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tomer\Dropbox\-the research\2020 10 IIASA\MI_project\buildings_db\"/>
    </mc:Choice>
  </mc:AlternateContent>
  <xr:revisionPtr revIDLastSave="0" documentId="13_ncr:1_{9C7DF746-D8E7-44C4-ADC9-C7B585E46653}" xr6:coauthVersionLast="47" xr6:coauthVersionMax="47" xr10:uidLastSave="{00000000-0000-0000-0000-000000000000}"/>
  <bookViews>
    <workbookView xWindow="-23148" yWindow="4212" windowWidth="22320" windowHeight="13176" tabRatio="532" xr2:uid="{00000000-000D-0000-FFFF-FFFF00000000}"/>
  </bookViews>
  <sheets>
    <sheet name="dimensions_items" sheetId="3" r:id="rId1"/>
    <sheet name="buildings" sheetId="1" r:id="rId2"/>
    <sheet name="bld_export" sheetId="14" r:id="rId3"/>
    <sheet name="brick" sheetId="11" r:id="rId4"/>
    <sheet name="steel" sheetId="15" r:id="rId5"/>
    <sheet name="wood" sheetId="16" r:id="rId6"/>
    <sheet name="concrete" sheetId="17" r:id="rId7"/>
    <sheet name="edits_and_preps" sheetId="19" r:id="rId8"/>
    <sheet name="issues" sheetId="4" r:id="rId9"/>
  </sheets>
  <definedNames>
    <definedName name="_xlnm._FilterDatabase" localSheetId="1" hidden="1">buildings!$A$1:$CC$463</definedName>
    <definedName name="_xlchart.v1.0" hidden="1">buildings!$CD$2:$CD$804</definedName>
    <definedName name="_xlchart.v1.1" hidden="1">buildings!$CF$1</definedName>
    <definedName name="_xlchart.v1.10" hidden="1">buildings!$CF$1</definedName>
    <definedName name="_xlchart.v1.11" hidden="1">buildings!$CF$2:$CF$804</definedName>
    <definedName name="_xlchart.v1.12" hidden="1">buildings!$F$1</definedName>
    <definedName name="_xlchart.v1.13" hidden="1">buildings!$F$2:$F$804</definedName>
    <definedName name="_xlchart.v1.14" hidden="1">buildings!$J$1</definedName>
    <definedName name="_xlchart.v1.15" hidden="1">buildings!$J$2:$J$804</definedName>
    <definedName name="_xlchart.v1.16" hidden="1">buildings!$P$1</definedName>
    <definedName name="_xlchart.v1.17" hidden="1">buildings!$P$2:$P$804</definedName>
    <definedName name="_xlchart.v1.18" hidden="1">buildings!$CE$2:$CE$804</definedName>
    <definedName name="_xlchart.v1.19" hidden="1">buildings!$CF$1</definedName>
    <definedName name="_xlchart.v1.2" hidden="1">buildings!$CF$2:$CF$804</definedName>
    <definedName name="_xlchart.v1.20" hidden="1">buildings!$CF$2:$CF$804</definedName>
    <definedName name="_xlchart.v1.21" hidden="1">buildings!$F$1</definedName>
    <definedName name="_xlchart.v1.22" hidden="1">buildings!$F$2:$F$804</definedName>
    <definedName name="_xlchart.v1.23" hidden="1">buildings!$J$1</definedName>
    <definedName name="_xlchart.v1.24" hidden="1">buildings!$J$2:$J$804</definedName>
    <definedName name="_xlchart.v1.25" hidden="1">buildings!$P$1</definedName>
    <definedName name="_xlchart.v1.26" hidden="1">buildings!$P$2:$P$804</definedName>
    <definedName name="_xlchart.v1.3" hidden="1">buildings!$F$1</definedName>
    <definedName name="_xlchart.v1.4" hidden="1">buildings!$F$2:$F$804</definedName>
    <definedName name="_xlchart.v1.5" hidden="1">buildings!$J$1</definedName>
    <definedName name="_xlchart.v1.6" hidden="1">buildings!$J$2:$J$804</definedName>
    <definedName name="_xlchart.v1.7" hidden="1">buildings!$P$1</definedName>
    <definedName name="_xlchart.v1.8" hidden="1">buildings!$P$2:$P$804</definedName>
    <definedName name="_xlchart.v1.9" hidden="1">buildings!$CC$2:$CC$804</definedName>
    <definedName name="btblfn4" localSheetId="1">buildings!$AL$709</definedName>
    <definedName name="btblfn7" localSheetId="1">buildings!$F$614</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 i="3" l="1"/>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B3" i="3"/>
  <c r="C3" i="3"/>
  <c r="D3" i="3"/>
  <c r="E3" i="3"/>
  <c r="F3" i="3"/>
  <c r="G3" i="3"/>
  <c r="BX2" i="1"/>
  <c r="A3" i="3"/>
  <c r="CF7" i="1"/>
  <c r="CF8" i="1"/>
  <c r="CF9" i="1"/>
  <c r="CF10" i="1"/>
  <c r="CF11" i="1"/>
  <c r="CF12" i="1"/>
  <c r="CF13" i="1"/>
  <c r="CF14" i="1"/>
  <c r="CF15" i="1"/>
  <c r="CF16" i="1"/>
  <c r="CF17" i="1"/>
  <c r="CF18" i="1"/>
  <c r="CF19" i="1"/>
  <c r="CF20" i="1"/>
  <c r="CF21" i="1"/>
  <c r="CF22" i="1"/>
  <c r="CF23" i="1"/>
  <c r="CF24" i="1"/>
  <c r="CF25" i="1"/>
  <c r="CF26" i="1"/>
  <c r="CF27" i="1"/>
  <c r="CF28" i="1"/>
  <c r="CF29" i="1"/>
  <c r="CF30" i="1"/>
  <c r="CF31" i="1"/>
  <c r="CF32" i="1"/>
  <c r="CF33" i="1"/>
  <c r="CF34" i="1"/>
  <c r="CF35" i="1"/>
  <c r="CF36" i="1"/>
  <c r="CF37" i="1"/>
  <c r="CF38" i="1"/>
  <c r="CF39" i="1"/>
  <c r="CF40" i="1"/>
  <c r="CF41" i="1"/>
  <c r="CF42" i="1"/>
  <c r="CF43" i="1"/>
  <c r="CF44" i="1"/>
  <c r="CF45" i="1"/>
  <c r="CF46" i="1"/>
  <c r="CF47" i="1"/>
  <c r="CF48" i="1"/>
  <c r="CF49" i="1"/>
  <c r="CF50" i="1"/>
  <c r="CF51" i="1"/>
  <c r="CF52" i="1"/>
  <c r="CF53" i="1"/>
  <c r="CF54" i="1"/>
  <c r="CF55" i="1"/>
  <c r="CF56" i="1"/>
  <c r="CF57" i="1"/>
  <c r="CF58" i="1"/>
  <c r="CF59" i="1"/>
  <c r="CF60" i="1"/>
  <c r="CF61" i="1"/>
  <c r="CF62" i="1"/>
  <c r="CF63" i="1"/>
  <c r="CF64" i="1"/>
  <c r="CF65" i="1"/>
  <c r="CF66" i="1"/>
  <c r="CF67" i="1"/>
  <c r="CF68" i="1"/>
  <c r="CF69" i="1"/>
  <c r="CF70" i="1"/>
  <c r="CF71" i="1"/>
  <c r="CF72" i="1"/>
  <c r="CF73" i="1"/>
  <c r="CF74" i="1"/>
  <c r="CF75" i="1"/>
  <c r="CF76" i="1"/>
  <c r="CF77" i="1"/>
  <c r="CF78" i="1"/>
  <c r="CF79" i="1"/>
  <c r="CF80" i="1"/>
  <c r="CF81" i="1"/>
  <c r="CF82" i="1"/>
  <c r="CF83" i="1"/>
  <c r="CF84" i="1"/>
  <c r="CF85" i="1"/>
  <c r="CF86" i="1"/>
  <c r="CF87" i="1"/>
  <c r="CF88" i="1"/>
  <c r="CF89" i="1"/>
  <c r="CF90" i="1"/>
  <c r="CF91" i="1"/>
  <c r="CF92" i="1"/>
  <c r="CF93" i="1"/>
  <c r="CF94" i="1"/>
  <c r="CF95" i="1"/>
  <c r="CF96" i="1"/>
  <c r="CF97" i="1"/>
  <c r="CF98" i="1"/>
  <c r="CF99" i="1"/>
  <c r="CF100" i="1"/>
  <c r="CF101" i="1"/>
  <c r="CF102" i="1"/>
  <c r="CF103" i="1"/>
  <c r="CF104" i="1"/>
  <c r="CF105" i="1"/>
  <c r="CF106" i="1"/>
  <c r="CF107" i="1"/>
  <c r="CF108" i="1"/>
  <c r="CF109" i="1"/>
  <c r="CF110" i="1"/>
  <c r="CF111" i="1"/>
  <c r="CF112" i="1"/>
  <c r="CF113" i="1"/>
  <c r="CF114" i="1"/>
  <c r="CF115" i="1"/>
  <c r="CF116" i="1"/>
  <c r="CF117" i="1"/>
  <c r="CF118" i="1"/>
  <c r="CF119" i="1"/>
  <c r="CF120" i="1"/>
  <c r="CF121" i="1"/>
  <c r="CF122" i="1"/>
  <c r="CF123" i="1"/>
  <c r="CF124" i="1"/>
  <c r="CF125" i="1"/>
  <c r="CF126" i="1"/>
  <c r="CF127" i="1"/>
  <c r="CF128" i="1"/>
  <c r="CF129" i="1"/>
  <c r="CF130" i="1"/>
  <c r="CF131" i="1"/>
  <c r="CF132" i="1"/>
  <c r="CF133" i="1"/>
  <c r="CF134" i="1"/>
  <c r="CF135" i="1"/>
  <c r="CF136" i="1"/>
  <c r="CF137" i="1"/>
  <c r="CF138" i="1"/>
  <c r="CF139" i="1"/>
  <c r="CF140" i="1"/>
  <c r="CF141" i="1"/>
  <c r="CF142" i="1"/>
  <c r="CF143" i="1"/>
  <c r="CF144" i="1"/>
  <c r="CF145" i="1"/>
  <c r="CF146" i="1"/>
  <c r="CF147" i="1"/>
  <c r="CF148" i="1"/>
  <c r="CF149" i="1"/>
  <c r="CF150" i="1"/>
  <c r="CF151" i="1"/>
  <c r="CF152" i="1"/>
  <c r="CF153" i="1"/>
  <c r="CF154" i="1"/>
  <c r="CF155" i="1"/>
  <c r="CF156" i="1"/>
  <c r="CF157" i="1"/>
  <c r="CF158" i="1"/>
  <c r="CF159" i="1"/>
  <c r="CF160" i="1"/>
  <c r="CF161" i="1"/>
  <c r="CF162" i="1"/>
  <c r="CF163" i="1"/>
  <c r="CF164" i="1"/>
  <c r="CF165" i="1"/>
  <c r="CF166" i="1"/>
  <c r="CF167" i="1"/>
  <c r="CF168" i="1"/>
  <c r="CF169" i="1"/>
  <c r="CF170" i="1"/>
  <c r="CF171" i="1"/>
  <c r="CF172" i="1"/>
  <c r="CF173" i="1"/>
  <c r="CF174" i="1"/>
  <c r="CF175" i="1"/>
  <c r="CF176" i="1"/>
  <c r="CF177" i="1"/>
  <c r="CF178" i="1"/>
  <c r="CF179" i="1"/>
  <c r="CF180" i="1"/>
  <c r="CF181" i="1"/>
  <c r="CF182" i="1"/>
  <c r="CF183" i="1"/>
  <c r="CF184" i="1"/>
  <c r="CF185" i="1"/>
  <c r="CF186" i="1"/>
  <c r="CF187" i="1"/>
  <c r="CF188" i="1"/>
  <c r="CF189" i="1"/>
  <c r="CF190" i="1"/>
  <c r="CF191" i="1"/>
  <c r="CF192" i="1"/>
  <c r="CF193" i="1"/>
  <c r="CF194" i="1"/>
  <c r="CF195" i="1"/>
  <c r="CF196" i="1"/>
  <c r="CF197" i="1"/>
  <c r="CF198" i="1"/>
  <c r="CF199" i="1"/>
  <c r="CF200" i="1"/>
  <c r="CF201" i="1"/>
  <c r="CF202" i="1"/>
  <c r="CF203" i="1"/>
  <c r="CF204" i="1"/>
  <c r="CF205" i="1"/>
  <c r="CF206" i="1"/>
  <c r="CF207" i="1"/>
  <c r="CF208" i="1"/>
  <c r="CF209" i="1"/>
  <c r="CF210" i="1"/>
  <c r="CF211" i="1"/>
  <c r="CF212" i="1"/>
  <c r="CF213" i="1"/>
  <c r="CF214" i="1"/>
  <c r="CF215" i="1"/>
  <c r="CF216" i="1"/>
  <c r="CF217" i="1"/>
  <c r="CF218" i="1"/>
  <c r="CF219" i="1"/>
  <c r="CF220" i="1"/>
  <c r="CF221" i="1"/>
  <c r="CF222" i="1"/>
  <c r="CF223" i="1"/>
  <c r="CF224" i="1"/>
  <c r="CF225" i="1"/>
  <c r="CF226" i="1"/>
  <c r="CF227" i="1"/>
  <c r="CF228" i="1"/>
  <c r="CF229" i="1"/>
  <c r="CF230" i="1"/>
  <c r="CF231" i="1"/>
  <c r="CF232" i="1"/>
  <c r="CF233" i="1"/>
  <c r="CF234" i="1"/>
  <c r="CF235" i="1"/>
  <c r="CF236" i="1"/>
  <c r="CF237" i="1"/>
  <c r="CF238" i="1"/>
  <c r="CF239" i="1"/>
  <c r="CF240" i="1"/>
  <c r="CF241" i="1"/>
  <c r="CF242" i="1"/>
  <c r="CF243" i="1"/>
  <c r="CF244" i="1"/>
  <c r="CF245" i="1"/>
  <c r="CF246" i="1"/>
  <c r="CF247" i="1"/>
  <c r="CF248" i="1"/>
  <c r="CF249" i="1"/>
  <c r="CF250" i="1"/>
  <c r="CF251" i="1"/>
  <c r="CF252" i="1"/>
  <c r="CF253" i="1"/>
  <c r="CF254" i="1"/>
  <c r="CF255" i="1"/>
  <c r="CF256" i="1"/>
  <c r="CF257" i="1"/>
  <c r="CF258" i="1"/>
  <c r="CF259" i="1"/>
  <c r="CF260" i="1"/>
  <c r="CF261" i="1"/>
  <c r="CF262" i="1"/>
  <c r="CF263" i="1"/>
  <c r="CF264" i="1"/>
  <c r="CF265" i="1"/>
  <c r="CF266" i="1"/>
  <c r="CF267" i="1"/>
  <c r="CF268" i="1"/>
  <c r="CF269" i="1"/>
  <c r="CF270" i="1"/>
  <c r="CF271" i="1"/>
  <c r="CF272" i="1"/>
  <c r="CF273" i="1"/>
  <c r="CF274" i="1"/>
  <c r="CF275" i="1"/>
  <c r="CF276" i="1"/>
  <c r="CF277" i="1"/>
  <c r="CF278" i="1"/>
  <c r="CF279" i="1"/>
  <c r="CF280" i="1"/>
  <c r="CF281" i="1"/>
  <c r="CF282" i="1"/>
  <c r="CF283" i="1"/>
  <c r="CF284" i="1"/>
  <c r="CF285" i="1"/>
  <c r="CF286" i="1"/>
  <c r="CF287" i="1"/>
  <c r="CF288" i="1"/>
  <c r="CF289" i="1"/>
  <c r="CF290" i="1"/>
  <c r="CF291" i="1"/>
  <c r="CF292" i="1"/>
  <c r="CF293" i="1"/>
  <c r="CF294" i="1"/>
  <c r="CF295" i="1"/>
  <c r="CF296" i="1"/>
  <c r="CF297" i="1"/>
  <c r="CF298" i="1"/>
  <c r="CF299" i="1"/>
  <c r="CF300" i="1"/>
  <c r="CF301" i="1"/>
  <c r="CF302" i="1"/>
  <c r="CF303" i="1"/>
  <c r="CF304" i="1"/>
  <c r="CF305" i="1"/>
  <c r="CF306" i="1"/>
  <c r="CF307" i="1"/>
  <c r="CF308" i="1"/>
  <c r="CF309" i="1"/>
  <c r="CF310" i="1"/>
  <c r="CF311" i="1"/>
  <c r="CF312" i="1"/>
  <c r="CF313" i="1"/>
  <c r="CF314" i="1"/>
  <c r="CF315" i="1"/>
  <c r="CF316" i="1"/>
  <c r="CF317" i="1"/>
  <c r="CF318" i="1"/>
  <c r="CF319" i="1"/>
  <c r="CF320" i="1"/>
  <c r="CF321" i="1"/>
  <c r="CF322" i="1"/>
  <c r="CF323" i="1"/>
  <c r="CF324" i="1"/>
  <c r="CF325" i="1"/>
  <c r="CF326" i="1"/>
  <c r="CF327" i="1"/>
  <c r="CF328" i="1"/>
  <c r="CF329" i="1"/>
  <c r="CF330" i="1"/>
  <c r="CF331" i="1"/>
  <c r="CF332" i="1"/>
  <c r="CF333" i="1"/>
  <c r="CF334" i="1"/>
  <c r="CF335" i="1"/>
  <c r="CF336" i="1"/>
  <c r="CF337" i="1"/>
  <c r="CF338" i="1"/>
  <c r="CF339" i="1"/>
  <c r="CF340" i="1"/>
  <c r="CF341" i="1"/>
  <c r="CF342" i="1"/>
  <c r="CF343" i="1"/>
  <c r="CF344" i="1"/>
  <c r="CF345" i="1"/>
  <c r="CF346" i="1"/>
  <c r="CF347" i="1"/>
  <c r="CF348" i="1"/>
  <c r="CF349" i="1"/>
  <c r="CF350" i="1"/>
  <c r="CF351" i="1"/>
  <c r="CF352" i="1"/>
  <c r="CF353" i="1"/>
  <c r="CF354" i="1"/>
  <c r="CF355" i="1"/>
  <c r="CF356" i="1"/>
  <c r="CF357" i="1"/>
  <c r="CF358" i="1"/>
  <c r="CF359" i="1"/>
  <c r="CF360" i="1"/>
  <c r="CF361" i="1"/>
  <c r="CF362" i="1"/>
  <c r="CF363" i="1"/>
  <c r="CF364" i="1"/>
  <c r="CF365" i="1"/>
  <c r="CF366" i="1"/>
  <c r="CF367" i="1"/>
  <c r="CF368" i="1"/>
  <c r="CF369" i="1"/>
  <c r="CF370" i="1"/>
  <c r="CF371" i="1"/>
  <c r="CF372" i="1"/>
  <c r="CF373" i="1"/>
  <c r="CF374" i="1"/>
  <c r="CF375" i="1"/>
  <c r="CF376" i="1"/>
  <c r="CF377" i="1"/>
  <c r="CF378" i="1"/>
  <c r="CF379" i="1"/>
  <c r="CF380" i="1"/>
  <c r="CF381" i="1"/>
  <c r="CF382" i="1"/>
  <c r="CF383" i="1"/>
  <c r="CF384" i="1"/>
  <c r="CF385" i="1"/>
  <c r="CF386" i="1"/>
  <c r="CF387" i="1"/>
  <c r="CF388" i="1"/>
  <c r="CF389" i="1"/>
  <c r="CF390" i="1"/>
  <c r="CF391" i="1"/>
  <c r="CF392" i="1"/>
  <c r="CF393" i="1"/>
  <c r="CF394" i="1"/>
  <c r="CF395" i="1"/>
  <c r="CF396" i="1"/>
  <c r="CF397" i="1"/>
  <c r="CF398" i="1"/>
  <c r="CF399" i="1"/>
  <c r="CF400" i="1"/>
  <c r="CF401" i="1"/>
  <c r="CF402" i="1"/>
  <c r="CF403" i="1"/>
  <c r="CF404" i="1"/>
  <c r="CF405" i="1"/>
  <c r="CF406" i="1"/>
  <c r="CF407" i="1"/>
  <c r="CF408" i="1"/>
  <c r="CF409" i="1"/>
  <c r="CF410" i="1"/>
  <c r="CF411" i="1"/>
  <c r="CF412" i="1"/>
  <c r="CF413" i="1"/>
  <c r="CF414" i="1"/>
  <c r="CF415" i="1"/>
  <c r="CF416" i="1"/>
  <c r="CF417" i="1"/>
  <c r="CF418" i="1"/>
  <c r="CF419" i="1"/>
  <c r="CF420" i="1"/>
  <c r="CF421" i="1"/>
  <c r="CF422" i="1"/>
  <c r="CF423" i="1"/>
  <c r="CF424" i="1"/>
  <c r="CF425" i="1"/>
  <c r="CF426" i="1"/>
  <c r="CF427" i="1"/>
  <c r="CF428" i="1"/>
  <c r="CF429" i="1"/>
  <c r="CF430" i="1"/>
  <c r="CF431" i="1"/>
  <c r="CF432" i="1"/>
  <c r="CF433" i="1"/>
  <c r="CF434" i="1"/>
  <c r="CF435" i="1"/>
  <c r="CF436" i="1"/>
  <c r="CF437" i="1"/>
  <c r="CF438" i="1"/>
  <c r="CF439" i="1"/>
  <c r="CF440" i="1"/>
  <c r="CF441" i="1"/>
  <c r="CF442" i="1"/>
  <c r="CF443" i="1"/>
  <c r="CF444" i="1"/>
  <c r="CF445" i="1"/>
  <c r="CF446" i="1"/>
  <c r="CF447" i="1"/>
  <c r="CF448" i="1"/>
  <c r="CF449" i="1"/>
  <c r="CF450" i="1"/>
  <c r="CF451" i="1"/>
  <c r="CF452" i="1"/>
  <c r="CF453" i="1"/>
  <c r="CF454" i="1"/>
  <c r="CF455" i="1"/>
  <c r="CF456" i="1"/>
  <c r="CF457" i="1"/>
  <c r="CF458" i="1"/>
  <c r="CF459" i="1"/>
  <c r="CF460" i="1"/>
  <c r="CF461" i="1"/>
  <c r="CF462" i="1"/>
  <c r="CF463" i="1"/>
  <c r="CF464" i="1"/>
  <c r="CF465" i="1"/>
  <c r="CF466" i="1"/>
  <c r="CF467" i="1"/>
  <c r="CF468" i="1"/>
  <c r="CF469" i="1"/>
  <c r="CF470" i="1"/>
  <c r="CF471" i="1"/>
  <c r="CF472" i="1"/>
  <c r="CF473" i="1"/>
  <c r="CF474" i="1"/>
  <c r="CF475" i="1"/>
  <c r="CF476" i="1"/>
  <c r="CF477" i="1"/>
  <c r="CF478" i="1"/>
  <c r="CF479" i="1"/>
  <c r="CF480" i="1"/>
  <c r="CF481" i="1"/>
  <c r="CF482" i="1"/>
  <c r="CF483" i="1"/>
  <c r="CF484" i="1"/>
  <c r="CF485" i="1"/>
  <c r="CF486" i="1"/>
  <c r="CF487" i="1"/>
  <c r="CF488" i="1"/>
  <c r="CF489" i="1"/>
  <c r="CF490" i="1"/>
  <c r="CF491" i="1"/>
  <c r="CF492" i="1"/>
  <c r="CF493" i="1"/>
  <c r="CF494" i="1"/>
  <c r="CF495" i="1"/>
  <c r="CF496" i="1"/>
  <c r="CF497" i="1"/>
  <c r="CF498" i="1"/>
  <c r="CF499" i="1"/>
  <c r="CF500" i="1"/>
  <c r="CF501" i="1"/>
  <c r="CF502" i="1"/>
  <c r="CF503" i="1"/>
  <c r="CF504" i="1"/>
  <c r="CF505" i="1"/>
  <c r="CF506" i="1"/>
  <c r="CF507" i="1"/>
  <c r="CF508" i="1"/>
  <c r="CF509" i="1"/>
  <c r="CF510" i="1"/>
  <c r="CF511" i="1"/>
  <c r="CF512" i="1"/>
  <c r="CF513" i="1"/>
  <c r="CF514" i="1"/>
  <c r="CF515" i="1"/>
  <c r="CF516" i="1"/>
  <c r="CF517" i="1"/>
  <c r="CF518" i="1"/>
  <c r="CF519" i="1"/>
  <c r="CF520" i="1"/>
  <c r="CF521" i="1"/>
  <c r="CF522" i="1"/>
  <c r="CF523" i="1"/>
  <c r="CF524" i="1"/>
  <c r="CF525" i="1"/>
  <c r="CF526" i="1"/>
  <c r="CF527" i="1"/>
  <c r="CF528" i="1"/>
  <c r="CF529" i="1"/>
  <c r="CF530" i="1"/>
  <c r="CF531" i="1"/>
  <c r="CF532" i="1"/>
  <c r="CF533" i="1"/>
  <c r="CF534" i="1"/>
  <c r="CF535" i="1"/>
  <c r="CF536" i="1"/>
  <c r="CF537" i="1"/>
  <c r="CF538" i="1"/>
  <c r="CF539" i="1"/>
  <c r="CF540" i="1"/>
  <c r="CF541" i="1"/>
  <c r="CF542" i="1"/>
  <c r="CF543" i="1"/>
  <c r="CF544" i="1"/>
  <c r="CF545" i="1"/>
  <c r="CF546" i="1"/>
  <c r="CF547" i="1"/>
  <c r="CF548" i="1"/>
  <c r="CF549" i="1"/>
  <c r="CF550" i="1"/>
  <c r="CF551" i="1"/>
  <c r="CF552" i="1"/>
  <c r="CF553" i="1"/>
  <c r="CF554" i="1"/>
  <c r="CF555" i="1"/>
  <c r="CF556" i="1"/>
  <c r="CF557" i="1"/>
  <c r="CF558" i="1"/>
  <c r="CF559" i="1"/>
  <c r="CF560" i="1"/>
  <c r="CF561" i="1"/>
  <c r="CF562" i="1"/>
  <c r="CF563" i="1"/>
  <c r="CF564" i="1"/>
  <c r="CF565" i="1"/>
  <c r="CF566" i="1"/>
  <c r="CF567" i="1"/>
  <c r="CF568" i="1"/>
  <c r="CF569" i="1"/>
  <c r="CF570" i="1"/>
  <c r="CF571" i="1"/>
  <c r="O572" i="1"/>
  <c r="CF572" i="1"/>
  <c r="O573" i="1"/>
  <c r="CF573" i="1"/>
  <c r="O574" i="1"/>
  <c r="CF574" i="1"/>
  <c r="CF575" i="1"/>
  <c r="O576" i="1"/>
  <c r="CF576" i="1"/>
  <c r="O577" i="1"/>
  <c r="CF577" i="1"/>
  <c r="O578" i="1"/>
  <c r="CF578" i="1"/>
  <c r="O579" i="1"/>
  <c r="CF579" i="1"/>
  <c r="CF580" i="1"/>
  <c r="O581" i="1"/>
  <c r="CF581" i="1"/>
  <c r="CF582" i="1"/>
  <c r="CF583" i="1"/>
  <c r="O584" i="1"/>
  <c r="CF584" i="1"/>
  <c r="O585" i="1"/>
  <c r="CF585" i="1"/>
  <c r="O586" i="1"/>
  <c r="CF586" i="1"/>
  <c r="O587" i="1"/>
  <c r="CF587" i="1"/>
  <c r="O588" i="1"/>
  <c r="CF588" i="1"/>
  <c r="O589" i="1"/>
  <c r="CF589" i="1"/>
  <c r="O590" i="1"/>
  <c r="CF590" i="1"/>
  <c r="O591" i="1"/>
  <c r="CF591" i="1"/>
  <c r="O592" i="1"/>
  <c r="CF592" i="1"/>
  <c r="CF593" i="1"/>
  <c r="O594" i="1"/>
  <c r="CF594" i="1"/>
  <c r="O595" i="1"/>
  <c r="CF595" i="1"/>
  <c r="O596" i="1"/>
  <c r="CF596" i="1"/>
  <c r="O597" i="1"/>
  <c r="CF597" i="1"/>
  <c r="CF598" i="1"/>
  <c r="O599" i="1"/>
  <c r="CF599" i="1"/>
  <c r="O600" i="1"/>
  <c r="CF600" i="1"/>
  <c r="O601" i="1"/>
  <c r="CF601" i="1"/>
  <c r="O602" i="1"/>
  <c r="CF602" i="1"/>
  <c r="O603" i="1"/>
  <c r="CF603" i="1"/>
  <c r="O604" i="1"/>
  <c r="CF604" i="1"/>
  <c r="O605" i="1"/>
  <c r="CF605" i="1"/>
  <c r="CF606" i="1"/>
  <c r="O607" i="1"/>
  <c r="CF607" i="1"/>
  <c r="CF608" i="1"/>
  <c r="CF609" i="1"/>
  <c r="CF610" i="1"/>
  <c r="CF611" i="1"/>
  <c r="CF612" i="1"/>
  <c r="CF613" i="1"/>
  <c r="CF614" i="1"/>
  <c r="CF615" i="1"/>
  <c r="CF616" i="1"/>
  <c r="CF617" i="1"/>
  <c r="CF618" i="1"/>
  <c r="CF619" i="1"/>
  <c r="CF620" i="1"/>
  <c r="CF621" i="1"/>
  <c r="CF622" i="1"/>
  <c r="CF623" i="1"/>
  <c r="CF624" i="1"/>
  <c r="CF625" i="1"/>
  <c r="CF626" i="1"/>
  <c r="CF627" i="1"/>
  <c r="CF628" i="1"/>
  <c r="CF629" i="1"/>
  <c r="CF630" i="1"/>
  <c r="CF631" i="1"/>
  <c r="CF632" i="1"/>
  <c r="CF633" i="1"/>
  <c r="CF634" i="1"/>
  <c r="CF635" i="1"/>
  <c r="CF636" i="1"/>
  <c r="CF637" i="1"/>
  <c r="CF638" i="1"/>
  <c r="CF639" i="1"/>
  <c r="CF640" i="1"/>
  <c r="CF641" i="1"/>
  <c r="CF642" i="1"/>
  <c r="CF643" i="1"/>
  <c r="CF644" i="1"/>
  <c r="CF645" i="1"/>
  <c r="CF646" i="1"/>
  <c r="CF647" i="1"/>
  <c r="CF648" i="1"/>
  <c r="CF649" i="1"/>
  <c r="CF650" i="1"/>
  <c r="CF651" i="1"/>
  <c r="CF652" i="1"/>
  <c r="CF653" i="1"/>
  <c r="CF654" i="1"/>
  <c r="CF655" i="1"/>
  <c r="CF656" i="1"/>
  <c r="CF657" i="1"/>
  <c r="CF658" i="1"/>
  <c r="CF659" i="1"/>
  <c r="CF660" i="1"/>
  <c r="CF661" i="1"/>
  <c r="CF662" i="1"/>
  <c r="CF663" i="1"/>
  <c r="CF664" i="1"/>
  <c r="CF665" i="1"/>
  <c r="CF666" i="1"/>
  <c r="CF667" i="1"/>
  <c r="CF668" i="1"/>
  <c r="CF669" i="1"/>
  <c r="CF670" i="1"/>
  <c r="CF671" i="1"/>
  <c r="CF672" i="1"/>
  <c r="CF673" i="1"/>
  <c r="CF674" i="1"/>
  <c r="CF675" i="1"/>
  <c r="CF676" i="1"/>
  <c r="CF677" i="1"/>
  <c r="CF678" i="1"/>
  <c r="CF679" i="1"/>
  <c r="CF680" i="1"/>
  <c r="CF681" i="1"/>
  <c r="CF682" i="1"/>
  <c r="CF683" i="1"/>
  <c r="CF684" i="1"/>
  <c r="CF685" i="1"/>
  <c r="CF686" i="1"/>
  <c r="CF687" i="1"/>
  <c r="CF688" i="1"/>
  <c r="CF689" i="1"/>
  <c r="CF690" i="1"/>
  <c r="CF691" i="1"/>
  <c r="CF692" i="1"/>
  <c r="CF693" i="1"/>
  <c r="CF694" i="1"/>
  <c r="CF695" i="1"/>
  <c r="CF696" i="1"/>
  <c r="CF697" i="1"/>
  <c r="CF698" i="1"/>
  <c r="CF699" i="1"/>
  <c r="CF700" i="1"/>
  <c r="CF701" i="1"/>
  <c r="CF702" i="1"/>
  <c r="CF703" i="1"/>
  <c r="CF704" i="1"/>
  <c r="CF705" i="1"/>
  <c r="CF706" i="1"/>
  <c r="CF707" i="1"/>
  <c r="CF708" i="1"/>
  <c r="CF709" i="1"/>
  <c r="CF710" i="1"/>
  <c r="CF711" i="1"/>
  <c r="CF712" i="1"/>
  <c r="CF713" i="1"/>
  <c r="CF714" i="1"/>
  <c r="CF715" i="1"/>
  <c r="CF716" i="1"/>
  <c r="CF717" i="1"/>
  <c r="CF718" i="1"/>
  <c r="CF719" i="1"/>
  <c r="CF720" i="1"/>
  <c r="CF721" i="1"/>
  <c r="CF722" i="1"/>
  <c r="CF723" i="1"/>
  <c r="CF724" i="1"/>
  <c r="CF725" i="1"/>
  <c r="CF726" i="1"/>
  <c r="CF727" i="1"/>
  <c r="CF728" i="1"/>
  <c r="CF729" i="1"/>
  <c r="CF730" i="1"/>
  <c r="CF731" i="1"/>
  <c r="CF732" i="1"/>
  <c r="CF733" i="1"/>
  <c r="CF734" i="1"/>
  <c r="CF735" i="1"/>
  <c r="CF736" i="1"/>
  <c r="CF737" i="1"/>
  <c r="CF738" i="1"/>
  <c r="CF739" i="1"/>
  <c r="CF740" i="1"/>
  <c r="CF741" i="1"/>
  <c r="CF742" i="1"/>
  <c r="CF743" i="1"/>
  <c r="CF744" i="1"/>
  <c r="CF745" i="1"/>
  <c r="CF746" i="1"/>
  <c r="CF747" i="1"/>
  <c r="CF748" i="1"/>
  <c r="CF749" i="1"/>
  <c r="CF750" i="1"/>
  <c r="CF751" i="1"/>
  <c r="CF752" i="1"/>
  <c r="CF753" i="1"/>
  <c r="CF754" i="1"/>
  <c r="CF755" i="1"/>
  <c r="CF756" i="1"/>
  <c r="CF757" i="1"/>
  <c r="CF758" i="1"/>
  <c r="CF759" i="1"/>
  <c r="CF760" i="1"/>
  <c r="CF761" i="1"/>
  <c r="CF762" i="1"/>
  <c r="CF763" i="1"/>
  <c r="CF764" i="1"/>
  <c r="CF765" i="1"/>
  <c r="CF766" i="1"/>
  <c r="CF767" i="1"/>
  <c r="CF768" i="1"/>
  <c r="CF769" i="1"/>
  <c r="CF770" i="1"/>
  <c r="CF771" i="1"/>
  <c r="CF772" i="1"/>
  <c r="CF773" i="1"/>
  <c r="CF774" i="1"/>
  <c r="CF775" i="1"/>
  <c r="CF776" i="1"/>
  <c r="CF777" i="1"/>
  <c r="CF778" i="1"/>
  <c r="CF779" i="1"/>
  <c r="CF780" i="1"/>
  <c r="CF781" i="1"/>
  <c r="CF782" i="1"/>
  <c r="CF783" i="1"/>
  <c r="CF784" i="1"/>
  <c r="CF785" i="1"/>
  <c r="CF786" i="1"/>
  <c r="CF787" i="1"/>
  <c r="CF788" i="1"/>
  <c r="CF789" i="1"/>
  <c r="CF790" i="1"/>
  <c r="CF791" i="1"/>
  <c r="CF792" i="1"/>
  <c r="CF793" i="1"/>
  <c r="CF794" i="1"/>
  <c r="CF795" i="1"/>
  <c r="CF796" i="1"/>
  <c r="CF797" i="1"/>
  <c r="CF798" i="1"/>
  <c r="CF799" i="1"/>
  <c r="CF800" i="1"/>
  <c r="CF801" i="1"/>
  <c r="CF802" i="1"/>
  <c r="CF803" i="1"/>
  <c r="CF804" i="1"/>
  <c r="CF2" i="1"/>
  <c r="CF3" i="1"/>
  <c r="CF4" i="1"/>
  <c r="CF5" i="1"/>
  <c r="CF6" i="1"/>
  <c r="A3" i="14"/>
  <c r="B3" i="14"/>
  <c r="C3" i="14"/>
  <c r="D3" i="14"/>
  <c r="E3" i="14"/>
  <c r="F3" i="14"/>
  <c r="G3" i="14"/>
  <c r="H3" i="14"/>
  <c r="I3" i="14"/>
  <c r="J3" i="14"/>
  <c r="K3" i="14"/>
  <c r="L3" i="14"/>
  <c r="M3" i="14"/>
  <c r="N3" i="14"/>
  <c r="O3" i="14"/>
  <c r="P3" i="14"/>
  <c r="Q3" i="14"/>
  <c r="R3" i="14"/>
  <c r="S3" i="14"/>
  <c r="T3" i="14"/>
  <c r="U3" i="14"/>
  <c r="V3" i="14"/>
  <c r="W3" i="14"/>
  <c r="X3" i="14"/>
  <c r="Y3" i="14"/>
  <c r="Z3" i="14"/>
  <c r="AA3" i="14"/>
  <c r="AB3" i="14"/>
  <c r="AC3" i="14"/>
  <c r="AD3" i="14"/>
  <c r="AE3" i="14"/>
  <c r="AF3" i="14"/>
  <c r="AG3" i="14"/>
  <c r="AH3" i="14"/>
  <c r="AI3" i="14"/>
  <c r="AJ3" i="14"/>
  <c r="AK3" i="14"/>
  <c r="AL3" i="14"/>
  <c r="AM3" i="14"/>
  <c r="AN3" i="14"/>
  <c r="AO3" i="14"/>
  <c r="AP3" i="14"/>
  <c r="AQ3" i="14"/>
  <c r="AR3" i="14"/>
  <c r="AS3" i="14"/>
  <c r="AT3" i="14"/>
  <c r="AU3" i="14"/>
  <c r="AV3" i="14"/>
  <c r="AW3" i="14"/>
  <c r="AX3" i="14"/>
  <c r="AZ3" i="14"/>
  <c r="BA3" i="14"/>
  <c r="BB3" i="14"/>
  <c r="BC3" i="14"/>
  <c r="BD3" i="14"/>
  <c r="BE3" i="14"/>
  <c r="BF3" i="14"/>
  <c r="BG3" i="14"/>
  <c r="BH3" i="14"/>
  <c r="BI3" i="14"/>
  <c r="BJ3" i="14"/>
  <c r="BK3" i="14"/>
  <c r="BL3" i="14"/>
  <c r="BM3" i="14"/>
  <c r="BN3" i="14"/>
  <c r="BO3" i="14"/>
  <c r="BP3" i="14"/>
  <c r="BQ3" i="14"/>
  <c r="BR3" i="14"/>
  <c r="BS3" i="14"/>
  <c r="BT3" i="14"/>
  <c r="BU3" i="14"/>
  <c r="BV3" i="14"/>
  <c r="BW3" i="14"/>
  <c r="BY3" i="14"/>
  <c r="BZ3" i="14"/>
  <c r="CA3" i="14"/>
  <c r="CB3" i="14"/>
  <c r="A4" i="14"/>
  <c r="B4" i="14"/>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AO4" i="14"/>
  <c r="AP4" i="14"/>
  <c r="AQ4" i="14"/>
  <c r="AR4" i="14"/>
  <c r="AS4" i="14"/>
  <c r="AT4" i="14"/>
  <c r="AU4" i="14"/>
  <c r="AV4" i="14"/>
  <c r="AW4" i="14"/>
  <c r="AX4" i="14"/>
  <c r="AZ4" i="14"/>
  <c r="BA4" i="14"/>
  <c r="BB4" i="14"/>
  <c r="BC4" i="14"/>
  <c r="BD4" i="14"/>
  <c r="BE4" i="14"/>
  <c r="BF4" i="14"/>
  <c r="BG4" i="14"/>
  <c r="BH4" i="14"/>
  <c r="BI4" i="14"/>
  <c r="BJ4" i="14"/>
  <c r="BK4" i="14"/>
  <c r="BL4" i="14"/>
  <c r="BM4" i="14"/>
  <c r="BN4" i="14"/>
  <c r="BO4" i="14"/>
  <c r="BP4" i="14"/>
  <c r="BQ4" i="14"/>
  <c r="BR4" i="14"/>
  <c r="BS4" i="14"/>
  <c r="BT4" i="14"/>
  <c r="BU4" i="14"/>
  <c r="BV4" i="14"/>
  <c r="BW4" i="14"/>
  <c r="BY4" i="14"/>
  <c r="BZ4" i="14"/>
  <c r="CA4" i="14"/>
  <c r="CB4" i="14"/>
  <c r="A5" i="14"/>
  <c r="B5" i="14"/>
  <c r="C5"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AO5" i="14"/>
  <c r="AP5" i="14"/>
  <c r="AQ5" i="14"/>
  <c r="AR5" i="14"/>
  <c r="AS5" i="14"/>
  <c r="AT5" i="14"/>
  <c r="AU5" i="14"/>
  <c r="AV5" i="14"/>
  <c r="AW5" i="14"/>
  <c r="AX5" i="14"/>
  <c r="AZ5" i="14"/>
  <c r="BA5" i="14"/>
  <c r="BB5" i="14"/>
  <c r="BC5" i="14"/>
  <c r="BD5" i="14"/>
  <c r="BE5" i="14"/>
  <c r="BF5" i="14"/>
  <c r="BG5" i="14"/>
  <c r="BH5" i="14"/>
  <c r="BI5" i="14"/>
  <c r="BJ5" i="14"/>
  <c r="BK5" i="14"/>
  <c r="BL5" i="14"/>
  <c r="BM5" i="14"/>
  <c r="BN5" i="14"/>
  <c r="BO5" i="14"/>
  <c r="BP5" i="14"/>
  <c r="BQ5" i="14"/>
  <c r="BR5" i="14"/>
  <c r="BS5" i="14"/>
  <c r="BT5" i="14"/>
  <c r="BU5" i="14"/>
  <c r="BV5" i="14"/>
  <c r="BW5" i="14"/>
  <c r="BY5" i="14"/>
  <c r="BZ5" i="14"/>
  <c r="CA5" i="14"/>
  <c r="CB5" i="14"/>
  <c r="A6" i="14"/>
  <c r="B6" i="14"/>
  <c r="C6" i="14"/>
  <c r="D6" i="14"/>
  <c r="E6"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AO6" i="14"/>
  <c r="AP6" i="14"/>
  <c r="AQ6" i="14"/>
  <c r="AR6" i="14"/>
  <c r="AS6" i="14"/>
  <c r="AT6" i="14"/>
  <c r="AU6" i="14"/>
  <c r="AV6" i="14"/>
  <c r="AW6" i="14"/>
  <c r="AX6" i="14"/>
  <c r="AZ6" i="14"/>
  <c r="BA6" i="14"/>
  <c r="BB6" i="14"/>
  <c r="BC6" i="14"/>
  <c r="BD6" i="14"/>
  <c r="BE6" i="14"/>
  <c r="BF6" i="14"/>
  <c r="BG6" i="14"/>
  <c r="BH6" i="14"/>
  <c r="BI6" i="14"/>
  <c r="BJ6" i="14"/>
  <c r="BK6" i="14"/>
  <c r="BL6" i="14"/>
  <c r="BM6" i="14"/>
  <c r="BN6" i="14"/>
  <c r="BO6" i="14"/>
  <c r="BP6" i="14"/>
  <c r="BQ6" i="14"/>
  <c r="BR6" i="14"/>
  <c r="BS6" i="14"/>
  <c r="BT6" i="14"/>
  <c r="BU6" i="14"/>
  <c r="BV6" i="14"/>
  <c r="BW6" i="14"/>
  <c r="BY6" i="14"/>
  <c r="BZ6" i="14"/>
  <c r="CA6" i="14"/>
  <c r="CB6" i="14"/>
  <c r="A7" i="14"/>
  <c r="B7" i="14"/>
  <c r="C7" i="14"/>
  <c r="D7" i="14"/>
  <c r="E7"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AO7" i="14"/>
  <c r="AP7" i="14"/>
  <c r="AQ7" i="14"/>
  <c r="AR7" i="14"/>
  <c r="AS7" i="14"/>
  <c r="AT7" i="14"/>
  <c r="AU7" i="14"/>
  <c r="AV7" i="14"/>
  <c r="AW7" i="14"/>
  <c r="AX7" i="14"/>
  <c r="AZ7" i="14"/>
  <c r="BA7" i="14"/>
  <c r="BB7" i="14"/>
  <c r="BC7" i="14"/>
  <c r="BD7" i="14"/>
  <c r="BE7" i="14"/>
  <c r="BF7" i="14"/>
  <c r="BG7" i="14"/>
  <c r="BH7" i="14"/>
  <c r="BI7" i="14"/>
  <c r="BJ7" i="14"/>
  <c r="BK7" i="14"/>
  <c r="BL7" i="14"/>
  <c r="BM7" i="14"/>
  <c r="BN7" i="14"/>
  <c r="BO7" i="14"/>
  <c r="BP7" i="14"/>
  <c r="BQ7" i="14"/>
  <c r="BR7" i="14"/>
  <c r="BS7" i="14"/>
  <c r="BT7" i="14"/>
  <c r="BU7" i="14"/>
  <c r="BV7" i="14"/>
  <c r="BW7" i="14"/>
  <c r="BY7" i="14"/>
  <c r="BZ7" i="14"/>
  <c r="CA7" i="14"/>
  <c r="CB7" i="14"/>
  <c r="A8" i="14"/>
  <c r="B8" i="14"/>
  <c r="C8" i="14"/>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AO8" i="14"/>
  <c r="AP8" i="14"/>
  <c r="AQ8" i="14"/>
  <c r="AR8" i="14"/>
  <c r="AS8" i="14"/>
  <c r="AT8" i="14"/>
  <c r="AU8" i="14"/>
  <c r="AV8" i="14"/>
  <c r="AW8" i="14"/>
  <c r="AX8" i="14"/>
  <c r="AZ8" i="14"/>
  <c r="BA8" i="14"/>
  <c r="BB8" i="14"/>
  <c r="BC8" i="14"/>
  <c r="BD8" i="14"/>
  <c r="BE8" i="14"/>
  <c r="BF8" i="14"/>
  <c r="BG8" i="14"/>
  <c r="BH8" i="14"/>
  <c r="BI8" i="14"/>
  <c r="BJ8" i="14"/>
  <c r="BK8" i="14"/>
  <c r="BL8" i="14"/>
  <c r="BM8" i="14"/>
  <c r="BN8" i="14"/>
  <c r="BO8" i="14"/>
  <c r="BP8" i="14"/>
  <c r="BQ8" i="14"/>
  <c r="BR8" i="14"/>
  <c r="BS8" i="14"/>
  <c r="BT8" i="14"/>
  <c r="BU8" i="14"/>
  <c r="BV8" i="14"/>
  <c r="BW8" i="14"/>
  <c r="BY8" i="14"/>
  <c r="BZ8" i="14"/>
  <c r="CA8" i="14"/>
  <c r="CB8" i="14"/>
  <c r="A9" i="14"/>
  <c r="B9" i="14"/>
  <c r="C9" i="14"/>
  <c r="D9"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AO9" i="14"/>
  <c r="AP9" i="14"/>
  <c r="AQ9" i="14"/>
  <c r="AR9" i="14"/>
  <c r="AS9" i="14"/>
  <c r="AT9" i="14"/>
  <c r="AU9" i="14"/>
  <c r="AV9" i="14"/>
  <c r="AW9" i="14"/>
  <c r="AX9" i="14"/>
  <c r="AZ9" i="14"/>
  <c r="BA9" i="14"/>
  <c r="BB9" i="14"/>
  <c r="BC9" i="14"/>
  <c r="BD9" i="14"/>
  <c r="BE9" i="14"/>
  <c r="BF9" i="14"/>
  <c r="BG9" i="14"/>
  <c r="BH9" i="14"/>
  <c r="BI9" i="14"/>
  <c r="BJ9" i="14"/>
  <c r="BK9" i="14"/>
  <c r="BL9" i="14"/>
  <c r="BM9" i="14"/>
  <c r="BN9" i="14"/>
  <c r="BO9" i="14"/>
  <c r="BP9" i="14"/>
  <c r="BQ9" i="14"/>
  <c r="BR9" i="14"/>
  <c r="BS9" i="14"/>
  <c r="BT9" i="14"/>
  <c r="BU9" i="14"/>
  <c r="BV9" i="14"/>
  <c r="BW9" i="14"/>
  <c r="BY9" i="14"/>
  <c r="BZ9" i="14"/>
  <c r="CA9" i="14"/>
  <c r="CB9" i="14"/>
  <c r="A10" i="14"/>
  <c r="B10" i="14"/>
  <c r="C10" i="14"/>
  <c r="D10"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AO10" i="14"/>
  <c r="AP10" i="14"/>
  <c r="AQ10" i="14"/>
  <c r="AR10" i="14"/>
  <c r="AS10" i="14"/>
  <c r="AT10" i="14"/>
  <c r="AU10" i="14"/>
  <c r="AV10" i="14"/>
  <c r="AW10" i="14"/>
  <c r="AX10" i="14"/>
  <c r="AZ10" i="14"/>
  <c r="BA10" i="14"/>
  <c r="BB10" i="14"/>
  <c r="BC10" i="14"/>
  <c r="BD10" i="14"/>
  <c r="BE10" i="14"/>
  <c r="BF10" i="14"/>
  <c r="BG10" i="14"/>
  <c r="BH10" i="14"/>
  <c r="BI10" i="14"/>
  <c r="BJ10" i="14"/>
  <c r="BK10" i="14"/>
  <c r="BL10" i="14"/>
  <c r="BM10" i="14"/>
  <c r="BN10" i="14"/>
  <c r="BO10" i="14"/>
  <c r="BP10" i="14"/>
  <c r="BQ10" i="14"/>
  <c r="BR10" i="14"/>
  <c r="BS10" i="14"/>
  <c r="BT10" i="14"/>
  <c r="BU10" i="14"/>
  <c r="BV10" i="14"/>
  <c r="BW10" i="14"/>
  <c r="BY10" i="14"/>
  <c r="BZ10" i="14"/>
  <c r="CA10" i="14"/>
  <c r="CB10" i="14"/>
  <c r="A11" i="14"/>
  <c r="B11" i="14"/>
  <c r="C11" i="14"/>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AO11" i="14"/>
  <c r="AP11" i="14"/>
  <c r="AQ11" i="14"/>
  <c r="AR11" i="14"/>
  <c r="AS11" i="14"/>
  <c r="AT11" i="14"/>
  <c r="AU11" i="14"/>
  <c r="AV11" i="14"/>
  <c r="AW11" i="14"/>
  <c r="AX11" i="14"/>
  <c r="AZ11" i="14"/>
  <c r="BA11" i="14"/>
  <c r="BB11" i="14"/>
  <c r="BC11" i="14"/>
  <c r="BD11" i="14"/>
  <c r="BE11" i="14"/>
  <c r="BF11" i="14"/>
  <c r="BG11" i="14"/>
  <c r="BH11" i="14"/>
  <c r="BI11" i="14"/>
  <c r="BJ11" i="14"/>
  <c r="BK11" i="14"/>
  <c r="BL11" i="14"/>
  <c r="BM11" i="14"/>
  <c r="BN11" i="14"/>
  <c r="BO11" i="14"/>
  <c r="BP11" i="14"/>
  <c r="BQ11" i="14"/>
  <c r="BR11" i="14"/>
  <c r="BS11" i="14"/>
  <c r="BT11" i="14"/>
  <c r="BU11" i="14"/>
  <c r="BV11" i="14"/>
  <c r="BW11" i="14"/>
  <c r="BY11" i="14"/>
  <c r="BZ11" i="14"/>
  <c r="CA11" i="14"/>
  <c r="CB11" i="14"/>
  <c r="A12" i="14"/>
  <c r="B12" i="14"/>
  <c r="C12" i="14"/>
  <c r="D12"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AO12" i="14"/>
  <c r="AP12" i="14"/>
  <c r="AQ12" i="14"/>
  <c r="AR12" i="14"/>
  <c r="AS12" i="14"/>
  <c r="AT12" i="14"/>
  <c r="AU12" i="14"/>
  <c r="AV12" i="14"/>
  <c r="AW12" i="14"/>
  <c r="AX12" i="14"/>
  <c r="AZ12" i="14"/>
  <c r="BA12" i="14"/>
  <c r="BB12" i="14"/>
  <c r="BC12" i="14"/>
  <c r="BD12" i="14"/>
  <c r="BE12" i="14"/>
  <c r="BF12" i="14"/>
  <c r="BG12" i="14"/>
  <c r="BH12" i="14"/>
  <c r="BI12" i="14"/>
  <c r="BJ12" i="14"/>
  <c r="BK12" i="14"/>
  <c r="BL12" i="14"/>
  <c r="BM12" i="14"/>
  <c r="BN12" i="14"/>
  <c r="BO12" i="14"/>
  <c r="BP12" i="14"/>
  <c r="BQ12" i="14"/>
  <c r="BR12" i="14"/>
  <c r="BS12" i="14"/>
  <c r="BT12" i="14"/>
  <c r="BU12" i="14"/>
  <c r="BV12" i="14"/>
  <c r="BW12" i="14"/>
  <c r="BY12" i="14"/>
  <c r="BZ12" i="14"/>
  <c r="CA12" i="14"/>
  <c r="CB12" i="14"/>
  <c r="A13" i="14"/>
  <c r="B13" i="14"/>
  <c r="C13" i="14"/>
  <c r="D13"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AO13" i="14"/>
  <c r="AP13" i="14"/>
  <c r="AQ13" i="14"/>
  <c r="AR13" i="14"/>
  <c r="AS13" i="14"/>
  <c r="AT13" i="14"/>
  <c r="AU13" i="14"/>
  <c r="AV13" i="14"/>
  <c r="AW13" i="14"/>
  <c r="AX13" i="14"/>
  <c r="AZ13" i="14"/>
  <c r="BA13" i="14"/>
  <c r="BB13" i="14"/>
  <c r="BC13" i="14"/>
  <c r="BD13" i="14"/>
  <c r="BE13" i="14"/>
  <c r="BF13" i="14"/>
  <c r="BG13" i="14"/>
  <c r="BH13" i="14"/>
  <c r="BI13" i="14"/>
  <c r="BJ13" i="14"/>
  <c r="BK13" i="14"/>
  <c r="BL13" i="14"/>
  <c r="BM13" i="14"/>
  <c r="BN13" i="14"/>
  <c r="BO13" i="14"/>
  <c r="BP13" i="14"/>
  <c r="BQ13" i="14"/>
  <c r="BR13" i="14"/>
  <c r="BS13" i="14"/>
  <c r="BT13" i="14"/>
  <c r="BU13" i="14"/>
  <c r="BV13" i="14"/>
  <c r="BW13" i="14"/>
  <c r="BY13" i="14"/>
  <c r="BZ13" i="14"/>
  <c r="CA13" i="14"/>
  <c r="CB13" i="14"/>
  <c r="A14" i="14"/>
  <c r="B14" i="14"/>
  <c r="C14" i="14"/>
  <c r="D14"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AO14" i="14"/>
  <c r="AP14" i="14"/>
  <c r="AQ14" i="14"/>
  <c r="AR14" i="14"/>
  <c r="AS14" i="14"/>
  <c r="AT14" i="14"/>
  <c r="AU14" i="14"/>
  <c r="AV14" i="14"/>
  <c r="AW14" i="14"/>
  <c r="AX14" i="14"/>
  <c r="AZ14" i="14"/>
  <c r="BA14" i="14"/>
  <c r="BB14" i="14"/>
  <c r="BC14" i="14"/>
  <c r="BD14" i="14"/>
  <c r="BE14" i="14"/>
  <c r="BF14" i="14"/>
  <c r="BG14" i="14"/>
  <c r="BH14" i="14"/>
  <c r="BI14" i="14"/>
  <c r="BJ14" i="14"/>
  <c r="BK14" i="14"/>
  <c r="BL14" i="14"/>
  <c r="BM14" i="14"/>
  <c r="BN14" i="14"/>
  <c r="BO14" i="14"/>
  <c r="BP14" i="14"/>
  <c r="BQ14" i="14"/>
  <c r="BR14" i="14"/>
  <c r="BS14" i="14"/>
  <c r="BT14" i="14"/>
  <c r="BU14" i="14"/>
  <c r="BV14" i="14"/>
  <c r="BW14" i="14"/>
  <c r="BY14" i="14"/>
  <c r="BZ14" i="14"/>
  <c r="CA14" i="14"/>
  <c r="CB14" i="14"/>
  <c r="A15" i="14"/>
  <c r="B15" i="14"/>
  <c r="C15" i="14"/>
  <c r="D15"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AO15" i="14"/>
  <c r="AP15" i="14"/>
  <c r="AQ15" i="14"/>
  <c r="AR15" i="14"/>
  <c r="AS15" i="14"/>
  <c r="AT15" i="14"/>
  <c r="AU15" i="14"/>
  <c r="AV15" i="14"/>
  <c r="AW15" i="14"/>
  <c r="AX15" i="14"/>
  <c r="AZ15" i="14"/>
  <c r="BA15" i="14"/>
  <c r="BB15" i="14"/>
  <c r="BC15" i="14"/>
  <c r="BD15" i="14"/>
  <c r="BE15" i="14"/>
  <c r="BF15" i="14"/>
  <c r="BG15" i="14"/>
  <c r="BH15" i="14"/>
  <c r="BI15" i="14"/>
  <c r="BJ15" i="14"/>
  <c r="BK15" i="14"/>
  <c r="BL15" i="14"/>
  <c r="BM15" i="14"/>
  <c r="BN15" i="14"/>
  <c r="BO15" i="14"/>
  <c r="BP15" i="14"/>
  <c r="BQ15" i="14"/>
  <c r="BR15" i="14"/>
  <c r="BS15" i="14"/>
  <c r="BT15" i="14"/>
  <c r="BU15" i="14"/>
  <c r="BV15" i="14"/>
  <c r="BW15" i="14"/>
  <c r="BY15" i="14"/>
  <c r="BZ15" i="14"/>
  <c r="CA15" i="14"/>
  <c r="CB15" i="14"/>
  <c r="A16" i="14"/>
  <c r="B16" i="14"/>
  <c r="C16" i="14"/>
  <c r="D16"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AO16" i="14"/>
  <c r="AP16" i="14"/>
  <c r="AQ16" i="14"/>
  <c r="AR16" i="14"/>
  <c r="AS16" i="14"/>
  <c r="AT16" i="14"/>
  <c r="AU16" i="14"/>
  <c r="AV16" i="14"/>
  <c r="AW16" i="14"/>
  <c r="AX16" i="14"/>
  <c r="AZ16" i="14"/>
  <c r="BA16" i="14"/>
  <c r="BB16" i="14"/>
  <c r="BC16" i="14"/>
  <c r="BD16" i="14"/>
  <c r="BE16" i="14"/>
  <c r="BF16" i="14"/>
  <c r="BG16" i="14"/>
  <c r="BH16" i="14"/>
  <c r="BI16" i="14"/>
  <c r="BJ16" i="14"/>
  <c r="BK16" i="14"/>
  <c r="BL16" i="14"/>
  <c r="BM16" i="14"/>
  <c r="BN16" i="14"/>
  <c r="BO16" i="14"/>
  <c r="BP16" i="14"/>
  <c r="BQ16" i="14"/>
  <c r="BR16" i="14"/>
  <c r="BS16" i="14"/>
  <c r="BT16" i="14"/>
  <c r="BU16" i="14"/>
  <c r="BV16" i="14"/>
  <c r="BW16" i="14"/>
  <c r="BY16" i="14"/>
  <c r="BZ16" i="14"/>
  <c r="CA16" i="14"/>
  <c r="CB16" i="14"/>
  <c r="A17" i="14"/>
  <c r="B17" i="14"/>
  <c r="C17" i="14"/>
  <c r="D17"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AO17" i="14"/>
  <c r="AP17" i="14"/>
  <c r="AQ17" i="14"/>
  <c r="AR17" i="14"/>
  <c r="AS17" i="14"/>
  <c r="AT17" i="14"/>
  <c r="AU17" i="14"/>
  <c r="AV17" i="14"/>
  <c r="AW17" i="14"/>
  <c r="AX17" i="14"/>
  <c r="AZ17" i="14"/>
  <c r="BA17" i="14"/>
  <c r="BB17" i="14"/>
  <c r="BC17" i="14"/>
  <c r="BD17" i="14"/>
  <c r="BE17" i="14"/>
  <c r="BF17" i="14"/>
  <c r="BG17" i="14"/>
  <c r="BH17" i="14"/>
  <c r="BI17" i="14"/>
  <c r="BJ17" i="14"/>
  <c r="BK17" i="14"/>
  <c r="BL17" i="14"/>
  <c r="BM17" i="14"/>
  <c r="BN17" i="14"/>
  <c r="BO17" i="14"/>
  <c r="BP17" i="14"/>
  <c r="BQ17" i="14"/>
  <c r="BR17" i="14"/>
  <c r="BS17" i="14"/>
  <c r="BT17" i="14"/>
  <c r="BU17" i="14"/>
  <c r="BV17" i="14"/>
  <c r="BW17" i="14"/>
  <c r="BY17" i="14"/>
  <c r="BZ17" i="14"/>
  <c r="CA17" i="14"/>
  <c r="CB17" i="14"/>
  <c r="A18" i="14"/>
  <c r="B18" i="14"/>
  <c r="C18"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AO18" i="14"/>
  <c r="AP18" i="14"/>
  <c r="AQ18" i="14"/>
  <c r="AR18" i="14"/>
  <c r="AS18" i="14"/>
  <c r="AT18" i="14"/>
  <c r="AU18" i="14"/>
  <c r="AV18" i="14"/>
  <c r="AW18" i="14"/>
  <c r="AX18" i="14"/>
  <c r="AZ18" i="14"/>
  <c r="BA18" i="14"/>
  <c r="BB18" i="14"/>
  <c r="BC18" i="14"/>
  <c r="BD18" i="14"/>
  <c r="BE18" i="14"/>
  <c r="BF18" i="14"/>
  <c r="BG18" i="14"/>
  <c r="BH18" i="14"/>
  <c r="BI18" i="14"/>
  <c r="BJ18" i="14"/>
  <c r="BK18" i="14"/>
  <c r="BL18" i="14"/>
  <c r="BM18" i="14"/>
  <c r="BN18" i="14"/>
  <c r="BO18" i="14"/>
  <c r="BP18" i="14"/>
  <c r="BQ18" i="14"/>
  <c r="BR18" i="14"/>
  <c r="BS18" i="14"/>
  <c r="BT18" i="14"/>
  <c r="BU18" i="14"/>
  <c r="BV18" i="14"/>
  <c r="BW18" i="14"/>
  <c r="BY18" i="14"/>
  <c r="BZ18" i="14"/>
  <c r="CA18" i="14"/>
  <c r="CB18" i="14"/>
  <c r="A19" i="14"/>
  <c r="B19" i="14"/>
  <c r="C19" i="14"/>
  <c r="D19"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AO19" i="14"/>
  <c r="AP19" i="14"/>
  <c r="AQ19" i="14"/>
  <c r="AR19" i="14"/>
  <c r="AS19" i="14"/>
  <c r="AT19" i="14"/>
  <c r="AU19" i="14"/>
  <c r="AV19" i="14"/>
  <c r="AW19" i="14"/>
  <c r="AX19" i="14"/>
  <c r="AZ19" i="14"/>
  <c r="BA19" i="14"/>
  <c r="BB19" i="14"/>
  <c r="BC19" i="14"/>
  <c r="BD19" i="14"/>
  <c r="BE19" i="14"/>
  <c r="BF19" i="14"/>
  <c r="BG19" i="14"/>
  <c r="BH19" i="14"/>
  <c r="BI19" i="14"/>
  <c r="BJ19" i="14"/>
  <c r="BK19" i="14"/>
  <c r="BL19" i="14"/>
  <c r="BM19" i="14"/>
  <c r="BN19" i="14"/>
  <c r="BO19" i="14"/>
  <c r="BP19" i="14"/>
  <c r="BQ19" i="14"/>
  <c r="BR19" i="14"/>
  <c r="BS19" i="14"/>
  <c r="BT19" i="14"/>
  <c r="BU19" i="14"/>
  <c r="BV19" i="14"/>
  <c r="BW19" i="14"/>
  <c r="BY19" i="14"/>
  <c r="BZ19" i="14"/>
  <c r="CA19" i="14"/>
  <c r="CB19" i="14"/>
  <c r="A20" i="14"/>
  <c r="B20" i="14"/>
  <c r="C20" i="14"/>
  <c r="D20"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AO20" i="14"/>
  <c r="AP20" i="14"/>
  <c r="AQ20" i="14"/>
  <c r="AR20" i="14"/>
  <c r="AS20" i="14"/>
  <c r="AT20" i="14"/>
  <c r="AU20" i="14"/>
  <c r="AV20" i="14"/>
  <c r="AW20" i="14"/>
  <c r="AX20" i="14"/>
  <c r="AZ20" i="14"/>
  <c r="BA20" i="14"/>
  <c r="BB20" i="14"/>
  <c r="BC20" i="14"/>
  <c r="BD20" i="14"/>
  <c r="BE20" i="14"/>
  <c r="BF20" i="14"/>
  <c r="BG20" i="14"/>
  <c r="BH20" i="14"/>
  <c r="BI20" i="14"/>
  <c r="BJ20" i="14"/>
  <c r="BK20" i="14"/>
  <c r="BL20" i="14"/>
  <c r="BM20" i="14"/>
  <c r="BN20" i="14"/>
  <c r="BO20" i="14"/>
  <c r="BP20" i="14"/>
  <c r="BQ20" i="14"/>
  <c r="BR20" i="14"/>
  <c r="BS20" i="14"/>
  <c r="BT20" i="14"/>
  <c r="BU20" i="14"/>
  <c r="BV20" i="14"/>
  <c r="BW20" i="14"/>
  <c r="BY20" i="14"/>
  <c r="BZ20" i="14"/>
  <c r="CA20" i="14"/>
  <c r="CB20" i="14"/>
  <c r="A21" i="14"/>
  <c r="B21" i="14"/>
  <c r="C21" i="14"/>
  <c r="D21" i="14"/>
  <c r="E21"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AO21" i="14"/>
  <c r="AP21" i="14"/>
  <c r="AQ21" i="14"/>
  <c r="AR21" i="14"/>
  <c r="AS21" i="14"/>
  <c r="AT21" i="14"/>
  <c r="AU21" i="14"/>
  <c r="AV21" i="14"/>
  <c r="AW21" i="14"/>
  <c r="AX21" i="14"/>
  <c r="AZ21" i="14"/>
  <c r="BA21" i="14"/>
  <c r="BB21" i="14"/>
  <c r="BC21" i="14"/>
  <c r="BD21" i="14"/>
  <c r="BE21" i="14"/>
  <c r="BF21" i="14"/>
  <c r="BG21" i="14"/>
  <c r="BH21" i="14"/>
  <c r="BI21" i="14"/>
  <c r="BJ21" i="14"/>
  <c r="BK21" i="14"/>
  <c r="BL21" i="14"/>
  <c r="BM21" i="14"/>
  <c r="BN21" i="14"/>
  <c r="BO21" i="14"/>
  <c r="BP21" i="14"/>
  <c r="BQ21" i="14"/>
  <c r="BR21" i="14"/>
  <c r="BS21" i="14"/>
  <c r="BT21" i="14"/>
  <c r="BU21" i="14"/>
  <c r="BV21" i="14"/>
  <c r="BW21" i="14"/>
  <c r="BY21" i="14"/>
  <c r="BZ21" i="14"/>
  <c r="CA21" i="14"/>
  <c r="CB21" i="14"/>
  <c r="A22" i="14"/>
  <c r="B22" i="14"/>
  <c r="C22" i="14"/>
  <c r="D22"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AO22" i="14"/>
  <c r="AP22" i="14"/>
  <c r="AQ22" i="14"/>
  <c r="AR22" i="14"/>
  <c r="AS22" i="14"/>
  <c r="AT22" i="14"/>
  <c r="AU22" i="14"/>
  <c r="AV22" i="14"/>
  <c r="AW22" i="14"/>
  <c r="AX22" i="14"/>
  <c r="AZ22" i="14"/>
  <c r="BA22" i="14"/>
  <c r="BB22" i="14"/>
  <c r="BC22" i="14"/>
  <c r="BD22" i="14"/>
  <c r="BE22" i="14"/>
  <c r="BF22" i="14"/>
  <c r="BG22" i="14"/>
  <c r="BH22" i="14"/>
  <c r="BI22" i="14"/>
  <c r="BJ22" i="14"/>
  <c r="BK22" i="14"/>
  <c r="BL22" i="14"/>
  <c r="BM22" i="14"/>
  <c r="BN22" i="14"/>
  <c r="BO22" i="14"/>
  <c r="BP22" i="14"/>
  <c r="BQ22" i="14"/>
  <c r="BR22" i="14"/>
  <c r="BS22" i="14"/>
  <c r="BT22" i="14"/>
  <c r="BU22" i="14"/>
  <c r="BV22" i="14"/>
  <c r="BW22" i="14"/>
  <c r="BY22" i="14"/>
  <c r="BZ22" i="14"/>
  <c r="CA22" i="14"/>
  <c r="CB22" i="14"/>
  <c r="A23" i="14"/>
  <c r="B23" i="14"/>
  <c r="C23" i="14"/>
  <c r="D23"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AO23" i="14"/>
  <c r="AP23" i="14"/>
  <c r="AQ23" i="14"/>
  <c r="AR23" i="14"/>
  <c r="AS23" i="14"/>
  <c r="AT23" i="14"/>
  <c r="AU23" i="14"/>
  <c r="AV23" i="14"/>
  <c r="AW23" i="14"/>
  <c r="AX23" i="14"/>
  <c r="AZ23" i="14"/>
  <c r="BA23" i="14"/>
  <c r="BB23" i="14"/>
  <c r="BC23" i="14"/>
  <c r="BD23" i="14"/>
  <c r="BE23" i="14"/>
  <c r="BF23" i="14"/>
  <c r="BG23" i="14"/>
  <c r="BH23" i="14"/>
  <c r="BI23" i="14"/>
  <c r="BJ23" i="14"/>
  <c r="BK23" i="14"/>
  <c r="BL23" i="14"/>
  <c r="BM23" i="14"/>
  <c r="BN23" i="14"/>
  <c r="BO23" i="14"/>
  <c r="BP23" i="14"/>
  <c r="BQ23" i="14"/>
  <c r="BR23" i="14"/>
  <c r="BS23" i="14"/>
  <c r="BT23" i="14"/>
  <c r="BU23" i="14"/>
  <c r="BV23" i="14"/>
  <c r="BW23" i="14"/>
  <c r="BY23" i="14"/>
  <c r="BZ23" i="14"/>
  <c r="CA23" i="14"/>
  <c r="CB23" i="14"/>
  <c r="A24" i="14"/>
  <c r="B24" i="14"/>
  <c r="C24" i="14"/>
  <c r="D24"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AO24" i="14"/>
  <c r="AP24" i="14"/>
  <c r="AQ24" i="14"/>
  <c r="AR24" i="14"/>
  <c r="AS24" i="14"/>
  <c r="AT24" i="14"/>
  <c r="AU24" i="14"/>
  <c r="AV24" i="14"/>
  <c r="AW24" i="14"/>
  <c r="AX24" i="14"/>
  <c r="AZ24" i="14"/>
  <c r="BA24" i="14"/>
  <c r="BB24" i="14"/>
  <c r="BC24" i="14"/>
  <c r="BD24" i="14"/>
  <c r="BE24" i="14"/>
  <c r="BF24" i="14"/>
  <c r="BG24" i="14"/>
  <c r="BH24" i="14"/>
  <c r="BI24" i="14"/>
  <c r="BJ24" i="14"/>
  <c r="BK24" i="14"/>
  <c r="BL24" i="14"/>
  <c r="BM24" i="14"/>
  <c r="BN24" i="14"/>
  <c r="BO24" i="14"/>
  <c r="BP24" i="14"/>
  <c r="BQ24" i="14"/>
  <c r="BR24" i="14"/>
  <c r="BS24" i="14"/>
  <c r="BT24" i="14"/>
  <c r="BU24" i="14"/>
  <c r="BV24" i="14"/>
  <c r="BW24" i="14"/>
  <c r="BY24" i="14"/>
  <c r="BZ24" i="14"/>
  <c r="CA24" i="14"/>
  <c r="CB24" i="14"/>
  <c r="A25" i="14"/>
  <c r="B25" i="14"/>
  <c r="C25" i="14"/>
  <c r="D25"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AO25" i="14"/>
  <c r="AP25" i="14"/>
  <c r="AQ25" i="14"/>
  <c r="AR25" i="14"/>
  <c r="AS25" i="14"/>
  <c r="AT25" i="14"/>
  <c r="AU25" i="14"/>
  <c r="AV25" i="14"/>
  <c r="AW25" i="14"/>
  <c r="AX25" i="14"/>
  <c r="AZ25" i="14"/>
  <c r="BA25" i="14"/>
  <c r="BB25" i="14"/>
  <c r="BC25" i="14"/>
  <c r="BD25" i="14"/>
  <c r="BE25" i="14"/>
  <c r="BF25" i="14"/>
  <c r="BG25" i="14"/>
  <c r="BH25" i="14"/>
  <c r="BI25" i="14"/>
  <c r="BJ25" i="14"/>
  <c r="BK25" i="14"/>
  <c r="BL25" i="14"/>
  <c r="BM25" i="14"/>
  <c r="BN25" i="14"/>
  <c r="BO25" i="14"/>
  <c r="BP25" i="14"/>
  <c r="BQ25" i="14"/>
  <c r="BR25" i="14"/>
  <c r="BS25" i="14"/>
  <c r="BT25" i="14"/>
  <c r="BU25" i="14"/>
  <c r="BV25" i="14"/>
  <c r="BW25" i="14"/>
  <c r="BY25" i="14"/>
  <c r="BZ25" i="14"/>
  <c r="CA25" i="14"/>
  <c r="CB25" i="14"/>
  <c r="A26" i="14"/>
  <c r="B26" i="14"/>
  <c r="C26" i="14"/>
  <c r="D26"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AO26" i="14"/>
  <c r="AP26" i="14"/>
  <c r="AQ26" i="14"/>
  <c r="AR26" i="14"/>
  <c r="AS26" i="14"/>
  <c r="AT26" i="14"/>
  <c r="AU26" i="14"/>
  <c r="AV26" i="14"/>
  <c r="AW26" i="14"/>
  <c r="AX26" i="14"/>
  <c r="AZ26" i="14"/>
  <c r="BA26" i="14"/>
  <c r="BB26" i="14"/>
  <c r="BC26" i="14"/>
  <c r="BD26" i="14"/>
  <c r="BE26" i="14"/>
  <c r="BF26" i="14"/>
  <c r="BG26" i="14"/>
  <c r="BH26" i="14"/>
  <c r="BI26" i="14"/>
  <c r="BJ26" i="14"/>
  <c r="BK26" i="14"/>
  <c r="BL26" i="14"/>
  <c r="BM26" i="14"/>
  <c r="BN26" i="14"/>
  <c r="BO26" i="14"/>
  <c r="BP26" i="14"/>
  <c r="BQ26" i="14"/>
  <c r="BR26" i="14"/>
  <c r="BS26" i="14"/>
  <c r="BT26" i="14"/>
  <c r="BU26" i="14"/>
  <c r="BV26" i="14"/>
  <c r="BW26" i="14"/>
  <c r="BY26" i="14"/>
  <c r="BZ26" i="14"/>
  <c r="CA26" i="14"/>
  <c r="CB26" i="14"/>
  <c r="A27" i="14"/>
  <c r="B27" i="14"/>
  <c r="C27" i="14"/>
  <c r="D27"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AO27" i="14"/>
  <c r="AP27" i="14"/>
  <c r="AQ27" i="14"/>
  <c r="AR27" i="14"/>
  <c r="AS27" i="14"/>
  <c r="AT27" i="14"/>
  <c r="AU27" i="14"/>
  <c r="AV27" i="14"/>
  <c r="AW27" i="14"/>
  <c r="AX27" i="14"/>
  <c r="AZ27" i="14"/>
  <c r="BA27" i="14"/>
  <c r="BB27" i="14"/>
  <c r="BC27" i="14"/>
  <c r="BD27" i="14"/>
  <c r="BE27" i="14"/>
  <c r="BF27" i="14"/>
  <c r="BG27" i="14"/>
  <c r="BH27" i="14"/>
  <c r="BI27" i="14"/>
  <c r="BJ27" i="14"/>
  <c r="BK27" i="14"/>
  <c r="BL27" i="14"/>
  <c r="BM27" i="14"/>
  <c r="BN27" i="14"/>
  <c r="BO27" i="14"/>
  <c r="BP27" i="14"/>
  <c r="BQ27" i="14"/>
  <c r="BR27" i="14"/>
  <c r="BS27" i="14"/>
  <c r="BT27" i="14"/>
  <c r="BU27" i="14"/>
  <c r="BV27" i="14"/>
  <c r="BW27" i="14"/>
  <c r="BY27" i="14"/>
  <c r="BZ27" i="14"/>
  <c r="CA27" i="14"/>
  <c r="CB27" i="14"/>
  <c r="A28" i="14"/>
  <c r="B28" i="14"/>
  <c r="C28" i="14"/>
  <c r="D28"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AO28" i="14"/>
  <c r="AP28" i="14"/>
  <c r="AQ28" i="14"/>
  <c r="AR28" i="14"/>
  <c r="AS28" i="14"/>
  <c r="AT28" i="14"/>
  <c r="AU28" i="14"/>
  <c r="AV28" i="14"/>
  <c r="AW28" i="14"/>
  <c r="AX28" i="14"/>
  <c r="AZ28" i="14"/>
  <c r="BA28" i="14"/>
  <c r="BB28" i="14"/>
  <c r="BC28" i="14"/>
  <c r="BD28" i="14"/>
  <c r="BE28" i="14"/>
  <c r="BF28" i="14"/>
  <c r="BG28" i="14"/>
  <c r="BH28" i="14"/>
  <c r="BI28" i="14"/>
  <c r="BJ28" i="14"/>
  <c r="BK28" i="14"/>
  <c r="BL28" i="14"/>
  <c r="BM28" i="14"/>
  <c r="BN28" i="14"/>
  <c r="BO28" i="14"/>
  <c r="BP28" i="14"/>
  <c r="BQ28" i="14"/>
  <c r="BR28" i="14"/>
  <c r="BS28" i="14"/>
  <c r="BT28" i="14"/>
  <c r="BU28" i="14"/>
  <c r="BV28" i="14"/>
  <c r="BW28" i="14"/>
  <c r="BY28" i="14"/>
  <c r="BZ28" i="14"/>
  <c r="CA28" i="14"/>
  <c r="CB28" i="14"/>
  <c r="A29" i="14"/>
  <c r="B29" i="14"/>
  <c r="C29" i="14"/>
  <c r="D29" i="14"/>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AO29" i="14"/>
  <c r="AP29" i="14"/>
  <c r="AQ29" i="14"/>
  <c r="AR29" i="14"/>
  <c r="AS29" i="14"/>
  <c r="AT29" i="14"/>
  <c r="AU29" i="14"/>
  <c r="AV29" i="14"/>
  <c r="AW29" i="14"/>
  <c r="AX29" i="14"/>
  <c r="AZ29" i="14"/>
  <c r="BA29" i="14"/>
  <c r="BB29" i="14"/>
  <c r="BC29" i="14"/>
  <c r="BD29" i="14"/>
  <c r="BE29" i="14"/>
  <c r="BF29" i="14"/>
  <c r="BG29" i="14"/>
  <c r="BH29" i="14"/>
  <c r="BI29" i="14"/>
  <c r="BJ29" i="14"/>
  <c r="BK29" i="14"/>
  <c r="BL29" i="14"/>
  <c r="BM29" i="14"/>
  <c r="BN29" i="14"/>
  <c r="BO29" i="14"/>
  <c r="BP29" i="14"/>
  <c r="BQ29" i="14"/>
  <c r="BR29" i="14"/>
  <c r="BS29" i="14"/>
  <c r="BT29" i="14"/>
  <c r="BU29" i="14"/>
  <c r="BV29" i="14"/>
  <c r="BW29" i="14"/>
  <c r="BY29" i="14"/>
  <c r="BZ29" i="14"/>
  <c r="CA29" i="14"/>
  <c r="CB29" i="14"/>
  <c r="A30" i="14"/>
  <c r="B30" i="14"/>
  <c r="C30" i="14"/>
  <c r="D30"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AO30" i="14"/>
  <c r="AP30" i="14"/>
  <c r="AQ30" i="14"/>
  <c r="AR30" i="14"/>
  <c r="AS30" i="14"/>
  <c r="AT30" i="14"/>
  <c r="AU30" i="14"/>
  <c r="AV30" i="14"/>
  <c r="AW30" i="14"/>
  <c r="AX30" i="14"/>
  <c r="AZ30" i="14"/>
  <c r="BA30" i="14"/>
  <c r="BB30" i="14"/>
  <c r="BC30" i="14"/>
  <c r="BD30" i="14"/>
  <c r="BE30" i="14"/>
  <c r="BF30" i="14"/>
  <c r="BG30" i="14"/>
  <c r="BH30" i="14"/>
  <c r="BI30" i="14"/>
  <c r="BJ30" i="14"/>
  <c r="BK30" i="14"/>
  <c r="BL30" i="14"/>
  <c r="BM30" i="14"/>
  <c r="BN30" i="14"/>
  <c r="BO30" i="14"/>
  <c r="BP30" i="14"/>
  <c r="BQ30" i="14"/>
  <c r="BR30" i="14"/>
  <c r="BS30" i="14"/>
  <c r="BT30" i="14"/>
  <c r="BU30" i="14"/>
  <c r="BV30" i="14"/>
  <c r="BW30" i="14"/>
  <c r="BY30" i="14"/>
  <c r="BZ30" i="14"/>
  <c r="CA30" i="14"/>
  <c r="CB30" i="14"/>
  <c r="A31" i="14"/>
  <c r="B31" i="14"/>
  <c r="C31" i="14"/>
  <c r="D31"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AO31" i="14"/>
  <c r="AP31" i="14"/>
  <c r="AQ31" i="14"/>
  <c r="AR31" i="14"/>
  <c r="AS31" i="14"/>
  <c r="AT31" i="14"/>
  <c r="AU31" i="14"/>
  <c r="AV31" i="14"/>
  <c r="AW31" i="14"/>
  <c r="AX31" i="14"/>
  <c r="AZ31" i="14"/>
  <c r="BA31" i="14"/>
  <c r="BB31" i="14"/>
  <c r="BC31" i="14"/>
  <c r="BD31" i="14"/>
  <c r="BE31" i="14"/>
  <c r="BF31" i="14"/>
  <c r="BG31" i="14"/>
  <c r="BH31" i="14"/>
  <c r="BI31" i="14"/>
  <c r="BJ31" i="14"/>
  <c r="BK31" i="14"/>
  <c r="BL31" i="14"/>
  <c r="BM31" i="14"/>
  <c r="BN31" i="14"/>
  <c r="BO31" i="14"/>
  <c r="BP31" i="14"/>
  <c r="BQ31" i="14"/>
  <c r="BR31" i="14"/>
  <c r="BS31" i="14"/>
  <c r="BT31" i="14"/>
  <c r="BU31" i="14"/>
  <c r="BV31" i="14"/>
  <c r="BW31" i="14"/>
  <c r="BY31" i="14"/>
  <c r="BZ31" i="14"/>
  <c r="CA31" i="14"/>
  <c r="CB31" i="14"/>
  <c r="A32" i="14"/>
  <c r="B32" i="14"/>
  <c r="C32" i="14"/>
  <c r="D32"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AO32" i="14"/>
  <c r="AP32" i="14"/>
  <c r="AQ32" i="14"/>
  <c r="AR32" i="14"/>
  <c r="AS32" i="14"/>
  <c r="AT32" i="14"/>
  <c r="AU32" i="14"/>
  <c r="AV32" i="14"/>
  <c r="AW32" i="14"/>
  <c r="AX32" i="14"/>
  <c r="AZ32" i="14"/>
  <c r="BA32" i="14"/>
  <c r="BB32" i="14"/>
  <c r="BC32" i="14"/>
  <c r="BD32" i="14"/>
  <c r="BE32" i="14"/>
  <c r="BF32" i="14"/>
  <c r="BG32" i="14"/>
  <c r="BH32" i="14"/>
  <c r="BI32" i="14"/>
  <c r="BJ32" i="14"/>
  <c r="BK32" i="14"/>
  <c r="BL32" i="14"/>
  <c r="BM32" i="14"/>
  <c r="BN32" i="14"/>
  <c r="BO32" i="14"/>
  <c r="BP32" i="14"/>
  <c r="BQ32" i="14"/>
  <c r="BR32" i="14"/>
  <c r="BS32" i="14"/>
  <c r="BT32" i="14"/>
  <c r="BU32" i="14"/>
  <c r="BV32" i="14"/>
  <c r="BW32" i="14"/>
  <c r="BY32" i="14"/>
  <c r="BZ32" i="14"/>
  <c r="CA32" i="14"/>
  <c r="CB32" i="14"/>
  <c r="A33" i="14"/>
  <c r="B33" i="14"/>
  <c r="C33" i="14"/>
  <c r="D33"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AO33" i="14"/>
  <c r="AP33" i="14"/>
  <c r="AQ33" i="14"/>
  <c r="AR33" i="14"/>
  <c r="AS33" i="14"/>
  <c r="AT33" i="14"/>
  <c r="AU33" i="14"/>
  <c r="AV33" i="14"/>
  <c r="AW33" i="14"/>
  <c r="AX33" i="14"/>
  <c r="AZ33" i="14"/>
  <c r="BA33" i="14"/>
  <c r="BB33" i="14"/>
  <c r="BC33" i="14"/>
  <c r="BD33" i="14"/>
  <c r="BE33" i="14"/>
  <c r="BF33" i="14"/>
  <c r="BG33" i="14"/>
  <c r="BH33" i="14"/>
  <c r="BI33" i="14"/>
  <c r="BJ33" i="14"/>
  <c r="BK33" i="14"/>
  <c r="BL33" i="14"/>
  <c r="BM33" i="14"/>
  <c r="BN33" i="14"/>
  <c r="BO33" i="14"/>
  <c r="BP33" i="14"/>
  <c r="BQ33" i="14"/>
  <c r="BR33" i="14"/>
  <c r="BS33" i="14"/>
  <c r="BT33" i="14"/>
  <c r="BU33" i="14"/>
  <c r="BV33" i="14"/>
  <c r="BW33" i="14"/>
  <c r="BY33" i="14"/>
  <c r="BZ33" i="14"/>
  <c r="CA33" i="14"/>
  <c r="CB33" i="14"/>
  <c r="A34" i="14"/>
  <c r="B34" i="14"/>
  <c r="C34" i="14"/>
  <c r="D34"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AO34" i="14"/>
  <c r="AP34" i="14"/>
  <c r="AQ34" i="14"/>
  <c r="AR34" i="14"/>
  <c r="AS34" i="14"/>
  <c r="AT34" i="14"/>
  <c r="AU34" i="14"/>
  <c r="AV34" i="14"/>
  <c r="AW34" i="14"/>
  <c r="AX34" i="14"/>
  <c r="AZ34" i="14"/>
  <c r="BA34" i="14"/>
  <c r="BB34" i="14"/>
  <c r="BC34" i="14"/>
  <c r="BD34" i="14"/>
  <c r="BE34" i="14"/>
  <c r="BF34" i="14"/>
  <c r="BG34" i="14"/>
  <c r="BH34" i="14"/>
  <c r="BI34" i="14"/>
  <c r="BJ34" i="14"/>
  <c r="BK34" i="14"/>
  <c r="BL34" i="14"/>
  <c r="BM34" i="14"/>
  <c r="BN34" i="14"/>
  <c r="BO34" i="14"/>
  <c r="BP34" i="14"/>
  <c r="BQ34" i="14"/>
  <c r="BR34" i="14"/>
  <c r="BS34" i="14"/>
  <c r="BT34" i="14"/>
  <c r="BU34" i="14"/>
  <c r="BV34" i="14"/>
  <c r="BW34" i="14"/>
  <c r="BY34" i="14"/>
  <c r="BZ34" i="14"/>
  <c r="CA34" i="14"/>
  <c r="CB34" i="14"/>
  <c r="A35" i="14"/>
  <c r="B35" i="14"/>
  <c r="C35" i="14"/>
  <c r="D35"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AO35" i="14"/>
  <c r="AP35" i="14"/>
  <c r="AQ35" i="14"/>
  <c r="AR35" i="14"/>
  <c r="AS35" i="14"/>
  <c r="AT35" i="14"/>
  <c r="AU35" i="14"/>
  <c r="AV35" i="14"/>
  <c r="AW35" i="14"/>
  <c r="AX35" i="14"/>
  <c r="AZ35" i="14"/>
  <c r="BA35" i="14"/>
  <c r="BB35" i="14"/>
  <c r="BC35" i="14"/>
  <c r="BD35" i="14"/>
  <c r="BE35" i="14"/>
  <c r="BF35" i="14"/>
  <c r="BG35" i="14"/>
  <c r="BH35" i="14"/>
  <c r="BI35" i="14"/>
  <c r="BJ35" i="14"/>
  <c r="BK35" i="14"/>
  <c r="BL35" i="14"/>
  <c r="BM35" i="14"/>
  <c r="BN35" i="14"/>
  <c r="BO35" i="14"/>
  <c r="BP35" i="14"/>
  <c r="BQ35" i="14"/>
  <c r="BR35" i="14"/>
  <c r="BS35" i="14"/>
  <c r="BT35" i="14"/>
  <c r="BU35" i="14"/>
  <c r="BV35" i="14"/>
  <c r="BW35" i="14"/>
  <c r="BY35" i="14"/>
  <c r="BZ35" i="14"/>
  <c r="CA35" i="14"/>
  <c r="CB35" i="14"/>
  <c r="A36" i="14"/>
  <c r="B36" i="14"/>
  <c r="C36" i="14"/>
  <c r="D36"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AO36" i="14"/>
  <c r="AP36" i="14"/>
  <c r="AQ36" i="14"/>
  <c r="AR36" i="14"/>
  <c r="AS36" i="14"/>
  <c r="AT36" i="14"/>
  <c r="AU36" i="14"/>
  <c r="AV36" i="14"/>
  <c r="AW36" i="14"/>
  <c r="AX36" i="14"/>
  <c r="AZ36" i="14"/>
  <c r="BA36" i="14"/>
  <c r="BB36" i="14"/>
  <c r="BC36" i="14"/>
  <c r="BD36" i="14"/>
  <c r="BE36" i="14"/>
  <c r="BF36" i="14"/>
  <c r="BG36" i="14"/>
  <c r="BH36" i="14"/>
  <c r="BI36" i="14"/>
  <c r="BJ36" i="14"/>
  <c r="BK36" i="14"/>
  <c r="BL36" i="14"/>
  <c r="BM36" i="14"/>
  <c r="BN36" i="14"/>
  <c r="BO36" i="14"/>
  <c r="BP36" i="14"/>
  <c r="BQ36" i="14"/>
  <c r="BR36" i="14"/>
  <c r="BS36" i="14"/>
  <c r="BT36" i="14"/>
  <c r="BU36" i="14"/>
  <c r="BV36" i="14"/>
  <c r="BW36" i="14"/>
  <c r="BY36" i="14"/>
  <c r="BZ36" i="14"/>
  <c r="CA36" i="14"/>
  <c r="CB36" i="14"/>
  <c r="A37" i="14"/>
  <c r="B37" i="14"/>
  <c r="C37" i="14"/>
  <c r="D37"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AO37" i="14"/>
  <c r="AP37" i="14"/>
  <c r="AQ37" i="14"/>
  <c r="AR37" i="14"/>
  <c r="AS37" i="14"/>
  <c r="AT37" i="14"/>
  <c r="AU37" i="14"/>
  <c r="AV37" i="14"/>
  <c r="AW37" i="14"/>
  <c r="AX37" i="14"/>
  <c r="AZ37" i="14"/>
  <c r="BA37" i="14"/>
  <c r="BB37" i="14"/>
  <c r="BC37" i="14"/>
  <c r="BD37" i="14"/>
  <c r="BE37" i="14"/>
  <c r="BF37" i="14"/>
  <c r="BG37" i="14"/>
  <c r="BH37" i="14"/>
  <c r="BI37" i="14"/>
  <c r="BJ37" i="14"/>
  <c r="BK37" i="14"/>
  <c r="BL37" i="14"/>
  <c r="BM37" i="14"/>
  <c r="BN37" i="14"/>
  <c r="BO37" i="14"/>
  <c r="BP37" i="14"/>
  <c r="BQ37" i="14"/>
  <c r="BR37" i="14"/>
  <c r="BS37" i="14"/>
  <c r="BT37" i="14"/>
  <c r="BU37" i="14"/>
  <c r="BV37" i="14"/>
  <c r="BW37" i="14"/>
  <c r="BY37" i="14"/>
  <c r="BZ37" i="14"/>
  <c r="CA37" i="14"/>
  <c r="CB37" i="14"/>
  <c r="A38" i="14"/>
  <c r="B38" i="14"/>
  <c r="C38" i="14"/>
  <c r="D38"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AO38" i="14"/>
  <c r="AP38" i="14"/>
  <c r="AQ38" i="14"/>
  <c r="AR38" i="14"/>
  <c r="AS38" i="14"/>
  <c r="AT38" i="14"/>
  <c r="AU38" i="14"/>
  <c r="AV38" i="14"/>
  <c r="AW38" i="14"/>
  <c r="AX38" i="14"/>
  <c r="AZ38" i="14"/>
  <c r="BA38" i="14"/>
  <c r="BB38" i="14"/>
  <c r="BC38" i="14"/>
  <c r="BD38" i="14"/>
  <c r="BE38" i="14"/>
  <c r="BF38" i="14"/>
  <c r="BG38" i="14"/>
  <c r="BH38" i="14"/>
  <c r="BI38" i="14"/>
  <c r="BJ38" i="14"/>
  <c r="BK38" i="14"/>
  <c r="BL38" i="14"/>
  <c r="BM38" i="14"/>
  <c r="BN38" i="14"/>
  <c r="BO38" i="14"/>
  <c r="BP38" i="14"/>
  <c r="BQ38" i="14"/>
  <c r="BR38" i="14"/>
  <c r="BS38" i="14"/>
  <c r="BT38" i="14"/>
  <c r="BU38" i="14"/>
  <c r="BV38" i="14"/>
  <c r="BW38" i="14"/>
  <c r="BY38" i="14"/>
  <c r="BZ38" i="14"/>
  <c r="CA38" i="14"/>
  <c r="CB38" i="14"/>
  <c r="A39" i="14"/>
  <c r="B39" i="14"/>
  <c r="C39" i="14"/>
  <c r="D39"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AO39" i="14"/>
  <c r="AP39" i="14"/>
  <c r="AQ39" i="14"/>
  <c r="AR39" i="14"/>
  <c r="AS39" i="14"/>
  <c r="AT39" i="14"/>
  <c r="AU39" i="14"/>
  <c r="AV39" i="14"/>
  <c r="AW39" i="14"/>
  <c r="AX39" i="14"/>
  <c r="AZ39" i="14"/>
  <c r="BA39" i="14"/>
  <c r="BB39" i="14"/>
  <c r="BC39" i="14"/>
  <c r="BD39" i="14"/>
  <c r="BE39" i="14"/>
  <c r="BF39" i="14"/>
  <c r="BG39" i="14"/>
  <c r="BH39" i="14"/>
  <c r="BI39" i="14"/>
  <c r="BJ39" i="14"/>
  <c r="BK39" i="14"/>
  <c r="BL39" i="14"/>
  <c r="BM39" i="14"/>
  <c r="BN39" i="14"/>
  <c r="BO39" i="14"/>
  <c r="BP39" i="14"/>
  <c r="BQ39" i="14"/>
  <c r="BR39" i="14"/>
  <c r="BS39" i="14"/>
  <c r="BT39" i="14"/>
  <c r="BU39" i="14"/>
  <c r="BV39" i="14"/>
  <c r="BW39" i="14"/>
  <c r="BY39" i="14"/>
  <c r="BZ39" i="14"/>
  <c r="CA39" i="14"/>
  <c r="CB39" i="14"/>
  <c r="A40" i="14"/>
  <c r="B40" i="14"/>
  <c r="C40" i="14"/>
  <c r="D40"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AO40" i="14"/>
  <c r="AP40" i="14"/>
  <c r="AQ40" i="14"/>
  <c r="AR40" i="14"/>
  <c r="AS40" i="14"/>
  <c r="AT40" i="14"/>
  <c r="AU40" i="14"/>
  <c r="AV40" i="14"/>
  <c r="AW40" i="14"/>
  <c r="AX40" i="14"/>
  <c r="AZ40" i="14"/>
  <c r="BA40" i="14"/>
  <c r="BB40" i="14"/>
  <c r="BC40" i="14"/>
  <c r="BD40" i="14"/>
  <c r="BE40" i="14"/>
  <c r="BF40" i="14"/>
  <c r="BG40" i="14"/>
  <c r="BH40" i="14"/>
  <c r="BI40" i="14"/>
  <c r="BJ40" i="14"/>
  <c r="BK40" i="14"/>
  <c r="BL40" i="14"/>
  <c r="BM40" i="14"/>
  <c r="BN40" i="14"/>
  <c r="BO40" i="14"/>
  <c r="BP40" i="14"/>
  <c r="BQ40" i="14"/>
  <c r="BR40" i="14"/>
  <c r="BS40" i="14"/>
  <c r="BT40" i="14"/>
  <c r="BU40" i="14"/>
  <c r="BV40" i="14"/>
  <c r="BW40" i="14"/>
  <c r="BY40" i="14"/>
  <c r="BZ40" i="14"/>
  <c r="CA40" i="14"/>
  <c r="CB40" i="14"/>
  <c r="A41" i="14"/>
  <c r="B41"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AO41" i="14"/>
  <c r="AP41" i="14"/>
  <c r="AQ41" i="14"/>
  <c r="AR41" i="14"/>
  <c r="AS41" i="14"/>
  <c r="AT41" i="14"/>
  <c r="AU41" i="14"/>
  <c r="AV41" i="14"/>
  <c r="AW41" i="14"/>
  <c r="AX41" i="14"/>
  <c r="AZ41" i="14"/>
  <c r="BA41" i="14"/>
  <c r="BB41" i="14"/>
  <c r="BC41" i="14"/>
  <c r="BD41" i="14"/>
  <c r="BE41" i="14"/>
  <c r="BF41" i="14"/>
  <c r="BG41" i="14"/>
  <c r="BH41" i="14"/>
  <c r="BI41" i="14"/>
  <c r="BJ41" i="14"/>
  <c r="BK41" i="14"/>
  <c r="BL41" i="14"/>
  <c r="BM41" i="14"/>
  <c r="BN41" i="14"/>
  <c r="BO41" i="14"/>
  <c r="BP41" i="14"/>
  <c r="BQ41" i="14"/>
  <c r="BR41" i="14"/>
  <c r="BS41" i="14"/>
  <c r="BT41" i="14"/>
  <c r="BU41" i="14"/>
  <c r="BV41" i="14"/>
  <c r="BW41" i="14"/>
  <c r="BY41" i="14"/>
  <c r="BZ41" i="14"/>
  <c r="CA41" i="14"/>
  <c r="CB41" i="14"/>
  <c r="A42" i="14"/>
  <c r="B42" i="14"/>
  <c r="C42" i="14"/>
  <c r="D42"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AO42" i="14"/>
  <c r="AP42" i="14"/>
  <c r="AQ42" i="14"/>
  <c r="AR42" i="14"/>
  <c r="AS42" i="14"/>
  <c r="AT42" i="14"/>
  <c r="AU42" i="14"/>
  <c r="AV42" i="14"/>
  <c r="AW42" i="14"/>
  <c r="AX42" i="14"/>
  <c r="AZ42" i="14"/>
  <c r="BA42" i="14"/>
  <c r="BB42" i="14"/>
  <c r="BC42" i="14"/>
  <c r="BD42" i="14"/>
  <c r="BE42" i="14"/>
  <c r="BF42" i="14"/>
  <c r="BG42" i="14"/>
  <c r="BH42" i="14"/>
  <c r="BI42" i="14"/>
  <c r="BJ42" i="14"/>
  <c r="BK42" i="14"/>
  <c r="BL42" i="14"/>
  <c r="BM42" i="14"/>
  <c r="BN42" i="14"/>
  <c r="BO42" i="14"/>
  <c r="BP42" i="14"/>
  <c r="BQ42" i="14"/>
  <c r="BR42" i="14"/>
  <c r="BS42" i="14"/>
  <c r="BT42" i="14"/>
  <c r="BU42" i="14"/>
  <c r="BV42" i="14"/>
  <c r="BW42" i="14"/>
  <c r="BY42" i="14"/>
  <c r="BZ42" i="14"/>
  <c r="CA42" i="14"/>
  <c r="CB42" i="14"/>
  <c r="A43" i="14"/>
  <c r="B43" i="14"/>
  <c r="C43" i="14"/>
  <c r="D43"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AO43" i="14"/>
  <c r="AP43" i="14"/>
  <c r="AQ43" i="14"/>
  <c r="AR43" i="14"/>
  <c r="AS43" i="14"/>
  <c r="AT43" i="14"/>
  <c r="AU43" i="14"/>
  <c r="AV43" i="14"/>
  <c r="AW43" i="14"/>
  <c r="AX43" i="14"/>
  <c r="AZ43" i="14"/>
  <c r="BA43" i="14"/>
  <c r="BB43" i="14"/>
  <c r="BC43" i="14"/>
  <c r="BD43" i="14"/>
  <c r="BE43" i="14"/>
  <c r="BF43" i="14"/>
  <c r="BG43" i="14"/>
  <c r="BH43" i="14"/>
  <c r="BI43" i="14"/>
  <c r="BJ43" i="14"/>
  <c r="BK43" i="14"/>
  <c r="BL43" i="14"/>
  <c r="BM43" i="14"/>
  <c r="BN43" i="14"/>
  <c r="BO43" i="14"/>
  <c r="BP43" i="14"/>
  <c r="BQ43" i="14"/>
  <c r="BR43" i="14"/>
  <c r="BS43" i="14"/>
  <c r="BT43" i="14"/>
  <c r="BU43" i="14"/>
  <c r="BV43" i="14"/>
  <c r="BW43" i="14"/>
  <c r="BY43" i="14"/>
  <c r="BZ43" i="14"/>
  <c r="CA43" i="14"/>
  <c r="CB43" i="14"/>
  <c r="A44" i="14"/>
  <c r="B44" i="14"/>
  <c r="C44" i="14"/>
  <c r="D44"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AO44" i="14"/>
  <c r="AP44" i="14"/>
  <c r="AQ44" i="14"/>
  <c r="AR44" i="14"/>
  <c r="AS44" i="14"/>
  <c r="AT44" i="14"/>
  <c r="AU44" i="14"/>
  <c r="AV44" i="14"/>
  <c r="AW44" i="14"/>
  <c r="AX44" i="14"/>
  <c r="AZ44" i="14"/>
  <c r="BA44" i="14"/>
  <c r="BB44" i="14"/>
  <c r="BC44" i="14"/>
  <c r="BD44" i="14"/>
  <c r="BE44" i="14"/>
  <c r="BF44" i="14"/>
  <c r="BG44" i="14"/>
  <c r="BH44" i="14"/>
  <c r="BI44" i="14"/>
  <c r="BJ44" i="14"/>
  <c r="BK44" i="14"/>
  <c r="BL44" i="14"/>
  <c r="BM44" i="14"/>
  <c r="BN44" i="14"/>
  <c r="BO44" i="14"/>
  <c r="BP44" i="14"/>
  <c r="BQ44" i="14"/>
  <c r="BR44" i="14"/>
  <c r="BS44" i="14"/>
  <c r="BT44" i="14"/>
  <c r="BU44" i="14"/>
  <c r="BV44" i="14"/>
  <c r="BW44" i="14"/>
  <c r="BY44" i="14"/>
  <c r="BZ44" i="14"/>
  <c r="CA44" i="14"/>
  <c r="CB44" i="14"/>
  <c r="A45" i="14"/>
  <c r="B45" i="14"/>
  <c r="C45" i="14"/>
  <c r="D45"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AO45" i="14"/>
  <c r="AP45" i="14"/>
  <c r="AQ45" i="14"/>
  <c r="AR45" i="14"/>
  <c r="AS45" i="14"/>
  <c r="AT45" i="14"/>
  <c r="AU45" i="14"/>
  <c r="AV45" i="14"/>
  <c r="AW45" i="14"/>
  <c r="AX45" i="14"/>
  <c r="AZ45" i="14"/>
  <c r="BA45" i="14"/>
  <c r="BB45" i="14"/>
  <c r="BC45" i="14"/>
  <c r="BD45" i="14"/>
  <c r="BE45" i="14"/>
  <c r="BF45" i="14"/>
  <c r="BG45" i="14"/>
  <c r="BH45" i="14"/>
  <c r="BI45" i="14"/>
  <c r="BJ45" i="14"/>
  <c r="BK45" i="14"/>
  <c r="BL45" i="14"/>
  <c r="BM45" i="14"/>
  <c r="BN45" i="14"/>
  <c r="BO45" i="14"/>
  <c r="BP45" i="14"/>
  <c r="BQ45" i="14"/>
  <c r="BR45" i="14"/>
  <c r="BS45" i="14"/>
  <c r="BT45" i="14"/>
  <c r="BU45" i="14"/>
  <c r="BV45" i="14"/>
  <c r="BW45" i="14"/>
  <c r="BY45" i="14"/>
  <c r="BZ45" i="14"/>
  <c r="CA45" i="14"/>
  <c r="CB45" i="14"/>
  <c r="A46" i="14"/>
  <c r="B46" i="14"/>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AO46" i="14"/>
  <c r="AP46" i="14"/>
  <c r="AQ46" i="14"/>
  <c r="AR46" i="14"/>
  <c r="AS46" i="14"/>
  <c r="AT46" i="14"/>
  <c r="AU46" i="14"/>
  <c r="AV46" i="14"/>
  <c r="AW46" i="14"/>
  <c r="AX46" i="14"/>
  <c r="AZ46" i="14"/>
  <c r="BA46" i="14"/>
  <c r="BB46" i="14"/>
  <c r="BC46" i="14"/>
  <c r="BD46" i="14"/>
  <c r="BE46" i="14"/>
  <c r="BF46" i="14"/>
  <c r="BG46" i="14"/>
  <c r="BH46" i="14"/>
  <c r="BI46" i="14"/>
  <c r="BJ46" i="14"/>
  <c r="BK46" i="14"/>
  <c r="BL46" i="14"/>
  <c r="BM46" i="14"/>
  <c r="BN46" i="14"/>
  <c r="BO46" i="14"/>
  <c r="BP46" i="14"/>
  <c r="BQ46" i="14"/>
  <c r="BR46" i="14"/>
  <c r="BS46" i="14"/>
  <c r="BT46" i="14"/>
  <c r="BU46" i="14"/>
  <c r="BV46" i="14"/>
  <c r="BW46" i="14"/>
  <c r="BY46" i="14"/>
  <c r="BZ46" i="14"/>
  <c r="CA46" i="14"/>
  <c r="CB46" i="14"/>
  <c r="A47" i="14"/>
  <c r="B47" i="14"/>
  <c r="C47" i="14"/>
  <c r="D47"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AO47" i="14"/>
  <c r="AP47" i="14"/>
  <c r="AQ47" i="14"/>
  <c r="AR47" i="14"/>
  <c r="AS47" i="14"/>
  <c r="AT47" i="14"/>
  <c r="AU47" i="14"/>
  <c r="AV47" i="14"/>
  <c r="AW47" i="14"/>
  <c r="AX47" i="14"/>
  <c r="AZ47" i="14"/>
  <c r="BA47" i="14"/>
  <c r="BB47" i="14"/>
  <c r="BC47" i="14"/>
  <c r="BD47" i="14"/>
  <c r="BE47" i="14"/>
  <c r="BF47" i="14"/>
  <c r="BG47" i="14"/>
  <c r="BH47" i="14"/>
  <c r="BI47" i="14"/>
  <c r="BJ47" i="14"/>
  <c r="BK47" i="14"/>
  <c r="BL47" i="14"/>
  <c r="BM47" i="14"/>
  <c r="BN47" i="14"/>
  <c r="BO47" i="14"/>
  <c r="BP47" i="14"/>
  <c r="BQ47" i="14"/>
  <c r="BR47" i="14"/>
  <c r="BS47" i="14"/>
  <c r="BT47" i="14"/>
  <c r="BU47" i="14"/>
  <c r="BV47" i="14"/>
  <c r="BW47" i="14"/>
  <c r="BY47" i="14"/>
  <c r="BZ47" i="14"/>
  <c r="CA47" i="14"/>
  <c r="CB47" i="14"/>
  <c r="A48" i="14"/>
  <c r="B48" i="14"/>
  <c r="C48" i="14"/>
  <c r="D48"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AO48" i="14"/>
  <c r="AP48" i="14"/>
  <c r="AQ48" i="14"/>
  <c r="AR48" i="14"/>
  <c r="AS48" i="14"/>
  <c r="AT48" i="14"/>
  <c r="AU48" i="14"/>
  <c r="AV48" i="14"/>
  <c r="AW48" i="14"/>
  <c r="AX48" i="14"/>
  <c r="AZ48" i="14"/>
  <c r="BA48" i="14"/>
  <c r="BB48" i="14"/>
  <c r="BC48" i="14"/>
  <c r="BD48" i="14"/>
  <c r="BE48" i="14"/>
  <c r="BF48" i="14"/>
  <c r="BG48" i="14"/>
  <c r="BH48" i="14"/>
  <c r="BI48" i="14"/>
  <c r="BJ48" i="14"/>
  <c r="BK48" i="14"/>
  <c r="BL48" i="14"/>
  <c r="BM48" i="14"/>
  <c r="BN48" i="14"/>
  <c r="BO48" i="14"/>
  <c r="BP48" i="14"/>
  <c r="BQ48" i="14"/>
  <c r="BR48" i="14"/>
  <c r="BS48" i="14"/>
  <c r="BT48" i="14"/>
  <c r="BU48" i="14"/>
  <c r="BV48" i="14"/>
  <c r="BW48" i="14"/>
  <c r="BY48" i="14"/>
  <c r="BZ48" i="14"/>
  <c r="CA48" i="14"/>
  <c r="CB48" i="14"/>
  <c r="A49" i="14"/>
  <c r="B49"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AO49" i="14"/>
  <c r="AP49" i="14"/>
  <c r="AQ49" i="14"/>
  <c r="AR49" i="14"/>
  <c r="AS49" i="14"/>
  <c r="AT49" i="14"/>
  <c r="AU49" i="14"/>
  <c r="AV49" i="14"/>
  <c r="AW49" i="14"/>
  <c r="AX49" i="14"/>
  <c r="AZ49" i="14"/>
  <c r="BA49" i="14"/>
  <c r="BB49" i="14"/>
  <c r="BC49" i="14"/>
  <c r="BD49" i="14"/>
  <c r="BE49" i="14"/>
  <c r="BF49" i="14"/>
  <c r="BG49" i="14"/>
  <c r="BH49" i="14"/>
  <c r="BI49" i="14"/>
  <c r="BJ49" i="14"/>
  <c r="BK49" i="14"/>
  <c r="BL49" i="14"/>
  <c r="BM49" i="14"/>
  <c r="BN49" i="14"/>
  <c r="BO49" i="14"/>
  <c r="BP49" i="14"/>
  <c r="BQ49" i="14"/>
  <c r="BR49" i="14"/>
  <c r="BS49" i="14"/>
  <c r="BT49" i="14"/>
  <c r="BU49" i="14"/>
  <c r="BV49" i="14"/>
  <c r="BW49" i="14"/>
  <c r="BY49" i="14"/>
  <c r="BZ49" i="14"/>
  <c r="CA49" i="14"/>
  <c r="CB49" i="14"/>
  <c r="A50" i="14"/>
  <c r="B50" i="14"/>
  <c r="C50" i="14"/>
  <c r="D50"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AO50" i="14"/>
  <c r="AP50" i="14"/>
  <c r="AQ50" i="14"/>
  <c r="AR50" i="14"/>
  <c r="AS50" i="14"/>
  <c r="AT50" i="14"/>
  <c r="AU50" i="14"/>
  <c r="AV50" i="14"/>
  <c r="AW50" i="14"/>
  <c r="AX50" i="14"/>
  <c r="AZ50" i="14"/>
  <c r="BA50" i="14"/>
  <c r="BB50" i="14"/>
  <c r="BC50" i="14"/>
  <c r="BD50" i="14"/>
  <c r="BE50" i="14"/>
  <c r="BF50" i="14"/>
  <c r="BG50" i="14"/>
  <c r="BH50" i="14"/>
  <c r="BI50" i="14"/>
  <c r="BJ50" i="14"/>
  <c r="BK50" i="14"/>
  <c r="BL50" i="14"/>
  <c r="BM50" i="14"/>
  <c r="BN50" i="14"/>
  <c r="BO50" i="14"/>
  <c r="BP50" i="14"/>
  <c r="BQ50" i="14"/>
  <c r="BR50" i="14"/>
  <c r="BS50" i="14"/>
  <c r="BT50" i="14"/>
  <c r="BU50" i="14"/>
  <c r="BV50" i="14"/>
  <c r="BW50" i="14"/>
  <c r="BY50" i="14"/>
  <c r="BZ50" i="14"/>
  <c r="CA50" i="14"/>
  <c r="CB50" i="14"/>
  <c r="A51" i="14"/>
  <c r="B51" i="14"/>
  <c r="C51" i="14"/>
  <c r="D51"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AO51" i="14"/>
  <c r="AP51" i="14"/>
  <c r="AQ51" i="14"/>
  <c r="AR51" i="14"/>
  <c r="AS51" i="14"/>
  <c r="AT51" i="14"/>
  <c r="AU51" i="14"/>
  <c r="AV51" i="14"/>
  <c r="AW51" i="14"/>
  <c r="AX51" i="14"/>
  <c r="AZ51" i="14"/>
  <c r="BA51" i="14"/>
  <c r="BB51" i="14"/>
  <c r="BC51" i="14"/>
  <c r="BD51" i="14"/>
  <c r="BE51" i="14"/>
  <c r="BF51" i="14"/>
  <c r="BG51" i="14"/>
  <c r="BH51" i="14"/>
  <c r="BI51" i="14"/>
  <c r="BJ51" i="14"/>
  <c r="BK51" i="14"/>
  <c r="BL51" i="14"/>
  <c r="BM51" i="14"/>
  <c r="BN51" i="14"/>
  <c r="BO51" i="14"/>
  <c r="BP51" i="14"/>
  <c r="BQ51" i="14"/>
  <c r="BR51" i="14"/>
  <c r="BS51" i="14"/>
  <c r="BT51" i="14"/>
  <c r="BU51" i="14"/>
  <c r="BV51" i="14"/>
  <c r="BW51" i="14"/>
  <c r="BY51" i="14"/>
  <c r="BZ51" i="14"/>
  <c r="CA51" i="14"/>
  <c r="CB51" i="14"/>
  <c r="A52" i="14"/>
  <c r="B52"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AO52" i="14"/>
  <c r="AP52" i="14"/>
  <c r="AQ52" i="14"/>
  <c r="AR52" i="14"/>
  <c r="AS52" i="14"/>
  <c r="AT52" i="14"/>
  <c r="AU52" i="14"/>
  <c r="AV52" i="14"/>
  <c r="AW52" i="14"/>
  <c r="AX52" i="14"/>
  <c r="AZ52" i="14"/>
  <c r="BA52" i="14"/>
  <c r="BB52" i="14"/>
  <c r="BC52" i="14"/>
  <c r="BD52" i="14"/>
  <c r="BE52" i="14"/>
  <c r="BF52" i="14"/>
  <c r="BG52" i="14"/>
  <c r="BH52" i="14"/>
  <c r="BI52" i="14"/>
  <c r="BJ52" i="14"/>
  <c r="BK52" i="14"/>
  <c r="BL52" i="14"/>
  <c r="BM52" i="14"/>
  <c r="BN52" i="14"/>
  <c r="BO52" i="14"/>
  <c r="BP52" i="14"/>
  <c r="BQ52" i="14"/>
  <c r="BR52" i="14"/>
  <c r="BS52" i="14"/>
  <c r="BT52" i="14"/>
  <c r="BU52" i="14"/>
  <c r="BV52" i="14"/>
  <c r="BW52" i="14"/>
  <c r="BY52" i="14"/>
  <c r="BZ52" i="14"/>
  <c r="CA52" i="14"/>
  <c r="CB52" i="14"/>
  <c r="A53" i="14"/>
  <c r="B53" i="14"/>
  <c r="C53" i="14"/>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AO53" i="14"/>
  <c r="AP53" i="14"/>
  <c r="AQ53" i="14"/>
  <c r="AR53" i="14"/>
  <c r="AS53" i="14"/>
  <c r="AT53" i="14"/>
  <c r="AU53" i="14"/>
  <c r="AV53" i="14"/>
  <c r="AW53" i="14"/>
  <c r="AX53" i="14"/>
  <c r="AZ53" i="14"/>
  <c r="BA53" i="14"/>
  <c r="BB53" i="14"/>
  <c r="BC53" i="14"/>
  <c r="BD53" i="14"/>
  <c r="BE53" i="14"/>
  <c r="BF53" i="14"/>
  <c r="BG53" i="14"/>
  <c r="BH53" i="14"/>
  <c r="BI53" i="14"/>
  <c r="BJ53" i="14"/>
  <c r="BK53" i="14"/>
  <c r="BL53" i="14"/>
  <c r="BM53" i="14"/>
  <c r="BN53" i="14"/>
  <c r="BO53" i="14"/>
  <c r="BP53" i="14"/>
  <c r="BQ53" i="14"/>
  <c r="BR53" i="14"/>
  <c r="BS53" i="14"/>
  <c r="BT53" i="14"/>
  <c r="BU53" i="14"/>
  <c r="BV53" i="14"/>
  <c r="BW53" i="14"/>
  <c r="BY53" i="14"/>
  <c r="BZ53" i="14"/>
  <c r="CA53" i="14"/>
  <c r="CB53" i="14"/>
  <c r="A54" i="14"/>
  <c r="B54"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AO54" i="14"/>
  <c r="AP54" i="14"/>
  <c r="AQ54" i="14"/>
  <c r="AR54" i="14"/>
  <c r="AS54" i="14"/>
  <c r="AT54" i="14"/>
  <c r="AU54" i="14"/>
  <c r="AV54" i="14"/>
  <c r="AW54" i="14"/>
  <c r="AX54" i="14"/>
  <c r="AZ54" i="14"/>
  <c r="BA54" i="14"/>
  <c r="BB54" i="14"/>
  <c r="BC54" i="14"/>
  <c r="BD54" i="14"/>
  <c r="BE54" i="14"/>
  <c r="BF54" i="14"/>
  <c r="BG54" i="14"/>
  <c r="BH54" i="14"/>
  <c r="BI54" i="14"/>
  <c r="BJ54" i="14"/>
  <c r="BK54" i="14"/>
  <c r="BL54" i="14"/>
  <c r="BM54" i="14"/>
  <c r="BN54" i="14"/>
  <c r="BO54" i="14"/>
  <c r="BP54" i="14"/>
  <c r="BQ54" i="14"/>
  <c r="BR54" i="14"/>
  <c r="BS54" i="14"/>
  <c r="BT54" i="14"/>
  <c r="BU54" i="14"/>
  <c r="BV54" i="14"/>
  <c r="BW54" i="14"/>
  <c r="BY54" i="14"/>
  <c r="BZ54" i="14"/>
  <c r="CA54" i="14"/>
  <c r="CB54" i="14"/>
  <c r="A55" i="14"/>
  <c r="B55"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AO55" i="14"/>
  <c r="AP55" i="14"/>
  <c r="AQ55" i="14"/>
  <c r="AR55" i="14"/>
  <c r="AS55" i="14"/>
  <c r="AT55" i="14"/>
  <c r="AU55" i="14"/>
  <c r="AV55" i="14"/>
  <c r="AW55" i="14"/>
  <c r="AX55" i="14"/>
  <c r="AZ55" i="14"/>
  <c r="BA55" i="14"/>
  <c r="BB55" i="14"/>
  <c r="BC55" i="14"/>
  <c r="BD55" i="14"/>
  <c r="BE55" i="14"/>
  <c r="BF55" i="14"/>
  <c r="BG55" i="14"/>
  <c r="BH55" i="14"/>
  <c r="BI55" i="14"/>
  <c r="BJ55" i="14"/>
  <c r="BK55" i="14"/>
  <c r="BL55" i="14"/>
  <c r="BM55" i="14"/>
  <c r="BN55" i="14"/>
  <c r="BO55" i="14"/>
  <c r="BP55" i="14"/>
  <c r="BQ55" i="14"/>
  <c r="BR55" i="14"/>
  <c r="BS55" i="14"/>
  <c r="BT55" i="14"/>
  <c r="BU55" i="14"/>
  <c r="BV55" i="14"/>
  <c r="BW55" i="14"/>
  <c r="BY55" i="14"/>
  <c r="BZ55" i="14"/>
  <c r="CA55" i="14"/>
  <c r="CB55" i="14"/>
  <c r="A56" i="14"/>
  <c r="B56"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AO56" i="14"/>
  <c r="AP56" i="14"/>
  <c r="AQ56" i="14"/>
  <c r="AR56" i="14"/>
  <c r="AS56" i="14"/>
  <c r="AT56" i="14"/>
  <c r="AU56" i="14"/>
  <c r="AV56" i="14"/>
  <c r="AW56" i="14"/>
  <c r="AX56" i="14"/>
  <c r="AZ56" i="14"/>
  <c r="BA56" i="14"/>
  <c r="BB56" i="14"/>
  <c r="BC56" i="14"/>
  <c r="BD56" i="14"/>
  <c r="BE56" i="14"/>
  <c r="BF56" i="14"/>
  <c r="BG56" i="14"/>
  <c r="BH56" i="14"/>
  <c r="BI56" i="14"/>
  <c r="BJ56" i="14"/>
  <c r="BK56" i="14"/>
  <c r="BL56" i="14"/>
  <c r="BM56" i="14"/>
  <c r="BN56" i="14"/>
  <c r="BO56" i="14"/>
  <c r="BP56" i="14"/>
  <c r="BQ56" i="14"/>
  <c r="BR56" i="14"/>
  <c r="BS56" i="14"/>
  <c r="BT56" i="14"/>
  <c r="BU56" i="14"/>
  <c r="BV56" i="14"/>
  <c r="BW56" i="14"/>
  <c r="BY56" i="14"/>
  <c r="BZ56" i="14"/>
  <c r="CA56" i="14"/>
  <c r="CB56" i="14"/>
  <c r="A57" i="14"/>
  <c r="B57"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AO57" i="14"/>
  <c r="AP57" i="14"/>
  <c r="AQ57" i="14"/>
  <c r="AR57" i="14"/>
  <c r="AS57" i="14"/>
  <c r="AT57" i="14"/>
  <c r="AU57" i="14"/>
  <c r="AV57" i="14"/>
  <c r="AW57" i="14"/>
  <c r="AX57" i="14"/>
  <c r="AZ57" i="14"/>
  <c r="BA57" i="14"/>
  <c r="BB57" i="14"/>
  <c r="BC57" i="14"/>
  <c r="BD57" i="14"/>
  <c r="BE57" i="14"/>
  <c r="BF57" i="14"/>
  <c r="BG57" i="14"/>
  <c r="BH57" i="14"/>
  <c r="BI57" i="14"/>
  <c r="BJ57" i="14"/>
  <c r="BK57" i="14"/>
  <c r="BL57" i="14"/>
  <c r="BM57" i="14"/>
  <c r="BN57" i="14"/>
  <c r="BO57" i="14"/>
  <c r="BP57" i="14"/>
  <c r="BQ57" i="14"/>
  <c r="BR57" i="14"/>
  <c r="BS57" i="14"/>
  <c r="BT57" i="14"/>
  <c r="BU57" i="14"/>
  <c r="BV57" i="14"/>
  <c r="BW57" i="14"/>
  <c r="BY57" i="14"/>
  <c r="BZ57" i="14"/>
  <c r="CA57" i="14"/>
  <c r="CB57" i="14"/>
  <c r="A58" i="14"/>
  <c r="B58"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AO58" i="14"/>
  <c r="AP58" i="14"/>
  <c r="AQ58" i="14"/>
  <c r="AR58" i="14"/>
  <c r="AS58" i="14"/>
  <c r="AT58" i="14"/>
  <c r="AU58" i="14"/>
  <c r="AV58" i="14"/>
  <c r="AW58" i="14"/>
  <c r="AX58" i="14"/>
  <c r="AZ58" i="14"/>
  <c r="BA58" i="14"/>
  <c r="BB58" i="14"/>
  <c r="BC58" i="14"/>
  <c r="BD58" i="14"/>
  <c r="BE58" i="14"/>
  <c r="BF58" i="14"/>
  <c r="BG58" i="14"/>
  <c r="BH58" i="14"/>
  <c r="BI58" i="14"/>
  <c r="BJ58" i="14"/>
  <c r="BK58" i="14"/>
  <c r="BL58" i="14"/>
  <c r="BM58" i="14"/>
  <c r="BN58" i="14"/>
  <c r="BO58" i="14"/>
  <c r="BP58" i="14"/>
  <c r="BQ58" i="14"/>
  <c r="BR58" i="14"/>
  <c r="BS58" i="14"/>
  <c r="BT58" i="14"/>
  <c r="BU58" i="14"/>
  <c r="BV58" i="14"/>
  <c r="BW58" i="14"/>
  <c r="BY58" i="14"/>
  <c r="BZ58" i="14"/>
  <c r="CA58" i="14"/>
  <c r="CB58" i="14"/>
  <c r="A59" i="14"/>
  <c r="B59"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AO59" i="14"/>
  <c r="AP59" i="14"/>
  <c r="AQ59" i="14"/>
  <c r="AR59" i="14"/>
  <c r="AS59" i="14"/>
  <c r="AT59" i="14"/>
  <c r="AU59" i="14"/>
  <c r="AV59" i="14"/>
  <c r="AW59" i="14"/>
  <c r="AX59" i="14"/>
  <c r="AZ59" i="14"/>
  <c r="BA59" i="14"/>
  <c r="BB59" i="14"/>
  <c r="BC59" i="14"/>
  <c r="BD59" i="14"/>
  <c r="BE59" i="14"/>
  <c r="BF59" i="14"/>
  <c r="BG59" i="14"/>
  <c r="BH59" i="14"/>
  <c r="BI59" i="14"/>
  <c r="BJ59" i="14"/>
  <c r="BK59" i="14"/>
  <c r="BL59" i="14"/>
  <c r="BM59" i="14"/>
  <c r="BN59" i="14"/>
  <c r="BO59" i="14"/>
  <c r="BP59" i="14"/>
  <c r="BQ59" i="14"/>
  <c r="BR59" i="14"/>
  <c r="BS59" i="14"/>
  <c r="BT59" i="14"/>
  <c r="BU59" i="14"/>
  <c r="BV59" i="14"/>
  <c r="BW59" i="14"/>
  <c r="BY59" i="14"/>
  <c r="BZ59" i="14"/>
  <c r="CA59" i="14"/>
  <c r="CB59" i="14"/>
  <c r="A60" i="14"/>
  <c r="B60"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AO60" i="14"/>
  <c r="AP60" i="14"/>
  <c r="AQ60" i="14"/>
  <c r="AR60" i="14"/>
  <c r="AS60" i="14"/>
  <c r="AT60" i="14"/>
  <c r="AU60" i="14"/>
  <c r="AV60" i="14"/>
  <c r="AW60" i="14"/>
  <c r="AX60" i="14"/>
  <c r="AZ60" i="14"/>
  <c r="BA60" i="14"/>
  <c r="BB60" i="14"/>
  <c r="BC60" i="14"/>
  <c r="BD60" i="14"/>
  <c r="BE60" i="14"/>
  <c r="BF60" i="14"/>
  <c r="BG60" i="14"/>
  <c r="BH60" i="14"/>
  <c r="BI60" i="14"/>
  <c r="BJ60" i="14"/>
  <c r="BK60" i="14"/>
  <c r="BL60" i="14"/>
  <c r="BM60" i="14"/>
  <c r="BN60" i="14"/>
  <c r="BO60" i="14"/>
  <c r="BP60" i="14"/>
  <c r="BQ60" i="14"/>
  <c r="BR60" i="14"/>
  <c r="BS60" i="14"/>
  <c r="BT60" i="14"/>
  <c r="BU60" i="14"/>
  <c r="BV60" i="14"/>
  <c r="BW60" i="14"/>
  <c r="BY60" i="14"/>
  <c r="BZ60" i="14"/>
  <c r="CA60" i="14"/>
  <c r="CB60" i="14"/>
  <c r="A61" i="14"/>
  <c r="B61" i="14"/>
  <c r="C61" i="14"/>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AO61" i="14"/>
  <c r="AP61" i="14"/>
  <c r="AQ61" i="14"/>
  <c r="AR61" i="14"/>
  <c r="AS61" i="14"/>
  <c r="AT61" i="14"/>
  <c r="AU61" i="14"/>
  <c r="AV61" i="14"/>
  <c r="AW61" i="14"/>
  <c r="AX61" i="14"/>
  <c r="AZ61" i="14"/>
  <c r="BA61" i="14"/>
  <c r="BB61" i="14"/>
  <c r="BC61" i="14"/>
  <c r="BD61" i="14"/>
  <c r="BE61" i="14"/>
  <c r="BF61" i="14"/>
  <c r="BG61" i="14"/>
  <c r="BH61" i="14"/>
  <c r="BI61" i="14"/>
  <c r="BJ61" i="14"/>
  <c r="BK61" i="14"/>
  <c r="BL61" i="14"/>
  <c r="BM61" i="14"/>
  <c r="BN61" i="14"/>
  <c r="BO61" i="14"/>
  <c r="BP61" i="14"/>
  <c r="BQ61" i="14"/>
  <c r="BR61" i="14"/>
  <c r="BS61" i="14"/>
  <c r="BT61" i="14"/>
  <c r="BU61" i="14"/>
  <c r="BV61" i="14"/>
  <c r="BW61" i="14"/>
  <c r="BY61" i="14"/>
  <c r="BZ61" i="14"/>
  <c r="CA61" i="14"/>
  <c r="CB61" i="14"/>
  <c r="A62" i="14"/>
  <c r="B62"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AO62" i="14"/>
  <c r="AP62" i="14"/>
  <c r="AQ62" i="14"/>
  <c r="AR62" i="14"/>
  <c r="AS62" i="14"/>
  <c r="AT62" i="14"/>
  <c r="AU62" i="14"/>
  <c r="AV62" i="14"/>
  <c r="AW62" i="14"/>
  <c r="AX62" i="14"/>
  <c r="AZ62" i="14"/>
  <c r="BA62" i="14"/>
  <c r="BB62" i="14"/>
  <c r="BC62" i="14"/>
  <c r="BD62" i="14"/>
  <c r="BE62" i="14"/>
  <c r="BF62" i="14"/>
  <c r="BG62" i="14"/>
  <c r="BH62" i="14"/>
  <c r="BI62" i="14"/>
  <c r="BJ62" i="14"/>
  <c r="BK62" i="14"/>
  <c r="BL62" i="14"/>
  <c r="BM62" i="14"/>
  <c r="BN62" i="14"/>
  <c r="BO62" i="14"/>
  <c r="BP62" i="14"/>
  <c r="BQ62" i="14"/>
  <c r="BR62" i="14"/>
  <c r="BS62" i="14"/>
  <c r="BT62" i="14"/>
  <c r="BU62" i="14"/>
  <c r="BV62" i="14"/>
  <c r="BW62" i="14"/>
  <c r="BY62" i="14"/>
  <c r="BZ62" i="14"/>
  <c r="CA62" i="14"/>
  <c r="CB62" i="14"/>
  <c r="A63" i="14"/>
  <c r="B63"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AO63" i="14"/>
  <c r="AP63" i="14"/>
  <c r="AQ63" i="14"/>
  <c r="AR63" i="14"/>
  <c r="AS63" i="14"/>
  <c r="AT63" i="14"/>
  <c r="AU63" i="14"/>
  <c r="AV63" i="14"/>
  <c r="AW63" i="14"/>
  <c r="AX63" i="14"/>
  <c r="AZ63" i="14"/>
  <c r="BA63" i="14"/>
  <c r="BB63" i="14"/>
  <c r="BC63" i="14"/>
  <c r="BD63" i="14"/>
  <c r="BE63" i="14"/>
  <c r="BF63" i="14"/>
  <c r="BG63" i="14"/>
  <c r="BH63" i="14"/>
  <c r="BI63" i="14"/>
  <c r="BJ63" i="14"/>
  <c r="BK63" i="14"/>
  <c r="BL63" i="14"/>
  <c r="BM63" i="14"/>
  <c r="BN63" i="14"/>
  <c r="BO63" i="14"/>
  <c r="BP63" i="14"/>
  <c r="BQ63" i="14"/>
  <c r="BR63" i="14"/>
  <c r="BS63" i="14"/>
  <c r="BT63" i="14"/>
  <c r="BU63" i="14"/>
  <c r="BV63" i="14"/>
  <c r="BW63" i="14"/>
  <c r="BY63" i="14"/>
  <c r="BZ63" i="14"/>
  <c r="CA63" i="14"/>
  <c r="CB63" i="14"/>
  <c r="A64" i="14"/>
  <c r="B64"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AO64" i="14"/>
  <c r="AP64" i="14"/>
  <c r="AQ64" i="14"/>
  <c r="AR64" i="14"/>
  <c r="AS64" i="14"/>
  <c r="AT64" i="14"/>
  <c r="AU64" i="14"/>
  <c r="AV64" i="14"/>
  <c r="AW64" i="14"/>
  <c r="AX64" i="14"/>
  <c r="AZ64" i="14"/>
  <c r="BA64" i="14"/>
  <c r="BB64" i="14"/>
  <c r="BC64" i="14"/>
  <c r="BD64" i="14"/>
  <c r="BE64" i="14"/>
  <c r="BF64" i="14"/>
  <c r="BG64" i="14"/>
  <c r="BH64" i="14"/>
  <c r="BI64" i="14"/>
  <c r="BJ64" i="14"/>
  <c r="BK64" i="14"/>
  <c r="BL64" i="14"/>
  <c r="BM64" i="14"/>
  <c r="BN64" i="14"/>
  <c r="BO64" i="14"/>
  <c r="BP64" i="14"/>
  <c r="BQ64" i="14"/>
  <c r="BR64" i="14"/>
  <c r="BS64" i="14"/>
  <c r="BT64" i="14"/>
  <c r="BU64" i="14"/>
  <c r="BV64" i="14"/>
  <c r="BW64" i="14"/>
  <c r="BY64" i="14"/>
  <c r="BZ64" i="14"/>
  <c r="CA64" i="14"/>
  <c r="CB64" i="14"/>
  <c r="A65" i="14"/>
  <c r="B65"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AO65" i="14"/>
  <c r="AP65" i="14"/>
  <c r="AQ65" i="14"/>
  <c r="AR65" i="14"/>
  <c r="AS65" i="14"/>
  <c r="AT65" i="14"/>
  <c r="AU65" i="14"/>
  <c r="AV65" i="14"/>
  <c r="AW65" i="14"/>
  <c r="AX65" i="14"/>
  <c r="AZ65" i="14"/>
  <c r="BA65" i="14"/>
  <c r="BB65" i="14"/>
  <c r="BC65" i="14"/>
  <c r="BD65" i="14"/>
  <c r="BE65" i="14"/>
  <c r="BF65" i="14"/>
  <c r="BG65" i="14"/>
  <c r="BH65" i="14"/>
  <c r="BI65" i="14"/>
  <c r="BJ65" i="14"/>
  <c r="BK65" i="14"/>
  <c r="BL65" i="14"/>
  <c r="BM65" i="14"/>
  <c r="BN65" i="14"/>
  <c r="BO65" i="14"/>
  <c r="BP65" i="14"/>
  <c r="BQ65" i="14"/>
  <c r="BR65" i="14"/>
  <c r="BS65" i="14"/>
  <c r="BT65" i="14"/>
  <c r="BU65" i="14"/>
  <c r="BV65" i="14"/>
  <c r="BW65" i="14"/>
  <c r="BY65" i="14"/>
  <c r="BZ65" i="14"/>
  <c r="CA65" i="14"/>
  <c r="CB65" i="14"/>
  <c r="A66" i="14"/>
  <c r="B66"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AO66" i="14"/>
  <c r="AP66" i="14"/>
  <c r="AQ66" i="14"/>
  <c r="AR66" i="14"/>
  <c r="AS66" i="14"/>
  <c r="AT66" i="14"/>
  <c r="AU66" i="14"/>
  <c r="AV66" i="14"/>
  <c r="AW66" i="14"/>
  <c r="AX66" i="14"/>
  <c r="AZ66" i="14"/>
  <c r="BA66" i="14"/>
  <c r="BB66" i="14"/>
  <c r="BC66" i="14"/>
  <c r="BD66" i="14"/>
  <c r="BE66" i="14"/>
  <c r="BF66" i="14"/>
  <c r="BG66" i="14"/>
  <c r="BH66" i="14"/>
  <c r="BI66" i="14"/>
  <c r="BJ66" i="14"/>
  <c r="BK66" i="14"/>
  <c r="BL66" i="14"/>
  <c r="BM66" i="14"/>
  <c r="BN66" i="14"/>
  <c r="BO66" i="14"/>
  <c r="BP66" i="14"/>
  <c r="BQ66" i="14"/>
  <c r="BR66" i="14"/>
  <c r="BS66" i="14"/>
  <c r="BT66" i="14"/>
  <c r="BU66" i="14"/>
  <c r="BV66" i="14"/>
  <c r="BW66" i="14"/>
  <c r="BY66" i="14"/>
  <c r="BZ66" i="14"/>
  <c r="CA66" i="14"/>
  <c r="CB66" i="14"/>
  <c r="A67" i="14"/>
  <c r="B67"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AO67" i="14"/>
  <c r="AP67" i="14"/>
  <c r="AQ67" i="14"/>
  <c r="AR67" i="14"/>
  <c r="AS67" i="14"/>
  <c r="AT67" i="14"/>
  <c r="AU67" i="14"/>
  <c r="AV67" i="14"/>
  <c r="AW67" i="14"/>
  <c r="AX67" i="14"/>
  <c r="AZ67" i="14"/>
  <c r="BA67" i="14"/>
  <c r="BB67" i="14"/>
  <c r="BC67" i="14"/>
  <c r="BD67" i="14"/>
  <c r="BE67" i="14"/>
  <c r="BF67" i="14"/>
  <c r="BG67" i="14"/>
  <c r="BH67" i="14"/>
  <c r="BI67" i="14"/>
  <c r="BJ67" i="14"/>
  <c r="BK67" i="14"/>
  <c r="BL67" i="14"/>
  <c r="BM67" i="14"/>
  <c r="BN67" i="14"/>
  <c r="BO67" i="14"/>
  <c r="BP67" i="14"/>
  <c r="BQ67" i="14"/>
  <c r="BR67" i="14"/>
  <c r="BS67" i="14"/>
  <c r="BT67" i="14"/>
  <c r="BU67" i="14"/>
  <c r="BV67" i="14"/>
  <c r="BW67" i="14"/>
  <c r="BY67" i="14"/>
  <c r="BZ67" i="14"/>
  <c r="CA67" i="14"/>
  <c r="CB67" i="14"/>
  <c r="A68" i="14"/>
  <c r="B68" i="14"/>
  <c r="C68" i="14"/>
  <c r="D68"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AO68" i="14"/>
  <c r="AP68" i="14"/>
  <c r="AQ68" i="14"/>
  <c r="AR68" i="14"/>
  <c r="AS68" i="14"/>
  <c r="AT68" i="14"/>
  <c r="AU68" i="14"/>
  <c r="AV68" i="14"/>
  <c r="AW68" i="14"/>
  <c r="AX68" i="14"/>
  <c r="AZ68" i="14"/>
  <c r="BA68" i="14"/>
  <c r="BB68" i="14"/>
  <c r="BC68" i="14"/>
  <c r="BD68" i="14"/>
  <c r="BE68" i="14"/>
  <c r="BF68" i="14"/>
  <c r="BG68" i="14"/>
  <c r="BH68" i="14"/>
  <c r="BI68" i="14"/>
  <c r="BJ68" i="14"/>
  <c r="BK68" i="14"/>
  <c r="BL68" i="14"/>
  <c r="BM68" i="14"/>
  <c r="BN68" i="14"/>
  <c r="BO68" i="14"/>
  <c r="BP68" i="14"/>
  <c r="BQ68" i="14"/>
  <c r="BR68" i="14"/>
  <c r="BS68" i="14"/>
  <c r="BT68" i="14"/>
  <c r="BU68" i="14"/>
  <c r="BV68" i="14"/>
  <c r="BW68" i="14"/>
  <c r="BY68" i="14"/>
  <c r="BZ68" i="14"/>
  <c r="CA68" i="14"/>
  <c r="CB68" i="14"/>
  <c r="A69" i="14"/>
  <c r="B69"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AO69" i="14"/>
  <c r="AP69" i="14"/>
  <c r="AQ69" i="14"/>
  <c r="AR69" i="14"/>
  <c r="AS69" i="14"/>
  <c r="AT69" i="14"/>
  <c r="AU69" i="14"/>
  <c r="AV69" i="14"/>
  <c r="AW69" i="14"/>
  <c r="AX69" i="14"/>
  <c r="AZ69" i="14"/>
  <c r="BA69" i="14"/>
  <c r="BB69" i="14"/>
  <c r="BC69" i="14"/>
  <c r="BD69" i="14"/>
  <c r="BE69" i="14"/>
  <c r="BF69" i="14"/>
  <c r="BG69" i="14"/>
  <c r="BH69" i="14"/>
  <c r="BI69" i="14"/>
  <c r="BJ69" i="14"/>
  <c r="BK69" i="14"/>
  <c r="BL69" i="14"/>
  <c r="BM69" i="14"/>
  <c r="BN69" i="14"/>
  <c r="BO69" i="14"/>
  <c r="BP69" i="14"/>
  <c r="BQ69" i="14"/>
  <c r="BR69" i="14"/>
  <c r="BS69" i="14"/>
  <c r="BT69" i="14"/>
  <c r="BU69" i="14"/>
  <c r="BV69" i="14"/>
  <c r="BW69" i="14"/>
  <c r="BY69" i="14"/>
  <c r="BZ69" i="14"/>
  <c r="CA69" i="14"/>
  <c r="CB69" i="14"/>
  <c r="A70" i="14"/>
  <c r="B70" i="14"/>
  <c r="C70" i="14"/>
  <c r="D70"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AO70" i="14"/>
  <c r="AP70" i="14"/>
  <c r="AQ70" i="14"/>
  <c r="AR70" i="14"/>
  <c r="AS70" i="14"/>
  <c r="AT70" i="14"/>
  <c r="AU70" i="14"/>
  <c r="AV70" i="14"/>
  <c r="AW70" i="14"/>
  <c r="AX70" i="14"/>
  <c r="AZ70" i="14"/>
  <c r="BA70" i="14"/>
  <c r="BB70" i="14"/>
  <c r="BC70" i="14"/>
  <c r="BD70" i="14"/>
  <c r="BE70" i="14"/>
  <c r="BF70" i="14"/>
  <c r="BG70" i="14"/>
  <c r="BH70" i="14"/>
  <c r="BI70" i="14"/>
  <c r="BJ70" i="14"/>
  <c r="BK70" i="14"/>
  <c r="BL70" i="14"/>
  <c r="BM70" i="14"/>
  <c r="BN70" i="14"/>
  <c r="BO70" i="14"/>
  <c r="BP70" i="14"/>
  <c r="BQ70" i="14"/>
  <c r="BR70" i="14"/>
  <c r="BS70" i="14"/>
  <c r="BT70" i="14"/>
  <c r="BU70" i="14"/>
  <c r="BV70" i="14"/>
  <c r="BW70" i="14"/>
  <c r="BY70" i="14"/>
  <c r="BZ70" i="14"/>
  <c r="CA70" i="14"/>
  <c r="CB70" i="14"/>
  <c r="A71" i="14"/>
  <c r="B71" i="14"/>
  <c r="C71" i="14"/>
  <c r="D71"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AO71" i="14"/>
  <c r="AP71" i="14"/>
  <c r="AQ71" i="14"/>
  <c r="AR71" i="14"/>
  <c r="AS71" i="14"/>
  <c r="AT71" i="14"/>
  <c r="AU71" i="14"/>
  <c r="AV71" i="14"/>
  <c r="AW71" i="14"/>
  <c r="AX71" i="14"/>
  <c r="AZ71" i="14"/>
  <c r="BA71" i="14"/>
  <c r="BB71" i="14"/>
  <c r="BC71" i="14"/>
  <c r="BD71" i="14"/>
  <c r="BE71" i="14"/>
  <c r="BF71" i="14"/>
  <c r="BG71" i="14"/>
  <c r="BH71" i="14"/>
  <c r="BI71" i="14"/>
  <c r="BJ71" i="14"/>
  <c r="BK71" i="14"/>
  <c r="BL71" i="14"/>
  <c r="BM71" i="14"/>
  <c r="BN71" i="14"/>
  <c r="BO71" i="14"/>
  <c r="BP71" i="14"/>
  <c r="BQ71" i="14"/>
  <c r="BR71" i="14"/>
  <c r="BS71" i="14"/>
  <c r="BT71" i="14"/>
  <c r="BU71" i="14"/>
  <c r="BV71" i="14"/>
  <c r="BW71" i="14"/>
  <c r="BY71" i="14"/>
  <c r="BZ71" i="14"/>
  <c r="CA71" i="14"/>
  <c r="CB71" i="14"/>
  <c r="A72" i="14"/>
  <c r="B72"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AO72" i="14"/>
  <c r="AP72" i="14"/>
  <c r="AQ72" i="14"/>
  <c r="AR72" i="14"/>
  <c r="AS72" i="14"/>
  <c r="AT72" i="14"/>
  <c r="AU72" i="14"/>
  <c r="AV72" i="14"/>
  <c r="AW72" i="14"/>
  <c r="AX72" i="14"/>
  <c r="AZ72" i="14"/>
  <c r="BA72" i="14"/>
  <c r="BB72" i="14"/>
  <c r="BC72" i="14"/>
  <c r="BD72" i="14"/>
  <c r="BE72" i="14"/>
  <c r="BF72" i="14"/>
  <c r="BG72" i="14"/>
  <c r="BH72" i="14"/>
  <c r="BI72" i="14"/>
  <c r="BJ72" i="14"/>
  <c r="BK72" i="14"/>
  <c r="BL72" i="14"/>
  <c r="BM72" i="14"/>
  <c r="BN72" i="14"/>
  <c r="BO72" i="14"/>
  <c r="BP72" i="14"/>
  <c r="BQ72" i="14"/>
  <c r="BR72" i="14"/>
  <c r="BS72" i="14"/>
  <c r="BT72" i="14"/>
  <c r="BU72" i="14"/>
  <c r="BV72" i="14"/>
  <c r="BW72" i="14"/>
  <c r="BY72" i="14"/>
  <c r="BZ72" i="14"/>
  <c r="CA72" i="14"/>
  <c r="CB72" i="14"/>
  <c r="A73" i="14"/>
  <c r="B73"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AO73" i="14"/>
  <c r="AP73" i="14"/>
  <c r="AQ73" i="14"/>
  <c r="AR73" i="14"/>
  <c r="AS73" i="14"/>
  <c r="AT73" i="14"/>
  <c r="AU73" i="14"/>
  <c r="AV73" i="14"/>
  <c r="AW73" i="14"/>
  <c r="AX73" i="14"/>
  <c r="AZ73" i="14"/>
  <c r="BA73" i="14"/>
  <c r="BB73" i="14"/>
  <c r="BC73" i="14"/>
  <c r="BD73" i="14"/>
  <c r="BE73" i="14"/>
  <c r="BF73" i="14"/>
  <c r="BG73" i="14"/>
  <c r="BH73" i="14"/>
  <c r="BI73" i="14"/>
  <c r="BJ73" i="14"/>
  <c r="BK73" i="14"/>
  <c r="BL73" i="14"/>
  <c r="BM73" i="14"/>
  <c r="BN73" i="14"/>
  <c r="BO73" i="14"/>
  <c r="BP73" i="14"/>
  <c r="BQ73" i="14"/>
  <c r="BR73" i="14"/>
  <c r="BS73" i="14"/>
  <c r="BT73" i="14"/>
  <c r="BU73" i="14"/>
  <c r="BV73" i="14"/>
  <c r="BW73" i="14"/>
  <c r="BY73" i="14"/>
  <c r="BZ73" i="14"/>
  <c r="CA73" i="14"/>
  <c r="CB73" i="14"/>
  <c r="A74" i="14"/>
  <c r="B74"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AO74" i="14"/>
  <c r="AP74" i="14"/>
  <c r="AQ74" i="14"/>
  <c r="AR74" i="14"/>
  <c r="AS74" i="14"/>
  <c r="AT74" i="14"/>
  <c r="AU74" i="14"/>
  <c r="AV74" i="14"/>
  <c r="AW74" i="14"/>
  <c r="AX74" i="14"/>
  <c r="AZ74" i="14"/>
  <c r="BA74" i="14"/>
  <c r="BB74" i="14"/>
  <c r="BC74" i="14"/>
  <c r="BD74" i="14"/>
  <c r="BE74" i="14"/>
  <c r="BF74" i="14"/>
  <c r="BG74" i="14"/>
  <c r="BH74" i="14"/>
  <c r="BI74" i="14"/>
  <c r="BJ74" i="14"/>
  <c r="BK74" i="14"/>
  <c r="BL74" i="14"/>
  <c r="BM74" i="14"/>
  <c r="BN74" i="14"/>
  <c r="BO74" i="14"/>
  <c r="BP74" i="14"/>
  <c r="BQ74" i="14"/>
  <c r="BR74" i="14"/>
  <c r="BS74" i="14"/>
  <c r="BT74" i="14"/>
  <c r="BU74" i="14"/>
  <c r="BV74" i="14"/>
  <c r="BW74" i="14"/>
  <c r="BY74" i="14"/>
  <c r="BZ74" i="14"/>
  <c r="CA74" i="14"/>
  <c r="CB74" i="14"/>
  <c r="A75" i="14"/>
  <c r="B75"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AO75" i="14"/>
  <c r="AP75" i="14"/>
  <c r="AQ75" i="14"/>
  <c r="AR75" i="14"/>
  <c r="AS75" i="14"/>
  <c r="AT75" i="14"/>
  <c r="AU75" i="14"/>
  <c r="AV75" i="14"/>
  <c r="AW75" i="14"/>
  <c r="AX75" i="14"/>
  <c r="AZ75" i="14"/>
  <c r="BA75" i="14"/>
  <c r="BB75" i="14"/>
  <c r="BC75" i="14"/>
  <c r="BD75" i="14"/>
  <c r="BE75" i="14"/>
  <c r="BF75" i="14"/>
  <c r="BG75" i="14"/>
  <c r="BH75" i="14"/>
  <c r="BI75" i="14"/>
  <c r="BJ75" i="14"/>
  <c r="BK75" i="14"/>
  <c r="BL75" i="14"/>
  <c r="BM75" i="14"/>
  <c r="BN75" i="14"/>
  <c r="BO75" i="14"/>
  <c r="BP75" i="14"/>
  <c r="BQ75" i="14"/>
  <c r="BR75" i="14"/>
  <c r="BS75" i="14"/>
  <c r="BT75" i="14"/>
  <c r="BU75" i="14"/>
  <c r="BV75" i="14"/>
  <c r="BW75" i="14"/>
  <c r="BY75" i="14"/>
  <c r="BZ75" i="14"/>
  <c r="CA75" i="14"/>
  <c r="CB75" i="14"/>
  <c r="A76" i="14"/>
  <c r="B76"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AO76" i="14"/>
  <c r="AP76" i="14"/>
  <c r="AQ76" i="14"/>
  <c r="AR76" i="14"/>
  <c r="AS76" i="14"/>
  <c r="AT76" i="14"/>
  <c r="AU76" i="14"/>
  <c r="AV76" i="14"/>
  <c r="AW76" i="14"/>
  <c r="AX76" i="14"/>
  <c r="AZ76" i="14"/>
  <c r="BA76" i="14"/>
  <c r="BB76" i="14"/>
  <c r="BC76" i="14"/>
  <c r="BD76" i="14"/>
  <c r="BE76" i="14"/>
  <c r="BF76" i="14"/>
  <c r="BG76" i="14"/>
  <c r="BH76" i="14"/>
  <c r="BI76" i="14"/>
  <c r="BJ76" i="14"/>
  <c r="BK76" i="14"/>
  <c r="BL76" i="14"/>
  <c r="BM76" i="14"/>
  <c r="BN76" i="14"/>
  <c r="BO76" i="14"/>
  <c r="BP76" i="14"/>
  <c r="BQ76" i="14"/>
  <c r="BR76" i="14"/>
  <c r="BS76" i="14"/>
  <c r="BT76" i="14"/>
  <c r="BU76" i="14"/>
  <c r="BV76" i="14"/>
  <c r="BW76" i="14"/>
  <c r="BY76" i="14"/>
  <c r="BZ76" i="14"/>
  <c r="CA76" i="14"/>
  <c r="CB76" i="14"/>
  <c r="A77" i="14"/>
  <c r="B77"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AO77" i="14"/>
  <c r="AP77" i="14"/>
  <c r="AQ77" i="14"/>
  <c r="AR77" i="14"/>
  <c r="AS77" i="14"/>
  <c r="AT77" i="14"/>
  <c r="AU77" i="14"/>
  <c r="AV77" i="14"/>
  <c r="AW77" i="14"/>
  <c r="AX77" i="14"/>
  <c r="AZ77" i="14"/>
  <c r="BA77" i="14"/>
  <c r="BB77" i="14"/>
  <c r="BC77" i="14"/>
  <c r="BD77" i="14"/>
  <c r="BE77" i="14"/>
  <c r="BF77" i="14"/>
  <c r="BG77" i="14"/>
  <c r="BH77" i="14"/>
  <c r="BI77" i="14"/>
  <c r="BJ77" i="14"/>
  <c r="BK77" i="14"/>
  <c r="BL77" i="14"/>
  <c r="BM77" i="14"/>
  <c r="BN77" i="14"/>
  <c r="BO77" i="14"/>
  <c r="BP77" i="14"/>
  <c r="BQ77" i="14"/>
  <c r="BR77" i="14"/>
  <c r="BS77" i="14"/>
  <c r="BT77" i="14"/>
  <c r="BU77" i="14"/>
  <c r="BV77" i="14"/>
  <c r="BW77" i="14"/>
  <c r="BY77" i="14"/>
  <c r="BZ77" i="14"/>
  <c r="CA77" i="14"/>
  <c r="CB77" i="14"/>
  <c r="A78" i="14"/>
  <c r="B78"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AO78" i="14"/>
  <c r="AP78" i="14"/>
  <c r="AQ78" i="14"/>
  <c r="AR78" i="14"/>
  <c r="AS78" i="14"/>
  <c r="AT78" i="14"/>
  <c r="AU78" i="14"/>
  <c r="AV78" i="14"/>
  <c r="AW78" i="14"/>
  <c r="AX78" i="14"/>
  <c r="AZ78" i="14"/>
  <c r="BA78" i="14"/>
  <c r="BB78" i="14"/>
  <c r="BC78" i="14"/>
  <c r="BD78" i="14"/>
  <c r="BE78" i="14"/>
  <c r="BF78" i="14"/>
  <c r="BG78" i="14"/>
  <c r="BH78" i="14"/>
  <c r="BI78" i="14"/>
  <c r="BJ78" i="14"/>
  <c r="BK78" i="14"/>
  <c r="BL78" i="14"/>
  <c r="BM78" i="14"/>
  <c r="BN78" i="14"/>
  <c r="BO78" i="14"/>
  <c r="BP78" i="14"/>
  <c r="BQ78" i="14"/>
  <c r="BR78" i="14"/>
  <c r="BS78" i="14"/>
  <c r="BT78" i="14"/>
  <c r="BU78" i="14"/>
  <c r="BV78" i="14"/>
  <c r="BW78" i="14"/>
  <c r="BY78" i="14"/>
  <c r="BZ78" i="14"/>
  <c r="CA78" i="14"/>
  <c r="CB78" i="14"/>
  <c r="A79" i="14"/>
  <c r="B79"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AO79" i="14"/>
  <c r="AP79" i="14"/>
  <c r="AQ79" i="14"/>
  <c r="AR79" i="14"/>
  <c r="AS79" i="14"/>
  <c r="AT79" i="14"/>
  <c r="AU79" i="14"/>
  <c r="AV79" i="14"/>
  <c r="AW79" i="14"/>
  <c r="AX79" i="14"/>
  <c r="AY79" i="14"/>
  <c r="AZ79" i="14"/>
  <c r="BA79" i="14"/>
  <c r="BB79" i="14"/>
  <c r="BC79" i="14"/>
  <c r="BD79" i="14"/>
  <c r="BE79" i="14"/>
  <c r="BF79" i="14"/>
  <c r="BG79" i="14"/>
  <c r="BH79" i="14"/>
  <c r="BI79" i="14"/>
  <c r="BJ79" i="14"/>
  <c r="BK79" i="14"/>
  <c r="BL79" i="14"/>
  <c r="BM79" i="14"/>
  <c r="BN79" i="14"/>
  <c r="BO79" i="14"/>
  <c r="BP79" i="14"/>
  <c r="BQ79" i="14"/>
  <c r="BR79" i="14"/>
  <c r="BS79" i="14"/>
  <c r="BT79" i="14"/>
  <c r="BU79" i="14"/>
  <c r="BV79" i="14"/>
  <c r="BW79" i="14"/>
  <c r="BY79" i="14"/>
  <c r="BZ79" i="14"/>
  <c r="CA79" i="14"/>
  <c r="CB79" i="14"/>
  <c r="A80" i="14"/>
  <c r="B80" i="14"/>
  <c r="C80" i="14"/>
  <c r="D80"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AO80" i="14"/>
  <c r="AP80" i="14"/>
  <c r="AQ80" i="14"/>
  <c r="AR80" i="14"/>
  <c r="AS80" i="14"/>
  <c r="AT80" i="14"/>
  <c r="AU80" i="14"/>
  <c r="AV80" i="14"/>
  <c r="AW80" i="14"/>
  <c r="AX80" i="14"/>
  <c r="AY80" i="14"/>
  <c r="AZ80" i="14"/>
  <c r="BA80" i="14"/>
  <c r="BB80" i="14"/>
  <c r="BC80" i="14"/>
  <c r="BD80" i="14"/>
  <c r="BE80" i="14"/>
  <c r="BF80" i="14"/>
  <c r="BG80" i="14"/>
  <c r="BH80" i="14"/>
  <c r="BI80" i="14"/>
  <c r="BJ80" i="14"/>
  <c r="BK80" i="14"/>
  <c r="BL80" i="14"/>
  <c r="BM80" i="14"/>
  <c r="BN80" i="14"/>
  <c r="BO80" i="14"/>
  <c r="BP80" i="14"/>
  <c r="BQ80" i="14"/>
  <c r="BR80" i="14"/>
  <c r="BS80" i="14"/>
  <c r="BT80" i="14"/>
  <c r="BU80" i="14"/>
  <c r="BV80" i="14"/>
  <c r="BW80" i="14"/>
  <c r="BY80" i="14"/>
  <c r="BZ80" i="14"/>
  <c r="CA80" i="14"/>
  <c r="CB80" i="14"/>
  <c r="A81" i="14"/>
  <c r="B81"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AO81" i="14"/>
  <c r="AP81" i="14"/>
  <c r="AQ81" i="14"/>
  <c r="AR81" i="14"/>
  <c r="AS81" i="14"/>
  <c r="AT81" i="14"/>
  <c r="AU81" i="14"/>
  <c r="AV81" i="14"/>
  <c r="AW81" i="14"/>
  <c r="AX81" i="14"/>
  <c r="AY81" i="14"/>
  <c r="AZ81" i="14"/>
  <c r="BA81" i="14"/>
  <c r="BB81" i="14"/>
  <c r="BC81" i="14"/>
  <c r="BD81" i="14"/>
  <c r="BE81" i="14"/>
  <c r="BF81" i="14"/>
  <c r="BG81" i="14"/>
  <c r="BH81" i="14"/>
  <c r="BI81" i="14"/>
  <c r="BJ81" i="14"/>
  <c r="BK81" i="14"/>
  <c r="BL81" i="14"/>
  <c r="BM81" i="14"/>
  <c r="BN81" i="14"/>
  <c r="BO81" i="14"/>
  <c r="BP81" i="14"/>
  <c r="BQ81" i="14"/>
  <c r="BR81" i="14"/>
  <c r="BS81" i="14"/>
  <c r="BT81" i="14"/>
  <c r="BU81" i="14"/>
  <c r="BV81" i="14"/>
  <c r="BW81" i="14"/>
  <c r="BY81" i="14"/>
  <c r="BZ81" i="14"/>
  <c r="CA81" i="14"/>
  <c r="CB81" i="14"/>
  <c r="A82" i="14"/>
  <c r="B82"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AO82" i="14"/>
  <c r="AP82" i="14"/>
  <c r="AQ82" i="14"/>
  <c r="AR82" i="14"/>
  <c r="AS82" i="14"/>
  <c r="AT82" i="14"/>
  <c r="AU82" i="14"/>
  <c r="AV82" i="14"/>
  <c r="AW82" i="14"/>
  <c r="AX82" i="14"/>
  <c r="AZ82" i="14"/>
  <c r="BA82" i="14"/>
  <c r="BB82" i="14"/>
  <c r="BC82" i="14"/>
  <c r="BD82" i="14"/>
  <c r="BE82" i="14"/>
  <c r="BF82" i="14"/>
  <c r="BG82" i="14"/>
  <c r="BH82" i="14"/>
  <c r="BI82" i="14"/>
  <c r="BJ82" i="14"/>
  <c r="BK82" i="14"/>
  <c r="BL82" i="14"/>
  <c r="BM82" i="14"/>
  <c r="BN82" i="14"/>
  <c r="BO82" i="14"/>
  <c r="BP82" i="14"/>
  <c r="BQ82" i="14"/>
  <c r="BR82" i="14"/>
  <c r="BS82" i="14"/>
  <c r="BT82" i="14"/>
  <c r="BU82" i="14"/>
  <c r="BV82" i="14"/>
  <c r="BW82" i="14"/>
  <c r="BY82" i="14"/>
  <c r="BZ82" i="14"/>
  <c r="CA82" i="14"/>
  <c r="CB82" i="14"/>
  <c r="A83" i="14"/>
  <c r="B83"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AO83" i="14"/>
  <c r="AP83" i="14"/>
  <c r="AQ83" i="14"/>
  <c r="AR83" i="14"/>
  <c r="AS83" i="14"/>
  <c r="AT83" i="14"/>
  <c r="AU83" i="14"/>
  <c r="AV83" i="14"/>
  <c r="AW83" i="14"/>
  <c r="AX83" i="14"/>
  <c r="AZ83" i="14"/>
  <c r="BA83" i="14"/>
  <c r="BB83" i="14"/>
  <c r="BC83" i="14"/>
  <c r="BD83" i="14"/>
  <c r="BE83" i="14"/>
  <c r="BF83" i="14"/>
  <c r="BG83" i="14"/>
  <c r="BH83" i="14"/>
  <c r="BI83" i="14"/>
  <c r="BJ83" i="14"/>
  <c r="BK83" i="14"/>
  <c r="BL83" i="14"/>
  <c r="BM83" i="14"/>
  <c r="BN83" i="14"/>
  <c r="BO83" i="14"/>
  <c r="BP83" i="14"/>
  <c r="BQ83" i="14"/>
  <c r="BR83" i="14"/>
  <c r="BS83" i="14"/>
  <c r="BT83" i="14"/>
  <c r="BU83" i="14"/>
  <c r="BV83" i="14"/>
  <c r="BW83" i="14"/>
  <c r="BY83" i="14"/>
  <c r="BZ83" i="14"/>
  <c r="CA83" i="14"/>
  <c r="CB83" i="14"/>
  <c r="A84" i="14"/>
  <c r="B84"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AO84" i="14"/>
  <c r="AP84" i="14"/>
  <c r="AQ84" i="14"/>
  <c r="AR84" i="14"/>
  <c r="AS84" i="14"/>
  <c r="AT84" i="14"/>
  <c r="AU84" i="14"/>
  <c r="AV84" i="14"/>
  <c r="AW84" i="14"/>
  <c r="AX84" i="14"/>
  <c r="AZ84" i="14"/>
  <c r="BA84" i="14"/>
  <c r="BB84" i="14"/>
  <c r="BC84" i="14"/>
  <c r="BD84" i="14"/>
  <c r="BE84" i="14"/>
  <c r="BF84" i="14"/>
  <c r="BG84" i="14"/>
  <c r="BH84" i="14"/>
  <c r="BI84" i="14"/>
  <c r="BJ84" i="14"/>
  <c r="BK84" i="14"/>
  <c r="BL84" i="14"/>
  <c r="BM84" i="14"/>
  <c r="BN84" i="14"/>
  <c r="BO84" i="14"/>
  <c r="BP84" i="14"/>
  <c r="BQ84" i="14"/>
  <c r="BR84" i="14"/>
  <c r="BS84" i="14"/>
  <c r="BT84" i="14"/>
  <c r="BU84" i="14"/>
  <c r="BV84" i="14"/>
  <c r="BW84" i="14"/>
  <c r="BY84" i="14"/>
  <c r="BZ84" i="14"/>
  <c r="CA84" i="14"/>
  <c r="CB84" i="14"/>
  <c r="A85" i="14"/>
  <c r="B85" i="14"/>
  <c r="C85" i="14"/>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AO85" i="14"/>
  <c r="AP85" i="14"/>
  <c r="AQ85" i="14"/>
  <c r="AR85" i="14"/>
  <c r="AS85" i="14"/>
  <c r="AT85" i="14"/>
  <c r="AU85" i="14"/>
  <c r="AV85" i="14"/>
  <c r="AW85" i="14"/>
  <c r="AX85" i="14"/>
  <c r="AZ85" i="14"/>
  <c r="BA85" i="14"/>
  <c r="BB85" i="14"/>
  <c r="BC85" i="14"/>
  <c r="BD85" i="14"/>
  <c r="BE85" i="14"/>
  <c r="BF85" i="14"/>
  <c r="BG85" i="14"/>
  <c r="BH85" i="14"/>
  <c r="BI85" i="14"/>
  <c r="BJ85" i="14"/>
  <c r="BK85" i="14"/>
  <c r="BL85" i="14"/>
  <c r="BM85" i="14"/>
  <c r="BN85" i="14"/>
  <c r="BO85" i="14"/>
  <c r="BP85" i="14"/>
  <c r="BQ85" i="14"/>
  <c r="BR85" i="14"/>
  <c r="BS85" i="14"/>
  <c r="BT85" i="14"/>
  <c r="BU85" i="14"/>
  <c r="BV85" i="14"/>
  <c r="BW85" i="14"/>
  <c r="BY85" i="14"/>
  <c r="BZ85" i="14"/>
  <c r="CA85" i="14"/>
  <c r="CB85" i="14"/>
  <c r="A86" i="14"/>
  <c r="B86"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AO86" i="14"/>
  <c r="AP86" i="14"/>
  <c r="AQ86" i="14"/>
  <c r="AR86" i="14"/>
  <c r="AS86" i="14"/>
  <c r="AT86" i="14"/>
  <c r="AU86" i="14"/>
  <c r="AV86" i="14"/>
  <c r="AW86" i="14"/>
  <c r="AX86" i="14"/>
  <c r="AZ86" i="14"/>
  <c r="BA86" i="14"/>
  <c r="BB86" i="14"/>
  <c r="BC86" i="14"/>
  <c r="BD86" i="14"/>
  <c r="BE86" i="14"/>
  <c r="BF86" i="14"/>
  <c r="BG86" i="14"/>
  <c r="BH86" i="14"/>
  <c r="BI86" i="14"/>
  <c r="BJ86" i="14"/>
  <c r="BK86" i="14"/>
  <c r="BL86" i="14"/>
  <c r="BM86" i="14"/>
  <c r="BN86" i="14"/>
  <c r="BO86" i="14"/>
  <c r="BP86" i="14"/>
  <c r="BQ86" i="14"/>
  <c r="BR86" i="14"/>
  <c r="BS86" i="14"/>
  <c r="BT86" i="14"/>
  <c r="BU86" i="14"/>
  <c r="BV86" i="14"/>
  <c r="BW86" i="14"/>
  <c r="BY86" i="14"/>
  <c r="BZ86" i="14"/>
  <c r="CA86" i="14"/>
  <c r="CB86" i="14"/>
  <c r="A87" i="14"/>
  <c r="B87"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AO87" i="14"/>
  <c r="AP87" i="14"/>
  <c r="AQ87" i="14"/>
  <c r="AR87" i="14"/>
  <c r="AS87" i="14"/>
  <c r="AT87" i="14"/>
  <c r="AU87" i="14"/>
  <c r="AV87" i="14"/>
  <c r="AW87" i="14"/>
  <c r="AX87" i="14"/>
  <c r="AZ87" i="14"/>
  <c r="BA87" i="14"/>
  <c r="BB87" i="14"/>
  <c r="BC87" i="14"/>
  <c r="BD87" i="14"/>
  <c r="BE87" i="14"/>
  <c r="BF87" i="14"/>
  <c r="BG87" i="14"/>
  <c r="BH87" i="14"/>
  <c r="BI87" i="14"/>
  <c r="BJ87" i="14"/>
  <c r="BK87" i="14"/>
  <c r="BL87" i="14"/>
  <c r="BM87" i="14"/>
  <c r="BN87" i="14"/>
  <c r="BO87" i="14"/>
  <c r="BP87" i="14"/>
  <c r="BQ87" i="14"/>
  <c r="BR87" i="14"/>
  <c r="BS87" i="14"/>
  <c r="BT87" i="14"/>
  <c r="BU87" i="14"/>
  <c r="BV87" i="14"/>
  <c r="BW87" i="14"/>
  <c r="BY87" i="14"/>
  <c r="BZ87" i="14"/>
  <c r="CA87" i="14"/>
  <c r="CB87" i="14"/>
  <c r="A88" i="14"/>
  <c r="B88"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AO88" i="14"/>
  <c r="AP88" i="14"/>
  <c r="AQ88" i="14"/>
  <c r="AR88" i="14"/>
  <c r="AS88" i="14"/>
  <c r="AT88" i="14"/>
  <c r="AU88" i="14"/>
  <c r="AV88" i="14"/>
  <c r="AW88" i="14"/>
  <c r="AX88" i="14"/>
  <c r="AZ88" i="14"/>
  <c r="BA88" i="14"/>
  <c r="BB88" i="14"/>
  <c r="BC88" i="14"/>
  <c r="BD88" i="14"/>
  <c r="BE88" i="14"/>
  <c r="BF88" i="14"/>
  <c r="BG88" i="14"/>
  <c r="BH88" i="14"/>
  <c r="BI88" i="14"/>
  <c r="BJ88" i="14"/>
  <c r="BK88" i="14"/>
  <c r="BL88" i="14"/>
  <c r="BM88" i="14"/>
  <c r="BN88" i="14"/>
  <c r="BO88" i="14"/>
  <c r="BP88" i="14"/>
  <c r="BQ88" i="14"/>
  <c r="BR88" i="14"/>
  <c r="BS88" i="14"/>
  <c r="BT88" i="14"/>
  <c r="BU88" i="14"/>
  <c r="BV88" i="14"/>
  <c r="BW88" i="14"/>
  <c r="BY88" i="14"/>
  <c r="BZ88" i="14"/>
  <c r="CA88" i="14"/>
  <c r="CB88" i="14"/>
  <c r="A89" i="14"/>
  <c r="B89" i="14"/>
  <c r="C89" i="14"/>
  <c r="D89"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AO89" i="14"/>
  <c r="AP89" i="14"/>
  <c r="AQ89" i="14"/>
  <c r="AR89" i="14"/>
  <c r="AS89" i="14"/>
  <c r="AT89" i="14"/>
  <c r="AU89" i="14"/>
  <c r="AV89" i="14"/>
  <c r="AW89" i="14"/>
  <c r="AX89" i="14"/>
  <c r="AZ89" i="14"/>
  <c r="BA89" i="14"/>
  <c r="BB89" i="14"/>
  <c r="BC89" i="14"/>
  <c r="BD89" i="14"/>
  <c r="BE89" i="14"/>
  <c r="BF89" i="14"/>
  <c r="BG89" i="14"/>
  <c r="BH89" i="14"/>
  <c r="BI89" i="14"/>
  <c r="BJ89" i="14"/>
  <c r="BK89" i="14"/>
  <c r="BL89" i="14"/>
  <c r="BM89" i="14"/>
  <c r="BN89" i="14"/>
  <c r="BO89" i="14"/>
  <c r="BP89" i="14"/>
  <c r="BQ89" i="14"/>
  <c r="BR89" i="14"/>
  <c r="BS89" i="14"/>
  <c r="BT89" i="14"/>
  <c r="BU89" i="14"/>
  <c r="BV89" i="14"/>
  <c r="BW89" i="14"/>
  <c r="BY89" i="14"/>
  <c r="BZ89" i="14"/>
  <c r="CA89" i="14"/>
  <c r="CB89" i="14"/>
  <c r="A90" i="14"/>
  <c r="B90"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AO90" i="14"/>
  <c r="AP90" i="14"/>
  <c r="AQ90" i="14"/>
  <c r="AR90" i="14"/>
  <c r="AS90" i="14"/>
  <c r="AT90" i="14"/>
  <c r="AU90" i="14"/>
  <c r="AV90" i="14"/>
  <c r="AW90" i="14"/>
  <c r="AX90" i="14"/>
  <c r="AZ90" i="14"/>
  <c r="BA90" i="14"/>
  <c r="BB90" i="14"/>
  <c r="BC90" i="14"/>
  <c r="BD90" i="14"/>
  <c r="BE90" i="14"/>
  <c r="BF90" i="14"/>
  <c r="BG90" i="14"/>
  <c r="BH90" i="14"/>
  <c r="BI90" i="14"/>
  <c r="BJ90" i="14"/>
  <c r="BK90" i="14"/>
  <c r="BL90" i="14"/>
  <c r="BM90" i="14"/>
  <c r="BN90" i="14"/>
  <c r="BO90" i="14"/>
  <c r="BP90" i="14"/>
  <c r="BQ90" i="14"/>
  <c r="BR90" i="14"/>
  <c r="BS90" i="14"/>
  <c r="BT90" i="14"/>
  <c r="BU90" i="14"/>
  <c r="BV90" i="14"/>
  <c r="BW90" i="14"/>
  <c r="BY90" i="14"/>
  <c r="BZ90" i="14"/>
  <c r="CA90" i="14"/>
  <c r="CB90" i="14"/>
  <c r="A91" i="14"/>
  <c r="B91"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AO91" i="14"/>
  <c r="AP91" i="14"/>
  <c r="AQ91" i="14"/>
  <c r="AR91" i="14"/>
  <c r="AS91" i="14"/>
  <c r="AT91" i="14"/>
  <c r="AU91" i="14"/>
  <c r="AV91" i="14"/>
  <c r="AW91" i="14"/>
  <c r="AX91" i="14"/>
  <c r="AZ91" i="14"/>
  <c r="BA91" i="14"/>
  <c r="BB91" i="14"/>
  <c r="BC91" i="14"/>
  <c r="BD91" i="14"/>
  <c r="BE91" i="14"/>
  <c r="BF91" i="14"/>
  <c r="BG91" i="14"/>
  <c r="BH91" i="14"/>
  <c r="BI91" i="14"/>
  <c r="BJ91" i="14"/>
  <c r="BK91" i="14"/>
  <c r="BL91" i="14"/>
  <c r="BM91" i="14"/>
  <c r="BN91" i="14"/>
  <c r="BO91" i="14"/>
  <c r="BP91" i="14"/>
  <c r="BQ91" i="14"/>
  <c r="BR91" i="14"/>
  <c r="BS91" i="14"/>
  <c r="BT91" i="14"/>
  <c r="BU91" i="14"/>
  <c r="BV91" i="14"/>
  <c r="BW91" i="14"/>
  <c r="BY91" i="14"/>
  <c r="BZ91" i="14"/>
  <c r="CA91" i="14"/>
  <c r="CB91" i="14"/>
  <c r="A92" i="14"/>
  <c r="B92" i="14"/>
  <c r="C92" i="14"/>
  <c r="D92"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AO92" i="14"/>
  <c r="AP92" i="14"/>
  <c r="AQ92" i="14"/>
  <c r="AR92" i="14"/>
  <c r="AS92" i="14"/>
  <c r="AT92" i="14"/>
  <c r="AU92" i="14"/>
  <c r="AV92" i="14"/>
  <c r="AW92" i="14"/>
  <c r="AX92" i="14"/>
  <c r="AZ92" i="14"/>
  <c r="BA92" i="14"/>
  <c r="BB92" i="14"/>
  <c r="BC92" i="14"/>
  <c r="BD92" i="14"/>
  <c r="BE92" i="14"/>
  <c r="BF92" i="14"/>
  <c r="BG92" i="14"/>
  <c r="BH92" i="14"/>
  <c r="BI92" i="14"/>
  <c r="BJ92" i="14"/>
  <c r="BK92" i="14"/>
  <c r="BL92" i="14"/>
  <c r="BM92" i="14"/>
  <c r="BN92" i="14"/>
  <c r="BO92" i="14"/>
  <c r="BP92" i="14"/>
  <c r="BQ92" i="14"/>
  <c r="BR92" i="14"/>
  <c r="BS92" i="14"/>
  <c r="BT92" i="14"/>
  <c r="BU92" i="14"/>
  <c r="BV92" i="14"/>
  <c r="BW92" i="14"/>
  <c r="BY92" i="14"/>
  <c r="BZ92" i="14"/>
  <c r="CA92" i="14"/>
  <c r="CB92" i="14"/>
  <c r="A93" i="14"/>
  <c r="B93" i="14"/>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AO93" i="14"/>
  <c r="AP93" i="14"/>
  <c r="AQ93" i="14"/>
  <c r="AR93" i="14"/>
  <c r="AS93" i="14"/>
  <c r="AT93" i="14"/>
  <c r="AU93" i="14"/>
  <c r="AV93" i="14"/>
  <c r="AW93" i="14"/>
  <c r="AX93" i="14"/>
  <c r="AZ93" i="14"/>
  <c r="BA93" i="14"/>
  <c r="BB93" i="14"/>
  <c r="BC93" i="14"/>
  <c r="BD93" i="14"/>
  <c r="BE93" i="14"/>
  <c r="BF93" i="14"/>
  <c r="BG93" i="14"/>
  <c r="BH93" i="14"/>
  <c r="BI93" i="14"/>
  <c r="BJ93" i="14"/>
  <c r="BK93" i="14"/>
  <c r="BL93" i="14"/>
  <c r="BM93" i="14"/>
  <c r="BN93" i="14"/>
  <c r="BO93" i="14"/>
  <c r="BP93" i="14"/>
  <c r="BQ93" i="14"/>
  <c r="BR93" i="14"/>
  <c r="BS93" i="14"/>
  <c r="BT93" i="14"/>
  <c r="BU93" i="14"/>
  <c r="BV93" i="14"/>
  <c r="BW93" i="14"/>
  <c r="BY93" i="14"/>
  <c r="BZ93" i="14"/>
  <c r="CA93" i="14"/>
  <c r="CB93" i="14"/>
  <c r="A94" i="14"/>
  <c r="B94" i="14"/>
  <c r="C94" i="14"/>
  <c r="D94"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AO94" i="14"/>
  <c r="AP94" i="14"/>
  <c r="AQ94" i="14"/>
  <c r="AR94" i="14"/>
  <c r="AS94" i="14"/>
  <c r="AT94" i="14"/>
  <c r="AU94" i="14"/>
  <c r="AV94" i="14"/>
  <c r="AW94" i="14"/>
  <c r="AX94" i="14"/>
  <c r="AZ94" i="14"/>
  <c r="BA94" i="14"/>
  <c r="BB94" i="14"/>
  <c r="BC94" i="14"/>
  <c r="BD94" i="14"/>
  <c r="BE94" i="14"/>
  <c r="BF94" i="14"/>
  <c r="BG94" i="14"/>
  <c r="BH94" i="14"/>
  <c r="BI94" i="14"/>
  <c r="BJ94" i="14"/>
  <c r="BK94" i="14"/>
  <c r="BL94" i="14"/>
  <c r="BM94" i="14"/>
  <c r="BN94" i="14"/>
  <c r="BO94" i="14"/>
  <c r="BP94" i="14"/>
  <c r="BQ94" i="14"/>
  <c r="BR94" i="14"/>
  <c r="BS94" i="14"/>
  <c r="BT94" i="14"/>
  <c r="BU94" i="14"/>
  <c r="BV94" i="14"/>
  <c r="BW94" i="14"/>
  <c r="BY94" i="14"/>
  <c r="BZ94" i="14"/>
  <c r="CA94" i="14"/>
  <c r="CB94" i="14"/>
  <c r="A95" i="14"/>
  <c r="B95" i="14"/>
  <c r="C95" i="14"/>
  <c r="D95"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AO95" i="14"/>
  <c r="AP95" i="14"/>
  <c r="AQ95" i="14"/>
  <c r="AR95" i="14"/>
  <c r="AS95" i="14"/>
  <c r="AT95" i="14"/>
  <c r="AU95" i="14"/>
  <c r="AV95" i="14"/>
  <c r="AW95" i="14"/>
  <c r="AX95" i="14"/>
  <c r="AZ95" i="14"/>
  <c r="BA95" i="14"/>
  <c r="BB95" i="14"/>
  <c r="BC95" i="14"/>
  <c r="BD95" i="14"/>
  <c r="BE95" i="14"/>
  <c r="BF95" i="14"/>
  <c r="BG95" i="14"/>
  <c r="BH95" i="14"/>
  <c r="BI95" i="14"/>
  <c r="BJ95" i="14"/>
  <c r="BK95" i="14"/>
  <c r="BL95" i="14"/>
  <c r="BM95" i="14"/>
  <c r="BN95" i="14"/>
  <c r="BO95" i="14"/>
  <c r="BP95" i="14"/>
  <c r="BQ95" i="14"/>
  <c r="BR95" i="14"/>
  <c r="BS95" i="14"/>
  <c r="BT95" i="14"/>
  <c r="BU95" i="14"/>
  <c r="BV95" i="14"/>
  <c r="BW95" i="14"/>
  <c r="BY95" i="14"/>
  <c r="BZ95" i="14"/>
  <c r="CA95" i="14"/>
  <c r="CB95" i="14"/>
  <c r="A96" i="14"/>
  <c r="B96" i="14"/>
  <c r="C96" i="14"/>
  <c r="D96"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AO96" i="14"/>
  <c r="AP96" i="14"/>
  <c r="AQ96" i="14"/>
  <c r="AR96" i="14"/>
  <c r="AS96" i="14"/>
  <c r="AT96" i="14"/>
  <c r="AU96" i="14"/>
  <c r="AV96" i="14"/>
  <c r="AW96" i="14"/>
  <c r="AX96" i="14"/>
  <c r="AZ96" i="14"/>
  <c r="BA96" i="14"/>
  <c r="BB96" i="14"/>
  <c r="BC96" i="14"/>
  <c r="BD96" i="14"/>
  <c r="BE96" i="14"/>
  <c r="BF96" i="14"/>
  <c r="BG96" i="14"/>
  <c r="BH96" i="14"/>
  <c r="BI96" i="14"/>
  <c r="BJ96" i="14"/>
  <c r="BK96" i="14"/>
  <c r="BL96" i="14"/>
  <c r="BM96" i="14"/>
  <c r="BN96" i="14"/>
  <c r="BO96" i="14"/>
  <c r="BP96" i="14"/>
  <c r="BQ96" i="14"/>
  <c r="BR96" i="14"/>
  <c r="BS96" i="14"/>
  <c r="BT96" i="14"/>
  <c r="BU96" i="14"/>
  <c r="BV96" i="14"/>
  <c r="BW96" i="14"/>
  <c r="BY96" i="14"/>
  <c r="BZ96" i="14"/>
  <c r="CA96" i="14"/>
  <c r="CB96" i="14"/>
  <c r="A97" i="14"/>
  <c r="B97" i="14"/>
  <c r="C97" i="14"/>
  <c r="D97"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AO97" i="14"/>
  <c r="AP97" i="14"/>
  <c r="AQ97" i="14"/>
  <c r="AR97" i="14"/>
  <c r="AS97" i="14"/>
  <c r="AT97" i="14"/>
  <c r="AU97" i="14"/>
  <c r="AV97" i="14"/>
  <c r="AW97" i="14"/>
  <c r="AX97" i="14"/>
  <c r="AZ97" i="14"/>
  <c r="BA97" i="14"/>
  <c r="BB97" i="14"/>
  <c r="BC97" i="14"/>
  <c r="BD97" i="14"/>
  <c r="BE97" i="14"/>
  <c r="BF97" i="14"/>
  <c r="BG97" i="14"/>
  <c r="BH97" i="14"/>
  <c r="BI97" i="14"/>
  <c r="BJ97" i="14"/>
  <c r="BK97" i="14"/>
  <c r="BL97" i="14"/>
  <c r="BM97" i="14"/>
  <c r="BN97" i="14"/>
  <c r="BO97" i="14"/>
  <c r="BP97" i="14"/>
  <c r="BQ97" i="14"/>
  <c r="BR97" i="14"/>
  <c r="BS97" i="14"/>
  <c r="BT97" i="14"/>
  <c r="BU97" i="14"/>
  <c r="BV97" i="14"/>
  <c r="BW97" i="14"/>
  <c r="BY97" i="14"/>
  <c r="BZ97" i="14"/>
  <c r="CA97" i="14"/>
  <c r="CB97" i="14"/>
  <c r="A98" i="14"/>
  <c r="B98" i="14"/>
  <c r="C98" i="14"/>
  <c r="D98"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AO98" i="14"/>
  <c r="AP98" i="14"/>
  <c r="AQ98" i="14"/>
  <c r="AR98" i="14"/>
  <c r="AS98" i="14"/>
  <c r="AT98" i="14"/>
  <c r="AU98" i="14"/>
  <c r="AV98" i="14"/>
  <c r="AW98" i="14"/>
  <c r="AX98" i="14"/>
  <c r="AZ98" i="14"/>
  <c r="BA98" i="14"/>
  <c r="BB98" i="14"/>
  <c r="BC98" i="14"/>
  <c r="BD98" i="14"/>
  <c r="BE98" i="14"/>
  <c r="BF98" i="14"/>
  <c r="BG98" i="14"/>
  <c r="BH98" i="14"/>
  <c r="BI98" i="14"/>
  <c r="BJ98" i="14"/>
  <c r="BK98" i="14"/>
  <c r="BL98" i="14"/>
  <c r="BM98" i="14"/>
  <c r="BN98" i="14"/>
  <c r="BO98" i="14"/>
  <c r="BP98" i="14"/>
  <c r="BQ98" i="14"/>
  <c r="BR98" i="14"/>
  <c r="BS98" i="14"/>
  <c r="BT98" i="14"/>
  <c r="BU98" i="14"/>
  <c r="BV98" i="14"/>
  <c r="BW98" i="14"/>
  <c r="BY98" i="14"/>
  <c r="BZ98" i="14"/>
  <c r="CA98" i="14"/>
  <c r="CB98" i="14"/>
  <c r="A99" i="14"/>
  <c r="B99" i="14"/>
  <c r="C99" i="14"/>
  <c r="D99"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AO99" i="14"/>
  <c r="AP99" i="14"/>
  <c r="AQ99" i="14"/>
  <c r="AR99" i="14"/>
  <c r="AS99" i="14"/>
  <c r="AT99" i="14"/>
  <c r="AU99" i="14"/>
  <c r="AV99" i="14"/>
  <c r="AW99" i="14"/>
  <c r="AX99" i="14"/>
  <c r="AZ99" i="14"/>
  <c r="BA99" i="14"/>
  <c r="BB99" i="14"/>
  <c r="BC99" i="14"/>
  <c r="BD99" i="14"/>
  <c r="BE99" i="14"/>
  <c r="BF99" i="14"/>
  <c r="BG99" i="14"/>
  <c r="BH99" i="14"/>
  <c r="BI99" i="14"/>
  <c r="BJ99" i="14"/>
  <c r="BK99" i="14"/>
  <c r="BL99" i="14"/>
  <c r="BM99" i="14"/>
  <c r="BN99" i="14"/>
  <c r="BO99" i="14"/>
  <c r="BP99" i="14"/>
  <c r="BQ99" i="14"/>
  <c r="BR99" i="14"/>
  <c r="BS99" i="14"/>
  <c r="BT99" i="14"/>
  <c r="BU99" i="14"/>
  <c r="BV99" i="14"/>
  <c r="BW99" i="14"/>
  <c r="BY99" i="14"/>
  <c r="BZ99" i="14"/>
  <c r="CA99" i="14"/>
  <c r="CB99" i="14"/>
  <c r="A100" i="14"/>
  <c r="B100" i="14"/>
  <c r="C100" i="14"/>
  <c r="D100" i="14"/>
  <c r="E100"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AO100" i="14"/>
  <c r="AP100" i="14"/>
  <c r="AQ100" i="14"/>
  <c r="AR100" i="14"/>
  <c r="AS100" i="14"/>
  <c r="AT100" i="14"/>
  <c r="AU100" i="14"/>
  <c r="AV100" i="14"/>
  <c r="AW100" i="14"/>
  <c r="AX100" i="14"/>
  <c r="AZ100" i="14"/>
  <c r="BA100" i="14"/>
  <c r="BB100" i="14"/>
  <c r="BC100" i="14"/>
  <c r="BD100" i="14"/>
  <c r="BE100" i="14"/>
  <c r="BF100" i="14"/>
  <c r="BG100" i="14"/>
  <c r="BH100" i="14"/>
  <c r="BI100" i="14"/>
  <c r="BJ100" i="14"/>
  <c r="BK100" i="14"/>
  <c r="BL100" i="14"/>
  <c r="BM100" i="14"/>
  <c r="BN100" i="14"/>
  <c r="BO100" i="14"/>
  <c r="BP100" i="14"/>
  <c r="BQ100" i="14"/>
  <c r="BR100" i="14"/>
  <c r="BS100" i="14"/>
  <c r="BT100" i="14"/>
  <c r="BU100" i="14"/>
  <c r="BV100" i="14"/>
  <c r="BW100" i="14"/>
  <c r="BY100" i="14"/>
  <c r="BZ100" i="14"/>
  <c r="CA100" i="14"/>
  <c r="CB100" i="14"/>
  <c r="A101" i="14"/>
  <c r="B101" i="14"/>
  <c r="C101" i="14"/>
  <c r="D101" i="14"/>
  <c r="E101"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AO101" i="14"/>
  <c r="AP101" i="14"/>
  <c r="AQ101" i="14"/>
  <c r="AR101" i="14"/>
  <c r="AS101" i="14"/>
  <c r="AT101" i="14"/>
  <c r="AU101" i="14"/>
  <c r="AV101" i="14"/>
  <c r="AW101" i="14"/>
  <c r="AX101" i="14"/>
  <c r="AZ101" i="14"/>
  <c r="BA101" i="14"/>
  <c r="BB101" i="14"/>
  <c r="BC101" i="14"/>
  <c r="BD101" i="14"/>
  <c r="BE101" i="14"/>
  <c r="BF101" i="14"/>
  <c r="BG101" i="14"/>
  <c r="BH101" i="14"/>
  <c r="BI101" i="14"/>
  <c r="BJ101" i="14"/>
  <c r="BK101" i="14"/>
  <c r="BL101" i="14"/>
  <c r="BM101" i="14"/>
  <c r="BN101" i="14"/>
  <c r="BO101" i="14"/>
  <c r="BP101" i="14"/>
  <c r="BQ101" i="14"/>
  <c r="BR101" i="14"/>
  <c r="BS101" i="14"/>
  <c r="BT101" i="14"/>
  <c r="BU101" i="14"/>
  <c r="BV101" i="14"/>
  <c r="BW101" i="14"/>
  <c r="BY101" i="14"/>
  <c r="BZ101" i="14"/>
  <c r="CA101" i="14"/>
  <c r="CB101" i="14"/>
  <c r="A102" i="14"/>
  <c r="B102" i="14"/>
  <c r="C102" i="14"/>
  <c r="D102" i="14"/>
  <c r="E102"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AO102" i="14"/>
  <c r="AP102" i="14"/>
  <c r="AQ102" i="14"/>
  <c r="AR102" i="14"/>
  <c r="AS102" i="14"/>
  <c r="AT102" i="14"/>
  <c r="AU102" i="14"/>
  <c r="AV102" i="14"/>
  <c r="AW102" i="14"/>
  <c r="AX102" i="14"/>
  <c r="AZ102" i="14"/>
  <c r="BA102" i="14"/>
  <c r="BB102" i="14"/>
  <c r="BC102" i="14"/>
  <c r="BD102" i="14"/>
  <c r="BE102" i="14"/>
  <c r="BF102" i="14"/>
  <c r="BG102" i="14"/>
  <c r="BH102" i="14"/>
  <c r="BI102" i="14"/>
  <c r="BJ102" i="14"/>
  <c r="BK102" i="14"/>
  <c r="BL102" i="14"/>
  <c r="BM102" i="14"/>
  <c r="BN102" i="14"/>
  <c r="BO102" i="14"/>
  <c r="BP102" i="14"/>
  <c r="BQ102" i="14"/>
  <c r="BR102" i="14"/>
  <c r="BS102" i="14"/>
  <c r="BT102" i="14"/>
  <c r="BU102" i="14"/>
  <c r="BV102" i="14"/>
  <c r="BW102" i="14"/>
  <c r="BY102" i="14"/>
  <c r="BZ102" i="14"/>
  <c r="CA102" i="14"/>
  <c r="CB102" i="14"/>
  <c r="A103" i="14"/>
  <c r="B103" i="14"/>
  <c r="C103" i="14"/>
  <c r="D103" i="14"/>
  <c r="E103"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AO103" i="14"/>
  <c r="AP103" i="14"/>
  <c r="AQ103" i="14"/>
  <c r="AR103" i="14"/>
  <c r="AS103" i="14"/>
  <c r="AT103" i="14"/>
  <c r="AU103" i="14"/>
  <c r="AV103" i="14"/>
  <c r="AW103" i="14"/>
  <c r="AX103" i="14"/>
  <c r="AZ103" i="14"/>
  <c r="BA103" i="14"/>
  <c r="BB103" i="14"/>
  <c r="BC103" i="14"/>
  <c r="BD103" i="14"/>
  <c r="BE103" i="14"/>
  <c r="BF103" i="14"/>
  <c r="BG103" i="14"/>
  <c r="BH103" i="14"/>
  <c r="BI103" i="14"/>
  <c r="BJ103" i="14"/>
  <c r="BK103" i="14"/>
  <c r="BL103" i="14"/>
  <c r="BM103" i="14"/>
  <c r="BN103" i="14"/>
  <c r="BO103" i="14"/>
  <c r="BP103" i="14"/>
  <c r="BQ103" i="14"/>
  <c r="BR103" i="14"/>
  <c r="BS103" i="14"/>
  <c r="BT103" i="14"/>
  <c r="BU103" i="14"/>
  <c r="BV103" i="14"/>
  <c r="BW103" i="14"/>
  <c r="BY103" i="14"/>
  <c r="BZ103" i="14"/>
  <c r="CA103" i="14"/>
  <c r="CB103" i="14"/>
  <c r="A104" i="14"/>
  <c r="B104" i="14"/>
  <c r="C104" i="14"/>
  <c r="D104" i="14"/>
  <c r="E104"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AO104" i="14"/>
  <c r="AP104" i="14"/>
  <c r="AQ104" i="14"/>
  <c r="AR104" i="14"/>
  <c r="AS104" i="14"/>
  <c r="AT104" i="14"/>
  <c r="AU104" i="14"/>
  <c r="AV104" i="14"/>
  <c r="AW104" i="14"/>
  <c r="AX104" i="14"/>
  <c r="AZ104" i="14"/>
  <c r="BA104" i="14"/>
  <c r="BB104" i="14"/>
  <c r="BC104" i="14"/>
  <c r="BD104" i="14"/>
  <c r="BE104" i="14"/>
  <c r="BF104" i="14"/>
  <c r="BG104" i="14"/>
  <c r="BH104" i="14"/>
  <c r="BI104" i="14"/>
  <c r="BJ104" i="14"/>
  <c r="BK104" i="14"/>
  <c r="BL104" i="14"/>
  <c r="BM104" i="14"/>
  <c r="BN104" i="14"/>
  <c r="BO104" i="14"/>
  <c r="BP104" i="14"/>
  <c r="BQ104" i="14"/>
  <c r="BR104" i="14"/>
  <c r="BS104" i="14"/>
  <c r="BT104" i="14"/>
  <c r="BU104" i="14"/>
  <c r="BV104" i="14"/>
  <c r="BW104" i="14"/>
  <c r="BY104" i="14"/>
  <c r="BZ104" i="14"/>
  <c r="CA104" i="14"/>
  <c r="CB104" i="14"/>
  <c r="A105" i="14"/>
  <c r="B105" i="14"/>
  <c r="C105" i="14"/>
  <c r="D105" i="14"/>
  <c r="E105"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AO105" i="14"/>
  <c r="AP105" i="14"/>
  <c r="AQ105" i="14"/>
  <c r="AR105" i="14"/>
  <c r="AS105" i="14"/>
  <c r="AT105" i="14"/>
  <c r="AU105" i="14"/>
  <c r="AV105" i="14"/>
  <c r="AW105" i="14"/>
  <c r="AX105" i="14"/>
  <c r="AZ105" i="14"/>
  <c r="BA105" i="14"/>
  <c r="BB105" i="14"/>
  <c r="BC105" i="14"/>
  <c r="BD105" i="14"/>
  <c r="BE105" i="14"/>
  <c r="BF105" i="14"/>
  <c r="BG105" i="14"/>
  <c r="BH105" i="14"/>
  <c r="BI105" i="14"/>
  <c r="BJ105" i="14"/>
  <c r="BK105" i="14"/>
  <c r="BL105" i="14"/>
  <c r="BM105" i="14"/>
  <c r="BN105" i="14"/>
  <c r="BO105" i="14"/>
  <c r="BP105" i="14"/>
  <c r="BQ105" i="14"/>
  <c r="BR105" i="14"/>
  <c r="BS105" i="14"/>
  <c r="BT105" i="14"/>
  <c r="BU105" i="14"/>
  <c r="BV105" i="14"/>
  <c r="BW105" i="14"/>
  <c r="BY105" i="14"/>
  <c r="BZ105" i="14"/>
  <c r="CA105" i="14"/>
  <c r="CB105" i="14"/>
  <c r="A106" i="14"/>
  <c r="B106" i="14"/>
  <c r="C106" i="14"/>
  <c r="D106" i="14"/>
  <c r="E106"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AO106" i="14"/>
  <c r="AP106" i="14"/>
  <c r="AQ106" i="14"/>
  <c r="AR106" i="14"/>
  <c r="AS106" i="14"/>
  <c r="AT106" i="14"/>
  <c r="AU106" i="14"/>
  <c r="AV106" i="14"/>
  <c r="AW106" i="14"/>
  <c r="AX106" i="14"/>
  <c r="AZ106" i="14"/>
  <c r="BA106" i="14"/>
  <c r="BB106" i="14"/>
  <c r="BC106" i="14"/>
  <c r="BD106" i="14"/>
  <c r="BE106" i="14"/>
  <c r="BF106" i="14"/>
  <c r="BG106" i="14"/>
  <c r="BH106" i="14"/>
  <c r="BI106" i="14"/>
  <c r="BJ106" i="14"/>
  <c r="BK106" i="14"/>
  <c r="BL106" i="14"/>
  <c r="BM106" i="14"/>
  <c r="BN106" i="14"/>
  <c r="BO106" i="14"/>
  <c r="BP106" i="14"/>
  <c r="BQ106" i="14"/>
  <c r="BR106" i="14"/>
  <c r="BS106" i="14"/>
  <c r="BT106" i="14"/>
  <c r="BU106" i="14"/>
  <c r="BV106" i="14"/>
  <c r="BW106" i="14"/>
  <c r="BY106" i="14"/>
  <c r="BZ106" i="14"/>
  <c r="CA106" i="14"/>
  <c r="CB106" i="14"/>
  <c r="A107" i="14"/>
  <c r="B107" i="14"/>
  <c r="C107" i="14"/>
  <c r="D107" i="14"/>
  <c r="E107"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AO107" i="14"/>
  <c r="AP107" i="14"/>
  <c r="AQ107" i="14"/>
  <c r="AR107" i="14"/>
  <c r="AS107" i="14"/>
  <c r="AT107" i="14"/>
  <c r="AU107" i="14"/>
  <c r="AV107" i="14"/>
  <c r="AW107" i="14"/>
  <c r="AX107" i="14"/>
  <c r="AZ107" i="14"/>
  <c r="BA107" i="14"/>
  <c r="BB107" i="14"/>
  <c r="BC107" i="14"/>
  <c r="BD107" i="14"/>
  <c r="BE107" i="14"/>
  <c r="BF107" i="14"/>
  <c r="BG107" i="14"/>
  <c r="BH107" i="14"/>
  <c r="BI107" i="14"/>
  <c r="BJ107" i="14"/>
  <c r="BK107" i="14"/>
  <c r="BL107" i="14"/>
  <c r="BM107" i="14"/>
  <c r="BN107" i="14"/>
  <c r="BO107" i="14"/>
  <c r="BP107" i="14"/>
  <c r="BQ107" i="14"/>
  <c r="BR107" i="14"/>
  <c r="BS107" i="14"/>
  <c r="BT107" i="14"/>
  <c r="BU107" i="14"/>
  <c r="BV107" i="14"/>
  <c r="BW107" i="14"/>
  <c r="BY107" i="14"/>
  <c r="BZ107" i="14"/>
  <c r="CA107" i="14"/>
  <c r="CB107" i="14"/>
  <c r="A108" i="14"/>
  <c r="B108" i="14"/>
  <c r="C108" i="14"/>
  <c r="D108" i="14"/>
  <c r="E108"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AO108" i="14"/>
  <c r="AP108" i="14"/>
  <c r="AQ108" i="14"/>
  <c r="AR108" i="14"/>
  <c r="AS108" i="14"/>
  <c r="AT108" i="14"/>
  <c r="AU108" i="14"/>
  <c r="AV108" i="14"/>
  <c r="AW108" i="14"/>
  <c r="AX108" i="14"/>
  <c r="AZ108" i="14"/>
  <c r="BA108" i="14"/>
  <c r="BB108" i="14"/>
  <c r="BC108" i="14"/>
  <c r="BD108" i="14"/>
  <c r="BE108" i="14"/>
  <c r="BF108" i="14"/>
  <c r="BG108" i="14"/>
  <c r="BH108" i="14"/>
  <c r="BI108" i="14"/>
  <c r="BJ108" i="14"/>
  <c r="BK108" i="14"/>
  <c r="BL108" i="14"/>
  <c r="BM108" i="14"/>
  <c r="BN108" i="14"/>
  <c r="BO108" i="14"/>
  <c r="BP108" i="14"/>
  <c r="BQ108" i="14"/>
  <c r="BR108" i="14"/>
  <c r="BS108" i="14"/>
  <c r="BT108" i="14"/>
  <c r="BU108" i="14"/>
  <c r="BV108" i="14"/>
  <c r="BW108" i="14"/>
  <c r="BY108" i="14"/>
  <c r="BZ108" i="14"/>
  <c r="CA108" i="14"/>
  <c r="CB108" i="14"/>
  <c r="A109" i="14"/>
  <c r="B109" i="14"/>
  <c r="C109" i="14"/>
  <c r="D109" i="14"/>
  <c r="E109"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AO109" i="14"/>
  <c r="AP109" i="14"/>
  <c r="AQ109" i="14"/>
  <c r="AR109" i="14"/>
  <c r="AS109" i="14"/>
  <c r="AT109" i="14"/>
  <c r="AU109" i="14"/>
  <c r="AV109" i="14"/>
  <c r="AW109" i="14"/>
  <c r="AX109" i="14"/>
  <c r="AZ109" i="14"/>
  <c r="BA109" i="14"/>
  <c r="BB109" i="14"/>
  <c r="BC109" i="14"/>
  <c r="BD109" i="14"/>
  <c r="BE109" i="14"/>
  <c r="BF109" i="14"/>
  <c r="BG109" i="14"/>
  <c r="BH109" i="14"/>
  <c r="BI109" i="14"/>
  <c r="BJ109" i="14"/>
  <c r="BK109" i="14"/>
  <c r="BL109" i="14"/>
  <c r="BM109" i="14"/>
  <c r="BN109" i="14"/>
  <c r="BO109" i="14"/>
  <c r="BP109" i="14"/>
  <c r="BQ109" i="14"/>
  <c r="BR109" i="14"/>
  <c r="BS109" i="14"/>
  <c r="BT109" i="14"/>
  <c r="BU109" i="14"/>
  <c r="BV109" i="14"/>
  <c r="BW109" i="14"/>
  <c r="BY109" i="14"/>
  <c r="BZ109" i="14"/>
  <c r="CA109" i="14"/>
  <c r="CB109" i="14"/>
  <c r="A110" i="14"/>
  <c r="B110" i="14"/>
  <c r="C110" i="14"/>
  <c r="D110" i="14"/>
  <c r="E110"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AO110" i="14"/>
  <c r="AP110" i="14"/>
  <c r="AQ110" i="14"/>
  <c r="AR110" i="14"/>
  <c r="AS110" i="14"/>
  <c r="AT110" i="14"/>
  <c r="AU110" i="14"/>
  <c r="AV110" i="14"/>
  <c r="AW110" i="14"/>
  <c r="AX110" i="14"/>
  <c r="AZ110" i="14"/>
  <c r="BA110" i="14"/>
  <c r="BB110" i="14"/>
  <c r="BC110" i="14"/>
  <c r="BD110" i="14"/>
  <c r="BE110" i="14"/>
  <c r="BF110" i="14"/>
  <c r="BG110" i="14"/>
  <c r="BH110" i="14"/>
  <c r="BI110" i="14"/>
  <c r="BJ110" i="14"/>
  <c r="BK110" i="14"/>
  <c r="BL110" i="14"/>
  <c r="BM110" i="14"/>
  <c r="BN110" i="14"/>
  <c r="BO110" i="14"/>
  <c r="BP110" i="14"/>
  <c r="BQ110" i="14"/>
  <c r="BR110" i="14"/>
  <c r="BS110" i="14"/>
  <c r="BT110" i="14"/>
  <c r="BU110" i="14"/>
  <c r="BV110" i="14"/>
  <c r="BW110" i="14"/>
  <c r="BY110" i="14"/>
  <c r="BZ110" i="14"/>
  <c r="CA110" i="14"/>
  <c r="CB110" i="14"/>
  <c r="A111" i="14"/>
  <c r="B111" i="14"/>
  <c r="C111" i="14"/>
  <c r="D111" i="14"/>
  <c r="E111"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AO111" i="14"/>
  <c r="AP111" i="14"/>
  <c r="AQ111" i="14"/>
  <c r="AR111" i="14"/>
  <c r="AS111" i="14"/>
  <c r="AT111" i="14"/>
  <c r="AU111" i="14"/>
  <c r="AV111" i="14"/>
  <c r="AW111" i="14"/>
  <c r="AX111" i="14"/>
  <c r="AZ111" i="14"/>
  <c r="BA111" i="14"/>
  <c r="BB111" i="14"/>
  <c r="BC111" i="14"/>
  <c r="BD111" i="14"/>
  <c r="BE111" i="14"/>
  <c r="BF111" i="14"/>
  <c r="BG111" i="14"/>
  <c r="BH111" i="14"/>
  <c r="BI111" i="14"/>
  <c r="BJ111" i="14"/>
  <c r="BK111" i="14"/>
  <c r="BL111" i="14"/>
  <c r="BM111" i="14"/>
  <c r="BN111" i="14"/>
  <c r="BO111" i="14"/>
  <c r="BP111" i="14"/>
  <c r="BQ111" i="14"/>
  <c r="BR111" i="14"/>
  <c r="BS111" i="14"/>
  <c r="BT111" i="14"/>
  <c r="BU111" i="14"/>
  <c r="BV111" i="14"/>
  <c r="BW111" i="14"/>
  <c r="BY111" i="14"/>
  <c r="BZ111" i="14"/>
  <c r="CA111" i="14"/>
  <c r="CB111" i="14"/>
  <c r="A112" i="14"/>
  <c r="B112" i="14"/>
  <c r="C112" i="14"/>
  <c r="D112" i="14"/>
  <c r="E112"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AO112" i="14"/>
  <c r="AP112" i="14"/>
  <c r="AQ112" i="14"/>
  <c r="AR112" i="14"/>
  <c r="AS112" i="14"/>
  <c r="AT112" i="14"/>
  <c r="AU112" i="14"/>
  <c r="AV112" i="14"/>
  <c r="AW112" i="14"/>
  <c r="AX112" i="14"/>
  <c r="AZ112" i="14"/>
  <c r="BA112" i="14"/>
  <c r="BB112" i="14"/>
  <c r="BC112" i="14"/>
  <c r="BD112" i="14"/>
  <c r="BE112" i="14"/>
  <c r="BF112" i="14"/>
  <c r="BG112" i="14"/>
  <c r="BH112" i="14"/>
  <c r="BI112" i="14"/>
  <c r="BJ112" i="14"/>
  <c r="BK112" i="14"/>
  <c r="BL112" i="14"/>
  <c r="BM112" i="14"/>
  <c r="BN112" i="14"/>
  <c r="BO112" i="14"/>
  <c r="BP112" i="14"/>
  <c r="BQ112" i="14"/>
  <c r="BR112" i="14"/>
  <c r="BS112" i="14"/>
  <c r="BT112" i="14"/>
  <c r="BU112" i="14"/>
  <c r="BV112" i="14"/>
  <c r="BW112" i="14"/>
  <c r="BY112" i="14"/>
  <c r="BZ112" i="14"/>
  <c r="CA112" i="14"/>
  <c r="CB112" i="14"/>
  <c r="A113" i="14"/>
  <c r="B113" i="14"/>
  <c r="C113" i="14"/>
  <c r="D113" i="14"/>
  <c r="E113"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AO113" i="14"/>
  <c r="AP113" i="14"/>
  <c r="AQ113" i="14"/>
  <c r="AR113" i="14"/>
  <c r="AS113" i="14"/>
  <c r="AT113" i="14"/>
  <c r="AU113" i="14"/>
  <c r="AV113" i="14"/>
  <c r="AW113" i="14"/>
  <c r="AX113" i="14"/>
  <c r="AZ113" i="14"/>
  <c r="BA113" i="14"/>
  <c r="BB113" i="14"/>
  <c r="BC113" i="14"/>
  <c r="BD113" i="14"/>
  <c r="BE113" i="14"/>
  <c r="BF113" i="14"/>
  <c r="BG113" i="14"/>
  <c r="BH113" i="14"/>
  <c r="BI113" i="14"/>
  <c r="BJ113" i="14"/>
  <c r="BK113" i="14"/>
  <c r="BL113" i="14"/>
  <c r="BM113" i="14"/>
  <c r="BN113" i="14"/>
  <c r="BO113" i="14"/>
  <c r="BP113" i="14"/>
  <c r="BQ113" i="14"/>
  <c r="BR113" i="14"/>
  <c r="BS113" i="14"/>
  <c r="BT113" i="14"/>
  <c r="BU113" i="14"/>
  <c r="BV113" i="14"/>
  <c r="BW113" i="14"/>
  <c r="BY113" i="14"/>
  <c r="BZ113" i="14"/>
  <c r="CA113" i="14"/>
  <c r="CB113" i="14"/>
  <c r="A114" i="14"/>
  <c r="B114" i="14"/>
  <c r="C114" i="14"/>
  <c r="D114" i="14"/>
  <c r="E114"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AO114" i="14"/>
  <c r="AP114" i="14"/>
  <c r="AQ114" i="14"/>
  <c r="AR114" i="14"/>
  <c r="AS114" i="14"/>
  <c r="AT114" i="14"/>
  <c r="AU114" i="14"/>
  <c r="AV114" i="14"/>
  <c r="AW114" i="14"/>
  <c r="AX114" i="14"/>
  <c r="AZ114" i="14"/>
  <c r="BA114" i="14"/>
  <c r="BB114" i="14"/>
  <c r="BC114" i="14"/>
  <c r="BD114" i="14"/>
  <c r="BE114" i="14"/>
  <c r="BF114" i="14"/>
  <c r="BG114" i="14"/>
  <c r="BH114" i="14"/>
  <c r="BI114" i="14"/>
  <c r="BJ114" i="14"/>
  <c r="BK114" i="14"/>
  <c r="BL114" i="14"/>
  <c r="BM114" i="14"/>
  <c r="BN114" i="14"/>
  <c r="BO114" i="14"/>
  <c r="BP114" i="14"/>
  <c r="BQ114" i="14"/>
  <c r="BR114" i="14"/>
  <c r="BS114" i="14"/>
  <c r="BT114" i="14"/>
  <c r="BU114" i="14"/>
  <c r="BV114" i="14"/>
  <c r="BW114" i="14"/>
  <c r="BY114" i="14"/>
  <c r="BZ114" i="14"/>
  <c r="CA114" i="14"/>
  <c r="CB114" i="14"/>
  <c r="A115" i="14"/>
  <c r="B115" i="14"/>
  <c r="C115" i="14"/>
  <c r="D115" i="14"/>
  <c r="E115"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AO115" i="14"/>
  <c r="AP115" i="14"/>
  <c r="AQ115" i="14"/>
  <c r="AR115" i="14"/>
  <c r="AS115" i="14"/>
  <c r="AT115" i="14"/>
  <c r="AU115" i="14"/>
  <c r="AV115" i="14"/>
  <c r="AW115" i="14"/>
  <c r="AX115" i="14"/>
  <c r="AZ115" i="14"/>
  <c r="BA115" i="14"/>
  <c r="BB115" i="14"/>
  <c r="BC115" i="14"/>
  <c r="BD115" i="14"/>
  <c r="BE115" i="14"/>
  <c r="BF115" i="14"/>
  <c r="BG115" i="14"/>
  <c r="BH115" i="14"/>
  <c r="BI115" i="14"/>
  <c r="BJ115" i="14"/>
  <c r="BK115" i="14"/>
  <c r="BL115" i="14"/>
  <c r="BM115" i="14"/>
  <c r="BN115" i="14"/>
  <c r="BO115" i="14"/>
  <c r="BP115" i="14"/>
  <c r="BQ115" i="14"/>
  <c r="BR115" i="14"/>
  <c r="BS115" i="14"/>
  <c r="BT115" i="14"/>
  <c r="BU115" i="14"/>
  <c r="BV115" i="14"/>
  <c r="BW115" i="14"/>
  <c r="BY115" i="14"/>
  <c r="BZ115" i="14"/>
  <c r="CA115" i="14"/>
  <c r="CB115" i="14"/>
  <c r="A116" i="14"/>
  <c r="B116" i="14"/>
  <c r="C116" i="14"/>
  <c r="D116" i="14"/>
  <c r="E116"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AO116" i="14"/>
  <c r="AP116" i="14"/>
  <c r="AQ116" i="14"/>
  <c r="AR116" i="14"/>
  <c r="AS116" i="14"/>
  <c r="AT116" i="14"/>
  <c r="AU116" i="14"/>
  <c r="AV116" i="14"/>
  <c r="AW116" i="14"/>
  <c r="AX116" i="14"/>
  <c r="AY116" i="14"/>
  <c r="AZ116" i="14"/>
  <c r="BA116" i="14"/>
  <c r="BB116" i="14"/>
  <c r="BC116" i="14"/>
  <c r="BD116" i="14"/>
  <c r="BE116" i="14"/>
  <c r="BF116" i="14"/>
  <c r="BG116" i="14"/>
  <c r="BH116" i="14"/>
  <c r="BI116" i="14"/>
  <c r="BJ116" i="14"/>
  <c r="BK116" i="14"/>
  <c r="BL116" i="14"/>
  <c r="BM116" i="14"/>
  <c r="BN116" i="14"/>
  <c r="BO116" i="14"/>
  <c r="BP116" i="14"/>
  <c r="BQ116" i="14"/>
  <c r="BR116" i="14"/>
  <c r="BS116" i="14"/>
  <c r="BT116" i="14"/>
  <c r="BU116" i="14"/>
  <c r="BV116" i="14"/>
  <c r="BW116" i="14"/>
  <c r="BY116" i="14"/>
  <c r="BZ116" i="14"/>
  <c r="CA116" i="14"/>
  <c r="CB116" i="14"/>
  <c r="A117" i="14"/>
  <c r="B117" i="14"/>
  <c r="C117" i="14"/>
  <c r="D117" i="14"/>
  <c r="E117"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AO117" i="14"/>
  <c r="AP117" i="14"/>
  <c r="AQ117" i="14"/>
  <c r="AR117" i="14"/>
  <c r="AS117" i="14"/>
  <c r="AT117" i="14"/>
  <c r="AU117" i="14"/>
  <c r="AV117" i="14"/>
  <c r="AW117" i="14"/>
  <c r="AX117" i="14"/>
  <c r="AY117" i="14"/>
  <c r="AZ117" i="14"/>
  <c r="BA117" i="14"/>
  <c r="BB117" i="14"/>
  <c r="BC117" i="14"/>
  <c r="BD117" i="14"/>
  <c r="BE117" i="14"/>
  <c r="BF117" i="14"/>
  <c r="BG117" i="14"/>
  <c r="BH117" i="14"/>
  <c r="BI117" i="14"/>
  <c r="BJ117" i="14"/>
  <c r="BK117" i="14"/>
  <c r="BL117" i="14"/>
  <c r="BM117" i="14"/>
  <c r="BN117" i="14"/>
  <c r="BO117" i="14"/>
  <c r="BP117" i="14"/>
  <c r="BQ117" i="14"/>
  <c r="BR117" i="14"/>
  <c r="BS117" i="14"/>
  <c r="BT117" i="14"/>
  <c r="BU117" i="14"/>
  <c r="BV117" i="14"/>
  <c r="BW117" i="14"/>
  <c r="BY117" i="14"/>
  <c r="BZ117" i="14"/>
  <c r="CA117" i="14"/>
  <c r="CB117" i="14"/>
  <c r="A118" i="14"/>
  <c r="B118" i="14"/>
  <c r="C118" i="14"/>
  <c r="D118" i="14"/>
  <c r="E118"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AO118" i="14"/>
  <c r="AP118" i="14"/>
  <c r="AQ118" i="14"/>
  <c r="AR118" i="14"/>
  <c r="AS118" i="14"/>
  <c r="AT118" i="14"/>
  <c r="AU118" i="14"/>
  <c r="AV118" i="14"/>
  <c r="AW118" i="14"/>
  <c r="AX118" i="14"/>
  <c r="AY118" i="14"/>
  <c r="AZ118" i="14"/>
  <c r="BA118" i="14"/>
  <c r="BB118" i="14"/>
  <c r="BC118" i="14"/>
  <c r="BD118" i="14"/>
  <c r="BE118" i="14"/>
  <c r="BF118" i="14"/>
  <c r="BG118" i="14"/>
  <c r="BH118" i="14"/>
  <c r="BI118" i="14"/>
  <c r="BJ118" i="14"/>
  <c r="BK118" i="14"/>
  <c r="BL118" i="14"/>
  <c r="BM118" i="14"/>
  <c r="BN118" i="14"/>
  <c r="BO118" i="14"/>
  <c r="BP118" i="14"/>
  <c r="BQ118" i="14"/>
  <c r="BR118" i="14"/>
  <c r="BS118" i="14"/>
  <c r="BT118" i="14"/>
  <c r="BU118" i="14"/>
  <c r="BV118" i="14"/>
  <c r="BW118" i="14"/>
  <c r="BY118" i="14"/>
  <c r="BZ118" i="14"/>
  <c r="CA118" i="14"/>
  <c r="CB118" i="14"/>
  <c r="A119" i="14"/>
  <c r="B119" i="14"/>
  <c r="C119" i="14"/>
  <c r="D119" i="14"/>
  <c r="E119"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AO119" i="14"/>
  <c r="AP119" i="14"/>
  <c r="AQ119" i="14"/>
  <c r="AR119" i="14"/>
  <c r="AS119" i="14"/>
  <c r="AT119" i="14"/>
  <c r="AU119" i="14"/>
  <c r="AV119" i="14"/>
  <c r="AW119" i="14"/>
  <c r="AX119" i="14"/>
  <c r="AY119" i="14"/>
  <c r="AZ119" i="14"/>
  <c r="BA119" i="14"/>
  <c r="BB119" i="14"/>
  <c r="BC119" i="14"/>
  <c r="BD119" i="14"/>
  <c r="BE119" i="14"/>
  <c r="BF119" i="14"/>
  <c r="BG119" i="14"/>
  <c r="BH119" i="14"/>
  <c r="BI119" i="14"/>
  <c r="BJ119" i="14"/>
  <c r="BK119" i="14"/>
  <c r="BL119" i="14"/>
  <c r="BM119" i="14"/>
  <c r="BN119" i="14"/>
  <c r="BO119" i="14"/>
  <c r="BP119" i="14"/>
  <c r="BQ119" i="14"/>
  <c r="BR119" i="14"/>
  <c r="BS119" i="14"/>
  <c r="BT119" i="14"/>
  <c r="BU119" i="14"/>
  <c r="BV119" i="14"/>
  <c r="BW119" i="14"/>
  <c r="BY119" i="14"/>
  <c r="BZ119" i="14"/>
  <c r="CA119" i="14"/>
  <c r="CB119" i="14"/>
  <c r="A120" i="14"/>
  <c r="B120" i="14"/>
  <c r="C120" i="14"/>
  <c r="D120" i="14"/>
  <c r="E120"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AO120" i="14"/>
  <c r="AP120" i="14"/>
  <c r="AQ120" i="14"/>
  <c r="AR120" i="14"/>
  <c r="AS120" i="14"/>
  <c r="AT120" i="14"/>
  <c r="AU120" i="14"/>
  <c r="AV120" i="14"/>
  <c r="AW120" i="14"/>
  <c r="AX120" i="14"/>
  <c r="AY120" i="14"/>
  <c r="AZ120" i="14"/>
  <c r="BA120" i="14"/>
  <c r="BB120" i="14"/>
  <c r="BC120" i="14"/>
  <c r="BD120" i="14"/>
  <c r="BE120" i="14"/>
  <c r="BF120" i="14"/>
  <c r="BG120" i="14"/>
  <c r="BH120" i="14"/>
  <c r="BI120" i="14"/>
  <c r="BJ120" i="14"/>
  <c r="BK120" i="14"/>
  <c r="BL120" i="14"/>
  <c r="BM120" i="14"/>
  <c r="BN120" i="14"/>
  <c r="BO120" i="14"/>
  <c r="BP120" i="14"/>
  <c r="BQ120" i="14"/>
  <c r="BR120" i="14"/>
  <c r="BS120" i="14"/>
  <c r="BT120" i="14"/>
  <c r="BU120" i="14"/>
  <c r="BV120" i="14"/>
  <c r="BW120" i="14"/>
  <c r="BY120" i="14"/>
  <c r="BZ120" i="14"/>
  <c r="CA120" i="14"/>
  <c r="CB120" i="14"/>
  <c r="A121" i="14"/>
  <c r="B121" i="14"/>
  <c r="C121" i="14"/>
  <c r="D121" i="14"/>
  <c r="E121"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AO121" i="14"/>
  <c r="AP121" i="14"/>
  <c r="AQ121" i="14"/>
  <c r="AR121" i="14"/>
  <c r="AS121" i="14"/>
  <c r="AT121" i="14"/>
  <c r="AU121" i="14"/>
  <c r="AV121" i="14"/>
  <c r="AW121" i="14"/>
  <c r="AX121" i="14"/>
  <c r="AY121" i="14"/>
  <c r="AZ121" i="14"/>
  <c r="BA121" i="14"/>
  <c r="BB121" i="14"/>
  <c r="BC121" i="14"/>
  <c r="BD121" i="14"/>
  <c r="BE121" i="14"/>
  <c r="BF121" i="14"/>
  <c r="BG121" i="14"/>
  <c r="BH121" i="14"/>
  <c r="BI121" i="14"/>
  <c r="BJ121" i="14"/>
  <c r="BK121" i="14"/>
  <c r="BL121" i="14"/>
  <c r="BM121" i="14"/>
  <c r="BN121" i="14"/>
  <c r="BO121" i="14"/>
  <c r="BP121" i="14"/>
  <c r="BQ121" i="14"/>
  <c r="BR121" i="14"/>
  <c r="BS121" i="14"/>
  <c r="BT121" i="14"/>
  <c r="BU121" i="14"/>
  <c r="BV121" i="14"/>
  <c r="BW121" i="14"/>
  <c r="BY121" i="14"/>
  <c r="BZ121" i="14"/>
  <c r="CA121" i="14"/>
  <c r="CB121" i="14"/>
  <c r="A122" i="14"/>
  <c r="B122" i="14"/>
  <c r="C122" i="14"/>
  <c r="D122" i="14"/>
  <c r="E122"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AO122" i="14"/>
  <c r="AP122" i="14"/>
  <c r="AQ122" i="14"/>
  <c r="AR122" i="14"/>
  <c r="AS122" i="14"/>
  <c r="AT122" i="14"/>
  <c r="AU122" i="14"/>
  <c r="AV122" i="14"/>
  <c r="AW122" i="14"/>
  <c r="AX122" i="14"/>
  <c r="AY122" i="14"/>
  <c r="AZ122" i="14"/>
  <c r="BA122" i="14"/>
  <c r="BB122" i="14"/>
  <c r="BC122" i="14"/>
  <c r="BD122" i="14"/>
  <c r="BE122" i="14"/>
  <c r="BF122" i="14"/>
  <c r="BG122" i="14"/>
  <c r="BH122" i="14"/>
  <c r="BI122" i="14"/>
  <c r="BJ122" i="14"/>
  <c r="BK122" i="14"/>
  <c r="BL122" i="14"/>
  <c r="BM122" i="14"/>
  <c r="BN122" i="14"/>
  <c r="BO122" i="14"/>
  <c r="BP122" i="14"/>
  <c r="BQ122" i="14"/>
  <c r="BR122" i="14"/>
  <c r="BS122" i="14"/>
  <c r="BT122" i="14"/>
  <c r="BU122" i="14"/>
  <c r="BV122" i="14"/>
  <c r="BW122" i="14"/>
  <c r="BY122" i="14"/>
  <c r="BZ122" i="14"/>
  <c r="CA122" i="14"/>
  <c r="CB122" i="14"/>
  <c r="A123" i="14"/>
  <c r="B123" i="14"/>
  <c r="C123" i="14"/>
  <c r="D123" i="14"/>
  <c r="E123"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AO123" i="14"/>
  <c r="AP123" i="14"/>
  <c r="AQ123" i="14"/>
  <c r="AR123" i="14"/>
  <c r="AS123" i="14"/>
  <c r="AT123" i="14"/>
  <c r="AU123" i="14"/>
  <c r="AV123" i="14"/>
  <c r="AW123" i="14"/>
  <c r="AX123" i="14"/>
  <c r="AY123" i="14"/>
  <c r="AZ123" i="14"/>
  <c r="BA123" i="14"/>
  <c r="BB123" i="14"/>
  <c r="BC123" i="14"/>
  <c r="BD123" i="14"/>
  <c r="BE123" i="14"/>
  <c r="BF123" i="14"/>
  <c r="BG123" i="14"/>
  <c r="BH123" i="14"/>
  <c r="BI123" i="14"/>
  <c r="BJ123" i="14"/>
  <c r="BK123" i="14"/>
  <c r="BL123" i="14"/>
  <c r="BM123" i="14"/>
  <c r="BN123" i="14"/>
  <c r="BO123" i="14"/>
  <c r="BP123" i="14"/>
  <c r="BQ123" i="14"/>
  <c r="BR123" i="14"/>
  <c r="BS123" i="14"/>
  <c r="BT123" i="14"/>
  <c r="BU123" i="14"/>
  <c r="BV123" i="14"/>
  <c r="BW123" i="14"/>
  <c r="BY123" i="14"/>
  <c r="BZ123" i="14"/>
  <c r="CA123" i="14"/>
  <c r="CB123" i="14"/>
  <c r="A124" i="14"/>
  <c r="B124" i="14"/>
  <c r="C124" i="14"/>
  <c r="D124" i="14"/>
  <c r="E124"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AO124" i="14"/>
  <c r="AP124" i="14"/>
  <c r="AQ124" i="14"/>
  <c r="AR124" i="14"/>
  <c r="AS124" i="14"/>
  <c r="AT124" i="14"/>
  <c r="AU124" i="14"/>
  <c r="AV124" i="14"/>
  <c r="AW124" i="14"/>
  <c r="AX124" i="14"/>
  <c r="AY124" i="14"/>
  <c r="AZ124" i="14"/>
  <c r="BA124" i="14"/>
  <c r="BB124" i="14"/>
  <c r="BC124" i="14"/>
  <c r="BD124" i="14"/>
  <c r="BE124" i="14"/>
  <c r="BF124" i="14"/>
  <c r="BG124" i="14"/>
  <c r="BH124" i="14"/>
  <c r="BI124" i="14"/>
  <c r="BJ124" i="14"/>
  <c r="BK124" i="14"/>
  <c r="BL124" i="14"/>
  <c r="BM124" i="14"/>
  <c r="BN124" i="14"/>
  <c r="BO124" i="14"/>
  <c r="BP124" i="14"/>
  <c r="BQ124" i="14"/>
  <c r="BR124" i="14"/>
  <c r="BS124" i="14"/>
  <c r="BT124" i="14"/>
  <c r="BU124" i="14"/>
  <c r="BV124" i="14"/>
  <c r="BW124" i="14"/>
  <c r="BY124" i="14"/>
  <c r="BZ124" i="14"/>
  <c r="CA124" i="14"/>
  <c r="CB124" i="14"/>
  <c r="A125" i="14"/>
  <c r="B125" i="14"/>
  <c r="C125" i="14"/>
  <c r="D125" i="14"/>
  <c r="E125"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AO125" i="14"/>
  <c r="AP125" i="14"/>
  <c r="AQ125" i="14"/>
  <c r="AR125" i="14"/>
  <c r="AS125" i="14"/>
  <c r="AT125" i="14"/>
  <c r="AU125" i="14"/>
  <c r="AV125" i="14"/>
  <c r="AW125" i="14"/>
  <c r="AX125" i="14"/>
  <c r="AY125" i="14"/>
  <c r="AZ125" i="14"/>
  <c r="BA125" i="14"/>
  <c r="BB125" i="14"/>
  <c r="BC125" i="14"/>
  <c r="BD125" i="14"/>
  <c r="BE125" i="14"/>
  <c r="BF125" i="14"/>
  <c r="BG125" i="14"/>
  <c r="BH125" i="14"/>
  <c r="BI125" i="14"/>
  <c r="BJ125" i="14"/>
  <c r="BK125" i="14"/>
  <c r="BL125" i="14"/>
  <c r="BM125" i="14"/>
  <c r="BN125" i="14"/>
  <c r="BO125" i="14"/>
  <c r="BP125" i="14"/>
  <c r="BQ125" i="14"/>
  <c r="BR125" i="14"/>
  <c r="BS125" i="14"/>
  <c r="BT125" i="14"/>
  <c r="BU125" i="14"/>
  <c r="BV125" i="14"/>
  <c r="BW125" i="14"/>
  <c r="BY125" i="14"/>
  <c r="BZ125" i="14"/>
  <c r="CA125" i="14"/>
  <c r="CB125" i="14"/>
  <c r="A126" i="14"/>
  <c r="B126" i="14"/>
  <c r="C126" i="14"/>
  <c r="D126" i="14"/>
  <c r="E126"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AO126" i="14"/>
  <c r="AP126" i="14"/>
  <c r="AQ126" i="14"/>
  <c r="AR126" i="14"/>
  <c r="AS126" i="14"/>
  <c r="AT126" i="14"/>
  <c r="AU126" i="14"/>
  <c r="AV126" i="14"/>
  <c r="AW126" i="14"/>
  <c r="AX126" i="14"/>
  <c r="AY126" i="14"/>
  <c r="AZ126" i="14"/>
  <c r="BA126" i="14"/>
  <c r="BB126" i="14"/>
  <c r="BC126" i="14"/>
  <c r="BD126" i="14"/>
  <c r="BE126" i="14"/>
  <c r="BF126" i="14"/>
  <c r="BG126" i="14"/>
  <c r="BH126" i="14"/>
  <c r="BI126" i="14"/>
  <c r="BJ126" i="14"/>
  <c r="BK126" i="14"/>
  <c r="BL126" i="14"/>
  <c r="BM126" i="14"/>
  <c r="BN126" i="14"/>
  <c r="BO126" i="14"/>
  <c r="BP126" i="14"/>
  <c r="BQ126" i="14"/>
  <c r="BR126" i="14"/>
  <c r="BS126" i="14"/>
  <c r="BT126" i="14"/>
  <c r="BU126" i="14"/>
  <c r="BV126" i="14"/>
  <c r="BW126" i="14"/>
  <c r="BY126" i="14"/>
  <c r="BZ126" i="14"/>
  <c r="CA126" i="14"/>
  <c r="CB126" i="14"/>
  <c r="A127" i="14"/>
  <c r="B127" i="14"/>
  <c r="C127" i="14"/>
  <c r="D127" i="14"/>
  <c r="E127"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AO127" i="14"/>
  <c r="AP127" i="14"/>
  <c r="AQ127" i="14"/>
  <c r="AR127" i="14"/>
  <c r="AS127" i="14"/>
  <c r="AT127" i="14"/>
  <c r="AU127" i="14"/>
  <c r="AV127" i="14"/>
  <c r="AW127" i="14"/>
  <c r="AX127" i="14"/>
  <c r="AY127" i="14"/>
  <c r="AZ127" i="14"/>
  <c r="BA127" i="14"/>
  <c r="BB127" i="14"/>
  <c r="BC127" i="14"/>
  <c r="BD127" i="14"/>
  <c r="BE127" i="14"/>
  <c r="BF127" i="14"/>
  <c r="BG127" i="14"/>
  <c r="BH127" i="14"/>
  <c r="BI127" i="14"/>
  <c r="BJ127" i="14"/>
  <c r="BK127" i="14"/>
  <c r="BL127" i="14"/>
  <c r="BM127" i="14"/>
  <c r="BN127" i="14"/>
  <c r="BO127" i="14"/>
  <c r="BP127" i="14"/>
  <c r="BQ127" i="14"/>
  <c r="BR127" i="14"/>
  <c r="BS127" i="14"/>
  <c r="BT127" i="14"/>
  <c r="BU127" i="14"/>
  <c r="BV127" i="14"/>
  <c r="BW127" i="14"/>
  <c r="BY127" i="14"/>
  <c r="BZ127" i="14"/>
  <c r="CA127" i="14"/>
  <c r="CB127" i="14"/>
  <c r="A128" i="14"/>
  <c r="B128" i="14"/>
  <c r="C128" i="14"/>
  <c r="D128" i="14"/>
  <c r="E128"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AO128" i="14"/>
  <c r="AP128" i="14"/>
  <c r="AQ128" i="14"/>
  <c r="AR128" i="14"/>
  <c r="AS128" i="14"/>
  <c r="AT128" i="14"/>
  <c r="AU128" i="14"/>
  <c r="AV128" i="14"/>
  <c r="AW128" i="14"/>
  <c r="AX128" i="14"/>
  <c r="AY128" i="14"/>
  <c r="AZ128" i="14"/>
  <c r="BA128" i="14"/>
  <c r="BB128" i="14"/>
  <c r="BC128" i="14"/>
  <c r="BD128" i="14"/>
  <c r="BE128" i="14"/>
  <c r="BF128" i="14"/>
  <c r="BG128" i="14"/>
  <c r="BH128" i="14"/>
  <c r="BI128" i="14"/>
  <c r="BJ128" i="14"/>
  <c r="BK128" i="14"/>
  <c r="BL128" i="14"/>
  <c r="BM128" i="14"/>
  <c r="BN128" i="14"/>
  <c r="BO128" i="14"/>
  <c r="BP128" i="14"/>
  <c r="BQ128" i="14"/>
  <c r="BR128" i="14"/>
  <c r="BS128" i="14"/>
  <c r="BT128" i="14"/>
  <c r="BU128" i="14"/>
  <c r="BV128" i="14"/>
  <c r="BW128" i="14"/>
  <c r="BY128" i="14"/>
  <c r="BZ128" i="14"/>
  <c r="CA128" i="14"/>
  <c r="CB128" i="14"/>
  <c r="A129" i="14"/>
  <c r="B129" i="14"/>
  <c r="C129" i="14"/>
  <c r="D129" i="14"/>
  <c r="E129"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AO129" i="14"/>
  <c r="AP129" i="14"/>
  <c r="AQ129" i="14"/>
  <c r="AR129" i="14"/>
  <c r="AS129" i="14"/>
  <c r="AT129" i="14"/>
  <c r="AU129" i="14"/>
  <c r="AV129" i="14"/>
  <c r="AW129" i="14"/>
  <c r="AX129" i="14"/>
  <c r="AY129" i="14"/>
  <c r="AZ129" i="14"/>
  <c r="BA129" i="14"/>
  <c r="BB129" i="14"/>
  <c r="BC129" i="14"/>
  <c r="BD129" i="14"/>
  <c r="BE129" i="14"/>
  <c r="BF129" i="14"/>
  <c r="BG129" i="14"/>
  <c r="BH129" i="14"/>
  <c r="BI129" i="14"/>
  <c r="BJ129" i="14"/>
  <c r="BK129" i="14"/>
  <c r="BL129" i="14"/>
  <c r="BM129" i="14"/>
  <c r="BN129" i="14"/>
  <c r="BO129" i="14"/>
  <c r="BP129" i="14"/>
  <c r="BQ129" i="14"/>
  <c r="BR129" i="14"/>
  <c r="BS129" i="14"/>
  <c r="BT129" i="14"/>
  <c r="BU129" i="14"/>
  <c r="BV129" i="14"/>
  <c r="BW129" i="14"/>
  <c r="BY129" i="14"/>
  <c r="BZ129" i="14"/>
  <c r="CA129" i="14"/>
  <c r="CB129" i="14"/>
  <c r="A130" i="14"/>
  <c r="B130" i="14"/>
  <c r="C130" i="14"/>
  <c r="D130" i="14"/>
  <c r="E130"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AO130" i="14"/>
  <c r="AP130" i="14"/>
  <c r="AQ130" i="14"/>
  <c r="AR130" i="14"/>
  <c r="AS130" i="14"/>
  <c r="AT130" i="14"/>
  <c r="AU130" i="14"/>
  <c r="AV130" i="14"/>
  <c r="AW130" i="14"/>
  <c r="AX130" i="14"/>
  <c r="AY130" i="14"/>
  <c r="AZ130" i="14"/>
  <c r="BA130" i="14"/>
  <c r="BB130" i="14"/>
  <c r="BC130" i="14"/>
  <c r="BD130" i="14"/>
  <c r="BE130" i="14"/>
  <c r="BF130" i="14"/>
  <c r="BG130" i="14"/>
  <c r="BH130" i="14"/>
  <c r="BI130" i="14"/>
  <c r="BJ130" i="14"/>
  <c r="BK130" i="14"/>
  <c r="BL130" i="14"/>
  <c r="BM130" i="14"/>
  <c r="BN130" i="14"/>
  <c r="BO130" i="14"/>
  <c r="BP130" i="14"/>
  <c r="BQ130" i="14"/>
  <c r="BR130" i="14"/>
  <c r="BS130" i="14"/>
  <c r="BT130" i="14"/>
  <c r="BU130" i="14"/>
  <c r="BV130" i="14"/>
  <c r="BW130" i="14"/>
  <c r="BY130" i="14"/>
  <c r="BZ130" i="14"/>
  <c r="CA130" i="14"/>
  <c r="CB130" i="14"/>
  <c r="A131" i="14"/>
  <c r="B131" i="14"/>
  <c r="C131" i="14"/>
  <c r="D131" i="14"/>
  <c r="E131"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AO131" i="14"/>
  <c r="AP131" i="14"/>
  <c r="AQ131" i="14"/>
  <c r="AR131" i="14"/>
  <c r="AS131" i="14"/>
  <c r="AT131" i="14"/>
  <c r="AU131" i="14"/>
  <c r="AV131" i="14"/>
  <c r="AW131" i="14"/>
  <c r="AX131" i="14"/>
  <c r="AY131" i="14"/>
  <c r="AZ131" i="14"/>
  <c r="BA131" i="14"/>
  <c r="BB131" i="14"/>
  <c r="BC131" i="14"/>
  <c r="BD131" i="14"/>
  <c r="BE131" i="14"/>
  <c r="BF131" i="14"/>
  <c r="BG131" i="14"/>
  <c r="BH131" i="14"/>
  <c r="BI131" i="14"/>
  <c r="BJ131" i="14"/>
  <c r="BK131" i="14"/>
  <c r="BL131" i="14"/>
  <c r="BM131" i="14"/>
  <c r="BN131" i="14"/>
  <c r="BO131" i="14"/>
  <c r="BP131" i="14"/>
  <c r="BQ131" i="14"/>
  <c r="BR131" i="14"/>
  <c r="BS131" i="14"/>
  <c r="BT131" i="14"/>
  <c r="BU131" i="14"/>
  <c r="BV131" i="14"/>
  <c r="BW131" i="14"/>
  <c r="BY131" i="14"/>
  <c r="BZ131" i="14"/>
  <c r="CA131" i="14"/>
  <c r="CB131" i="14"/>
  <c r="A132" i="14"/>
  <c r="B132" i="14"/>
  <c r="C132" i="14"/>
  <c r="D132" i="14"/>
  <c r="E132"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AO132" i="14"/>
  <c r="AP132" i="14"/>
  <c r="AQ132" i="14"/>
  <c r="AR132" i="14"/>
  <c r="AS132" i="14"/>
  <c r="AT132" i="14"/>
  <c r="AU132" i="14"/>
  <c r="AV132" i="14"/>
  <c r="AW132" i="14"/>
  <c r="AX132" i="14"/>
  <c r="AY132" i="14"/>
  <c r="AZ132" i="14"/>
  <c r="BA132" i="14"/>
  <c r="BB132" i="14"/>
  <c r="BC132" i="14"/>
  <c r="BD132" i="14"/>
  <c r="BE132" i="14"/>
  <c r="BF132" i="14"/>
  <c r="BG132" i="14"/>
  <c r="BH132" i="14"/>
  <c r="BI132" i="14"/>
  <c r="BJ132" i="14"/>
  <c r="BK132" i="14"/>
  <c r="BL132" i="14"/>
  <c r="BM132" i="14"/>
  <c r="BN132" i="14"/>
  <c r="BO132" i="14"/>
  <c r="BP132" i="14"/>
  <c r="BQ132" i="14"/>
  <c r="BR132" i="14"/>
  <c r="BS132" i="14"/>
  <c r="BT132" i="14"/>
  <c r="BU132" i="14"/>
  <c r="BV132" i="14"/>
  <c r="BW132" i="14"/>
  <c r="BY132" i="14"/>
  <c r="BZ132" i="14"/>
  <c r="CA132" i="14"/>
  <c r="CB132" i="14"/>
  <c r="A133" i="14"/>
  <c r="B133" i="14"/>
  <c r="C133" i="14"/>
  <c r="D133" i="14"/>
  <c r="E133"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AO133" i="14"/>
  <c r="AP133" i="14"/>
  <c r="AQ133" i="14"/>
  <c r="AR133" i="14"/>
  <c r="AS133" i="14"/>
  <c r="AT133" i="14"/>
  <c r="AU133" i="14"/>
  <c r="AV133" i="14"/>
  <c r="AW133" i="14"/>
  <c r="AX133" i="14"/>
  <c r="AY133" i="14"/>
  <c r="AZ133" i="14"/>
  <c r="BA133" i="14"/>
  <c r="BB133" i="14"/>
  <c r="BC133" i="14"/>
  <c r="BD133" i="14"/>
  <c r="BE133" i="14"/>
  <c r="BF133" i="14"/>
  <c r="BG133" i="14"/>
  <c r="BH133" i="14"/>
  <c r="BI133" i="14"/>
  <c r="BJ133" i="14"/>
  <c r="BK133" i="14"/>
  <c r="BL133" i="14"/>
  <c r="BM133" i="14"/>
  <c r="BN133" i="14"/>
  <c r="BO133" i="14"/>
  <c r="BP133" i="14"/>
  <c r="BQ133" i="14"/>
  <c r="BR133" i="14"/>
  <c r="BS133" i="14"/>
  <c r="BT133" i="14"/>
  <c r="BU133" i="14"/>
  <c r="BV133" i="14"/>
  <c r="BW133" i="14"/>
  <c r="BY133" i="14"/>
  <c r="BZ133" i="14"/>
  <c r="CA133" i="14"/>
  <c r="CB133" i="14"/>
  <c r="A134" i="14"/>
  <c r="B134" i="14"/>
  <c r="C134" i="14"/>
  <c r="D134" i="14"/>
  <c r="E134"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AO134" i="14"/>
  <c r="AP134" i="14"/>
  <c r="AQ134" i="14"/>
  <c r="AR134" i="14"/>
  <c r="AS134" i="14"/>
  <c r="AT134" i="14"/>
  <c r="AU134" i="14"/>
  <c r="AV134" i="14"/>
  <c r="AW134" i="14"/>
  <c r="AX134" i="14"/>
  <c r="AZ134" i="14"/>
  <c r="BA134" i="14"/>
  <c r="BB134" i="14"/>
  <c r="BC134" i="14"/>
  <c r="BD134" i="14"/>
  <c r="BE134" i="14"/>
  <c r="BF134" i="14"/>
  <c r="BG134" i="14"/>
  <c r="BH134" i="14"/>
  <c r="BI134" i="14"/>
  <c r="BJ134" i="14"/>
  <c r="BK134" i="14"/>
  <c r="BL134" i="14"/>
  <c r="BM134" i="14"/>
  <c r="BN134" i="14"/>
  <c r="BO134" i="14"/>
  <c r="BP134" i="14"/>
  <c r="BQ134" i="14"/>
  <c r="BR134" i="14"/>
  <c r="BS134" i="14"/>
  <c r="BT134" i="14"/>
  <c r="BU134" i="14"/>
  <c r="BV134" i="14"/>
  <c r="BW134" i="14"/>
  <c r="BY134" i="14"/>
  <c r="BZ134" i="14"/>
  <c r="CA134" i="14"/>
  <c r="CB134" i="14"/>
  <c r="A135" i="14"/>
  <c r="B135" i="14"/>
  <c r="C135" i="14"/>
  <c r="D135" i="14"/>
  <c r="E135"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AO135" i="14"/>
  <c r="AP135" i="14"/>
  <c r="AQ135" i="14"/>
  <c r="AR135" i="14"/>
  <c r="AS135" i="14"/>
  <c r="AT135" i="14"/>
  <c r="AU135" i="14"/>
  <c r="AV135" i="14"/>
  <c r="AW135" i="14"/>
  <c r="AX135" i="14"/>
  <c r="AZ135" i="14"/>
  <c r="BA135" i="14"/>
  <c r="BB135" i="14"/>
  <c r="BC135" i="14"/>
  <c r="BD135" i="14"/>
  <c r="BE135" i="14"/>
  <c r="BF135" i="14"/>
  <c r="BG135" i="14"/>
  <c r="BH135" i="14"/>
  <c r="BI135" i="14"/>
  <c r="BJ135" i="14"/>
  <c r="BK135" i="14"/>
  <c r="BL135" i="14"/>
  <c r="BM135" i="14"/>
  <c r="BN135" i="14"/>
  <c r="BO135" i="14"/>
  <c r="BP135" i="14"/>
  <c r="BQ135" i="14"/>
  <c r="BR135" i="14"/>
  <c r="BS135" i="14"/>
  <c r="BT135" i="14"/>
  <c r="BU135" i="14"/>
  <c r="BV135" i="14"/>
  <c r="BW135" i="14"/>
  <c r="BY135" i="14"/>
  <c r="BZ135" i="14"/>
  <c r="CA135" i="14"/>
  <c r="CB135" i="14"/>
  <c r="A136" i="14"/>
  <c r="B136" i="14"/>
  <c r="C136" i="14"/>
  <c r="D136" i="14"/>
  <c r="E136"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AO136" i="14"/>
  <c r="AP136" i="14"/>
  <c r="AQ136" i="14"/>
  <c r="AR136" i="14"/>
  <c r="AS136" i="14"/>
  <c r="AT136" i="14"/>
  <c r="AU136" i="14"/>
  <c r="AV136" i="14"/>
  <c r="AW136" i="14"/>
  <c r="AX136" i="14"/>
  <c r="AZ136" i="14"/>
  <c r="BA136" i="14"/>
  <c r="BB136" i="14"/>
  <c r="BC136" i="14"/>
  <c r="BD136" i="14"/>
  <c r="BE136" i="14"/>
  <c r="BF136" i="14"/>
  <c r="BG136" i="14"/>
  <c r="BH136" i="14"/>
  <c r="BI136" i="14"/>
  <c r="BJ136" i="14"/>
  <c r="BK136" i="14"/>
  <c r="BL136" i="14"/>
  <c r="BM136" i="14"/>
  <c r="BN136" i="14"/>
  <c r="BO136" i="14"/>
  <c r="BP136" i="14"/>
  <c r="BQ136" i="14"/>
  <c r="BR136" i="14"/>
  <c r="BS136" i="14"/>
  <c r="BT136" i="14"/>
  <c r="BU136" i="14"/>
  <c r="BV136" i="14"/>
  <c r="BW136" i="14"/>
  <c r="BY136" i="14"/>
  <c r="BZ136" i="14"/>
  <c r="CA136" i="14"/>
  <c r="CB136" i="14"/>
  <c r="A137" i="14"/>
  <c r="B137" i="14"/>
  <c r="C137" i="14"/>
  <c r="D137" i="14"/>
  <c r="E137"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AO137" i="14"/>
  <c r="AP137" i="14"/>
  <c r="AQ137" i="14"/>
  <c r="AR137" i="14"/>
  <c r="AS137" i="14"/>
  <c r="AT137" i="14"/>
  <c r="AU137" i="14"/>
  <c r="AV137" i="14"/>
  <c r="AW137" i="14"/>
  <c r="AX137" i="14"/>
  <c r="AZ137" i="14"/>
  <c r="BA137" i="14"/>
  <c r="BB137" i="14"/>
  <c r="BC137" i="14"/>
  <c r="BD137" i="14"/>
  <c r="BE137" i="14"/>
  <c r="BF137" i="14"/>
  <c r="BG137" i="14"/>
  <c r="BH137" i="14"/>
  <c r="BI137" i="14"/>
  <c r="BJ137" i="14"/>
  <c r="BK137" i="14"/>
  <c r="BL137" i="14"/>
  <c r="BM137" i="14"/>
  <c r="BN137" i="14"/>
  <c r="BO137" i="14"/>
  <c r="BP137" i="14"/>
  <c r="BQ137" i="14"/>
  <c r="BR137" i="14"/>
  <c r="BS137" i="14"/>
  <c r="BT137" i="14"/>
  <c r="BU137" i="14"/>
  <c r="BV137" i="14"/>
  <c r="BW137" i="14"/>
  <c r="BY137" i="14"/>
  <c r="BZ137" i="14"/>
  <c r="CA137" i="14"/>
  <c r="CB137" i="14"/>
  <c r="A138" i="14"/>
  <c r="B138" i="14"/>
  <c r="C138" i="14"/>
  <c r="D138" i="14"/>
  <c r="E138"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AO138" i="14"/>
  <c r="AP138" i="14"/>
  <c r="AQ138" i="14"/>
  <c r="AR138" i="14"/>
  <c r="AS138" i="14"/>
  <c r="AT138" i="14"/>
  <c r="AU138" i="14"/>
  <c r="AV138" i="14"/>
  <c r="AW138" i="14"/>
  <c r="AX138" i="14"/>
  <c r="AZ138" i="14"/>
  <c r="BA138" i="14"/>
  <c r="BB138" i="14"/>
  <c r="BC138" i="14"/>
  <c r="BD138" i="14"/>
  <c r="BE138" i="14"/>
  <c r="BF138" i="14"/>
  <c r="BG138" i="14"/>
  <c r="BH138" i="14"/>
  <c r="BI138" i="14"/>
  <c r="BJ138" i="14"/>
  <c r="BK138" i="14"/>
  <c r="BL138" i="14"/>
  <c r="BM138" i="14"/>
  <c r="BN138" i="14"/>
  <c r="BO138" i="14"/>
  <c r="BP138" i="14"/>
  <c r="BQ138" i="14"/>
  <c r="BR138" i="14"/>
  <c r="BS138" i="14"/>
  <c r="BT138" i="14"/>
  <c r="BU138" i="14"/>
  <c r="BV138" i="14"/>
  <c r="BW138" i="14"/>
  <c r="BY138" i="14"/>
  <c r="BZ138" i="14"/>
  <c r="CA138" i="14"/>
  <c r="CB138" i="14"/>
  <c r="A139" i="14"/>
  <c r="B139" i="14"/>
  <c r="C139" i="14"/>
  <c r="D139" i="14"/>
  <c r="E139"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AO139" i="14"/>
  <c r="AP139" i="14"/>
  <c r="AQ139" i="14"/>
  <c r="AR139" i="14"/>
  <c r="AS139" i="14"/>
  <c r="AT139" i="14"/>
  <c r="AU139" i="14"/>
  <c r="AV139" i="14"/>
  <c r="AW139" i="14"/>
  <c r="AX139" i="14"/>
  <c r="AZ139" i="14"/>
  <c r="BA139" i="14"/>
  <c r="BB139" i="14"/>
  <c r="BC139" i="14"/>
  <c r="BD139" i="14"/>
  <c r="BE139" i="14"/>
  <c r="BF139" i="14"/>
  <c r="BG139" i="14"/>
  <c r="BH139" i="14"/>
  <c r="BI139" i="14"/>
  <c r="BJ139" i="14"/>
  <c r="BK139" i="14"/>
  <c r="BL139" i="14"/>
  <c r="BM139" i="14"/>
  <c r="BN139" i="14"/>
  <c r="BO139" i="14"/>
  <c r="BP139" i="14"/>
  <c r="BQ139" i="14"/>
  <c r="BR139" i="14"/>
  <c r="BS139" i="14"/>
  <c r="BT139" i="14"/>
  <c r="BU139" i="14"/>
  <c r="BV139" i="14"/>
  <c r="BW139" i="14"/>
  <c r="BY139" i="14"/>
  <c r="BZ139" i="14"/>
  <c r="CA139" i="14"/>
  <c r="CB139" i="14"/>
  <c r="A140" i="14"/>
  <c r="B140" i="14"/>
  <c r="C140" i="14"/>
  <c r="D140" i="14"/>
  <c r="E140"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AO140" i="14"/>
  <c r="AP140" i="14"/>
  <c r="AQ140" i="14"/>
  <c r="AR140" i="14"/>
  <c r="AS140" i="14"/>
  <c r="AT140" i="14"/>
  <c r="AU140" i="14"/>
  <c r="AV140" i="14"/>
  <c r="AW140" i="14"/>
  <c r="AX140" i="14"/>
  <c r="AZ140" i="14"/>
  <c r="BA140" i="14"/>
  <c r="BB140" i="14"/>
  <c r="BC140" i="14"/>
  <c r="BD140" i="14"/>
  <c r="BE140" i="14"/>
  <c r="BF140" i="14"/>
  <c r="BG140" i="14"/>
  <c r="BH140" i="14"/>
  <c r="BI140" i="14"/>
  <c r="BJ140" i="14"/>
  <c r="BK140" i="14"/>
  <c r="BL140" i="14"/>
  <c r="BM140" i="14"/>
  <c r="BN140" i="14"/>
  <c r="BO140" i="14"/>
  <c r="BP140" i="14"/>
  <c r="BQ140" i="14"/>
  <c r="BR140" i="14"/>
  <c r="BS140" i="14"/>
  <c r="BT140" i="14"/>
  <c r="BU140" i="14"/>
  <c r="BV140" i="14"/>
  <c r="BW140" i="14"/>
  <c r="BY140" i="14"/>
  <c r="BZ140" i="14"/>
  <c r="CA140" i="14"/>
  <c r="CB140" i="14"/>
  <c r="A141" i="14"/>
  <c r="B141" i="14"/>
  <c r="C141" i="14"/>
  <c r="D141" i="14"/>
  <c r="E141"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AO141" i="14"/>
  <c r="AP141" i="14"/>
  <c r="AQ141" i="14"/>
  <c r="AR141" i="14"/>
  <c r="AS141" i="14"/>
  <c r="AT141" i="14"/>
  <c r="AU141" i="14"/>
  <c r="AV141" i="14"/>
  <c r="AW141" i="14"/>
  <c r="AX141" i="14"/>
  <c r="AZ141" i="14"/>
  <c r="BA141" i="14"/>
  <c r="BB141" i="14"/>
  <c r="BC141" i="14"/>
  <c r="BD141" i="14"/>
  <c r="BE141" i="14"/>
  <c r="BF141" i="14"/>
  <c r="BG141" i="14"/>
  <c r="BH141" i="14"/>
  <c r="BI141" i="14"/>
  <c r="BJ141" i="14"/>
  <c r="BK141" i="14"/>
  <c r="BL141" i="14"/>
  <c r="BM141" i="14"/>
  <c r="BN141" i="14"/>
  <c r="BO141" i="14"/>
  <c r="BP141" i="14"/>
  <c r="BQ141" i="14"/>
  <c r="BR141" i="14"/>
  <c r="BS141" i="14"/>
  <c r="BT141" i="14"/>
  <c r="BU141" i="14"/>
  <c r="BV141" i="14"/>
  <c r="BW141" i="14"/>
  <c r="BY141" i="14"/>
  <c r="BZ141" i="14"/>
  <c r="CA141" i="14"/>
  <c r="CB141" i="14"/>
  <c r="A142" i="14"/>
  <c r="B142" i="14"/>
  <c r="C142" i="14"/>
  <c r="D142" i="14"/>
  <c r="E142"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AO142" i="14"/>
  <c r="AP142" i="14"/>
  <c r="AQ142" i="14"/>
  <c r="AR142" i="14"/>
  <c r="AS142" i="14"/>
  <c r="AT142" i="14"/>
  <c r="AU142" i="14"/>
  <c r="AV142" i="14"/>
  <c r="AW142" i="14"/>
  <c r="AX142" i="14"/>
  <c r="AZ142" i="14"/>
  <c r="BA142" i="14"/>
  <c r="BB142" i="14"/>
  <c r="BC142" i="14"/>
  <c r="BD142" i="14"/>
  <c r="BE142" i="14"/>
  <c r="BF142" i="14"/>
  <c r="BG142" i="14"/>
  <c r="BH142" i="14"/>
  <c r="BI142" i="14"/>
  <c r="BJ142" i="14"/>
  <c r="BK142" i="14"/>
  <c r="BL142" i="14"/>
  <c r="BM142" i="14"/>
  <c r="BN142" i="14"/>
  <c r="BO142" i="14"/>
  <c r="BP142" i="14"/>
  <c r="BQ142" i="14"/>
  <c r="BR142" i="14"/>
  <c r="BS142" i="14"/>
  <c r="BT142" i="14"/>
  <c r="BU142" i="14"/>
  <c r="BV142" i="14"/>
  <c r="BW142" i="14"/>
  <c r="BY142" i="14"/>
  <c r="BZ142" i="14"/>
  <c r="CA142" i="14"/>
  <c r="CB142" i="14"/>
  <c r="A143" i="14"/>
  <c r="B143" i="14"/>
  <c r="C143" i="14"/>
  <c r="D143" i="14"/>
  <c r="E143"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AO143" i="14"/>
  <c r="AP143" i="14"/>
  <c r="AQ143" i="14"/>
  <c r="AR143" i="14"/>
  <c r="AS143" i="14"/>
  <c r="AT143" i="14"/>
  <c r="AU143" i="14"/>
  <c r="AV143" i="14"/>
  <c r="AW143" i="14"/>
  <c r="AX143" i="14"/>
  <c r="AZ143" i="14"/>
  <c r="BA143" i="14"/>
  <c r="BB143" i="14"/>
  <c r="BC143" i="14"/>
  <c r="BD143" i="14"/>
  <c r="BE143" i="14"/>
  <c r="BF143" i="14"/>
  <c r="BG143" i="14"/>
  <c r="BH143" i="14"/>
  <c r="BI143" i="14"/>
  <c r="BJ143" i="14"/>
  <c r="BK143" i="14"/>
  <c r="BL143" i="14"/>
  <c r="BM143" i="14"/>
  <c r="BN143" i="14"/>
  <c r="BO143" i="14"/>
  <c r="BP143" i="14"/>
  <c r="BQ143" i="14"/>
  <c r="BR143" i="14"/>
  <c r="BS143" i="14"/>
  <c r="BT143" i="14"/>
  <c r="BU143" i="14"/>
  <c r="BV143" i="14"/>
  <c r="BW143" i="14"/>
  <c r="BY143" i="14"/>
  <c r="BZ143" i="14"/>
  <c r="CA143" i="14"/>
  <c r="CB143" i="14"/>
  <c r="A144" i="14"/>
  <c r="B144" i="14"/>
  <c r="C144" i="14"/>
  <c r="D144" i="14"/>
  <c r="E144"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AO144" i="14"/>
  <c r="AP144" i="14"/>
  <c r="AQ144" i="14"/>
  <c r="AR144" i="14"/>
  <c r="AS144" i="14"/>
  <c r="AT144" i="14"/>
  <c r="AU144" i="14"/>
  <c r="AV144" i="14"/>
  <c r="AW144" i="14"/>
  <c r="AX144" i="14"/>
  <c r="AZ144" i="14"/>
  <c r="BA144" i="14"/>
  <c r="BB144" i="14"/>
  <c r="BC144" i="14"/>
  <c r="BD144" i="14"/>
  <c r="BE144" i="14"/>
  <c r="BF144" i="14"/>
  <c r="BG144" i="14"/>
  <c r="BH144" i="14"/>
  <c r="BI144" i="14"/>
  <c r="BJ144" i="14"/>
  <c r="BK144" i="14"/>
  <c r="BL144" i="14"/>
  <c r="BM144" i="14"/>
  <c r="BN144" i="14"/>
  <c r="BO144" i="14"/>
  <c r="BP144" i="14"/>
  <c r="BQ144" i="14"/>
  <c r="BR144" i="14"/>
  <c r="BS144" i="14"/>
  <c r="BT144" i="14"/>
  <c r="BU144" i="14"/>
  <c r="BV144" i="14"/>
  <c r="BW144" i="14"/>
  <c r="BY144" i="14"/>
  <c r="BZ144" i="14"/>
  <c r="CA144" i="14"/>
  <c r="CB144" i="14"/>
  <c r="A145" i="14"/>
  <c r="B145" i="14"/>
  <c r="C145" i="14"/>
  <c r="D145" i="14"/>
  <c r="E145"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AO145" i="14"/>
  <c r="AP145" i="14"/>
  <c r="AQ145" i="14"/>
  <c r="AR145" i="14"/>
  <c r="AS145" i="14"/>
  <c r="AT145" i="14"/>
  <c r="AU145" i="14"/>
  <c r="AV145" i="14"/>
  <c r="AW145" i="14"/>
  <c r="AX145" i="14"/>
  <c r="AZ145" i="14"/>
  <c r="BA145" i="14"/>
  <c r="BB145" i="14"/>
  <c r="BC145" i="14"/>
  <c r="BD145" i="14"/>
  <c r="BE145" i="14"/>
  <c r="BF145" i="14"/>
  <c r="BG145" i="14"/>
  <c r="BH145" i="14"/>
  <c r="BI145" i="14"/>
  <c r="BJ145" i="14"/>
  <c r="BK145" i="14"/>
  <c r="BL145" i="14"/>
  <c r="BM145" i="14"/>
  <c r="BN145" i="14"/>
  <c r="BO145" i="14"/>
  <c r="BP145" i="14"/>
  <c r="BQ145" i="14"/>
  <c r="BR145" i="14"/>
  <c r="BS145" i="14"/>
  <c r="BT145" i="14"/>
  <c r="BU145" i="14"/>
  <c r="BV145" i="14"/>
  <c r="BW145" i="14"/>
  <c r="BY145" i="14"/>
  <c r="BZ145" i="14"/>
  <c r="CA145" i="14"/>
  <c r="CB145" i="14"/>
  <c r="A146" i="14"/>
  <c r="B146" i="14"/>
  <c r="C146" i="14"/>
  <c r="D146" i="14"/>
  <c r="E146"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AO146" i="14"/>
  <c r="AP146" i="14"/>
  <c r="AQ146" i="14"/>
  <c r="AR146" i="14"/>
  <c r="AS146" i="14"/>
  <c r="AT146" i="14"/>
  <c r="AU146" i="14"/>
  <c r="AV146" i="14"/>
  <c r="AW146" i="14"/>
  <c r="AX146" i="14"/>
  <c r="AZ146" i="14"/>
  <c r="BA146" i="14"/>
  <c r="BB146" i="14"/>
  <c r="BC146" i="14"/>
  <c r="BD146" i="14"/>
  <c r="BE146" i="14"/>
  <c r="BF146" i="14"/>
  <c r="BG146" i="14"/>
  <c r="BH146" i="14"/>
  <c r="BI146" i="14"/>
  <c r="BJ146" i="14"/>
  <c r="BK146" i="14"/>
  <c r="BL146" i="14"/>
  <c r="BM146" i="14"/>
  <c r="BN146" i="14"/>
  <c r="BO146" i="14"/>
  <c r="BP146" i="14"/>
  <c r="BQ146" i="14"/>
  <c r="BR146" i="14"/>
  <c r="BS146" i="14"/>
  <c r="BT146" i="14"/>
  <c r="BU146" i="14"/>
  <c r="BV146" i="14"/>
  <c r="BW146" i="14"/>
  <c r="BY146" i="14"/>
  <c r="BZ146" i="14"/>
  <c r="CA146" i="14"/>
  <c r="CB146" i="14"/>
  <c r="A147" i="14"/>
  <c r="B147" i="14"/>
  <c r="C147" i="14"/>
  <c r="D147" i="14"/>
  <c r="E147"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AO147" i="14"/>
  <c r="AP147" i="14"/>
  <c r="AQ147" i="14"/>
  <c r="AR147" i="14"/>
  <c r="AS147" i="14"/>
  <c r="AT147" i="14"/>
  <c r="AU147" i="14"/>
  <c r="AV147" i="14"/>
  <c r="AW147" i="14"/>
  <c r="AX147" i="14"/>
  <c r="AZ147" i="14"/>
  <c r="BA147" i="14"/>
  <c r="BB147" i="14"/>
  <c r="BC147" i="14"/>
  <c r="BD147" i="14"/>
  <c r="BE147" i="14"/>
  <c r="BF147" i="14"/>
  <c r="BG147" i="14"/>
  <c r="BH147" i="14"/>
  <c r="BI147" i="14"/>
  <c r="BJ147" i="14"/>
  <c r="BK147" i="14"/>
  <c r="BL147" i="14"/>
  <c r="BM147" i="14"/>
  <c r="BN147" i="14"/>
  <c r="BO147" i="14"/>
  <c r="BP147" i="14"/>
  <c r="BQ147" i="14"/>
  <c r="BR147" i="14"/>
  <c r="BS147" i="14"/>
  <c r="BT147" i="14"/>
  <c r="BU147" i="14"/>
  <c r="BV147" i="14"/>
  <c r="BW147" i="14"/>
  <c r="BY147" i="14"/>
  <c r="BZ147" i="14"/>
  <c r="CA147" i="14"/>
  <c r="CB147" i="14"/>
  <c r="A148" i="14"/>
  <c r="B148" i="14"/>
  <c r="C148" i="14"/>
  <c r="D148" i="14"/>
  <c r="E148"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AO148" i="14"/>
  <c r="AP148" i="14"/>
  <c r="AQ148" i="14"/>
  <c r="AR148" i="14"/>
  <c r="AS148" i="14"/>
  <c r="AT148" i="14"/>
  <c r="AU148" i="14"/>
  <c r="AV148" i="14"/>
  <c r="AW148" i="14"/>
  <c r="AX148" i="14"/>
  <c r="AZ148" i="14"/>
  <c r="BA148" i="14"/>
  <c r="BB148" i="14"/>
  <c r="BC148" i="14"/>
  <c r="BD148" i="14"/>
  <c r="BE148" i="14"/>
  <c r="BF148" i="14"/>
  <c r="BG148" i="14"/>
  <c r="BH148" i="14"/>
  <c r="BI148" i="14"/>
  <c r="BJ148" i="14"/>
  <c r="BK148" i="14"/>
  <c r="BL148" i="14"/>
  <c r="BM148" i="14"/>
  <c r="BN148" i="14"/>
  <c r="BO148" i="14"/>
  <c r="BP148" i="14"/>
  <c r="BQ148" i="14"/>
  <c r="BR148" i="14"/>
  <c r="BS148" i="14"/>
  <c r="BT148" i="14"/>
  <c r="BU148" i="14"/>
  <c r="BV148" i="14"/>
  <c r="BW148" i="14"/>
  <c r="BY148" i="14"/>
  <c r="BZ148" i="14"/>
  <c r="CA148" i="14"/>
  <c r="CB148" i="14"/>
  <c r="A149" i="14"/>
  <c r="B149" i="14"/>
  <c r="C149" i="14"/>
  <c r="D149" i="14"/>
  <c r="E149"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AO149" i="14"/>
  <c r="AP149" i="14"/>
  <c r="AQ149" i="14"/>
  <c r="AR149" i="14"/>
  <c r="AS149" i="14"/>
  <c r="AT149" i="14"/>
  <c r="AU149" i="14"/>
  <c r="AV149" i="14"/>
  <c r="AW149" i="14"/>
  <c r="AX149" i="14"/>
  <c r="AZ149" i="14"/>
  <c r="BA149" i="14"/>
  <c r="BB149" i="14"/>
  <c r="BC149" i="14"/>
  <c r="BD149" i="14"/>
  <c r="BE149" i="14"/>
  <c r="BF149" i="14"/>
  <c r="BG149" i="14"/>
  <c r="BH149" i="14"/>
  <c r="BI149" i="14"/>
  <c r="BJ149" i="14"/>
  <c r="BK149" i="14"/>
  <c r="BL149" i="14"/>
  <c r="BM149" i="14"/>
  <c r="BN149" i="14"/>
  <c r="BO149" i="14"/>
  <c r="BP149" i="14"/>
  <c r="BQ149" i="14"/>
  <c r="BR149" i="14"/>
  <c r="BS149" i="14"/>
  <c r="BT149" i="14"/>
  <c r="BU149" i="14"/>
  <c r="BV149" i="14"/>
  <c r="BW149" i="14"/>
  <c r="BY149" i="14"/>
  <c r="BZ149" i="14"/>
  <c r="CA149" i="14"/>
  <c r="CB149" i="14"/>
  <c r="A150" i="14"/>
  <c r="B150" i="14"/>
  <c r="C150" i="14"/>
  <c r="D150" i="14"/>
  <c r="E150"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AO150" i="14"/>
  <c r="AP150" i="14"/>
  <c r="AQ150" i="14"/>
  <c r="AR150" i="14"/>
  <c r="AS150" i="14"/>
  <c r="AT150" i="14"/>
  <c r="AU150" i="14"/>
  <c r="AV150" i="14"/>
  <c r="AW150" i="14"/>
  <c r="AX150" i="14"/>
  <c r="AZ150" i="14"/>
  <c r="BA150" i="14"/>
  <c r="BB150" i="14"/>
  <c r="BC150" i="14"/>
  <c r="BD150" i="14"/>
  <c r="BE150" i="14"/>
  <c r="BF150" i="14"/>
  <c r="BG150" i="14"/>
  <c r="BH150" i="14"/>
  <c r="BI150" i="14"/>
  <c r="BJ150" i="14"/>
  <c r="BK150" i="14"/>
  <c r="BL150" i="14"/>
  <c r="BM150" i="14"/>
  <c r="BN150" i="14"/>
  <c r="BO150" i="14"/>
  <c r="BP150" i="14"/>
  <c r="BQ150" i="14"/>
  <c r="BR150" i="14"/>
  <c r="BS150" i="14"/>
  <c r="BT150" i="14"/>
  <c r="BU150" i="14"/>
  <c r="BV150" i="14"/>
  <c r="BW150" i="14"/>
  <c r="BY150" i="14"/>
  <c r="BZ150" i="14"/>
  <c r="CA150" i="14"/>
  <c r="CB150" i="14"/>
  <c r="A151" i="14"/>
  <c r="B151" i="14"/>
  <c r="C151" i="14"/>
  <c r="D151" i="14"/>
  <c r="E151"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AO151" i="14"/>
  <c r="AP151" i="14"/>
  <c r="AQ151" i="14"/>
  <c r="AR151" i="14"/>
  <c r="AS151" i="14"/>
  <c r="AT151" i="14"/>
  <c r="AU151" i="14"/>
  <c r="AV151" i="14"/>
  <c r="AW151" i="14"/>
  <c r="AX151" i="14"/>
  <c r="AZ151" i="14"/>
  <c r="BA151" i="14"/>
  <c r="BB151" i="14"/>
  <c r="BC151" i="14"/>
  <c r="BD151" i="14"/>
  <c r="BE151" i="14"/>
  <c r="BF151" i="14"/>
  <c r="BG151" i="14"/>
  <c r="BH151" i="14"/>
  <c r="BI151" i="14"/>
  <c r="BJ151" i="14"/>
  <c r="BK151" i="14"/>
  <c r="BL151" i="14"/>
  <c r="BM151" i="14"/>
  <c r="BN151" i="14"/>
  <c r="BO151" i="14"/>
  <c r="BP151" i="14"/>
  <c r="BQ151" i="14"/>
  <c r="BR151" i="14"/>
  <c r="BS151" i="14"/>
  <c r="BT151" i="14"/>
  <c r="BU151" i="14"/>
  <c r="BV151" i="14"/>
  <c r="BW151" i="14"/>
  <c r="BY151" i="14"/>
  <c r="BZ151" i="14"/>
  <c r="CA151" i="14"/>
  <c r="CB151" i="14"/>
  <c r="A152" i="14"/>
  <c r="B152" i="14"/>
  <c r="C152" i="14"/>
  <c r="D152" i="14"/>
  <c r="E152"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AO152" i="14"/>
  <c r="AP152" i="14"/>
  <c r="AQ152" i="14"/>
  <c r="AR152" i="14"/>
  <c r="AS152" i="14"/>
  <c r="AT152" i="14"/>
  <c r="AU152" i="14"/>
  <c r="AV152" i="14"/>
  <c r="AW152" i="14"/>
  <c r="AX152" i="14"/>
  <c r="AZ152" i="14"/>
  <c r="BA152" i="14"/>
  <c r="BB152" i="14"/>
  <c r="BC152" i="14"/>
  <c r="BD152" i="14"/>
  <c r="BE152" i="14"/>
  <c r="BF152" i="14"/>
  <c r="BG152" i="14"/>
  <c r="BH152" i="14"/>
  <c r="BI152" i="14"/>
  <c r="BJ152" i="14"/>
  <c r="BK152" i="14"/>
  <c r="BL152" i="14"/>
  <c r="BM152" i="14"/>
  <c r="BN152" i="14"/>
  <c r="BO152" i="14"/>
  <c r="BP152" i="14"/>
  <c r="BQ152" i="14"/>
  <c r="BR152" i="14"/>
  <c r="BS152" i="14"/>
  <c r="BT152" i="14"/>
  <c r="BU152" i="14"/>
  <c r="BV152" i="14"/>
  <c r="BW152" i="14"/>
  <c r="BY152" i="14"/>
  <c r="BZ152" i="14"/>
  <c r="CA152" i="14"/>
  <c r="CB152" i="14"/>
  <c r="A153" i="14"/>
  <c r="B153" i="14"/>
  <c r="C153" i="14"/>
  <c r="D153" i="14"/>
  <c r="E153"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AO153" i="14"/>
  <c r="AP153" i="14"/>
  <c r="AQ153" i="14"/>
  <c r="AR153" i="14"/>
  <c r="AS153" i="14"/>
  <c r="AT153" i="14"/>
  <c r="AU153" i="14"/>
  <c r="AV153" i="14"/>
  <c r="AW153" i="14"/>
  <c r="AX153" i="14"/>
  <c r="AZ153" i="14"/>
  <c r="BA153" i="14"/>
  <c r="BB153" i="14"/>
  <c r="BC153" i="14"/>
  <c r="BD153" i="14"/>
  <c r="BE153" i="14"/>
  <c r="BF153" i="14"/>
  <c r="BG153" i="14"/>
  <c r="BH153" i="14"/>
  <c r="BI153" i="14"/>
  <c r="BJ153" i="14"/>
  <c r="BK153" i="14"/>
  <c r="BL153" i="14"/>
  <c r="BM153" i="14"/>
  <c r="BN153" i="14"/>
  <c r="BO153" i="14"/>
  <c r="BP153" i="14"/>
  <c r="BQ153" i="14"/>
  <c r="BR153" i="14"/>
  <c r="BS153" i="14"/>
  <c r="BT153" i="14"/>
  <c r="BU153" i="14"/>
  <c r="BV153" i="14"/>
  <c r="BW153" i="14"/>
  <c r="BY153" i="14"/>
  <c r="BZ153" i="14"/>
  <c r="CA153" i="14"/>
  <c r="CB153" i="14"/>
  <c r="A154" i="14"/>
  <c r="B154" i="14"/>
  <c r="C154" i="14"/>
  <c r="D154" i="14"/>
  <c r="E154"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AO154" i="14"/>
  <c r="AP154" i="14"/>
  <c r="AQ154" i="14"/>
  <c r="AR154" i="14"/>
  <c r="AS154" i="14"/>
  <c r="AT154" i="14"/>
  <c r="AU154" i="14"/>
  <c r="AV154" i="14"/>
  <c r="AW154" i="14"/>
  <c r="AX154" i="14"/>
  <c r="AZ154" i="14"/>
  <c r="BA154" i="14"/>
  <c r="BB154" i="14"/>
  <c r="BC154" i="14"/>
  <c r="BD154" i="14"/>
  <c r="BE154" i="14"/>
  <c r="BF154" i="14"/>
  <c r="BG154" i="14"/>
  <c r="BH154" i="14"/>
  <c r="BI154" i="14"/>
  <c r="BJ154" i="14"/>
  <c r="BK154" i="14"/>
  <c r="BL154" i="14"/>
  <c r="BM154" i="14"/>
  <c r="BN154" i="14"/>
  <c r="BO154" i="14"/>
  <c r="BP154" i="14"/>
  <c r="BQ154" i="14"/>
  <c r="BR154" i="14"/>
  <c r="BS154" i="14"/>
  <c r="BT154" i="14"/>
  <c r="BU154" i="14"/>
  <c r="BV154" i="14"/>
  <c r="BW154" i="14"/>
  <c r="BY154" i="14"/>
  <c r="BZ154" i="14"/>
  <c r="CA154" i="14"/>
  <c r="CB154" i="14"/>
  <c r="A155" i="14"/>
  <c r="B155" i="14"/>
  <c r="C155" i="14"/>
  <c r="D155" i="14"/>
  <c r="E155"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AO155" i="14"/>
  <c r="AP155" i="14"/>
  <c r="AQ155" i="14"/>
  <c r="AR155" i="14"/>
  <c r="AS155" i="14"/>
  <c r="AT155" i="14"/>
  <c r="AU155" i="14"/>
  <c r="AV155" i="14"/>
  <c r="AW155" i="14"/>
  <c r="AX155" i="14"/>
  <c r="AZ155" i="14"/>
  <c r="BA155" i="14"/>
  <c r="BB155" i="14"/>
  <c r="BC155" i="14"/>
  <c r="BD155" i="14"/>
  <c r="BE155" i="14"/>
  <c r="BF155" i="14"/>
  <c r="BG155" i="14"/>
  <c r="BH155" i="14"/>
  <c r="BI155" i="14"/>
  <c r="BJ155" i="14"/>
  <c r="BK155" i="14"/>
  <c r="BL155" i="14"/>
  <c r="BM155" i="14"/>
  <c r="BN155" i="14"/>
  <c r="BO155" i="14"/>
  <c r="BP155" i="14"/>
  <c r="BQ155" i="14"/>
  <c r="BR155" i="14"/>
  <c r="BS155" i="14"/>
  <c r="BT155" i="14"/>
  <c r="BU155" i="14"/>
  <c r="BV155" i="14"/>
  <c r="BW155" i="14"/>
  <c r="BY155" i="14"/>
  <c r="BZ155" i="14"/>
  <c r="CA155" i="14"/>
  <c r="CB155" i="14"/>
  <c r="A156" i="14"/>
  <c r="B156" i="14"/>
  <c r="C156" i="14"/>
  <c r="D156" i="14"/>
  <c r="E156"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AO156" i="14"/>
  <c r="AP156" i="14"/>
  <c r="AQ156" i="14"/>
  <c r="AR156" i="14"/>
  <c r="AS156" i="14"/>
  <c r="AT156" i="14"/>
  <c r="AU156" i="14"/>
  <c r="AV156" i="14"/>
  <c r="AW156" i="14"/>
  <c r="AX156" i="14"/>
  <c r="AZ156" i="14"/>
  <c r="BA156" i="14"/>
  <c r="BB156" i="14"/>
  <c r="BC156" i="14"/>
  <c r="BD156" i="14"/>
  <c r="BE156" i="14"/>
  <c r="BF156" i="14"/>
  <c r="BG156" i="14"/>
  <c r="BH156" i="14"/>
  <c r="BI156" i="14"/>
  <c r="BJ156" i="14"/>
  <c r="BK156" i="14"/>
  <c r="BL156" i="14"/>
  <c r="BM156" i="14"/>
  <c r="BN156" i="14"/>
  <c r="BO156" i="14"/>
  <c r="BP156" i="14"/>
  <c r="BQ156" i="14"/>
  <c r="BR156" i="14"/>
  <c r="BS156" i="14"/>
  <c r="BT156" i="14"/>
  <c r="BU156" i="14"/>
  <c r="BV156" i="14"/>
  <c r="BW156" i="14"/>
  <c r="BY156" i="14"/>
  <c r="BZ156" i="14"/>
  <c r="CA156" i="14"/>
  <c r="CB156" i="14"/>
  <c r="A157" i="14"/>
  <c r="B157" i="14"/>
  <c r="C157" i="14"/>
  <c r="D157" i="14"/>
  <c r="E157"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AO157" i="14"/>
  <c r="AP157" i="14"/>
  <c r="AQ157" i="14"/>
  <c r="AR157" i="14"/>
  <c r="AS157" i="14"/>
  <c r="AT157" i="14"/>
  <c r="AU157" i="14"/>
  <c r="AV157" i="14"/>
  <c r="AW157" i="14"/>
  <c r="AX157" i="14"/>
  <c r="AZ157" i="14"/>
  <c r="BA157" i="14"/>
  <c r="BB157" i="14"/>
  <c r="BC157" i="14"/>
  <c r="BD157" i="14"/>
  <c r="BE157" i="14"/>
  <c r="BF157" i="14"/>
  <c r="BG157" i="14"/>
  <c r="BH157" i="14"/>
  <c r="BI157" i="14"/>
  <c r="BJ157" i="14"/>
  <c r="BK157" i="14"/>
  <c r="BL157" i="14"/>
  <c r="BM157" i="14"/>
  <c r="BN157" i="14"/>
  <c r="BO157" i="14"/>
  <c r="BP157" i="14"/>
  <c r="BQ157" i="14"/>
  <c r="BR157" i="14"/>
  <c r="BS157" i="14"/>
  <c r="BT157" i="14"/>
  <c r="BU157" i="14"/>
  <c r="BV157" i="14"/>
  <c r="BW157" i="14"/>
  <c r="BY157" i="14"/>
  <c r="BZ157" i="14"/>
  <c r="CA157" i="14"/>
  <c r="CB157" i="14"/>
  <c r="A158" i="14"/>
  <c r="B158" i="14"/>
  <c r="C158" i="14"/>
  <c r="D158" i="14"/>
  <c r="E158"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AO158" i="14"/>
  <c r="AP158" i="14"/>
  <c r="AQ158" i="14"/>
  <c r="AR158" i="14"/>
  <c r="AS158" i="14"/>
  <c r="AT158" i="14"/>
  <c r="AU158" i="14"/>
  <c r="AV158" i="14"/>
  <c r="AW158" i="14"/>
  <c r="AX158" i="14"/>
  <c r="AZ158" i="14"/>
  <c r="BA158" i="14"/>
  <c r="BB158" i="14"/>
  <c r="BC158" i="14"/>
  <c r="BD158" i="14"/>
  <c r="BE158" i="14"/>
  <c r="BF158" i="14"/>
  <c r="BG158" i="14"/>
  <c r="BH158" i="14"/>
  <c r="BI158" i="14"/>
  <c r="BJ158" i="14"/>
  <c r="BK158" i="14"/>
  <c r="BL158" i="14"/>
  <c r="BM158" i="14"/>
  <c r="BN158" i="14"/>
  <c r="BO158" i="14"/>
  <c r="BP158" i="14"/>
  <c r="BQ158" i="14"/>
  <c r="BR158" i="14"/>
  <c r="BS158" i="14"/>
  <c r="BT158" i="14"/>
  <c r="BU158" i="14"/>
  <c r="BV158" i="14"/>
  <c r="BW158" i="14"/>
  <c r="BY158" i="14"/>
  <c r="BZ158" i="14"/>
  <c r="CA158" i="14"/>
  <c r="CB158" i="14"/>
  <c r="A159" i="14"/>
  <c r="B159" i="14"/>
  <c r="C159" i="14"/>
  <c r="D159" i="14"/>
  <c r="E159"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AO159" i="14"/>
  <c r="AP159" i="14"/>
  <c r="AQ159" i="14"/>
  <c r="AR159" i="14"/>
  <c r="AS159" i="14"/>
  <c r="AT159" i="14"/>
  <c r="AU159" i="14"/>
  <c r="AV159" i="14"/>
  <c r="AW159" i="14"/>
  <c r="AX159" i="14"/>
  <c r="AZ159" i="14"/>
  <c r="BA159" i="14"/>
  <c r="BB159" i="14"/>
  <c r="BC159" i="14"/>
  <c r="BD159" i="14"/>
  <c r="BE159" i="14"/>
  <c r="BF159" i="14"/>
  <c r="BG159" i="14"/>
  <c r="BH159" i="14"/>
  <c r="BI159" i="14"/>
  <c r="BJ159" i="14"/>
  <c r="BK159" i="14"/>
  <c r="BL159" i="14"/>
  <c r="BM159" i="14"/>
  <c r="BN159" i="14"/>
  <c r="BO159" i="14"/>
  <c r="BP159" i="14"/>
  <c r="BQ159" i="14"/>
  <c r="BR159" i="14"/>
  <c r="BS159" i="14"/>
  <c r="BT159" i="14"/>
  <c r="BU159" i="14"/>
  <c r="BV159" i="14"/>
  <c r="BW159" i="14"/>
  <c r="BY159" i="14"/>
  <c r="BZ159" i="14"/>
  <c r="CA159" i="14"/>
  <c r="CB159" i="14"/>
  <c r="A160" i="14"/>
  <c r="B160" i="14"/>
  <c r="C160" i="14"/>
  <c r="D160" i="14"/>
  <c r="E160"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AO160" i="14"/>
  <c r="AP160" i="14"/>
  <c r="AQ160" i="14"/>
  <c r="AR160" i="14"/>
  <c r="AS160" i="14"/>
  <c r="AT160" i="14"/>
  <c r="AU160" i="14"/>
  <c r="AV160" i="14"/>
  <c r="AW160" i="14"/>
  <c r="AX160" i="14"/>
  <c r="AZ160" i="14"/>
  <c r="BA160" i="14"/>
  <c r="BB160" i="14"/>
  <c r="BC160" i="14"/>
  <c r="BD160" i="14"/>
  <c r="BE160" i="14"/>
  <c r="BF160" i="14"/>
  <c r="BG160" i="14"/>
  <c r="BH160" i="14"/>
  <c r="BI160" i="14"/>
  <c r="BJ160" i="14"/>
  <c r="BK160" i="14"/>
  <c r="BL160" i="14"/>
  <c r="BM160" i="14"/>
  <c r="BN160" i="14"/>
  <c r="BO160" i="14"/>
  <c r="BP160" i="14"/>
  <c r="BQ160" i="14"/>
  <c r="BR160" i="14"/>
  <c r="BS160" i="14"/>
  <c r="BT160" i="14"/>
  <c r="BU160" i="14"/>
  <c r="BV160" i="14"/>
  <c r="BW160" i="14"/>
  <c r="BY160" i="14"/>
  <c r="BZ160" i="14"/>
  <c r="CA160" i="14"/>
  <c r="CB160" i="14"/>
  <c r="A161" i="14"/>
  <c r="B161" i="14"/>
  <c r="C161" i="14"/>
  <c r="D161" i="14"/>
  <c r="E161"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AO161" i="14"/>
  <c r="AP161" i="14"/>
  <c r="AQ161" i="14"/>
  <c r="AR161" i="14"/>
  <c r="AS161" i="14"/>
  <c r="AT161" i="14"/>
  <c r="AU161" i="14"/>
  <c r="AV161" i="14"/>
  <c r="AW161" i="14"/>
  <c r="AX161" i="14"/>
  <c r="AZ161" i="14"/>
  <c r="BA161" i="14"/>
  <c r="BB161" i="14"/>
  <c r="BC161" i="14"/>
  <c r="BD161" i="14"/>
  <c r="BE161" i="14"/>
  <c r="BF161" i="14"/>
  <c r="BG161" i="14"/>
  <c r="BH161" i="14"/>
  <c r="BI161" i="14"/>
  <c r="BJ161" i="14"/>
  <c r="BK161" i="14"/>
  <c r="BL161" i="14"/>
  <c r="BM161" i="14"/>
  <c r="BN161" i="14"/>
  <c r="BO161" i="14"/>
  <c r="BP161" i="14"/>
  <c r="BQ161" i="14"/>
  <c r="BR161" i="14"/>
  <c r="BS161" i="14"/>
  <c r="BT161" i="14"/>
  <c r="BU161" i="14"/>
  <c r="BV161" i="14"/>
  <c r="BW161" i="14"/>
  <c r="BY161" i="14"/>
  <c r="BZ161" i="14"/>
  <c r="CA161" i="14"/>
  <c r="CB161" i="14"/>
  <c r="A162" i="14"/>
  <c r="B162" i="14"/>
  <c r="C162" i="14"/>
  <c r="D162" i="14"/>
  <c r="E162"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AO162" i="14"/>
  <c r="AP162" i="14"/>
  <c r="AQ162" i="14"/>
  <c r="AR162" i="14"/>
  <c r="AS162" i="14"/>
  <c r="AT162" i="14"/>
  <c r="AU162" i="14"/>
  <c r="AV162" i="14"/>
  <c r="AW162" i="14"/>
  <c r="AX162" i="14"/>
  <c r="AZ162" i="14"/>
  <c r="BA162" i="14"/>
  <c r="BB162" i="14"/>
  <c r="BC162" i="14"/>
  <c r="BD162" i="14"/>
  <c r="BE162" i="14"/>
  <c r="BF162" i="14"/>
  <c r="BG162" i="14"/>
  <c r="BH162" i="14"/>
  <c r="BI162" i="14"/>
  <c r="BJ162" i="14"/>
  <c r="BK162" i="14"/>
  <c r="BL162" i="14"/>
  <c r="BM162" i="14"/>
  <c r="BN162" i="14"/>
  <c r="BO162" i="14"/>
  <c r="BP162" i="14"/>
  <c r="BQ162" i="14"/>
  <c r="BR162" i="14"/>
  <c r="BS162" i="14"/>
  <c r="BT162" i="14"/>
  <c r="BU162" i="14"/>
  <c r="BV162" i="14"/>
  <c r="BW162" i="14"/>
  <c r="BY162" i="14"/>
  <c r="BZ162" i="14"/>
  <c r="CA162" i="14"/>
  <c r="CB162" i="14"/>
  <c r="A163" i="14"/>
  <c r="B163" i="14"/>
  <c r="C163" i="14"/>
  <c r="D163" i="14"/>
  <c r="E163"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AO163" i="14"/>
  <c r="AP163" i="14"/>
  <c r="AQ163" i="14"/>
  <c r="AR163" i="14"/>
  <c r="AS163" i="14"/>
  <c r="AT163" i="14"/>
  <c r="AU163" i="14"/>
  <c r="AV163" i="14"/>
  <c r="AW163" i="14"/>
  <c r="AX163" i="14"/>
  <c r="AZ163" i="14"/>
  <c r="BA163" i="14"/>
  <c r="BB163" i="14"/>
  <c r="BC163" i="14"/>
  <c r="BD163" i="14"/>
  <c r="BE163" i="14"/>
  <c r="BF163" i="14"/>
  <c r="BG163" i="14"/>
  <c r="BH163" i="14"/>
  <c r="BI163" i="14"/>
  <c r="BJ163" i="14"/>
  <c r="BK163" i="14"/>
  <c r="BL163" i="14"/>
  <c r="BM163" i="14"/>
  <c r="BN163" i="14"/>
  <c r="BO163" i="14"/>
  <c r="BP163" i="14"/>
  <c r="BQ163" i="14"/>
  <c r="BR163" i="14"/>
  <c r="BS163" i="14"/>
  <c r="BT163" i="14"/>
  <c r="BU163" i="14"/>
  <c r="BV163" i="14"/>
  <c r="BW163" i="14"/>
  <c r="BY163" i="14"/>
  <c r="BZ163" i="14"/>
  <c r="CA163" i="14"/>
  <c r="CB163" i="14"/>
  <c r="A164" i="14"/>
  <c r="B164" i="14"/>
  <c r="C164" i="14"/>
  <c r="D164" i="14"/>
  <c r="E164"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AO164" i="14"/>
  <c r="AP164" i="14"/>
  <c r="AQ164" i="14"/>
  <c r="AR164" i="14"/>
  <c r="AS164" i="14"/>
  <c r="AT164" i="14"/>
  <c r="AU164" i="14"/>
  <c r="AV164" i="14"/>
  <c r="AW164" i="14"/>
  <c r="AX164" i="14"/>
  <c r="AZ164" i="14"/>
  <c r="BA164" i="14"/>
  <c r="BB164" i="14"/>
  <c r="BC164" i="14"/>
  <c r="BD164" i="14"/>
  <c r="BE164" i="14"/>
  <c r="BF164" i="14"/>
  <c r="BG164" i="14"/>
  <c r="BH164" i="14"/>
  <c r="BI164" i="14"/>
  <c r="BJ164" i="14"/>
  <c r="BK164" i="14"/>
  <c r="BL164" i="14"/>
  <c r="BM164" i="14"/>
  <c r="BN164" i="14"/>
  <c r="BO164" i="14"/>
  <c r="BP164" i="14"/>
  <c r="BQ164" i="14"/>
  <c r="BR164" i="14"/>
  <c r="BS164" i="14"/>
  <c r="BT164" i="14"/>
  <c r="BU164" i="14"/>
  <c r="BV164" i="14"/>
  <c r="BW164" i="14"/>
  <c r="BY164" i="14"/>
  <c r="BZ164" i="14"/>
  <c r="CA164" i="14"/>
  <c r="CB164" i="14"/>
  <c r="A165" i="14"/>
  <c r="B165" i="14"/>
  <c r="C165" i="14"/>
  <c r="D165" i="14"/>
  <c r="E165"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AO165" i="14"/>
  <c r="AP165" i="14"/>
  <c r="AQ165" i="14"/>
  <c r="AR165" i="14"/>
  <c r="AS165" i="14"/>
  <c r="AT165" i="14"/>
  <c r="AU165" i="14"/>
  <c r="AV165" i="14"/>
  <c r="AW165" i="14"/>
  <c r="AX165" i="14"/>
  <c r="AZ165" i="14"/>
  <c r="BA165" i="14"/>
  <c r="BB165" i="14"/>
  <c r="BC165" i="14"/>
  <c r="BD165" i="14"/>
  <c r="BE165" i="14"/>
  <c r="BF165" i="14"/>
  <c r="BG165" i="14"/>
  <c r="BH165" i="14"/>
  <c r="BI165" i="14"/>
  <c r="BJ165" i="14"/>
  <c r="BK165" i="14"/>
  <c r="BL165" i="14"/>
  <c r="BM165" i="14"/>
  <c r="BN165" i="14"/>
  <c r="BO165" i="14"/>
  <c r="BP165" i="14"/>
  <c r="BQ165" i="14"/>
  <c r="BR165" i="14"/>
  <c r="BS165" i="14"/>
  <c r="BT165" i="14"/>
  <c r="BU165" i="14"/>
  <c r="BV165" i="14"/>
  <c r="BW165" i="14"/>
  <c r="BY165" i="14"/>
  <c r="BZ165" i="14"/>
  <c r="CA165" i="14"/>
  <c r="CB165" i="14"/>
  <c r="A166" i="14"/>
  <c r="B166" i="14"/>
  <c r="C166" i="14"/>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AO166" i="14"/>
  <c r="AP166" i="14"/>
  <c r="AQ166" i="14"/>
  <c r="AR166" i="14"/>
  <c r="AS166" i="14"/>
  <c r="AT166" i="14"/>
  <c r="AU166" i="14"/>
  <c r="AV166" i="14"/>
  <c r="AW166" i="14"/>
  <c r="AX166" i="14"/>
  <c r="AZ166" i="14"/>
  <c r="BA166" i="14"/>
  <c r="BB166" i="14"/>
  <c r="BC166" i="14"/>
  <c r="BD166" i="14"/>
  <c r="BE166" i="14"/>
  <c r="BF166" i="14"/>
  <c r="BG166" i="14"/>
  <c r="BH166" i="14"/>
  <c r="BI166" i="14"/>
  <c r="BJ166" i="14"/>
  <c r="BK166" i="14"/>
  <c r="BL166" i="14"/>
  <c r="BM166" i="14"/>
  <c r="BN166" i="14"/>
  <c r="BO166" i="14"/>
  <c r="BP166" i="14"/>
  <c r="BQ166" i="14"/>
  <c r="BR166" i="14"/>
  <c r="BS166" i="14"/>
  <c r="BT166" i="14"/>
  <c r="BU166" i="14"/>
  <c r="BV166" i="14"/>
  <c r="BW166" i="14"/>
  <c r="BY166" i="14"/>
  <c r="BZ166" i="14"/>
  <c r="CA166" i="14"/>
  <c r="CB166" i="14"/>
  <c r="A167" i="14"/>
  <c r="B167" i="14"/>
  <c r="C167"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AO167" i="14"/>
  <c r="AP167" i="14"/>
  <c r="AQ167" i="14"/>
  <c r="AR167" i="14"/>
  <c r="AS167" i="14"/>
  <c r="AT167" i="14"/>
  <c r="AU167" i="14"/>
  <c r="AV167" i="14"/>
  <c r="AW167" i="14"/>
  <c r="AX167" i="14"/>
  <c r="AZ167" i="14"/>
  <c r="BA167" i="14"/>
  <c r="BB167" i="14"/>
  <c r="BC167" i="14"/>
  <c r="BD167" i="14"/>
  <c r="BE167" i="14"/>
  <c r="BF167" i="14"/>
  <c r="BG167" i="14"/>
  <c r="BH167" i="14"/>
  <c r="BI167" i="14"/>
  <c r="BJ167" i="14"/>
  <c r="BK167" i="14"/>
  <c r="BL167" i="14"/>
  <c r="BM167" i="14"/>
  <c r="BN167" i="14"/>
  <c r="BO167" i="14"/>
  <c r="BP167" i="14"/>
  <c r="BQ167" i="14"/>
  <c r="BR167" i="14"/>
  <c r="BS167" i="14"/>
  <c r="BT167" i="14"/>
  <c r="BU167" i="14"/>
  <c r="BV167" i="14"/>
  <c r="BW167" i="14"/>
  <c r="BY167" i="14"/>
  <c r="BZ167" i="14"/>
  <c r="CA167" i="14"/>
  <c r="CB167" i="14"/>
  <c r="A168" i="14"/>
  <c r="B168" i="14"/>
  <c r="C168" i="14"/>
  <c r="D168" i="14"/>
  <c r="E168"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AO168" i="14"/>
  <c r="AP168" i="14"/>
  <c r="AQ168" i="14"/>
  <c r="AR168" i="14"/>
  <c r="AS168" i="14"/>
  <c r="AT168" i="14"/>
  <c r="AU168" i="14"/>
  <c r="AV168" i="14"/>
  <c r="AW168" i="14"/>
  <c r="AX168" i="14"/>
  <c r="AZ168" i="14"/>
  <c r="BA168" i="14"/>
  <c r="BB168" i="14"/>
  <c r="BC168" i="14"/>
  <c r="BD168" i="14"/>
  <c r="BE168" i="14"/>
  <c r="BF168" i="14"/>
  <c r="BG168" i="14"/>
  <c r="BH168" i="14"/>
  <c r="BI168" i="14"/>
  <c r="BJ168" i="14"/>
  <c r="BK168" i="14"/>
  <c r="BL168" i="14"/>
  <c r="BM168" i="14"/>
  <c r="BN168" i="14"/>
  <c r="BO168" i="14"/>
  <c r="BP168" i="14"/>
  <c r="BQ168" i="14"/>
  <c r="BR168" i="14"/>
  <c r="BS168" i="14"/>
  <c r="BT168" i="14"/>
  <c r="BU168" i="14"/>
  <c r="BV168" i="14"/>
  <c r="BW168" i="14"/>
  <c r="BY168" i="14"/>
  <c r="BZ168" i="14"/>
  <c r="CA168" i="14"/>
  <c r="CB168" i="14"/>
  <c r="A169" i="14"/>
  <c r="B169" i="14"/>
  <c r="C169" i="14"/>
  <c r="D169" i="14"/>
  <c r="E169"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AO169" i="14"/>
  <c r="AP169" i="14"/>
  <c r="AQ169" i="14"/>
  <c r="AR169" i="14"/>
  <c r="AS169" i="14"/>
  <c r="AT169" i="14"/>
  <c r="AU169" i="14"/>
  <c r="AV169" i="14"/>
  <c r="AW169" i="14"/>
  <c r="AX169" i="14"/>
  <c r="AZ169" i="14"/>
  <c r="BA169" i="14"/>
  <c r="BB169" i="14"/>
  <c r="BC169" i="14"/>
  <c r="BD169" i="14"/>
  <c r="BE169" i="14"/>
  <c r="BF169" i="14"/>
  <c r="BG169" i="14"/>
  <c r="BH169" i="14"/>
  <c r="BI169" i="14"/>
  <c r="BJ169" i="14"/>
  <c r="BK169" i="14"/>
  <c r="BL169" i="14"/>
  <c r="BM169" i="14"/>
  <c r="BN169" i="14"/>
  <c r="BO169" i="14"/>
  <c r="BP169" i="14"/>
  <c r="BQ169" i="14"/>
  <c r="BR169" i="14"/>
  <c r="BS169" i="14"/>
  <c r="BT169" i="14"/>
  <c r="BU169" i="14"/>
  <c r="BV169" i="14"/>
  <c r="BW169" i="14"/>
  <c r="BY169" i="14"/>
  <c r="BZ169" i="14"/>
  <c r="CA169" i="14"/>
  <c r="CB169" i="14"/>
  <c r="A170" i="14"/>
  <c r="B170" i="14"/>
  <c r="C170" i="14"/>
  <c r="D170" i="14"/>
  <c r="E170"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AO170" i="14"/>
  <c r="AP170" i="14"/>
  <c r="AQ170" i="14"/>
  <c r="AR170" i="14"/>
  <c r="AS170" i="14"/>
  <c r="AT170" i="14"/>
  <c r="AU170" i="14"/>
  <c r="AV170" i="14"/>
  <c r="AW170" i="14"/>
  <c r="AX170" i="14"/>
  <c r="AZ170" i="14"/>
  <c r="BA170" i="14"/>
  <c r="BB170" i="14"/>
  <c r="BC170" i="14"/>
  <c r="BD170" i="14"/>
  <c r="BE170" i="14"/>
  <c r="BF170" i="14"/>
  <c r="BG170" i="14"/>
  <c r="BH170" i="14"/>
  <c r="BI170" i="14"/>
  <c r="BJ170" i="14"/>
  <c r="BK170" i="14"/>
  <c r="BL170" i="14"/>
  <c r="BM170" i="14"/>
  <c r="BN170" i="14"/>
  <c r="BO170" i="14"/>
  <c r="BP170" i="14"/>
  <c r="BQ170" i="14"/>
  <c r="BR170" i="14"/>
  <c r="BS170" i="14"/>
  <c r="BT170" i="14"/>
  <c r="BU170" i="14"/>
  <c r="BV170" i="14"/>
  <c r="BW170" i="14"/>
  <c r="BY170" i="14"/>
  <c r="BZ170" i="14"/>
  <c r="CA170" i="14"/>
  <c r="CB170" i="14"/>
  <c r="A171" i="14"/>
  <c r="B171" i="14"/>
  <c r="C171" i="14"/>
  <c r="D171" i="14"/>
  <c r="E171"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AO171" i="14"/>
  <c r="AP171" i="14"/>
  <c r="AQ171" i="14"/>
  <c r="AR171" i="14"/>
  <c r="AS171" i="14"/>
  <c r="AT171" i="14"/>
  <c r="AU171" i="14"/>
  <c r="AV171" i="14"/>
  <c r="AW171" i="14"/>
  <c r="AX171" i="14"/>
  <c r="AZ171" i="14"/>
  <c r="BA171" i="14"/>
  <c r="BB171" i="14"/>
  <c r="BC171" i="14"/>
  <c r="BD171" i="14"/>
  <c r="BE171" i="14"/>
  <c r="BF171" i="14"/>
  <c r="BG171" i="14"/>
  <c r="BH171" i="14"/>
  <c r="BI171" i="14"/>
  <c r="BJ171" i="14"/>
  <c r="BK171" i="14"/>
  <c r="BL171" i="14"/>
  <c r="BM171" i="14"/>
  <c r="BN171" i="14"/>
  <c r="BO171" i="14"/>
  <c r="BP171" i="14"/>
  <c r="BQ171" i="14"/>
  <c r="BR171" i="14"/>
  <c r="BS171" i="14"/>
  <c r="BT171" i="14"/>
  <c r="BU171" i="14"/>
  <c r="BV171" i="14"/>
  <c r="BW171" i="14"/>
  <c r="BY171" i="14"/>
  <c r="BZ171" i="14"/>
  <c r="CA171" i="14"/>
  <c r="CB171" i="14"/>
  <c r="A172" i="14"/>
  <c r="B172" i="14"/>
  <c r="C172" i="14"/>
  <c r="D172" i="14"/>
  <c r="E172"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AO172" i="14"/>
  <c r="AP172" i="14"/>
  <c r="AQ172" i="14"/>
  <c r="AR172" i="14"/>
  <c r="AS172" i="14"/>
  <c r="AT172" i="14"/>
  <c r="AU172" i="14"/>
  <c r="AV172" i="14"/>
  <c r="AW172" i="14"/>
  <c r="AX172" i="14"/>
  <c r="AZ172" i="14"/>
  <c r="BA172" i="14"/>
  <c r="BB172" i="14"/>
  <c r="BC172" i="14"/>
  <c r="BD172" i="14"/>
  <c r="BE172" i="14"/>
  <c r="BF172" i="14"/>
  <c r="BG172" i="14"/>
  <c r="BH172" i="14"/>
  <c r="BI172" i="14"/>
  <c r="BJ172" i="14"/>
  <c r="BK172" i="14"/>
  <c r="BL172" i="14"/>
  <c r="BM172" i="14"/>
  <c r="BN172" i="14"/>
  <c r="BO172" i="14"/>
  <c r="BP172" i="14"/>
  <c r="BQ172" i="14"/>
  <c r="BR172" i="14"/>
  <c r="BS172" i="14"/>
  <c r="BT172" i="14"/>
  <c r="BU172" i="14"/>
  <c r="BV172" i="14"/>
  <c r="BW172" i="14"/>
  <c r="BY172" i="14"/>
  <c r="BZ172" i="14"/>
  <c r="CA172" i="14"/>
  <c r="CB172" i="14"/>
  <c r="A173" i="14"/>
  <c r="B173" i="14"/>
  <c r="C173" i="14"/>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AO173" i="14"/>
  <c r="AP173" i="14"/>
  <c r="AQ173" i="14"/>
  <c r="AR173" i="14"/>
  <c r="AS173" i="14"/>
  <c r="AT173" i="14"/>
  <c r="AU173" i="14"/>
  <c r="AV173" i="14"/>
  <c r="AW173" i="14"/>
  <c r="AX173" i="14"/>
  <c r="AZ173" i="14"/>
  <c r="BA173" i="14"/>
  <c r="BB173" i="14"/>
  <c r="BC173" i="14"/>
  <c r="BD173" i="14"/>
  <c r="BE173" i="14"/>
  <c r="BF173" i="14"/>
  <c r="BG173" i="14"/>
  <c r="BH173" i="14"/>
  <c r="BI173" i="14"/>
  <c r="BJ173" i="14"/>
  <c r="BK173" i="14"/>
  <c r="BL173" i="14"/>
  <c r="BM173" i="14"/>
  <c r="BN173" i="14"/>
  <c r="BO173" i="14"/>
  <c r="BP173" i="14"/>
  <c r="BQ173" i="14"/>
  <c r="BR173" i="14"/>
  <c r="BS173" i="14"/>
  <c r="BT173" i="14"/>
  <c r="BU173" i="14"/>
  <c r="BV173" i="14"/>
  <c r="BW173" i="14"/>
  <c r="BY173" i="14"/>
  <c r="BZ173" i="14"/>
  <c r="CA173" i="14"/>
  <c r="CB173" i="14"/>
  <c r="A174" i="14"/>
  <c r="B174"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AO174" i="14"/>
  <c r="AP174" i="14"/>
  <c r="AQ174" i="14"/>
  <c r="AR174" i="14"/>
  <c r="AS174" i="14"/>
  <c r="AT174" i="14"/>
  <c r="AU174" i="14"/>
  <c r="AV174" i="14"/>
  <c r="AW174" i="14"/>
  <c r="AX174" i="14"/>
  <c r="AZ174" i="14"/>
  <c r="BA174" i="14"/>
  <c r="BB174" i="14"/>
  <c r="BC174" i="14"/>
  <c r="BD174" i="14"/>
  <c r="BE174" i="14"/>
  <c r="BF174" i="14"/>
  <c r="BG174" i="14"/>
  <c r="BH174" i="14"/>
  <c r="BI174" i="14"/>
  <c r="BJ174" i="14"/>
  <c r="BK174" i="14"/>
  <c r="BL174" i="14"/>
  <c r="BM174" i="14"/>
  <c r="BN174" i="14"/>
  <c r="BO174" i="14"/>
  <c r="BP174" i="14"/>
  <c r="BQ174" i="14"/>
  <c r="BR174" i="14"/>
  <c r="BS174" i="14"/>
  <c r="BT174" i="14"/>
  <c r="BU174" i="14"/>
  <c r="BV174" i="14"/>
  <c r="BW174" i="14"/>
  <c r="BY174" i="14"/>
  <c r="BZ174" i="14"/>
  <c r="CA174" i="14"/>
  <c r="CB174" i="14"/>
  <c r="A175" i="14"/>
  <c r="B175" i="14"/>
  <c r="C175" i="14"/>
  <c r="D175" i="14"/>
  <c r="E175"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AO175" i="14"/>
  <c r="AP175" i="14"/>
  <c r="AQ175" i="14"/>
  <c r="AR175" i="14"/>
  <c r="AS175" i="14"/>
  <c r="AT175" i="14"/>
  <c r="AU175" i="14"/>
  <c r="AV175" i="14"/>
  <c r="AW175" i="14"/>
  <c r="AX175" i="14"/>
  <c r="AZ175" i="14"/>
  <c r="BA175" i="14"/>
  <c r="BB175" i="14"/>
  <c r="BC175" i="14"/>
  <c r="BD175" i="14"/>
  <c r="BE175" i="14"/>
  <c r="BF175" i="14"/>
  <c r="BG175" i="14"/>
  <c r="BH175" i="14"/>
  <c r="BI175" i="14"/>
  <c r="BJ175" i="14"/>
  <c r="BK175" i="14"/>
  <c r="BL175" i="14"/>
  <c r="BM175" i="14"/>
  <c r="BN175" i="14"/>
  <c r="BO175" i="14"/>
  <c r="BP175" i="14"/>
  <c r="BQ175" i="14"/>
  <c r="BR175" i="14"/>
  <c r="BS175" i="14"/>
  <c r="BT175" i="14"/>
  <c r="BU175" i="14"/>
  <c r="BV175" i="14"/>
  <c r="BW175" i="14"/>
  <c r="BY175" i="14"/>
  <c r="BZ175" i="14"/>
  <c r="CA175" i="14"/>
  <c r="CB175" i="14"/>
  <c r="A176" i="14"/>
  <c r="B176" i="14"/>
  <c r="C176" i="14"/>
  <c r="D176" i="14"/>
  <c r="E176"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AO176" i="14"/>
  <c r="AP176" i="14"/>
  <c r="AQ176" i="14"/>
  <c r="AR176" i="14"/>
  <c r="AS176" i="14"/>
  <c r="AT176" i="14"/>
  <c r="AU176" i="14"/>
  <c r="AV176" i="14"/>
  <c r="AW176" i="14"/>
  <c r="AX176" i="14"/>
  <c r="AZ176" i="14"/>
  <c r="BA176" i="14"/>
  <c r="BB176" i="14"/>
  <c r="BC176" i="14"/>
  <c r="BD176" i="14"/>
  <c r="BE176" i="14"/>
  <c r="BF176" i="14"/>
  <c r="BG176" i="14"/>
  <c r="BH176" i="14"/>
  <c r="BI176" i="14"/>
  <c r="BJ176" i="14"/>
  <c r="BK176" i="14"/>
  <c r="BL176" i="14"/>
  <c r="BM176" i="14"/>
  <c r="BN176" i="14"/>
  <c r="BO176" i="14"/>
  <c r="BP176" i="14"/>
  <c r="BQ176" i="14"/>
  <c r="BR176" i="14"/>
  <c r="BS176" i="14"/>
  <c r="BT176" i="14"/>
  <c r="BU176" i="14"/>
  <c r="BV176" i="14"/>
  <c r="BW176" i="14"/>
  <c r="BY176" i="14"/>
  <c r="BZ176" i="14"/>
  <c r="CA176" i="14"/>
  <c r="CB176" i="14"/>
  <c r="A177" i="14"/>
  <c r="B177" i="14"/>
  <c r="C177" i="14"/>
  <c r="D177" i="14"/>
  <c r="E177"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AO177" i="14"/>
  <c r="AP177" i="14"/>
  <c r="AQ177" i="14"/>
  <c r="AR177" i="14"/>
  <c r="AS177" i="14"/>
  <c r="AT177" i="14"/>
  <c r="AU177" i="14"/>
  <c r="AV177" i="14"/>
  <c r="AW177" i="14"/>
  <c r="AX177" i="14"/>
  <c r="AZ177" i="14"/>
  <c r="BA177" i="14"/>
  <c r="BB177" i="14"/>
  <c r="BC177" i="14"/>
  <c r="BD177" i="14"/>
  <c r="BE177" i="14"/>
  <c r="BF177" i="14"/>
  <c r="BG177" i="14"/>
  <c r="BH177" i="14"/>
  <c r="BI177" i="14"/>
  <c r="BJ177" i="14"/>
  <c r="BK177" i="14"/>
  <c r="BL177" i="14"/>
  <c r="BM177" i="14"/>
  <c r="BN177" i="14"/>
  <c r="BO177" i="14"/>
  <c r="BP177" i="14"/>
  <c r="BQ177" i="14"/>
  <c r="BR177" i="14"/>
  <c r="BS177" i="14"/>
  <c r="BT177" i="14"/>
  <c r="BU177" i="14"/>
  <c r="BV177" i="14"/>
  <c r="BW177" i="14"/>
  <c r="BY177" i="14"/>
  <c r="BZ177" i="14"/>
  <c r="CA177" i="14"/>
  <c r="CB177" i="14"/>
  <c r="A178" i="14"/>
  <c r="B178" i="14"/>
  <c r="C178" i="14"/>
  <c r="D178" i="14"/>
  <c r="E178"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AO178" i="14"/>
  <c r="AP178" i="14"/>
  <c r="AQ178" i="14"/>
  <c r="AR178" i="14"/>
  <c r="AS178" i="14"/>
  <c r="AT178" i="14"/>
  <c r="AU178" i="14"/>
  <c r="AV178" i="14"/>
  <c r="AW178" i="14"/>
  <c r="AX178" i="14"/>
  <c r="AZ178" i="14"/>
  <c r="BA178" i="14"/>
  <c r="BB178" i="14"/>
  <c r="BC178" i="14"/>
  <c r="BD178" i="14"/>
  <c r="BE178" i="14"/>
  <c r="BF178" i="14"/>
  <c r="BG178" i="14"/>
  <c r="BH178" i="14"/>
  <c r="BI178" i="14"/>
  <c r="BJ178" i="14"/>
  <c r="BK178" i="14"/>
  <c r="BL178" i="14"/>
  <c r="BM178" i="14"/>
  <c r="BN178" i="14"/>
  <c r="BO178" i="14"/>
  <c r="BP178" i="14"/>
  <c r="BQ178" i="14"/>
  <c r="BR178" i="14"/>
  <c r="BS178" i="14"/>
  <c r="BT178" i="14"/>
  <c r="BU178" i="14"/>
  <c r="BV178" i="14"/>
  <c r="BW178" i="14"/>
  <c r="BY178" i="14"/>
  <c r="BZ178" i="14"/>
  <c r="CA178" i="14"/>
  <c r="CB178" i="14"/>
  <c r="A179" i="14"/>
  <c r="B179" i="14"/>
  <c r="C179" i="14"/>
  <c r="D179" i="14"/>
  <c r="E179"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AO179" i="14"/>
  <c r="AP179" i="14"/>
  <c r="AQ179" i="14"/>
  <c r="AR179" i="14"/>
  <c r="AS179" i="14"/>
  <c r="AT179" i="14"/>
  <c r="AU179" i="14"/>
  <c r="AV179" i="14"/>
  <c r="AW179" i="14"/>
  <c r="AX179" i="14"/>
  <c r="AZ179" i="14"/>
  <c r="BA179" i="14"/>
  <c r="BB179" i="14"/>
  <c r="BC179" i="14"/>
  <c r="BD179" i="14"/>
  <c r="BE179" i="14"/>
  <c r="BF179" i="14"/>
  <c r="BG179" i="14"/>
  <c r="BH179" i="14"/>
  <c r="BI179" i="14"/>
  <c r="BJ179" i="14"/>
  <c r="BK179" i="14"/>
  <c r="BL179" i="14"/>
  <c r="BM179" i="14"/>
  <c r="BN179" i="14"/>
  <c r="BO179" i="14"/>
  <c r="BP179" i="14"/>
  <c r="BQ179" i="14"/>
  <c r="BR179" i="14"/>
  <c r="BS179" i="14"/>
  <c r="BT179" i="14"/>
  <c r="BU179" i="14"/>
  <c r="BV179" i="14"/>
  <c r="BW179" i="14"/>
  <c r="BY179" i="14"/>
  <c r="BZ179" i="14"/>
  <c r="CA179" i="14"/>
  <c r="CB179" i="14"/>
  <c r="A180" i="14"/>
  <c r="B180" i="14"/>
  <c r="C180" i="14"/>
  <c r="D180" i="14"/>
  <c r="E180"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AO180" i="14"/>
  <c r="AP180" i="14"/>
  <c r="AQ180" i="14"/>
  <c r="AR180" i="14"/>
  <c r="AS180" i="14"/>
  <c r="AT180" i="14"/>
  <c r="AU180" i="14"/>
  <c r="AV180" i="14"/>
  <c r="AW180" i="14"/>
  <c r="AX180" i="14"/>
  <c r="AZ180" i="14"/>
  <c r="BA180" i="14"/>
  <c r="BB180" i="14"/>
  <c r="BC180" i="14"/>
  <c r="BD180" i="14"/>
  <c r="BE180" i="14"/>
  <c r="BF180" i="14"/>
  <c r="BG180" i="14"/>
  <c r="BH180" i="14"/>
  <c r="BI180" i="14"/>
  <c r="BJ180" i="14"/>
  <c r="BK180" i="14"/>
  <c r="BL180" i="14"/>
  <c r="BM180" i="14"/>
  <c r="BN180" i="14"/>
  <c r="BO180" i="14"/>
  <c r="BP180" i="14"/>
  <c r="BQ180" i="14"/>
  <c r="BR180" i="14"/>
  <c r="BS180" i="14"/>
  <c r="BT180" i="14"/>
  <c r="BU180" i="14"/>
  <c r="BV180" i="14"/>
  <c r="BW180" i="14"/>
  <c r="BY180" i="14"/>
  <c r="BZ180" i="14"/>
  <c r="CA180" i="14"/>
  <c r="CB180" i="14"/>
  <c r="A181" i="14"/>
  <c r="B181" i="14"/>
  <c r="C181" i="14"/>
  <c r="D181" i="14"/>
  <c r="E181"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AO181" i="14"/>
  <c r="AP181" i="14"/>
  <c r="AQ181" i="14"/>
  <c r="AR181" i="14"/>
  <c r="AS181" i="14"/>
  <c r="AT181" i="14"/>
  <c r="AU181" i="14"/>
  <c r="AV181" i="14"/>
  <c r="AW181" i="14"/>
  <c r="AX181" i="14"/>
  <c r="AZ181" i="14"/>
  <c r="BA181" i="14"/>
  <c r="BB181" i="14"/>
  <c r="BC181" i="14"/>
  <c r="BD181" i="14"/>
  <c r="BE181" i="14"/>
  <c r="BF181" i="14"/>
  <c r="BG181" i="14"/>
  <c r="BH181" i="14"/>
  <c r="BI181" i="14"/>
  <c r="BJ181" i="14"/>
  <c r="BK181" i="14"/>
  <c r="BL181" i="14"/>
  <c r="BM181" i="14"/>
  <c r="BN181" i="14"/>
  <c r="BO181" i="14"/>
  <c r="BP181" i="14"/>
  <c r="BQ181" i="14"/>
  <c r="BR181" i="14"/>
  <c r="BS181" i="14"/>
  <c r="BT181" i="14"/>
  <c r="BU181" i="14"/>
  <c r="BV181" i="14"/>
  <c r="BW181" i="14"/>
  <c r="BY181" i="14"/>
  <c r="BZ181" i="14"/>
  <c r="CA181" i="14"/>
  <c r="CB181" i="14"/>
  <c r="A182" i="14"/>
  <c r="B182" i="14"/>
  <c r="C182" i="14"/>
  <c r="D182" i="14"/>
  <c r="E182"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AO182" i="14"/>
  <c r="AP182" i="14"/>
  <c r="AQ182" i="14"/>
  <c r="AR182" i="14"/>
  <c r="AS182" i="14"/>
  <c r="AT182" i="14"/>
  <c r="AU182" i="14"/>
  <c r="AV182" i="14"/>
  <c r="AW182" i="14"/>
  <c r="AX182" i="14"/>
  <c r="AZ182" i="14"/>
  <c r="BA182" i="14"/>
  <c r="BB182" i="14"/>
  <c r="BC182" i="14"/>
  <c r="BD182" i="14"/>
  <c r="BE182" i="14"/>
  <c r="BF182" i="14"/>
  <c r="BG182" i="14"/>
  <c r="BH182" i="14"/>
  <c r="BI182" i="14"/>
  <c r="BJ182" i="14"/>
  <c r="BK182" i="14"/>
  <c r="BL182" i="14"/>
  <c r="BM182" i="14"/>
  <c r="BN182" i="14"/>
  <c r="BO182" i="14"/>
  <c r="BP182" i="14"/>
  <c r="BQ182" i="14"/>
  <c r="BR182" i="14"/>
  <c r="BS182" i="14"/>
  <c r="BT182" i="14"/>
  <c r="BU182" i="14"/>
  <c r="BV182" i="14"/>
  <c r="BW182" i="14"/>
  <c r="BY182" i="14"/>
  <c r="BZ182" i="14"/>
  <c r="CA182" i="14"/>
  <c r="CB182" i="14"/>
  <c r="A183" i="14"/>
  <c r="B183" i="14"/>
  <c r="C183" i="14"/>
  <c r="D183" i="14"/>
  <c r="E183"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AO183" i="14"/>
  <c r="AP183" i="14"/>
  <c r="AQ183" i="14"/>
  <c r="AR183" i="14"/>
  <c r="AS183" i="14"/>
  <c r="AT183" i="14"/>
  <c r="AU183" i="14"/>
  <c r="AV183" i="14"/>
  <c r="AW183" i="14"/>
  <c r="AX183" i="14"/>
  <c r="AZ183" i="14"/>
  <c r="BA183" i="14"/>
  <c r="BB183" i="14"/>
  <c r="BC183" i="14"/>
  <c r="BD183" i="14"/>
  <c r="BE183" i="14"/>
  <c r="BF183" i="14"/>
  <c r="BG183" i="14"/>
  <c r="BH183" i="14"/>
  <c r="BI183" i="14"/>
  <c r="BJ183" i="14"/>
  <c r="BK183" i="14"/>
  <c r="BL183" i="14"/>
  <c r="BM183" i="14"/>
  <c r="BN183" i="14"/>
  <c r="BO183" i="14"/>
  <c r="BP183" i="14"/>
  <c r="BQ183" i="14"/>
  <c r="BR183" i="14"/>
  <c r="BS183" i="14"/>
  <c r="BT183" i="14"/>
  <c r="BU183" i="14"/>
  <c r="BV183" i="14"/>
  <c r="BW183" i="14"/>
  <c r="BY183" i="14"/>
  <c r="BZ183" i="14"/>
  <c r="CA183" i="14"/>
  <c r="CB183" i="14"/>
  <c r="A184" i="14"/>
  <c r="B184" i="14"/>
  <c r="C184" i="14"/>
  <c r="D184" i="14"/>
  <c r="E184"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AO184" i="14"/>
  <c r="AP184" i="14"/>
  <c r="AQ184" i="14"/>
  <c r="AR184" i="14"/>
  <c r="AS184" i="14"/>
  <c r="AT184" i="14"/>
  <c r="AU184" i="14"/>
  <c r="AV184" i="14"/>
  <c r="AW184" i="14"/>
  <c r="AX184" i="14"/>
  <c r="AZ184" i="14"/>
  <c r="BA184" i="14"/>
  <c r="BB184" i="14"/>
  <c r="BC184" i="14"/>
  <c r="BD184" i="14"/>
  <c r="BE184" i="14"/>
  <c r="BF184" i="14"/>
  <c r="BG184" i="14"/>
  <c r="BH184" i="14"/>
  <c r="BI184" i="14"/>
  <c r="BJ184" i="14"/>
  <c r="BK184" i="14"/>
  <c r="BL184" i="14"/>
  <c r="BM184" i="14"/>
  <c r="BN184" i="14"/>
  <c r="BO184" i="14"/>
  <c r="BP184" i="14"/>
  <c r="BQ184" i="14"/>
  <c r="BR184" i="14"/>
  <c r="BS184" i="14"/>
  <c r="BT184" i="14"/>
  <c r="BU184" i="14"/>
  <c r="BV184" i="14"/>
  <c r="BW184" i="14"/>
  <c r="BY184" i="14"/>
  <c r="BZ184" i="14"/>
  <c r="CA184" i="14"/>
  <c r="CB184" i="14"/>
  <c r="A185" i="14"/>
  <c r="B185" i="14"/>
  <c r="C185" i="14"/>
  <c r="D185" i="14"/>
  <c r="E185"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AO185" i="14"/>
  <c r="AP185" i="14"/>
  <c r="AQ185" i="14"/>
  <c r="AR185" i="14"/>
  <c r="AS185" i="14"/>
  <c r="AT185" i="14"/>
  <c r="AU185" i="14"/>
  <c r="AV185" i="14"/>
  <c r="AW185" i="14"/>
  <c r="AX185" i="14"/>
  <c r="AZ185" i="14"/>
  <c r="BA185" i="14"/>
  <c r="BB185" i="14"/>
  <c r="BC185" i="14"/>
  <c r="BD185" i="14"/>
  <c r="BE185" i="14"/>
  <c r="BF185" i="14"/>
  <c r="BG185" i="14"/>
  <c r="BH185" i="14"/>
  <c r="BI185" i="14"/>
  <c r="BJ185" i="14"/>
  <c r="BK185" i="14"/>
  <c r="BL185" i="14"/>
  <c r="BM185" i="14"/>
  <c r="BN185" i="14"/>
  <c r="BO185" i="14"/>
  <c r="BP185" i="14"/>
  <c r="BQ185" i="14"/>
  <c r="BR185" i="14"/>
  <c r="BS185" i="14"/>
  <c r="BT185" i="14"/>
  <c r="BU185" i="14"/>
  <c r="BV185" i="14"/>
  <c r="BW185" i="14"/>
  <c r="BY185" i="14"/>
  <c r="BZ185" i="14"/>
  <c r="CA185" i="14"/>
  <c r="CB185" i="14"/>
  <c r="A186" i="14"/>
  <c r="B186" i="14"/>
  <c r="C186" i="14"/>
  <c r="D186" i="14"/>
  <c r="E186"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AO186" i="14"/>
  <c r="AP186" i="14"/>
  <c r="AQ186" i="14"/>
  <c r="AR186" i="14"/>
  <c r="AS186" i="14"/>
  <c r="AT186" i="14"/>
  <c r="AU186" i="14"/>
  <c r="AV186" i="14"/>
  <c r="AW186" i="14"/>
  <c r="AX186" i="14"/>
  <c r="AZ186" i="14"/>
  <c r="BA186" i="14"/>
  <c r="BB186" i="14"/>
  <c r="BC186" i="14"/>
  <c r="BD186" i="14"/>
  <c r="BE186" i="14"/>
  <c r="BF186" i="14"/>
  <c r="BG186" i="14"/>
  <c r="BH186" i="14"/>
  <c r="BI186" i="14"/>
  <c r="BJ186" i="14"/>
  <c r="BK186" i="14"/>
  <c r="BL186" i="14"/>
  <c r="BM186" i="14"/>
  <c r="BN186" i="14"/>
  <c r="BO186" i="14"/>
  <c r="BP186" i="14"/>
  <c r="BQ186" i="14"/>
  <c r="BR186" i="14"/>
  <c r="BS186" i="14"/>
  <c r="BT186" i="14"/>
  <c r="BU186" i="14"/>
  <c r="BV186" i="14"/>
  <c r="BW186" i="14"/>
  <c r="BY186" i="14"/>
  <c r="BZ186" i="14"/>
  <c r="CA186" i="14"/>
  <c r="CB186" i="14"/>
  <c r="A187" i="14"/>
  <c r="B187" i="14"/>
  <c r="C187" i="14"/>
  <c r="D187" i="14"/>
  <c r="E187"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AO187" i="14"/>
  <c r="AP187" i="14"/>
  <c r="AQ187" i="14"/>
  <c r="AR187" i="14"/>
  <c r="AS187" i="14"/>
  <c r="AT187" i="14"/>
  <c r="AU187" i="14"/>
  <c r="AV187" i="14"/>
  <c r="AW187" i="14"/>
  <c r="AX187" i="14"/>
  <c r="AZ187" i="14"/>
  <c r="BA187" i="14"/>
  <c r="BB187" i="14"/>
  <c r="BC187" i="14"/>
  <c r="BD187" i="14"/>
  <c r="BE187" i="14"/>
  <c r="BF187" i="14"/>
  <c r="BG187" i="14"/>
  <c r="BH187" i="14"/>
  <c r="BI187" i="14"/>
  <c r="BJ187" i="14"/>
  <c r="BK187" i="14"/>
  <c r="BL187" i="14"/>
  <c r="BM187" i="14"/>
  <c r="BN187" i="14"/>
  <c r="BO187" i="14"/>
  <c r="BP187" i="14"/>
  <c r="BQ187" i="14"/>
  <c r="BR187" i="14"/>
  <c r="BS187" i="14"/>
  <c r="BT187" i="14"/>
  <c r="BU187" i="14"/>
  <c r="BV187" i="14"/>
  <c r="BW187" i="14"/>
  <c r="BY187" i="14"/>
  <c r="BZ187" i="14"/>
  <c r="CA187" i="14"/>
  <c r="CB187" i="14"/>
  <c r="A188" i="14"/>
  <c r="B188" i="14"/>
  <c r="C188" i="14"/>
  <c r="D188" i="14"/>
  <c r="E188"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AO188" i="14"/>
  <c r="AP188" i="14"/>
  <c r="AQ188" i="14"/>
  <c r="AR188" i="14"/>
  <c r="AS188" i="14"/>
  <c r="AT188" i="14"/>
  <c r="AU188" i="14"/>
  <c r="AV188" i="14"/>
  <c r="AW188" i="14"/>
  <c r="AX188" i="14"/>
  <c r="AZ188" i="14"/>
  <c r="BA188" i="14"/>
  <c r="BB188" i="14"/>
  <c r="BC188" i="14"/>
  <c r="BD188" i="14"/>
  <c r="BE188" i="14"/>
  <c r="BF188" i="14"/>
  <c r="BG188" i="14"/>
  <c r="BH188" i="14"/>
  <c r="BI188" i="14"/>
  <c r="BJ188" i="14"/>
  <c r="BK188" i="14"/>
  <c r="BL188" i="14"/>
  <c r="BM188" i="14"/>
  <c r="BN188" i="14"/>
  <c r="BO188" i="14"/>
  <c r="BP188" i="14"/>
  <c r="BQ188" i="14"/>
  <c r="BR188" i="14"/>
  <c r="BS188" i="14"/>
  <c r="BT188" i="14"/>
  <c r="BU188" i="14"/>
  <c r="BV188" i="14"/>
  <c r="BW188" i="14"/>
  <c r="BY188" i="14"/>
  <c r="BZ188" i="14"/>
  <c r="CA188" i="14"/>
  <c r="CB188" i="14"/>
  <c r="A189" i="14"/>
  <c r="B189" i="14"/>
  <c r="C189" i="14"/>
  <c r="D189" i="14"/>
  <c r="E189" i="14"/>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AO189" i="14"/>
  <c r="AP189" i="14"/>
  <c r="AQ189" i="14"/>
  <c r="AR189" i="14"/>
  <c r="AS189" i="14"/>
  <c r="AT189" i="14"/>
  <c r="AU189" i="14"/>
  <c r="AV189" i="14"/>
  <c r="AW189" i="14"/>
  <c r="AX189" i="14"/>
  <c r="AZ189" i="14"/>
  <c r="BA189" i="14"/>
  <c r="BB189" i="14"/>
  <c r="BC189" i="14"/>
  <c r="BD189" i="14"/>
  <c r="BE189" i="14"/>
  <c r="BF189" i="14"/>
  <c r="BG189" i="14"/>
  <c r="BH189" i="14"/>
  <c r="BI189" i="14"/>
  <c r="BJ189" i="14"/>
  <c r="BK189" i="14"/>
  <c r="BL189" i="14"/>
  <c r="BM189" i="14"/>
  <c r="BN189" i="14"/>
  <c r="BO189" i="14"/>
  <c r="BP189" i="14"/>
  <c r="BQ189" i="14"/>
  <c r="BR189" i="14"/>
  <c r="BS189" i="14"/>
  <c r="BT189" i="14"/>
  <c r="BU189" i="14"/>
  <c r="BV189" i="14"/>
  <c r="BW189" i="14"/>
  <c r="BY189" i="14"/>
  <c r="BZ189" i="14"/>
  <c r="CA189" i="14"/>
  <c r="CB189" i="14"/>
  <c r="A190" i="14"/>
  <c r="B190" i="14"/>
  <c r="C190" i="14"/>
  <c r="D190" i="14"/>
  <c r="E190"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AO190" i="14"/>
  <c r="AP190" i="14"/>
  <c r="AQ190" i="14"/>
  <c r="AR190" i="14"/>
  <c r="AS190" i="14"/>
  <c r="AT190" i="14"/>
  <c r="AU190" i="14"/>
  <c r="AV190" i="14"/>
  <c r="AW190" i="14"/>
  <c r="AX190" i="14"/>
  <c r="AZ190" i="14"/>
  <c r="BA190" i="14"/>
  <c r="BB190" i="14"/>
  <c r="BC190" i="14"/>
  <c r="BD190" i="14"/>
  <c r="BE190" i="14"/>
  <c r="BF190" i="14"/>
  <c r="BG190" i="14"/>
  <c r="BH190" i="14"/>
  <c r="BI190" i="14"/>
  <c r="BJ190" i="14"/>
  <c r="BK190" i="14"/>
  <c r="BL190" i="14"/>
  <c r="BM190" i="14"/>
  <c r="BN190" i="14"/>
  <c r="BO190" i="14"/>
  <c r="BP190" i="14"/>
  <c r="BQ190" i="14"/>
  <c r="BR190" i="14"/>
  <c r="BS190" i="14"/>
  <c r="BT190" i="14"/>
  <c r="BU190" i="14"/>
  <c r="BV190" i="14"/>
  <c r="BW190" i="14"/>
  <c r="BY190" i="14"/>
  <c r="BZ190" i="14"/>
  <c r="CA190" i="14"/>
  <c r="CB190" i="14"/>
  <c r="A191" i="14"/>
  <c r="B191" i="14"/>
  <c r="C191" i="14"/>
  <c r="D191" i="14"/>
  <c r="E191"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AO191" i="14"/>
  <c r="AP191" i="14"/>
  <c r="AQ191" i="14"/>
  <c r="AR191" i="14"/>
  <c r="AS191" i="14"/>
  <c r="AT191" i="14"/>
  <c r="AU191" i="14"/>
  <c r="AV191" i="14"/>
  <c r="AW191" i="14"/>
  <c r="AX191" i="14"/>
  <c r="AZ191" i="14"/>
  <c r="BA191" i="14"/>
  <c r="BB191" i="14"/>
  <c r="BC191" i="14"/>
  <c r="BD191" i="14"/>
  <c r="BE191" i="14"/>
  <c r="BF191" i="14"/>
  <c r="BG191" i="14"/>
  <c r="BH191" i="14"/>
  <c r="BI191" i="14"/>
  <c r="BJ191" i="14"/>
  <c r="BK191" i="14"/>
  <c r="BL191" i="14"/>
  <c r="BM191" i="14"/>
  <c r="BN191" i="14"/>
  <c r="BO191" i="14"/>
  <c r="BP191" i="14"/>
  <c r="BQ191" i="14"/>
  <c r="BR191" i="14"/>
  <c r="BS191" i="14"/>
  <c r="BT191" i="14"/>
  <c r="BU191" i="14"/>
  <c r="BV191" i="14"/>
  <c r="BW191" i="14"/>
  <c r="BY191" i="14"/>
  <c r="BZ191" i="14"/>
  <c r="CA191" i="14"/>
  <c r="CB191" i="14"/>
  <c r="A192" i="14"/>
  <c r="B192" i="14"/>
  <c r="C192" i="14"/>
  <c r="D192" i="14"/>
  <c r="E192"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AO192" i="14"/>
  <c r="AP192" i="14"/>
  <c r="AQ192" i="14"/>
  <c r="AR192" i="14"/>
  <c r="AS192" i="14"/>
  <c r="AT192" i="14"/>
  <c r="AU192" i="14"/>
  <c r="AV192" i="14"/>
  <c r="AW192" i="14"/>
  <c r="AX192" i="14"/>
  <c r="AZ192" i="14"/>
  <c r="BA192" i="14"/>
  <c r="BB192" i="14"/>
  <c r="BC192" i="14"/>
  <c r="BD192" i="14"/>
  <c r="BE192" i="14"/>
  <c r="BF192" i="14"/>
  <c r="BG192" i="14"/>
  <c r="BH192" i="14"/>
  <c r="BI192" i="14"/>
  <c r="BJ192" i="14"/>
  <c r="BK192" i="14"/>
  <c r="BL192" i="14"/>
  <c r="BM192" i="14"/>
  <c r="BN192" i="14"/>
  <c r="BO192" i="14"/>
  <c r="BP192" i="14"/>
  <c r="BQ192" i="14"/>
  <c r="BR192" i="14"/>
  <c r="BS192" i="14"/>
  <c r="BT192" i="14"/>
  <c r="BU192" i="14"/>
  <c r="BV192" i="14"/>
  <c r="BW192" i="14"/>
  <c r="BY192" i="14"/>
  <c r="BZ192" i="14"/>
  <c r="CA192" i="14"/>
  <c r="CB192" i="14"/>
  <c r="A193" i="14"/>
  <c r="B193" i="14"/>
  <c r="C193" i="14"/>
  <c r="D193" i="14"/>
  <c r="E193"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AO193" i="14"/>
  <c r="AP193" i="14"/>
  <c r="AQ193" i="14"/>
  <c r="AR193" i="14"/>
  <c r="AS193" i="14"/>
  <c r="AT193" i="14"/>
  <c r="AU193" i="14"/>
  <c r="AV193" i="14"/>
  <c r="AW193" i="14"/>
  <c r="AX193" i="14"/>
  <c r="AZ193" i="14"/>
  <c r="BA193" i="14"/>
  <c r="BB193" i="14"/>
  <c r="BC193" i="14"/>
  <c r="BD193" i="14"/>
  <c r="BE193" i="14"/>
  <c r="BF193" i="14"/>
  <c r="BG193" i="14"/>
  <c r="BH193" i="14"/>
  <c r="BI193" i="14"/>
  <c r="BJ193" i="14"/>
  <c r="BK193" i="14"/>
  <c r="BL193" i="14"/>
  <c r="BM193" i="14"/>
  <c r="BN193" i="14"/>
  <c r="BO193" i="14"/>
  <c r="BP193" i="14"/>
  <c r="BQ193" i="14"/>
  <c r="BR193" i="14"/>
  <c r="BS193" i="14"/>
  <c r="BT193" i="14"/>
  <c r="BU193" i="14"/>
  <c r="BV193" i="14"/>
  <c r="BW193" i="14"/>
  <c r="BY193" i="14"/>
  <c r="BZ193" i="14"/>
  <c r="CA193" i="14"/>
  <c r="CB193" i="14"/>
  <c r="A194" i="14"/>
  <c r="B194" i="14"/>
  <c r="C194" i="14"/>
  <c r="D194" i="14"/>
  <c r="E194"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AO194" i="14"/>
  <c r="AP194" i="14"/>
  <c r="AQ194" i="14"/>
  <c r="AR194" i="14"/>
  <c r="AS194" i="14"/>
  <c r="AT194" i="14"/>
  <c r="AU194" i="14"/>
  <c r="AV194" i="14"/>
  <c r="AW194" i="14"/>
  <c r="AX194" i="14"/>
  <c r="AZ194" i="14"/>
  <c r="BA194" i="14"/>
  <c r="BB194" i="14"/>
  <c r="BC194" i="14"/>
  <c r="BD194" i="14"/>
  <c r="BE194" i="14"/>
  <c r="BF194" i="14"/>
  <c r="BG194" i="14"/>
  <c r="BH194" i="14"/>
  <c r="BI194" i="14"/>
  <c r="BJ194" i="14"/>
  <c r="BK194" i="14"/>
  <c r="BL194" i="14"/>
  <c r="BM194" i="14"/>
  <c r="BN194" i="14"/>
  <c r="BO194" i="14"/>
  <c r="BP194" i="14"/>
  <c r="BQ194" i="14"/>
  <c r="BR194" i="14"/>
  <c r="BS194" i="14"/>
  <c r="BT194" i="14"/>
  <c r="BU194" i="14"/>
  <c r="BV194" i="14"/>
  <c r="BW194" i="14"/>
  <c r="BY194" i="14"/>
  <c r="BZ194" i="14"/>
  <c r="CA194" i="14"/>
  <c r="CB194" i="14"/>
  <c r="A195" i="14"/>
  <c r="B195" i="14"/>
  <c r="C195" i="14"/>
  <c r="D195" i="14"/>
  <c r="E195" i="14"/>
  <c r="F195" i="14"/>
  <c r="G195" i="14"/>
  <c r="H195" i="14"/>
  <c r="I195" i="14"/>
  <c r="J195" i="14"/>
  <c r="K195" i="14"/>
  <c r="L195" i="14"/>
  <c r="M195" i="14"/>
  <c r="N195" i="14"/>
  <c r="O195" i="14"/>
  <c r="P195" i="14"/>
  <c r="Q195" i="14"/>
  <c r="R195" i="14"/>
  <c r="S195" i="14"/>
  <c r="T195" i="14"/>
  <c r="U195" i="14"/>
  <c r="V195" i="14"/>
  <c r="W195" i="14"/>
  <c r="X195" i="14"/>
  <c r="Y195" i="14"/>
  <c r="Z195" i="14"/>
  <c r="AA195" i="14"/>
  <c r="AB195" i="14"/>
  <c r="AC195" i="14"/>
  <c r="AD195" i="14"/>
  <c r="AE195" i="14"/>
  <c r="AF195" i="14"/>
  <c r="AG195" i="14"/>
  <c r="AH195" i="14"/>
  <c r="AI195" i="14"/>
  <c r="AJ195" i="14"/>
  <c r="AK195" i="14"/>
  <c r="AL195" i="14"/>
  <c r="AM195" i="14"/>
  <c r="AN195" i="14"/>
  <c r="AO195" i="14"/>
  <c r="AP195" i="14"/>
  <c r="AQ195" i="14"/>
  <c r="AR195" i="14"/>
  <c r="AS195" i="14"/>
  <c r="AT195" i="14"/>
  <c r="AU195" i="14"/>
  <c r="AV195" i="14"/>
  <c r="AW195" i="14"/>
  <c r="AX195" i="14"/>
  <c r="AZ195" i="14"/>
  <c r="BA195" i="14"/>
  <c r="BB195" i="14"/>
  <c r="BC195" i="14"/>
  <c r="BD195" i="14"/>
  <c r="BE195" i="14"/>
  <c r="BF195" i="14"/>
  <c r="BG195" i="14"/>
  <c r="BH195" i="14"/>
  <c r="BI195" i="14"/>
  <c r="BJ195" i="14"/>
  <c r="BK195" i="14"/>
  <c r="BL195" i="14"/>
  <c r="BM195" i="14"/>
  <c r="BN195" i="14"/>
  <c r="BO195" i="14"/>
  <c r="BP195" i="14"/>
  <c r="BQ195" i="14"/>
  <c r="BR195" i="14"/>
  <c r="BS195" i="14"/>
  <c r="BT195" i="14"/>
  <c r="BU195" i="14"/>
  <c r="BV195" i="14"/>
  <c r="BW195" i="14"/>
  <c r="BY195" i="14"/>
  <c r="BZ195" i="14"/>
  <c r="CA195" i="14"/>
  <c r="CB195" i="14"/>
  <c r="A196" i="14"/>
  <c r="B196" i="14"/>
  <c r="C196" i="14"/>
  <c r="D196" i="14"/>
  <c r="E196" i="14"/>
  <c r="F196" i="14"/>
  <c r="G196" i="14"/>
  <c r="H196" i="14"/>
  <c r="I196" i="14"/>
  <c r="J196" i="14"/>
  <c r="K196" i="14"/>
  <c r="L196" i="14"/>
  <c r="M196" i="14"/>
  <c r="N196" i="14"/>
  <c r="O196" i="14"/>
  <c r="P196" i="14"/>
  <c r="Q196" i="14"/>
  <c r="R196" i="14"/>
  <c r="S196" i="14"/>
  <c r="T196" i="14"/>
  <c r="U196" i="14"/>
  <c r="V196" i="14"/>
  <c r="W196" i="14"/>
  <c r="X196" i="14"/>
  <c r="Y196" i="14"/>
  <c r="Z196" i="14"/>
  <c r="AA196" i="14"/>
  <c r="AB196" i="14"/>
  <c r="AC196" i="14"/>
  <c r="AD196" i="14"/>
  <c r="AE196" i="14"/>
  <c r="AF196" i="14"/>
  <c r="AG196" i="14"/>
  <c r="AH196" i="14"/>
  <c r="AI196" i="14"/>
  <c r="AJ196" i="14"/>
  <c r="AK196" i="14"/>
  <c r="AL196" i="14"/>
  <c r="AM196" i="14"/>
  <c r="AN196" i="14"/>
  <c r="AO196" i="14"/>
  <c r="AP196" i="14"/>
  <c r="AQ196" i="14"/>
  <c r="AR196" i="14"/>
  <c r="AS196" i="14"/>
  <c r="AT196" i="14"/>
  <c r="AU196" i="14"/>
  <c r="AV196" i="14"/>
  <c r="AW196" i="14"/>
  <c r="AX196" i="14"/>
  <c r="AZ196" i="14"/>
  <c r="BA196" i="14"/>
  <c r="BB196" i="14"/>
  <c r="BC196" i="14"/>
  <c r="BD196" i="14"/>
  <c r="BE196" i="14"/>
  <c r="BF196" i="14"/>
  <c r="BG196" i="14"/>
  <c r="BH196" i="14"/>
  <c r="BI196" i="14"/>
  <c r="BJ196" i="14"/>
  <c r="BK196" i="14"/>
  <c r="BL196" i="14"/>
  <c r="BM196" i="14"/>
  <c r="BN196" i="14"/>
  <c r="BO196" i="14"/>
  <c r="BP196" i="14"/>
  <c r="BQ196" i="14"/>
  <c r="BR196" i="14"/>
  <c r="BS196" i="14"/>
  <c r="BT196" i="14"/>
  <c r="BU196" i="14"/>
  <c r="BV196" i="14"/>
  <c r="BW196" i="14"/>
  <c r="BY196" i="14"/>
  <c r="BZ196" i="14"/>
  <c r="CA196" i="14"/>
  <c r="CB196" i="14"/>
  <c r="A197" i="14"/>
  <c r="B197" i="14"/>
  <c r="C197" i="14"/>
  <c r="D197" i="14"/>
  <c r="E197" i="14"/>
  <c r="F197" i="14"/>
  <c r="G197" i="14"/>
  <c r="H197" i="14"/>
  <c r="I197" i="14"/>
  <c r="J197" i="14"/>
  <c r="K197" i="14"/>
  <c r="L197" i="14"/>
  <c r="M197" i="14"/>
  <c r="N197" i="14"/>
  <c r="O197" i="14"/>
  <c r="P197" i="14"/>
  <c r="Q197" i="14"/>
  <c r="R197" i="14"/>
  <c r="S197" i="14"/>
  <c r="T197" i="14"/>
  <c r="U197" i="14"/>
  <c r="V197" i="14"/>
  <c r="W197" i="14"/>
  <c r="X197" i="14"/>
  <c r="Y197" i="14"/>
  <c r="Z197" i="14"/>
  <c r="AA197" i="14"/>
  <c r="AB197" i="14"/>
  <c r="AC197" i="14"/>
  <c r="AD197" i="14"/>
  <c r="AE197" i="14"/>
  <c r="AF197" i="14"/>
  <c r="AG197" i="14"/>
  <c r="AH197" i="14"/>
  <c r="AI197" i="14"/>
  <c r="AJ197" i="14"/>
  <c r="AK197" i="14"/>
  <c r="AL197" i="14"/>
  <c r="AM197" i="14"/>
  <c r="AN197" i="14"/>
  <c r="AO197" i="14"/>
  <c r="AP197" i="14"/>
  <c r="AQ197" i="14"/>
  <c r="AR197" i="14"/>
  <c r="AS197" i="14"/>
  <c r="AT197" i="14"/>
  <c r="AU197" i="14"/>
  <c r="AV197" i="14"/>
  <c r="AW197" i="14"/>
  <c r="AX197" i="14"/>
  <c r="AZ197" i="14"/>
  <c r="BA197" i="14"/>
  <c r="BB197" i="14"/>
  <c r="BC197" i="14"/>
  <c r="BD197" i="14"/>
  <c r="BE197" i="14"/>
  <c r="BF197" i="14"/>
  <c r="BG197" i="14"/>
  <c r="BH197" i="14"/>
  <c r="BI197" i="14"/>
  <c r="BJ197" i="14"/>
  <c r="BK197" i="14"/>
  <c r="BL197" i="14"/>
  <c r="BM197" i="14"/>
  <c r="BN197" i="14"/>
  <c r="BO197" i="14"/>
  <c r="BP197" i="14"/>
  <c r="BQ197" i="14"/>
  <c r="BR197" i="14"/>
  <c r="BS197" i="14"/>
  <c r="BT197" i="14"/>
  <c r="BU197" i="14"/>
  <c r="BV197" i="14"/>
  <c r="BW197" i="14"/>
  <c r="BY197" i="14"/>
  <c r="BZ197" i="14"/>
  <c r="CA197" i="14"/>
  <c r="CB197" i="14"/>
  <c r="A198" i="14"/>
  <c r="B198" i="14"/>
  <c r="C198" i="14"/>
  <c r="D198" i="14"/>
  <c r="E198" i="14"/>
  <c r="F198" i="14"/>
  <c r="G198" i="14"/>
  <c r="H198" i="14"/>
  <c r="I198" i="14"/>
  <c r="J198" i="14"/>
  <c r="K198" i="14"/>
  <c r="L198" i="14"/>
  <c r="M198" i="14"/>
  <c r="N198" i="14"/>
  <c r="O198" i="14"/>
  <c r="P198" i="14"/>
  <c r="Q198" i="14"/>
  <c r="R198" i="14"/>
  <c r="S198" i="14"/>
  <c r="T198" i="14"/>
  <c r="U198" i="14"/>
  <c r="V198" i="14"/>
  <c r="W198" i="14"/>
  <c r="X198" i="14"/>
  <c r="Y198" i="14"/>
  <c r="Z198" i="14"/>
  <c r="AA198" i="14"/>
  <c r="AB198" i="14"/>
  <c r="AC198" i="14"/>
  <c r="AD198" i="14"/>
  <c r="AE198" i="14"/>
  <c r="AF198" i="14"/>
  <c r="AG198" i="14"/>
  <c r="AH198" i="14"/>
  <c r="AI198" i="14"/>
  <c r="AJ198" i="14"/>
  <c r="AK198" i="14"/>
  <c r="AL198" i="14"/>
  <c r="AM198" i="14"/>
  <c r="AN198" i="14"/>
  <c r="AO198" i="14"/>
  <c r="AP198" i="14"/>
  <c r="AQ198" i="14"/>
  <c r="AR198" i="14"/>
  <c r="AS198" i="14"/>
  <c r="AT198" i="14"/>
  <c r="AU198" i="14"/>
  <c r="AV198" i="14"/>
  <c r="AW198" i="14"/>
  <c r="AX198" i="14"/>
  <c r="AZ198" i="14"/>
  <c r="BA198" i="14"/>
  <c r="BB198" i="14"/>
  <c r="BC198" i="14"/>
  <c r="BD198" i="14"/>
  <c r="BE198" i="14"/>
  <c r="BF198" i="14"/>
  <c r="BG198" i="14"/>
  <c r="BH198" i="14"/>
  <c r="BI198" i="14"/>
  <c r="BJ198" i="14"/>
  <c r="BK198" i="14"/>
  <c r="BL198" i="14"/>
  <c r="BM198" i="14"/>
  <c r="BN198" i="14"/>
  <c r="BO198" i="14"/>
  <c r="BP198" i="14"/>
  <c r="BQ198" i="14"/>
  <c r="BR198" i="14"/>
  <c r="BS198" i="14"/>
  <c r="BT198" i="14"/>
  <c r="BU198" i="14"/>
  <c r="BV198" i="14"/>
  <c r="BW198" i="14"/>
  <c r="BY198" i="14"/>
  <c r="BZ198" i="14"/>
  <c r="CA198" i="14"/>
  <c r="CB198" i="14"/>
  <c r="A199" i="14"/>
  <c r="B199" i="14"/>
  <c r="C199" i="14"/>
  <c r="D199" i="14"/>
  <c r="E199" i="14"/>
  <c r="F199" i="14"/>
  <c r="G199" i="14"/>
  <c r="H199" i="14"/>
  <c r="I199" i="14"/>
  <c r="J199" i="14"/>
  <c r="K199" i="14"/>
  <c r="L199" i="14"/>
  <c r="M199" i="14"/>
  <c r="N199" i="14"/>
  <c r="O199" i="14"/>
  <c r="P199" i="14"/>
  <c r="Q199" i="14"/>
  <c r="R199" i="14"/>
  <c r="S199" i="14"/>
  <c r="T199" i="14"/>
  <c r="U199" i="14"/>
  <c r="V199" i="14"/>
  <c r="W199" i="14"/>
  <c r="X199" i="14"/>
  <c r="Y199" i="14"/>
  <c r="Z199" i="14"/>
  <c r="AA199" i="14"/>
  <c r="AB199" i="14"/>
  <c r="AC199" i="14"/>
  <c r="AD199" i="14"/>
  <c r="AE199" i="14"/>
  <c r="AF199" i="14"/>
  <c r="AG199" i="14"/>
  <c r="AH199" i="14"/>
  <c r="AI199" i="14"/>
  <c r="AJ199" i="14"/>
  <c r="AK199" i="14"/>
  <c r="AL199" i="14"/>
  <c r="AM199" i="14"/>
  <c r="AN199" i="14"/>
  <c r="AO199" i="14"/>
  <c r="AP199" i="14"/>
  <c r="AQ199" i="14"/>
  <c r="AR199" i="14"/>
  <c r="AS199" i="14"/>
  <c r="AT199" i="14"/>
  <c r="AU199" i="14"/>
  <c r="AV199" i="14"/>
  <c r="AW199" i="14"/>
  <c r="AX199" i="14"/>
  <c r="AZ199" i="14"/>
  <c r="BA199" i="14"/>
  <c r="BB199" i="14"/>
  <c r="BC199" i="14"/>
  <c r="BD199" i="14"/>
  <c r="BE199" i="14"/>
  <c r="BF199" i="14"/>
  <c r="BG199" i="14"/>
  <c r="BH199" i="14"/>
  <c r="BI199" i="14"/>
  <c r="BJ199" i="14"/>
  <c r="BK199" i="14"/>
  <c r="BL199" i="14"/>
  <c r="BM199" i="14"/>
  <c r="BN199" i="14"/>
  <c r="BO199" i="14"/>
  <c r="BP199" i="14"/>
  <c r="BQ199" i="14"/>
  <c r="BR199" i="14"/>
  <c r="BS199" i="14"/>
  <c r="BT199" i="14"/>
  <c r="BU199" i="14"/>
  <c r="BV199" i="14"/>
  <c r="BW199" i="14"/>
  <c r="BY199" i="14"/>
  <c r="BZ199" i="14"/>
  <c r="CA199" i="14"/>
  <c r="CB199" i="14"/>
  <c r="A200" i="14"/>
  <c r="B200" i="14"/>
  <c r="C200" i="14"/>
  <c r="D200" i="14"/>
  <c r="E200" i="14"/>
  <c r="F200" i="14"/>
  <c r="G200" i="14"/>
  <c r="H200" i="14"/>
  <c r="I200" i="14"/>
  <c r="J200" i="14"/>
  <c r="K200" i="14"/>
  <c r="L200" i="14"/>
  <c r="M200" i="14"/>
  <c r="N200" i="14"/>
  <c r="O200" i="14"/>
  <c r="P200" i="14"/>
  <c r="Q200" i="14"/>
  <c r="R200" i="14"/>
  <c r="S200" i="14"/>
  <c r="T200" i="14"/>
  <c r="U200" i="14"/>
  <c r="V200" i="14"/>
  <c r="W200" i="14"/>
  <c r="X200" i="14"/>
  <c r="Y200" i="14"/>
  <c r="Z200" i="14"/>
  <c r="AA200" i="14"/>
  <c r="AB200" i="14"/>
  <c r="AC200" i="14"/>
  <c r="AD200" i="14"/>
  <c r="AE200" i="14"/>
  <c r="AF200" i="14"/>
  <c r="AG200" i="14"/>
  <c r="AH200" i="14"/>
  <c r="AI200" i="14"/>
  <c r="AJ200" i="14"/>
  <c r="AK200" i="14"/>
  <c r="AL200" i="14"/>
  <c r="AM200" i="14"/>
  <c r="AN200" i="14"/>
  <c r="AO200" i="14"/>
  <c r="AP200" i="14"/>
  <c r="AQ200" i="14"/>
  <c r="AR200" i="14"/>
  <c r="AS200" i="14"/>
  <c r="AT200" i="14"/>
  <c r="AU200" i="14"/>
  <c r="AV200" i="14"/>
  <c r="AW200" i="14"/>
  <c r="AX200" i="14"/>
  <c r="AZ200" i="14"/>
  <c r="BA200" i="14"/>
  <c r="BB200" i="14"/>
  <c r="BC200" i="14"/>
  <c r="BD200" i="14"/>
  <c r="BE200" i="14"/>
  <c r="BF200" i="14"/>
  <c r="BG200" i="14"/>
  <c r="BH200" i="14"/>
  <c r="BI200" i="14"/>
  <c r="BJ200" i="14"/>
  <c r="BK200" i="14"/>
  <c r="BL200" i="14"/>
  <c r="BM200" i="14"/>
  <c r="BN200" i="14"/>
  <c r="BO200" i="14"/>
  <c r="BP200" i="14"/>
  <c r="BQ200" i="14"/>
  <c r="BR200" i="14"/>
  <c r="BS200" i="14"/>
  <c r="BT200" i="14"/>
  <c r="BU200" i="14"/>
  <c r="BV200" i="14"/>
  <c r="BW200" i="14"/>
  <c r="BY200" i="14"/>
  <c r="BZ200" i="14"/>
  <c r="CA200" i="14"/>
  <c r="CB200" i="14"/>
  <c r="A201" i="14"/>
  <c r="B201" i="14"/>
  <c r="C201" i="14"/>
  <c r="D201" i="14"/>
  <c r="E201" i="14"/>
  <c r="F201" i="14"/>
  <c r="G201" i="14"/>
  <c r="H201" i="14"/>
  <c r="I201" i="14"/>
  <c r="J201" i="14"/>
  <c r="K201" i="14"/>
  <c r="L201" i="14"/>
  <c r="M201" i="14"/>
  <c r="N201" i="14"/>
  <c r="O201" i="14"/>
  <c r="P201" i="14"/>
  <c r="Q201" i="14"/>
  <c r="R201" i="14"/>
  <c r="S201" i="14"/>
  <c r="T201" i="14"/>
  <c r="U201" i="14"/>
  <c r="V201" i="14"/>
  <c r="W201" i="14"/>
  <c r="X201" i="14"/>
  <c r="Y201" i="14"/>
  <c r="Z201" i="14"/>
  <c r="AA201" i="14"/>
  <c r="AB201" i="14"/>
  <c r="AC201" i="14"/>
  <c r="AD201" i="14"/>
  <c r="AE201" i="14"/>
  <c r="AF201" i="14"/>
  <c r="AG201" i="14"/>
  <c r="AH201" i="14"/>
  <c r="AI201" i="14"/>
  <c r="AJ201" i="14"/>
  <c r="AK201" i="14"/>
  <c r="AL201" i="14"/>
  <c r="AM201" i="14"/>
  <c r="AN201" i="14"/>
  <c r="AO201" i="14"/>
  <c r="AP201" i="14"/>
  <c r="AQ201" i="14"/>
  <c r="AR201" i="14"/>
  <c r="AS201" i="14"/>
  <c r="AT201" i="14"/>
  <c r="AU201" i="14"/>
  <c r="AV201" i="14"/>
  <c r="AW201" i="14"/>
  <c r="AX201" i="14"/>
  <c r="AZ201" i="14"/>
  <c r="BA201" i="14"/>
  <c r="BB201" i="14"/>
  <c r="BC201" i="14"/>
  <c r="BD201" i="14"/>
  <c r="BE201" i="14"/>
  <c r="BF201" i="14"/>
  <c r="BG201" i="14"/>
  <c r="BH201" i="14"/>
  <c r="BI201" i="14"/>
  <c r="BJ201" i="14"/>
  <c r="BK201" i="14"/>
  <c r="BL201" i="14"/>
  <c r="BM201" i="14"/>
  <c r="BN201" i="14"/>
  <c r="BO201" i="14"/>
  <c r="BP201" i="14"/>
  <c r="BQ201" i="14"/>
  <c r="BR201" i="14"/>
  <c r="BS201" i="14"/>
  <c r="BT201" i="14"/>
  <c r="BU201" i="14"/>
  <c r="BV201" i="14"/>
  <c r="BW201" i="14"/>
  <c r="BY201" i="14"/>
  <c r="BZ201" i="14"/>
  <c r="CA201" i="14"/>
  <c r="CB201" i="14"/>
  <c r="A202" i="14"/>
  <c r="B202" i="14"/>
  <c r="C202" i="14"/>
  <c r="D202" i="14"/>
  <c r="E202" i="14"/>
  <c r="F202" i="14"/>
  <c r="G202" i="14"/>
  <c r="H202" i="14"/>
  <c r="I202" i="14"/>
  <c r="J202" i="14"/>
  <c r="K202" i="14"/>
  <c r="L202" i="14"/>
  <c r="M202" i="14"/>
  <c r="N202" i="14"/>
  <c r="O202" i="14"/>
  <c r="P202" i="14"/>
  <c r="Q202" i="14"/>
  <c r="R202" i="14"/>
  <c r="S202" i="14"/>
  <c r="T202" i="14"/>
  <c r="U202" i="14"/>
  <c r="V202" i="14"/>
  <c r="W202" i="14"/>
  <c r="X202" i="14"/>
  <c r="Y202" i="14"/>
  <c r="Z202" i="14"/>
  <c r="AA202" i="14"/>
  <c r="AB202" i="14"/>
  <c r="AC202" i="14"/>
  <c r="AD202" i="14"/>
  <c r="AE202" i="14"/>
  <c r="AF202" i="14"/>
  <c r="AG202" i="14"/>
  <c r="AH202" i="14"/>
  <c r="AI202" i="14"/>
  <c r="AJ202" i="14"/>
  <c r="AK202" i="14"/>
  <c r="AL202" i="14"/>
  <c r="AM202" i="14"/>
  <c r="AN202" i="14"/>
  <c r="AO202" i="14"/>
  <c r="AP202" i="14"/>
  <c r="AQ202" i="14"/>
  <c r="AR202" i="14"/>
  <c r="AS202" i="14"/>
  <c r="AT202" i="14"/>
  <c r="AU202" i="14"/>
  <c r="AV202" i="14"/>
  <c r="AW202" i="14"/>
  <c r="AX202" i="14"/>
  <c r="AZ202" i="14"/>
  <c r="BA202" i="14"/>
  <c r="BB202" i="14"/>
  <c r="BC202" i="14"/>
  <c r="BD202" i="14"/>
  <c r="BE202" i="14"/>
  <c r="BF202" i="14"/>
  <c r="BG202" i="14"/>
  <c r="BH202" i="14"/>
  <c r="BI202" i="14"/>
  <c r="BJ202" i="14"/>
  <c r="BK202" i="14"/>
  <c r="BL202" i="14"/>
  <c r="BM202" i="14"/>
  <c r="BN202" i="14"/>
  <c r="BO202" i="14"/>
  <c r="BP202" i="14"/>
  <c r="BQ202" i="14"/>
  <c r="BR202" i="14"/>
  <c r="BS202" i="14"/>
  <c r="BT202" i="14"/>
  <c r="BU202" i="14"/>
  <c r="BV202" i="14"/>
  <c r="BW202" i="14"/>
  <c r="BY202" i="14"/>
  <c r="BZ202" i="14"/>
  <c r="CA202" i="14"/>
  <c r="CB202" i="14"/>
  <c r="A203" i="14"/>
  <c r="B203" i="14"/>
  <c r="C203" i="14"/>
  <c r="D203" i="14"/>
  <c r="E203" i="14"/>
  <c r="F203" i="14"/>
  <c r="G203" i="14"/>
  <c r="H203" i="14"/>
  <c r="I203" i="14"/>
  <c r="J203" i="14"/>
  <c r="K203" i="14"/>
  <c r="L203" i="14"/>
  <c r="M203" i="14"/>
  <c r="N203" i="14"/>
  <c r="O203" i="14"/>
  <c r="P203" i="14"/>
  <c r="Q203" i="14"/>
  <c r="R203" i="14"/>
  <c r="S203" i="14"/>
  <c r="T203" i="14"/>
  <c r="U203" i="14"/>
  <c r="V203" i="14"/>
  <c r="W203" i="14"/>
  <c r="X203" i="14"/>
  <c r="Y203" i="14"/>
  <c r="Z203" i="14"/>
  <c r="AA203" i="14"/>
  <c r="AB203" i="14"/>
  <c r="AC203" i="14"/>
  <c r="AD203" i="14"/>
  <c r="AE203" i="14"/>
  <c r="AF203" i="14"/>
  <c r="AG203" i="14"/>
  <c r="AH203" i="14"/>
  <c r="AI203" i="14"/>
  <c r="AJ203" i="14"/>
  <c r="AK203" i="14"/>
  <c r="AL203" i="14"/>
  <c r="AM203" i="14"/>
  <c r="AN203" i="14"/>
  <c r="AO203" i="14"/>
  <c r="AP203" i="14"/>
  <c r="AQ203" i="14"/>
  <c r="AR203" i="14"/>
  <c r="AS203" i="14"/>
  <c r="AT203" i="14"/>
  <c r="AU203" i="14"/>
  <c r="AV203" i="14"/>
  <c r="AW203" i="14"/>
  <c r="AX203" i="14"/>
  <c r="AZ203" i="14"/>
  <c r="BA203" i="14"/>
  <c r="BB203" i="14"/>
  <c r="BC203" i="14"/>
  <c r="BD203" i="14"/>
  <c r="BE203" i="14"/>
  <c r="BF203" i="14"/>
  <c r="BG203" i="14"/>
  <c r="BH203" i="14"/>
  <c r="BI203" i="14"/>
  <c r="BJ203" i="14"/>
  <c r="BK203" i="14"/>
  <c r="BL203" i="14"/>
  <c r="BM203" i="14"/>
  <c r="BN203" i="14"/>
  <c r="BO203" i="14"/>
  <c r="BP203" i="14"/>
  <c r="BQ203" i="14"/>
  <c r="BR203" i="14"/>
  <c r="BS203" i="14"/>
  <c r="BT203" i="14"/>
  <c r="BU203" i="14"/>
  <c r="BV203" i="14"/>
  <c r="BW203" i="14"/>
  <c r="BY203" i="14"/>
  <c r="BZ203" i="14"/>
  <c r="CA203" i="14"/>
  <c r="CB203" i="14"/>
  <c r="A204" i="14"/>
  <c r="B204" i="14"/>
  <c r="C204" i="14"/>
  <c r="D204" i="14"/>
  <c r="E204" i="14"/>
  <c r="F204" i="14"/>
  <c r="G204" i="14"/>
  <c r="H204" i="14"/>
  <c r="I204" i="14"/>
  <c r="J204" i="14"/>
  <c r="K204" i="14"/>
  <c r="L204" i="14"/>
  <c r="M204" i="14"/>
  <c r="N204" i="14"/>
  <c r="O204" i="14"/>
  <c r="P204" i="14"/>
  <c r="Q204" i="14"/>
  <c r="R204" i="14"/>
  <c r="S204" i="14"/>
  <c r="T204" i="14"/>
  <c r="U204" i="14"/>
  <c r="V204" i="14"/>
  <c r="W204" i="14"/>
  <c r="X204" i="14"/>
  <c r="Y204" i="14"/>
  <c r="Z204" i="14"/>
  <c r="AA204" i="14"/>
  <c r="AB204" i="14"/>
  <c r="AC204" i="14"/>
  <c r="AD204" i="14"/>
  <c r="AE204" i="14"/>
  <c r="AF204" i="14"/>
  <c r="AG204" i="14"/>
  <c r="AH204" i="14"/>
  <c r="AI204" i="14"/>
  <c r="AJ204" i="14"/>
  <c r="AK204" i="14"/>
  <c r="AL204" i="14"/>
  <c r="AM204" i="14"/>
  <c r="AN204" i="14"/>
  <c r="AO204" i="14"/>
  <c r="AP204" i="14"/>
  <c r="AQ204" i="14"/>
  <c r="AR204" i="14"/>
  <c r="AS204" i="14"/>
  <c r="AT204" i="14"/>
  <c r="AU204" i="14"/>
  <c r="AV204" i="14"/>
  <c r="AW204" i="14"/>
  <c r="AX204" i="14"/>
  <c r="AZ204" i="14"/>
  <c r="BA204" i="14"/>
  <c r="BB204" i="14"/>
  <c r="BC204" i="14"/>
  <c r="BD204" i="14"/>
  <c r="BE204" i="14"/>
  <c r="BF204" i="14"/>
  <c r="BG204" i="14"/>
  <c r="BH204" i="14"/>
  <c r="BI204" i="14"/>
  <c r="BJ204" i="14"/>
  <c r="BK204" i="14"/>
  <c r="BL204" i="14"/>
  <c r="BM204" i="14"/>
  <c r="BN204" i="14"/>
  <c r="BO204" i="14"/>
  <c r="BP204" i="14"/>
  <c r="BQ204" i="14"/>
  <c r="BR204" i="14"/>
  <c r="BS204" i="14"/>
  <c r="BT204" i="14"/>
  <c r="BU204" i="14"/>
  <c r="BV204" i="14"/>
  <c r="BW204" i="14"/>
  <c r="BY204" i="14"/>
  <c r="BZ204" i="14"/>
  <c r="CA204" i="14"/>
  <c r="CB204" i="14"/>
  <c r="A205" i="14"/>
  <c r="B205" i="14"/>
  <c r="C205" i="14"/>
  <c r="D205" i="14"/>
  <c r="E205" i="14"/>
  <c r="F205" i="14"/>
  <c r="G205" i="14"/>
  <c r="H205" i="14"/>
  <c r="I205" i="14"/>
  <c r="J205" i="14"/>
  <c r="K205" i="14"/>
  <c r="L205" i="14"/>
  <c r="M205" i="14"/>
  <c r="N205" i="14"/>
  <c r="O205" i="14"/>
  <c r="P205" i="14"/>
  <c r="Q205" i="14"/>
  <c r="R205" i="14"/>
  <c r="S205" i="14"/>
  <c r="T205" i="14"/>
  <c r="U205" i="14"/>
  <c r="V205" i="14"/>
  <c r="W205" i="14"/>
  <c r="X205" i="14"/>
  <c r="Y205" i="14"/>
  <c r="Z205" i="14"/>
  <c r="AA205" i="14"/>
  <c r="AB205" i="14"/>
  <c r="AC205" i="14"/>
  <c r="AD205" i="14"/>
  <c r="AE205" i="14"/>
  <c r="AF205" i="14"/>
  <c r="AG205" i="14"/>
  <c r="AH205" i="14"/>
  <c r="AI205" i="14"/>
  <c r="AJ205" i="14"/>
  <c r="AK205" i="14"/>
  <c r="AL205" i="14"/>
  <c r="AM205" i="14"/>
  <c r="AN205" i="14"/>
  <c r="AO205" i="14"/>
  <c r="AP205" i="14"/>
  <c r="AQ205" i="14"/>
  <c r="AR205" i="14"/>
  <c r="AS205" i="14"/>
  <c r="AT205" i="14"/>
  <c r="AU205" i="14"/>
  <c r="AV205" i="14"/>
  <c r="AW205" i="14"/>
  <c r="AX205" i="14"/>
  <c r="AZ205" i="14"/>
  <c r="BA205" i="14"/>
  <c r="BB205" i="14"/>
  <c r="BC205" i="14"/>
  <c r="BD205" i="14"/>
  <c r="BE205" i="14"/>
  <c r="BF205" i="14"/>
  <c r="BG205" i="14"/>
  <c r="BH205" i="14"/>
  <c r="BI205" i="14"/>
  <c r="BJ205" i="14"/>
  <c r="BK205" i="14"/>
  <c r="BL205" i="14"/>
  <c r="BM205" i="14"/>
  <c r="BN205" i="14"/>
  <c r="BO205" i="14"/>
  <c r="BP205" i="14"/>
  <c r="BQ205" i="14"/>
  <c r="BR205" i="14"/>
  <c r="BS205" i="14"/>
  <c r="BT205" i="14"/>
  <c r="BU205" i="14"/>
  <c r="BV205" i="14"/>
  <c r="BW205" i="14"/>
  <c r="BY205" i="14"/>
  <c r="BZ205" i="14"/>
  <c r="CA205" i="14"/>
  <c r="CB205" i="14"/>
  <c r="A206" i="14"/>
  <c r="B206" i="14"/>
  <c r="C206" i="14"/>
  <c r="D206" i="14"/>
  <c r="E206" i="14"/>
  <c r="F206" i="14"/>
  <c r="G206" i="14"/>
  <c r="H206" i="14"/>
  <c r="I206" i="14"/>
  <c r="J206" i="14"/>
  <c r="K206" i="14"/>
  <c r="L206" i="14"/>
  <c r="M206" i="14"/>
  <c r="N206" i="14"/>
  <c r="O206" i="14"/>
  <c r="P206" i="14"/>
  <c r="Q206" i="14"/>
  <c r="R206" i="14"/>
  <c r="S206" i="14"/>
  <c r="T206" i="14"/>
  <c r="U206" i="14"/>
  <c r="V206" i="14"/>
  <c r="W206" i="14"/>
  <c r="X206" i="14"/>
  <c r="Y206" i="14"/>
  <c r="Z206" i="14"/>
  <c r="AA206" i="14"/>
  <c r="AB206" i="14"/>
  <c r="AC206" i="14"/>
  <c r="AD206" i="14"/>
  <c r="AE206" i="14"/>
  <c r="AF206" i="14"/>
  <c r="AG206" i="14"/>
  <c r="AH206" i="14"/>
  <c r="AI206" i="14"/>
  <c r="AJ206" i="14"/>
  <c r="AK206" i="14"/>
  <c r="AL206" i="14"/>
  <c r="AM206" i="14"/>
  <c r="AN206" i="14"/>
  <c r="AO206" i="14"/>
  <c r="AP206" i="14"/>
  <c r="AQ206" i="14"/>
  <c r="AR206" i="14"/>
  <c r="AS206" i="14"/>
  <c r="AT206" i="14"/>
  <c r="AU206" i="14"/>
  <c r="AV206" i="14"/>
  <c r="AW206" i="14"/>
  <c r="AX206" i="14"/>
  <c r="AZ206" i="14"/>
  <c r="BA206" i="14"/>
  <c r="BB206" i="14"/>
  <c r="BC206" i="14"/>
  <c r="BD206" i="14"/>
  <c r="BE206" i="14"/>
  <c r="BF206" i="14"/>
  <c r="BG206" i="14"/>
  <c r="BH206" i="14"/>
  <c r="BI206" i="14"/>
  <c r="BJ206" i="14"/>
  <c r="BK206" i="14"/>
  <c r="BL206" i="14"/>
  <c r="BM206" i="14"/>
  <c r="BN206" i="14"/>
  <c r="BO206" i="14"/>
  <c r="BP206" i="14"/>
  <c r="BQ206" i="14"/>
  <c r="BR206" i="14"/>
  <c r="BS206" i="14"/>
  <c r="BT206" i="14"/>
  <c r="BU206" i="14"/>
  <c r="BV206" i="14"/>
  <c r="BW206" i="14"/>
  <c r="BY206" i="14"/>
  <c r="BZ206" i="14"/>
  <c r="CA206" i="14"/>
  <c r="CB206" i="14"/>
  <c r="A207" i="14"/>
  <c r="B207" i="14"/>
  <c r="C207" i="14"/>
  <c r="D207" i="14"/>
  <c r="E207" i="14"/>
  <c r="F207" i="14"/>
  <c r="G207" i="14"/>
  <c r="H207" i="14"/>
  <c r="I207" i="14"/>
  <c r="J207" i="14"/>
  <c r="K207" i="14"/>
  <c r="L207" i="14"/>
  <c r="M207" i="14"/>
  <c r="N207" i="14"/>
  <c r="O207" i="14"/>
  <c r="P207" i="14"/>
  <c r="Q207" i="14"/>
  <c r="R207" i="14"/>
  <c r="S207" i="14"/>
  <c r="T207" i="14"/>
  <c r="U207" i="14"/>
  <c r="V207" i="14"/>
  <c r="W207" i="14"/>
  <c r="X207" i="14"/>
  <c r="Y207" i="14"/>
  <c r="Z207" i="14"/>
  <c r="AA207" i="14"/>
  <c r="AB207" i="14"/>
  <c r="AC207" i="14"/>
  <c r="AD207" i="14"/>
  <c r="AE207" i="14"/>
  <c r="AF207" i="14"/>
  <c r="AG207" i="14"/>
  <c r="AH207" i="14"/>
  <c r="AI207" i="14"/>
  <c r="AJ207" i="14"/>
  <c r="AK207" i="14"/>
  <c r="AL207" i="14"/>
  <c r="AM207" i="14"/>
  <c r="AN207" i="14"/>
  <c r="AO207" i="14"/>
  <c r="AP207" i="14"/>
  <c r="AQ207" i="14"/>
  <c r="AR207" i="14"/>
  <c r="AS207" i="14"/>
  <c r="AT207" i="14"/>
  <c r="AU207" i="14"/>
  <c r="AV207" i="14"/>
  <c r="AW207" i="14"/>
  <c r="AX207" i="14"/>
  <c r="AZ207" i="14"/>
  <c r="BA207" i="14"/>
  <c r="BB207" i="14"/>
  <c r="BC207" i="14"/>
  <c r="BD207" i="14"/>
  <c r="BE207" i="14"/>
  <c r="BF207" i="14"/>
  <c r="BG207" i="14"/>
  <c r="BH207" i="14"/>
  <c r="BI207" i="14"/>
  <c r="BJ207" i="14"/>
  <c r="BK207" i="14"/>
  <c r="BL207" i="14"/>
  <c r="BM207" i="14"/>
  <c r="BN207" i="14"/>
  <c r="BO207" i="14"/>
  <c r="BP207" i="14"/>
  <c r="BQ207" i="14"/>
  <c r="BR207" i="14"/>
  <c r="BS207" i="14"/>
  <c r="BT207" i="14"/>
  <c r="BU207" i="14"/>
  <c r="BV207" i="14"/>
  <c r="BW207" i="14"/>
  <c r="BY207" i="14"/>
  <c r="BZ207" i="14"/>
  <c r="CA207" i="14"/>
  <c r="CB207" i="14"/>
  <c r="A208" i="14"/>
  <c r="B208" i="14"/>
  <c r="C208" i="14"/>
  <c r="D208" i="14"/>
  <c r="E208" i="14"/>
  <c r="F208" i="14"/>
  <c r="G208" i="14"/>
  <c r="H208" i="14"/>
  <c r="I208" i="14"/>
  <c r="J208" i="14"/>
  <c r="K208" i="14"/>
  <c r="L208" i="14"/>
  <c r="M208" i="14"/>
  <c r="N208" i="14"/>
  <c r="O208" i="14"/>
  <c r="P208" i="14"/>
  <c r="Q208" i="14"/>
  <c r="R208" i="14"/>
  <c r="S208" i="14"/>
  <c r="T208" i="14"/>
  <c r="U208" i="14"/>
  <c r="V208" i="14"/>
  <c r="W208" i="14"/>
  <c r="X208" i="14"/>
  <c r="Y208" i="14"/>
  <c r="Z208" i="14"/>
  <c r="AA208" i="14"/>
  <c r="AB208" i="14"/>
  <c r="AC208" i="14"/>
  <c r="AD208" i="14"/>
  <c r="AE208" i="14"/>
  <c r="AF208" i="14"/>
  <c r="AG208" i="14"/>
  <c r="AH208" i="14"/>
  <c r="AI208" i="14"/>
  <c r="AJ208" i="14"/>
  <c r="AK208" i="14"/>
  <c r="AL208" i="14"/>
  <c r="AM208" i="14"/>
  <c r="AN208" i="14"/>
  <c r="AO208" i="14"/>
  <c r="AP208" i="14"/>
  <c r="AQ208" i="14"/>
  <c r="AR208" i="14"/>
  <c r="AS208" i="14"/>
  <c r="AT208" i="14"/>
  <c r="AU208" i="14"/>
  <c r="AV208" i="14"/>
  <c r="AW208" i="14"/>
  <c r="AX208" i="14"/>
  <c r="AZ208" i="14"/>
  <c r="BA208" i="14"/>
  <c r="BB208" i="14"/>
  <c r="BC208" i="14"/>
  <c r="BD208" i="14"/>
  <c r="BE208" i="14"/>
  <c r="BF208" i="14"/>
  <c r="BG208" i="14"/>
  <c r="BH208" i="14"/>
  <c r="BI208" i="14"/>
  <c r="BJ208" i="14"/>
  <c r="BK208" i="14"/>
  <c r="BL208" i="14"/>
  <c r="BM208" i="14"/>
  <c r="BN208" i="14"/>
  <c r="BO208" i="14"/>
  <c r="BP208" i="14"/>
  <c r="BQ208" i="14"/>
  <c r="BR208" i="14"/>
  <c r="BS208" i="14"/>
  <c r="BT208" i="14"/>
  <c r="BU208" i="14"/>
  <c r="BV208" i="14"/>
  <c r="BW208" i="14"/>
  <c r="BY208" i="14"/>
  <c r="BZ208" i="14"/>
  <c r="CA208" i="14"/>
  <c r="CB208" i="14"/>
  <c r="A209" i="14"/>
  <c r="B209" i="14"/>
  <c r="C209" i="14"/>
  <c r="D209" i="14"/>
  <c r="E209" i="14"/>
  <c r="F209" i="14"/>
  <c r="G209" i="14"/>
  <c r="H209" i="14"/>
  <c r="I209" i="14"/>
  <c r="J209" i="14"/>
  <c r="K209" i="14"/>
  <c r="L209" i="14"/>
  <c r="M209" i="14"/>
  <c r="N209" i="14"/>
  <c r="O209" i="14"/>
  <c r="P209" i="14"/>
  <c r="Q209" i="14"/>
  <c r="R209" i="14"/>
  <c r="S209" i="14"/>
  <c r="T209" i="14"/>
  <c r="U209" i="14"/>
  <c r="V209" i="14"/>
  <c r="W209" i="14"/>
  <c r="X209" i="14"/>
  <c r="Y209" i="14"/>
  <c r="Z209" i="14"/>
  <c r="AA209" i="14"/>
  <c r="AB209" i="14"/>
  <c r="AC209" i="14"/>
  <c r="AD209" i="14"/>
  <c r="AE209" i="14"/>
  <c r="AF209" i="14"/>
  <c r="AG209" i="14"/>
  <c r="AH209" i="14"/>
  <c r="AI209" i="14"/>
  <c r="AJ209" i="14"/>
  <c r="AK209" i="14"/>
  <c r="AL209" i="14"/>
  <c r="AM209" i="14"/>
  <c r="AN209" i="14"/>
  <c r="AO209" i="14"/>
  <c r="AP209" i="14"/>
  <c r="AQ209" i="14"/>
  <c r="AR209" i="14"/>
  <c r="AS209" i="14"/>
  <c r="AT209" i="14"/>
  <c r="AU209" i="14"/>
  <c r="AV209" i="14"/>
  <c r="AW209" i="14"/>
  <c r="AX209" i="14"/>
  <c r="AZ209" i="14"/>
  <c r="BA209" i="14"/>
  <c r="BB209" i="14"/>
  <c r="BC209" i="14"/>
  <c r="BD209" i="14"/>
  <c r="BE209" i="14"/>
  <c r="BF209" i="14"/>
  <c r="BG209" i="14"/>
  <c r="BH209" i="14"/>
  <c r="BI209" i="14"/>
  <c r="BJ209" i="14"/>
  <c r="BK209" i="14"/>
  <c r="BL209" i="14"/>
  <c r="BM209" i="14"/>
  <c r="BN209" i="14"/>
  <c r="BO209" i="14"/>
  <c r="BP209" i="14"/>
  <c r="BQ209" i="14"/>
  <c r="BR209" i="14"/>
  <c r="BS209" i="14"/>
  <c r="BT209" i="14"/>
  <c r="BU209" i="14"/>
  <c r="BV209" i="14"/>
  <c r="BW209" i="14"/>
  <c r="BY209" i="14"/>
  <c r="BZ209" i="14"/>
  <c r="CA209" i="14"/>
  <c r="CB209" i="14"/>
  <c r="A210" i="14"/>
  <c r="B210" i="14"/>
  <c r="C210" i="14"/>
  <c r="D210" i="14"/>
  <c r="E210" i="14"/>
  <c r="F210" i="14"/>
  <c r="G210" i="14"/>
  <c r="H210" i="14"/>
  <c r="I210" i="14"/>
  <c r="J210" i="14"/>
  <c r="K210" i="14"/>
  <c r="L210" i="14"/>
  <c r="M210" i="14"/>
  <c r="N210" i="14"/>
  <c r="O210" i="14"/>
  <c r="P210" i="14"/>
  <c r="Q210" i="14"/>
  <c r="R210" i="14"/>
  <c r="S210" i="14"/>
  <c r="T210" i="14"/>
  <c r="U210" i="14"/>
  <c r="V210" i="14"/>
  <c r="W210" i="14"/>
  <c r="X210" i="14"/>
  <c r="Y210" i="14"/>
  <c r="Z210" i="14"/>
  <c r="AA210" i="14"/>
  <c r="AB210" i="14"/>
  <c r="AC210" i="14"/>
  <c r="AD210" i="14"/>
  <c r="AE210" i="14"/>
  <c r="AF210" i="14"/>
  <c r="AG210" i="14"/>
  <c r="AH210" i="14"/>
  <c r="AI210" i="14"/>
  <c r="AJ210" i="14"/>
  <c r="AK210" i="14"/>
  <c r="AL210" i="14"/>
  <c r="AM210" i="14"/>
  <c r="AN210" i="14"/>
  <c r="AO210" i="14"/>
  <c r="AP210" i="14"/>
  <c r="AQ210" i="14"/>
  <c r="AR210" i="14"/>
  <c r="AS210" i="14"/>
  <c r="AT210" i="14"/>
  <c r="AU210" i="14"/>
  <c r="AV210" i="14"/>
  <c r="AW210" i="14"/>
  <c r="AX210" i="14"/>
  <c r="AZ210" i="14"/>
  <c r="BA210" i="14"/>
  <c r="BB210" i="14"/>
  <c r="BC210" i="14"/>
  <c r="BD210" i="14"/>
  <c r="BE210" i="14"/>
  <c r="BF210" i="14"/>
  <c r="BG210" i="14"/>
  <c r="BH210" i="14"/>
  <c r="BI210" i="14"/>
  <c r="BJ210" i="14"/>
  <c r="BK210" i="14"/>
  <c r="BL210" i="14"/>
  <c r="BM210" i="14"/>
  <c r="BN210" i="14"/>
  <c r="BO210" i="14"/>
  <c r="BP210" i="14"/>
  <c r="BQ210" i="14"/>
  <c r="BR210" i="14"/>
  <c r="BS210" i="14"/>
  <c r="BT210" i="14"/>
  <c r="BU210" i="14"/>
  <c r="BV210" i="14"/>
  <c r="BW210" i="14"/>
  <c r="BY210" i="14"/>
  <c r="BZ210" i="14"/>
  <c r="CA210" i="14"/>
  <c r="CB210" i="14"/>
  <c r="A211" i="14"/>
  <c r="B211" i="14"/>
  <c r="C211" i="14"/>
  <c r="D211" i="14"/>
  <c r="E211" i="14"/>
  <c r="F211" i="14"/>
  <c r="G211" i="14"/>
  <c r="H211" i="14"/>
  <c r="I211" i="14"/>
  <c r="J211" i="14"/>
  <c r="K211" i="14"/>
  <c r="L211" i="14"/>
  <c r="M211" i="14"/>
  <c r="N211" i="14"/>
  <c r="O211" i="14"/>
  <c r="P211" i="14"/>
  <c r="Q211" i="14"/>
  <c r="R211" i="14"/>
  <c r="S211" i="14"/>
  <c r="T211" i="14"/>
  <c r="U211" i="14"/>
  <c r="V211" i="14"/>
  <c r="W211" i="14"/>
  <c r="X211" i="14"/>
  <c r="Y211" i="14"/>
  <c r="Z211" i="14"/>
  <c r="AA211" i="14"/>
  <c r="AB211" i="14"/>
  <c r="AC211" i="14"/>
  <c r="AD211" i="14"/>
  <c r="AE211" i="14"/>
  <c r="AF211" i="14"/>
  <c r="AG211" i="14"/>
  <c r="AH211" i="14"/>
  <c r="AI211" i="14"/>
  <c r="AJ211" i="14"/>
  <c r="AK211" i="14"/>
  <c r="AL211" i="14"/>
  <c r="AM211" i="14"/>
  <c r="AN211" i="14"/>
  <c r="AO211" i="14"/>
  <c r="AP211" i="14"/>
  <c r="AQ211" i="14"/>
  <c r="AR211" i="14"/>
  <c r="AS211" i="14"/>
  <c r="AT211" i="14"/>
  <c r="AU211" i="14"/>
  <c r="AV211" i="14"/>
  <c r="AW211" i="14"/>
  <c r="AX211" i="14"/>
  <c r="AZ211" i="14"/>
  <c r="BA211" i="14"/>
  <c r="BB211" i="14"/>
  <c r="BC211" i="14"/>
  <c r="BD211" i="14"/>
  <c r="BE211" i="14"/>
  <c r="BF211" i="14"/>
  <c r="BG211" i="14"/>
  <c r="BH211" i="14"/>
  <c r="BI211" i="14"/>
  <c r="BJ211" i="14"/>
  <c r="BK211" i="14"/>
  <c r="BL211" i="14"/>
  <c r="BM211" i="14"/>
  <c r="BN211" i="14"/>
  <c r="BO211" i="14"/>
  <c r="BP211" i="14"/>
  <c r="BQ211" i="14"/>
  <c r="BR211" i="14"/>
  <c r="BS211" i="14"/>
  <c r="BT211" i="14"/>
  <c r="BU211" i="14"/>
  <c r="BV211" i="14"/>
  <c r="BW211" i="14"/>
  <c r="BY211" i="14"/>
  <c r="BZ211" i="14"/>
  <c r="CA211" i="14"/>
  <c r="CB211" i="14"/>
  <c r="A212" i="14"/>
  <c r="B212" i="14"/>
  <c r="C212" i="14"/>
  <c r="D212" i="14"/>
  <c r="E212" i="14"/>
  <c r="F212" i="14"/>
  <c r="G212" i="14"/>
  <c r="H212" i="14"/>
  <c r="I212" i="14"/>
  <c r="J212" i="14"/>
  <c r="K212" i="14"/>
  <c r="L212" i="14"/>
  <c r="M212" i="14"/>
  <c r="N212" i="14"/>
  <c r="O212" i="14"/>
  <c r="P212" i="14"/>
  <c r="Q212" i="14"/>
  <c r="R212" i="14"/>
  <c r="S212" i="14"/>
  <c r="T212" i="14"/>
  <c r="U212" i="14"/>
  <c r="V212" i="14"/>
  <c r="W212" i="14"/>
  <c r="X212" i="14"/>
  <c r="Y212" i="14"/>
  <c r="Z212" i="14"/>
  <c r="AA212" i="14"/>
  <c r="AB212" i="14"/>
  <c r="AC212" i="14"/>
  <c r="AD212" i="14"/>
  <c r="AE212" i="14"/>
  <c r="AF212" i="14"/>
  <c r="AG212" i="14"/>
  <c r="AH212" i="14"/>
  <c r="AI212" i="14"/>
  <c r="AJ212" i="14"/>
  <c r="AK212" i="14"/>
  <c r="AL212" i="14"/>
  <c r="AM212" i="14"/>
  <c r="AN212" i="14"/>
  <c r="AO212" i="14"/>
  <c r="AP212" i="14"/>
  <c r="AQ212" i="14"/>
  <c r="AR212" i="14"/>
  <c r="AS212" i="14"/>
  <c r="AT212" i="14"/>
  <c r="AU212" i="14"/>
  <c r="AV212" i="14"/>
  <c r="AW212" i="14"/>
  <c r="AX212" i="14"/>
  <c r="AZ212" i="14"/>
  <c r="BA212" i="14"/>
  <c r="BB212" i="14"/>
  <c r="BC212" i="14"/>
  <c r="BD212" i="14"/>
  <c r="BE212" i="14"/>
  <c r="BF212" i="14"/>
  <c r="BG212" i="14"/>
  <c r="BH212" i="14"/>
  <c r="BI212" i="14"/>
  <c r="BJ212" i="14"/>
  <c r="BK212" i="14"/>
  <c r="BL212" i="14"/>
  <c r="BM212" i="14"/>
  <c r="BN212" i="14"/>
  <c r="BO212" i="14"/>
  <c r="BP212" i="14"/>
  <c r="BQ212" i="14"/>
  <c r="BR212" i="14"/>
  <c r="BS212" i="14"/>
  <c r="BT212" i="14"/>
  <c r="BU212" i="14"/>
  <c r="BV212" i="14"/>
  <c r="BW212" i="14"/>
  <c r="BY212" i="14"/>
  <c r="BZ212" i="14"/>
  <c r="CA212" i="14"/>
  <c r="CB212" i="14"/>
  <c r="A213" i="14"/>
  <c r="B213" i="14"/>
  <c r="C213" i="14"/>
  <c r="D213" i="14"/>
  <c r="E213" i="14"/>
  <c r="F213" i="14"/>
  <c r="G213" i="14"/>
  <c r="H213" i="14"/>
  <c r="I213" i="14"/>
  <c r="J213" i="14"/>
  <c r="K213" i="14"/>
  <c r="L213" i="14"/>
  <c r="M213" i="14"/>
  <c r="N213" i="14"/>
  <c r="O213" i="14"/>
  <c r="P213" i="14"/>
  <c r="Q213" i="14"/>
  <c r="R213" i="14"/>
  <c r="S213" i="14"/>
  <c r="T213" i="14"/>
  <c r="U213" i="14"/>
  <c r="V213" i="14"/>
  <c r="W213" i="14"/>
  <c r="X213" i="14"/>
  <c r="Y213" i="14"/>
  <c r="Z213" i="14"/>
  <c r="AA213" i="14"/>
  <c r="AB213" i="14"/>
  <c r="AC213" i="14"/>
  <c r="AD213" i="14"/>
  <c r="AE213" i="14"/>
  <c r="AF213" i="14"/>
  <c r="AG213" i="14"/>
  <c r="AH213" i="14"/>
  <c r="AI213" i="14"/>
  <c r="AJ213" i="14"/>
  <c r="AK213" i="14"/>
  <c r="AL213" i="14"/>
  <c r="AM213" i="14"/>
  <c r="AN213" i="14"/>
  <c r="AO213" i="14"/>
  <c r="AP213" i="14"/>
  <c r="AQ213" i="14"/>
  <c r="AR213" i="14"/>
  <c r="AS213" i="14"/>
  <c r="AT213" i="14"/>
  <c r="AU213" i="14"/>
  <c r="AV213" i="14"/>
  <c r="AW213" i="14"/>
  <c r="AX213" i="14"/>
  <c r="AZ213" i="14"/>
  <c r="BA213" i="14"/>
  <c r="BB213" i="14"/>
  <c r="BC213" i="14"/>
  <c r="BD213" i="14"/>
  <c r="BE213" i="14"/>
  <c r="BF213" i="14"/>
  <c r="BG213" i="14"/>
  <c r="BH213" i="14"/>
  <c r="BI213" i="14"/>
  <c r="BJ213" i="14"/>
  <c r="BK213" i="14"/>
  <c r="BL213" i="14"/>
  <c r="BM213" i="14"/>
  <c r="BN213" i="14"/>
  <c r="BO213" i="14"/>
  <c r="BP213" i="14"/>
  <c r="BQ213" i="14"/>
  <c r="BR213" i="14"/>
  <c r="BS213" i="14"/>
  <c r="BT213" i="14"/>
  <c r="BU213" i="14"/>
  <c r="BV213" i="14"/>
  <c r="BW213" i="14"/>
  <c r="BY213" i="14"/>
  <c r="BZ213" i="14"/>
  <c r="CA213" i="14"/>
  <c r="CB213" i="14"/>
  <c r="A214" i="14"/>
  <c r="B214" i="14"/>
  <c r="C214" i="14"/>
  <c r="D214" i="14"/>
  <c r="E214" i="14"/>
  <c r="F214" i="14"/>
  <c r="G214" i="14"/>
  <c r="H214" i="14"/>
  <c r="I214" i="14"/>
  <c r="J214" i="14"/>
  <c r="K214" i="14"/>
  <c r="L214" i="14"/>
  <c r="M214" i="14"/>
  <c r="N214" i="14"/>
  <c r="O214" i="14"/>
  <c r="P214" i="14"/>
  <c r="Q214" i="14"/>
  <c r="R214" i="14"/>
  <c r="S214" i="14"/>
  <c r="T214" i="14"/>
  <c r="U214" i="14"/>
  <c r="V214" i="14"/>
  <c r="W214" i="14"/>
  <c r="X214" i="14"/>
  <c r="Y214" i="14"/>
  <c r="Z214" i="14"/>
  <c r="AA214" i="14"/>
  <c r="AB214" i="14"/>
  <c r="AC214" i="14"/>
  <c r="AD214" i="14"/>
  <c r="AE214" i="14"/>
  <c r="AF214" i="14"/>
  <c r="AG214" i="14"/>
  <c r="AH214" i="14"/>
  <c r="AI214" i="14"/>
  <c r="AJ214" i="14"/>
  <c r="AK214" i="14"/>
  <c r="AL214" i="14"/>
  <c r="AM214" i="14"/>
  <c r="AN214" i="14"/>
  <c r="AO214" i="14"/>
  <c r="AP214" i="14"/>
  <c r="AQ214" i="14"/>
  <c r="AR214" i="14"/>
  <c r="AS214" i="14"/>
  <c r="AT214" i="14"/>
  <c r="AU214" i="14"/>
  <c r="AV214" i="14"/>
  <c r="AW214" i="14"/>
  <c r="AX214" i="14"/>
  <c r="AZ214" i="14"/>
  <c r="BA214" i="14"/>
  <c r="BB214" i="14"/>
  <c r="BC214" i="14"/>
  <c r="BD214" i="14"/>
  <c r="BE214" i="14"/>
  <c r="BF214" i="14"/>
  <c r="BG214" i="14"/>
  <c r="BH214" i="14"/>
  <c r="BI214" i="14"/>
  <c r="BJ214" i="14"/>
  <c r="BK214" i="14"/>
  <c r="BL214" i="14"/>
  <c r="BM214" i="14"/>
  <c r="BN214" i="14"/>
  <c r="BO214" i="14"/>
  <c r="BP214" i="14"/>
  <c r="BQ214" i="14"/>
  <c r="BR214" i="14"/>
  <c r="BS214" i="14"/>
  <c r="BT214" i="14"/>
  <c r="BU214" i="14"/>
  <c r="BV214" i="14"/>
  <c r="BW214" i="14"/>
  <c r="BY214" i="14"/>
  <c r="BZ214" i="14"/>
  <c r="CA214" i="14"/>
  <c r="CB214" i="14"/>
  <c r="A215" i="14"/>
  <c r="B215" i="14"/>
  <c r="C215" i="14"/>
  <c r="D215" i="14"/>
  <c r="E215" i="14"/>
  <c r="F215" i="14"/>
  <c r="G215" i="14"/>
  <c r="H215" i="14"/>
  <c r="I215" i="14"/>
  <c r="J215" i="14"/>
  <c r="K215" i="14"/>
  <c r="L215" i="14"/>
  <c r="M215" i="14"/>
  <c r="N215" i="14"/>
  <c r="O215" i="14"/>
  <c r="P215" i="14"/>
  <c r="Q215" i="14"/>
  <c r="R215" i="14"/>
  <c r="S215" i="14"/>
  <c r="T215" i="14"/>
  <c r="U215" i="14"/>
  <c r="V215" i="14"/>
  <c r="W215" i="14"/>
  <c r="X215" i="14"/>
  <c r="Y215" i="14"/>
  <c r="Z215" i="14"/>
  <c r="AA215" i="14"/>
  <c r="AB215" i="14"/>
  <c r="AC215" i="14"/>
  <c r="AD215" i="14"/>
  <c r="AE215" i="14"/>
  <c r="AF215" i="14"/>
  <c r="AG215" i="14"/>
  <c r="AH215" i="14"/>
  <c r="AI215" i="14"/>
  <c r="AJ215" i="14"/>
  <c r="AK215" i="14"/>
  <c r="AL215" i="14"/>
  <c r="AM215" i="14"/>
  <c r="AN215" i="14"/>
  <c r="AO215" i="14"/>
  <c r="AP215" i="14"/>
  <c r="AQ215" i="14"/>
  <c r="AR215" i="14"/>
  <c r="AS215" i="14"/>
  <c r="AT215" i="14"/>
  <c r="AU215" i="14"/>
  <c r="AV215" i="14"/>
  <c r="AW215" i="14"/>
  <c r="AX215" i="14"/>
  <c r="AZ215" i="14"/>
  <c r="BA215" i="14"/>
  <c r="BB215" i="14"/>
  <c r="BC215" i="14"/>
  <c r="BD215" i="14"/>
  <c r="BE215" i="14"/>
  <c r="BF215" i="14"/>
  <c r="BG215" i="14"/>
  <c r="BH215" i="14"/>
  <c r="BI215" i="14"/>
  <c r="BJ215" i="14"/>
  <c r="BK215" i="14"/>
  <c r="BL215" i="14"/>
  <c r="BM215" i="14"/>
  <c r="BN215" i="14"/>
  <c r="BO215" i="14"/>
  <c r="BP215" i="14"/>
  <c r="BQ215" i="14"/>
  <c r="BR215" i="14"/>
  <c r="BS215" i="14"/>
  <c r="BT215" i="14"/>
  <c r="BU215" i="14"/>
  <c r="BV215" i="14"/>
  <c r="BW215" i="14"/>
  <c r="BY215" i="14"/>
  <c r="BZ215" i="14"/>
  <c r="CA215" i="14"/>
  <c r="CB215" i="14"/>
  <c r="A216" i="14"/>
  <c r="B216" i="14"/>
  <c r="C216" i="14"/>
  <c r="D216" i="14"/>
  <c r="E216" i="14"/>
  <c r="F216" i="14"/>
  <c r="G216" i="14"/>
  <c r="H216" i="14"/>
  <c r="I216" i="14"/>
  <c r="J216" i="14"/>
  <c r="K216" i="14"/>
  <c r="L216" i="14"/>
  <c r="M216" i="14"/>
  <c r="N216" i="14"/>
  <c r="O216" i="14"/>
  <c r="P216" i="14"/>
  <c r="Q216" i="14"/>
  <c r="R216" i="14"/>
  <c r="S216" i="14"/>
  <c r="T216" i="14"/>
  <c r="U216" i="14"/>
  <c r="V216" i="14"/>
  <c r="W216" i="14"/>
  <c r="X216" i="14"/>
  <c r="Y216" i="14"/>
  <c r="Z216" i="14"/>
  <c r="AA216" i="14"/>
  <c r="AB216" i="14"/>
  <c r="AC216" i="14"/>
  <c r="AD216" i="14"/>
  <c r="AE216" i="14"/>
  <c r="AF216" i="14"/>
  <c r="AG216" i="14"/>
  <c r="AH216" i="14"/>
  <c r="AI216" i="14"/>
  <c r="AJ216" i="14"/>
  <c r="AK216" i="14"/>
  <c r="AL216" i="14"/>
  <c r="AM216" i="14"/>
  <c r="AN216" i="14"/>
  <c r="AO216" i="14"/>
  <c r="AP216" i="14"/>
  <c r="AQ216" i="14"/>
  <c r="AR216" i="14"/>
  <c r="AS216" i="14"/>
  <c r="AT216" i="14"/>
  <c r="AU216" i="14"/>
  <c r="AV216" i="14"/>
  <c r="AW216" i="14"/>
  <c r="AX216" i="14"/>
  <c r="AZ216" i="14"/>
  <c r="BA216" i="14"/>
  <c r="BB216" i="14"/>
  <c r="BC216" i="14"/>
  <c r="BD216" i="14"/>
  <c r="BE216" i="14"/>
  <c r="BF216" i="14"/>
  <c r="BG216" i="14"/>
  <c r="BH216" i="14"/>
  <c r="BI216" i="14"/>
  <c r="BJ216" i="14"/>
  <c r="BK216" i="14"/>
  <c r="BL216" i="14"/>
  <c r="BM216" i="14"/>
  <c r="BN216" i="14"/>
  <c r="BO216" i="14"/>
  <c r="BP216" i="14"/>
  <c r="BQ216" i="14"/>
  <c r="BR216" i="14"/>
  <c r="BS216" i="14"/>
  <c r="BT216" i="14"/>
  <c r="BU216" i="14"/>
  <c r="BV216" i="14"/>
  <c r="BW216" i="14"/>
  <c r="BY216" i="14"/>
  <c r="BZ216" i="14"/>
  <c r="CA216" i="14"/>
  <c r="CB216" i="14"/>
  <c r="A217" i="14"/>
  <c r="B217" i="14"/>
  <c r="C217" i="14"/>
  <c r="D217" i="14"/>
  <c r="E217" i="14"/>
  <c r="F217" i="14"/>
  <c r="G217" i="14"/>
  <c r="H217" i="14"/>
  <c r="I217" i="14"/>
  <c r="J217" i="14"/>
  <c r="K217" i="14"/>
  <c r="L217" i="14"/>
  <c r="M217" i="14"/>
  <c r="N217" i="14"/>
  <c r="O217" i="14"/>
  <c r="P217" i="14"/>
  <c r="Q217" i="14"/>
  <c r="R217" i="14"/>
  <c r="S217" i="14"/>
  <c r="T217" i="14"/>
  <c r="U217" i="14"/>
  <c r="V217" i="14"/>
  <c r="W217" i="14"/>
  <c r="X217" i="14"/>
  <c r="Y217" i="14"/>
  <c r="Z217" i="14"/>
  <c r="AA217" i="14"/>
  <c r="AB217" i="14"/>
  <c r="AC217" i="14"/>
  <c r="AD217" i="14"/>
  <c r="AE217" i="14"/>
  <c r="AF217" i="14"/>
  <c r="AG217" i="14"/>
  <c r="AH217" i="14"/>
  <c r="AI217" i="14"/>
  <c r="AJ217" i="14"/>
  <c r="AK217" i="14"/>
  <c r="AL217" i="14"/>
  <c r="AM217" i="14"/>
  <c r="AN217" i="14"/>
  <c r="AO217" i="14"/>
  <c r="AP217" i="14"/>
  <c r="AQ217" i="14"/>
  <c r="AR217" i="14"/>
  <c r="AS217" i="14"/>
  <c r="AT217" i="14"/>
  <c r="AU217" i="14"/>
  <c r="AV217" i="14"/>
  <c r="AW217" i="14"/>
  <c r="AX217" i="14"/>
  <c r="AZ217" i="14"/>
  <c r="BA217" i="14"/>
  <c r="BB217" i="14"/>
  <c r="BC217" i="14"/>
  <c r="BD217" i="14"/>
  <c r="BE217" i="14"/>
  <c r="BF217" i="14"/>
  <c r="BG217" i="14"/>
  <c r="BH217" i="14"/>
  <c r="BI217" i="14"/>
  <c r="BJ217" i="14"/>
  <c r="BK217" i="14"/>
  <c r="BL217" i="14"/>
  <c r="BM217" i="14"/>
  <c r="BN217" i="14"/>
  <c r="BO217" i="14"/>
  <c r="BP217" i="14"/>
  <c r="BQ217" i="14"/>
  <c r="BR217" i="14"/>
  <c r="BS217" i="14"/>
  <c r="BT217" i="14"/>
  <c r="BU217" i="14"/>
  <c r="BV217" i="14"/>
  <c r="BW217" i="14"/>
  <c r="BY217" i="14"/>
  <c r="BZ217" i="14"/>
  <c r="CA217" i="14"/>
  <c r="CB217" i="14"/>
  <c r="A218" i="14"/>
  <c r="B218" i="14"/>
  <c r="C218" i="14"/>
  <c r="D218" i="14"/>
  <c r="E218" i="14"/>
  <c r="F218" i="14"/>
  <c r="G218" i="14"/>
  <c r="H218" i="14"/>
  <c r="I218" i="14"/>
  <c r="J218" i="14"/>
  <c r="K218" i="14"/>
  <c r="L218" i="14"/>
  <c r="M218" i="14"/>
  <c r="N218" i="14"/>
  <c r="O218" i="14"/>
  <c r="P218" i="14"/>
  <c r="Q218" i="14"/>
  <c r="R218" i="14"/>
  <c r="S218" i="14"/>
  <c r="T218" i="14"/>
  <c r="U218" i="14"/>
  <c r="V218" i="14"/>
  <c r="W218" i="14"/>
  <c r="X218" i="14"/>
  <c r="Y218" i="14"/>
  <c r="Z218" i="14"/>
  <c r="AA218" i="14"/>
  <c r="AB218" i="14"/>
  <c r="AC218" i="14"/>
  <c r="AD218" i="14"/>
  <c r="AE218" i="14"/>
  <c r="AF218" i="14"/>
  <c r="AG218" i="14"/>
  <c r="AH218" i="14"/>
  <c r="AI218" i="14"/>
  <c r="AJ218" i="14"/>
  <c r="AK218" i="14"/>
  <c r="AL218" i="14"/>
  <c r="AM218" i="14"/>
  <c r="AN218" i="14"/>
  <c r="AO218" i="14"/>
  <c r="AP218" i="14"/>
  <c r="AQ218" i="14"/>
  <c r="AR218" i="14"/>
  <c r="AS218" i="14"/>
  <c r="AT218" i="14"/>
  <c r="AU218" i="14"/>
  <c r="AV218" i="14"/>
  <c r="AW218" i="14"/>
  <c r="AX218" i="14"/>
  <c r="AZ218" i="14"/>
  <c r="BA218" i="14"/>
  <c r="BB218" i="14"/>
  <c r="BC218" i="14"/>
  <c r="BD218" i="14"/>
  <c r="BE218" i="14"/>
  <c r="BF218" i="14"/>
  <c r="BG218" i="14"/>
  <c r="BH218" i="14"/>
  <c r="BI218" i="14"/>
  <c r="BJ218" i="14"/>
  <c r="BK218" i="14"/>
  <c r="BL218" i="14"/>
  <c r="BM218" i="14"/>
  <c r="BN218" i="14"/>
  <c r="BO218" i="14"/>
  <c r="BP218" i="14"/>
  <c r="BQ218" i="14"/>
  <c r="BR218" i="14"/>
  <c r="BS218" i="14"/>
  <c r="BT218" i="14"/>
  <c r="BU218" i="14"/>
  <c r="BV218" i="14"/>
  <c r="BW218" i="14"/>
  <c r="BY218" i="14"/>
  <c r="BZ218" i="14"/>
  <c r="CA218" i="14"/>
  <c r="CB218" i="14"/>
  <c r="A219" i="14"/>
  <c r="B219" i="14"/>
  <c r="C219" i="14"/>
  <c r="D219" i="14"/>
  <c r="E219" i="14"/>
  <c r="F219" i="14"/>
  <c r="G219" i="14"/>
  <c r="H219" i="14"/>
  <c r="I219" i="14"/>
  <c r="J219" i="14"/>
  <c r="K219" i="14"/>
  <c r="L219" i="14"/>
  <c r="M219" i="14"/>
  <c r="N219" i="14"/>
  <c r="O219" i="14"/>
  <c r="P219" i="14"/>
  <c r="Q219" i="14"/>
  <c r="R219" i="14"/>
  <c r="S219" i="14"/>
  <c r="T219" i="14"/>
  <c r="U219" i="14"/>
  <c r="V219" i="14"/>
  <c r="W219" i="14"/>
  <c r="X219" i="14"/>
  <c r="Y219" i="14"/>
  <c r="Z219" i="14"/>
  <c r="AA219" i="14"/>
  <c r="AB219" i="14"/>
  <c r="AC219" i="14"/>
  <c r="AD219" i="14"/>
  <c r="AE219" i="14"/>
  <c r="AF219" i="14"/>
  <c r="AG219" i="14"/>
  <c r="AH219" i="14"/>
  <c r="AI219" i="14"/>
  <c r="AJ219" i="14"/>
  <c r="AK219" i="14"/>
  <c r="AL219" i="14"/>
  <c r="AM219" i="14"/>
  <c r="AN219" i="14"/>
  <c r="AO219" i="14"/>
  <c r="AP219" i="14"/>
  <c r="AQ219" i="14"/>
  <c r="AR219" i="14"/>
  <c r="AS219" i="14"/>
  <c r="AT219" i="14"/>
  <c r="AU219" i="14"/>
  <c r="AV219" i="14"/>
  <c r="AW219" i="14"/>
  <c r="AX219" i="14"/>
  <c r="AZ219" i="14"/>
  <c r="BA219" i="14"/>
  <c r="BB219" i="14"/>
  <c r="BC219" i="14"/>
  <c r="BD219" i="14"/>
  <c r="BE219" i="14"/>
  <c r="BF219" i="14"/>
  <c r="BG219" i="14"/>
  <c r="BH219" i="14"/>
  <c r="BI219" i="14"/>
  <c r="BJ219" i="14"/>
  <c r="BK219" i="14"/>
  <c r="BL219" i="14"/>
  <c r="BM219" i="14"/>
  <c r="BN219" i="14"/>
  <c r="BO219" i="14"/>
  <c r="BP219" i="14"/>
  <c r="BQ219" i="14"/>
  <c r="BR219" i="14"/>
  <c r="BS219" i="14"/>
  <c r="BT219" i="14"/>
  <c r="BU219" i="14"/>
  <c r="BV219" i="14"/>
  <c r="BW219" i="14"/>
  <c r="BY219" i="14"/>
  <c r="BZ219" i="14"/>
  <c r="CA219" i="14"/>
  <c r="CB219" i="14"/>
  <c r="A220" i="14"/>
  <c r="B220" i="14"/>
  <c r="C220" i="14"/>
  <c r="D220" i="14"/>
  <c r="E220" i="14"/>
  <c r="F220" i="14"/>
  <c r="G220" i="14"/>
  <c r="H220" i="14"/>
  <c r="I220" i="14"/>
  <c r="J220" i="14"/>
  <c r="K220" i="14"/>
  <c r="L220" i="14"/>
  <c r="M220" i="14"/>
  <c r="N220" i="14"/>
  <c r="O220" i="14"/>
  <c r="P220" i="14"/>
  <c r="Q220" i="14"/>
  <c r="R220" i="14"/>
  <c r="S220" i="14"/>
  <c r="T220" i="14"/>
  <c r="U220" i="14"/>
  <c r="V220" i="14"/>
  <c r="W220" i="14"/>
  <c r="X220" i="14"/>
  <c r="Y220" i="14"/>
  <c r="Z220" i="14"/>
  <c r="AA220" i="14"/>
  <c r="AB220" i="14"/>
  <c r="AC220" i="14"/>
  <c r="AD220" i="14"/>
  <c r="AE220" i="14"/>
  <c r="AF220" i="14"/>
  <c r="AG220" i="14"/>
  <c r="AH220" i="14"/>
  <c r="AI220" i="14"/>
  <c r="AJ220" i="14"/>
  <c r="AK220" i="14"/>
  <c r="AL220" i="14"/>
  <c r="AM220" i="14"/>
  <c r="AN220" i="14"/>
  <c r="AO220" i="14"/>
  <c r="AP220" i="14"/>
  <c r="AQ220" i="14"/>
  <c r="AR220" i="14"/>
  <c r="AS220" i="14"/>
  <c r="AT220" i="14"/>
  <c r="AU220" i="14"/>
  <c r="AV220" i="14"/>
  <c r="AW220" i="14"/>
  <c r="AX220" i="14"/>
  <c r="AZ220" i="14"/>
  <c r="BA220" i="14"/>
  <c r="BB220" i="14"/>
  <c r="BC220" i="14"/>
  <c r="BD220" i="14"/>
  <c r="BE220" i="14"/>
  <c r="BF220" i="14"/>
  <c r="BG220" i="14"/>
  <c r="BH220" i="14"/>
  <c r="BI220" i="14"/>
  <c r="BJ220" i="14"/>
  <c r="BK220" i="14"/>
  <c r="BL220" i="14"/>
  <c r="BM220" i="14"/>
  <c r="BN220" i="14"/>
  <c r="BO220" i="14"/>
  <c r="BP220" i="14"/>
  <c r="BQ220" i="14"/>
  <c r="BR220" i="14"/>
  <c r="BS220" i="14"/>
  <c r="BT220" i="14"/>
  <c r="BU220" i="14"/>
  <c r="BV220" i="14"/>
  <c r="BW220" i="14"/>
  <c r="BY220" i="14"/>
  <c r="BZ220" i="14"/>
  <c r="CA220" i="14"/>
  <c r="CB220" i="14"/>
  <c r="A221" i="14"/>
  <c r="B221" i="14"/>
  <c r="C221" i="14"/>
  <c r="D221" i="14"/>
  <c r="E221" i="14"/>
  <c r="F221" i="14"/>
  <c r="G221" i="14"/>
  <c r="H221" i="14"/>
  <c r="I221" i="14"/>
  <c r="J221" i="14"/>
  <c r="K221" i="14"/>
  <c r="L221" i="14"/>
  <c r="M221" i="14"/>
  <c r="N221" i="14"/>
  <c r="O221" i="14"/>
  <c r="P221" i="14"/>
  <c r="Q221" i="14"/>
  <c r="R221" i="14"/>
  <c r="S221" i="14"/>
  <c r="T221" i="14"/>
  <c r="U221" i="14"/>
  <c r="V221" i="14"/>
  <c r="W221" i="14"/>
  <c r="X221" i="14"/>
  <c r="Y221" i="14"/>
  <c r="Z221" i="14"/>
  <c r="AA221" i="14"/>
  <c r="AB221" i="14"/>
  <c r="AC221" i="14"/>
  <c r="AD221" i="14"/>
  <c r="AE221" i="14"/>
  <c r="AF221" i="14"/>
  <c r="AG221" i="14"/>
  <c r="AH221" i="14"/>
  <c r="AI221" i="14"/>
  <c r="AJ221" i="14"/>
  <c r="AK221" i="14"/>
  <c r="AL221" i="14"/>
  <c r="AM221" i="14"/>
  <c r="AN221" i="14"/>
  <c r="AO221" i="14"/>
  <c r="AP221" i="14"/>
  <c r="AQ221" i="14"/>
  <c r="AR221" i="14"/>
  <c r="AS221" i="14"/>
  <c r="AT221" i="14"/>
  <c r="AU221" i="14"/>
  <c r="AV221" i="14"/>
  <c r="AW221" i="14"/>
  <c r="AX221" i="14"/>
  <c r="AZ221" i="14"/>
  <c r="BA221" i="14"/>
  <c r="BB221" i="14"/>
  <c r="BC221" i="14"/>
  <c r="BD221" i="14"/>
  <c r="BE221" i="14"/>
  <c r="BF221" i="14"/>
  <c r="BG221" i="14"/>
  <c r="BH221" i="14"/>
  <c r="BI221" i="14"/>
  <c r="BJ221" i="14"/>
  <c r="BK221" i="14"/>
  <c r="BL221" i="14"/>
  <c r="BM221" i="14"/>
  <c r="BN221" i="14"/>
  <c r="BO221" i="14"/>
  <c r="BP221" i="14"/>
  <c r="BQ221" i="14"/>
  <c r="BR221" i="14"/>
  <c r="BS221" i="14"/>
  <c r="BT221" i="14"/>
  <c r="BU221" i="14"/>
  <c r="BV221" i="14"/>
  <c r="BW221" i="14"/>
  <c r="BY221" i="14"/>
  <c r="BZ221" i="14"/>
  <c r="CA221" i="14"/>
  <c r="CB221" i="14"/>
  <c r="A222" i="14"/>
  <c r="B222" i="14"/>
  <c r="C222" i="14"/>
  <c r="D222" i="14"/>
  <c r="E222" i="14"/>
  <c r="F222" i="14"/>
  <c r="G222" i="14"/>
  <c r="H222" i="14"/>
  <c r="I222" i="14"/>
  <c r="J222" i="14"/>
  <c r="K222" i="14"/>
  <c r="L222" i="14"/>
  <c r="M222" i="14"/>
  <c r="N222" i="14"/>
  <c r="O222" i="14"/>
  <c r="P222" i="14"/>
  <c r="Q222" i="14"/>
  <c r="R222" i="14"/>
  <c r="S222" i="14"/>
  <c r="T222" i="14"/>
  <c r="U222" i="14"/>
  <c r="V222" i="14"/>
  <c r="W222" i="14"/>
  <c r="X222" i="14"/>
  <c r="Y222" i="14"/>
  <c r="Z222" i="14"/>
  <c r="AA222" i="14"/>
  <c r="AB222" i="14"/>
  <c r="AC222" i="14"/>
  <c r="AD222" i="14"/>
  <c r="AE222" i="14"/>
  <c r="AF222" i="14"/>
  <c r="AG222" i="14"/>
  <c r="AH222" i="14"/>
  <c r="AI222" i="14"/>
  <c r="AJ222" i="14"/>
  <c r="AK222" i="14"/>
  <c r="AL222" i="14"/>
  <c r="AM222" i="14"/>
  <c r="AN222" i="14"/>
  <c r="AO222" i="14"/>
  <c r="AP222" i="14"/>
  <c r="AQ222" i="14"/>
  <c r="AR222" i="14"/>
  <c r="AS222" i="14"/>
  <c r="AT222" i="14"/>
  <c r="AU222" i="14"/>
  <c r="AV222" i="14"/>
  <c r="AW222" i="14"/>
  <c r="AX222" i="14"/>
  <c r="AZ222" i="14"/>
  <c r="BA222" i="14"/>
  <c r="BB222" i="14"/>
  <c r="BC222" i="14"/>
  <c r="BD222" i="14"/>
  <c r="BE222" i="14"/>
  <c r="BF222" i="14"/>
  <c r="BG222" i="14"/>
  <c r="BH222" i="14"/>
  <c r="BI222" i="14"/>
  <c r="BJ222" i="14"/>
  <c r="BK222" i="14"/>
  <c r="BL222" i="14"/>
  <c r="BM222" i="14"/>
  <c r="BN222" i="14"/>
  <c r="BO222" i="14"/>
  <c r="BP222" i="14"/>
  <c r="BQ222" i="14"/>
  <c r="BR222" i="14"/>
  <c r="BS222" i="14"/>
  <c r="BT222" i="14"/>
  <c r="BU222" i="14"/>
  <c r="BV222" i="14"/>
  <c r="BW222" i="14"/>
  <c r="BY222" i="14"/>
  <c r="BZ222" i="14"/>
  <c r="CA222" i="14"/>
  <c r="CB222" i="14"/>
  <c r="A223" i="14"/>
  <c r="B223" i="14"/>
  <c r="C223" i="14"/>
  <c r="D223" i="14"/>
  <c r="E223" i="14"/>
  <c r="F223" i="14"/>
  <c r="G223" i="14"/>
  <c r="H223" i="14"/>
  <c r="I223" i="14"/>
  <c r="J223" i="14"/>
  <c r="K223" i="14"/>
  <c r="L223" i="14"/>
  <c r="M223" i="14"/>
  <c r="N223" i="14"/>
  <c r="O223" i="14"/>
  <c r="P223" i="14"/>
  <c r="Q223" i="14"/>
  <c r="R223" i="14"/>
  <c r="S223" i="14"/>
  <c r="T223" i="14"/>
  <c r="U223" i="14"/>
  <c r="V223" i="14"/>
  <c r="W223" i="14"/>
  <c r="X223" i="14"/>
  <c r="Y223" i="14"/>
  <c r="Z223" i="14"/>
  <c r="AA223" i="14"/>
  <c r="AB223" i="14"/>
  <c r="AC223" i="14"/>
  <c r="AD223" i="14"/>
  <c r="AE223" i="14"/>
  <c r="AF223" i="14"/>
  <c r="AG223" i="14"/>
  <c r="AH223" i="14"/>
  <c r="AI223" i="14"/>
  <c r="AJ223" i="14"/>
  <c r="AK223" i="14"/>
  <c r="AL223" i="14"/>
  <c r="AM223" i="14"/>
  <c r="AN223" i="14"/>
  <c r="AO223" i="14"/>
  <c r="AP223" i="14"/>
  <c r="AQ223" i="14"/>
  <c r="AR223" i="14"/>
  <c r="AS223" i="14"/>
  <c r="AT223" i="14"/>
  <c r="AU223" i="14"/>
  <c r="AV223" i="14"/>
  <c r="AW223" i="14"/>
  <c r="AX223" i="14"/>
  <c r="AZ223" i="14"/>
  <c r="BA223" i="14"/>
  <c r="BB223" i="14"/>
  <c r="BC223" i="14"/>
  <c r="BD223" i="14"/>
  <c r="BE223" i="14"/>
  <c r="BF223" i="14"/>
  <c r="BG223" i="14"/>
  <c r="BH223" i="14"/>
  <c r="BI223" i="14"/>
  <c r="BJ223" i="14"/>
  <c r="BK223" i="14"/>
  <c r="BL223" i="14"/>
  <c r="BM223" i="14"/>
  <c r="BN223" i="14"/>
  <c r="BO223" i="14"/>
  <c r="BP223" i="14"/>
  <c r="BQ223" i="14"/>
  <c r="BR223" i="14"/>
  <c r="BS223" i="14"/>
  <c r="BT223" i="14"/>
  <c r="BU223" i="14"/>
  <c r="BV223" i="14"/>
  <c r="BW223" i="14"/>
  <c r="BY223" i="14"/>
  <c r="BZ223" i="14"/>
  <c r="CA223" i="14"/>
  <c r="CB223" i="14"/>
  <c r="A224" i="14"/>
  <c r="B224" i="14"/>
  <c r="C224" i="14"/>
  <c r="D224" i="14"/>
  <c r="E224" i="14"/>
  <c r="F224" i="14"/>
  <c r="G224" i="14"/>
  <c r="H224" i="14"/>
  <c r="I224" i="14"/>
  <c r="J224" i="14"/>
  <c r="K224" i="14"/>
  <c r="L224" i="14"/>
  <c r="M224" i="14"/>
  <c r="N224" i="14"/>
  <c r="O224" i="14"/>
  <c r="P224" i="14"/>
  <c r="Q224" i="14"/>
  <c r="R224" i="14"/>
  <c r="S224" i="14"/>
  <c r="T224" i="14"/>
  <c r="U224" i="14"/>
  <c r="V224" i="14"/>
  <c r="W224" i="14"/>
  <c r="X224" i="14"/>
  <c r="Y224" i="14"/>
  <c r="Z224" i="14"/>
  <c r="AA224" i="14"/>
  <c r="AB224" i="14"/>
  <c r="AC224" i="14"/>
  <c r="AD224" i="14"/>
  <c r="AE224" i="14"/>
  <c r="AF224" i="14"/>
  <c r="AG224" i="14"/>
  <c r="AH224" i="14"/>
  <c r="AI224" i="14"/>
  <c r="AJ224" i="14"/>
  <c r="AK224" i="14"/>
  <c r="AL224" i="14"/>
  <c r="AM224" i="14"/>
  <c r="AN224" i="14"/>
  <c r="AO224" i="14"/>
  <c r="AP224" i="14"/>
  <c r="AQ224" i="14"/>
  <c r="AR224" i="14"/>
  <c r="AS224" i="14"/>
  <c r="AT224" i="14"/>
  <c r="AU224" i="14"/>
  <c r="AV224" i="14"/>
  <c r="AW224" i="14"/>
  <c r="AX224" i="14"/>
  <c r="AZ224" i="14"/>
  <c r="BA224" i="14"/>
  <c r="BB224" i="14"/>
  <c r="BC224" i="14"/>
  <c r="BD224" i="14"/>
  <c r="BE224" i="14"/>
  <c r="BF224" i="14"/>
  <c r="BG224" i="14"/>
  <c r="BH224" i="14"/>
  <c r="BI224" i="14"/>
  <c r="BJ224" i="14"/>
  <c r="BK224" i="14"/>
  <c r="BL224" i="14"/>
  <c r="BM224" i="14"/>
  <c r="BN224" i="14"/>
  <c r="BO224" i="14"/>
  <c r="BP224" i="14"/>
  <c r="BQ224" i="14"/>
  <c r="BR224" i="14"/>
  <c r="BS224" i="14"/>
  <c r="BT224" i="14"/>
  <c r="BU224" i="14"/>
  <c r="BV224" i="14"/>
  <c r="BW224" i="14"/>
  <c r="BY224" i="14"/>
  <c r="BZ224" i="14"/>
  <c r="CA224" i="14"/>
  <c r="CB224" i="14"/>
  <c r="A225" i="14"/>
  <c r="B225" i="14"/>
  <c r="C225" i="14"/>
  <c r="D225" i="14"/>
  <c r="E225" i="14"/>
  <c r="F225" i="14"/>
  <c r="G225" i="14"/>
  <c r="H225" i="14"/>
  <c r="I225" i="14"/>
  <c r="J225" i="14"/>
  <c r="K225" i="14"/>
  <c r="L225" i="14"/>
  <c r="M225" i="14"/>
  <c r="N225" i="14"/>
  <c r="O225" i="14"/>
  <c r="P225" i="14"/>
  <c r="Q225" i="14"/>
  <c r="R225" i="14"/>
  <c r="S225" i="14"/>
  <c r="T225" i="14"/>
  <c r="U225" i="14"/>
  <c r="V225" i="14"/>
  <c r="W225" i="14"/>
  <c r="X225" i="14"/>
  <c r="Y225" i="14"/>
  <c r="Z225" i="14"/>
  <c r="AA225" i="14"/>
  <c r="AB225" i="14"/>
  <c r="AC225" i="14"/>
  <c r="AD225" i="14"/>
  <c r="AE225" i="14"/>
  <c r="AF225" i="14"/>
  <c r="AG225" i="14"/>
  <c r="AH225" i="14"/>
  <c r="AI225" i="14"/>
  <c r="AJ225" i="14"/>
  <c r="AK225" i="14"/>
  <c r="AL225" i="14"/>
  <c r="AM225" i="14"/>
  <c r="AN225" i="14"/>
  <c r="AO225" i="14"/>
  <c r="AP225" i="14"/>
  <c r="AQ225" i="14"/>
  <c r="AR225" i="14"/>
  <c r="AS225" i="14"/>
  <c r="AT225" i="14"/>
  <c r="AU225" i="14"/>
  <c r="AV225" i="14"/>
  <c r="AW225" i="14"/>
  <c r="AX225" i="14"/>
  <c r="AZ225" i="14"/>
  <c r="BA225" i="14"/>
  <c r="BB225" i="14"/>
  <c r="BC225" i="14"/>
  <c r="BD225" i="14"/>
  <c r="BE225" i="14"/>
  <c r="BF225" i="14"/>
  <c r="BG225" i="14"/>
  <c r="BH225" i="14"/>
  <c r="BI225" i="14"/>
  <c r="BJ225" i="14"/>
  <c r="BK225" i="14"/>
  <c r="BL225" i="14"/>
  <c r="BM225" i="14"/>
  <c r="BN225" i="14"/>
  <c r="BO225" i="14"/>
  <c r="BP225" i="14"/>
  <c r="BQ225" i="14"/>
  <c r="BR225" i="14"/>
  <c r="BS225" i="14"/>
  <c r="BT225" i="14"/>
  <c r="BU225" i="14"/>
  <c r="BV225" i="14"/>
  <c r="BW225" i="14"/>
  <c r="BY225" i="14"/>
  <c r="BZ225" i="14"/>
  <c r="CA225" i="14"/>
  <c r="CB225" i="14"/>
  <c r="A226" i="14"/>
  <c r="B226" i="14"/>
  <c r="C226" i="14"/>
  <c r="D226" i="14"/>
  <c r="E226" i="14"/>
  <c r="F226" i="14"/>
  <c r="G226" i="14"/>
  <c r="H226" i="14"/>
  <c r="I226" i="14"/>
  <c r="J226" i="14"/>
  <c r="K226" i="14"/>
  <c r="L226" i="14"/>
  <c r="M226" i="14"/>
  <c r="N226" i="14"/>
  <c r="O226" i="14"/>
  <c r="P226" i="14"/>
  <c r="Q226" i="14"/>
  <c r="R226" i="14"/>
  <c r="S226" i="14"/>
  <c r="T226" i="14"/>
  <c r="U226" i="14"/>
  <c r="V226" i="14"/>
  <c r="W226" i="14"/>
  <c r="X226" i="14"/>
  <c r="Y226" i="14"/>
  <c r="Z226" i="14"/>
  <c r="AA226" i="14"/>
  <c r="AB226" i="14"/>
  <c r="AC226" i="14"/>
  <c r="AD226" i="14"/>
  <c r="AE226" i="14"/>
  <c r="AF226" i="14"/>
  <c r="AG226" i="14"/>
  <c r="AH226" i="14"/>
  <c r="AI226" i="14"/>
  <c r="AJ226" i="14"/>
  <c r="AK226" i="14"/>
  <c r="AL226" i="14"/>
  <c r="AM226" i="14"/>
  <c r="AN226" i="14"/>
  <c r="AO226" i="14"/>
  <c r="AP226" i="14"/>
  <c r="AQ226" i="14"/>
  <c r="AR226" i="14"/>
  <c r="AS226" i="14"/>
  <c r="AT226" i="14"/>
  <c r="AU226" i="14"/>
  <c r="AV226" i="14"/>
  <c r="AW226" i="14"/>
  <c r="AX226" i="14"/>
  <c r="AZ226" i="14"/>
  <c r="BA226" i="14"/>
  <c r="BB226" i="14"/>
  <c r="BC226" i="14"/>
  <c r="BD226" i="14"/>
  <c r="BE226" i="14"/>
  <c r="BF226" i="14"/>
  <c r="BG226" i="14"/>
  <c r="BH226" i="14"/>
  <c r="BI226" i="14"/>
  <c r="BJ226" i="14"/>
  <c r="BK226" i="14"/>
  <c r="BL226" i="14"/>
  <c r="BM226" i="14"/>
  <c r="BN226" i="14"/>
  <c r="BO226" i="14"/>
  <c r="BP226" i="14"/>
  <c r="BQ226" i="14"/>
  <c r="BR226" i="14"/>
  <c r="BS226" i="14"/>
  <c r="BT226" i="14"/>
  <c r="BU226" i="14"/>
  <c r="BV226" i="14"/>
  <c r="BW226" i="14"/>
  <c r="BY226" i="14"/>
  <c r="BZ226" i="14"/>
  <c r="CA226" i="14"/>
  <c r="CB226" i="14"/>
  <c r="A227" i="14"/>
  <c r="B227" i="14"/>
  <c r="C227" i="14"/>
  <c r="D227" i="14"/>
  <c r="E227" i="14"/>
  <c r="F227" i="14"/>
  <c r="G227" i="14"/>
  <c r="H227" i="14"/>
  <c r="I227" i="14"/>
  <c r="J227" i="14"/>
  <c r="K227" i="14"/>
  <c r="L227" i="14"/>
  <c r="M227" i="14"/>
  <c r="N227" i="14"/>
  <c r="O227" i="14"/>
  <c r="P227" i="14"/>
  <c r="Q227" i="14"/>
  <c r="R227" i="14"/>
  <c r="S227" i="14"/>
  <c r="T227" i="14"/>
  <c r="U227" i="14"/>
  <c r="V227" i="14"/>
  <c r="W227" i="14"/>
  <c r="X227" i="14"/>
  <c r="Y227" i="14"/>
  <c r="Z227" i="14"/>
  <c r="AA227" i="14"/>
  <c r="AB227" i="14"/>
  <c r="AC227" i="14"/>
  <c r="AD227" i="14"/>
  <c r="AE227" i="14"/>
  <c r="AF227" i="14"/>
  <c r="AG227" i="14"/>
  <c r="AH227" i="14"/>
  <c r="AI227" i="14"/>
  <c r="AJ227" i="14"/>
  <c r="AK227" i="14"/>
  <c r="AL227" i="14"/>
  <c r="AM227" i="14"/>
  <c r="AN227" i="14"/>
  <c r="AO227" i="14"/>
  <c r="AP227" i="14"/>
  <c r="AQ227" i="14"/>
  <c r="AR227" i="14"/>
  <c r="AS227" i="14"/>
  <c r="AT227" i="14"/>
  <c r="AU227" i="14"/>
  <c r="AV227" i="14"/>
  <c r="AW227" i="14"/>
  <c r="AX227" i="14"/>
  <c r="AZ227" i="14"/>
  <c r="BA227" i="14"/>
  <c r="BB227" i="14"/>
  <c r="BC227" i="14"/>
  <c r="BD227" i="14"/>
  <c r="BE227" i="14"/>
  <c r="BF227" i="14"/>
  <c r="BG227" i="14"/>
  <c r="BH227" i="14"/>
  <c r="BI227" i="14"/>
  <c r="BJ227" i="14"/>
  <c r="BK227" i="14"/>
  <c r="BL227" i="14"/>
  <c r="BM227" i="14"/>
  <c r="BN227" i="14"/>
  <c r="BO227" i="14"/>
  <c r="BP227" i="14"/>
  <c r="BQ227" i="14"/>
  <c r="BR227" i="14"/>
  <c r="BS227" i="14"/>
  <c r="BT227" i="14"/>
  <c r="BU227" i="14"/>
  <c r="BV227" i="14"/>
  <c r="BW227" i="14"/>
  <c r="BY227" i="14"/>
  <c r="BZ227" i="14"/>
  <c r="CA227" i="14"/>
  <c r="CB227" i="14"/>
  <c r="A228" i="14"/>
  <c r="B228" i="14"/>
  <c r="C228" i="14"/>
  <c r="D228" i="14"/>
  <c r="E228" i="14"/>
  <c r="F228" i="14"/>
  <c r="G228" i="14"/>
  <c r="H228" i="14"/>
  <c r="I228" i="14"/>
  <c r="J228" i="14"/>
  <c r="K228" i="14"/>
  <c r="L228" i="14"/>
  <c r="M228" i="14"/>
  <c r="N228" i="14"/>
  <c r="O228" i="14"/>
  <c r="P228" i="14"/>
  <c r="Q228" i="14"/>
  <c r="R228" i="14"/>
  <c r="S228" i="14"/>
  <c r="T228" i="14"/>
  <c r="U228" i="14"/>
  <c r="V228" i="14"/>
  <c r="W228" i="14"/>
  <c r="X228" i="14"/>
  <c r="Y228" i="14"/>
  <c r="Z228" i="14"/>
  <c r="AA228" i="14"/>
  <c r="AB228" i="14"/>
  <c r="AC228" i="14"/>
  <c r="AD228" i="14"/>
  <c r="AE228" i="14"/>
  <c r="AF228" i="14"/>
  <c r="AG228" i="14"/>
  <c r="AH228" i="14"/>
  <c r="AI228" i="14"/>
  <c r="AJ228" i="14"/>
  <c r="AK228" i="14"/>
  <c r="AL228" i="14"/>
  <c r="AM228" i="14"/>
  <c r="AN228" i="14"/>
  <c r="AO228" i="14"/>
  <c r="AP228" i="14"/>
  <c r="AQ228" i="14"/>
  <c r="AR228" i="14"/>
  <c r="AS228" i="14"/>
  <c r="AT228" i="14"/>
  <c r="AU228" i="14"/>
  <c r="AV228" i="14"/>
  <c r="AW228" i="14"/>
  <c r="AX228" i="14"/>
  <c r="AZ228" i="14"/>
  <c r="BA228" i="14"/>
  <c r="BB228" i="14"/>
  <c r="BC228" i="14"/>
  <c r="BD228" i="14"/>
  <c r="BE228" i="14"/>
  <c r="BF228" i="14"/>
  <c r="BG228" i="14"/>
  <c r="BH228" i="14"/>
  <c r="BI228" i="14"/>
  <c r="BJ228" i="14"/>
  <c r="BK228" i="14"/>
  <c r="BL228" i="14"/>
  <c r="BM228" i="14"/>
  <c r="BN228" i="14"/>
  <c r="BO228" i="14"/>
  <c r="BP228" i="14"/>
  <c r="BQ228" i="14"/>
  <c r="BR228" i="14"/>
  <c r="BS228" i="14"/>
  <c r="BT228" i="14"/>
  <c r="BU228" i="14"/>
  <c r="BV228" i="14"/>
  <c r="BW228" i="14"/>
  <c r="BY228" i="14"/>
  <c r="BZ228" i="14"/>
  <c r="CA228" i="14"/>
  <c r="CB228" i="14"/>
  <c r="A229" i="14"/>
  <c r="B229" i="14"/>
  <c r="C229" i="14"/>
  <c r="D229" i="14"/>
  <c r="E229" i="14"/>
  <c r="F229" i="14"/>
  <c r="G229" i="14"/>
  <c r="H229" i="14"/>
  <c r="I229" i="14"/>
  <c r="J229" i="14"/>
  <c r="K229" i="14"/>
  <c r="L229" i="14"/>
  <c r="M229" i="14"/>
  <c r="N229" i="14"/>
  <c r="O229" i="14"/>
  <c r="P229" i="14"/>
  <c r="Q229" i="14"/>
  <c r="R229" i="14"/>
  <c r="S229" i="14"/>
  <c r="T229" i="14"/>
  <c r="U229" i="14"/>
  <c r="V229" i="14"/>
  <c r="W229" i="14"/>
  <c r="X229" i="14"/>
  <c r="Y229" i="14"/>
  <c r="Z229" i="14"/>
  <c r="AA229" i="14"/>
  <c r="AB229" i="14"/>
  <c r="AC229" i="14"/>
  <c r="AD229" i="14"/>
  <c r="AE229" i="14"/>
  <c r="AF229" i="14"/>
  <c r="AG229" i="14"/>
  <c r="AH229" i="14"/>
  <c r="AI229" i="14"/>
  <c r="AJ229" i="14"/>
  <c r="AK229" i="14"/>
  <c r="AL229" i="14"/>
  <c r="AM229" i="14"/>
  <c r="AN229" i="14"/>
  <c r="AO229" i="14"/>
  <c r="AP229" i="14"/>
  <c r="AQ229" i="14"/>
  <c r="AR229" i="14"/>
  <c r="AS229" i="14"/>
  <c r="AT229" i="14"/>
  <c r="AU229" i="14"/>
  <c r="AV229" i="14"/>
  <c r="AW229" i="14"/>
  <c r="AX229" i="14"/>
  <c r="AZ229" i="14"/>
  <c r="BA229" i="14"/>
  <c r="BB229" i="14"/>
  <c r="BC229" i="14"/>
  <c r="BD229" i="14"/>
  <c r="BE229" i="14"/>
  <c r="BF229" i="14"/>
  <c r="BG229" i="14"/>
  <c r="BH229" i="14"/>
  <c r="BI229" i="14"/>
  <c r="BJ229" i="14"/>
  <c r="BK229" i="14"/>
  <c r="BL229" i="14"/>
  <c r="BM229" i="14"/>
  <c r="BN229" i="14"/>
  <c r="BO229" i="14"/>
  <c r="BP229" i="14"/>
  <c r="BQ229" i="14"/>
  <c r="BR229" i="14"/>
  <c r="BS229" i="14"/>
  <c r="BT229" i="14"/>
  <c r="BU229" i="14"/>
  <c r="BV229" i="14"/>
  <c r="BW229" i="14"/>
  <c r="BY229" i="14"/>
  <c r="BZ229" i="14"/>
  <c r="CA229" i="14"/>
  <c r="CB229" i="14"/>
  <c r="A230" i="14"/>
  <c r="B230" i="14"/>
  <c r="C230" i="14"/>
  <c r="D230" i="14"/>
  <c r="E230" i="14"/>
  <c r="F230" i="14"/>
  <c r="G230" i="14"/>
  <c r="H230" i="14"/>
  <c r="I230" i="14"/>
  <c r="J230" i="14"/>
  <c r="K230" i="14"/>
  <c r="L230" i="14"/>
  <c r="M230" i="14"/>
  <c r="N230" i="14"/>
  <c r="O230" i="14"/>
  <c r="P230" i="14"/>
  <c r="Q230" i="14"/>
  <c r="R230" i="14"/>
  <c r="S230" i="14"/>
  <c r="T230" i="14"/>
  <c r="U230" i="14"/>
  <c r="V230" i="14"/>
  <c r="W230" i="14"/>
  <c r="X230" i="14"/>
  <c r="Y230" i="14"/>
  <c r="Z230" i="14"/>
  <c r="AA230" i="14"/>
  <c r="AB230" i="14"/>
  <c r="AC230" i="14"/>
  <c r="AD230" i="14"/>
  <c r="AE230" i="14"/>
  <c r="AF230" i="14"/>
  <c r="AG230" i="14"/>
  <c r="AH230" i="14"/>
  <c r="AI230" i="14"/>
  <c r="AJ230" i="14"/>
  <c r="AK230" i="14"/>
  <c r="AL230" i="14"/>
  <c r="AM230" i="14"/>
  <c r="AN230" i="14"/>
  <c r="AO230" i="14"/>
  <c r="AP230" i="14"/>
  <c r="AQ230" i="14"/>
  <c r="AR230" i="14"/>
  <c r="AS230" i="14"/>
  <c r="AT230" i="14"/>
  <c r="AU230" i="14"/>
  <c r="AV230" i="14"/>
  <c r="AW230" i="14"/>
  <c r="AX230" i="14"/>
  <c r="AZ230" i="14"/>
  <c r="BA230" i="14"/>
  <c r="BB230" i="14"/>
  <c r="BC230" i="14"/>
  <c r="BD230" i="14"/>
  <c r="BE230" i="14"/>
  <c r="BF230" i="14"/>
  <c r="BG230" i="14"/>
  <c r="BH230" i="14"/>
  <c r="BI230" i="14"/>
  <c r="BJ230" i="14"/>
  <c r="BK230" i="14"/>
  <c r="BL230" i="14"/>
  <c r="BM230" i="14"/>
  <c r="BN230" i="14"/>
  <c r="BO230" i="14"/>
  <c r="BP230" i="14"/>
  <c r="BQ230" i="14"/>
  <c r="BR230" i="14"/>
  <c r="BS230" i="14"/>
  <c r="BT230" i="14"/>
  <c r="BU230" i="14"/>
  <c r="BV230" i="14"/>
  <c r="BW230" i="14"/>
  <c r="BY230" i="14"/>
  <c r="BZ230" i="14"/>
  <c r="CA230" i="14"/>
  <c r="CB230" i="14"/>
  <c r="A231" i="14"/>
  <c r="B231" i="14"/>
  <c r="C231" i="14"/>
  <c r="D231" i="14"/>
  <c r="E231" i="14"/>
  <c r="F231" i="14"/>
  <c r="G231" i="14"/>
  <c r="H231" i="14"/>
  <c r="I231" i="14"/>
  <c r="J231" i="14"/>
  <c r="K231" i="14"/>
  <c r="L231" i="14"/>
  <c r="M231" i="14"/>
  <c r="N231" i="14"/>
  <c r="O231" i="14"/>
  <c r="P231" i="14"/>
  <c r="Q231" i="14"/>
  <c r="R231" i="14"/>
  <c r="S231" i="14"/>
  <c r="T231" i="14"/>
  <c r="U231" i="14"/>
  <c r="V231" i="14"/>
  <c r="W231" i="14"/>
  <c r="X231" i="14"/>
  <c r="Y231" i="14"/>
  <c r="Z231" i="14"/>
  <c r="AA231" i="14"/>
  <c r="AB231" i="14"/>
  <c r="AC231" i="14"/>
  <c r="AD231" i="14"/>
  <c r="AE231" i="14"/>
  <c r="AF231" i="14"/>
  <c r="AG231" i="14"/>
  <c r="AH231" i="14"/>
  <c r="AI231" i="14"/>
  <c r="AJ231" i="14"/>
  <c r="AK231" i="14"/>
  <c r="AL231" i="14"/>
  <c r="AM231" i="14"/>
  <c r="AN231" i="14"/>
  <c r="AO231" i="14"/>
  <c r="AP231" i="14"/>
  <c r="AQ231" i="14"/>
  <c r="AR231" i="14"/>
  <c r="AS231" i="14"/>
  <c r="AT231" i="14"/>
  <c r="AU231" i="14"/>
  <c r="AV231" i="14"/>
  <c r="AW231" i="14"/>
  <c r="AX231" i="14"/>
  <c r="AZ231" i="14"/>
  <c r="BA231" i="14"/>
  <c r="BB231" i="14"/>
  <c r="BC231" i="14"/>
  <c r="BD231" i="14"/>
  <c r="BE231" i="14"/>
  <c r="BF231" i="14"/>
  <c r="BG231" i="14"/>
  <c r="BH231" i="14"/>
  <c r="BI231" i="14"/>
  <c r="BJ231" i="14"/>
  <c r="BK231" i="14"/>
  <c r="BL231" i="14"/>
  <c r="BM231" i="14"/>
  <c r="BN231" i="14"/>
  <c r="BO231" i="14"/>
  <c r="BP231" i="14"/>
  <c r="BQ231" i="14"/>
  <c r="BR231" i="14"/>
  <c r="BS231" i="14"/>
  <c r="BT231" i="14"/>
  <c r="BU231" i="14"/>
  <c r="BV231" i="14"/>
  <c r="BW231" i="14"/>
  <c r="BY231" i="14"/>
  <c r="BZ231" i="14"/>
  <c r="CA231" i="14"/>
  <c r="CB231" i="14"/>
  <c r="A232" i="14"/>
  <c r="B232" i="14"/>
  <c r="C232" i="14"/>
  <c r="D232" i="14"/>
  <c r="E232" i="14"/>
  <c r="F232" i="14"/>
  <c r="G232" i="14"/>
  <c r="H232" i="14"/>
  <c r="I232" i="14"/>
  <c r="J232" i="14"/>
  <c r="K232" i="14"/>
  <c r="L232" i="14"/>
  <c r="M232" i="14"/>
  <c r="N232" i="14"/>
  <c r="O232" i="14"/>
  <c r="P232" i="14"/>
  <c r="Q232" i="14"/>
  <c r="R232" i="14"/>
  <c r="S232" i="14"/>
  <c r="T232" i="14"/>
  <c r="U232" i="14"/>
  <c r="V232" i="14"/>
  <c r="W232" i="14"/>
  <c r="X232" i="14"/>
  <c r="Y232" i="14"/>
  <c r="Z232" i="14"/>
  <c r="AA232" i="14"/>
  <c r="AB232" i="14"/>
  <c r="AC232" i="14"/>
  <c r="AD232" i="14"/>
  <c r="AE232" i="14"/>
  <c r="AF232" i="14"/>
  <c r="AG232" i="14"/>
  <c r="AH232" i="14"/>
  <c r="AI232" i="14"/>
  <c r="AJ232" i="14"/>
  <c r="AK232" i="14"/>
  <c r="AL232" i="14"/>
  <c r="AM232" i="14"/>
  <c r="AN232" i="14"/>
  <c r="AO232" i="14"/>
  <c r="AP232" i="14"/>
  <c r="AQ232" i="14"/>
  <c r="AR232" i="14"/>
  <c r="AS232" i="14"/>
  <c r="AT232" i="14"/>
  <c r="AU232" i="14"/>
  <c r="AV232" i="14"/>
  <c r="AW232" i="14"/>
  <c r="AX232" i="14"/>
  <c r="AZ232" i="14"/>
  <c r="BA232" i="14"/>
  <c r="BB232" i="14"/>
  <c r="BC232" i="14"/>
  <c r="BD232" i="14"/>
  <c r="BE232" i="14"/>
  <c r="BF232" i="14"/>
  <c r="BG232" i="14"/>
  <c r="BH232" i="14"/>
  <c r="BI232" i="14"/>
  <c r="BJ232" i="14"/>
  <c r="BK232" i="14"/>
  <c r="BL232" i="14"/>
  <c r="BM232" i="14"/>
  <c r="BN232" i="14"/>
  <c r="BO232" i="14"/>
  <c r="BP232" i="14"/>
  <c r="BQ232" i="14"/>
  <c r="BR232" i="14"/>
  <c r="BS232" i="14"/>
  <c r="BT232" i="14"/>
  <c r="BU232" i="14"/>
  <c r="BV232" i="14"/>
  <c r="BW232" i="14"/>
  <c r="BY232" i="14"/>
  <c r="BZ232" i="14"/>
  <c r="CA232" i="14"/>
  <c r="CB232" i="14"/>
  <c r="A233" i="14"/>
  <c r="B233" i="14"/>
  <c r="C233" i="14"/>
  <c r="D233" i="14"/>
  <c r="E233" i="14"/>
  <c r="F233" i="14"/>
  <c r="G233" i="14"/>
  <c r="H233" i="14"/>
  <c r="I233" i="14"/>
  <c r="J233" i="14"/>
  <c r="K233" i="14"/>
  <c r="L233" i="14"/>
  <c r="M233" i="14"/>
  <c r="N233" i="14"/>
  <c r="O233" i="14"/>
  <c r="P233" i="14"/>
  <c r="Q233" i="14"/>
  <c r="R233" i="14"/>
  <c r="S233" i="14"/>
  <c r="T233" i="14"/>
  <c r="U233" i="14"/>
  <c r="V233" i="14"/>
  <c r="W233" i="14"/>
  <c r="X233" i="14"/>
  <c r="Y233" i="14"/>
  <c r="Z233" i="14"/>
  <c r="AA233" i="14"/>
  <c r="AB233" i="14"/>
  <c r="AC233" i="14"/>
  <c r="AD233" i="14"/>
  <c r="AE233" i="14"/>
  <c r="AF233" i="14"/>
  <c r="AG233" i="14"/>
  <c r="AH233" i="14"/>
  <c r="AI233" i="14"/>
  <c r="AJ233" i="14"/>
  <c r="AK233" i="14"/>
  <c r="AL233" i="14"/>
  <c r="AM233" i="14"/>
  <c r="AN233" i="14"/>
  <c r="AO233" i="14"/>
  <c r="AP233" i="14"/>
  <c r="AQ233" i="14"/>
  <c r="AR233" i="14"/>
  <c r="AS233" i="14"/>
  <c r="AT233" i="14"/>
  <c r="AU233" i="14"/>
  <c r="AV233" i="14"/>
  <c r="AW233" i="14"/>
  <c r="AX233" i="14"/>
  <c r="AZ233" i="14"/>
  <c r="BA233" i="14"/>
  <c r="BB233" i="14"/>
  <c r="BC233" i="14"/>
  <c r="BD233" i="14"/>
  <c r="BE233" i="14"/>
  <c r="BF233" i="14"/>
  <c r="BG233" i="14"/>
  <c r="BH233" i="14"/>
  <c r="BI233" i="14"/>
  <c r="BJ233" i="14"/>
  <c r="BK233" i="14"/>
  <c r="BL233" i="14"/>
  <c r="BM233" i="14"/>
  <c r="BN233" i="14"/>
  <c r="BO233" i="14"/>
  <c r="BP233" i="14"/>
  <c r="BQ233" i="14"/>
  <c r="BR233" i="14"/>
  <c r="BS233" i="14"/>
  <c r="BT233" i="14"/>
  <c r="BU233" i="14"/>
  <c r="BV233" i="14"/>
  <c r="BW233" i="14"/>
  <c r="BY233" i="14"/>
  <c r="BZ233" i="14"/>
  <c r="CA233" i="14"/>
  <c r="CB233" i="14"/>
  <c r="A234" i="14"/>
  <c r="B234" i="14"/>
  <c r="C234" i="14"/>
  <c r="D234" i="14"/>
  <c r="E234" i="14"/>
  <c r="F234" i="14"/>
  <c r="G234" i="14"/>
  <c r="H234" i="14"/>
  <c r="I234" i="14"/>
  <c r="J234" i="14"/>
  <c r="K234" i="14"/>
  <c r="L234" i="14"/>
  <c r="M234" i="14"/>
  <c r="N234" i="14"/>
  <c r="O234" i="14"/>
  <c r="P234" i="14"/>
  <c r="Q234" i="14"/>
  <c r="R234" i="14"/>
  <c r="S234" i="14"/>
  <c r="T234" i="14"/>
  <c r="U234" i="14"/>
  <c r="V234" i="14"/>
  <c r="W234" i="14"/>
  <c r="X234" i="14"/>
  <c r="Y234" i="14"/>
  <c r="Z234" i="14"/>
  <c r="AA234" i="14"/>
  <c r="AB234" i="14"/>
  <c r="AC234" i="14"/>
  <c r="AD234" i="14"/>
  <c r="AE234" i="14"/>
  <c r="AF234" i="14"/>
  <c r="AG234" i="14"/>
  <c r="AH234" i="14"/>
  <c r="AI234" i="14"/>
  <c r="AJ234" i="14"/>
  <c r="AK234" i="14"/>
  <c r="AL234" i="14"/>
  <c r="AM234" i="14"/>
  <c r="AN234" i="14"/>
  <c r="AO234" i="14"/>
  <c r="AP234" i="14"/>
  <c r="AQ234" i="14"/>
  <c r="AR234" i="14"/>
  <c r="AS234" i="14"/>
  <c r="AT234" i="14"/>
  <c r="AU234" i="14"/>
  <c r="AV234" i="14"/>
  <c r="AW234" i="14"/>
  <c r="AX234" i="14"/>
  <c r="AZ234" i="14"/>
  <c r="BA234" i="14"/>
  <c r="BB234" i="14"/>
  <c r="BC234" i="14"/>
  <c r="BD234" i="14"/>
  <c r="BE234" i="14"/>
  <c r="BF234" i="14"/>
  <c r="BG234" i="14"/>
  <c r="BH234" i="14"/>
  <c r="BI234" i="14"/>
  <c r="BJ234" i="14"/>
  <c r="BK234" i="14"/>
  <c r="BL234" i="14"/>
  <c r="BM234" i="14"/>
  <c r="BN234" i="14"/>
  <c r="BO234" i="14"/>
  <c r="BP234" i="14"/>
  <c r="BQ234" i="14"/>
  <c r="BR234" i="14"/>
  <c r="BS234" i="14"/>
  <c r="BT234" i="14"/>
  <c r="BU234" i="14"/>
  <c r="BV234" i="14"/>
  <c r="BW234" i="14"/>
  <c r="BY234" i="14"/>
  <c r="BZ234" i="14"/>
  <c r="CA234" i="14"/>
  <c r="CB234" i="14"/>
  <c r="A235" i="14"/>
  <c r="B235" i="14"/>
  <c r="C235" i="14"/>
  <c r="D235" i="14"/>
  <c r="E235" i="14"/>
  <c r="F235" i="14"/>
  <c r="G235" i="14"/>
  <c r="H235" i="14"/>
  <c r="I235" i="14"/>
  <c r="J235" i="14"/>
  <c r="K235" i="14"/>
  <c r="L235" i="14"/>
  <c r="M235" i="14"/>
  <c r="N235" i="14"/>
  <c r="O235" i="14"/>
  <c r="P235" i="14"/>
  <c r="Q235" i="14"/>
  <c r="R235" i="14"/>
  <c r="S235" i="14"/>
  <c r="T235" i="14"/>
  <c r="U235" i="14"/>
  <c r="V235" i="14"/>
  <c r="W235" i="14"/>
  <c r="X235" i="14"/>
  <c r="Y235" i="14"/>
  <c r="Z235" i="14"/>
  <c r="AA235" i="14"/>
  <c r="AB235" i="14"/>
  <c r="AC235" i="14"/>
  <c r="AD235" i="14"/>
  <c r="AE235" i="14"/>
  <c r="AF235" i="14"/>
  <c r="AG235" i="14"/>
  <c r="AH235" i="14"/>
  <c r="AI235" i="14"/>
  <c r="AJ235" i="14"/>
  <c r="AK235" i="14"/>
  <c r="AL235" i="14"/>
  <c r="AM235" i="14"/>
  <c r="AN235" i="14"/>
  <c r="AO235" i="14"/>
  <c r="AP235" i="14"/>
  <c r="AQ235" i="14"/>
  <c r="AR235" i="14"/>
  <c r="AS235" i="14"/>
  <c r="AT235" i="14"/>
  <c r="AU235" i="14"/>
  <c r="AV235" i="14"/>
  <c r="AW235" i="14"/>
  <c r="AX235" i="14"/>
  <c r="AZ235" i="14"/>
  <c r="BA235" i="14"/>
  <c r="BB235" i="14"/>
  <c r="BC235" i="14"/>
  <c r="BD235" i="14"/>
  <c r="BE235" i="14"/>
  <c r="BF235" i="14"/>
  <c r="BG235" i="14"/>
  <c r="BH235" i="14"/>
  <c r="BI235" i="14"/>
  <c r="BJ235" i="14"/>
  <c r="BK235" i="14"/>
  <c r="BL235" i="14"/>
  <c r="BM235" i="14"/>
  <c r="BN235" i="14"/>
  <c r="BO235" i="14"/>
  <c r="BP235" i="14"/>
  <c r="BQ235" i="14"/>
  <c r="BR235" i="14"/>
  <c r="BS235" i="14"/>
  <c r="BT235" i="14"/>
  <c r="BU235" i="14"/>
  <c r="BV235" i="14"/>
  <c r="BW235" i="14"/>
  <c r="BY235" i="14"/>
  <c r="BZ235" i="14"/>
  <c r="CA235" i="14"/>
  <c r="CB235" i="14"/>
  <c r="A236" i="14"/>
  <c r="B236" i="14"/>
  <c r="C236" i="14"/>
  <c r="D236" i="14"/>
  <c r="E236" i="14"/>
  <c r="F236" i="14"/>
  <c r="G236" i="14"/>
  <c r="H236" i="14"/>
  <c r="I236" i="14"/>
  <c r="J236" i="14"/>
  <c r="K236" i="14"/>
  <c r="L236" i="14"/>
  <c r="M236" i="14"/>
  <c r="N236" i="14"/>
  <c r="O236" i="14"/>
  <c r="P236" i="14"/>
  <c r="Q236" i="14"/>
  <c r="R236" i="14"/>
  <c r="S236" i="14"/>
  <c r="T236" i="14"/>
  <c r="U236" i="14"/>
  <c r="V236" i="14"/>
  <c r="W236" i="14"/>
  <c r="X236" i="14"/>
  <c r="Y236" i="14"/>
  <c r="Z236" i="14"/>
  <c r="AA236" i="14"/>
  <c r="AB236" i="14"/>
  <c r="AC236" i="14"/>
  <c r="AD236" i="14"/>
  <c r="AE236" i="14"/>
  <c r="AF236" i="14"/>
  <c r="AG236" i="14"/>
  <c r="AH236" i="14"/>
  <c r="AI236" i="14"/>
  <c r="AJ236" i="14"/>
  <c r="AK236" i="14"/>
  <c r="AL236" i="14"/>
  <c r="AM236" i="14"/>
  <c r="AN236" i="14"/>
  <c r="AO236" i="14"/>
  <c r="AP236" i="14"/>
  <c r="AQ236" i="14"/>
  <c r="AR236" i="14"/>
  <c r="AS236" i="14"/>
  <c r="AT236" i="14"/>
  <c r="AU236" i="14"/>
  <c r="AV236" i="14"/>
  <c r="AW236" i="14"/>
  <c r="AX236" i="14"/>
  <c r="AZ236" i="14"/>
  <c r="BA236" i="14"/>
  <c r="BB236" i="14"/>
  <c r="BC236" i="14"/>
  <c r="BD236" i="14"/>
  <c r="BE236" i="14"/>
  <c r="BF236" i="14"/>
  <c r="BG236" i="14"/>
  <c r="BH236" i="14"/>
  <c r="BI236" i="14"/>
  <c r="BJ236" i="14"/>
  <c r="BK236" i="14"/>
  <c r="BL236" i="14"/>
  <c r="BM236" i="14"/>
  <c r="BN236" i="14"/>
  <c r="BO236" i="14"/>
  <c r="BP236" i="14"/>
  <c r="BQ236" i="14"/>
  <c r="BR236" i="14"/>
  <c r="BS236" i="14"/>
  <c r="BT236" i="14"/>
  <c r="BU236" i="14"/>
  <c r="BV236" i="14"/>
  <c r="BW236" i="14"/>
  <c r="BY236" i="14"/>
  <c r="BZ236" i="14"/>
  <c r="CA236" i="14"/>
  <c r="CB236" i="14"/>
  <c r="A237" i="14"/>
  <c r="B237" i="14"/>
  <c r="C237" i="14"/>
  <c r="D237" i="14"/>
  <c r="E237" i="14"/>
  <c r="F237" i="14"/>
  <c r="G237" i="14"/>
  <c r="H237" i="14"/>
  <c r="I237" i="14"/>
  <c r="J237" i="14"/>
  <c r="K237" i="14"/>
  <c r="L237" i="14"/>
  <c r="M237" i="14"/>
  <c r="N237" i="14"/>
  <c r="O237" i="14"/>
  <c r="P237" i="14"/>
  <c r="Q237" i="14"/>
  <c r="R237" i="14"/>
  <c r="S237" i="14"/>
  <c r="T237" i="14"/>
  <c r="U237" i="14"/>
  <c r="V237" i="14"/>
  <c r="W237" i="14"/>
  <c r="X237" i="14"/>
  <c r="Y237" i="14"/>
  <c r="Z237" i="14"/>
  <c r="AA237" i="14"/>
  <c r="AB237" i="14"/>
  <c r="AC237" i="14"/>
  <c r="AD237" i="14"/>
  <c r="AE237" i="14"/>
  <c r="AF237" i="14"/>
  <c r="AG237" i="14"/>
  <c r="AH237" i="14"/>
  <c r="AI237" i="14"/>
  <c r="AJ237" i="14"/>
  <c r="AK237" i="14"/>
  <c r="AL237" i="14"/>
  <c r="AM237" i="14"/>
  <c r="AN237" i="14"/>
  <c r="AO237" i="14"/>
  <c r="AP237" i="14"/>
  <c r="AQ237" i="14"/>
  <c r="AR237" i="14"/>
  <c r="AS237" i="14"/>
  <c r="AT237" i="14"/>
  <c r="AU237" i="14"/>
  <c r="AV237" i="14"/>
  <c r="AW237" i="14"/>
  <c r="AX237" i="14"/>
  <c r="AZ237" i="14"/>
  <c r="BA237" i="14"/>
  <c r="BB237" i="14"/>
  <c r="BC237" i="14"/>
  <c r="BD237" i="14"/>
  <c r="BE237" i="14"/>
  <c r="BF237" i="14"/>
  <c r="BG237" i="14"/>
  <c r="BH237" i="14"/>
  <c r="BI237" i="14"/>
  <c r="BJ237" i="14"/>
  <c r="BK237" i="14"/>
  <c r="BL237" i="14"/>
  <c r="BM237" i="14"/>
  <c r="BN237" i="14"/>
  <c r="BO237" i="14"/>
  <c r="BP237" i="14"/>
  <c r="BQ237" i="14"/>
  <c r="BR237" i="14"/>
  <c r="BS237" i="14"/>
  <c r="BT237" i="14"/>
  <c r="BU237" i="14"/>
  <c r="BV237" i="14"/>
  <c r="BW237" i="14"/>
  <c r="BY237" i="14"/>
  <c r="BZ237" i="14"/>
  <c r="CA237" i="14"/>
  <c r="CB237" i="14"/>
  <c r="A238" i="14"/>
  <c r="B238" i="14"/>
  <c r="C238" i="14"/>
  <c r="D238" i="14"/>
  <c r="E238" i="14"/>
  <c r="F238" i="14"/>
  <c r="G238" i="14"/>
  <c r="H238" i="14"/>
  <c r="I238" i="14"/>
  <c r="J238" i="14"/>
  <c r="K238" i="14"/>
  <c r="L238" i="14"/>
  <c r="M238" i="14"/>
  <c r="N238" i="14"/>
  <c r="O238" i="14"/>
  <c r="P238" i="14"/>
  <c r="Q238" i="14"/>
  <c r="R238" i="14"/>
  <c r="S238" i="14"/>
  <c r="T238" i="14"/>
  <c r="U238" i="14"/>
  <c r="V238" i="14"/>
  <c r="W238" i="14"/>
  <c r="X238" i="14"/>
  <c r="Y238" i="14"/>
  <c r="Z238" i="14"/>
  <c r="AA238" i="14"/>
  <c r="AB238" i="14"/>
  <c r="AC238" i="14"/>
  <c r="AD238" i="14"/>
  <c r="AE238" i="14"/>
  <c r="AF238" i="14"/>
  <c r="AG238" i="14"/>
  <c r="AH238" i="14"/>
  <c r="AI238" i="14"/>
  <c r="AJ238" i="14"/>
  <c r="AK238" i="14"/>
  <c r="AL238" i="14"/>
  <c r="AM238" i="14"/>
  <c r="AN238" i="14"/>
  <c r="AO238" i="14"/>
  <c r="AP238" i="14"/>
  <c r="AQ238" i="14"/>
  <c r="AR238" i="14"/>
  <c r="AS238" i="14"/>
  <c r="AT238" i="14"/>
  <c r="AU238" i="14"/>
  <c r="AV238" i="14"/>
  <c r="AW238" i="14"/>
  <c r="AX238" i="14"/>
  <c r="AZ238" i="14"/>
  <c r="BA238" i="14"/>
  <c r="BB238" i="14"/>
  <c r="BC238" i="14"/>
  <c r="BD238" i="14"/>
  <c r="BE238" i="14"/>
  <c r="BF238" i="14"/>
  <c r="BG238" i="14"/>
  <c r="BH238" i="14"/>
  <c r="BI238" i="14"/>
  <c r="BJ238" i="14"/>
  <c r="BK238" i="14"/>
  <c r="BL238" i="14"/>
  <c r="BM238" i="14"/>
  <c r="BN238" i="14"/>
  <c r="BO238" i="14"/>
  <c r="BP238" i="14"/>
  <c r="BQ238" i="14"/>
  <c r="BR238" i="14"/>
  <c r="BS238" i="14"/>
  <c r="BT238" i="14"/>
  <c r="BU238" i="14"/>
  <c r="BV238" i="14"/>
  <c r="BW238" i="14"/>
  <c r="BY238" i="14"/>
  <c r="BZ238" i="14"/>
  <c r="CA238" i="14"/>
  <c r="CB238" i="14"/>
  <c r="A239" i="14"/>
  <c r="B239" i="14"/>
  <c r="C239" i="14"/>
  <c r="D239" i="14"/>
  <c r="E239" i="14"/>
  <c r="F239" i="14"/>
  <c r="G239" i="14"/>
  <c r="H239" i="14"/>
  <c r="I239" i="14"/>
  <c r="J239" i="14"/>
  <c r="K239" i="14"/>
  <c r="L239" i="14"/>
  <c r="M239" i="14"/>
  <c r="N239" i="14"/>
  <c r="O239" i="14"/>
  <c r="P239" i="14"/>
  <c r="Q239" i="14"/>
  <c r="R239" i="14"/>
  <c r="S239" i="14"/>
  <c r="T239" i="14"/>
  <c r="U239" i="14"/>
  <c r="V239" i="14"/>
  <c r="W239" i="14"/>
  <c r="X239" i="14"/>
  <c r="Y239" i="14"/>
  <c r="Z239" i="14"/>
  <c r="AA239" i="14"/>
  <c r="AB239" i="14"/>
  <c r="AC239" i="14"/>
  <c r="AD239" i="14"/>
  <c r="AE239" i="14"/>
  <c r="AF239" i="14"/>
  <c r="AG239" i="14"/>
  <c r="AH239" i="14"/>
  <c r="AI239" i="14"/>
  <c r="AJ239" i="14"/>
  <c r="AK239" i="14"/>
  <c r="AL239" i="14"/>
  <c r="AM239" i="14"/>
  <c r="AN239" i="14"/>
  <c r="AO239" i="14"/>
  <c r="AP239" i="14"/>
  <c r="AQ239" i="14"/>
  <c r="AR239" i="14"/>
  <c r="AS239" i="14"/>
  <c r="AT239" i="14"/>
  <c r="AU239" i="14"/>
  <c r="AV239" i="14"/>
  <c r="AW239" i="14"/>
  <c r="AX239" i="14"/>
  <c r="AZ239" i="14"/>
  <c r="BA239" i="14"/>
  <c r="BB239" i="14"/>
  <c r="BC239" i="14"/>
  <c r="BD239" i="14"/>
  <c r="BE239" i="14"/>
  <c r="BF239" i="14"/>
  <c r="BG239" i="14"/>
  <c r="BH239" i="14"/>
  <c r="BI239" i="14"/>
  <c r="BJ239" i="14"/>
  <c r="BK239" i="14"/>
  <c r="BL239" i="14"/>
  <c r="BM239" i="14"/>
  <c r="BN239" i="14"/>
  <c r="BO239" i="14"/>
  <c r="BP239" i="14"/>
  <c r="BQ239" i="14"/>
  <c r="BR239" i="14"/>
  <c r="BS239" i="14"/>
  <c r="BT239" i="14"/>
  <c r="BU239" i="14"/>
  <c r="BV239" i="14"/>
  <c r="BW239" i="14"/>
  <c r="BY239" i="14"/>
  <c r="BZ239" i="14"/>
  <c r="CA239" i="14"/>
  <c r="CB239" i="14"/>
  <c r="A240" i="14"/>
  <c r="B240" i="14"/>
  <c r="C240" i="14"/>
  <c r="D240" i="14"/>
  <c r="E240" i="14"/>
  <c r="F240" i="14"/>
  <c r="G240" i="14"/>
  <c r="H240" i="14"/>
  <c r="I240" i="14"/>
  <c r="J240" i="14"/>
  <c r="K240" i="14"/>
  <c r="L240" i="14"/>
  <c r="M240" i="14"/>
  <c r="N240" i="14"/>
  <c r="O240" i="14"/>
  <c r="P240" i="14"/>
  <c r="Q240" i="14"/>
  <c r="R240" i="14"/>
  <c r="S240" i="14"/>
  <c r="T240" i="14"/>
  <c r="U240" i="14"/>
  <c r="V240" i="14"/>
  <c r="W240" i="14"/>
  <c r="X240" i="14"/>
  <c r="Y240" i="14"/>
  <c r="Z240" i="14"/>
  <c r="AA240" i="14"/>
  <c r="AB240" i="14"/>
  <c r="AC240" i="14"/>
  <c r="AD240" i="14"/>
  <c r="AE240" i="14"/>
  <c r="AF240" i="14"/>
  <c r="AG240" i="14"/>
  <c r="AH240" i="14"/>
  <c r="AI240" i="14"/>
  <c r="AJ240" i="14"/>
  <c r="AK240" i="14"/>
  <c r="AL240" i="14"/>
  <c r="AM240" i="14"/>
  <c r="AN240" i="14"/>
  <c r="AO240" i="14"/>
  <c r="AP240" i="14"/>
  <c r="AQ240" i="14"/>
  <c r="AR240" i="14"/>
  <c r="AS240" i="14"/>
  <c r="AT240" i="14"/>
  <c r="AU240" i="14"/>
  <c r="AV240" i="14"/>
  <c r="AW240" i="14"/>
  <c r="AX240" i="14"/>
  <c r="AZ240" i="14"/>
  <c r="BA240" i="14"/>
  <c r="BB240" i="14"/>
  <c r="BC240" i="14"/>
  <c r="BD240" i="14"/>
  <c r="BE240" i="14"/>
  <c r="BF240" i="14"/>
  <c r="BG240" i="14"/>
  <c r="BH240" i="14"/>
  <c r="BI240" i="14"/>
  <c r="BJ240" i="14"/>
  <c r="BK240" i="14"/>
  <c r="BL240" i="14"/>
  <c r="BM240" i="14"/>
  <c r="BN240" i="14"/>
  <c r="BO240" i="14"/>
  <c r="BP240" i="14"/>
  <c r="BQ240" i="14"/>
  <c r="BR240" i="14"/>
  <c r="BS240" i="14"/>
  <c r="BT240" i="14"/>
  <c r="BU240" i="14"/>
  <c r="BV240" i="14"/>
  <c r="BW240" i="14"/>
  <c r="BY240" i="14"/>
  <c r="BZ240" i="14"/>
  <c r="CA240" i="14"/>
  <c r="CB240" i="14"/>
  <c r="A241" i="14"/>
  <c r="B241" i="14"/>
  <c r="C241" i="14"/>
  <c r="D241" i="14"/>
  <c r="E241" i="14"/>
  <c r="F241" i="14"/>
  <c r="G241" i="14"/>
  <c r="H241" i="14"/>
  <c r="I241" i="14"/>
  <c r="J241" i="14"/>
  <c r="K241" i="14"/>
  <c r="L241" i="14"/>
  <c r="M241" i="14"/>
  <c r="N241" i="14"/>
  <c r="O241" i="14"/>
  <c r="P241" i="14"/>
  <c r="Q241" i="14"/>
  <c r="R241" i="14"/>
  <c r="S241" i="14"/>
  <c r="T241" i="14"/>
  <c r="U241" i="14"/>
  <c r="V241" i="14"/>
  <c r="W241" i="14"/>
  <c r="X241" i="14"/>
  <c r="Y241" i="14"/>
  <c r="Z241" i="14"/>
  <c r="AA241" i="14"/>
  <c r="AB241" i="14"/>
  <c r="AC241" i="14"/>
  <c r="AD241" i="14"/>
  <c r="AE241" i="14"/>
  <c r="AF241" i="14"/>
  <c r="AG241" i="14"/>
  <c r="AH241" i="14"/>
  <c r="AI241" i="14"/>
  <c r="AJ241" i="14"/>
  <c r="AK241" i="14"/>
  <c r="AL241" i="14"/>
  <c r="AM241" i="14"/>
  <c r="AN241" i="14"/>
  <c r="AO241" i="14"/>
  <c r="AP241" i="14"/>
  <c r="AQ241" i="14"/>
  <c r="AR241" i="14"/>
  <c r="AS241" i="14"/>
  <c r="AT241" i="14"/>
  <c r="AU241" i="14"/>
  <c r="AV241" i="14"/>
  <c r="AW241" i="14"/>
  <c r="AX241" i="14"/>
  <c r="AZ241" i="14"/>
  <c r="BA241" i="14"/>
  <c r="BB241" i="14"/>
  <c r="BC241" i="14"/>
  <c r="BD241" i="14"/>
  <c r="BE241" i="14"/>
  <c r="BF241" i="14"/>
  <c r="BG241" i="14"/>
  <c r="BH241" i="14"/>
  <c r="BI241" i="14"/>
  <c r="BJ241" i="14"/>
  <c r="BK241" i="14"/>
  <c r="BL241" i="14"/>
  <c r="BM241" i="14"/>
  <c r="BN241" i="14"/>
  <c r="BO241" i="14"/>
  <c r="BP241" i="14"/>
  <c r="BQ241" i="14"/>
  <c r="BR241" i="14"/>
  <c r="BS241" i="14"/>
  <c r="BT241" i="14"/>
  <c r="BU241" i="14"/>
  <c r="BV241" i="14"/>
  <c r="BW241" i="14"/>
  <c r="BY241" i="14"/>
  <c r="BZ241" i="14"/>
  <c r="CA241" i="14"/>
  <c r="CB241" i="14"/>
  <c r="A242" i="14"/>
  <c r="B242" i="14"/>
  <c r="C242" i="14"/>
  <c r="D242" i="14"/>
  <c r="E242" i="14"/>
  <c r="F242" i="14"/>
  <c r="G242" i="14"/>
  <c r="H242" i="14"/>
  <c r="I242" i="14"/>
  <c r="J242" i="14"/>
  <c r="K242" i="14"/>
  <c r="L242" i="14"/>
  <c r="M242" i="14"/>
  <c r="N242" i="14"/>
  <c r="O242" i="14"/>
  <c r="P242" i="14"/>
  <c r="Q242" i="14"/>
  <c r="R242" i="14"/>
  <c r="S242" i="14"/>
  <c r="T242" i="14"/>
  <c r="U242" i="14"/>
  <c r="V242" i="14"/>
  <c r="W242" i="14"/>
  <c r="X242" i="14"/>
  <c r="Y242" i="14"/>
  <c r="Z242" i="14"/>
  <c r="AA242" i="14"/>
  <c r="AB242" i="14"/>
  <c r="AC242" i="14"/>
  <c r="AD242" i="14"/>
  <c r="AE242" i="14"/>
  <c r="AF242" i="14"/>
  <c r="AG242" i="14"/>
  <c r="AH242" i="14"/>
  <c r="AI242" i="14"/>
  <c r="AJ242" i="14"/>
  <c r="AK242" i="14"/>
  <c r="AL242" i="14"/>
  <c r="AM242" i="14"/>
  <c r="AN242" i="14"/>
  <c r="AO242" i="14"/>
  <c r="AP242" i="14"/>
  <c r="AQ242" i="14"/>
  <c r="AR242" i="14"/>
  <c r="AS242" i="14"/>
  <c r="AT242" i="14"/>
  <c r="AU242" i="14"/>
  <c r="AV242" i="14"/>
  <c r="AW242" i="14"/>
  <c r="AX242" i="14"/>
  <c r="AZ242" i="14"/>
  <c r="BA242" i="14"/>
  <c r="BB242" i="14"/>
  <c r="BC242" i="14"/>
  <c r="BD242" i="14"/>
  <c r="BE242" i="14"/>
  <c r="BF242" i="14"/>
  <c r="BG242" i="14"/>
  <c r="BH242" i="14"/>
  <c r="BI242" i="14"/>
  <c r="BJ242" i="14"/>
  <c r="BK242" i="14"/>
  <c r="BL242" i="14"/>
  <c r="BM242" i="14"/>
  <c r="BN242" i="14"/>
  <c r="BO242" i="14"/>
  <c r="BP242" i="14"/>
  <c r="BQ242" i="14"/>
  <c r="BR242" i="14"/>
  <c r="BS242" i="14"/>
  <c r="BT242" i="14"/>
  <c r="BU242" i="14"/>
  <c r="BV242" i="14"/>
  <c r="BW242" i="14"/>
  <c r="BY242" i="14"/>
  <c r="BZ242" i="14"/>
  <c r="CA242" i="14"/>
  <c r="CB242" i="14"/>
  <c r="A243" i="14"/>
  <c r="B243" i="14"/>
  <c r="C243" i="14"/>
  <c r="D243" i="14"/>
  <c r="E243" i="14"/>
  <c r="F243" i="14"/>
  <c r="G243" i="14"/>
  <c r="H243" i="14"/>
  <c r="I243" i="14"/>
  <c r="J243" i="14"/>
  <c r="K243" i="14"/>
  <c r="L243" i="14"/>
  <c r="M243" i="14"/>
  <c r="N243" i="14"/>
  <c r="O243" i="14"/>
  <c r="P243" i="14"/>
  <c r="Q243" i="14"/>
  <c r="R243" i="14"/>
  <c r="S243" i="14"/>
  <c r="T243" i="14"/>
  <c r="U243" i="14"/>
  <c r="V243" i="14"/>
  <c r="W243" i="14"/>
  <c r="X243" i="14"/>
  <c r="Y243" i="14"/>
  <c r="Z243" i="14"/>
  <c r="AA243" i="14"/>
  <c r="AB243" i="14"/>
  <c r="AC243" i="14"/>
  <c r="AD243" i="14"/>
  <c r="AE243" i="14"/>
  <c r="AF243" i="14"/>
  <c r="AG243" i="14"/>
  <c r="AH243" i="14"/>
  <c r="AI243" i="14"/>
  <c r="AJ243" i="14"/>
  <c r="AK243" i="14"/>
  <c r="AL243" i="14"/>
  <c r="AM243" i="14"/>
  <c r="AN243" i="14"/>
  <c r="AO243" i="14"/>
  <c r="AP243" i="14"/>
  <c r="AQ243" i="14"/>
  <c r="AR243" i="14"/>
  <c r="AS243" i="14"/>
  <c r="AT243" i="14"/>
  <c r="AU243" i="14"/>
  <c r="AV243" i="14"/>
  <c r="AW243" i="14"/>
  <c r="AX243" i="14"/>
  <c r="AZ243" i="14"/>
  <c r="BA243" i="14"/>
  <c r="BB243" i="14"/>
  <c r="BC243" i="14"/>
  <c r="BD243" i="14"/>
  <c r="BE243" i="14"/>
  <c r="BF243" i="14"/>
  <c r="BG243" i="14"/>
  <c r="BH243" i="14"/>
  <c r="BI243" i="14"/>
  <c r="BJ243" i="14"/>
  <c r="BK243" i="14"/>
  <c r="BL243" i="14"/>
  <c r="BM243" i="14"/>
  <c r="BN243" i="14"/>
  <c r="BO243" i="14"/>
  <c r="BP243" i="14"/>
  <c r="BQ243" i="14"/>
  <c r="BR243" i="14"/>
  <c r="BS243" i="14"/>
  <c r="BT243" i="14"/>
  <c r="BU243" i="14"/>
  <c r="BV243" i="14"/>
  <c r="BW243" i="14"/>
  <c r="BY243" i="14"/>
  <c r="BZ243" i="14"/>
  <c r="CA243" i="14"/>
  <c r="CB243" i="14"/>
  <c r="A244" i="14"/>
  <c r="B244" i="14"/>
  <c r="C244" i="14"/>
  <c r="D244" i="14"/>
  <c r="E244" i="14"/>
  <c r="F244" i="14"/>
  <c r="G244" i="14"/>
  <c r="H244" i="14"/>
  <c r="I244" i="14"/>
  <c r="J244" i="14"/>
  <c r="K244" i="14"/>
  <c r="L244" i="14"/>
  <c r="M244" i="14"/>
  <c r="N244" i="14"/>
  <c r="O244" i="14"/>
  <c r="P244" i="14"/>
  <c r="Q244" i="14"/>
  <c r="R244" i="14"/>
  <c r="S244" i="14"/>
  <c r="T244" i="14"/>
  <c r="U244" i="14"/>
  <c r="V244" i="14"/>
  <c r="W244" i="14"/>
  <c r="X244" i="14"/>
  <c r="Y244" i="14"/>
  <c r="Z244" i="14"/>
  <c r="AA244" i="14"/>
  <c r="AB244" i="14"/>
  <c r="AC244" i="14"/>
  <c r="AD244" i="14"/>
  <c r="AE244" i="14"/>
  <c r="AF244" i="14"/>
  <c r="AG244" i="14"/>
  <c r="AH244" i="14"/>
  <c r="AI244" i="14"/>
  <c r="AJ244" i="14"/>
  <c r="AK244" i="14"/>
  <c r="AL244" i="14"/>
  <c r="AM244" i="14"/>
  <c r="AN244" i="14"/>
  <c r="AO244" i="14"/>
  <c r="AP244" i="14"/>
  <c r="AQ244" i="14"/>
  <c r="AR244" i="14"/>
  <c r="AS244" i="14"/>
  <c r="AT244" i="14"/>
  <c r="AU244" i="14"/>
  <c r="AV244" i="14"/>
  <c r="AW244" i="14"/>
  <c r="AX244" i="14"/>
  <c r="AZ244" i="14"/>
  <c r="BA244" i="14"/>
  <c r="BB244" i="14"/>
  <c r="BC244" i="14"/>
  <c r="BD244" i="14"/>
  <c r="BE244" i="14"/>
  <c r="BF244" i="14"/>
  <c r="BG244" i="14"/>
  <c r="BH244" i="14"/>
  <c r="BI244" i="14"/>
  <c r="BJ244" i="14"/>
  <c r="BK244" i="14"/>
  <c r="BL244" i="14"/>
  <c r="BM244" i="14"/>
  <c r="BN244" i="14"/>
  <c r="BO244" i="14"/>
  <c r="BP244" i="14"/>
  <c r="BQ244" i="14"/>
  <c r="BR244" i="14"/>
  <c r="BS244" i="14"/>
  <c r="BT244" i="14"/>
  <c r="BU244" i="14"/>
  <c r="BV244" i="14"/>
  <c r="BW244" i="14"/>
  <c r="BY244" i="14"/>
  <c r="BZ244" i="14"/>
  <c r="CA244" i="14"/>
  <c r="CB244" i="14"/>
  <c r="A245" i="14"/>
  <c r="B245" i="14"/>
  <c r="C245" i="14"/>
  <c r="D245" i="14"/>
  <c r="E245" i="14"/>
  <c r="F245" i="14"/>
  <c r="G245" i="14"/>
  <c r="H245" i="14"/>
  <c r="I245" i="14"/>
  <c r="J245" i="14"/>
  <c r="K245" i="14"/>
  <c r="L245" i="14"/>
  <c r="M245" i="14"/>
  <c r="N245" i="14"/>
  <c r="O245" i="14"/>
  <c r="P245" i="14"/>
  <c r="Q245" i="14"/>
  <c r="R245" i="14"/>
  <c r="S245" i="14"/>
  <c r="T245" i="14"/>
  <c r="U245" i="14"/>
  <c r="V245" i="14"/>
  <c r="W245" i="14"/>
  <c r="X245" i="14"/>
  <c r="Y245" i="14"/>
  <c r="Z245" i="14"/>
  <c r="AA245" i="14"/>
  <c r="AB245" i="14"/>
  <c r="AC245" i="14"/>
  <c r="AD245" i="14"/>
  <c r="AE245" i="14"/>
  <c r="AF245" i="14"/>
  <c r="AG245" i="14"/>
  <c r="AH245" i="14"/>
  <c r="AI245" i="14"/>
  <c r="AJ245" i="14"/>
  <c r="AK245" i="14"/>
  <c r="AL245" i="14"/>
  <c r="AM245" i="14"/>
  <c r="AN245" i="14"/>
  <c r="AO245" i="14"/>
  <c r="AP245" i="14"/>
  <c r="AQ245" i="14"/>
  <c r="AR245" i="14"/>
  <c r="AS245" i="14"/>
  <c r="AT245" i="14"/>
  <c r="AU245" i="14"/>
  <c r="AV245" i="14"/>
  <c r="AW245" i="14"/>
  <c r="AX245" i="14"/>
  <c r="AZ245" i="14"/>
  <c r="BA245" i="14"/>
  <c r="BB245" i="14"/>
  <c r="BC245" i="14"/>
  <c r="BD245" i="14"/>
  <c r="BE245" i="14"/>
  <c r="BF245" i="14"/>
  <c r="BG245" i="14"/>
  <c r="BH245" i="14"/>
  <c r="BI245" i="14"/>
  <c r="BJ245" i="14"/>
  <c r="BK245" i="14"/>
  <c r="BL245" i="14"/>
  <c r="BM245" i="14"/>
  <c r="BN245" i="14"/>
  <c r="BO245" i="14"/>
  <c r="BP245" i="14"/>
  <c r="BQ245" i="14"/>
  <c r="BR245" i="14"/>
  <c r="BS245" i="14"/>
  <c r="BT245" i="14"/>
  <c r="BU245" i="14"/>
  <c r="BV245" i="14"/>
  <c r="BW245" i="14"/>
  <c r="BY245" i="14"/>
  <c r="BZ245" i="14"/>
  <c r="CA245" i="14"/>
  <c r="CB245" i="14"/>
  <c r="A246" i="14"/>
  <c r="B246" i="14"/>
  <c r="C246" i="14"/>
  <c r="D246" i="14"/>
  <c r="E246" i="14"/>
  <c r="F246" i="14"/>
  <c r="G246" i="14"/>
  <c r="H246" i="14"/>
  <c r="I246" i="14"/>
  <c r="J246" i="14"/>
  <c r="K246" i="14"/>
  <c r="L246" i="14"/>
  <c r="M246" i="14"/>
  <c r="N246" i="14"/>
  <c r="O246" i="14"/>
  <c r="P246" i="14"/>
  <c r="Q246" i="14"/>
  <c r="R246" i="14"/>
  <c r="S246" i="14"/>
  <c r="T246" i="14"/>
  <c r="U246" i="14"/>
  <c r="V246" i="14"/>
  <c r="W246" i="14"/>
  <c r="X246" i="14"/>
  <c r="Y246" i="14"/>
  <c r="Z246" i="14"/>
  <c r="AA246" i="14"/>
  <c r="AB246" i="14"/>
  <c r="AC246" i="14"/>
  <c r="AD246" i="14"/>
  <c r="AE246" i="14"/>
  <c r="AF246" i="14"/>
  <c r="AG246" i="14"/>
  <c r="AH246" i="14"/>
  <c r="AI246" i="14"/>
  <c r="AJ246" i="14"/>
  <c r="AK246" i="14"/>
  <c r="AL246" i="14"/>
  <c r="AM246" i="14"/>
  <c r="AN246" i="14"/>
  <c r="AO246" i="14"/>
  <c r="AP246" i="14"/>
  <c r="AQ246" i="14"/>
  <c r="AR246" i="14"/>
  <c r="AS246" i="14"/>
  <c r="AT246" i="14"/>
  <c r="AU246" i="14"/>
  <c r="AV246" i="14"/>
  <c r="AW246" i="14"/>
  <c r="AX246" i="14"/>
  <c r="AZ246" i="14"/>
  <c r="BA246" i="14"/>
  <c r="BB246" i="14"/>
  <c r="BC246" i="14"/>
  <c r="BD246" i="14"/>
  <c r="BE246" i="14"/>
  <c r="BF246" i="14"/>
  <c r="BG246" i="14"/>
  <c r="BH246" i="14"/>
  <c r="BI246" i="14"/>
  <c r="BJ246" i="14"/>
  <c r="BK246" i="14"/>
  <c r="BL246" i="14"/>
  <c r="BM246" i="14"/>
  <c r="BN246" i="14"/>
  <c r="BO246" i="14"/>
  <c r="BP246" i="14"/>
  <c r="BQ246" i="14"/>
  <c r="BR246" i="14"/>
  <c r="BS246" i="14"/>
  <c r="BT246" i="14"/>
  <c r="BU246" i="14"/>
  <c r="BV246" i="14"/>
  <c r="BW246" i="14"/>
  <c r="BY246" i="14"/>
  <c r="BZ246" i="14"/>
  <c r="CA246" i="14"/>
  <c r="CB246" i="14"/>
  <c r="A247" i="14"/>
  <c r="B247" i="14"/>
  <c r="C247" i="14"/>
  <c r="D247" i="14"/>
  <c r="E247" i="14"/>
  <c r="F247" i="14"/>
  <c r="G247" i="14"/>
  <c r="H247" i="14"/>
  <c r="I247" i="14"/>
  <c r="J247" i="14"/>
  <c r="K247" i="14"/>
  <c r="L247" i="14"/>
  <c r="M247" i="14"/>
  <c r="N247" i="14"/>
  <c r="O247" i="14"/>
  <c r="P247" i="14"/>
  <c r="Q247" i="14"/>
  <c r="R247" i="14"/>
  <c r="S247" i="14"/>
  <c r="T247" i="14"/>
  <c r="U247" i="14"/>
  <c r="V247" i="14"/>
  <c r="W247" i="14"/>
  <c r="X247" i="14"/>
  <c r="Y247" i="14"/>
  <c r="Z247" i="14"/>
  <c r="AA247" i="14"/>
  <c r="AB247" i="14"/>
  <c r="AC247" i="14"/>
  <c r="AD247" i="14"/>
  <c r="AE247" i="14"/>
  <c r="AF247" i="14"/>
  <c r="AG247" i="14"/>
  <c r="AH247" i="14"/>
  <c r="AI247" i="14"/>
  <c r="AJ247" i="14"/>
  <c r="AK247" i="14"/>
  <c r="AL247" i="14"/>
  <c r="AM247" i="14"/>
  <c r="AN247" i="14"/>
  <c r="AO247" i="14"/>
  <c r="AP247" i="14"/>
  <c r="AQ247" i="14"/>
  <c r="AR247" i="14"/>
  <c r="AS247" i="14"/>
  <c r="AT247" i="14"/>
  <c r="AU247" i="14"/>
  <c r="AV247" i="14"/>
  <c r="AW247" i="14"/>
  <c r="AX247" i="14"/>
  <c r="AZ247" i="14"/>
  <c r="BA247" i="14"/>
  <c r="BB247" i="14"/>
  <c r="BC247" i="14"/>
  <c r="BD247" i="14"/>
  <c r="BE247" i="14"/>
  <c r="BF247" i="14"/>
  <c r="BG247" i="14"/>
  <c r="BH247" i="14"/>
  <c r="BI247" i="14"/>
  <c r="BJ247" i="14"/>
  <c r="BK247" i="14"/>
  <c r="BL247" i="14"/>
  <c r="BM247" i="14"/>
  <c r="BN247" i="14"/>
  <c r="BO247" i="14"/>
  <c r="BP247" i="14"/>
  <c r="BQ247" i="14"/>
  <c r="BR247" i="14"/>
  <c r="BS247" i="14"/>
  <c r="BT247" i="14"/>
  <c r="BU247" i="14"/>
  <c r="BV247" i="14"/>
  <c r="BW247" i="14"/>
  <c r="BY247" i="14"/>
  <c r="BZ247" i="14"/>
  <c r="CA247" i="14"/>
  <c r="CB247" i="14"/>
  <c r="A248" i="14"/>
  <c r="B248" i="14"/>
  <c r="C248" i="14"/>
  <c r="D248" i="14"/>
  <c r="E248" i="14"/>
  <c r="F248" i="14"/>
  <c r="G248" i="14"/>
  <c r="H248" i="14"/>
  <c r="I248" i="14"/>
  <c r="J248" i="14"/>
  <c r="K248" i="14"/>
  <c r="L248" i="14"/>
  <c r="M248" i="14"/>
  <c r="N248" i="14"/>
  <c r="O248" i="14"/>
  <c r="P248" i="14"/>
  <c r="Q248" i="14"/>
  <c r="R248" i="14"/>
  <c r="S248" i="14"/>
  <c r="T248" i="14"/>
  <c r="U248" i="14"/>
  <c r="V248" i="14"/>
  <c r="W248" i="14"/>
  <c r="X248" i="14"/>
  <c r="Y248" i="14"/>
  <c r="Z248" i="14"/>
  <c r="AA248" i="14"/>
  <c r="AB248" i="14"/>
  <c r="AC248" i="14"/>
  <c r="AD248" i="14"/>
  <c r="AE248" i="14"/>
  <c r="AF248" i="14"/>
  <c r="AG248" i="14"/>
  <c r="AH248" i="14"/>
  <c r="AI248" i="14"/>
  <c r="AJ248" i="14"/>
  <c r="AK248" i="14"/>
  <c r="AL248" i="14"/>
  <c r="AM248" i="14"/>
  <c r="AN248" i="14"/>
  <c r="AO248" i="14"/>
  <c r="AP248" i="14"/>
  <c r="AQ248" i="14"/>
  <c r="AR248" i="14"/>
  <c r="AS248" i="14"/>
  <c r="AT248" i="14"/>
  <c r="AU248" i="14"/>
  <c r="AV248" i="14"/>
  <c r="AW248" i="14"/>
  <c r="AX248" i="14"/>
  <c r="AZ248" i="14"/>
  <c r="BA248" i="14"/>
  <c r="BB248" i="14"/>
  <c r="BC248" i="14"/>
  <c r="BD248" i="14"/>
  <c r="BE248" i="14"/>
  <c r="BF248" i="14"/>
  <c r="BG248" i="14"/>
  <c r="BH248" i="14"/>
  <c r="BI248" i="14"/>
  <c r="BJ248" i="14"/>
  <c r="BK248" i="14"/>
  <c r="BL248" i="14"/>
  <c r="BM248" i="14"/>
  <c r="BN248" i="14"/>
  <c r="BO248" i="14"/>
  <c r="BP248" i="14"/>
  <c r="BQ248" i="14"/>
  <c r="BR248" i="14"/>
  <c r="BS248" i="14"/>
  <c r="BT248" i="14"/>
  <c r="BU248" i="14"/>
  <c r="BV248" i="14"/>
  <c r="BW248" i="14"/>
  <c r="BY248" i="14"/>
  <c r="BZ248" i="14"/>
  <c r="CA248" i="14"/>
  <c r="CB248" i="14"/>
  <c r="A249" i="14"/>
  <c r="B249" i="14"/>
  <c r="C249" i="14"/>
  <c r="D249" i="14"/>
  <c r="E249" i="14"/>
  <c r="F249" i="14"/>
  <c r="G249" i="14"/>
  <c r="H249" i="14"/>
  <c r="I249" i="14"/>
  <c r="J249" i="14"/>
  <c r="K249" i="14"/>
  <c r="L249" i="14"/>
  <c r="M249" i="14"/>
  <c r="N249" i="14"/>
  <c r="O249" i="14"/>
  <c r="P249" i="14"/>
  <c r="Q249" i="14"/>
  <c r="R249" i="14"/>
  <c r="S249" i="14"/>
  <c r="T249" i="14"/>
  <c r="U249" i="14"/>
  <c r="V249" i="14"/>
  <c r="W249" i="14"/>
  <c r="X249" i="14"/>
  <c r="Y249" i="14"/>
  <c r="Z249" i="14"/>
  <c r="AA249" i="14"/>
  <c r="AB249" i="14"/>
  <c r="AC249" i="14"/>
  <c r="AD249" i="14"/>
  <c r="AE249" i="14"/>
  <c r="AF249" i="14"/>
  <c r="AG249" i="14"/>
  <c r="AH249" i="14"/>
  <c r="AI249" i="14"/>
  <c r="AJ249" i="14"/>
  <c r="AK249" i="14"/>
  <c r="AL249" i="14"/>
  <c r="AM249" i="14"/>
  <c r="AN249" i="14"/>
  <c r="AO249" i="14"/>
  <c r="AP249" i="14"/>
  <c r="AQ249" i="14"/>
  <c r="AR249" i="14"/>
  <c r="AS249" i="14"/>
  <c r="AT249" i="14"/>
  <c r="AU249" i="14"/>
  <c r="AV249" i="14"/>
  <c r="AW249" i="14"/>
  <c r="AX249" i="14"/>
  <c r="AZ249" i="14"/>
  <c r="BA249" i="14"/>
  <c r="BB249" i="14"/>
  <c r="BC249" i="14"/>
  <c r="BD249" i="14"/>
  <c r="BE249" i="14"/>
  <c r="BF249" i="14"/>
  <c r="BG249" i="14"/>
  <c r="BH249" i="14"/>
  <c r="BI249" i="14"/>
  <c r="BJ249" i="14"/>
  <c r="BK249" i="14"/>
  <c r="BL249" i="14"/>
  <c r="BM249" i="14"/>
  <c r="BN249" i="14"/>
  <c r="BO249" i="14"/>
  <c r="BP249" i="14"/>
  <c r="BQ249" i="14"/>
  <c r="BR249" i="14"/>
  <c r="BS249" i="14"/>
  <c r="BT249" i="14"/>
  <c r="BU249" i="14"/>
  <c r="BV249" i="14"/>
  <c r="BW249" i="14"/>
  <c r="BY249" i="14"/>
  <c r="BZ249" i="14"/>
  <c r="CA249" i="14"/>
  <c r="CB249" i="14"/>
  <c r="A250" i="14"/>
  <c r="B250" i="14"/>
  <c r="C250" i="14"/>
  <c r="D250" i="14"/>
  <c r="E250" i="14"/>
  <c r="F250" i="14"/>
  <c r="G250" i="14"/>
  <c r="H250" i="14"/>
  <c r="I250" i="14"/>
  <c r="J250" i="14"/>
  <c r="K250" i="14"/>
  <c r="L250" i="14"/>
  <c r="M250" i="14"/>
  <c r="N250" i="14"/>
  <c r="O250" i="14"/>
  <c r="P250" i="14"/>
  <c r="Q250" i="14"/>
  <c r="R250" i="14"/>
  <c r="S250" i="14"/>
  <c r="T250" i="14"/>
  <c r="U250" i="14"/>
  <c r="V250" i="14"/>
  <c r="W250" i="14"/>
  <c r="X250" i="14"/>
  <c r="Y250" i="14"/>
  <c r="Z250" i="14"/>
  <c r="AA250" i="14"/>
  <c r="AB250" i="14"/>
  <c r="AC250" i="14"/>
  <c r="AD250" i="14"/>
  <c r="AE250" i="14"/>
  <c r="AF250" i="14"/>
  <c r="AG250" i="14"/>
  <c r="AH250" i="14"/>
  <c r="AI250" i="14"/>
  <c r="AJ250" i="14"/>
  <c r="AK250" i="14"/>
  <c r="AL250" i="14"/>
  <c r="AM250" i="14"/>
  <c r="AN250" i="14"/>
  <c r="AO250" i="14"/>
  <c r="AP250" i="14"/>
  <c r="AQ250" i="14"/>
  <c r="AR250" i="14"/>
  <c r="AS250" i="14"/>
  <c r="AT250" i="14"/>
  <c r="AU250" i="14"/>
  <c r="AV250" i="14"/>
  <c r="AW250" i="14"/>
  <c r="AX250" i="14"/>
  <c r="AZ250" i="14"/>
  <c r="BA250" i="14"/>
  <c r="BB250" i="14"/>
  <c r="BC250" i="14"/>
  <c r="BD250" i="14"/>
  <c r="BE250" i="14"/>
  <c r="BF250" i="14"/>
  <c r="BG250" i="14"/>
  <c r="BH250" i="14"/>
  <c r="BI250" i="14"/>
  <c r="BJ250" i="14"/>
  <c r="BK250" i="14"/>
  <c r="BL250" i="14"/>
  <c r="BM250" i="14"/>
  <c r="BN250" i="14"/>
  <c r="BO250" i="14"/>
  <c r="BP250" i="14"/>
  <c r="BQ250" i="14"/>
  <c r="BR250" i="14"/>
  <c r="BS250" i="14"/>
  <c r="BT250" i="14"/>
  <c r="BU250" i="14"/>
  <c r="BV250" i="14"/>
  <c r="BW250" i="14"/>
  <c r="BY250" i="14"/>
  <c r="BZ250" i="14"/>
  <c r="CA250" i="14"/>
  <c r="CB250" i="14"/>
  <c r="A251" i="14"/>
  <c r="B251" i="14"/>
  <c r="C251" i="14"/>
  <c r="D251" i="14"/>
  <c r="E251" i="14"/>
  <c r="F251" i="14"/>
  <c r="G251" i="14"/>
  <c r="H251" i="14"/>
  <c r="I251" i="14"/>
  <c r="J251" i="14"/>
  <c r="K251" i="14"/>
  <c r="L251" i="14"/>
  <c r="M251" i="14"/>
  <c r="N251" i="14"/>
  <c r="O251" i="14"/>
  <c r="P251" i="14"/>
  <c r="Q251" i="14"/>
  <c r="R251" i="14"/>
  <c r="S251" i="14"/>
  <c r="T251" i="14"/>
  <c r="U251" i="14"/>
  <c r="V251" i="14"/>
  <c r="W251" i="14"/>
  <c r="X251" i="14"/>
  <c r="Y251" i="14"/>
  <c r="Z251" i="14"/>
  <c r="AA251" i="14"/>
  <c r="AB251" i="14"/>
  <c r="AC251" i="14"/>
  <c r="AD251" i="14"/>
  <c r="AE251" i="14"/>
  <c r="AF251" i="14"/>
  <c r="AG251" i="14"/>
  <c r="AH251" i="14"/>
  <c r="AI251" i="14"/>
  <c r="AJ251" i="14"/>
  <c r="AK251" i="14"/>
  <c r="AL251" i="14"/>
  <c r="AM251" i="14"/>
  <c r="AN251" i="14"/>
  <c r="AO251" i="14"/>
  <c r="AP251" i="14"/>
  <c r="AQ251" i="14"/>
  <c r="AR251" i="14"/>
  <c r="AS251" i="14"/>
  <c r="AT251" i="14"/>
  <c r="AU251" i="14"/>
  <c r="AV251" i="14"/>
  <c r="AW251" i="14"/>
  <c r="AX251" i="14"/>
  <c r="AZ251" i="14"/>
  <c r="BA251" i="14"/>
  <c r="BB251" i="14"/>
  <c r="BC251" i="14"/>
  <c r="BD251" i="14"/>
  <c r="BE251" i="14"/>
  <c r="BF251" i="14"/>
  <c r="BG251" i="14"/>
  <c r="BH251" i="14"/>
  <c r="BI251" i="14"/>
  <c r="BJ251" i="14"/>
  <c r="BK251" i="14"/>
  <c r="BL251" i="14"/>
  <c r="BM251" i="14"/>
  <c r="BN251" i="14"/>
  <c r="BO251" i="14"/>
  <c r="BP251" i="14"/>
  <c r="BQ251" i="14"/>
  <c r="BR251" i="14"/>
  <c r="BS251" i="14"/>
  <c r="BT251" i="14"/>
  <c r="BU251" i="14"/>
  <c r="BV251" i="14"/>
  <c r="BW251" i="14"/>
  <c r="BY251" i="14"/>
  <c r="BZ251" i="14"/>
  <c r="CA251" i="14"/>
  <c r="CB251" i="14"/>
  <c r="A252" i="14"/>
  <c r="B252" i="14"/>
  <c r="C252" i="14"/>
  <c r="D252" i="14"/>
  <c r="E252" i="14"/>
  <c r="F252" i="14"/>
  <c r="G252" i="14"/>
  <c r="H252" i="14"/>
  <c r="I252" i="14"/>
  <c r="J252" i="14"/>
  <c r="K252" i="14"/>
  <c r="L252" i="14"/>
  <c r="M252" i="14"/>
  <c r="N252" i="14"/>
  <c r="O252" i="14"/>
  <c r="P252" i="14"/>
  <c r="Q252" i="14"/>
  <c r="R252" i="14"/>
  <c r="S252" i="14"/>
  <c r="T252" i="14"/>
  <c r="U252" i="14"/>
  <c r="V252" i="14"/>
  <c r="W252" i="14"/>
  <c r="X252" i="14"/>
  <c r="Y252" i="14"/>
  <c r="Z252" i="14"/>
  <c r="AA252" i="14"/>
  <c r="AB252" i="14"/>
  <c r="AC252" i="14"/>
  <c r="AD252" i="14"/>
  <c r="AE252" i="14"/>
  <c r="AF252" i="14"/>
  <c r="AG252" i="14"/>
  <c r="AH252" i="14"/>
  <c r="AI252" i="14"/>
  <c r="AJ252" i="14"/>
  <c r="AK252" i="14"/>
  <c r="AL252" i="14"/>
  <c r="AM252" i="14"/>
  <c r="AN252" i="14"/>
  <c r="AO252" i="14"/>
  <c r="AP252" i="14"/>
  <c r="AQ252" i="14"/>
  <c r="AR252" i="14"/>
  <c r="AS252" i="14"/>
  <c r="AT252" i="14"/>
  <c r="AU252" i="14"/>
  <c r="AV252" i="14"/>
  <c r="AW252" i="14"/>
  <c r="AX252" i="14"/>
  <c r="AZ252" i="14"/>
  <c r="BA252" i="14"/>
  <c r="BB252" i="14"/>
  <c r="BC252" i="14"/>
  <c r="BD252" i="14"/>
  <c r="BE252" i="14"/>
  <c r="BF252" i="14"/>
  <c r="BG252" i="14"/>
  <c r="BH252" i="14"/>
  <c r="BI252" i="14"/>
  <c r="BJ252" i="14"/>
  <c r="BK252" i="14"/>
  <c r="BL252" i="14"/>
  <c r="BM252" i="14"/>
  <c r="BN252" i="14"/>
  <c r="BO252" i="14"/>
  <c r="BP252" i="14"/>
  <c r="BQ252" i="14"/>
  <c r="BR252" i="14"/>
  <c r="BS252" i="14"/>
  <c r="BT252" i="14"/>
  <c r="BU252" i="14"/>
  <c r="BV252" i="14"/>
  <c r="BW252" i="14"/>
  <c r="BY252" i="14"/>
  <c r="BZ252" i="14"/>
  <c r="CA252" i="14"/>
  <c r="CB252" i="14"/>
  <c r="A253" i="14"/>
  <c r="B253" i="14"/>
  <c r="C253" i="14"/>
  <c r="D253" i="14"/>
  <c r="E253" i="14"/>
  <c r="F253" i="14"/>
  <c r="G253" i="14"/>
  <c r="H253" i="14"/>
  <c r="I253" i="14"/>
  <c r="J253" i="14"/>
  <c r="K253" i="14"/>
  <c r="L253" i="14"/>
  <c r="M253" i="14"/>
  <c r="N253" i="14"/>
  <c r="O253" i="14"/>
  <c r="P253" i="14"/>
  <c r="Q253" i="14"/>
  <c r="R253" i="14"/>
  <c r="S253" i="14"/>
  <c r="T253" i="14"/>
  <c r="U253" i="14"/>
  <c r="V253" i="14"/>
  <c r="W253" i="14"/>
  <c r="X253" i="14"/>
  <c r="Y253" i="14"/>
  <c r="Z253" i="14"/>
  <c r="AA253" i="14"/>
  <c r="AB253" i="14"/>
  <c r="AC253" i="14"/>
  <c r="AD253" i="14"/>
  <c r="AE253" i="14"/>
  <c r="AF253" i="14"/>
  <c r="AG253" i="14"/>
  <c r="AH253" i="14"/>
  <c r="AI253" i="14"/>
  <c r="AJ253" i="14"/>
  <c r="AK253" i="14"/>
  <c r="AL253" i="14"/>
  <c r="AM253" i="14"/>
  <c r="AN253" i="14"/>
  <c r="AO253" i="14"/>
  <c r="AP253" i="14"/>
  <c r="AQ253" i="14"/>
  <c r="AR253" i="14"/>
  <c r="AS253" i="14"/>
  <c r="AT253" i="14"/>
  <c r="AU253" i="14"/>
  <c r="AV253" i="14"/>
  <c r="AW253" i="14"/>
  <c r="AX253" i="14"/>
  <c r="AZ253" i="14"/>
  <c r="BA253" i="14"/>
  <c r="BB253" i="14"/>
  <c r="BC253" i="14"/>
  <c r="BD253" i="14"/>
  <c r="BE253" i="14"/>
  <c r="BF253" i="14"/>
  <c r="BG253" i="14"/>
  <c r="BH253" i="14"/>
  <c r="BI253" i="14"/>
  <c r="BJ253" i="14"/>
  <c r="BK253" i="14"/>
  <c r="BL253" i="14"/>
  <c r="BM253" i="14"/>
  <c r="BN253" i="14"/>
  <c r="BO253" i="14"/>
  <c r="BP253" i="14"/>
  <c r="BQ253" i="14"/>
  <c r="BR253" i="14"/>
  <c r="BS253" i="14"/>
  <c r="BT253" i="14"/>
  <c r="BU253" i="14"/>
  <c r="BV253" i="14"/>
  <c r="BW253" i="14"/>
  <c r="BY253" i="14"/>
  <c r="BZ253" i="14"/>
  <c r="CA253" i="14"/>
  <c r="CB253" i="14"/>
  <c r="A254" i="14"/>
  <c r="B254" i="14"/>
  <c r="C254" i="14"/>
  <c r="D254" i="14"/>
  <c r="E254" i="14"/>
  <c r="F254" i="14"/>
  <c r="G254" i="14"/>
  <c r="H254" i="14"/>
  <c r="I254" i="14"/>
  <c r="J254" i="14"/>
  <c r="K254" i="14"/>
  <c r="L254" i="14"/>
  <c r="M254" i="14"/>
  <c r="N254" i="14"/>
  <c r="O254" i="14"/>
  <c r="P254" i="14"/>
  <c r="Q254" i="14"/>
  <c r="R254" i="14"/>
  <c r="S254" i="14"/>
  <c r="T254" i="14"/>
  <c r="U254" i="14"/>
  <c r="V254" i="14"/>
  <c r="W254" i="14"/>
  <c r="X254" i="14"/>
  <c r="Y254" i="14"/>
  <c r="Z254" i="14"/>
  <c r="AA254" i="14"/>
  <c r="AB254" i="14"/>
  <c r="AC254" i="14"/>
  <c r="AD254" i="14"/>
  <c r="AE254" i="14"/>
  <c r="AF254" i="14"/>
  <c r="AG254" i="14"/>
  <c r="AH254" i="14"/>
  <c r="AI254" i="14"/>
  <c r="AJ254" i="14"/>
  <c r="AK254" i="14"/>
  <c r="AL254" i="14"/>
  <c r="AM254" i="14"/>
  <c r="AN254" i="14"/>
  <c r="AO254" i="14"/>
  <c r="AP254" i="14"/>
  <c r="AQ254" i="14"/>
  <c r="AR254" i="14"/>
  <c r="AS254" i="14"/>
  <c r="AT254" i="14"/>
  <c r="AU254" i="14"/>
  <c r="AV254" i="14"/>
  <c r="AW254" i="14"/>
  <c r="AX254" i="14"/>
  <c r="AZ254" i="14"/>
  <c r="BA254" i="14"/>
  <c r="BB254" i="14"/>
  <c r="BC254" i="14"/>
  <c r="BD254" i="14"/>
  <c r="BE254" i="14"/>
  <c r="BF254" i="14"/>
  <c r="BG254" i="14"/>
  <c r="BH254" i="14"/>
  <c r="BI254" i="14"/>
  <c r="BJ254" i="14"/>
  <c r="BK254" i="14"/>
  <c r="BL254" i="14"/>
  <c r="BM254" i="14"/>
  <c r="BN254" i="14"/>
  <c r="BO254" i="14"/>
  <c r="BP254" i="14"/>
  <c r="BQ254" i="14"/>
  <c r="BR254" i="14"/>
  <c r="BS254" i="14"/>
  <c r="BT254" i="14"/>
  <c r="BU254" i="14"/>
  <c r="BV254" i="14"/>
  <c r="BW254" i="14"/>
  <c r="BY254" i="14"/>
  <c r="BZ254" i="14"/>
  <c r="CA254" i="14"/>
  <c r="CB254" i="14"/>
  <c r="A255" i="14"/>
  <c r="B255" i="14"/>
  <c r="C255" i="14"/>
  <c r="D255" i="14"/>
  <c r="E255" i="14"/>
  <c r="F255" i="14"/>
  <c r="G255" i="14"/>
  <c r="H255" i="14"/>
  <c r="I255" i="14"/>
  <c r="J255" i="14"/>
  <c r="K255" i="14"/>
  <c r="L255" i="14"/>
  <c r="M255" i="14"/>
  <c r="N255" i="14"/>
  <c r="O255" i="14"/>
  <c r="P255" i="14"/>
  <c r="Q255" i="14"/>
  <c r="R255" i="14"/>
  <c r="S255" i="14"/>
  <c r="T255" i="14"/>
  <c r="U255" i="14"/>
  <c r="V255" i="14"/>
  <c r="W255" i="14"/>
  <c r="X255" i="14"/>
  <c r="Y255" i="14"/>
  <c r="Z255" i="14"/>
  <c r="AA255" i="14"/>
  <c r="AB255" i="14"/>
  <c r="AC255" i="14"/>
  <c r="AD255" i="14"/>
  <c r="AE255" i="14"/>
  <c r="AF255" i="14"/>
  <c r="AG255" i="14"/>
  <c r="AH255" i="14"/>
  <c r="AI255" i="14"/>
  <c r="AJ255" i="14"/>
  <c r="AK255" i="14"/>
  <c r="AL255" i="14"/>
  <c r="AM255" i="14"/>
  <c r="AN255" i="14"/>
  <c r="AO255" i="14"/>
  <c r="AP255" i="14"/>
  <c r="AQ255" i="14"/>
  <c r="AR255" i="14"/>
  <c r="AS255" i="14"/>
  <c r="AT255" i="14"/>
  <c r="AU255" i="14"/>
  <c r="AV255" i="14"/>
  <c r="AW255" i="14"/>
  <c r="AX255" i="14"/>
  <c r="AZ255" i="14"/>
  <c r="BA255" i="14"/>
  <c r="BB255" i="14"/>
  <c r="BC255" i="14"/>
  <c r="BD255" i="14"/>
  <c r="BE255" i="14"/>
  <c r="BF255" i="14"/>
  <c r="BG255" i="14"/>
  <c r="BH255" i="14"/>
  <c r="BI255" i="14"/>
  <c r="BJ255" i="14"/>
  <c r="BK255" i="14"/>
  <c r="BL255" i="14"/>
  <c r="BM255" i="14"/>
  <c r="BN255" i="14"/>
  <c r="BO255" i="14"/>
  <c r="BP255" i="14"/>
  <c r="BQ255" i="14"/>
  <c r="BR255" i="14"/>
  <c r="BS255" i="14"/>
  <c r="BT255" i="14"/>
  <c r="BU255" i="14"/>
  <c r="BV255" i="14"/>
  <c r="BW255" i="14"/>
  <c r="BY255" i="14"/>
  <c r="BZ255" i="14"/>
  <c r="CA255" i="14"/>
  <c r="CB255" i="14"/>
  <c r="A256" i="14"/>
  <c r="B256" i="14"/>
  <c r="C256" i="14"/>
  <c r="D256" i="14"/>
  <c r="E256" i="14"/>
  <c r="F256" i="14"/>
  <c r="G256" i="14"/>
  <c r="H256" i="14"/>
  <c r="I256" i="14"/>
  <c r="J256" i="14"/>
  <c r="K256" i="14"/>
  <c r="L256" i="14"/>
  <c r="M256" i="14"/>
  <c r="N256" i="14"/>
  <c r="O256" i="14"/>
  <c r="P256" i="14"/>
  <c r="Q256" i="14"/>
  <c r="R256" i="14"/>
  <c r="S256" i="14"/>
  <c r="T256" i="14"/>
  <c r="U256" i="14"/>
  <c r="V256" i="14"/>
  <c r="W256" i="14"/>
  <c r="X256" i="14"/>
  <c r="Y256" i="14"/>
  <c r="Z256" i="14"/>
  <c r="AA256" i="14"/>
  <c r="AB256" i="14"/>
  <c r="AC256" i="14"/>
  <c r="AD256" i="14"/>
  <c r="AE256" i="14"/>
  <c r="AF256" i="14"/>
  <c r="AG256" i="14"/>
  <c r="AH256" i="14"/>
  <c r="AI256" i="14"/>
  <c r="AJ256" i="14"/>
  <c r="AK256" i="14"/>
  <c r="AL256" i="14"/>
  <c r="AM256" i="14"/>
  <c r="AN256" i="14"/>
  <c r="AO256" i="14"/>
  <c r="AP256" i="14"/>
  <c r="AQ256" i="14"/>
  <c r="AR256" i="14"/>
  <c r="AS256" i="14"/>
  <c r="AT256" i="14"/>
  <c r="AU256" i="14"/>
  <c r="AV256" i="14"/>
  <c r="AW256" i="14"/>
  <c r="AX256" i="14"/>
  <c r="AZ256" i="14"/>
  <c r="BA256" i="14"/>
  <c r="BB256" i="14"/>
  <c r="BC256" i="14"/>
  <c r="BD256" i="14"/>
  <c r="BE256" i="14"/>
  <c r="BF256" i="14"/>
  <c r="BG256" i="14"/>
  <c r="BH256" i="14"/>
  <c r="BI256" i="14"/>
  <c r="BJ256" i="14"/>
  <c r="BK256" i="14"/>
  <c r="BL256" i="14"/>
  <c r="BM256" i="14"/>
  <c r="BN256" i="14"/>
  <c r="BO256" i="14"/>
  <c r="BP256" i="14"/>
  <c r="BQ256" i="14"/>
  <c r="BR256" i="14"/>
  <c r="BS256" i="14"/>
  <c r="BT256" i="14"/>
  <c r="BU256" i="14"/>
  <c r="BV256" i="14"/>
  <c r="BW256" i="14"/>
  <c r="BY256" i="14"/>
  <c r="BZ256" i="14"/>
  <c r="CA256" i="14"/>
  <c r="CB256" i="14"/>
  <c r="A257" i="14"/>
  <c r="B257" i="14"/>
  <c r="C257" i="14"/>
  <c r="D257" i="14"/>
  <c r="E257" i="14"/>
  <c r="F257" i="14"/>
  <c r="G257" i="14"/>
  <c r="H257" i="14"/>
  <c r="I257" i="14"/>
  <c r="J257" i="14"/>
  <c r="K257" i="14"/>
  <c r="L257" i="14"/>
  <c r="M257" i="14"/>
  <c r="N257" i="14"/>
  <c r="O257" i="14"/>
  <c r="P257" i="14"/>
  <c r="Q257" i="14"/>
  <c r="R257" i="14"/>
  <c r="S257" i="14"/>
  <c r="T257" i="14"/>
  <c r="U257" i="14"/>
  <c r="V257" i="14"/>
  <c r="W257" i="14"/>
  <c r="X257" i="14"/>
  <c r="Y257" i="14"/>
  <c r="Z257" i="14"/>
  <c r="AA257" i="14"/>
  <c r="AB257" i="14"/>
  <c r="AC257" i="14"/>
  <c r="AD257" i="14"/>
  <c r="AE257" i="14"/>
  <c r="AF257" i="14"/>
  <c r="AG257" i="14"/>
  <c r="AH257" i="14"/>
  <c r="AI257" i="14"/>
  <c r="AJ257" i="14"/>
  <c r="AK257" i="14"/>
  <c r="AL257" i="14"/>
  <c r="AM257" i="14"/>
  <c r="AN257" i="14"/>
  <c r="AO257" i="14"/>
  <c r="AP257" i="14"/>
  <c r="AQ257" i="14"/>
  <c r="AR257" i="14"/>
  <c r="AS257" i="14"/>
  <c r="AT257" i="14"/>
  <c r="AU257" i="14"/>
  <c r="AV257" i="14"/>
  <c r="AW257" i="14"/>
  <c r="AX257" i="14"/>
  <c r="AZ257" i="14"/>
  <c r="BA257" i="14"/>
  <c r="BB257" i="14"/>
  <c r="BC257" i="14"/>
  <c r="BD257" i="14"/>
  <c r="BE257" i="14"/>
  <c r="BF257" i="14"/>
  <c r="BG257" i="14"/>
  <c r="BH257" i="14"/>
  <c r="BI257" i="14"/>
  <c r="BJ257" i="14"/>
  <c r="BK257" i="14"/>
  <c r="BL257" i="14"/>
  <c r="BM257" i="14"/>
  <c r="BN257" i="14"/>
  <c r="BO257" i="14"/>
  <c r="BP257" i="14"/>
  <c r="BQ257" i="14"/>
  <c r="BR257" i="14"/>
  <c r="BS257" i="14"/>
  <c r="BT257" i="14"/>
  <c r="BU257" i="14"/>
  <c r="BV257" i="14"/>
  <c r="BW257" i="14"/>
  <c r="BY257" i="14"/>
  <c r="BZ257" i="14"/>
  <c r="CA257" i="14"/>
  <c r="CB257" i="14"/>
  <c r="A258" i="14"/>
  <c r="B258" i="14"/>
  <c r="C258" i="14"/>
  <c r="D258" i="14"/>
  <c r="E258" i="14"/>
  <c r="F258" i="14"/>
  <c r="G258" i="14"/>
  <c r="H258" i="14"/>
  <c r="I258" i="14"/>
  <c r="J258" i="14"/>
  <c r="K258" i="14"/>
  <c r="L258" i="14"/>
  <c r="M258" i="14"/>
  <c r="N258" i="14"/>
  <c r="O258" i="14"/>
  <c r="P258" i="14"/>
  <c r="Q258" i="14"/>
  <c r="R258" i="14"/>
  <c r="S258" i="14"/>
  <c r="T258" i="14"/>
  <c r="U258" i="14"/>
  <c r="V258" i="14"/>
  <c r="W258" i="14"/>
  <c r="X258" i="14"/>
  <c r="Y258" i="14"/>
  <c r="Z258" i="14"/>
  <c r="AA258" i="14"/>
  <c r="AB258" i="14"/>
  <c r="AC258" i="14"/>
  <c r="AD258" i="14"/>
  <c r="AE258" i="14"/>
  <c r="AF258" i="14"/>
  <c r="AG258" i="14"/>
  <c r="AH258" i="14"/>
  <c r="AI258" i="14"/>
  <c r="AJ258" i="14"/>
  <c r="AK258" i="14"/>
  <c r="AL258" i="14"/>
  <c r="AM258" i="14"/>
  <c r="AN258" i="14"/>
  <c r="AO258" i="14"/>
  <c r="AP258" i="14"/>
  <c r="AQ258" i="14"/>
  <c r="AR258" i="14"/>
  <c r="AS258" i="14"/>
  <c r="AT258" i="14"/>
  <c r="AU258" i="14"/>
  <c r="AV258" i="14"/>
  <c r="AW258" i="14"/>
  <c r="AX258" i="14"/>
  <c r="AZ258" i="14"/>
  <c r="BA258" i="14"/>
  <c r="BB258" i="14"/>
  <c r="BC258" i="14"/>
  <c r="BD258" i="14"/>
  <c r="BE258" i="14"/>
  <c r="BF258" i="14"/>
  <c r="BG258" i="14"/>
  <c r="BH258" i="14"/>
  <c r="BI258" i="14"/>
  <c r="BJ258" i="14"/>
  <c r="BK258" i="14"/>
  <c r="BL258" i="14"/>
  <c r="BM258" i="14"/>
  <c r="BN258" i="14"/>
  <c r="BO258" i="14"/>
  <c r="BP258" i="14"/>
  <c r="BQ258" i="14"/>
  <c r="BR258" i="14"/>
  <c r="BS258" i="14"/>
  <c r="BT258" i="14"/>
  <c r="BU258" i="14"/>
  <c r="BV258" i="14"/>
  <c r="BW258" i="14"/>
  <c r="BY258" i="14"/>
  <c r="BZ258" i="14"/>
  <c r="CA258" i="14"/>
  <c r="CB258" i="14"/>
  <c r="A259" i="14"/>
  <c r="B259" i="14"/>
  <c r="C259" i="14"/>
  <c r="D259" i="14"/>
  <c r="E259" i="14"/>
  <c r="F259" i="14"/>
  <c r="G259" i="14"/>
  <c r="H259" i="14"/>
  <c r="I259" i="14"/>
  <c r="J259" i="14"/>
  <c r="K259" i="14"/>
  <c r="L259" i="14"/>
  <c r="M259" i="14"/>
  <c r="N259" i="14"/>
  <c r="O259" i="14"/>
  <c r="P259" i="14"/>
  <c r="Q259" i="14"/>
  <c r="R259" i="14"/>
  <c r="S259" i="14"/>
  <c r="T259" i="14"/>
  <c r="U259" i="14"/>
  <c r="V259" i="14"/>
  <c r="W259" i="14"/>
  <c r="X259" i="14"/>
  <c r="Y259" i="14"/>
  <c r="Z259" i="14"/>
  <c r="AA259" i="14"/>
  <c r="AB259" i="14"/>
  <c r="AC259" i="14"/>
  <c r="AD259" i="14"/>
  <c r="AE259" i="14"/>
  <c r="AF259" i="14"/>
  <c r="AG259" i="14"/>
  <c r="AH259" i="14"/>
  <c r="AI259" i="14"/>
  <c r="AJ259" i="14"/>
  <c r="AK259" i="14"/>
  <c r="AL259" i="14"/>
  <c r="AM259" i="14"/>
  <c r="AN259" i="14"/>
  <c r="AO259" i="14"/>
  <c r="AP259" i="14"/>
  <c r="AQ259" i="14"/>
  <c r="AR259" i="14"/>
  <c r="AS259" i="14"/>
  <c r="AT259" i="14"/>
  <c r="AU259" i="14"/>
  <c r="AV259" i="14"/>
  <c r="AW259" i="14"/>
  <c r="AX259" i="14"/>
  <c r="AZ259" i="14"/>
  <c r="BA259" i="14"/>
  <c r="BB259" i="14"/>
  <c r="BC259" i="14"/>
  <c r="BD259" i="14"/>
  <c r="BE259" i="14"/>
  <c r="BF259" i="14"/>
  <c r="BG259" i="14"/>
  <c r="BH259" i="14"/>
  <c r="BI259" i="14"/>
  <c r="BJ259" i="14"/>
  <c r="BK259" i="14"/>
  <c r="BL259" i="14"/>
  <c r="BM259" i="14"/>
  <c r="BN259" i="14"/>
  <c r="BO259" i="14"/>
  <c r="BP259" i="14"/>
  <c r="BQ259" i="14"/>
  <c r="BR259" i="14"/>
  <c r="BS259" i="14"/>
  <c r="BT259" i="14"/>
  <c r="BU259" i="14"/>
  <c r="BV259" i="14"/>
  <c r="BW259" i="14"/>
  <c r="BY259" i="14"/>
  <c r="BZ259" i="14"/>
  <c r="CA259" i="14"/>
  <c r="CB259" i="14"/>
  <c r="A260" i="14"/>
  <c r="B260" i="14"/>
  <c r="C260" i="14"/>
  <c r="D260" i="14"/>
  <c r="E260" i="14"/>
  <c r="F260" i="14"/>
  <c r="G260" i="14"/>
  <c r="H260" i="14"/>
  <c r="I260" i="14"/>
  <c r="J260" i="14"/>
  <c r="K260" i="14"/>
  <c r="L260" i="14"/>
  <c r="M260" i="14"/>
  <c r="N260" i="14"/>
  <c r="O260" i="14"/>
  <c r="P260" i="14"/>
  <c r="Q260" i="14"/>
  <c r="R260" i="14"/>
  <c r="S260" i="14"/>
  <c r="T260" i="14"/>
  <c r="U260" i="14"/>
  <c r="V260" i="14"/>
  <c r="W260" i="14"/>
  <c r="X260" i="14"/>
  <c r="Y260" i="14"/>
  <c r="Z260" i="14"/>
  <c r="AA260" i="14"/>
  <c r="AB260" i="14"/>
  <c r="AC260" i="14"/>
  <c r="AD260" i="14"/>
  <c r="AE260" i="14"/>
  <c r="AF260" i="14"/>
  <c r="AG260" i="14"/>
  <c r="AH260" i="14"/>
  <c r="AI260" i="14"/>
  <c r="AJ260" i="14"/>
  <c r="AK260" i="14"/>
  <c r="AL260" i="14"/>
  <c r="AM260" i="14"/>
  <c r="AN260" i="14"/>
  <c r="AO260" i="14"/>
  <c r="AP260" i="14"/>
  <c r="AQ260" i="14"/>
  <c r="AR260" i="14"/>
  <c r="AS260" i="14"/>
  <c r="AT260" i="14"/>
  <c r="AU260" i="14"/>
  <c r="AV260" i="14"/>
  <c r="AW260" i="14"/>
  <c r="AX260" i="14"/>
  <c r="AZ260" i="14"/>
  <c r="BA260" i="14"/>
  <c r="BB260" i="14"/>
  <c r="BC260" i="14"/>
  <c r="BD260" i="14"/>
  <c r="BE260" i="14"/>
  <c r="BF260" i="14"/>
  <c r="BG260" i="14"/>
  <c r="BH260" i="14"/>
  <c r="BI260" i="14"/>
  <c r="BJ260" i="14"/>
  <c r="BK260" i="14"/>
  <c r="BL260" i="14"/>
  <c r="BM260" i="14"/>
  <c r="BN260" i="14"/>
  <c r="BO260" i="14"/>
  <c r="BP260" i="14"/>
  <c r="BQ260" i="14"/>
  <c r="BR260" i="14"/>
  <c r="BS260" i="14"/>
  <c r="BT260" i="14"/>
  <c r="BU260" i="14"/>
  <c r="BV260" i="14"/>
  <c r="BW260" i="14"/>
  <c r="BY260" i="14"/>
  <c r="BZ260" i="14"/>
  <c r="CA260" i="14"/>
  <c r="CB260" i="14"/>
  <c r="A261" i="14"/>
  <c r="B261" i="14"/>
  <c r="C261" i="14"/>
  <c r="D261" i="14"/>
  <c r="E261" i="14"/>
  <c r="F261" i="14"/>
  <c r="G261" i="14"/>
  <c r="H261" i="14"/>
  <c r="I261" i="14"/>
  <c r="J261" i="14"/>
  <c r="K261" i="14"/>
  <c r="L261" i="14"/>
  <c r="M261" i="14"/>
  <c r="N261" i="14"/>
  <c r="O261" i="14"/>
  <c r="P261" i="14"/>
  <c r="Q261" i="14"/>
  <c r="R261" i="14"/>
  <c r="S261" i="14"/>
  <c r="T261" i="14"/>
  <c r="U261" i="14"/>
  <c r="V261" i="14"/>
  <c r="W261" i="14"/>
  <c r="X261" i="14"/>
  <c r="Y261" i="14"/>
  <c r="Z261" i="14"/>
  <c r="AA261" i="14"/>
  <c r="AB261" i="14"/>
  <c r="AC261" i="14"/>
  <c r="AD261" i="14"/>
  <c r="AE261" i="14"/>
  <c r="AF261" i="14"/>
  <c r="AG261" i="14"/>
  <c r="AH261" i="14"/>
  <c r="AI261" i="14"/>
  <c r="AJ261" i="14"/>
  <c r="AK261" i="14"/>
  <c r="AL261" i="14"/>
  <c r="AM261" i="14"/>
  <c r="AN261" i="14"/>
  <c r="AO261" i="14"/>
  <c r="AP261" i="14"/>
  <c r="AQ261" i="14"/>
  <c r="AR261" i="14"/>
  <c r="AS261" i="14"/>
  <c r="AT261" i="14"/>
  <c r="AU261" i="14"/>
  <c r="AV261" i="14"/>
  <c r="AW261" i="14"/>
  <c r="AX261" i="14"/>
  <c r="AZ261" i="14"/>
  <c r="BA261" i="14"/>
  <c r="BB261" i="14"/>
  <c r="BC261" i="14"/>
  <c r="BD261" i="14"/>
  <c r="BE261" i="14"/>
  <c r="BF261" i="14"/>
  <c r="BG261" i="14"/>
  <c r="BH261" i="14"/>
  <c r="BI261" i="14"/>
  <c r="BJ261" i="14"/>
  <c r="BK261" i="14"/>
  <c r="BL261" i="14"/>
  <c r="BM261" i="14"/>
  <c r="BN261" i="14"/>
  <c r="BO261" i="14"/>
  <c r="BP261" i="14"/>
  <c r="BQ261" i="14"/>
  <c r="BR261" i="14"/>
  <c r="BS261" i="14"/>
  <c r="BT261" i="14"/>
  <c r="BU261" i="14"/>
  <c r="BV261" i="14"/>
  <c r="BW261" i="14"/>
  <c r="BY261" i="14"/>
  <c r="BZ261" i="14"/>
  <c r="CA261" i="14"/>
  <c r="CB261" i="14"/>
  <c r="A262" i="14"/>
  <c r="B262" i="14"/>
  <c r="C262" i="14"/>
  <c r="D262" i="14"/>
  <c r="E262" i="14"/>
  <c r="F262" i="14"/>
  <c r="G262" i="14"/>
  <c r="H262" i="14"/>
  <c r="I262" i="14"/>
  <c r="J262" i="14"/>
  <c r="K262" i="14"/>
  <c r="L262" i="14"/>
  <c r="M262" i="14"/>
  <c r="N262" i="14"/>
  <c r="O262" i="14"/>
  <c r="P262" i="14"/>
  <c r="Q262" i="14"/>
  <c r="R262" i="14"/>
  <c r="S262" i="14"/>
  <c r="T262" i="14"/>
  <c r="U262" i="14"/>
  <c r="V262" i="14"/>
  <c r="W262" i="14"/>
  <c r="X262" i="14"/>
  <c r="Y262" i="14"/>
  <c r="Z262" i="14"/>
  <c r="AA262" i="14"/>
  <c r="AB262" i="14"/>
  <c r="AC262" i="14"/>
  <c r="AD262" i="14"/>
  <c r="AE262" i="14"/>
  <c r="AF262" i="14"/>
  <c r="AG262" i="14"/>
  <c r="AH262" i="14"/>
  <c r="AI262" i="14"/>
  <c r="AJ262" i="14"/>
  <c r="AK262" i="14"/>
  <c r="AL262" i="14"/>
  <c r="AM262" i="14"/>
  <c r="AN262" i="14"/>
  <c r="AO262" i="14"/>
  <c r="AP262" i="14"/>
  <c r="AQ262" i="14"/>
  <c r="AR262" i="14"/>
  <c r="AS262" i="14"/>
  <c r="AT262" i="14"/>
  <c r="AU262" i="14"/>
  <c r="AV262" i="14"/>
  <c r="AW262" i="14"/>
  <c r="AX262" i="14"/>
  <c r="AZ262" i="14"/>
  <c r="BA262" i="14"/>
  <c r="BB262" i="14"/>
  <c r="BC262" i="14"/>
  <c r="BD262" i="14"/>
  <c r="BE262" i="14"/>
  <c r="BF262" i="14"/>
  <c r="BG262" i="14"/>
  <c r="BH262" i="14"/>
  <c r="BI262" i="14"/>
  <c r="BJ262" i="14"/>
  <c r="BK262" i="14"/>
  <c r="BL262" i="14"/>
  <c r="BM262" i="14"/>
  <c r="BN262" i="14"/>
  <c r="BO262" i="14"/>
  <c r="BP262" i="14"/>
  <c r="BQ262" i="14"/>
  <c r="BR262" i="14"/>
  <c r="BS262" i="14"/>
  <c r="BT262" i="14"/>
  <c r="BU262" i="14"/>
  <c r="BV262" i="14"/>
  <c r="BW262" i="14"/>
  <c r="BY262" i="14"/>
  <c r="BZ262" i="14"/>
  <c r="CA262" i="14"/>
  <c r="CB262" i="14"/>
  <c r="A263" i="14"/>
  <c r="B263" i="14"/>
  <c r="C263" i="14"/>
  <c r="D263" i="14"/>
  <c r="E263" i="14"/>
  <c r="F263" i="14"/>
  <c r="G263" i="14"/>
  <c r="H263" i="14"/>
  <c r="I263" i="14"/>
  <c r="J263" i="14"/>
  <c r="K263" i="14"/>
  <c r="L263" i="14"/>
  <c r="M263" i="14"/>
  <c r="N263" i="14"/>
  <c r="O263" i="14"/>
  <c r="P263" i="14"/>
  <c r="Q263" i="14"/>
  <c r="R263" i="14"/>
  <c r="S263" i="14"/>
  <c r="T263" i="14"/>
  <c r="U263" i="14"/>
  <c r="V263" i="14"/>
  <c r="W263" i="14"/>
  <c r="X263" i="14"/>
  <c r="Y263" i="14"/>
  <c r="Z263" i="14"/>
  <c r="AA263" i="14"/>
  <c r="AB263" i="14"/>
  <c r="AC263" i="14"/>
  <c r="AD263" i="14"/>
  <c r="AE263" i="14"/>
  <c r="AF263" i="14"/>
  <c r="AG263" i="14"/>
  <c r="AH263" i="14"/>
  <c r="AI263" i="14"/>
  <c r="AJ263" i="14"/>
  <c r="AK263" i="14"/>
  <c r="AL263" i="14"/>
  <c r="AM263" i="14"/>
  <c r="AN263" i="14"/>
  <c r="AO263" i="14"/>
  <c r="AP263" i="14"/>
  <c r="AQ263" i="14"/>
  <c r="AR263" i="14"/>
  <c r="AS263" i="14"/>
  <c r="AT263" i="14"/>
  <c r="AU263" i="14"/>
  <c r="AV263" i="14"/>
  <c r="AW263" i="14"/>
  <c r="AX263" i="14"/>
  <c r="AZ263" i="14"/>
  <c r="BA263" i="14"/>
  <c r="BB263" i="14"/>
  <c r="BC263" i="14"/>
  <c r="BD263" i="14"/>
  <c r="BE263" i="14"/>
  <c r="BF263" i="14"/>
  <c r="BG263" i="14"/>
  <c r="BH263" i="14"/>
  <c r="BI263" i="14"/>
  <c r="BJ263" i="14"/>
  <c r="BK263" i="14"/>
  <c r="BL263" i="14"/>
  <c r="BM263" i="14"/>
  <c r="BN263" i="14"/>
  <c r="BO263" i="14"/>
  <c r="BP263" i="14"/>
  <c r="BQ263" i="14"/>
  <c r="BR263" i="14"/>
  <c r="BS263" i="14"/>
  <c r="BT263" i="14"/>
  <c r="BU263" i="14"/>
  <c r="BV263" i="14"/>
  <c r="BW263" i="14"/>
  <c r="BY263" i="14"/>
  <c r="BZ263" i="14"/>
  <c r="CA263" i="14"/>
  <c r="CB263" i="14"/>
  <c r="A264" i="14"/>
  <c r="B264" i="14"/>
  <c r="C264" i="14"/>
  <c r="D264" i="14"/>
  <c r="E264" i="14"/>
  <c r="F264" i="14"/>
  <c r="G264" i="14"/>
  <c r="H264" i="14"/>
  <c r="I264" i="14"/>
  <c r="J264" i="14"/>
  <c r="K264" i="14"/>
  <c r="L264" i="14"/>
  <c r="M264" i="14"/>
  <c r="N264" i="14"/>
  <c r="O264" i="14"/>
  <c r="P264" i="14"/>
  <c r="Q264" i="14"/>
  <c r="R264" i="14"/>
  <c r="S264" i="14"/>
  <c r="T264" i="14"/>
  <c r="U264" i="14"/>
  <c r="V264" i="14"/>
  <c r="W264" i="14"/>
  <c r="X264" i="14"/>
  <c r="Y264" i="14"/>
  <c r="Z264" i="14"/>
  <c r="AA264" i="14"/>
  <c r="AB264" i="14"/>
  <c r="AC264" i="14"/>
  <c r="AD264" i="14"/>
  <c r="AE264" i="14"/>
  <c r="AF264" i="14"/>
  <c r="AG264" i="14"/>
  <c r="AH264" i="14"/>
  <c r="AI264" i="14"/>
  <c r="AJ264" i="14"/>
  <c r="AK264" i="14"/>
  <c r="AL264" i="14"/>
  <c r="AM264" i="14"/>
  <c r="AN264" i="14"/>
  <c r="AO264" i="14"/>
  <c r="AP264" i="14"/>
  <c r="AQ264" i="14"/>
  <c r="AR264" i="14"/>
  <c r="AS264" i="14"/>
  <c r="AT264" i="14"/>
  <c r="AU264" i="14"/>
  <c r="AV264" i="14"/>
  <c r="AW264" i="14"/>
  <c r="AX264" i="14"/>
  <c r="AZ264" i="14"/>
  <c r="BA264" i="14"/>
  <c r="BB264" i="14"/>
  <c r="BC264" i="14"/>
  <c r="BD264" i="14"/>
  <c r="BE264" i="14"/>
  <c r="BF264" i="14"/>
  <c r="BG264" i="14"/>
  <c r="BH264" i="14"/>
  <c r="BI264" i="14"/>
  <c r="BJ264" i="14"/>
  <c r="BK264" i="14"/>
  <c r="BL264" i="14"/>
  <c r="BM264" i="14"/>
  <c r="BN264" i="14"/>
  <c r="BO264" i="14"/>
  <c r="BP264" i="14"/>
  <c r="BQ264" i="14"/>
  <c r="BR264" i="14"/>
  <c r="BS264" i="14"/>
  <c r="BT264" i="14"/>
  <c r="BU264" i="14"/>
  <c r="BV264" i="14"/>
  <c r="BW264" i="14"/>
  <c r="BY264" i="14"/>
  <c r="BZ264" i="14"/>
  <c r="CA264" i="14"/>
  <c r="CB264" i="14"/>
  <c r="A265" i="14"/>
  <c r="B265" i="14"/>
  <c r="C265" i="14"/>
  <c r="D265" i="14"/>
  <c r="E265" i="14"/>
  <c r="F265" i="14"/>
  <c r="G265" i="14"/>
  <c r="H265" i="14"/>
  <c r="I265" i="14"/>
  <c r="J265" i="14"/>
  <c r="K265" i="14"/>
  <c r="L265" i="14"/>
  <c r="M265" i="14"/>
  <c r="N265" i="14"/>
  <c r="O265" i="14"/>
  <c r="P265" i="14"/>
  <c r="Q265" i="14"/>
  <c r="R265" i="14"/>
  <c r="S265" i="14"/>
  <c r="T265" i="14"/>
  <c r="U265" i="14"/>
  <c r="V265" i="14"/>
  <c r="W265" i="14"/>
  <c r="X265" i="14"/>
  <c r="Y265" i="14"/>
  <c r="Z265" i="14"/>
  <c r="AA265" i="14"/>
  <c r="AB265" i="14"/>
  <c r="AC265" i="14"/>
  <c r="AD265" i="14"/>
  <c r="AE265" i="14"/>
  <c r="AF265" i="14"/>
  <c r="AG265" i="14"/>
  <c r="AH265" i="14"/>
  <c r="AI265" i="14"/>
  <c r="AJ265" i="14"/>
  <c r="AK265" i="14"/>
  <c r="AL265" i="14"/>
  <c r="AM265" i="14"/>
  <c r="AN265" i="14"/>
  <c r="AO265" i="14"/>
  <c r="AP265" i="14"/>
  <c r="AQ265" i="14"/>
  <c r="AR265" i="14"/>
  <c r="AS265" i="14"/>
  <c r="AT265" i="14"/>
  <c r="AU265" i="14"/>
  <c r="AV265" i="14"/>
  <c r="AW265" i="14"/>
  <c r="AX265" i="14"/>
  <c r="AZ265" i="14"/>
  <c r="BA265" i="14"/>
  <c r="BB265" i="14"/>
  <c r="BC265" i="14"/>
  <c r="BD265" i="14"/>
  <c r="BE265" i="14"/>
  <c r="BF265" i="14"/>
  <c r="BG265" i="14"/>
  <c r="BH265" i="14"/>
  <c r="BI265" i="14"/>
  <c r="BJ265" i="14"/>
  <c r="BK265" i="14"/>
  <c r="BL265" i="14"/>
  <c r="BM265" i="14"/>
  <c r="BN265" i="14"/>
  <c r="BO265" i="14"/>
  <c r="BP265" i="14"/>
  <c r="BQ265" i="14"/>
  <c r="BR265" i="14"/>
  <c r="BS265" i="14"/>
  <c r="BT265" i="14"/>
  <c r="BU265" i="14"/>
  <c r="BV265" i="14"/>
  <c r="BW265" i="14"/>
  <c r="BY265" i="14"/>
  <c r="BZ265" i="14"/>
  <c r="CA265" i="14"/>
  <c r="CB265" i="14"/>
  <c r="A266" i="14"/>
  <c r="B266" i="14"/>
  <c r="C266" i="14"/>
  <c r="D266" i="14"/>
  <c r="E266" i="14"/>
  <c r="F266" i="14"/>
  <c r="G266" i="14"/>
  <c r="H266" i="14"/>
  <c r="I266" i="14"/>
  <c r="J266" i="14"/>
  <c r="K266" i="14"/>
  <c r="L266" i="14"/>
  <c r="M266" i="14"/>
  <c r="N266" i="14"/>
  <c r="O266" i="14"/>
  <c r="P266" i="14"/>
  <c r="Q266" i="14"/>
  <c r="R266" i="14"/>
  <c r="S266" i="14"/>
  <c r="T266" i="14"/>
  <c r="U266" i="14"/>
  <c r="V266" i="14"/>
  <c r="W266" i="14"/>
  <c r="X266" i="14"/>
  <c r="Y266" i="14"/>
  <c r="Z266" i="14"/>
  <c r="AA266" i="14"/>
  <c r="AB266" i="14"/>
  <c r="AC266" i="14"/>
  <c r="AD266" i="14"/>
  <c r="AE266" i="14"/>
  <c r="AF266" i="14"/>
  <c r="AG266" i="14"/>
  <c r="AH266" i="14"/>
  <c r="AI266" i="14"/>
  <c r="AJ266" i="14"/>
  <c r="AK266" i="14"/>
  <c r="AL266" i="14"/>
  <c r="AM266" i="14"/>
  <c r="AN266" i="14"/>
  <c r="AO266" i="14"/>
  <c r="AP266" i="14"/>
  <c r="AQ266" i="14"/>
  <c r="AR266" i="14"/>
  <c r="AS266" i="14"/>
  <c r="AT266" i="14"/>
  <c r="AU266" i="14"/>
  <c r="AV266" i="14"/>
  <c r="AW266" i="14"/>
  <c r="AX266" i="14"/>
  <c r="AZ266" i="14"/>
  <c r="BA266" i="14"/>
  <c r="BB266" i="14"/>
  <c r="BC266" i="14"/>
  <c r="BD266" i="14"/>
  <c r="BE266" i="14"/>
  <c r="BF266" i="14"/>
  <c r="BG266" i="14"/>
  <c r="BH266" i="14"/>
  <c r="BI266" i="14"/>
  <c r="BJ266" i="14"/>
  <c r="BK266" i="14"/>
  <c r="BL266" i="14"/>
  <c r="BM266" i="14"/>
  <c r="BN266" i="14"/>
  <c r="BO266" i="14"/>
  <c r="BP266" i="14"/>
  <c r="BQ266" i="14"/>
  <c r="BR266" i="14"/>
  <c r="BS266" i="14"/>
  <c r="BT266" i="14"/>
  <c r="BU266" i="14"/>
  <c r="BV266" i="14"/>
  <c r="BW266" i="14"/>
  <c r="BY266" i="14"/>
  <c r="BZ266" i="14"/>
  <c r="CA266" i="14"/>
  <c r="CB266" i="14"/>
  <c r="A267" i="14"/>
  <c r="B267" i="14"/>
  <c r="C267" i="14"/>
  <c r="D267" i="14"/>
  <c r="E267" i="14"/>
  <c r="F267" i="14"/>
  <c r="G267" i="14"/>
  <c r="H267" i="14"/>
  <c r="I267" i="14"/>
  <c r="J267" i="14"/>
  <c r="K267" i="14"/>
  <c r="L267" i="14"/>
  <c r="M267" i="14"/>
  <c r="N267" i="14"/>
  <c r="O267" i="14"/>
  <c r="P267" i="14"/>
  <c r="Q267" i="14"/>
  <c r="R267" i="14"/>
  <c r="S267" i="14"/>
  <c r="T267" i="14"/>
  <c r="U267" i="14"/>
  <c r="V267" i="14"/>
  <c r="W267" i="14"/>
  <c r="X267" i="14"/>
  <c r="Y267" i="14"/>
  <c r="Z267" i="14"/>
  <c r="AA267" i="14"/>
  <c r="AB267" i="14"/>
  <c r="AC267" i="14"/>
  <c r="AD267" i="14"/>
  <c r="AE267" i="14"/>
  <c r="AF267" i="14"/>
  <c r="AG267" i="14"/>
  <c r="AH267" i="14"/>
  <c r="AI267" i="14"/>
  <c r="AJ267" i="14"/>
  <c r="AK267" i="14"/>
  <c r="AL267" i="14"/>
  <c r="AM267" i="14"/>
  <c r="AN267" i="14"/>
  <c r="AO267" i="14"/>
  <c r="AP267" i="14"/>
  <c r="AQ267" i="14"/>
  <c r="AR267" i="14"/>
  <c r="AS267" i="14"/>
  <c r="AT267" i="14"/>
  <c r="AU267" i="14"/>
  <c r="AV267" i="14"/>
  <c r="AW267" i="14"/>
  <c r="AX267" i="14"/>
  <c r="AZ267" i="14"/>
  <c r="BA267" i="14"/>
  <c r="BB267" i="14"/>
  <c r="BC267" i="14"/>
  <c r="BD267" i="14"/>
  <c r="BE267" i="14"/>
  <c r="BF267" i="14"/>
  <c r="BG267" i="14"/>
  <c r="BH267" i="14"/>
  <c r="BI267" i="14"/>
  <c r="BJ267" i="14"/>
  <c r="BK267" i="14"/>
  <c r="BL267" i="14"/>
  <c r="BM267" i="14"/>
  <c r="BN267" i="14"/>
  <c r="BO267" i="14"/>
  <c r="BP267" i="14"/>
  <c r="BQ267" i="14"/>
  <c r="BR267" i="14"/>
  <c r="BS267" i="14"/>
  <c r="BT267" i="14"/>
  <c r="BU267" i="14"/>
  <c r="BV267" i="14"/>
  <c r="BW267" i="14"/>
  <c r="BY267" i="14"/>
  <c r="BZ267" i="14"/>
  <c r="CA267" i="14"/>
  <c r="CB267" i="14"/>
  <c r="A268" i="14"/>
  <c r="B268" i="14"/>
  <c r="C268" i="14"/>
  <c r="D268" i="14"/>
  <c r="E268" i="14"/>
  <c r="F268" i="14"/>
  <c r="G268" i="14"/>
  <c r="H268" i="14"/>
  <c r="I268" i="14"/>
  <c r="J268" i="14"/>
  <c r="K268" i="14"/>
  <c r="L268" i="14"/>
  <c r="M268" i="14"/>
  <c r="N268" i="14"/>
  <c r="O268" i="14"/>
  <c r="P268" i="14"/>
  <c r="Q268" i="14"/>
  <c r="R268" i="14"/>
  <c r="S268" i="14"/>
  <c r="T268" i="14"/>
  <c r="U268" i="14"/>
  <c r="V268" i="14"/>
  <c r="W268" i="14"/>
  <c r="X268" i="14"/>
  <c r="Y268" i="14"/>
  <c r="Z268" i="14"/>
  <c r="AA268" i="14"/>
  <c r="AB268" i="14"/>
  <c r="AC268" i="14"/>
  <c r="AD268" i="14"/>
  <c r="AE268" i="14"/>
  <c r="AF268" i="14"/>
  <c r="AG268" i="14"/>
  <c r="AH268" i="14"/>
  <c r="AI268" i="14"/>
  <c r="AJ268" i="14"/>
  <c r="AK268" i="14"/>
  <c r="AL268" i="14"/>
  <c r="AM268" i="14"/>
  <c r="AN268" i="14"/>
  <c r="AO268" i="14"/>
  <c r="AP268" i="14"/>
  <c r="AQ268" i="14"/>
  <c r="AR268" i="14"/>
  <c r="AS268" i="14"/>
  <c r="AT268" i="14"/>
  <c r="AU268" i="14"/>
  <c r="AV268" i="14"/>
  <c r="AW268" i="14"/>
  <c r="AX268" i="14"/>
  <c r="AZ268" i="14"/>
  <c r="BA268" i="14"/>
  <c r="BB268" i="14"/>
  <c r="BC268" i="14"/>
  <c r="BD268" i="14"/>
  <c r="BE268" i="14"/>
  <c r="BF268" i="14"/>
  <c r="BG268" i="14"/>
  <c r="BH268" i="14"/>
  <c r="BI268" i="14"/>
  <c r="BJ268" i="14"/>
  <c r="BK268" i="14"/>
  <c r="BL268" i="14"/>
  <c r="BM268" i="14"/>
  <c r="BN268" i="14"/>
  <c r="BO268" i="14"/>
  <c r="BP268" i="14"/>
  <c r="BQ268" i="14"/>
  <c r="BR268" i="14"/>
  <c r="BS268" i="14"/>
  <c r="BT268" i="14"/>
  <c r="BU268" i="14"/>
  <c r="BV268" i="14"/>
  <c r="BW268" i="14"/>
  <c r="BY268" i="14"/>
  <c r="BZ268" i="14"/>
  <c r="CA268" i="14"/>
  <c r="CB268" i="14"/>
  <c r="A269" i="14"/>
  <c r="B269" i="14"/>
  <c r="C269" i="14"/>
  <c r="D269" i="14"/>
  <c r="E269" i="14"/>
  <c r="F269" i="14"/>
  <c r="G269" i="14"/>
  <c r="H269" i="14"/>
  <c r="I269" i="14"/>
  <c r="J269" i="14"/>
  <c r="K269" i="14"/>
  <c r="L269" i="14"/>
  <c r="M269" i="14"/>
  <c r="N269" i="14"/>
  <c r="O269" i="14"/>
  <c r="P269" i="14"/>
  <c r="Q269" i="14"/>
  <c r="R269" i="14"/>
  <c r="S269" i="14"/>
  <c r="T269" i="14"/>
  <c r="U269" i="14"/>
  <c r="V269" i="14"/>
  <c r="W269" i="14"/>
  <c r="X269" i="14"/>
  <c r="Y269" i="14"/>
  <c r="Z269" i="14"/>
  <c r="AA269" i="14"/>
  <c r="AB269" i="14"/>
  <c r="AC269" i="14"/>
  <c r="AD269" i="14"/>
  <c r="AE269" i="14"/>
  <c r="AF269" i="14"/>
  <c r="AG269" i="14"/>
  <c r="AH269" i="14"/>
  <c r="AI269" i="14"/>
  <c r="AJ269" i="14"/>
  <c r="AK269" i="14"/>
  <c r="AL269" i="14"/>
  <c r="AM269" i="14"/>
  <c r="AN269" i="14"/>
  <c r="AO269" i="14"/>
  <c r="AP269" i="14"/>
  <c r="AQ269" i="14"/>
  <c r="AR269" i="14"/>
  <c r="AS269" i="14"/>
  <c r="AT269" i="14"/>
  <c r="AU269" i="14"/>
  <c r="AV269" i="14"/>
  <c r="AW269" i="14"/>
  <c r="AX269" i="14"/>
  <c r="AZ269" i="14"/>
  <c r="BA269" i="14"/>
  <c r="BB269" i="14"/>
  <c r="BC269" i="14"/>
  <c r="BD269" i="14"/>
  <c r="BE269" i="14"/>
  <c r="BF269" i="14"/>
  <c r="BG269" i="14"/>
  <c r="BH269" i="14"/>
  <c r="BI269" i="14"/>
  <c r="BJ269" i="14"/>
  <c r="BK269" i="14"/>
  <c r="BL269" i="14"/>
  <c r="BM269" i="14"/>
  <c r="BN269" i="14"/>
  <c r="BO269" i="14"/>
  <c r="BP269" i="14"/>
  <c r="BQ269" i="14"/>
  <c r="BR269" i="14"/>
  <c r="BS269" i="14"/>
  <c r="BT269" i="14"/>
  <c r="BU269" i="14"/>
  <c r="BV269" i="14"/>
  <c r="BW269" i="14"/>
  <c r="BY269" i="14"/>
  <c r="BZ269" i="14"/>
  <c r="CA269" i="14"/>
  <c r="CB269" i="14"/>
  <c r="A270" i="14"/>
  <c r="B270" i="14"/>
  <c r="C270" i="14"/>
  <c r="D270" i="14"/>
  <c r="E270" i="14"/>
  <c r="F270" i="14"/>
  <c r="G270" i="14"/>
  <c r="H270" i="14"/>
  <c r="I270" i="14"/>
  <c r="J270" i="14"/>
  <c r="K270" i="14"/>
  <c r="L270" i="14"/>
  <c r="M270" i="14"/>
  <c r="N270" i="14"/>
  <c r="O270" i="14"/>
  <c r="P270" i="14"/>
  <c r="Q270" i="14"/>
  <c r="R270" i="14"/>
  <c r="S270" i="14"/>
  <c r="T270" i="14"/>
  <c r="U270" i="14"/>
  <c r="V270" i="14"/>
  <c r="W270" i="14"/>
  <c r="X270" i="14"/>
  <c r="Y270" i="14"/>
  <c r="Z270" i="14"/>
  <c r="AA270" i="14"/>
  <c r="AB270" i="14"/>
  <c r="AC270" i="14"/>
  <c r="AD270" i="14"/>
  <c r="AE270" i="14"/>
  <c r="AF270" i="14"/>
  <c r="AG270" i="14"/>
  <c r="AH270" i="14"/>
  <c r="AI270" i="14"/>
  <c r="AJ270" i="14"/>
  <c r="AK270" i="14"/>
  <c r="AL270" i="14"/>
  <c r="AM270" i="14"/>
  <c r="AN270" i="14"/>
  <c r="AO270" i="14"/>
  <c r="AP270" i="14"/>
  <c r="AQ270" i="14"/>
  <c r="AR270" i="14"/>
  <c r="AS270" i="14"/>
  <c r="AT270" i="14"/>
  <c r="AU270" i="14"/>
  <c r="AV270" i="14"/>
  <c r="AW270" i="14"/>
  <c r="AX270" i="14"/>
  <c r="AZ270" i="14"/>
  <c r="BA270" i="14"/>
  <c r="BB270" i="14"/>
  <c r="BC270" i="14"/>
  <c r="BD270" i="14"/>
  <c r="BE270" i="14"/>
  <c r="BF270" i="14"/>
  <c r="BG270" i="14"/>
  <c r="BH270" i="14"/>
  <c r="BI270" i="14"/>
  <c r="BJ270" i="14"/>
  <c r="BK270" i="14"/>
  <c r="BL270" i="14"/>
  <c r="BM270" i="14"/>
  <c r="BN270" i="14"/>
  <c r="BO270" i="14"/>
  <c r="BP270" i="14"/>
  <c r="BQ270" i="14"/>
  <c r="BR270" i="14"/>
  <c r="BS270" i="14"/>
  <c r="BT270" i="14"/>
  <c r="BU270" i="14"/>
  <c r="BV270" i="14"/>
  <c r="BW270" i="14"/>
  <c r="BY270" i="14"/>
  <c r="BZ270" i="14"/>
  <c r="CA270" i="14"/>
  <c r="CB270" i="14"/>
  <c r="A271" i="14"/>
  <c r="B271" i="14"/>
  <c r="C271" i="14"/>
  <c r="D271" i="14"/>
  <c r="E271" i="14"/>
  <c r="F271" i="14"/>
  <c r="G271" i="14"/>
  <c r="H271" i="14"/>
  <c r="I271" i="14"/>
  <c r="J271" i="14"/>
  <c r="K271" i="14"/>
  <c r="L271" i="14"/>
  <c r="M271" i="14"/>
  <c r="N271" i="14"/>
  <c r="O271" i="14"/>
  <c r="P271" i="14"/>
  <c r="Q271" i="14"/>
  <c r="R271" i="14"/>
  <c r="S271" i="14"/>
  <c r="T271" i="14"/>
  <c r="U271" i="14"/>
  <c r="V271" i="14"/>
  <c r="W271" i="14"/>
  <c r="X271" i="14"/>
  <c r="Y271" i="14"/>
  <c r="Z271" i="14"/>
  <c r="AA271" i="14"/>
  <c r="AB271" i="14"/>
  <c r="AC271" i="14"/>
  <c r="AD271" i="14"/>
  <c r="AE271" i="14"/>
  <c r="AF271" i="14"/>
  <c r="AG271" i="14"/>
  <c r="AH271" i="14"/>
  <c r="AI271" i="14"/>
  <c r="AJ271" i="14"/>
  <c r="AK271" i="14"/>
  <c r="AL271" i="14"/>
  <c r="AM271" i="14"/>
  <c r="AN271" i="14"/>
  <c r="AO271" i="14"/>
  <c r="AP271" i="14"/>
  <c r="AQ271" i="14"/>
  <c r="AR271" i="14"/>
  <c r="AS271" i="14"/>
  <c r="AT271" i="14"/>
  <c r="AU271" i="14"/>
  <c r="AV271" i="14"/>
  <c r="AW271" i="14"/>
  <c r="AX271" i="14"/>
  <c r="AZ271" i="14"/>
  <c r="BA271" i="14"/>
  <c r="BB271" i="14"/>
  <c r="BC271" i="14"/>
  <c r="BD271" i="14"/>
  <c r="BE271" i="14"/>
  <c r="BF271" i="14"/>
  <c r="BG271" i="14"/>
  <c r="BH271" i="14"/>
  <c r="BI271" i="14"/>
  <c r="BJ271" i="14"/>
  <c r="BK271" i="14"/>
  <c r="BL271" i="14"/>
  <c r="BM271" i="14"/>
  <c r="BN271" i="14"/>
  <c r="BO271" i="14"/>
  <c r="BP271" i="14"/>
  <c r="BQ271" i="14"/>
  <c r="BR271" i="14"/>
  <c r="BS271" i="14"/>
  <c r="BT271" i="14"/>
  <c r="BU271" i="14"/>
  <c r="BV271" i="14"/>
  <c r="BW271" i="14"/>
  <c r="BY271" i="14"/>
  <c r="BZ271" i="14"/>
  <c r="CA271" i="14"/>
  <c r="CB271" i="14"/>
  <c r="A272" i="14"/>
  <c r="B272" i="14"/>
  <c r="C272" i="14"/>
  <c r="D272" i="14"/>
  <c r="E272" i="14"/>
  <c r="F272" i="14"/>
  <c r="G272" i="14"/>
  <c r="H272" i="14"/>
  <c r="I272" i="14"/>
  <c r="J272" i="14"/>
  <c r="K272" i="14"/>
  <c r="L272" i="14"/>
  <c r="M272" i="14"/>
  <c r="N272" i="14"/>
  <c r="O272" i="14"/>
  <c r="P272" i="14"/>
  <c r="Q272" i="14"/>
  <c r="R272" i="14"/>
  <c r="S272" i="14"/>
  <c r="T272" i="14"/>
  <c r="U272" i="14"/>
  <c r="V272" i="14"/>
  <c r="W272" i="14"/>
  <c r="X272" i="14"/>
  <c r="Y272" i="14"/>
  <c r="Z272" i="14"/>
  <c r="AA272" i="14"/>
  <c r="AB272" i="14"/>
  <c r="AC272" i="14"/>
  <c r="AD272" i="14"/>
  <c r="AE272" i="14"/>
  <c r="AF272" i="14"/>
  <c r="AG272" i="14"/>
  <c r="AH272" i="14"/>
  <c r="AI272" i="14"/>
  <c r="AJ272" i="14"/>
  <c r="AK272" i="14"/>
  <c r="AL272" i="14"/>
  <c r="AM272" i="14"/>
  <c r="AN272" i="14"/>
  <c r="AO272" i="14"/>
  <c r="AP272" i="14"/>
  <c r="AQ272" i="14"/>
  <c r="AR272" i="14"/>
  <c r="AS272" i="14"/>
  <c r="AT272" i="14"/>
  <c r="AU272" i="14"/>
  <c r="AV272" i="14"/>
  <c r="AW272" i="14"/>
  <c r="AX272" i="14"/>
  <c r="AZ272" i="14"/>
  <c r="BA272" i="14"/>
  <c r="BB272" i="14"/>
  <c r="BC272" i="14"/>
  <c r="BD272" i="14"/>
  <c r="BE272" i="14"/>
  <c r="BF272" i="14"/>
  <c r="BG272" i="14"/>
  <c r="BH272" i="14"/>
  <c r="BI272" i="14"/>
  <c r="BJ272" i="14"/>
  <c r="BK272" i="14"/>
  <c r="BL272" i="14"/>
  <c r="BM272" i="14"/>
  <c r="BN272" i="14"/>
  <c r="BO272" i="14"/>
  <c r="BP272" i="14"/>
  <c r="BQ272" i="14"/>
  <c r="BR272" i="14"/>
  <c r="BS272" i="14"/>
  <c r="BT272" i="14"/>
  <c r="BU272" i="14"/>
  <c r="BV272" i="14"/>
  <c r="BW272" i="14"/>
  <c r="BY272" i="14"/>
  <c r="BZ272" i="14"/>
  <c r="CA272" i="14"/>
  <c r="CB272" i="14"/>
  <c r="A273" i="14"/>
  <c r="B273" i="14"/>
  <c r="C273" i="14"/>
  <c r="D273" i="14"/>
  <c r="E273" i="14"/>
  <c r="F273" i="14"/>
  <c r="G273" i="14"/>
  <c r="H273" i="14"/>
  <c r="I273" i="14"/>
  <c r="J273" i="14"/>
  <c r="K273" i="14"/>
  <c r="L273" i="14"/>
  <c r="M273" i="14"/>
  <c r="N273" i="14"/>
  <c r="O273" i="14"/>
  <c r="P273" i="14"/>
  <c r="Q273" i="14"/>
  <c r="R273" i="14"/>
  <c r="S273" i="14"/>
  <c r="T273" i="14"/>
  <c r="U273" i="14"/>
  <c r="V273" i="14"/>
  <c r="W273" i="14"/>
  <c r="X273" i="14"/>
  <c r="Y273" i="14"/>
  <c r="Z273" i="14"/>
  <c r="AA273" i="14"/>
  <c r="AB273" i="14"/>
  <c r="AC273" i="14"/>
  <c r="AD273" i="14"/>
  <c r="AE273" i="14"/>
  <c r="AF273" i="14"/>
  <c r="AG273" i="14"/>
  <c r="AH273" i="14"/>
  <c r="AI273" i="14"/>
  <c r="AJ273" i="14"/>
  <c r="AK273" i="14"/>
  <c r="AL273" i="14"/>
  <c r="AM273" i="14"/>
  <c r="AN273" i="14"/>
  <c r="AO273" i="14"/>
  <c r="AP273" i="14"/>
  <c r="AQ273" i="14"/>
  <c r="AR273" i="14"/>
  <c r="AS273" i="14"/>
  <c r="AT273" i="14"/>
  <c r="AU273" i="14"/>
  <c r="AV273" i="14"/>
  <c r="AW273" i="14"/>
  <c r="AX273" i="14"/>
  <c r="AZ273" i="14"/>
  <c r="BA273" i="14"/>
  <c r="BB273" i="14"/>
  <c r="BC273" i="14"/>
  <c r="BD273" i="14"/>
  <c r="BE273" i="14"/>
  <c r="BF273" i="14"/>
  <c r="BG273" i="14"/>
  <c r="BH273" i="14"/>
  <c r="BI273" i="14"/>
  <c r="BJ273" i="14"/>
  <c r="BK273" i="14"/>
  <c r="BL273" i="14"/>
  <c r="BM273" i="14"/>
  <c r="BN273" i="14"/>
  <c r="BO273" i="14"/>
  <c r="BP273" i="14"/>
  <c r="BQ273" i="14"/>
  <c r="BR273" i="14"/>
  <c r="BS273" i="14"/>
  <c r="BT273" i="14"/>
  <c r="BU273" i="14"/>
  <c r="BV273" i="14"/>
  <c r="BW273" i="14"/>
  <c r="BY273" i="14"/>
  <c r="BZ273" i="14"/>
  <c r="CA273" i="14"/>
  <c r="CB273" i="14"/>
  <c r="A274" i="14"/>
  <c r="B274" i="14"/>
  <c r="C274" i="14"/>
  <c r="D274" i="14"/>
  <c r="E274" i="14"/>
  <c r="F274" i="14"/>
  <c r="G274" i="14"/>
  <c r="H274" i="14"/>
  <c r="I274" i="14"/>
  <c r="J274" i="14"/>
  <c r="K274" i="14"/>
  <c r="L274" i="14"/>
  <c r="M274" i="14"/>
  <c r="N274" i="14"/>
  <c r="O274" i="14"/>
  <c r="P274" i="14"/>
  <c r="Q274" i="14"/>
  <c r="R274" i="14"/>
  <c r="S274" i="14"/>
  <c r="T274" i="14"/>
  <c r="U274" i="14"/>
  <c r="V274" i="14"/>
  <c r="W274" i="14"/>
  <c r="X274" i="14"/>
  <c r="Y274" i="14"/>
  <c r="Z274" i="14"/>
  <c r="AA274" i="14"/>
  <c r="AB274" i="14"/>
  <c r="AC274" i="14"/>
  <c r="AD274" i="14"/>
  <c r="AE274" i="14"/>
  <c r="AF274" i="14"/>
  <c r="AG274" i="14"/>
  <c r="AH274" i="14"/>
  <c r="AI274" i="14"/>
  <c r="AJ274" i="14"/>
  <c r="AK274" i="14"/>
  <c r="AL274" i="14"/>
  <c r="AM274" i="14"/>
  <c r="AN274" i="14"/>
  <c r="AO274" i="14"/>
  <c r="AP274" i="14"/>
  <c r="AQ274" i="14"/>
  <c r="AR274" i="14"/>
  <c r="AS274" i="14"/>
  <c r="AT274" i="14"/>
  <c r="AU274" i="14"/>
  <c r="AV274" i="14"/>
  <c r="AW274" i="14"/>
  <c r="AX274" i="14"/>
  <c r="AZ274" i="14"/>
  <c r="BA274" i="14"/>
  <c r="BB274" i="14"/>
  <c r="BC274" i="14"/>
  <c r="BD274" i="14"/>
  <c r="BE274" i="14"/>
  <c r="BF274" i="14"/>
  <c r="BG274" i="14"/>
  <c r="BH274" i="14"/>
  <c r="BI274" i="14"/>
  <c r="BJ274" i="14"/>
  <c r="BK274" i="14"/>
  <c r="BL274" i="14"/>
  <c r="BM274" i="14"/>
  <c r="BN274" i="14"/>
  <c r="BO274" i="14"/>
  <c r="BP274" i="14"/>
  <c r="BQ274" i="14"/>
  <c r="BR274" i="14"/>
  <c r="BS274" i="14"/>
  <c r="BT274" i="14"/>
  <c r="BU274" i="14"/>
  <c r="BV274" i="14"/>
  <c r="BW274" i="14"/>
  <c r="BY274" i="14"/>
  <c r="BZ274" i="14"/>
  <c r="CA274" i="14"/>
  <c r="CB274" i="14"/>
  <c r="A275" i="14"/>
  <c r="B275" i="14"/>
  <c r="C275" i="14"/>
  <c r="D275" i="14"/>
  <c r="E275" i="14"/>
  <c r="F275" i="14"/>
  <c r="G275" i="14"/>
  <c r="H275" i="14"/>
  <c r="I275" i="14"/>
  <c r="J275" i="14"/>
  <c r="K275" i="14"/>
  <c r="L275" i="14"/>
  <c r="M275" i="14"/>
  <c r="N275" i="14"/>
  <c r="O275" i="14"/>
  <c r="P275" i="14"/>
  <c r="Q275" i="14"/>
  <c r="R275" i="14"/>
  <c r="S275" i="14"/>
  <c r="T275" i="14"/>
  <c r="U275" i="14"/>
  <c r="V275" i="14"/>
  <c r="W275" i="14"/>
  <c r="X275" i="14"/>
  <c r="Y275" i="14"/>
  <c r="Z275" i="14"/>
  <c r="AA275" i="14"/>
  <c r="AB275" i="14"/>
  <c r="AC275" i="14"/>
  <c r="AD275" i="14"/>
  <c r="AE275" i="14"/>
  <c r="AF275" i="14"/>
  <c r="AG275" i="14"/>
  <c r="AH275" i="14"/>
  <c r="AI275" i="14"/>
  <c r="AJ275" i="14"/>
  <c r="AK275" i="14"/>
  <c r="AL275" i="14"/>
  <c r="AM275" i="14"/>
  <c r="AN275" i="14"/>
  <c r="AO275" i="14"/>
  <c r="AP275" i="14"/>
  <c r="AQ275" i="14"/>
  <c r="AR275" i="14"/>
  <c r="AS275" i="14"/>
  <c r="AT275" i="14"/>
  <c r="AU275" i="14"/>
  <c r="AV275" i="14"/>
  <c r="AW275" i="14"/>
  <c r="AX275" i="14"/>
  <c r="AZ275" i="14"/>
  <c r="BA275" i="14"/>
  <c r="BB275" i="14"/>
  <c r="BC275" i="14"/>
  <c r="BD275" i="14"/>
  <c r="BE275" i="14"/>
  <c r="BF275" i="14"/>
  <c r="BG275" i="14"/>
  <c r="BH275" i="14"/>
  <c r="BI275" i="14"/>
  <c r="BJ275" i="14"/>
  <c r="BK275" i="14"/>
  <c r="BL275" i="14"/>
  <c r="BM275" i="14"/>
  <c r="BN275" i="14"/>
  <c r="BO275" i="14"/>
  <c r="BP275" i="14"/>
  <c r="BQ275" i="14"/>
  <c r="BR275" i="14"/>
  <c r="BS275" i="14"/>
  <c r="BT275" i="14"/>
  <c r="BU275" i="14"/>
  <c r="BV275" i="14"/>
  <c r="BW275" i="14"/>
  <c r="BY275" i="14"/>
  <c r="BZ275" i="14"/>
  <c r="CA275" i="14"/>
  <c r="CB275" i="14"/>
  <c r="A276" i="14"/>
  <c r="B276" i="14"/>
  <c r="C276" i="14"/>
  <c r="D276"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AI276" i="14"/>
  <c r="AJ276" i="14"/>
  <c r="AK276" i="14"/>
  <c r="AL276" i="14"/>
  <c r="AM276" i="14"/>
  <c r="AN276" i="14"/>
  <c r="AO276" i="14"/>
  <c r="AP276" i="14"/>
  <c r="AQ276" i="14"/>
  <c r="AR276" i="14"/>
  <c r="AS276" i="14"/>
  <c r="AT276" i="14"/>
  <c r="AU276" i="14"/>
  <c r="AV276" i="14"/>
  <c r="AW276" i="14"/>
  <c r="AX276" i="14"/>
  <c r="AZ276" i="14"/>
  <c r="BA276" i="14"/>
  <c r="BB276" i="14"/>
  <c r="BC276" i="14"/>
  <c r="BD276" i="14"/>
  <c r="BE276" i="14"/>
  <c r="BF276" i="14"/>
  <c r="BG276" i="14"/>
  <c r="BH276" i="14"/>
  <c r="BI276" i="14"/>
  <c r="BJ276" i="14"/>
  <c r="BK276" i="14"/>
  <c r="BL276" i="14"/>
  <c r="BM276" i="14"/>
  <c r="BN276" i="14"/>
  <c r="BO276" i="14"/>
  <c r="BP276" i="14"/>
  <c r="BQ276" i="14"/>
  <c r="BR276" i="14"/>
  <c r="BS276" i="14"/>
  <c r="BT276" i="14"/>
  <c r="BU276" i="14"/>
  <c r="BV276" i="14"/>
  <c r="BW276" i="14"/>
  <c r="BY276" i="14"/>
  <c r="BZ276" i="14"/>
  <c r="CA276" i="14"/>
  <c r="CB276" i="14"/>
  <c r="A277" i="14"/>
  <c r="B277" i="14"/>
  <c r="C277" i="14"/>
  <c r="D277"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AI277" i="14"/>
  <c r="AJ277" i="14"/>
  <c r="AK277" i="14"/>
  <c r="AL277" i="14"/>
  <c r="AM277" i="14"/>
  <c r="AN277" i="14"/>
  <c r="AO277" i="14"/>
  <c r="AP277" i="14"/>
  <c r="AQ277" i="14"/>
  <c r="AR277" i="14"/>
  <c r="AS277" i="14"/>
  <c r="AT277" i="14"/>
  <c r="AU277" i="14"/>
  <c r="AV277" i="14"/>
  <c r="AW277" i="14"/>
  <c r="AX277" i="14"/>
  <c r="AZ277" i="14"/>
  <c r="BA277" i="14"/>
  <c r="BB277" i="14"/>
  <c r="BC277" i="14"/>
  <c r="BD277" i="14"/>
  <c r="BE277" i="14"/>
  <c r="BF277" i="14"/>
  <c r="BG277" i="14"/>
  <c r="BH277" i="14"/>
  <c r="BI277" i="14"/>
  <c r="BJ277" i="14"/>
  <c r="BK277" i="14"/>
  <c r="BL277" i="14"/>
  <c r="BM277" i="14"/>
  <c r="BN277" i="14"/>
  <c r="BO277" i="14"/>
  <c r="BP277" i="14"/>
  <c r="BQ277" i="14"/>
  <c r="BR277" i="14"/>
  <c r="BS277" i="14"/>
  <c r="BT277" i="14"/>
  <c r="BU277" i="14"/>
  <c r="BV277" i="14"/>
  <c r="BW277" i="14"/>
  <c r="BY277" i="14"/>
  <c r="BZ277" i="14"/>
  <c r="CA277" i="14"/>
  <c r="CB277" i="14"/>
  <c r="A278" i="14"/>
  <c r="B278" i="14"/>
  <c r="C278" i="14"/>
  <c r="D278"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AI278" i="14"/>
  <c r="AJ278" i="14"/>
  <c r="AK278" i="14"/>
  <c r="AL278" i="14"/>
  <c r="AM278" i="14"/>
  <c r="AN278" i="14"/>
  <c r="AO278" i="14"/>
  <c r="AP278" i="14"/>
  <c r="AQ278" i="14"/>
  <c r="AR278" i="14"/>
  <c r="AS278" i="14"/>
  <c r="AT278" i="14"/>
  <c r="AU278" i="14"/>
  <c r="AV278" i="14"/>
  <c r="AW278" i="14"/>
  <c r="AX278" i="14"/>
  <c r="AZ278" i="14"/>
  <c r="BA278" i="14"/>
  <c r="BB278" i="14"/>
  <c r="BC278" i="14"/>
  <c r="BD278" i="14"/>
  <c r="BE278" i="14"/>
  <c r="BF278" i="14"/>
  <c r="BG278" i="14"/>
  <c r="BH278" i="14"/>
  <c r="BI278" i="14"/>
  <c r="BJ278" i="14"/>
  <c r="BK278" i="14"/>
  <c r="BL278" i="14"/>
  <c r="BM278" i="14"/>
  <c r="BN278" i="14"/>
  <c r="BO278" i="14"/>
  <c r="BP278" i="14"/>
  <c r="BQ278" i="14"/>
  <c r="BR278" i="14"/>
  <c r="BS278" i="14"/>
  <c r="BT278" i="14"/>
  <c r="BU278" i="14"/>
  <c r="BV278" i="14"/>
  <c r="BW278" i="14"/>
  <c r="BY278" i="14"/>
  <c r="BZ278" i="14"/>
  <c r="CA278" i="14"/>
  <c r="CB278" i="14"/>
  <c r="A279" i="14"/>
  <c r="B279" i="14"/>
  <c r="C279" i="14"/>
  <c r="D279"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AI279" i="14"/>
  <c r="AJ279" i="14"/>
  <c r="AK279" i="14"/>
  <c r="AL279" i="14"/>
  <c r="AM279" i="14"/>
  <c r="AN279" i="14"/>
  <c r="AO279" i="14"/>
  <c r="AP279" i="14"/>
  <c r="AQ279" i="14"/>
  <c r="AR279" i="14"/>
  <c r="AS279" i="14"/>
  <c r="AT279" i="14"/>
  <c r="AU279" i="14"/>
  <c r="AV279" i="14"/>
  <c r="AW279" i="14"/>
  <c r="AX279" i="14"/>
  <c r="AZ279" i="14"/>
  <c r="BA279" i="14"/>
  <c r="BB279" i="14"/>
  <c r="BC279" i="14"/>
  <c r="BD279" i="14"/>
  <c r="BE279" i="14"/>
  <c r="BF279" i="14"/>
  <c r="BG279" i="14"/>
  <c r="BH279" i="14"/>
  <c r="BI279" i="14"/>
  <c r="BJ279" i="14"/>
  <c r="BK279" i="14"/>
  <c r="BL279" i="14"/>
  <c r="BM279" i="14"/>
  <c r="BN279" i="14"/>
  <c r="BO279" i="14"/>
  <c r="BP279" i="14"/>
  <c r="BQ279" i="14"/>
  <c r="BR279" i="14"/>
  <c r="BS279" i="14"/>
  <c r="BT279" i="14"/>
  <c r="BU279" i="14"/>
  <c r="BV279" i="14"/>
  <c r="BW279" i="14"/>
  <c r="BY279" i="14"/>
  <c r="BZ279" i="14"/>
  <c r="CA279" i="14"/>
  <c r="CB279" i="14"/>
  <c r="A280" i="14"/>
  <c r="B280" i="14"/>
  <c r="C280" i="14"/>
  <c r="D280"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AI280" i="14"/>
  <c r="AJ280" i="14"/>
  <c r="AK280" i="14"/>
  <c r="AL280" i="14"/>
  <c r="AM280" i="14"/>
  <c r="AN280" i="14"/>
  <c r="AO280" i="14"/>
  <c r="AP280" i="14"/>
  <c r="AQ280" i="14"/>
  <c r="AR280" i="14"/>
  <c r="AS280" i="14"/>
  <c r="AT280" i="14"/>
  <c r="AU280" i="14"/>
  <c r="AV280" i="14"/>
  <c r="AW280" i="14"/>
  <c r="AX280" i="14"/>
  <c r="AZ280" i="14"/>
  <c r="BA280" i="14"/>
  <c r="BB280" i="14"/>
  <c r="BC280" i="14"/>
  <c r="BD280" i="14"/>
  <c r="BE280" i="14"/>
  <c r="BF280" i="14"/>
  <c r="BG280" i="14"/>
  <c r="BH280" i="14"/>
  <c r="BI280" i="14"/>
  <c r="BJ280" i="14"/>
  <c r="BK280" i="14"/>
  <c r="BL280" i="14"/>
  <c r="BM280" i="14"/>
  <c r="BN280" i="14"/>
  <c r="BO280" i="14"/>
  <c r="BP280" i="14"/>
  <c r="BQ280" i="14"/>
  <c r="BR280" i="14"/>
  <c r="BS280" i="14"/>
  <c r="BT280" i="14"/>
  <c r="BU280" i="14"/>
  <c r="BV280" i="14"/>
  <c r="BW280" i="14"/>
  <c r="BY280" i="14"/>
  <c r="BZ280" i="14"/>
  <c r="CA280" i="14"/>
  <c r="CB280" i="14"/>
  <c r="A281" i="14"/>
  <c r="B281" i="14"/>
  <c r="C281" i="14"/>
  <c r="D281" i="14"/>
  <c r="E281" i="14"/>
  <c r="F281" i="14"/>
  <c r="G281" i="14"/>
  <c r="H281" i="14"/>
  <c r="I281" i="14"/>
  <c r="J281" i="14"/>
  <c r="K281" i="14"/>
  <c r="L281" i="14"/>
  <c r="M281" i="14"/>
  <c r="N281" i="14"/>
  <c r="O281" i="14"/>
  <c r="P281" i="14"/>
  <c r="Q281" i="14"/>
  <c r="R281" i="14"/>
  <c r="S281" i="14"/>
  <c r="T281" i="14"/>
  <c r="U281" i="14"/>
  <c r="V281" i="14"/>
  <c r="W281" i="14"/>
  <c r="X281" i="14"/>
  <c r="Y281" i="14"/>
  <c r="Z281" i="14"/>
  <c r="AA281" i="14"/>
  <c r="AB281" i="14"/>
  <c r="AC281" i="14"/>
  <c r="AD281" i="14"/>
  <c r="AE281" i="14"/>
  <c r="AF281" i="14"/>
  <c r="AG281" i="14"/>
  <c r="AH281" i="14"/>
  <c r="AI281" i="14"/>
  <c r="AJ281" i="14"/>
  <c r="AK281" i="14"/>
  <c r="AL281" i="14"/>
  <c r="AM281" i="14"/>
  <c r="AN281" i="14"/>
  <c r="AO281" i="14"/>
  <c r="AP281" i="14"/>
  <c r="AQ281" i="14"/>
  <c r="AR281" i="14"/>
  <c r="AS281" i="14"/>
  <c r="AT281" i="14"/>
  <c r="AU281" i="14"/>
  <c r="AV281" i="14"/>
  <c r="AW281" i="14"/>
  <c r="AX281" i="14"/>
  <c r="AZ281" i="14"/>
  <c r="BA281" i="14"/>
  <c r="BB281" i="14"/>
  <c r="BC281" i="14"/>
  <c r="BD281" i="14"/>
  <c r="BE281" i="14"/>
  <c r="BF281" i="14"/>
  <c r="BG281" i="14"/>
  <c r="BH281" i="14"/>
  <c r="BI281" i="14"/>
  <c r="BJ281" i="14"/>
  <c r="BK281" i="14"/>
  <c r="BL281" i="14"/>
  <c r="BM281" i="14"/>
  <c r="BN281" i="14"/>
  <c r="BO281" i="14"/>
  <c r="BP281" i="14"/>
  <c r="BQ281" i="14"/>
  <c r="BR281" i="14"/>
  <c r="BS281" i="14"/>
  <c r="BT281" i="14"/>
  <c r="BU281" i="14"/>
  <c r="BV281" i="14"/>
  <c r="BW281" i="14"/>
  <c r="BY281" i="14"/>
  <c r="BZ281" i="14"/>
  <c r="CA281" i="14"/>
  <c r="CB281" i="14"/>
  <c r="A282" i="14"/>
  <c r="B282" i="14"/>
  <c r="C282" i="14"/>
  <c r="D282" i="14"/>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AI282" i="14"/>
  <c r="AJ282" i="14"/>
  <c r="AK282" i="14"/>
  <c r="AL282" i="14"/>
  <c r="AM282" i="14"/>
  <c r="AN282" i="14"/>
  <c r="AO282" i="14"/>
  <c r="AP282" i="14"/>
  <c r="AQ282" i="14"/>
  <c r="AR282" i="14"/>
  <c r="AS282" i="14"/>
  <c r="AT282" i="14"/>
  <c r="AU282" i="14"/>
  <c r="AV282" i="14"/>
  <c r="AW282" i="14"/>
  <c r="AX282" i="14"/>
  <c r="AZ282" i="14"/>
  <c r="BA282" i="14"/>
  <c r="BB282" i="14"/>
  <c r="BC282" i="14"/>
  <c r="BD282" i="14"/>
  <c r="BE282" i="14"/>
  <c r="BF282" i="14"/>
  <c r="BG282" i="14"/>
  <c r="BH282" i="14"/>
  <c r="BI282" i="14"/>
  <c r="BJ282" i="14"/>
  <c r="BK282" i="14"/>
  <c r="BL282" i="14"/>
  <c r="BM282" i="14"/>
  <c r="BN282" i="14"/>
  <c r="BO282" i="14"/>
  <c r="BP282" i="14"/>
  <c r="BQ282" i="14"/>
  <c r="BR282" i="14"/>
  <c r="BS282" i="14"/>
  <c r="BT282" i="14"/>
  <c r="BU282" i="14"/>
  <c r="BV282" i="14"/>
  <c r="BW282" i="14"/>
  <c r="BY282" i="14"/>
  <c r="BZ282" i="14"/>
  <c r="CA282" i="14"/>
  <c r="CB282" i="14"/>
  <c r="A283" i="14"/>
  <c r="B283" i="14"/>
  <c r="C283" i="14"/>
  <c r="D283"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AI283" i="14"/>
  <c r="AJ283" i="14"/>
  <c r="AK283" i="14"/>
  <c r="AL283" i="14"/>
  <c r="AM283" i="14"/>
  <c r="AN283" i="14"/>
  <c r="AO283" i="14"/>
  <c r="AP283" i="14"/>
  <c r="AQ283" i="14"/>
  <c r="AR283" i="14"/>
  <c r="AS283" i="14"/>
  <c r="AT283" i="14"/>
  <c r="AU283" i="14"/>
  <c r="AV283" i="14"/>
  <c r="AW283" i="14"/>
  <c r="AX283" i="14"/>
  <c r="AZ283" i="14"/>
  <c r="BA283" i="14"/>
  <c r="BB283" i="14"/>
  <c r="BC283" i="14"/>
  <c r="BD283" i="14"/>
  <c r="BE283" i="14"/>
  <c r="BF283" i="14"/>
  <c r="BG283" i="14"/>
  <c r="BH283" i="14"/>
  <c r="BI283" i="14"/>
  <c r="BJ283" i="14"/>
  <c r="BK283" i="14"/>
  <c r="BL283" i="14"/>
  <c r="BM283" i="14"/>
  <c r="BN283" i="14"/>
  <c r="BO283" i="14"/>
  <c r="BP283" i="14"/>
  <c r="BQ283" i="14"/>
  <c r="BR283" i="14"/>
  <c r="BS283" i="14"/>
  <c r="BT283" i="14"/>
  <c r="BU283" i="14"/>
  <c r="BV283" i="14"/>
  <c r="BW283" i="14"/>
  <c r="BY283" i="14"/>
  <c r="BZ283" i="14"/>
  <c r="CA283" i="14"/>
  <c r="CB283" i="14"/>
  <c r="A284" i="14"/>
  <c r="B284" i="14"/>
  <c r="C284" i="14"/>
  <c r="D284"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AI284" i="14"/>
  <c r="AJ284" i="14"/>
  <c r="AK284" i="14"/>
  <c r="AL284" i="14"/>
  <c r="AM284" i="14"/>
  <c r="AN284" i="14"/>
  <c r="AO284" i="14"/>
  <c r="AP284" i="14"/>
  <c r="AQ284" i="14"/>
  <c r="AR284" i="14"/>
  <c r="AS284" i="14"/>
  <c r="AT284" i="14"/>
  <c r="AU284" i="14"/>
  <c r="AV284" i="14"/>
  <c r="AW284" i="14"/>
  <c r="AX284" i="14"/>
  <c r="AZ284" i="14"/>
  <c r="BA284" i="14"/>
  <c r="BB284" i="14"/>
  <c r="BC284" i="14"/>
  <c r="BD284" i="14"/>
  <c r="BE284" i="14"/>
  <c r="BF284" i="14"/>
  <c r="BG284" i="14"/>
  <c r="BH284" i="14"/>
  <c r="BI284" i="14"/>
  <c r="BJ284" i="14"/>
  <c r="BK284" i="14"/>
  <c r="BL284" i="14"/>
  <c r="BM284" i="14"/>
  <c r="BN284" i="14"/>
  <c r="BO284" i="14"/>
  <c r="BP284" i="14"/>
  <c r="BQ284" i="14"/>
  <c r="BR284" i="14"/>
  <c r="BS284" i="14"/>
  <c r="BT284" i="14"/>
  <c r="BU284" i="14"/>
  <c r="BV284" i="14"/>
  <c r="BW284" i="14"/>
  <c r="BY284" i="14"/>
  <c r="BZ284" i="14"/>
  <c r="CA284" i="14"/>
  <c r="CB284" i="14"/>
  <c r="A285" i="14"/>
  <c r="B285" i="14"/>
  <c r="C285" i="14"/>
  <c r="D285" i="14"/>
  <c r="E285" i="14"/>
  <c r="F285" i="14"/>
  <c r="G285" i="14"/>
  <c r="H285" i="14"/>
  <c r="I285" i="14"/>
  <c r="J285" i="14"/>
  <c r="K285" i="14"/>
  <c r="L285" i="14"/>
  <c r="M285" i="14"/>
  <c r="N285" i="14"/>
  <c r="O285" i="14"/>
  <c r="P285" i="14"/>
  <c r="Q285" i="14"/>
  <c r="R285" i="14"/>
  <c r="S285" i="14"/>
  <c r="T285" i="14"/>
  <c r="U285" i="14"/>
  <c r="V285" i="14"/>
  <c r="W285" i="14"/>
  <c r="X285" i="14"/>
  <c r="Y285" i="14"/>
  <c r="Z285" i="14"/>
  <c r="AA285" i="14"/>
  <c r="AB285" i="14"/>
  <c r="AC285" i="14"/>
  <c r="AD285" i="14"/>
  <c r="AE285" i="14"/>
  <c r="AF285" i="14"/>
  <c r="AG285" i="14"/>
  <c r="AH285" i="14"/>
  <c r="AI285" i="14"/>
  <c r="AJ285" i="14"/>
  <c r="AK285" i="14"/>
  <c r="AL285" i="14"/>
  <c r="AM285" i="14"/>
  <c r="AN285" i="14"/>
  <c r="AO285" i="14"/>
  <c r="AP285" i="14"/>
  <c r="AQ285" i="14"/>
  <c r="AR285" i="14"/>
  <c r="AS285" i="14"/>
  <c r="AT285" i="14"/>
  <c r="AU285" i="14"/>
  <c r="AV285" i="14"/>
  <c r="AW285" i="14"/>
  <c r="AX285" i="14"/>
  <c r="AZ285" i="14"/>
  <c r="BA285" i="14"/>
  <c r="BB285" i="14"/>
  <c r="BC285" i="14"/>
  <c r="BD285" i="14"/>
  <c r="BE285" i="14"/>
  <c r="BF285" i="14"/>
  <c r="BG285" i="14"/>
  <c r="BH285" i="14"/>
  <c r="BI285" i="14"/>
  <c r="BJ285" i="14"/>
  <c r="BK285" i="14"/>
  <c r="BL285" i="14"/>
  <c r="BM285" i="14"/>
  <c r="BN285" i="14"/>
  <c r="BO285" i="14"/>
  <c r="BP285" i="14"/>
  <c r="BQ285" i="14"/>
  <c r="BR285" i="14"/>
  <c r="BS285" i="14"/>
  <c r="BT285" i="14"/>
  <c r="BU285" i="14"/>
  <c r="BV285" i="14"/>
  <c r="BW285" i="14"/>
  <c r="BY285" i="14"/>
  <c r="BZ285" i="14"/>
  <c r="CA285" i="14"/>
  <c r="CB285" i="14"/>
  <c r="A286" i="14"/>
  <c r="B286" i="14"/>
  <c r="C286" i="14"/>
  <c r="D286" i="14"/>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AI286" i="14"/>
  <c r="AJ286" i="14"/>
  <c r="AK286" i="14"/>
  <c r="AL286" i="14"/>
  <c r="AM286" i="14"/>
  <c r="AN286" i="14"/>
  <c r="AO286" i="14"/>
  <c r="AP286" i="14"/>
  <c r="AQ286" i="14"/>
  <c r="AR286" i="14"/>
  <c r="AS286" i="14"/>
  <c r="AT286" i="14"/>
  <c r="AU286" i="14"/>
  <c r="AV286" i="14"/>
  <c r="AW286" i="14"/>
  <c r="AX286" i="14"/>
  <c r="AZ286" i="14"/>
  <c r="BA286" i="14"/>
  <c r="BB286" i="14"/>
  <c r="BC286" i="14"/>
  <c r="BD286" i="14"/>
  <c r="BE286" i="14"/>
  <c r="BF286" i="14"/>
  <c r="BG286" i="14"/>
  <c r="BH286" i="14"/>
  <c r="BI286" i="14"/>
  <c r="BJ286" i="14"/>
  <c r="BK286" i="14"/>
  <c r="BL286" i="14"/>
  <c r="BM286" i="14"/>
  <c r="BN286" i="14"/>
  <c r="BO286" i="14"/>
  <c r="BP286" i="14"/>
  <c r="BQ286" i="14"/>
  <c r="BR286" i="14"/>
  <c r="BS286" i="14"/>
  <c r="BT286" i="14"/>
  <c r="BU286" i="14"/>
  <c r="BV286" i="14"/>
  <c r="BW286" i="14"/>
  <c r="BY286" i="14"/>
  <c r="BZ286" i="14"/>
  <c r="CA286" i="14"/>
  <c r="CB286" i="14"/>
  <c r="A287" i="14"/>
  <c r="B287" i="14"/>
  <c r="C287" i="14"/>
  <c r="D287" i="14"/>
  <c r="E287" i="14"/>
  <c r="F287" i="14"/>
  <c r="G287" i="14"/>
  <c r="H287" i="14"/>
  <c r="I287" i="14"/>
  <c r="J287" i="14"/>
  <c r="K287" i="14"/>
  <c r="L287" i="14"/>
  <c r="M287" i="14"/>
  <c r="N287" i="14"/>
  <c r="O287" i="14"/>
  <c r="P287" i="14"/>
  <c r="Q287" i="14"/>
  <c r="R287" i="14"/>
  <c r="S287" i="14"/>
  <c r="T287" i="14"/>
  <c r="U287" i="14"/>
  <c r="V287" i="14"/>
  <c r="W287" i="14"/>
  <c r="X287" i="14"/>
  <c r="Y287" i="14"/>
  <c r="Z287" i="14"/>
  <c r="AA287" i="14"/>
  <c r="AB287" i="14"/>
  <c r="AC287" i="14"/>
  <c r="AD287" i="14"/>
  <c r="AE287" i="14"/>
  <c r="AF287" i="14"/>
  <c r="AG287" i="14"/>
  <c r="AH287" i="14"/>
  <c r="AI287" i="14"/>
  <c r="AJ287" i="14"/>
  <c r="AK287" i="14"/>
  <c r="AL287" i="14"/>
  <c r="AM287" i="14"/>
  <c r="AN287" i="14"/>
  <c r="AO287" i="14"/>
  <c r="AP287" i="14"/>
  <c r="AQ287" i="14"/>
  <c r="AR287" i="14"/>
  <c r="AS287" i="14"/>
  <c r="AT287" i="14"/>
  <c r="AU287" i="14"/>
  <c r="AV287" i="14"/>
  <c r="AW287" i="14"/>
  <c r="AX287" i="14"/>
  <c r="AZ287" i="14"/>
  <c r="BA287" i="14"/>
  <c r="BB287" i="14"/>
  <c r="BC287" i="14"/>
  <c r="BD287" i="14"/>
  <c r="BE287" i="14"/>
  <c r="BF287" i="14"/>
  <c r="BG287" i="14"/>
  <c r="BH287" i="14"/>
  <c r="BI287" i="14"/>
  <c r="BJ287" i="14"/>
  <c r="BK287" i="14"/>
  <c r="BL287" i="14"/>
  <c r="BM287" i="14"/>
  <c r="BN287" i="14"/>
  <c r="BO287" i="14"/>
  <c r="BP287" i="14"/>
  <c r="BQ287" i="14"/>
  <c r="BR287" i="14"/>
  <c r="BS287" i="14"/>
  <c r="BT287" i="14"/>
  <c r="BU287" i="14"/>
  <c r="BV287" i="14"/>
  <c r="BW287" i="14"/>
  <c r="BY287" i="14"/>
  <c r="BZ287" i="14"/>
  <c r="CA287" i="14"/>
  <c r="CB287" i="14"/>
  <c r="A288" i="14"/>
  <c r="B288" i="14"/>
  <c r="C288" i="14"/>
  <c r="D288" i="14"/>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AI288" i="14"/>
  <c r="AJ288" i="14"/>
  <c r="AK288" i="14"/>
  <c r="AL288" i="14"/>
  <c r="AM288" i="14"/>
  <c r="AN288" i="14"/>
  <c r="AO288" i="14"/>
  <c r="AP288" i="14"/>
  <c r="AQ288" i="14"/>
  <c r="AR288" i="14"/>
  <c r="AS288" i="14"/>
  <c r="AT288" i="14"/>
  <c r="AU288" i="14"/>
  <c r="AV288" i="14"/>
  <c r="AW288" i="14"/>
  <c r="AX288" i="14"/>
  <c r="AZ288" i="14"/>
  <c r="BA288" i="14"/>
  <c r="BB288" i="14"/>
  <c r="BC288" i="14"/>
  <c r="BD288" i="14"/>
  <c r="BE288" i="14"/>
  <c r="BF288" i="14"/>
  <c r="BG288" i="14"/>
  <c r="BH288" i="14"/>
  <c r="BI288" i="14"/>
  <c r="BJ288" i="14"/>
  <c r="BK288" i="14"/>
  <c r="BL288" i="14"/>
  <c r="BM288" i="14"/>
  <c r="BN288" i="14"/>
  <c r="BO288" i="14"/>
  <c r="BP288" i="14"/>
  <c r="BQ288" i="14"/>
  <c r="BR288" i="14"/>
  <c r="BS288" i="14"/>
  <c r="BT288" i="14"/>
  <c r="BU288" i="14"/>
  <c r="BV288" i="14"/>
  <c r="BW288" i="14"/>
  <c r="BY288" i="14"/>
  <c r="BZ288" i="14"/>
  <c r="CA288" i="14"/>
  <c r="CB288" i="14"/>
  <c r="A289" i="14"/>
  <c r="B289" i="14"/>
  <c r="C289" i="14"/>
  <c r="D289"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AI289" i="14"/>
  <c r="AJ289" i="14"/>
  <c r="AK289" i="14"/>
  <c r="AL289" i="14"/>
  <c r="AM289" i="14"/>
  <c r="AN289" i="14"/>
  <c r="AO289" i="14"/>
  <c r="AP289" i="14"/>
  <c r="AQ289" i="14"/>
  <c r="AR289" i="14"/>
  <c r="AS289" i="14"/>
  <c r="AT289" i="14"/>
  <c r="AU289" i="14"/>
  <c r="AV289" i="14"/>
  <c r="AW289" i="14"/>
  <c r="AX289" i="14"/>
  <c r="AZ289" i="14"/>
  <c r="BA289" i="14"/>
  <c r="BB289" i="14"/>
  <c r="BC289" i="14"/>
  <c r="BD289" i="14"/>
  <c r="BE289" i="14"/>
  <c r="BF289" i="14"/>
  <c r="BG289" i="14"/>
  <c r="BH289" i="14"/>
  <c r="BI289" i="14"/>
  <c r="BJ289" i="14"/>
  <c r="BK289" i="14"/>
  <c r="BL289" i="14"/>
  <c r="BM289" i="14"/>
  <c r="BN289" i="14"/>
  <c r="BO289" i="14"/>
  <c r="BP289" i="14"/>
  <c r="BQ289" i="14"/>
  <c r="BR289" i="14"/>
  <c r="BS289" i="14"/>
  <c r="BT289" i="14"/>
  <c r="BU289" i="14"/>
  <c r="BV289" i="14"/>
  <c r="BW289" i="14"/>
  <c r="BY289" i="14"/>
  <c r="BZ289" i="14"/>
  <c r="CA289" i="14"/>
  <c r="CB289" i="14"/>
  <c r="A290" i="14"/>
  <c r="B290" i="14"/>
  <c r="C290" i="14"/>
  <c r="D290"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AI290" i="14"/>
  <c r="AJ290" i="14"/>
  <c r="AK290" i="14"/>
  <c r="AL290" i="14"/>
  <c r="AM290" i="14"/>
  <c r="AN290" i="14"/>
  <c r="AO290" i="14"/>
  <c r="AP290" i="14"/>
  <c r="AQ290" i="14"/>
  <c r="AR290" i="14"/>
  <c r="AS290" i="14"/>
  <c r="AT290" i="14"/>
  <c r="AU290" i="14"/>
  <c r="AV290" i="14"/>
  <c r="AW290" i="14"/>
  <c r="AX290" i="14"/>
  <c r="AZ290" i="14"/>
  <c r="BA290" i="14"/>
  <c r="BB290" i="14"/>
  <c r="BC290" i="14"/>
  <c r="BD290" i="14"/>
  <c r="BE290" i="14"/>
  <c r="BF290" i="14"/>
  <c r="BG290" i="14"/>
  <c r="BH290" i="14"/>
  <c r="BI290" i="14"/>
  <c r="BJ290" i="14"/>
  <c r="BK290" i="14"/>
  <c r="BL290" i="14"/>
  <c r="BM290" i="14"/>
  <c r="BN290" i="14"/>
  <c r="BO290" i="14"/>
  <c r="BP290" i="14"/>
  <c r="BQ290" i="14"/>
  <c r="BR290" i="14"/>
  <c r="BS290" i="14"/>
  <c r="BT290" i="14"/>
  <c r="BU290" i="14"/>
  <c r="BV290" i="14"/>
  <c r="BW290" i="14"/>
  <c r="BY290" i="14"/>
  <c r="BZ290" i="14"/>
  <c r="CA290" i="14"/>
  <c r="CB290" i="14"/>
  <c r="A291" i="14"/>
  <c r="B291" i="14"/>
  <c r="C291" i="14"/>
  <c r="D291"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AI291" i="14"/>
  <c r="AJ291" i="14"/>
  <c r="AK291" i="14"/>
  <c r="AL291" i="14"/>
  <c r="AM291" i="14"/>
  <c r="AN291" i="14"/>
  <c r="AO291" i="14"/>
  <c r="AP291" i="14"/>
  <c r="AQ291" i="14"/>
  <c r="AR291" i="14"/>
  <c r="AS291" i="14"/>
  <c r="AT291" i="14"/>
  <c r="AU291" i="14"/>
  <c r="AV291" i="14"/>
  <c r="AW291" i="14"/>
  <c r="AX291" i="14"/>
  <c r="AZ291" i="14"/>
  <c r="BA291" i="14"/>
  <c r="BB291" i="14"/>
  <c r="BC291" i="14"/>
  <c r="BD291" i="14"/>
  <c r="BE291" i="14"/>
  <c r="BF291" i="14"/>
  <c r="BG291" i="14"/>
  <c r="BH291" i="14"/>
  <c r="BI291" i="14"/>
  <c r="BJ291" i="14"/>
  <c r="BK291" i="14"/>
  <c r="BL291" i="14"/>
  <c r="BM291" i="14"/>
  <c r="BN291" i="14"/>
  <c r="BO291" i="14"/>
  <c r="BP291" i="14"/>
  <c r="BQ291" i="14"/>
  <c r="BR291" i="14"/>
  <c r="BS291" i="14"/>
  <c r="BT291" i="14"/>
  <c r="BU291" i="14"/>
  <c r="BV291" i="14"/>
  <c r="BW291" i="14"/>
  <c r="BY291" i="14"/>
  <c r="BZ291" i="14"/>
  <c r="CA291" i="14"/>
  <c r="CB291" i="14"/>
  <c r="A292" i="14"/>
  <c r="B292" i="14"/>
  <c r="C292" i="14"/>
  <c r="D292" i="14"/>
  <c r="E292" i="14"/>
  <c r="F292" i="14"/>
  <c r="G292" i="14"/>
  <c r="H292" i="14"/>
  <c r="I292" i="14"/>
  <c r="J292" i="14"/>
  <c r="K292" i="14"/>
  <c r="L292" i="14"/>
  <c r="M292" i="14"/>
  <c r="N292" i="14"/>
  <c r="O292" i="14"/>
  <c r="P292" i="14"/>
  <c r="Q292" i="14"/>
  <c r="R292" i="14"/>
  <c r="S292" i="14"/>
  <c r="T292" i="14"/>
  <c r="U292" i="14"/>
  <c r="V292" i="14"/>
  <c r="W292" i="14"/>
  <c r="X292" i="14"/>
  <c r="Y292" i="14"/>
  <c r="Z292" i="14"/>
  <c r="AA292" i="14"/>
  <c r="AB292" i="14"/>
  <c r="AC292" i="14"/>
  <c r="AD292" i="14"/>
  <c r="AE292" i="14"/>
  <c r="AF292" i="14"/>
  <c r="AG292" i="14"/>
  <c r="AH292" i="14"/>
  <c r="AI292" i="14"/>
  <c r="AJ292" i="14"/>
  <c r="AK292" i="14"/>
  <c r="AL292" i="14"/>
  <c r="AM292" i="14"/>
  <c r="AN292" i="14"/>
  <c r="AO292" i="14"/>
  <c r="AP292" i="14"/>
  <c r="AQ292" i="14"/>
  <c r="AR292" i="14"/>
  <c r="AS292" i="14"/>
  <c r="AT292" i="14"/>
  <c r="AU292" i="14"/>
  <c r="AV292" i="14"/>
  <c r="AW292" i="14"/>
  <c r="AX292" i="14"/>
  <c r="AZ292" i="14"/>
  <c r="BA292" i="14"/>
  <c r="BB292" i="14"/>
  <c r="BC292" i="14"/>
  <c r="BD292" i="14"/>
  <c r="BE292" i="14"/>
  <c r="BF292" i="14"/>
  <c r="BG292" i="14"/>
  <c r="BH292" i="14"/>
  <c r="BI292" i="14"/>
  <c r="BJ292" i="14"/>
  <c r="BK292" i="14"/>
  <c r="BL292" i="14"/>
  <c r="BM292" i="14"/>
  <c r="BN292" i="14"/>
  <c r="BO292" i="14"/>
  <c r="BP292" i="14"/>
  <c r="BQ292" i="14"/>
  <c r="BR292" i="14"/>
  <c r="BS292" i="14"/>
  <c r="BT292" i="14"/>
  <c r="BU292" i="14"/>
  <c r="BV292" i="14"/>
  <c r="BW292" i="14"/>
  <c r="BY292" i="14"/>
  <c r="BZ292" i="14"/>
  <c r="CA292" i="14"/>
  <c r="CB292" i="14"/>
  <c r="A293" i="14"/>
  <c r="B293" i="14"/>
  <c r="C293" i="14"/>
  <c r="D293" i="14"/>
  <c r="E293" i="14"/>
  <c r="F293" i="14"/>
  <c r="G293" i="14"/>
  <c r="H293" i="14"/>
  <c r="I293" i="14"/>
  <c r="J293" i="14"/>
  <c r="K293" i="14"/>
  <c r="L293" i="14"/>
  <c r="M293" i="14"/>
  <c r="N293" i="14"/>
  <c r="O293" i="14"/>
  <c r="P293" i="14"/>
  <c r="Q293" i="14"/>
  <c r="R293" i="14"/>
  <c r="S293" i="14"/>
  <c r="T293" i="14"/>
  <c r="U293" i="14"/>
  <c r="V293" i="14"/>
  <c r="W293" i="14"/>
  <c r="X293" i="14"/>
  <c r="Y293" i="14"/>
  <c r="Z293" i="14"/>
  <c r="AA293" i="14"/>
  <c r="AB293" i="14"/>
  <c r="AC293" i="14"/>
  <c r="AD293" i="14"/>
  <c r="AE293" i="14"/>
  <c r="AF293" i="14"/>
  <c r="AG293" i="14"/>
  <c r="AH293" i="14"/>
  <c r="AI293" i="14"/>
  <c r="AJ293" i="14"/>
  <c r="AK293" i="14"/>
  <c r="AL293" i="14"/>
  <c r="AM293" i="14"/>
  <c r="AN293" i="14"/>
  <c r="AO293" i="14"/>
  <c r="AP293" i="14"/>
  <c r="AQ293" i="14"/>
  <c r="AR293" i="14"/>
  <c r="AS293" i="14"/>
  <c r="AT293" i="14"/>
  <c r="AU293" i="14"/>
  <c r="AV293" i="14"/>
  <c r="AW293" i="14"/>
  <c r="AX293" i="14"/>
  <c r="AZ293" i="14"/>
  <c r="BA293" i="14"/>
  <c r="BB293" i="14"/>
  <c r="BC293" i="14"/>
  <c r="BD293" i="14"/>
  <c r="BE293" i="14"/>
  <c r="BF293" i="14"/>
  <c r="BG293" i="14"/>
  <c r="BH293" i="14"/>
  <c r="BI293" i="14"/>
  <c r="BJ293" i="14"/>
  <c r="BK293" i="14"/>
  <c r="BL293" i="14"/>
  <c r="BM293" i="14"/>
  <c r="BN293" i="14"/>
  <c r="BO293" i="14"/>
  <c r="BP293" i="14"/>
  <c r="BQ293" i="14"/>
  <c r="BR293" i="14"/>
  <c r="BS293" i="14"/>
  <c r="BT293" i="14"/>
  <c r="BU293" i="14"/>
  <c r="BV293" i="14"/>
  <c r="BW293" i="14"/>
  <c r="BY293" i="14"/>
  <c r="BZ293" i="14"/>
  <c r="CA293" i="14"/>
  <c r="CB293" i="14"/>
  <c r="A294" i="14"/>
  <c r="B294" i="14"/>
  <c r="C294" i="14"/>
  <c r="D294" i="14"/>
  <c r="E294" i="14"/>
  <c r="F294" i="14"/>
  <c r="G294" i="14"/>
  <c r="H294" i="14"/>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AI294" i="14"/>
  <c r="AJ294" i="14"/>
  <c r="AK294" i="14"/>
  <c r="AL294" i="14"/>
  <c r="AM294" i="14"/>
  <c r="AN294" i="14"/>
  <c r="AO294" i="14"/>
  <c r="AP294" i="14"/>
  <c r="AQ294" i="14"/>
  <c r="AR294" i="14"/>
  <c r="AS294" i="14"/>
  <c r="AT294" i="14"/>
  <c r="AU294" i="14"/>
  <c r="AV294" i="14"/>
  <c r="AW294" i="14"/>
  <c r="AX294" i="14"/>
  <c r="AZ294" i="14"/>
  <c r="BA294" i="14"/>
  <c r="BB294" i="14"/>
  <c r="BC294" i="14"/>
  <c r="BD294" i="14"/>
  <c r="BE294" i="14"/>
  <c r="BF294" i="14"/>
  <c r="BG294" i="14"/>
  <c r="BH294" i="14"/>
  <c r="BI294" i="14"/>
  <c r="BJ294" i="14"/>
  <c r="BK294" i="14"/>
  <c r="BL294" i="14"/>
  <c r="BM294" i="14"/>
  <c r="BN294" i="14"/>
  <c r="BO294" i="14"/>
  <c r="BP294" i="14"/>
  <c r="BQ294" i="14"/>
  <c r="BR294" i="14"/>
  <c r="BS294" i="14"/>
  <c r="BT294" i="14"/>
  <c r="BU294" i="14"/>
  <c r="BV294" i="14"/>
  <c r="BW294" i="14"/>
  <c r="BY294" i="14"/>
  <c r="BZ294" i="14"/>
  <c r="CA294" i="14"/>
  <c r="CB294" i="14"/>
  <c r="A295" i="14"/>
  <c r="B295" i="14"/>
  <c r="C295" i="14"/>
  <c r="D295" i="14"/>
  <c r="E295" i="14"/>
  <c r="F295" i="14"/>
  <c r="G295" i="14"/>
  <c r="H295" i="14"/>
  <c r="I295" i="14"/>
  <c r="J295" i="14"/>
  <c r="K295" i="14"/>
  <c r="L295" i="14"/>
  <c r="M295" i="14"/>
  <c r="N295" i="14"/>
  <c r="O295" i="14"/>
  <c r="P295" i="14"/>
  <c r="Q295" i="14"/>
  <c r="R295" i="14"/>
  <c r="S295" i="14"/>
  <c r="T295" i="14"/>
  <c r="U295" i="14"/>
  <c r="V295" i="14"/>
  <c r="W295" i="14"/>
  <c r="X295" i="14"/>
  <c r="Y295" i="14"/>
  <c r="Z295" i="14"/>
  <c r="AA295" i="14"/>
  <c r="AB295" i="14"/>
  <c r="AC295" i="14"/>
  <c r="AD295" i="14"/>
  <c r="AE295" i="14"/>
  <c r="AF295" i="14"/>
  <c r="AG295" i="14"/>
  <c r="AH295" i="14"/>
  <c r="AI295" i="14"/>
  <c r="AJ295" i="14"/>
  <c r="AK295" i="14"/>
  <c r="AL295" i="14"/>
  <c r="AM295" i="14"/>
  <c r="AN295" i="14"/>
  <c r="AO295" i="14"/>
  <c r="AP295" i="14"/>
  <c r="AQ295" i="14"/>
  <c r="AR295" i="14"/>
  <c r="AS295" i="14"/>
  <c r="AT295" i="14"/>
  <c r="AU295" i="14"/>
  <c r="AV295" i="14"/>
  <c r="AW295" i="14"/>
  <c r="AX295" i="14"/>
  <c r="AZ295" i="14"/>
  <c r="BA295" i="14"/>
  <c r="BB295" i="14"/>
  <c r="BC295" i="14"/>
  <c r="BD295" i="14"/>
  <c r="BE295" i="14"/>
  <c r="BF295" i="14"/>
  <c r="BG295" i="14"/>
  <c r="BH295" i="14"/>
  <c r="BI295" i="14"/>
  <c r="BJ295" i="14"/>
  <c r="BK295" i="14"/>
  <c r="BL295" i="14"/>
  <c r="BM295" i="14"/>
  <c r="BN295" i="14"/>
  <c r="BO295" i="14"/>
  <c r="BP295" i="14"/>
  <c r="BQ295" i="14"/>
  <c r="BR295" i="14"/>
  <c r="BS295" i="14"/>
  <c r="BT295" i="14"/>
  <c r="BU295" i="14"/>
  <c r="BV295" i="14"/>
  <c r="BW295" i="14"/>
  <c r="BY295" i="14"/>
  <c r="BZ295" i="14"/>
  <c r="CA295" i="14"/>
  <c r="CB295" i="14"/>
  <c r="A296" i="14"/>
  <c r="B296" i="14"/>
  <c r="C296" i="14"/>
  <c r="D296" i="14"/>
  <c r="E296" i="14"/>
  <c r="F296" i="14"/>
  <c r="G296" i="14"/>
  <c r="H296" i="14"/>
  <c r="I296" i="14"/>
  <c r="J296" i="14"/>
  <c r="K296" i="14"/>
  <c r="L296" i="14"/>
  <c r="M296" i="14"/>
  <c r="N296" i="14"/>
  <c r="O296" i="14"/>
  <c r="P296" i="14"/>
  <c r="Q296" i="14"/>
  <c r="R296" i="14"/>
  <c r="S296" i="14"/>
  <c r="T296" i="14"/>
  <c r="U296" i="14"/>
  <c r="V296" i="14"/>
  <c r="W296" i="14"/>
  <c r="X296" i="14"/>
  <c r="Y296" i="14"/>
  <c r="Z296" i="14"/>
  <c r="AA296" i="14"/>
  <c r="AB296" i="14"/>
  <c r="AC296" i="14"/>
  <c r="AD296" i="14"/>
  <c r="AE296" i="14"/>
  <c r="AF296" i="14"/>
  <c r="AG296" i="14"/>
  <c r="AH296" i="14"/>
  <c r="AI296" i="14"/>
  <c r="AJ296" i="14"/>
  <c r="AK296" i="14"/>
  <c r="AL296" i="14"/>
  <c r="AM296" i="14"/>
  <c r="AN296" i="14"/>
  <c r="AO296" i="14"/>
  <c r="AP296" i="14"/>
  <c r="AQ296" i="14"/>
  <c r="AR296" i="14"/>
  <c r="AS296" i="14"/>
  <c r="AT296" i="14"/>
  <c r="AU296" i="14"/>
  <c r="AV296" i="14"/>
  <c r="AW296" i="14"/>
  <c r="AX296" i="14"/>
  <c r="AZ296" i="14"/>
  <c r="BA296" i="14"/>
  <c r="BB296" i="14"/>
  <c r="BC296" i="14"/>
  <c r="BD296" i="14"/>
  <c r="BE296" i="14"/>
  <c r="BF296" i="14"/>
  <c r="BG296" i="14"/>
  <c r="BH296" i="14"/>
  <c r="BI296" i="14"/>
  <c r="BJ296" i="14"/>
  <c r="BK296" i="14"/>
  <c r="BL296" i="14"/>
  <c r="BM296" i="14"/>
  <c r="BN296" i="14"/>
  <c r="BO296" i="14"/>
  <c r="BP296" i="14"/>
  <c r="BQ296" i="14"/>
  <c r="BR296" i="14"/>
  <c r="BS296" i="14"/>
  <c r="BT296" i="14"/>
  <c r="BU296" i="14"/>
  <c r="BV296" i="14"/>
  <c r="BW296" i="14"/>
  <c r="BY296" i="14"/>
  <c r="BZ296" i="14"/>
  <c r="CA296" i="14"/>
  <c r="CB296" i="14"/>
  <c r="A297" i="14"/>
  <c r="B297" i="14"/>
  <c r="C297" i="14"/>
  <c r="D297" i="14"/>
  <c r="E297" i="14"/>
  <c r="F297" i="14"/>
  <c r="G297" i="14"/>
  <c r="H297" i="14"/>
  <c r="I297" i="14"/>
  <c r="J297" i="14"/>
  <c r="K297" i="14"/>
  <c r="L297" i="14"/>
  <c r="M297" i="14"/>
  <c r="N297" i="14"/>
  <c r="O297" i="14"/>
  <c r="P297" i="14"/>
  <c r="Q297" i="14"/>
  <c r="R297" i="14"/>
  <c r="S297" i="14"/>
  <c r="T297" i="14"/>
  <c r="U297" i="14"/>
  <c r="V297" i="14"/>
  <c r="W297" i="14"/>
  <c r="X297" i="14"/>
  <c r="Y297" i="14"/>
  <c r="Z297" i="14"/>
  <c r="AA297" i="14"/>
  <c r="AB297" i="14"/>
  <c r="AC297" i="14"/>
  <c r="AD297" i="14"/>
  <c r="AE297" i="14"/>
  <c r="AF297" i="14"/>
  <c r="AG297" i="14"/>
  <c r="AH297" i="14"/>
  <c r="AI297" i="14"/>
  <c r="AJ297" i="14"/>
  <c r="AK297" i="14"/>
  <c r="AL297" i="14"/>
  <c r="AM297" i="14"/>
  <c r="AN297" i="14"/>
  <c r="AO297" i="14"/>
  <c r="AP297" i="14"/>
  <c r="AQ297" i="14"/>
  <c r="AR297" i="14"/>
  <c r="AS297" i="14"/>
  <c r="AT297" i="14"/>
  <c r="AU297" i="14"/>
  <c r="AV297" i="14"/>
  <c r="AW297" i="14"/>
  <c r="AX297" i="14"/>
  <c r="AZ297" i="14"/>
  <c r="BA297" i="14"/>
  <c r="BB297" i="14"/>
  <c r="BC297" i="14"/>
  <c r="BD297" i="14"/>
  <c r="BE297" i="14"/>
  <c r="BF297" i="14"/>
  <c r="BG297" i="14"/>
  <c r="BH297" i="14"/>
  <c r="BI297" i="14"/>
  <c r="BJ297" i="14"/>
  <c r="BK297" i="14"/>
  <c r="BL297" i="14"/>
  <c r="BM297" i="14"/>
  <c r="BN297" i="14"/>
  <c r="BO297" i="14"/>
  <c r="BP297" i="14"/>
  <c r="BQ297" i="14"/>
  <c r="BR297" i="14"/>
  <c r="BS297" i="14"/>
  <c r="BT297" i="14"/>
  <c r="BU297" i="14"/>
  <c r="BV297" i="14"/>
  <c r="BW297" i="14"/>
  <c r="BY297" i="14"/>
  <c r="BZ297" i="14"/>
  <c r="CA297" i="14"/>
  <c r="CB297" i="14"/>
  <c r="A298" i="14"/>
  <c r="B298" i="14"/>
  <c r="C298" i="14"/>
  <c r="D298" i="14"/>
  <c r="E298" i="14"/>
  <c r="F298" i="14"/>
  <c r="G298" i="14"/>
  <c r="H298" i="14"/>
  <c r="I298" i="14"/>
  <c r="J298" i="14"/>
  <c r="K298" i="14"/>
  <c r="L298" i="14"/>
  <c r="M298" i="14"/>
  <c r="N298" i="14"/>
  <c r="O298" i="14"/>
  <c r="P298" i="14"/>
  <c r="Q298" i="14"/>
  <c r="R298" i="14"/>
  <c r="S298" i="14"/>
  <c r="T298" i="14"/>
  <c r="U298" i="14"/>
  <c r="V298" i="14"/>
  <c r="W298" i="14"/>
  <c r="X298" i="14"/>
  <c r="Y298" i="14"/>
  <c r="Z298" i="14"/>
  <c r="AA298" i="14"/>
  <c r="AB298" i="14"/>
  <c r="AC298" i="14"/>
  <c r="AD298" i="14"/>
  <c r="AE298" i="14"/>
  <c r="AF298" i="14"/>
  <c r="AG298" i="14"/>
  <c r="AH298" i="14"/>
  <c r="AI298" i="14"/>
  <c r="AJ298" i="14"/>
  <c r="AK298" i="14"/>
  <c r="AL298" i="14"/>
  <c r="AM298" i="14"/>
  <c r="AN298" i="14"/>
  <c r="AO298" i="14"/>
  <c r="AP298" i="14"/>
  <c r="AQ298" i="14"/>
  <c r="AR298" i="14"/>
  <c r="AS298" i="14"/>
  <c r="AT298" i="14"/>
  <c r="AU298" i="14"/>
  <c r="AV298" i="14"/>
  <c r="AW298" i="14"/>
  <c r="AX298" i="14"/>
  <c r="AZ298" i="14"/>
  <c r="BA298" i="14"/>
  <c r="BB298" i="14"/>
  <c r="BC298" i="14"/>
  <c r="BD298" i="14"/>
  <c r="BE298" i="14"/>
  <c r="BF298" i="14"/>
  <c r="BG298" i="14"/>
  <c r="BH298" i="14"/>
  <c r="BI298" i="14"/>
  <c r="BJ298" i="14"/>
  <c r="BK298" i="14"/>
  <c r="BL298" i="14"/>
  <c r="BM298" i="14"/>
  <c r="BN298" i="14"/>
  <c r="BO298" i="14"/>
  <c r="BP298" i="14"/>
  <c r="BQ298" i="14"/>
  <c r="BR298" i="14"/>
  <c r="BS298" i="14"/>
  <c r="BT298" i="14"/>
  <c r="BU298" i="14"/>
  <c r="BV298" i="14"/>
  <c r="BW298" i="14"/>
  <c r="BY298" i="14"/>
  <c r="BZ298" i="14"/>
  <c r="CA298" i="14"/>
  <c r="CB298" i="14"/>
  <c r="A299" i="14"/>
  <c r="B299" i="14"/>
  <c r="C299" i="14"/>
  <c r="D299" i="14"/>
  <c r="E299" i="14"/>
  <c r="F299" i="14"/>
  <c r="G299" i="14"/>
  <c r="H299" i="14"/>
  <c r="I299" i="14"/>
  <c r="J299" i="14"/>
  <c r="K299" i="14"/>
  <c r="L299" i="14"/>
  <c r="M299" i="14"/>
  <c r="N299" i="14"/>
  <c r="O299" i="14"/>
  <c r="P299" i="14"/>
  <c r="Q299" i="14"/>
  <c r="R299" i="14"/>
  <c r="S299" i="14"/>
  <c r="T299" i="14"/>
  <c r="U299" i="14"/>
  <c r="V299" i="14"/>
  <c r="W299" i="14"/>
  <c r="X299" i="14"/>
  <c r="Y299" i="14"/>
  <c r="Z299" i="14"/>
  <c r="AA299" i="14"/>
  <c r="AB299" i="14"/>
  <c r="AC299" i="14"/>
  <c r="AD299" i="14"/>
  <c r="AE299" i="14"/>
  <c r="AF299" i="14"/>
  <c r="AG299" i="14"/>
  <c r="AH299" i="14"/>
  <c r="AI299" i="14"/>
  <c r="AJ299" i="14"/>
  <c r="AK299" i="14"/>
  <c r="AL299" i="14"/>
  <c r="AM299" i="14"/>
  <c r="AN299" i="14"/>
  <c r="AO299" i="14"/>
  <c r="AP299" i="14"/>
  <c r="AQ299" i="14"/>
  <c r="AR299" i="14"/>
  <c r="AS299" i="14"/>
  <c r="AT299" i="14"/>
  <c r="AU299" i="14"/>
  <c r="AV299" i="14"/>
  <c r="AW299" i="14"/>
  <c r="AX299" i="14"/>
  <c r="AZ299" i="14"/>
  <c r="BA299" i="14"/>
  <c r="BB299" i="14"/>
  <c r="BC299" i="14"/>
  <c r="BD299" i="14"/>
  <c r="BE299" i="14"/>
  <c r="BF299" i="14"/>
  <c r="BG299" i="14"/>
  <c r="BH299" i="14"/>
  <c r="BI299" i="14"/>
  <c r="BJ299" i="14"/>
  <c r="BK299" i="14"/>
  <c r="BL299" i="14"/>
  <c r="BM299" i="14"/>
  <c r="BN299" i="14"/>
  <c r="BO299" i="14"/>
  <c r="BP299" i="14"/>
  <c r="BQ299" i="14"/>
  <c r="BR299" i="14"/>
  <c r="BS299" i="14"/>
  <c r="BT299" i="14"/>
  <c r="BU299" i="14"/>
  <c r="BV299" i="14"/>
  <c r="BW299" i="14"/>
  <c r="BY299" i="14"/>
  <c r="BZ299" i="14"/>
  <c r="CA299" i="14"/>
  <c r="CB299" i="14"/>
  <c r="A300" i="14"/>
  <c r="B300" i="14"/>
  <c r="C300" i="14"/>
  <c r="D300" i="14"/>
  <c r="E300" i="14"/>
  <c r="F300" i="14"/>
  <c r="G300" i="14"/>
  <c r="H300" i="14"/>
  <c r="I300" i="14"/>
  <c r="J300" i="14"/>
  <c r="K300" i="14"/>
  <c r="L300" i="14"/>
  <c r="M300" i="14"/>
  <c r="N300" i="14"/>
  <c r="O300" i="14"/>
  <c r="P300" i="14"/>
  <c r="Q300" i="14"/>
  <c r="R300" i="14"/>
  <c r="S300" i="14"/>
  <c r="T300" i="14"/>
  <c r="U300" i="14"/>
  <c r="V300" i="14"/>
  <c r="W300" i="14"/>
  <c r="X300" i="14"/>
  <c r="Y300" i="14"/>
  <c r="Z300" i="14"/>
  <c r="AA300" i="14"/>
  <c r="AB300" i="14"/>
  <c r="AC300" i="14"/>
  <c r="AD300" i="14"/>
  <c r="AE300" i="14"/>
  <c r="AF300" i="14"/>
  <c r="AG300" i="14"/>
  <c r="AH300" i="14"/>
  <c r="AI300" i="14"/>
  <c r="AJ300" i="14"/>
  <c r="AK300" i="14"/>
  <c r="AL300" i="14"/>
  <c r="AM300" i="14"/>
  <c r="AN300" i="14"/>
  <c r="AO300" i="14"/>
  <c r="AP300" i="14"/>
  <c r="AQ300" i="14"/>
  <c r="AR300" i="14"/>
  <c r="AS300" i="14"/>
  <c r="AT300" i="14"/>
  <c r="AU300" i="14"/>
  <c r="AV300" i="14"/>
  <c r="AW300" i="14"/>
  <c r="AX300" i="14"/>
  <c r="AZ300" i="14"/>
  <c r="BA300" i="14"/>
  <c r="BB300" i="14"/>
  <c r="BC300" i="14"/>
  <c r="BD300" i="14"/>
  <c r="BE300" i="14"/>
  <c r="BF300" i="14"/>
  <c r="BG300" i="14"/>
  <c r="BH300" i="14"/>
  <c r="BI300" i="14"/>
  <c r="BJ300" i="14"/>
  <c r="BK300" i="14"/>
  <c r="BL300" i="14"/>
  <c r="BM300" i="14"/>
  <c r="BN300" i="14"/>
  <c r="BO300" i="14"/>
  <c r="BP300" i="14"/>
  <c r="BQ300" i="14"/>
  <c r="BR300" i="14"/>
  <c r="BS300" i="14"/>
  <c r="BT300" i="14"/>
  <c r="BU300" i="14"/>
  <c r="BV300" i="14"/>
  <c r="BW300" i="14"/>
  <c r="BY300" i="14"/>
  <c r="BZ300" i="14"/>
  <c r="CA300" i="14"/>
  <c r="CB300" i="14"/>
  <c r="A301" i="14"/>
  <c r="B301" i="14"/>
  <c r="C301" i="14"/>
  <c r="D301" i="14"/>
  <c r="E301" i="14"/>
  <c r="F301" i="14"/>
  <c r="G301" i="14"/>
  <c r="H301" i="14"/>
  <c r="I301" i="14"/>
  <c r="J301" i="14"/>
  <c r="K301" i="14"/>
  <c r="L301" i="14"/>
  <c r="M301" i="14"/>
  <c r="N301" i="14"/>
  <c r="O301" i="14"/>
  <c r="P301" i="14"/>
  <c r="Q301" i="14"/>
  <c r="R301" i="14"/>
  <c r="S301" i="14"/>
  <c r="T301" i="14"/>
  <c r="U301" i="14"/>
  <c r="V301" i="14"/>
  <c r="W301" i="14"/>
  <c r="X301" i="14"/>
  <c r="Y301" i="14"/>
  <c r="Z301" i="14"/>
  <c r="AA301" i="14"/>
  <c r="AB301" i="14"/>
  <c r="AC301" i="14"/>
  <c r="AD301" i="14"/>
  <c r="AE301" i="14"/>
  <c r="AF301" i="14"/>
  <c r="AG301" i="14"/>
  <c r="AH301" i="14"/>
  <c r="AI301" i="14"/>
  <c r="AJ301" i="14"/>
  <c r="AK301" i="14"/>
  <c r="AL301" i="14"/>
  <c r="AM301" i="14"/>
  <c r="AN301" i="14"/>
  <c r="AO301" i="14"/>
  <c r="AP301" i="14"/>
  <c r="AQ301" i="14"/>
  <c r="AR301" i="14"/>
  <c r="AS301" i="14"/>
  <c r="AT301" i="14"/>
  <c r="AU301" i="14"/>
  <c r="AV301" i="14"/>
  <c r="AW301" i="14"/>
  <c r="AX301" i="14"/>
  <c r="AZ301" i="14"/>
  <c r="BA301" i="14"/>
  <c r="BB301" i="14"/>
  <c r="BC301" i="14"/>
  <c r="BD301" i="14"/>
  <c r="BE301" i="14"/>
  <c r="BF301" i="14"/>
  <c r="BG301" i="14"/>
  <c r="BH301" i="14"/>
  <c r="BI301" i="14"/>
  <c r="BJ301" i="14"/>
  <c r="BK301" i="14"/>
  <c r="BL301" i="14"/>
  <c r="BM301" i="14"/>
  <c r="BN301" i="14"/>
  <c r="BO301" i="14"/>
  <c r="BP301" i="14"/>
  <c r="BQ301" i="14"/>
  <c r="BR301" i="14"/>
  <c r="BS301" i="14"/>
  <c r="BT301" i="14"/>
  <c r="BU301" i="14"/>
  <c r="BV301" i="14"/>
  <c r="BW301" i="14"/>
  <c r="BY301" i="14"/>
  <c r="BZ301" i="14"/>
  <c r="CA301" i="14"/>
  <c r="CB301" i="14"/>
  <c r="A302" i="14"/>
  <c r="B302" i="14"/>
  <c r="C302" i="14"/>
  <c r="D302" i="14"/>
  <c r="E302" i="14"/>
  <c r="F302" i="14"/>
  <c r="G302" i="14"/>
  <c r="H302" i="14"/>
  <c r="I302" i="14"/>
  <c r="J302" i="14"/>
  <c r="K302" i="14"/>
  <c r="L302" i="14"/>
  <c r="M302" i="14"/>
  <c r="N302" i="14"/>
  <c r="O302" i="14"/>
  <c r="P302" i="14"/>
  <c r="Q302" i="14"/>
  <c r="R302" i="14"/>
  <c r="S302" i="14"/>
  <c r="T302" i="14"/>
  <c r="U302" i="14"/>
  <c r="V302" i="14"/>
  <c r="W302" i="14"/>
  <c r="X302" i="14"/>
  <c r="Y302" i="14"/>
  <c r="Z302" i="14"/>
  <c r="AA302" i="14"/>
  <c r="AB302" i="14"/>
  <c r="AC302" i="14"/>
  <c r="AD302" i="14"/>
  <c r="AE302" i="14"/>
  <c r="AF302" i="14"/>
  <c r="AG302" i="14"/>
  <c r="AH302" i="14"/>
  <c r="AI302" i="14"/>
  <c r="AJ302" i="14"/>
  <c r="AK302" i="14"/>
  <c r="AL302" i="14"/>
  <c r="AM302" i="14"/>
  <c r="AN302" i="14"/>
  <c r="AO302" i="14"/>
  <c r="AP302" i="14"/>
  <c r="AQ302" i="14"/>
  <c r="AR302" i="14"/>
  <c r="AS302" i="14"/>
  <c r="AT302" i="14"/>
  <c r="AU302" i="14"/>
  <c r="AV302" i="14"/>
  <c r="AW302" i="14"/>
  <c r="AX302" i="14"/>
  <c r="AZ302" i="14"/>
  <c r="BA302" i="14"/>
  <c r="BB302" i="14"/>
  <c r="BC302" i="14"/>
  <c r="BD302" i="14"/>
  <c r="BE302" i="14"/>
  <c r="BF302" i="14"/>
  <c r="BG302" i="14"/>
  <c r="BH302" i="14"/>
  <c r="BI302" i="14"/>
  <c r="BJ302" i="14"/>
  <c r="BK302" i="14"/>
  <c r="BL302" i="14"/>
  <c r="BM302" i="14"/>
  <c r="BN302" i="14"/>
  <c r="BO302" i="14"/>
  <c r="BP302" i="14"/>
  <c r="BQ302" i="14"/>
  <c r="BR302" i="14"/>
  <c r="BS302" i="14"/>
  <c r="BT302" i="14"/>
  <c r="BU302" i="14"/>
  <c r="BV302" i="14"/>
  <c r="BW302" i="14"/>
  <c r="BY302" i="14"/>
  <c r="BZ302" i="14"/>
  <c r="CA302" i="14"/>
  <c r="CB302" i="14"/>
  <c r="A303" i="14"/>
  <c r="B303" i="14"/>
  <c r="C303" i="14"/>
  <c r="D303" i="14"/>
  <c r="E303" i="14"/>
  <c r="F303" i="14"/>
  <c r="G303" i="14"/>
  <c r="H303" i="14"/>
  <c r="I303" i="14"/>
  <c r="J303" i="14"/>
  <c r="K303" i="14"/>
  <c r="L303" i="14"/>
  <c r="M303" i="14"/>
  <c r="N303" i="14"/>
  <c r="O303" i="14"/>
  <c r="P303" i="14"/>
  <c r="Q303" i="14"/>
  <c r="R303" i="14"/>
  <c r="S303" i="14"/>
  <c r="T303" i="14"/>
  <c r="U303" i="14"/>
  <c r="V303" i="14"/>
  <c r="W303" i="14"/>
  <c r="X303" i="14"/>
  <c r="Y303" i="14"/>
  <c r="Z303" i="14"/>
  <c r="AA303" i="14"/>
  <c r="AB303" i="14"/>
  <c r="AC303" i="14"/>
  <c r="AD303" i="14"/>
  <c r="AE303" i="14"/>
  <c r="AF303" i="14"/>
  <c r="AG303" i="14"/>
  <c r="AH303" i="14"/>
  <c r="AI303" i="14"/>
  <c r="AJ303" i="14"/>
  <c r="AK303" i="14"/>
  <c r="AL303" i="14"/>
  <c r="AM303" i="14"/>
  <c r="AN303" i="14"/>
  <c r="AO303" i="14"/>
  <c r="AP303" i="14"/>
  <c r="AQ303" i="14"/>
  <c r="AR303" i="14"/>
  <c r="AS303" i="14"/>
  <c r="AT303" i="14"/>
  <c r="AU303" i="14"/>
  <c r="AV303" i="14"/>
  <c r="AW303" i="14"/>
  <c r="AX303" i="14"/>
  <c r="AZ303" i="14"/>
  <c r="BA303" i="14"/>
  <c r="BB303" i="14"/>
  <c r="BC303" i="14"/>
  <c r="BD303" i="14"/>
  <c r="BE303" i="14"/>
  <c r="BF303" i="14"/>
  <c r="BG303" i="14"/>
  <c r="BH303" i="14"/>
  <c r="BI303" i="14"/>
  <c r="BJ303" i="14"/>
  <c r="BK303" i="14"/>
  <c r="BL303" i="14"/>
  <c r="BM303" i="14"/>
  <c r="BN303" i="14"/>
  <c r="BO303" i="14"/>
  <c r="BP303" i="14"/>
  <c r="BQ303" i="14"/>
  <c r="BR303" i="14"/>
  <c r="BS303" i="14"/>
  <c r="BT303" i="14"/>
  <c r="BU303" i="14"/>
  <c r="BV303" i="14"/>
  <c r="BW303" i="14"/>
  <c r="BY303" i="14"/>
  <c r="BZ303" i="14"/>
  <c r="CA303" i="14"/>
  <c r="CB303" i="14"/>
  <c r="A304" i="14"/>
  <c r="B304" i="14"/>
  <c r="C304" i="14"/>
  <c r="D304" i="14"/>
  <c r="E304" i="14"/>
  <c r="F304" i="14"/>
  <c r="G304" i="14"/>
  <c r="H304" i="14"/>
  <c r="I304" i="14"/>
  <c r="J304" i="14"/>
  <c r="K304" i="14"/>
  <c r="L304" i="14"/>
  <c r="M304" i="14"/>
  <c r="N304" i="14"/>
  <c r="O304" i="14"/>
  <c r="P304" i="14"/>
  <c r="Q304" i="14"/>
  <c r="R304" i="14"/>
  <c r="S304" i="14"/>
  <c r="T304" i="14"/>
  <c r="U304" i="14"/>
  <c r="V304" i="14"/>
  <c r="W304" i="14"/>
  <c r="X304" i="14"/>
  <c r="Y304" i="14"/>
  <c r="Z304" i="14"/>
  <c r="AA304" i="14"/>
  <c r="AB304" i="14"/>
  <c r="AC304" i="14"/>
  <c r="AD304" i="14"/>
  <c r="AE304" i="14"/>
  <c r="AF304" i="14"/>
  <c r="AG304" i="14"/>
  <c r="AH304" i="14"/>
  <c r="AI304" i="14"/>
  <c r="AJ304" i="14"/>
  <c r="AK304" i="14"/>
  <c r="AL304" i="14"/>
  <c r="AM304" i="14"/>
  <c r="AN304" i="14"/>
  <c r="AO304" i="14"/>
  <c r="AP304" i="14"/>
  <c r="AQ304" i="14"/>
  <c r="AR304" i="14"/>
  <c r="AS304" i="14"/>
  <c r="AT304" i="14"/>
  <c r="AU304" i="14"/>
  <c r="AV304" i="14"/>
  <c r="AW304" i="14"/>
  <c r="AX304" i="14"/>
  <c r="AZ304" i="14"/>
  <c r="BA304" i="14"/>
  <c r="BB304" i="14"/>
  <c r="BC304" i="14"/>
  <c r="BD304" i="14"/>
  <c r="BE304" i="14"/>
  <c r="BF304" i="14"/>
  <c r="BG304" i="14"/>
  <c r="BH304" i="14"/>
  <c r="BI304" i="14"/>
  <c r="BJ304" i="14"/>
  <c r="BK304" i="14"/>
  <c r="BL304" i="14"/>
  <c r="BM304" i="14"/>
  <c r="BN304" i="14"/>
  <c r="BO304" i="14"/>
  <c r="BP304" i="14"/>
  <c r="BQ304" i="14"/>
  <c r="BR304" i="14"/>
  <c r="BS304" i="14"/>
  <c r="BT304" i="14"/>
  <c r="BU304" i="14"/>
  <c r="BV304" i="14"/>
  <c r="BW304" i="14"/>
  <c r="BY304" i="14"/>
  <c r="BZ304" i="14"/>
  <c r="CA304" i="14"/>
  <c r="CB304" i="14"/>
  <c r="A305" i="14"/>
  <c r="B305" i="14"/>
  <c r="C305" i="14"/>
  <c r="D305" i="14"/>
  <c r="E305" i="14"/>
  <c r="F305" i="14"/>
  <c r="G305" i="14"/>
  <c r="H305" i="14"/>
  <c r="I305" i="14"/>
  <c r="J305" i="14"/>
  <c r="K305" i="14"/>
  <c r="L305" i="14"/>
  <c r="M305" i="14"/>
  <c r="N305" i="14"/>
  <c r="O305" i="14"/>
  <c r="P305" i="14"/>
  <c r="Q305" i="14"/>
  <c r="R305" i="14"/>
  <c r="S305" i="14"/>
  <c r="T305" i="14"/>
  <c r="U305" i="14"/>
  <c r="V305" i="14"/>
  <c r="W305" i="14"/>
  <c r="X305" i="14"/>
  <c r="Y305" i="14"/>
  <c r="Z305" i="14"/>
  <c r="AA305" i="14"/>
  <c r="AB305" i="14"/>
  <c r="AC305" i="14"/>
  <c r="AD305" i="14"/>
  <c r="AE305" i="14"/>
  <c r="AF305" i="14"/>
  <c r="AG305" i="14"/>
  <c r="AH305" i="14"/>
  <c r="AI305" i="14"/>
  <c r="AJ305" i="14"/>
  <c r="AK305" i="14"/>
  <c r="AL305" i="14"/>
  <c r="AM305" i="14"/>
  <c r="AN305" i="14"/>
  <c r="AO305" i="14"/>
  <c r="AP305" i="14"/>
  <c r="AQ305" i="14"/>
  <c r="AR305" i="14"/>
  <c r="AS305" i="14"/>
  <c r="AT305" i="14"/>
  <c r="AU305" i="14"/>
  <c r="AV305" i="14"/>
  <c r="AW305" i="14"/>
  <c r="AX305" i="14"/>
  <c r="AZ305" i="14"/>
  <c r="BA305" i="14"/>
  <c r="BB305" i="14"/>
  <c r="BC305" i="14"/>
  <c r="BD305" i="14"/>
  <c r="BE305" i="14"/>
  <c r="BF305" i="14"/>
  <c r="BG305" i="14"/>
  <c r="BH305" i="14"/>
  <c r="BI305" i="14"/>
  <c r="BJ305" i="14"/>
  <c r="BK305" i="14"/>
  <c r="BL305" i="14"/>
  <c r="BM305" i="14"/>
  <c r="BN305" i="14"/>
  <c r="BO305" i="14"/>
  <c r="BP305" i="14"/>
  <c r="BQ305" i="14"/>
  <c r="BR305" i="14"/>
  <c r="BS305" i="14"/>
  <c r="BT305" i="14"/>
  <c r="BU305" i="14"/>
  <c r="BV305" i="14"/>
  <c r="BW305" i="14"/>
  <c r="BY305" i="14"/>
  <c r="BZ305" i="14"/>
  <c r="CA305" i="14"/>
  <c r="CB305" i="14"/>
  <c r="A306" i="14"/>
  <c r="B306" i="14"/>
  <c r="C306" i="14"/>
  <c r="D306" i="14"/>
  <c r="E306" i="14"/>
  <c r="F306" i="14"/>
  <c r="G306" i="14"/>
  <c r="H306" i="14"/>
  <c r="I306" i="14"/>
  <c r="J306" i="14"/>
  <c r="K306" i="14"/>
  <c r="L306" i="14"/>
  <c r="M306" i="14"/>
  <c r="N306" i="14"/>
  <c r="O306" i="14"/>
  <c r="P306" i="14"/>
  <c r="Q306" i="14"/>
  <c r="R306" i="14"/>
  <c r="S306" i="14"/>
  <c r="T306" i="14"/>
  <c r="U306" i="14"/>
  <c r="V306" i="14"/>
  <c r="W306" i="14"/>
  <c r="X306" i="14"/>
  <c r="Y306" i="14"/>
  <c r="Z306" i="14"/>
  <c r="AA306" i="14"/>
  <c r="AB306" i="14"/>
  <c r="AC306" i="14"/>
  <c r="AD306" i="14"/>
  <c r="AE306" i="14"/>
  <c r="AF306" i="14"/>
  <c r="AG306" i="14"/>
  <c r="AH306" i="14"/>
  <c r="AI306" i="14"/>
  <c r="AJ306" i="14"/>
  <c r="AK306" i="14"/>
  <c r="AL306" i="14"/>
  <c r="AM306" i="14"/>
  <c r="AN306" i="14"/>
  <c r="AO306" i="14"/>
  <c r="AP306" i="14"/>
  <c r="AQ306" i="14"/>
  <c r="AR306" i="14"/>
  <c r="AS306" i="14"/>
  <c r="AT306" i="14"/>
  <c r="AU306" i="14"/>
  <c r="AV306" i="14"/>
  <c r="AW306" i="14"/>
  <c r="AX306" i="14"/>
  <c r="AZ306" i="14"/>
  <c r="BA306" i="14"/>
  <c r="BB306" i="14"/>
  <c r="BC306" i="14"/>
  <c r="BD306" i="14"/>
  <c r="BE306" i="14"/>
  <c r="BF306" i="14"/>
  <c r="BG306" i="14"/>
  <c r="BH306" i="14"/>
  <c r="BI306" i="14"/>
  <c r="BJ306" i="14"/>
  <c r="BK306" i="14"/>
  <c r="BL306" i="14"/>
  <c r="BM306" i="14"/>
  <c r="BN306" i="14"/>
  <c r="BO306" i="14"/>
  <c r="BP306" i="14"/>
  <c r="BQ306" i="14"/>
  <c r="BR306" i="14"/>
  <c r="BS306" i="14"/>
  <c r="BT306" i="14"/>
  <c r="BU306" i="14"/>
  <c r="BV306" i="14"/>
  <c r="BW306" i="14"/>
  <c r="BY306" i="14"/>
  <c r="BZ306" i="14"/>
  <c r="CA306" i="14"/>
  <c r="CB306" i="14"/>
  <c r="A307" i="14"/>
  <c r="B307" i="14"/>
  <c r="C307" i="14"/>
  <c r="D307" i="14"/>
  <c r="E307" i="14"/>
  <c r="F307" i="14"/>
  <c r="G307" i="14"/>
  <c r="H307" i="14"/>
  <c r="I307" i="14"/>
  <c r="J307" i="14"/>
  <c r="K307" i="14"/>
  <c r="L307" i="14"/>
  <c r="M307" i="14"/>
  <c r="N307" i="14"/>
  <c r="O307" i="14"/>
  <c r="P307" i="14"/>
  <c r="Q307" i="14"/>
  <c r="R307" i="14"/>
  <c r="S307" i="14"/>
  <c r="T307" i="14"/>
  <c r="U307" i="14"/>
  <c r="V307" i="14"/>
  <c r="W307" i="14"/>
  <c r="X307" i="14"/>
  <c r="Y307" i="14"/>
  <c r="Z307" i="14"/>
  <c r="AA307" i="14"/>
  <c r="AB307" i="14"/>
  <c r="AC307" i="14"/>
  <c r="AD307" i="14"/>
  <c r="AE307" i="14"/>
  <c r="AF307" i="14"/>
  <c r="AG307" i="14"/>
  <c r="AH307" i="14"/>
  <c r="AI307" i="14"/>
  <c r="AJ307" i="14"/>
  <c r="AK307" i="14"/>
  <c r="AL307" i="14"/>
  <c r="AM307" i="14"/>
  <c r="AN307" i="14"/>
  <c r="AO307" i="14"/>
  <c r="AP307" i="14"/>
  <c r="AQ307" i="14"/>
  <c r="AR307" i="14"/>
  <c r="AS307" i="14"/>
  <c r="AT307" i="14"/>
  <c r="AU307" i="14"/>
  <c r="AV307" i="14"/>
  <c r="AW307" i="14"/>
  <c r="AX307" i="14"/>
  <c r="AZ307" i="14"/>
  <c r="BA307" i="14"/>
  <c r="BB307" i="14"/>
  <c r="BC307" i="14"/>
  <c r="BD307" i="14"/>
  <c r="BE307" i="14"/>
  <c r="BF307" i="14"/>
  <c r="BG307" i="14"/>
  <c r="BH307" i="14"/>
  <c r="BI307" i="14"/>
  <c r="BJ307" i="14"/>
  <c r="BK307" i="14"/>
  <c r="BL307" i="14"/>
  <c r="BM307" i="14"/>
  <c r="BN307" i="14"/>
  <c r="BO307" i="14"/>
  <c r="BP307" i="14"/>
  <c r="BQ307" i="14"/>
  <c r="BR307" i="14"/>
  <c r="BS307" i="14"/>
  <c r="BT307" i="14"/>
  <c r="BU307" i="14"/>
  <c r="BV307" i="14"/>
  <c r="BW307" i="14"/>
  <c r="BY307" i="14"/>
  <c r="BZ307" i="14"/>
  <c r="CA307" i="14"/>
  <c r="CB307" i="14"/>
  <c r="A308" i="14"/>
  <c r="B308" i="14"/>
  <c r="C308" i="14"/>
  <c r="D308" i="14"/>
  <c r="E308" i="14"/>
  <c r="F308" i="14"/>
  <c r="G308" i="14"/>
  <c r="H308" i="14"/>
  <c r="I308" i="14"/>
  <c r="J308" i="14"/>
  <c r="K308" i="14"/>
  <c r="L308" i="14"/>
  <c r="M308" i="14"/>
  <c r="N308" i="14"/>
  <c r="O308" i="14"/>
  <c r="P308" i="14"/>
  <c r="Q308" i="14"/>
  <c r="R308" i="14"/>
  <c r="S308" i="14"/>
  <c r="T308" i="14"/>
  <c r="U308" i="14"/>
  <c r="V308" i="14"/>
  <c r="W308" i="14"/>
  <c r="X308" i="14"/>
  <c r="Y308" i="14"/>
  <c r="Z308" i="14"/>
  <c r="AA308" i="14"/>
  <c r="AB308" i="14"/>
  <c r="AC308" i="14"/>
  <c r="AD308" i="14"/>
  <c r="AE308" i="14"/>
  <c r="AF308" i="14"/>
  <c r="AG308" i="14"/>
  <c r="AH308" i="14"/>
  <c r="AI308" i="14"/>
  <c r="AJ308" i="14"/>
  <c r="AK308" i="14"/>
  <c r="AL308" i="14"/>
  <c r="AM308" i="14"/>
  <c r="AN308" i="14"/>
  <c r="AO308" i="14"/>
  <c r="AP308" i="14"/>
  <c r="AQ308" i="14"/>
  <c r="AR308" i="14"/>
  <c r="AS308" i="14"/>
  <c r="AT308" i="14"/>
  <c r="AU308" i="14"/>
  <c r="AV308" i="14"/>
  <c r="AW308" i="14"/>
  <c r="AX308" i="14"/>
  <c r="AZ308" i="14"/>
  <c r="BA308" i="14"/>
  <c r="BB308" i="14"/>
  <c r="BC308" i="14"/>
  <c r="BD308" i="14"/>
  <c r="BE308" i="14"/>
  <c r="BF308" i="14"/>
  <c r="BG308" i="14"/>
  <c r="BH308" i="14"/>
  <c r="BI308" i="14"/>
  <c r="BJ308" i="14"/>
  <c r="BK308" i="14"/>
  <c r="BL308" i="14"/>
  <c r="BM308" i="14"/>
  <c r="BN308" i="14"/>
  <c r="BO308" i="14"/>
  <c r="BP308" i="14"/>
  <c r="BQ308" i="14"/>
  <c r="BR308" i="14"/>
  <c r="BS308" i="14"/>
  <c r="BT308" i="14"/>
  <c r="BU308" i="14"/>
  <c r="BV308" i="14"/>
  <c r="BW308" i="14"/>
  <c r="BY308" i="14"/>
  <c r="BZ308" i="14"/>
  <c r="CA308" i="14"/>
  <c r="CB308" i="14"/>
  <c r="A309" i="14"/>
  <c r="B309" i="14"/>
  <c r="C309" i="14"/>
  <c r="D309" i="14"/>
  <c r="E309" i="14"/>
  <c r="F309" i="14"/>
  <c r="G309" i="14"/>
  <c r="H309" i="14"/>
  <c r="I309" i="14"/>
  <c r="J309" i="14"/>
  <c r="K309" i="14"/>
  <c r="L309" i="14"/>
  <c r="M309" i="14"/>
  <c r="N309" i="14"/>
  <c r="O309" i="14"/>
  <c r="P309" i="14"/>
  <c r="Q309" i="14"/>
  <c r="R309" i="14"/>
  <c r="S309" i="14"/>
  <c r="T309" i="14"/>
  <c r="U309" i="14"/>
  <c r="V309" i="14"/>
  <c r="W309" i="14"/>
  <c r="X309" i="14"/>
  <c r="Y309" i="14"/>
  <c r="Z309" i="14"/>
  <c r="AA309" i="14"/>
  <c r="AB309" i="14"/>
  <c r="AC309" i="14"/>
  <c r="AD309" i="14"/>
  <c r="AE309" i="14"/>
  <c r="AF309" i="14"/>
  <c r="AG309" i="14"/>
  <c r="AH309" i="14"/>
  <c r="AI309" i="14"/>
  <c r="AJ309" i="14"/>
  <c r="AK309" i="14"/>
  <c r="AL309" i="14"/>
  <c r="AM309" i="14"/>
  <c r="AN309" i="14"/>
  <c r="AO309" i="14"/>
  <c r="AP309" i="14"/>
  <c r="AQ309" i="14"/>
  <c r="AR309" i="14"/>
  <c r="AS309" i="14"/>
  <c r="AT309" i="14"/>
  <c r="AU309" i="14"/>
  <c r="AV309" i="14"/>
  <c r="AW309" i="14"/>
  <c r="AX309" i="14"/>
  <c r="AZ309" i="14"/>
  <c r="BA309" i="14"/>
  <c r="BB309" i="14"/>
  <c r="BC309" i="14"/>
  <c r="BD309" i="14"/>
  <c r="BE309" i="14"/>
  <c r="BF309" i="14"/>
  <c r="BG309" i="14"/>
  <c r="BH309" i="14"/>
  <c r="BI309" i="14"/>
  <c r="BJ309" i="14"/>
  <c r="BK309" i="14"/>
  <c r="BL309" i="14"/>
  <c r="BM309" i="14"/>
  <c r="BN309" i="14"/>
  <c r="BO309" i="14"/>
  <c r="BP309" i="14"/>
  <c r="BQ309" i="14"/>
  <c r="BR309" i="14"/>
  <c r="BS309" i="14"/>
  <c r="BT309" i="14"/>
  <c r="BU309" i="14"/>
  <c r="BV309" i="14"/>
  <c r="BW309" i="14"/>
  <c r="BY309" i="14"/>
  <c r="BZ309" i="14"/>
  <c r="CA309" i="14"/>
  <c r="CB309" i="14"/>
  <c r="A310" i="14"/>
  <c r="B310" i="14"/>
  <c r="C310" i="14"/>
  <c r="D310" i="14"/>
  <c r="E310" i="14"/>
  <c r="F310" i="14"/>
  <c r="G310" i="14"/>
  <c r="H310" i="14"/>
  <c r="I310" i="14"/>
  <c r="J310" i="14"/>
  <c r="K310" i="14"/>
  <c r="L310" i="14"/>
  <c r="M310" i="14"/>
  <c r="N310" i="14"/>
  <c r="O310" i="14"/>
  <c r="P310" i="14"/>
  <c r="Q310" i="14"/>
  <c r="R310" i="14"/>
  <c r="S310" i="14"/>
  <c r="T310" i="14"/>
  <c r="U310" i="14"/>
  <c r="V310" i="14"/>
  <c r="W310" i="14"/>
  <c r="X310" i="14"/>
  <c r="Y310" i="14"/>
  <c r="Z310" i="14"/>
  <c r="AA310" i="14"/>
  <c r="AB310" i="14"/>
  <c r="AC310" i="14"/>
  <c r="AD310" i="14"/>
  <c r="AE310" i="14"/>
  <c r="AF310" i="14"/>
  <c r="AG310" i="14"/>
  <c r="AH310" i="14"/>
  <c r="AI310" i="14"/>
  <c r="AJ310" i="14"/>
  <c r="AK310" i="14"/>
  <c r="AL310" i="14"/>
  <c r="AM310" i="14"/>
  <c r="AN310" i="14"/>
  <c r="AO310" i="14"/>
  <c r="AP310" i="14"/>
  <c r="AQ310" i="14"/>
  <c r="AR310" i="14"/>
  <c r="AS310" i="14"/>
  <c r="AT310" i="14"/>
  <c r="AU310" i="14"/>
  <c r="AV310" i="14"/>
  <c r="AW310" i="14"/>
  <c r="AX310" i="14"/>
  <c r="AZ310" i="14"/>
  <c r="BA310" i="14"/>
  <c r="BB310" i="14"/>
  <c r="BC310" i="14"/>
  <c r="BD310" i="14"/>
  <c r="BE310" i="14"/>
  <c r="BF310" i="14"/>
  <c r="BG310" i="14"/>
  <c r="BH310" i="14"/>
  <c r="BI310" i="14"/>
  <c r="BJ310" i="14"/>
  <c r="BK310" i="14"/>
  <c r="BL310" i="14"/>
  <c r="BM310" i="14"/>
  <c r="BN310" i="14"/>
  <c r="BO310" i="14"/>
  <c r="BP310" i="14"/>
  <c r="BQ310" i="14"/>
  <c r="BR310" i="14"/>
  <c r="BS310" i="14"/>
  <c r="BT310" i="14"/>
  <c r="BU310" i="14"/>
  <c r="BV310" i="14"/>
  <c r="BW310" i="14"/>
  <c r="BY310" i="14"/>
  <c r="BZ310" i="14"/>
  <c r="CA310" i="14"/>
  <c r="CB310" i="14"/>
  <c r="A311" i="14"/>
  <c r="B311" i="14"/>
  <c r="C311" i="14"/>
  <c r="D311" i="14"/>
  <c r="E311" i="14"/>
  <c r="F311" i="14"/>
  <c r="G311" i="14"/>
  <c r="H311" i="14"/>
  <c r="I311" i="14"/>
  <c r="J311" i="14"/>
  <c r="K311" i="14"/>
  <c r="L311" i="14"/>
  <c r="M311" i="14"/>
  <c r="N311" i="14"/>
  <c r="O311" i="14"/>
  <c r="P311" i="14"/>
  <c r="Q311" i="14"/>
  <c r="R311" i="14"/>
  <c r="S311" i="14"/>
  <c r="T311" i="14"/>
  <c r="U311" i="14"/>
  <c r="V311" i="14"/>
  <c r="W311" i="14"/>
  <c r="X311" i="14"/>
  <c r="Y311" i="14"/>
  <c r="Z311" i="14"/>
  <c r="AA311" i="14"/>
  <c r="AB311" i="14"/>
  <c r="AC311" i="14"/>
  <c r="AD311" i="14"/>
  <c r="AE311" i="14"/>
  <c r="AF311" i="14"/>
  <c r="AG311" i="14"/>
  <c r="AH311" i="14"/>
  <c r="AI311" i="14"/>
  <c r="AJ311" i="14"/>
  <c r="AK311" i="14"/>
  <c r="AL311" i="14"/>
  <c r="AM311" i="14"/>
  <c r="AN311" i="14"/>
  <c r="AO311" i="14"/>
  <c r="AP311" i="14"/>
  <c r="AQ311" i="14"/>
  <c r="AR311" i="14"/>
  <c r="AS311" i="14"/>
  <c r="AT311" i="14"/>
  <c r="AU311" i="14"/>
  <c r="AV311" i="14"/>
  <c r="AW311" i="14"/>
  <c r="AX311" i="14"/>
  <c r="AZ311" i="14"/>
  <c r="BA311" i="14"/>
  <c r="BB311" i="14"/>
  <c r="BC311" i="14"/>
  <c r="BD311" i="14"/>
  <c r="BE311" i="14"/>
  <c r="BF311" i="14"/>
  <c r="BG311" i="14"/>
  <c r="BH311" i="14"/>
  <c r="BI311" i="14"/>
  <c r="BJ311" i="14"/>
  <c r="BK311" i="14"/>
  <c r="BL311" i="14"/>
  <c r="BM311" i="14"/>
  <c r="BN311" i="14"/>
  <c r="BO311" i="14"/>
  <c r="BP311" i="14"/>
  <c r="BQ311" i="14"/>
  <c r="BR311" i="14"/>
  <c r="BS311" i="14"/>
  <c r="BT311" i="14"/>
  <c r="BU311" i="14"/>
  <c r="BV311" i="14"/>
  <c r="BW311" i="14"/>
  <c r="BY311" i="14"/>
  <c r="BZ311" i="14"/>
  <c r="CA311" i="14"/>
  <c r="CB311" i="14"/>
  <c r="A312" i="14"/>
  <c r="B312" i="14"/>
  <c r="C312" i="14"/>
  <c r="D312" i="14"/>
  <c r="E312" i="14"/>
  <c r="F312" i="14"/>
  <c r="G312" i="14"/>
  <c r="H312" i="14"/>
  <c r="I312" i="14"/>
  <c r="J312" i="14"/>
  <c r="K312" i="14"/>
  <c r="L312" i="14"/>
  <c r="M312" i="14"/>
  <c r="N312" i="14"/>
  <c r="O312" i="14"/>
  <c r="P312" i="14"/>
  <c r="Q312" i="14"/>
  <c r="R312" i="14"/>
  <c r="S312" i="14"/>
  <c r="T312" i="14"/>
  <c r="U312" i="14"/>
  <c r="V312" i="14"/>
  <c r="W312" i="14"/>
  <c r="X312" i="14"/>
  <c r="Y312" i="14"/>
  <c r="Z312" i="14"/>
  <c r="AA312" i="14"/>
  <c r="AB312" i="14"/>
  <c r="AC312" i="14"/>
  <c r="AD312" i="14"/>
  <c r="AE312" i="14"/>
  <c r="AF312" i="14"/>
  <c r="AG312" i="14"/>
  <c r="AH312" i="14"/>
  <c r="AI312" i="14"/>
  <c r="AJ312" i="14"/>
  <c r="AK312" i="14"/>
  <c r="AL312" i="14"/>
  <c r="AM312" i="14"/>
  <c r="AN312" i="14"/>
  <c r="AO312" i="14"/>
  <c r="AP312" i="14"/>
  <c r="AQ312" i="14"/>
  <c r="AR312" i="14"/>
  <c r="AS312" i="14"/>
  <c r="AT312" i="14"/>
  <c r="AU312" i="14"/>
  <c r="AV312" i="14"/>
  <c r="AW312" i="14"/>
  <c r="AX312" i="14"/>
  <c r="AZ312" i="14"/>
  <c r="BA312" i="14"/>
  <c r="BB312" i="14"/>
  <c r="BC312" i="14"/>
  <c r="BD312" i="14"/>
  <c r="BE312" i="14"/>
  <c r="BF312" i="14"/>
  <c r="BG312" i="14"/>
  <c r="BH312" i="14"/>
  <c r="BI312" i="14"/>
  <c r="BJ312" i="14"/>
  <c r="BK312" i="14"/>
  <c r="BL312" i="14"/>
  <c r="BM312" i="14"/>
  <c r="BN312" i="14"/>
  <c r="BO312" i="14"/>
  <c r="BP312" i="14"/>
  <c r="BQ312" i="14"/>
  <c r="BR312" i="14"/>
  <c r="BS312" i="14"/>
  <c r="BT312" i="14"/>
  <c r="BU312" i="14"/>
  <c r="BV312" i="14"/>
  <c r="BW312" i="14"/>
  <c r="BY312" i="14"/>
  <c r="BZ312" i="14"/>
  <c r="CA312" i="14"/>
  <c r="CB312" i="14"/>
  <c r="A313" i="14"/>
  <c r="B313" i="14"/>
  <c r="C313" i="14"/>
  <c r="D313" i="14"/>
  <c r="E313" i="14"/>
  <c r="F313" i="14"/>
  <c r="G313" i="14"/>
  <c r="H313" i="14"/>
  <c r="I313" i="14"/>
  <c r="J313" i="14"/>
  <c r="K313" i="14"/>
  <c r="L313" i="14"/>
  <c r="M313" i="14"/>
  <c r="N313" i="14"/>
  <c r="O313" i="14"/>
  <c r="P313" i="14"/>
  <c r="Q313" i="14"/>
  <c r="R313" i="14"/>
  <c r="S313" i="14"/>
  <c r="T313" i="14"/>
  <c r="U313" i="14"/>
  <c r="V313" i="14"/>
  <c r="W313" i="14"/>
  <c r="X313" i="14"/>
  <c r="Y313" i="14"/>
  <c r="Z313" i="14"/>
  <c r="AA313" i="14"/>
  <c r="AB313" i="14"/>
  <c r="AC313" i="14"/>
  <c r="AD313" i="14"/>
  <c r="AE313" i="14"/>
  <c r="AF313" i="14"/>
  <c r="AG313" i="14"/>
  <c r="AH313" i="14"/>
  <c r="AI313" i="14"/>
  <c r="AJ313" i="14"/>
  <c r="AK313" i="14"/>
  <c r="AL313" i="14"/>
  <c r="AM313" i="14"/>
  <c r="AN313" i="14"/>
  <c r="AO313" i="14"/>
  <c r="AP313" i="14"/>
  <c r="AQ313" i="14"/>
  <c r="AR313" i="14"/>
  <c r="AS313" i="14"/>
  <c r="AT313" i="14"/>
  <c r="AU313" i="14"/>
  <c r="AV313" i="14"/>
  <c r="AW313" i="14"/>
  <c r="AX313" i="14"/>
  <c r="AZ313" i="14"/>
  <c r="BA313" i="14"/>
  <c r="BB313" i="14"/>
  <c r="BC313" i="14"/>
  <c r="BD313" i="14"/>
  <c r="BE313" i="14"/>
  <c r="BF313" i="14"/>
  <c r="BG313" i="14"/>
  <c r="BH313" i="14"/>
  <c r="BI313" i="14"/>
  <c r="BJ313" i="14"/>
  <c r="BK313" i="14"/>
  <c r="BL313" i="14"/>
  <c r="BM313" i="14"/>
  <c r="BN313" i="14"/>
  <c r="BO313" i="14"/>
  <c r="BP313" i="14"/>
  <c r="BQ313" i="14"/>
  <c r="BR313" i="14"/>
  <c r="BS313" i="14"/>
  <c r="BT313" i="14"/>
  <c r="BU313" i="14"/>
  <c r="BV313" i="14"/>
  <c r="BW313" i="14"/>
  <c r="BY313" i="14"/>
  <c r="BZ313" i="14"/>
  <c r="CA313" i="14"/>
  <c r="CB313" i="14"/>
  <c r="A314" i="14"/>
  <c r="B314" i="14"/>
  <c r="C314" i="14"/>
  <c r="D314" i="14"/>
  <c r="E314" i="14"/>
  <c r="F314" i="14"/>
  <c r="G314" i="14"/>
  <c r="H314" i="14"/>
  <c r="I314" i="14"/>
  <c r="J314" i="14"/>
  <c r="K314" i="14"/>
  <c r="L314" i="14"/>
  <c r="M314" i="14"/>
  <c r="N314" i="14"/>
  <c r="O314" i="14"/>
  <c r="P314" i="14"/>
  <c r="Q314" i="14"/>
  <c r="R314" i="14"/>
  <c r="S314" i="14"/>
  <c r="T314" i="14"/>
  <c r="U314" i="14"/>
  <c r="V314" i="14"/>
  <c r="W314" i="14"/>
  <c r="X314" i="14"/>
  <c r="Y314" i="14"/>
  <c r="Z314" i="14"/>
  <c r="AA314" i="14"/>
  <c r="AB314" i="14"/>
  <c r="AC314" i="14"/>
  <c r="AD314" i="14"/>
  <c r="AE314" i="14"/>
  <c r="AF314" i="14"/>
  <c r="AG314" i="14"/>
  <c r="AH314" i="14"/>
  <c r="AI314" i="14"/>
  <c r="AJ314" i="14"/>
  <c r="AK314" i="14"/>
  <c r="AL314" i="14"/>
  <c r="AM314" i="14"/>
  <c r="AN314" i="14"/>
  <c r="AO314" i="14"/>
  <c r="AP314" i="14"/>
  <c r="AQ314" i="14"/>
  <c r="AR314" i="14"/>
  <c r="AS314" i="14"/>
  <c r="AT314" i="14"/>
  <c r="AU314" i="14"/>
  <c r="AV314" i="14"/>
  <c r="AW314" i="14"/>
  <c r="AX314" i="14"/>
  <c r="AZ314" i="14"/>
  <c r="BA314" i="14"/>
  <c r="BB314" i="14"/>
  <c r="BC314" i="14"/>
  <c r="BD314" i="14"/>
  <c r="BE314" i="14"/>
  <c r="BF314" i="14"/>
  <c r="BG314" i="14"/>
  <c r="BH314" i="14"/>
  <c r="BI314" i="14"/>
  <c r="BJ314" i="14"/>
  <c r="BK314" i="14"/>
  <c r="BL314" i="14"/>
  <c r="BM314" i="14"/>
  <c r="BN314" i="14"/>
  <c r="BO314" i="14"/>
  <c r="BP314" i="14"/>
  <c r="BQ314" i="14"/>
  <c r="BR314" i="14"/>
  <c r="BS314" i="14"/>
  <c r="BT314" i="14"/>
  <c r="BU314" i="14"/>
  <c r="BV314" i="14"/>
  <c r="BW314" i="14"/>
  <c r="BY314" i="14"/>
  <c r="BZ314" i="14"/>
  <c r="CA314" i="14"/>
  <c r="CB314" i="14"/>
  <c r="A315" i="14"/>
  <c r="B315" i="14"/>
  <c r="C315" i="14"/>
  <c r="D315" i="14"/>
  <c r="E315" i="14"/>
  <c r="F315" i="14"/>
  <c r="G315" i="14"/>
  <c r="H315" i="14"/>
  <c r="I315" i="14"/>
  <c r="J315" i="14"/>
  <c r="K315" i="14"/>
  <c r="L315" i="14"/>
  <c r="M315" i="14"/>
  <c r="N315" i="14"/>
  <c r="O315" i="14"/>
  <c r="P315" i="14"/>
  <c r="Q315" i="14"/>
  <c r="R315" i="14"/>
  <c r="S315" i="14"/>
  <c r="T315" i="14"/>
  <c r="U315" i="14"/>
  <c r="V315" i="14"/>
  <c r="W315" i="14"/>
  <c r="X315" i="14"/>
  <c r="Y315" i="14"/>
  <c r="Z315" i="14"/>
  <c r="AA315" i="14"/>
  <c r="AB315" i="14"/>
  <c r="AC315" i="14"/>
  <c r="AD315" i="14"/>
  <c r="AE315" i="14"/>
  <c r="AF315" i="14"/>
  <c r="AG315" i="14"/>
  <c r="AH315" i="14"/>
  <c r="AI315" i="14"/>
  <c r="AJ315" i="14"/>
  <c r="AK315" i="14"/>
  <c r="AL315" i="14"/>
  <c r="AM315" i="14"/>
  <c r="AN315" i="14"/>
  <c r="AO315" i="14"/>
  <c r="AP315" i="14"/>
  <c r="AQ315" i="14"/>
  <c r="AR315" i="14"/>
  <c r="AS315" i="14"/>
  <c r="AT315" i="14"/>
  <c r="AU315" i="14"/>
  <c r="AV315" i="14"/>
  <c r="AW315" i="14"/>
  <c r="AX315" i="14"/>
  <c r="AZ315" i="14"/>
  <c r="BA315" i="14"/>
  <c r="BB315" i="14"/>
  <c r="BC315" i="14"/>
  <c r="BD315" i="14"/>
  <c r="BE315" i="14"/>
  <c r="BF315" i="14"/>
  <c r="BG315" i="14"/>
  <c r="BH315" i="14"/>
  <c r="BI315" i="14"/>
  <c r="BJ315" i="14"/>
  <c r="BK315" i="14"/>
  <c r="BL315" i="14"/>
  <c r="BM315" i="14"/>
  <c r="BN315" i="14"/>
  <c r="BO315" i="14"/>
  <c r="BP315" i="14"/>
  <c r="BQ315" i="14"/>
  <c r="BR315" i="14"/>
  <c r="BS315" i="14"/>
  <c r="BT315" i="14"/>
  <c r="BU315" i="14"/>
  <c r="BV315" i="14"/>
  <c r="BW315" i="14"/>
  <c r="BY315" i="14"/>
  <c r="BZ315" i="14"/>
  <c r="CA315" i="14"/>
  <c r="CB315" i="14"/>
  <c r="A316" i="14"/>
  <c r="B316" i="14"/>
  <c r="C316" i="14"/>
  <c r="D316" i="14"/>
  <c r="E316" i="14"/>
  <c r="F316" i="14"/>
  <c r="G316" i="14"/>
  <c r="H316" i="14"/>
  <c r="I316" i="14"/>
  <c r="J316" i="14"/>
  <c r="K316" i="14"/>
  <c r="L316" i="14"/>
  <c r="M316" i="14"/>
  <c r="N316" i="14"/>
  <c r="O316" i="14"/>
  <c r="P316" i="14"/>
  <c r="Q316" i="14"/>
  <c r="R316" i="14"/>
  <c r="S316" i="14"/>
  <c r="T316" i="14"/>
  <c r="U316" i="14"/>
  <c r="V316" i="14"/>
  <c r="W316" i="14"/>
  <c r="X316" i="14"/>
  <c r="Y316" i="14"/>
  <c r="Z316" i="14"/>
  <c r="AA316" i="14"/>
  <c r="AB316" i="14"/>
  <c r="AC316" i="14"/>
  <c r="AD316" i="14"/>
  <c r="AE316" i="14"/>
  <c r="AF316" i="14"/>
  <c r="AG316" i="14"/>
  <c r="AH316" i="14"/>
  <c r="AI316" i="14"/>
  <c r="AJ316" i="14"/>
  <c r="AK316" i="14"/>
  <c r="AL316" i="14"/>
  <c r="AM316" i="14"/>
  <c r="AN316" i="14"/>
  <c r="AO316" i="14"/>
  <c r="AP316" i="14"/>
  <c r="AQ316" i="14"/>
  <c r="AR316" i="14"/>
  <c r="AS316" i="14"/>
  <c r="AT316" i="14"/>
  <c r="AU316" i="14"/>
  <c r="AV316" i="14"/>
  <c r="AW316" i="14"/>
  <c r="AX316" i="14"/>
  <c r="AZ316" i="14"/>
  <c r="BA316" i="14"/>
  <c r="BB316" i="14"/>
  <c r="BC316" i="14"/>
  <c r="BD316" i="14"/>
  <c r="BE316" i="14"/>
  <c r="BF316" i="14"/>
  <c r="BG316" i="14"/>
  <c r="BH316" i="14"/>
  <c r="BI316" i="14"/>
  <c r="BJ316" i="14"/>
  <c r="BK316" i="14"/>
  <c r="BL316" i="14"/>
  <c r="BM316" i="14"/>
  <c r="BN316" i="14"/>
  <c r="BO316" i="14"/>
  <c r="BP316" i="14"/>
  <c r="BQ316" i="14"/>
  <c r="BR316" i="14"/>
  <c r="BS316" i="14"/>
  <c r="BT316" i="14"/>
  <c r="BU316" i="14"/>
  <c r="BV316" i="14"/>
  <c r="BW316" i="14"/>
  <c r="BY316" i="14"/>
  <c r="BZ316" i="14"/>
  <c r="CA316" i="14"/>
  <c r="CB316" i="14"/>
  <c r="A317" i="14"/>
  <c r="B317" i="14"/>
  <c r="C317" i="14"/>
  <c r="D317" i="14"/>
  <c r="E317" i="14"/>
  <c r="F317" i="14"/>
  <c r="G317" i="14"/>
  <c r="H317" i="14"/>
  <c r="I317" i="14"/>
  <c r="J317" i="14"/>
  <c r="K317" i="14"/>
  <c r="L317" i="14"/>
  <c r="M317" i="14"/>
  <c r="N317" i="14"/>
  <c r="O317" i="14"/>
  <c r="P317" i="14"/>
  <c r="Q317" i="14"/>
  <c r="R317" i="14"/>
  <c r="S317" i="14"/>
  <c r="T317" i="14"/>
  <c r="U317" i="14"/>
  <c r="V317" i="14"/>
  <c r="W317" i="14"/>
  <c r="X317" i="14"/>
  <c r="Y317" i="14"/>
  <c r="Z317" i="14"/>
  <c r="AA317" i="14"/>
  <c r="AB317" i="14"/>
  <c r="AC317" i="14"/>
  <c r="AD317" i="14"/>
  <c r="AE317" i="14"/>
  <c r="AF317" i="14"/>
  <c r="AG317" i="14"/>
  <c r="AH317" i="14"/>
  <c r="AI317" i="14"/>
  <c r="AJ317" i="14"/>
  <c r="AK317" i="14"/>
  <c r="AL317" i="14"/>
  <c r="AM317" i="14"/>
  <c r="AN317" i="14"/>
  <c r="AO317" i="14"/>
  <c r="AP317" i="14"/>
  <c r="AQ317" i="14"/>
  <c r="AR317" i="14"/>
  <c r="AS317" i="14"/>
  <c r="AT317" i="14"/>
  <c r="AU317" i="14"/>
  <c r="AV317" i="14"/>
  <c r="AW317" i="14"/>
  <c r="AX317" i="14"/>
  <c r="AZ317" i="14"/>
  <c r="BA317" i="14"/>
  <c r="BB317" i="14"/>
  <c r="BC317" i="14"/>
  <c r="BD317" i="14"/>
  <c r="BE317" i="14"/>
  <c r="BF317" i="14"/>
  <c r="BG317" i="14"/>
  <c r="BH317" i="14"/>
  <c r="BI317" i="14"/>
  <c r="BJ317" i="14"/>
  <c r="BK317" i="14"/>
  <c r="BL317" i="14"/>
  <c r="BM317" i="14"/>
  <c r="BN317" i="14"/>
  <c r="BO317" i="14"/>
  <c r="BP317" i="14"/>
  <c r="BQ317" i="14"/>
  <c r="BR317" i="14"/>
  <c r="BS317" i="14"/>
  <c r="BT317" i="14"/>
  <c r="BU317" i="14"/>
  <c r="BV317" i="14"/>
  <c r="BW317" i="14"/>
  <c r="BY317" i="14"/>
  <c r="BZ317" i="14"/>
  <c r="CA317" i="14"/>
  <c r="CB317" i="14"/>
  <c r="A318" i="14"/>
  <c r="B318" i="14"/>
  <c r="C318" i="14"/>
  <c r="D318" i="14"/>
  <c r="E318" i="14"/>
  <c r="F318" i="14"/>
  <c r="G318" i="14"/>
  <c r="H318" i="14"/>
  <c r="I318" i="14"/>
  <c r="J318" i="14"/>
  <c r="K318" i="14"/>
  <c r="L318" i="14"/>
  <c r="M318" i="14"/>
  <c r="N318" i="14"/>
  <c r="O318" i="14"/>
  <c r="P318" i="14"/>
  <c r="Q318" i="14"/>
  <c r="R318" i="14"/>
  <c r="S318" i="14"/>
  <c r="T318" i="14"/>
  <c r="U318" i="14"/>
  <c r="V318" i="14"/>
  <c r="W318" i="14"/>
  <c r="X318" i="14"/>
  <c r="Y318" i="14"/>
  <c r="Z318" i="14"/>
  <c r="AA318" i="14"/>
  <c r="AB318" i="14"/>
  <c r="AC318" i="14"/>
  <c r="AD318" i="14"/>
  <c r="AE318" i="14"/>
  <c r="AF318" i="14"/>
  <c r="AG318" i="14"/>
  <c r="AH318" i="14"/>
  <c r="AI318" i="14"/>
  <c r="AJ318" i="14"/>
  <c r="AK318" i="14"/>
  <c r="AL318" i="14"/>
  <c r="AM318" i="14"/>
  <c r="AN318" i="14"/>
  <c r="AO318" i="14"/>
  <c r="AP318" i="14"/>
  <c r="AQ318" i="14"/>
  <c r="AR318" i="14"/>
  <c r="AS318" i="14"/>
  <c r="AT318" i="14"/>
  <c r="AU318" i="14"/>
  <c r="AV318" i="14"/>
  <c r="AW318" i="14"/>
  <c r="AX318" i="14"/>
  <c r="AZ318" i="14"/>
  <c r="BA318" i="14"/>
  <c r="BB318" i="14"/>
  <c r="BC318" i="14"/>
  <c r="BD318" i="14"/>
  <c r="BE318" i="14"/>
  <c r="BF318" i="14"/>
  <c r="BG318" i="14"/>
  <c r="BH318" i="14"/>
  <c r="BI318" i="14"/>
  <c r="BJ318" i="14"/>
  <c r="BK318" i="14"/>
  <c r="BL318" i="14"/>
  <c r="BM318" i="14"/>
  <c r="BN318" i="14"/>
  <c r="BO318" i="14"/>
  <c r="BP318" i="14"/>
  <c r="BQ318" i="14"/>
  <c r="BR318" i="14"/>
  <c r="BS318" i="14"/>
  <c r="BT318" i="14"/>
  <c r="BU318" i="14"/>
  <c r="BV318" i="14"/>
  <c r="BW318" i="14"/>
  <c r="BY318" i="14"/>
  <c r="BZ318" i="14"/>
  <c r="CA318" i="14"/>
  <c r="CB318" i="14"/>
  <c r="A319" i="14"/>
  <c r="B319" i="14"/>
  <c r="C319" i="14"/>
  <c r="D319" i="14"/>
  <c r="E319" i="14"/>
  <c r="F319" i="14"/>
  <c r="G319" i="14"/>
  <c r="H319" i="14"/>
  <c r="I319" i="14"/>
  <c r="J319" i="14"/>
  <c r="K319" i="14"/>
  <c r="L319" i="14"/>
  <c r="M319" i="14"/>
  <c r="N319" i="14"/>
  <c r="O319" i="14"/>
  <c r="P319" i="14"/>
  <c r="Q319" i="14"/>
  <c r="R319" i="14"/>
  <c r="S319" i="14"/>
  <c r="T319" i="14"/>
  <c r="U319" i="14"/>
  <c r="V319" i="14"/>
  <c r="W319" i="14"/>
  <c r="X319" i="14"/>
  <c r="Y319" i="14"/>
  <c r="Z319" i="14"/>
  <c r="AA319" i="14"/>
  <c r="AB319" i="14"/>
  <c r="AC319" i="14"/>
  <c r="AD319" i="14"/>
  <c r="AE319" i="14"/>
  <c r="AF319" i="14"/>
  <c r="AG319" i="14"/>
  <c r="AH319" i="14"/>
  <c r="AI319" i="14"/>
  <c r="AJ319" i="14"/>
  <c r="AK319" i="14"/>
  <c r="AL319" i="14"/>
  <c r="AM319" i="14"/>
  <c r="AN319" i="14"/>
  <c r="AO319" i="14"/>
  <c r="AP319" i="14"/>
  <c r="AQ319" i="14"/>
  <c r="AR319" i="14"/>
  <c r="AS319" i="14"/>
  <c r="AT319" i="14"/>
  <c r="AU319" i="14"/>
  <c r="AV319" i="14"/>
  <c r="AW319" i="14"/>
  <c r="AX319" i="14"/>
  <c r="AZ319" i="14"/>
  <c r="BA319" i="14"/>
  <c r="BB319" i="14"/>
  <c r="BC319" i="14"/>
  <c r="BD319" i="14"/>
  <c r="BE319" i="14"/>
  <c r="BF319" i="14"/>
  <c r="BG319" i="14"/>
  <c r="BH319" i="14"/>
  <c r="BI319" i="14"/>
  <c r="BJ319" i="14"/>
  <c r="BK319" i="14"/>
  <c r="BL319" i="14"/>
  <c r="BM319" i="14"/>
  <c r="BN319" i="14"/>
  <c r="BO319" i="14"/>
  <c r="BP319" i="14"/>
  <c r="BQ319" i="14"/>
  <c r="BR319" i="14"/>
  <c r="BS319" i="14"/>
  <c r="BT319" i="14"/>
  <c r="BU319" i="14"/>
  <c r="BV319" i="14"/>
  <c r="BW319" i="14"/>
  <c r="BY319" i="14"/>
  <c r="BZ319" i="14"/>
  <c r="CA319" i="14"/>
  <c r="CB319" i="14"/>
  <c r="A320" i="14"/>
  <c r="B320" i="14"/>
  <c r="C320" i="14"/>
  <c r="D320" i="14"/>
  <c r="E320" i="14"/>
  <c r="F320" i="14"/>
  <c r="G320" i="14"/>
  <c r="H320" i="14"/>
  <c r="I320" i="14"/>
  <c r="J320" i="14"/>
  <c r="K320" i="14"/>
  <c r="L320" i="14"/>
  <c r="M320" i="14"/>
  <c r="N320" i="14"/>
  <c r="O320" i="14"/>
  <c r="P320" i="14"/>
  <c r="Q320" i="14"/>
  <c r="R320" i="14"/>
  <c r="S320" i="14"/>
  <c r="T320" i="14"/>
  <c r="U320" i="14"/>
  <c r="V320" i="14"/>
  <c r="W320" i="14"/>
  <c r="X320" i="14"/>
  <c r="Y320" i="14"/>
  <c r="Z320" i="14"/>
  <c r="AA320" i="14"/>
  <c r="AB320" i="14"/>
  <c r="AC320" i="14"/>
  <c r="AD320" i="14"/>
  <c r="AE320" i="14"/>
  <c r="AF320" i="14"/>
  <c r="AG320" i="14"/>
  <c r="AH320" i="14"/>
  <c r="AI320" i="14"/>
  <c r="AJ320" i="14"/>
  <c r="AK320" i="14"/>
  <c r="AL320" i="14"/>
  <c r="AM320" i="14"/>
  <c r="AN320" i="14"/>
  <c r="AO320" i="14"/>
  <c r="AP320" i="14"/>
  <c r="AQ320" i="14"/>
  <c r="AR320" i="14"/>
  <c r="AS320" i="14"/>
  <c r="AT320" i="14"/>
  <c r="AU320" i="14"/>
  <c r="AV320" i="14"/>
  <c r="AW320" i="14"/>
  <c r="AX320" i="14"/>
  <c r="AZ320" i="14"/>
  <c r="BA320" i="14"/>
  <c r="BB320" i="14"/>
  <c r="BC320" i="14"/>
  <c r="BD320" i="14"/>
  <c r="BE320" i="14"/>
  <c r="BF320" i="14"/>
  <c r="BG320" i="14"/>
  <c r="BH320" i="14"/>
  <c r="BI320" i="14"/>
  <c r="BJ320" i="14"/>
  <c r="BK320" i="14"/>
  <c r="BL320" i="14"/>
  <c r="BM320" i="14"/>
  <c r="BN320" i="14"/>
  <c r="BO320" i="14"/>
  <c r="BP320" i="14"/>
  <c r="BQ320" i="14"/>
  <c r="BR320" i="14"/>
  <c r="BS320" i="14"/>
  <c r="BT320" i="14"/>
  <c r="BU320" i="14"/>
  <c r="BV320" i="14"/>
  <c r="BW320" i="14"/>
  <c r="BY320" i="14"/>
  <c r="BZ320" i="14"/>
  <c r="CA320" i="14"/>
  <c r="CB320" i="14"/>
  <c r="A321" i="14"/>
  <c r="B321" i="14"/>
  <c r="C321" i="14"/>
  <c r="D321" i="14"/>
  <c r="E321" i="14"/>
  <c r="F321" i="14"/>
  <c r="G321" i="14"/>
  <c r="H321" i="14"/>
  <c r="I321" i="14"/>
  <c r="J321" i="14"/>
  <c r="K321" i="14"/>
  <c r="L321" i="14"/>
  <c r="M321" i="14"/>
  <c r="N321" i="14"/>
  <c r="O321" i="14"/>
  <c r="P321" i="14"/>
  <c r="Q321" i="14"/>
  <c r="R321" i="14"/>
  <c r="S321" i="14"/>
  <c r="T321" i="14"/>
  <c r="U321" i="14"/>
  <c r="V321" i="14"/>
  <c r="W321" i="14"/>
  <c r="X321" i="14"/>
  <c r="Y321" i="14"/>
  <c r="Z321" i="14"/>
  <c r="AA321" i="14"/>
  <c r="AB321" i="14"/>
  <c r="AC321" i="14"/>
  <c r="AD321" i="14"/>
  <c r="AE321" i="14"/>
  <c r="AF321" i="14"/>
  <c r="AG321" i="14"/>
  <c r="AH321" i="14"/>
  <c r="AI321" i="14"/>
  <c r="AJ321" i="14"/>
  <c r="AK321" i="14"/>
  <c r="AL321" i="14"/>
  <c r="AM321" i="14"/>
  <c r="AN321" i="14"/>
  <c r="AO321" i="14"/>
  <c r="AP321" i="14"/>
  <c r="AQ321" i="14"/>
  <c r="AR321" i="14"/>
  <c r="AS321" i="14"/>
  <c r="AT321" i="14"/>
  <c r="AU321" i="14"/>
  <c r="AV321" i="14"/>
  <c r="AW321" i="14"/>
  <c r="AX321" i="14"/>
  <c r="AZ321" i="14"/>
  <c r="BA321" i="14"/>
  <c r="BB321" i="14"/>
  <c r="BC321" i="14"/>
  <c r="BD321" i="14"/>
  <c r="BE321" i="14"/>
  <c r="BF321" i="14"/>
  <c r="BG321" i="14"/>
  <c r="BH321" i="14"/>
  <c r="BI321" i="14"/>
  <c r="BJ321" i="14"/>
  <c r="BK321" i="14"/>
  <c r="BL321" i="14"/>
  <c r="BM321" i="14"/>
  <c r="BN321" i="14"/>
  <c r="BO321" i="14"/>
  <c r="BP321" i="14"/>
  <c r="BQ321" i="14"/>
  <c r="BR321" i="14"/>
  <c r="BS321" i="14"/>
  <c r="BT321" i="14"/>
  <c r="BU321" i="14"/>
  <c r="BV321" i="14"/>
  <c r="BW321" i="14"/>
  <c r="BY321" i="14"/>
  <c r="BZ321" i="14"/>
  <c r="CA321" i="14"/>
  <c r="CB321" i="14"/>
  <c r="A322" i="14"/>
  <c r="B322" i="14"/>
  <c r="C322" i="14"/>
  <c r="D322" i="14"/>
  <c r="E322" i="14"/>
  <c r="F322" i="14"/>
  <c r="G322" i="14"/>
  <c r="H322" i="14"/>
  <c r="I322" i="14"/>
  <c r="J322" i="14"/>
  <c r="K322" i="14"/>
  <c r="L322" i="14"/>
  <c r="M322" i="14"/>
  <c r="N322" i="14"/>
  <c r="O322" i="14"/>
  <c r="P322" i="14"/>
  <c r="Q322" i="14"/>
  <c r="R322" i="14"/>
  <c r="S322" i="14"/>
  <c r="T322" i="14"/>
  <c r="U322" i="14"/>
  <c r="V322" i="14"/>
  <c r="W322" i="14"/>
  <c r="X322" i="14"/>
  <c r="Y322" i="14"/>
  <c r="Z322" i="14"/>
  <c r="AA322" i="14"/>
  <c r="AB322" i="14"/>
  <c r="AC322" i="14"/>
  <c r="AD322" i="14"/>
  <c r="AE322" i="14"/>
  <c r="AF322" i="14"/>
  <c r="AG322" i="14"/>
  <c r="AH322" i="14"/>
  <c r="AI322" i="14"/>
  <c r="AJ322" i="14"/>
  <c r="AK322" i="14"/>
  <c r="AL322" i="14"/>
  <c r="AM322" i="14"/>
  <c r="AN322" i="14"/>
  <c r="AO322" i="14"/>
  <c r="AP322" i="14"/>
  <c r="AQ322" i="14"/>
  <c r="AR322" i="14"/>
  <c r="AS322" i="14"/>
  <c r="AT322" i="14"/>
  <c r="AU322" i="14"/>
  <c r="AV322" i="14"/>
  <c r="AW322" i="14"/>
  <c r="AX322" i="14"/>
  <c r="AZ322" i="14"/>
  <c r="BA322" i="14"/>
  <c r="BB322" i="14"/>
  <c r="BC322" i="14"/>
  <c r="BD322" i="14"/>
  <c r="BE322" i="14"/>
  <c r="BF322" i="14"/>
  <c r="BG322" i="14"/>
  <c r="BH322" i="14"/>
  <c r="BI322" i="14"/>
  <c r="BJ322" i="14"/>
  <c r="BK322" i="14"/>
  <c r="BL322" i="14"/>
  <c r="BM322" i="14"/>
  <c r="BN322" i="14"/>
  <c r="BO322" i="14"/>
  <c r="BP322" i="14"/>
  <c r="BQ322" i="14"/>
  <c r="BR322" i="14"/>
  <c r="BS322" i="14"/>
  <c r="BT322" i="14"/>
  <c r="BU322" i="14"/>
  <c r="BV322" i="14"/>
  <c r="BW322" i="14"/>
  <c r="BY322" i="14"/>
  <c r="BZ322" i="14"/>
  <c r="CA322" i="14"/>
  <c r="CB322" i="14"/>
  <c r="A323" i="14"/>
  <c r="B323" i="14"/>
  <c r="C323" i="14"/>
  <c r="D323" i="14"/>
  <c r="E323" i="14"/>
  <c r="F323" i="14"/>
  <c r="G323" i="14"/>
  <c r="H323" i="14"/>
  <c r="I323" i="14"/>
  <c r="J323" i="14"/>
  <c r="K323" i="14"/>
  <c r="L323" i="14"/>
  <c r="M323" i="14"/>
  <c r="N323" i="14"/>
  <c r="O323" i="14"/>
  <c r="P323" i="14"/>
  <c r="Q323" i="14"/>
  <c r="R323" i="14"/>
  <c r="S323" i="14"/>
  <c r="T323" i="14"/>
  <c r="U323" i="14"/>
  <c r="V323" i="14"/>
  <c r="W323" i="14"/>
  <c r="X323" i="14"/>
  <c r="Y323" i="14"/>
  <c r="Z323" i="14"/>
  <c r="AA323" i="14"/>
  <c r="AB323" i="14"/>
  <c r="AC323" i="14"/>
  <c r="AD323" i="14"/>
  <c r="AE323" i="14"/>
  <c r="AF323" i="14"/>
  <c r="AG323" i="14"/>
  <c r="AH323" i="14"/>
  <c r="AI323" i="14"/>
  <c r="AJ323" i="14"/>
  <c r="AK323" i="14"/>
  <c r="AL323" i="14"/>
  <c r="AM323" i="14"/>
  <c r="AN323" i="14"/>
  <c r="AO323" i="14"/>
  <c r="AP323" i="14"/>
  <c r="AQ323" i="14"/>
  <c r="AR323" i="14"/>
  <c r="AS323" i="14"/>
  <c r="AT323" i="14"/>
  <c r="AU323" i="14"/>
  <c r="AV323" i="14"/>
  <c r="AW323" i="14"/>
  <c r="AX323" i="14"/>
  <c r="AZ323" i="14"/>
  <c r="BA323" i="14"/>
  <c r="BB323" i="14"/>
  <c r="BC323" i="14"/>
  <c r="BD323" i="14"/>
  <c r="BE323" i="14"/>
  <c r="BF323" i="14"/>
  <c r="BG323" i="14"/>
  <c r="BH323" i="14"/>
  <c r="BI323" i="14"/>
  <c r="BJ323" i="14"/>
  <c r="BK323" i="14"/>
  <c r="BL323" i="14"/>
  <c r="BM323" i="14"/>
  <c r="BN323" i="14"/>
  <c r="BO323" i="14"/>
  <c r="BP323" i="14"/>
  <c r="BQ323" i="14"/>
  <c r="BR323" i="14"/>
  <c r="BS323" i="14"/>
  <c r="BT323" i="14"/>
  <c r="BU323" i="14"/>
  <c r="BV323" i="14"/>
  <c r="BW323" i="14"/>
  <c r="BY323" i="14"/>
  <c r="BZ323" i="14"/>
  <c r="CA323" i="14"/>
  <c r="CB323" i="14"/>
  <c r="A324" i="14"/>
  <c r="B324" i="14"/>
  <c r="C324" i="14"/>
  <c r="D324" i="14"/>
  <c r="E324" i="14"/>
  <c r="F324" i="14"/>
  <c r="G324" i="14"/>
  <c r="H324" i="14"/>
  <c r="I324" i="14"/>
  <c r="J324" i="14"/>
  <c r="K324" i="14"/>
  <c r="L324" i="14"/>
  <c r="M324" i="14"/>
  <c r="N324" i="14"/>
  <c r="O324" i="14"/>
  <c r="P324" i="14"/>
  <c r="Q324" i="14"/>
  <c r="R324" i="14"/>
  <c r="S324" i="14"/>
  <c r="T324" i="14"/>
  <c r="U324" i="14"/>
  <c r="V324" i="14"/>
  <c r="W324" i="14"/>
  <c r="X324" i="14"/>
  <c r="Y324" i="14"/>
  <c r="Z324" i="14"/>
  <c r="AA324" i="14"/>
  <c r="AB324" i="14"/>
  <c r="AC324" i="14"/>
  <c r="AD324" i="14"/>
  <c r="AE324" i="14"/>
  <c r="AF324" i="14"/>
  <c r="AG324" i="14"/>
  <c r="AH324" i="14"/>
  <c r="AI324" i="14"/>
  <c r="AJ324" i="14"/>
  <c r="AK324" i="14"/>
  <c r="AL324" i="14"/>
  <c r="AM324" i="14"/>
  <c r="AN324" i="14"/>
  <c r="AO324" i="14"/>
  <c r="AP324" i="14"/>
  <c r="AQ324" i="14"/>
  <c r="AR324" i="14"/>
  <c r="AS324" i="14"/>
  <c r="AT324" i="14"/>
  <c r="AU324" i="14"/>
  <c r="AV324" i="14"/>
  <c r="AW324" i="14"/>
  <c r="AX324" i="14"/>
  <c r="AZ324" i="14"/>
  <c r="BA324" i="14"/>
  <c r="BB324" i="14"/>
  <c r="BC324" i="14"/>
  <c r="BD324" i="14"/>
  <c r="BE324" i="14"/>
  <c r="BF324" i="14"/>
  <c r="BG324" i="14"/>
  <c r="BH324" i="14"/>
  <c r="BI324" i="14"/>
  <c r="BJ324" i="14"/>
  <c r="BK324" i="14"/>
  <c r="BL324" i="14"/>
  <c r="BM324" i="14"/>
  <c r="BN324" i="14"/>
  <c r="BO324" i="14"/>
  <c r="BP324" i="14"/>
  <c r="BQ324" i="14"/>
  <c r="BR324" i="14"/>
  <c r="BS324" i="14"/>
  <c r="BT324" i="14"/>
  <c r="BU324" i="14"/>
  <c r="BV324" i="14"/>
  <c r="BW324" i="14"/>
  <c r="BY324" i="14"/>
  <c r="BZ324" i="14"/>
  <c r="CA324" i="14"/>
  <c r="CB324" i="14"/>
  <c r="A325" i="14"/>
  <c r="B325" i="14"/>
  <c r="C325" i="14"/>
  <c r="D325" i="14"/>
  <c r="E325" i="14"/>
  <c r="F325" i="14"/>
  <c r="G325" i="14"/>
  <c r="H325" i="14"/>
  <c r="I325" i="14"/>
  <c r="J325" i="14"/>
  <c r="K325" i="14"/>
  <c r="L325" i="14"/>
  <c r="M325" i="14"/>
  <c r="N325" i="14"/>
  <c r="O325" i="14"/>
  <c r="P325" i="14"/>
  <c r="Q325" i="14"/>
  <c r="R325" i="14"/>
  <c r="S325" i="14"/>
  <c r="T325" i="14"/>
  <c r="U325" i="14"/>
  <c r="V325" i="14"/>
  <c r="W325" i="14"/>
  <c r="X325" i="14"/>
  <c r="Y325" i="14"/>
  <c r="Z325" i="14"/>
  <c r="AA325" i="14"/>
  <c r="AB325" i="14"/>
  <c r="AC325" i="14"/>
  <c r="AD325" i="14"/>
  <c r="AE325" i="14"/>
  <c r="AF325" i="14"/>
  <c r="AG325" i="14"/>
  <c r="AH325" i="14"/>
  <c r="AI325" i="14"/>
  <c r="AJ325" i="14"/>
  <c r="AK325" i="14"/>
  <c r="AL325" i="14"/>
  <c r="AM325" i="14"/>
  <c r="AN325" i="14"/>
  <c r="AO325" i="14"/>
  <c r="AP325" i="14"/>
  <c r="AQ325" i="14"/>
  <c r="AR325" i="14"/>
  <c r="AS325" i="14"/>
  <c r="AT325" i="14"/>
  <c r="AU325" i="14"/>
  <c r="AV325" i="14"/>
  <c r="AW325" i="14"/>
  <c r="AX325" i="14"/>
  <c r="AZ325" i="14"/>
  <c r="BA325" i="14"/>
  <c r="BB325" i="14"/>
  <c r="BC325" i="14"/>
  <c r="BD325" i="14"/>
  <c r="BE325" i="14"/>
  <c r="BF325" i="14"/>
  <c r="BG325" i="14"/>
  <c r="BH325" i="14"/>
  <c r="BI325" i="14"/>
  <c r="BJ325" i="14"/>
  <c r="BK325" i="14"/>
  <c r="BL325" i="14"/>
  <c r="BM325" i="14"/>
  <c r="BN325" i="14"/>
  <c r="BO325" i="14"/>
  <c r="BP325" i="14"/>
  <c r="BQ325" i="14"/>
  <c r="BR325" i="14"/>
  <c r="BS325" i="14"/>
  <c r="BT325" i="14"/>
  <c r="BU325" i="14"/>
  <c r="BV325" i="14"/>
  <c r="BW325" i="14"/>
  <c r="BY325" i="14"/>
  <c r="BZ325" i="14"/>
  <c r="CA325" i="14"/>
  <c r="CB325" i="14"/>
  <c r="A326" i="14"/>
  <c r="B326" i="14"/>
  <c r="C326" i="14"/>
  <c r="D326" i="14"/>
  <c r="E326" i="14"/>
  <c r="F326" i="14"/>
  <c r="G326" i="14"/>
  <c r="H326" i="14"/>
  <c r="I326" i="14"/>
  <c r="J326" i="14"/>
  <c r="K326" i="14"/>
  <c r="L326" i="14"/>
  <c r="M326" i="14"/>
  <c r="N326" i="14"/>
  <c r="O326" i="14"/>
  <c r="P326" i="14"/>
  <c r="Q326" i="14"/>
  <c r="R326" i="14"/>
  <c r="S326" i="14"/>
  <c r="T326" i="14"/>
  <c r="U326" i="14"/>
  <c r="V326" i="14"/>
  <c r="W326" i="14"/>
  <c r="X326" i="14"/>
  <c r="Y326" i="14"/>
  <c r="Z326" i="14"/>
  <c r="AA326" i="14"/>
  <c r="AB326" i="14"/>
  <c r="AC326" i="14"/>
  <c r="AD326" i="14"/>
  <c r="AE326" i="14"/>
  <c r="AF326" i="14"/>
  <c r="AG326" i="14"/>
  <c r="AH326" i="14"/>
  <c r="AI326" i="14"/>
  <c r="AJ326" i="14"/>
  <c r="AK326" i="14"/>
  <c r="AL326" i="14"/>
  <c r="AM326" i="14"/>
  <c r="AN326" i="14"/>
  <c r="AO326" i="14"/>
  <c r="AP326" i="14"/>
  <c r="AQ326" i="14"/>
  <c r="AR326" i="14"/>
  <c r="AS326" i="14"/>
  <c r="AT326" i="14"/>
  <c r="AU326" i="14"/>
  <c r="AV326" i="14"/>
  <c r="AW326" i="14"/>
  <c r="AX326" i="14"/>
  <c r="AZ326" i="14"/>
  <c r="BA326" i="14"/>
  <c r="BB326" i="14"/>
  <c r="BC326" i="14"/>
  <c r="BD326" i="14"/>
  <c r="BE326" i="14"/>
  <c r="BF326" i="14"/>
  <c r="BG326" i="14"/>
  <c r="BH326" i="14"/>
  <c r="BI326" i="14"/>
  <c r="BJ326" i="14"/>
  <c r="BK326" i="14"/>
  <c r="BL326" i="14"/>
  <c r="BM326" i="14"/>
  <c r="BN326" i="14"/>
  <c r="BO326" i="14"/>
  <c r="BP326" i="14"/>
  <c r="BQ326" i="14"/>
  <c r="BR326" i="14"/>
  <c r="BS326" i="14"/>
  <c r="BT326" i="14"/>
  <c r="BU326" i="14"/>
  <c r="BV326" i="14"/>
  <c r="BW326" i="14"/>
  <c r="BY326" i="14"/>
  <c r="BZ326" i="14"/>
  <c r="CA326" i="14"/>
  <c r="CB326" i="14"/>
  <c r="A327" i="14"/>
  <c r="B327" i="14"/>
  <c r="C327" i="14"/>
  <c r="D327" i="14"/>
  <c r="E327" i="14"/>
  <c r="F327" i="14"/>
  <c r="G327" i="14"/>
  <c r="H327" i="14"/>
  <c r="I327" i="14"/>
  <c r="J327" i="14"/>
  <c r="K327" i="14"/>
  <c r="L327" i="14"/>
  <c r="M327" i="14"/>
  <c r="N327" i="14"/>
  <c r="O327" i="14"/>
  <c r="P327" i="14"/>
  <c r="Q327" i="14"/>
  <c r="R327" i="14"/>
  <c r="S327" i="14"/>
  <c r="T327" i="14"/>
  <c r="U327" i="14"/>
  <c r="V327" i="14"/>
  <c r="W327" i="14"/>
  <c r="X327" i="14"/>
  <c r="Y327" i="14"/>
  <c r="Z327" i="14"/>
  <c r="AA327" i="14"/>
  <c r="AB327" i="14"/>
  <c r="AC327" i="14"/>
  <c r="AD327" i="14"/>
  <c r="AE327" i="14"/>
  <c r="AF327" i="14"/>
  <c r="AG327" i="14"/>
  <c r="AH327" i="14"/>
  <c r="AI327" i="14"/>
  <c r="AJ327" i="14"/>
  <c r="AK327" i="14"/>
  <c r="AL327" i="14"/>
  <c r="AM327" i="14"/>
  <c r="AN327" i="14"/>
  <c r="AO327" i="14"/>
  <c r="AP327" i="14"/>
  <c r="AQ327" i="14"/>
  <c r="AR327" i="14"/>
  <c r="AS327" i="14"/>
  <c r="AT327" i="14"/>
  <c r="AU327" i="14"/>
  <c r="AV327" i="14"/>
  <c r="AW327" i="14"/>
  <c r="AX327" i="14"/>
  <c r="AZ327" i="14"/>
  <c r="BA327" i="14"/>
  <c r="BB327" i="14"/>
  <c r="BC327" i="14"/>
  <c r="BD327" i="14"/>
  <c r="BE327" i="14"/>
  <c r="BF327" i="14"/>
  <c r="BG327" i="14"/>
  <c r="BH327" i="14"/>
  <c r="BI327" i="14"/>
  <c r="BJ327" i="14"/>
  <c r="BK327" i="14"/>
  <c r="BL327" i="14"/>
  <c r="BM327" i="14"/>
  <c r="BN327" i="14"/>
  <c r="BO327" i="14"/>
  <c r="BP327" i="14"/>
  <c r="BQ327" i="14"/>
  <c r="BR327" i="14"/>
  <c r="BS327" i="14"/>
  <c r="BT327" i="14"/>
  <c r="BU327" i="14"/>
  <c r="BV327" i="14"/>
  <c r="BW327" i="14"/>
  <c r="BY327" i="14"/>
  <c r="BZ327" i="14"/>
  <c r="CA327" i="14"/>
  <c r="CB327" i="14"/>
  <c r="A328" i="14"/>
  <c r="B328" i="14"/>
  <c r="C328" i="14"/>
  <c r="D328" i="14"/>
  <c r="E328" i="14"/>
  <c r="F328" i="14"/>
  <c r="G328" i="14"/>
  <c r="H328" i="14"/>
  <c r="I328" i="14"/>
  <c r="J328" i="14"/>
  <c r="K328" i="14"/>
  <c r="L328" i="14"/>
  <c r="M328" i="14"/>
  <c r="N328" i="14"/>
  <c r="O328" i="14"/>
  <c r="P328" i="14"/>
  <c r="Q328" i="14"/>
  <c r="R328" i="14"/>
  <c r="S328" i="14"/>
  <c r="T328" i="14"/>
  <c r="U328" i="14"/>
  <c r="V328" i="14"/>
  <c r="W328" i="14"/>
  <c r="X328" i="14"/>
  <c r="Y328" i="14"/>
  <c r="Z328" i="14"/>
  <c r="AA328" i="14"/>
  <c r="AB328" i="14"/>
  <c r="AC328" i="14"/>
  <c r="AD328" i="14"/>
  <c r="AE328" i="14"/>
  <c r="AF328" i="14"/>
  <c r="AG328" i="14"/>
  <c r="AH328" i="14"/>
  <c r="AI328" i="14"/>
  <c r="AJ328" i="14"/>
  <c r="AK328" i="14"/>
  <c r="AL328" i="14"/>
  <c r="AM328" i="14"/>
  <c r="AN328" i="14"/>
  <c r="AO328" i="14"/>
  <c r="AP328" i="14"/>
  <c r="AQ328" i="14"/>
  <c r="AR328" i="14"/>
  <c r="AS328" i="14"/>
  <c r="AT328" i="14"/>
  <c r="AU328" i="14"/>
  <c r="AV328" i="14"/>
  <c r="AW328" i="14"/>
  <c r="AX328" i="14"/>
  <c r="AZ328" i="14"/>
  <c r="BA328" i="14"/>
  <c r="BB328" i="14"/>
  <c r="BC328" i="14"/>
  <c r="BD328" i="14"/>
  <c r="BE328" i="14"/>
  <c r="BF328" i="14"/>
  <c r="BG328" i="14"/>
  <c r="BH328" i="14"/>
  <c r="BI328" i="14"/>
  <c r="BJ328" i="14"/>
  <c r="BK328" i="14"/>
  <c r="BL328" i="14"/>
  <c r="BM328" i="14"/>
  <c r="BN328" i="14"/>
  <c r="BO328" i="14"/>
  <c r="BP328" i="14"/>
  <c r="BQ328" i="14"/>
  <c r="BR328" i="14"/>
  <c r="BS328" i="14"/>
  <c r="BT328" i="14"/>
  <c r="BU328" i="14"/>
  <c r="BV328" i="14"/>
  <c r="BW328" i="14"/>
  <c r="BY328" i="14"/>
  <c r="BZ328" i="14"/>
  <c r="CA328" i="14"/>
  <c r="CB328" i="14"/>
  <c r="A329" i="14"/>
  <c r="B329" i="14"/>
  <c r="C329" i="14"/>
  <c r="D329" i="14"/>
  <c r="E329" i="14"/>
  <c r="F329" i="14"/>
  <c r="G329" i="14"/>
  <c r="H329" i="14"/>
  <c r="I329" i="14"/>
  <c r="J329" i="14"/>
  <c r="K329" i="14"/>
  <c r="L329" i="14"/>
  <c r="M329" i="14"/>
  <c r="N329" i="14"/>
  <c r="O329" i="14"/>
  <c r="P329" i="14"/>
  <c r="Q329" i="14"/>
  <c r="R329" i="14"/>
  <c r="S329" i="14"/>
  <c r="T329" i="14"/>
  <c r="U329" i="14"/>
  <c r="V329" i="14"/>
  <c r="W329" i="14"/>
  <c r="X329" i="14"/>
  <c r="Y329" i="14"/>
  <c r="Z329" i="14"/>
  <c r="AA329" i="14"/>
  <c r="AB329" i="14"/>
  <c r="AC329" i="14"/>
  <c r="AD329" i="14"/>
  <c r="AE329" i="14"/>
  <c r="AF329" i="14"/>
  <c r="AG329" i="14"/>
  <c r="AH329" i="14"/>
  <c r="AI329" i="14"/>
  <c r="AJ329" i="14"/>
  <c r="AK329" i="14"/>
  <c r="AL329" i="14"/>
  <c r="AM329" i="14"/>
  <c r="AN329" i="14"/>
  <c r="AO329" i="14"/>
  <c r="AP329" i="14"/>
  <c r="AQ329" i="14"/>
  <c r="AR329" i="14"/>
  <c r="AS329" i="14"/>
  <c r="AT329" i="14"/>
  <c r="AU329" i="14"/>
  <c r="AV329" i="14"/>
  <c r="AW329" i="14"/>
  <c r="AX329" i="14"/>
  <c r="AZ329" i="14"/>
  <c r="BA329" i="14"/>
  <c r="BB329" i="14"/>
  <c r="BC329" i="14"/>
  <c r="BD329" i="14"/>
  <c r="BE329" i="14"/>
  <c r="BF329" i="14"/>
  <c r="BG329" i="14"/>
  <c r="BH329" i="14"/>
  <c r="BI329" i="14"/>
  <c r="BJ329" i="14"/>
  <c r="BK329" i="14"/>
  <c r="BL329" i="14"/>
  <c r="BM329" i="14"/>
  <c r="BN329" i="14"/>
  <c r="BO329" i="14"/>
  <c r="BP329" i="14"/>
  <c r="BQ329" i="14"/>
  <c r="BR329" i="14"/>
  <c r="BS329" i="14"/>
  <c r="BT329" i="14"/>
  <c r="BU329" i="14"/>
  <c r="BV329" i="14"/>
  <c r="BW329" i="14"/>
  <c r="BY329" i="14"/>
  <c r="BZ329" i="14"/>
  <c r="CA329" i="14"/>
  <c r="CB329" i="14"/>
  <c r="A330" i="14"/>
  <c r="B330" i="14"/>
  <c r="C330" i="14"/>
  <c r="D330" i="14"/>
  <c r="E330" i="14"/>
  <c r="F330" i="14"/>
  <c r="G330" i="14"/>
  <c r="H330" i="14"/>
  <c r="I330" i="14"/>
  <c r="J330" i="14"/>
  <c r="K330" i="14"/>
  <c r="L330" i="14"/>
  <c r="M330" i="14"/>
  <c r="N330" i="14"/>
  <c r="O330" i="14"/>
  <c r="P330" i="14"/>
  <c r="Q330" i="14"/>
  <c r="R330" i="14"/>
  <c r="S330" i="14"/>
  <c r="T330" i="14"/>
  <c r="U330" i="14"/>
  <c r="V330" i="14"/>
  <c r="W330" i="14"/>
  <c r="X330" i="14"/>
  <c r="Y330" i="14"/>
  <c r="Z330" i="14"/>
  <c r="AA330" i="14"/>
  <c r="AB330" i="14"/>
  <c r="AC330" i="14"/>
  <c r="AD330" i="14"/>
  <c r="AE330" i="14"/>
  <c r="AF330" i="14"/>
  <c r="AG330" i="14"/>
  <c r="AH330" i="14"/>
  <c r="AI330" i="14"/>
  <c r="AJ330" i="14"/>
  <c r="AK330" i="14"/>
  <c r="AL330" i="14"/>
  <c r="AM330" i="14"/>
  <c r="AN330" i="14"/>
  <c r="AO330" i="14"/>
  <c r="AP330" i="14"/>
  <c r="AQ330" i="14"/>
  <c r="AR330" i="14"/>
  <c r="AS330" i="14"/>
  <c r="AT330" i="14"/>
  <c r="AU330" i="14"/>
  <c r="AV330" i="14"/>
  <c r="AW330" i="14"/>
  <c r="AX330" i="14"/>
  <c r="AZ330" i="14"/>
  <c r="BA330" i="14"/>
  <c r="BB330" i="14"/>
  <c r="BC330" i="14"/>
  <c r="BD330" i="14"/>
  <c r="BE330" i="14"/>
  <c r="BF330" i="14"/>
  <c r="BG330" i="14"/>
  <c r="BH330" i="14"/>
  <c r="BI330" i="14"/>
  <c r="BJ330" i="14"/>
  <c r="BK330" i="14"/>
  <c r="BL330" i="14"/>
  <c r="BM330" i="14"/>
  <c r="BN330" i="14"/>
  <c r="BO330" i="14"/>
  <c r="BP330" i="14"/>
  <c r="BQ330" i="14"/>
  <c r="BR330" i="14"/>
  <c r="BS330" i="14"/>
  <c r="BT330" i="14"/>
  <c r="BU330" i="14"/>
  <c r="BV330" i="14"/>
  <c r="BW330" i="14"/>
  <c r="BY330" i="14"/>
  <c r="BZ330" i="14"/>
  <c r="CA330" i="14"/>
  <c r="CB330" i="14"/>
  <c r="A331" i="14"/>
  <c r="B331" i="14"/>
  <c r="C331" i="14"/>
  <c r="D331" i="14"/>
  <c r="E331" i="14"/>
  <c r="F331" i="14"/>
  <c r="G331" i="14"/>
  <c r="H331" i="14"/>
  <c r="I331" i="14"/>
  <c r="J331" i="14"/>
  <c r="K331" i="14"/>
  <c r="L331" i="14"/>
  <c r="M331" i="14"/>
  <c r="N331" i="14"/>
  <c r="O331" i="14"/>
  <c r="P331" i="14"/>
  <c r="Q331" i="14"/>
  <c r="R331" i="14"/>
  <c r="S331" i="14"/>
  <c r="T331" i="14"/>
  <c r="U331" i="14"/>
  <c r="V331" i="14"/>
  <c r="W331" i="14"/>
  <c r="X331" i="14"/>
  <c r="Y331" i="14"/>
  <c r="Z331" i="14"/>
  <c r="AA331" i="14"/>
  <c r="AB331" i="14"/>
  <c r="AC331" i="14"/>
  <c r="AD331" i="14"/>
  <c r="AE331" i="14"/>
  <c r="AF331" i="14"/>
  <c r="AG331" i="14"/>
  <c r="AH331" i="14"/>
  <c r="AI331" i="14"/>
  <c r="AJ331" i="14"/>
  <c r="AK331" i="14"/>
  <c r="AL331" i="14"/>
  <c r="AM331" i="14"/>
  <c r="AN331" i="14"/>
  <c r="AO331" i="14"/>
  <c r="AP331" i="14"/>
  <c r="AQ331" i="14"/>
  <c r="AR331" i="14"/>
  <c r="AS331" i="14"/>
  <c r="AT331" i="14"/>
  <c r="AU331" i="14"/>
  <c r="AV331" i="14"/>
  <c r="AW331" i="14"/>
  <c r="AX331" i="14"/>
  <c r="AZ331" i="14"/>
  <c r="BA331" i="14"/>
  <c r="BB331" i="14"/>
  <c r="BC331" i="14"/>
  <c r="BD331" i="14"/>
  <c r="BE331" i="14"/>
  <c r="BF331" i="14"/>
  <c r="BG331" i="14"/>
  <c r="BH331" i="14"/>
  <c r="BI331" i="14"/>
  <c r="BJ331" i="14"/>
  <c r="BK331" i="14"/>
  <c r="BL331" i="14"/>
  <c r="BM331" i="14"/>
  <c r="BN331" i="14"/>
  <c r="BO331" i="14"/>
  <c r="BP331" i="14"/>
  <c r="BQ331" i="14"/>
  <c r="BR331" i="14"/>
  <c r="BS331" i="14"/>
  <c r="BT331" i="14"/>
  <c r="BU331" i="14"/>
  <c r="BV331" i="14"/>
  <c r="BW331" i="14"/>
  <c r="BY331" i="14"/>
  <c r="BZ331" i="14"/>
  <c r="CA331" i="14"/>
  <c r="CB331" i="14"/>
  <c r="A332" i="14"/>
  <c r="B332" i="14"/>
  <c r="C332" i="14"/>
  <c r="D332" i="14"/>
  <c r="E332" i="14"/>
  <c r="F332" i="14"/>
  <c r="G332" i="14"/>
  <c r="H332" i="14"/>
  <c r="I332" i="14"/>
  <c r="J332" i="14"/>
  <c r="K332" i="14"/>
  <c r="L332" i="14"/>
  <c r="M332" i="14"/>
  <c r="N332" i="14"/>
  <c r="O332" i="14"/>
  <c r="P332" i="14"/>
  <c r="Q332" i="14"/>
  <c r="R332" i="14"/>
  <c r="S332" i="14"/>
  <c r="T332" i="14"/>
  <c r="U332" i="14"/>
  <c r="V332" i="14"/>
  <c r="W332" i="14"/>
  <c r="X332" i="14"/>
  <c r="Y332" i="14"/>
  <c r="Z332" i="14"/>
  <c r="AA332" i="14"/>
  <c r="AB332" i="14"/>
  <c r="AC332" i="14"/>
  <c r="AD332" i="14"/>
  <c r="AE332" i="14"/>
  <c r="AF332" i="14"/>
  <c r="AG332" i="14"/>
  <c r="AH332" i="14"/>
  <c r="AI332" i="14"/>
  <c r="AJ332" i="14"/>
  <c r="AK332" i="14"/>
  <c r="AL332" i="14"/>
  <c r="AM332" i="14"/>
  <c r="AN332" i="14"/>
  <c r="AO332" i="14"/>
  <c r="AP332" i="14"/>
  <c r="AQ332" i="14"/>
  <c r="AR332" i="14"/>
  <c r="AS332" i="14"/>
  <c r="AT332" i="14"/>
  <c r="AU332" i="14"/>
  <c r="AV332" i="14"/>
  <c r="AW332" i="14"/>
  <c r="AX332" i="14"/>
  <c r="AZ332" i="14"/>
  <c r="BA332" i="14"/>
  <c r="BB332" i="14"/>
  <c r="BC332" i="14"/>
  <c r="BD332" i="14"/>
  <c r="BE332" i="14"/>
  <c r="BF332" i="14"/>
  <c r="BG332" i="14"/>
  <c r="BH332" i="14"/>
  <c r="BI332" i="14"/>
  <c r="BJ332" i="14"/>
  <c r="BK332" i="14"/>
  <c r="BL332" i="14"/>
  <c r="BM332" i="14"/>
  <c r="BN332" i="14"/>
  <c r="BO332" i="14"/>
  <c r="BP332" i="14"/>
  <c r="BQ332" i="14"/>
  <c r="BR332" i="14"/>
  <c r="BS332" i="14"/>
  <c r="BT332" i="14"/>
  <c r="BU332" i="14"/>
  <c r="BV332" i="14"/>
  <c r="BW332" i="14"/>
  <c r="BY332" i="14"/>
  <c r="BZ332" i="14"/>
  <c r="CA332" i="14"/>
  <c r="CB332" i="14"/>
  <c r="A333" i="14"/>
  <c r="B333" i="14"/>
  <c r="C333" i="14"/>
  <c r="D333" i="14"/>
  <c r="E333" i="14"/>
  <c r="F333" i="14"/>
  <c r="G333" i="14"/>
  <c r="H333" i="14"/>
  <c r="I333" i="14"/>
  <c r="J333" i="14"/>
  <c r="K333" i="14"/>
  <c r="L333" i="14"/>
  <c r="M333" i="14"/>
  <c r="N333" i="14"/>
  <c r="O333" i="14"/>
  <c r="P333" i="14"/>
  <c r="Q333" i="14"/>
  <c r="R333" i="14"/>
  <c r="S333" i="14"/>
  <c r="T333" i="14"/>
  <c r="U333" i="14"/>
  <c r="V333" i="14"/>
  <c r="W333" i="14"/>
  <c r="X333" i="14"/>
  <c r="Y333" i="14"/>
  <c r="Z333" i="14"/>
  <c r="AA333" i="14"/>
  <c r="AB333" i="14"/>
  <c r="AC333" i="14"/>
  <c r="AD333" i="14"/>
  <c r="AE333" i="14"/>
  <c r="AF333" i="14"/>
  <c r="AG333" i="14"/>
  <c r="AH333" i="14"/>
  <c r="AI333" i="14"/>
  <c r="AJ333" i="14"/>
  <c r="AK333" i="14"/>
  <c r="AL333" i="14"/>
  <c r="AM333" i="14"/>
  <c r="AN333" i="14"/>
  <c r="AO333" i="14"/>
  <c r="AP333" i="14"/>
  <c r="AQ333" i="14"/>
  <c r="AR333" i="14"/>
  <c r="AS333" i="14"/>
  <c r="AT333" i="14"/>
  <c r="AU333" i="14"/>
  <c r="AV333" i="14"/>
  <c r="AW333" i="14"/>
  <c r="AX333" i="14"/>
  <c r="AZ333" i="14"/>
  <c r="BA333" i="14"/>
  <c r="BB333" i="14"/>
  <c r="BC333" i="14"/>
  <c r="BD333" i="14"/>
  <c r="BE333" i="14"/>
  <c r="BF333" i="14"/>
  <c r="BG333" i="14"/>
  <c r="BH333" i="14"/>
  <c r="BI333" i="14"/>
  <c r="BJ333" i="14"/>
  <c r="BK333" i="14"/>
  <c r="BL333" i="14"/>
  <c r="BM333" i="14"/>
  <c r="BN333" i="14"/>
  <c r="BO333" i="14"/>
  <c r="BP333" i="14"/>
  <c r="BQ333" i="14"/>
  <c r="BR333" i="14"/>
  <c r="BS333" i="14"/>
  <c r="BT333" i="14"/>
  <c r="BU333" i="14"/>
  <c r="BV333" i="14"/>
  <c r="BW333" i="14"/>
  <c r="BY333" i="14"/>
  <c r="BZ333" i="14"/>
  <c r="CA333" i="14"/>
  <c r="CB333" i="14"/>
  <c r="A334" i="14"/>
  <c r="B334" i="14"/>
  <c r="C334" i="14"/>
  <c r="D334" i="14"/>
  <c r="E334" i="14"/>
  <c r="F334" i="14"/>
  <c r="G334" i="14"/>
  <c r="H334" i="14"/>
  <c r="I334" i="14"/>
  <c r="J334" i="14"/>
  <c r="K334" i="14"/>
  <c r="L334" i="14"/>
  <c r="M334" i="14"/>
  <c r="N334" i="14"/>
  <c r="O334" i="14"/>
  <c r="P334" i="14"/>
  <c r="Q334" i="14"/>
  <c r="R334" i="14"/>
  <c r="S334" i="14"/>
  <c r="T334" i="14"/>
  <c r="U334" i="14"/>
  <c r="V334" i="14"/>
  <c r="W334" i="14"/>
  <c r="X334" i="14"/>
  <c r="Y334" i="14"/>
  <c r="Z334" i="14"/>
  <c r="AA334" i="14"/>
  <c r="AB334" i="14"/>
  <c r="AC334" i="14"/>
  <c r="AD334" i="14"/>
  <c r="AE334" i="14"/>
  <c r="AF334" i="14"/>
  <c r="AG334" i="14"/>
  <c r="AH334" i="14"/>
  <c r="AI334" i="14"/>
  <c r="AJ334" i="14"/>
  <c r="AK334" i="14"/>
  <c r="AL334" i="14"/>
  <c r="AM334" i="14"/>
  <c r="AN334" i="14"/>
  <c r="AO334" i="14"/>
  <c r="AP334" i="14"/>
  <c r="AQ334" i="14"/>
  <c r="AR334" i="14"/>
  <c r="AS334" i="14"/>
  <c r="AT334" i="14"/>
  <c r="AU334" i="14"/>
  <c r="AV334" i="14"/>
  <c r="AW334" i="14"/>
  <c r="AX334" i="14"/>
  <c r="AZ334" i="14"/>
  <c r="BA334" i="14"/>
  <c r="BB334" i="14"/>
  <c r="BC334" i="14"/>
  <c r="BD334" i="14"/>
  <c r="BE334" i="14"/>
  <c r="BF334" i="14"/>
  <c r="BG334" i="14"/>
  <c r="BH334" i="14"/>
  <c r="BI334" i="14"/>
  <c r="BJ334" i="14"/>
  <c r="BK334" i="14"/>
  <c r="BL334" i="14"/>
  <c r="BM334" i="14"/>
  <c r="BN334" i="14"/>
  <c r="BO334" i="14"/>
  <c r="BP334" i="14"/>
  <c r="BQ334" i="14"/>
  <c r="BR334" i="14"/>
  <c r="BS334" i="14"/>
  <c r="BT334" i="14"/>
  <c r="BU334" i="14"/>
  <c r="BV334" i="14"/>
  <c r="BW334" i="14"/>
  <c r="BY334" i="14"/>
  <c r="BZ334" i="14"/>
  <c r="CA334" i="14"/>
  <c r="CB334" i="14"/>
  <c r="A335" i="14"/>
  <c r="B335" i="14"/>
  <c r="C335" i="14"/>
  <c r="D335" i="14"/>
  <c r="E335" i="14"/>
  <c r="F335" i="14"/>
  <c r="G335" i="14"/>
  <c r="H335" i="14"/>
  <c r="I335" i="14"/>
  <c r="J335" i="14"/>
  <c r="K335" i="14"/>
  <c r="L335" i="14"/>
  <c r="M335" i="14"/>
  <c r="N335" i="14"/>
  <c r="O335" i="14"/>
  <c r="P335" i="14"/>
  <c r="Q335" i="14"/>
  <c r="R335" i="14"/>
  <c r="S335" i="14"/>
  <c r="T335" i="14"/>
  <c r="U335" i="14"/>
  <c r="V335" i="14"/>
  <c r="W335" i="14"/>
  <c r="X335" i="14"/>
  <c r="Y335" i="14"/>
  <c r="Z335" i="14"/>
  <c r="AA335" i="14"/>
  <c r="AB335" i="14"/>
  <c r="AC335" i="14"/>
  <c r="AD335" i="14"/>
  <c r="AE335" i="14"/>
  <c r="AF335" i="14"/>
  <c r="AG335" i="14"/>
  <c r="AH335" i="14"/>
  <c r="AI335" i="14"/>
  <c r="AJ335" i="14"/>
  <c r="AK335" i="14"/>
  <c r="AL335" i="14"/>
  <c r="AM335" i="14"/>
  <c r="AN335" i="14"/>
  <c r="AO335" i="14"/>
  <c r="AP335" i="14"/>
  <c r="AQ335" i="14"/>
  <c r="AR335" i="14"/>
  <c r="AS335" i="14"/>
  <c r="AT335" i="14"/>
  <c r="AU335" i="14"/>
  <c r="AV335" i="14"/>
  <c r="AW335" i="14"/>
  <c r="AX335" i="14"/>
  <c r="AZ335" i="14"/>
  <c r="BA335" i="14"/>
  <c r="BB335" i="14"/>
  <c r="BC335" i="14"/>
  <c r="BD335" i="14"/>
  <c r="BE335" i="14"/>
  <c r="BF335" i="14"/>
  <c r="BG335" i="14"/>
  <c r="BH335" i="14"/>
  <c r="BI335" i="14"/>
  <c r="BJ335" i="14"/>
  <c r="BK335" i="14"/>
  <c r="BL335" i="14"/>
  <c r="BM335" i="14"/>
  <c r="BN335" i="14"/>
  <c r="BO335" i="14"/>
  <c r="BP335" i="14"/>
  <c r="BQ335" i="14"/>
  <c r="BR335" i="14"/>
  <c r="BS335" i="14"/>
  <c r="BT335" i="14"/>
  <c r="BU335" i="14"/>
  <c r="BV335" i="14"/>
  <c r="BW335" i="14"/>
  <c r="BY335" i="14"/>
  <c r="BZ335" i="14"/>
  <c r="CA335" i="14"/>
  <c r="CB335" i="14"/>
  <c r="A336" i="14"/>
  <c r="B336" i="14"/>
  <c r="C336" i="14"/>
  <c r="D336" i="14"/>
  <c r="E336" i="14"/>
  <c r="F336" i="14"/>
  <c r="G336" i="14"/>
  <c r="H336" i="14"/>
  <c r="I336" i="14"/>
  <c r="J336" i="14"/>
  <c r="K336" i="14"/>
  <c r="L336" i="14"/>
  <c r="M336" i="14"/>
  <c r="N336" i="14"/>
  <c r="O336" i="14"/>
  <c r="P336" i="14"/>
  <c r="Q336" i="14"/>
  <c r="R336" i="14"/>
  <c r="S336" i="14"/>
  <c r="T336" i="14"/>
  <c r="U336" i="14"/>
  <c r="V336" i="14"/>
  <c r="W336" i="14"/>
  <c r="X336" i="14"/>
  <c r="Y336" i="14"/>
  <c r="Z336" i="14"/>
  <c r="AA336" i="14"/>
  <c r="AB336" i="14"/>
  <c r="AC336" i="14"/>
  <c r="AD336" i="14"/>
  <c r="AE336" i="14"/>
  <c r="AF336" i="14"/>
  <c r="AG336" i="14"/>
  <c r="AH336" i="14"/>
  <c r="AI336" i="14"/>
  <c r="AJ336" i="14"/>
  <c r="AK336" i="14"/>
  <c r="AL336" i="14"/>
  <c r="AM336" i="14"/>
  <c r="AN336" i="14"/>
  <c r="AO336" i="14"/>
  <c r="AP336" i="14"/>
  <c r="AQ336" i="14"/>
  <c r="AR336" i="14"/>
  <c r="AS336" i="14"/>
  <c r="AT336" i="14"/>
  <c r="AU336" i="14"/>
  <c r="AV336" i="14"/>
  <c r="AW336" i="14"/>
  <c r="AX336" i="14"/>
  <c r="AZ336" i="14"/>
  <c r="BA336" i="14"/>
  <c r="BB336" i="14"/>
  <c r="BC336" i="14"/>
  <c r="BD336" i="14"/>
  <c r="BE336" i="14"/>
  <c r="BF336" i="14"/>
  <c r="BG336" i="14"/>
  <c r="BH336" i="14"/>
  <c r="BI336" i="14"/>
  <c r="BJ336" i="14"/>
  <c r="BK336" i="14"/>
  <c r="BL336" i="14"/>
  <c r="BM336" i="14"/>
  <c r="BN336" i="14"/>
  <c r="BO336" i="14"/>
  <c r="BP336" i="14"/>
  <c r="BQ336" i="14"/>
  <c r="BR336" i="14"/>
  <c r="BS336" i="14"/>
  <c r="BT336" i="14"/>
  <c r="BU336" i="14"/>
  <c r="BV336" i="14"/>
  <c r="BW336" i="14"/>
  <c r="BY336" i="14"/>
  <c r="BZ336" i="14"/>
  <c r="CA336" i="14"/>
  <c r="CB336" i="14"/>
  <c r="A337" i="14"/>
  <c r="B337" i="14"/>
  <c r="C337" i="14"/>
  <c r="D337" i="14"/>
  <c r="E337" i="14"/>
  <c r="F337" i="14"/>
  <c r="G337" i="14"/>
  <c r="H337" i="14"/>
  <c r="I337" i="14"/>
  <c r="J337" i="14"/>
  <c r="K337" i="14"/>
  <c r="L337" i="14"/>
  <c r="M337" i="14"/>
  <c r="N337" i="14"/>
  <c r="O337" i="14"/>
  <c r="P337" i="14"/>
  <c r="Q337" i="14"/>
  <c r="R337" i="14"/>
  <c r="S337" i="14"/>
  <c r="T337" i="14"/>
  <c r="U337" i="14"/>
  <c r="V337" i="14"/>
  <c r="W337" i="14"/>
  <c r="X337" i="14"/>
  <c r="Y337" i="14"/>
  <c r="Z337" i="14"/>
  <c r="AA337" i="14"/>
  <c r="AB337" i="14"/>
  <c r="AC337" i="14"/>
  <c r="AD337" i="14"/>
  <c r="AE337" i="14"/>
  <c r="AF337" i="14"/>
  <c r="AG337" i="14"/>
  <c r="AH337" i="14"/>
  <c r="AI337" i="14"/>
  <c r="AJ337" i="14"/>
  <c r="AK337" i="14"/>
  <c r="AL337" i="14"/>
  <c r="AM337" i="14"/>
  <c r="AN337" i="14"/>
  <c r="AO337" i="14"/>
  <c r="AP337" i="14"/>
  <c r="AQ337" i="14"/>
  <c r="AR337" i="14"/>
  <c r="AS337" i="14"/>
  <c r="AT337" i="14"/>
  <c r="AU337" i="14"/>
  <c r="AV337" i="14"/>
  <c r="AW337" i="14"/>
  <c r="AX337" i="14"/>
  <c r="AZ337" i="14"/>
  <c r="BA337" i="14"/>
  <c r="BB337" i="14"/>
  <c r="BC337" i="14"/>
  <c r="BD337" i="14"/>
  <c r="BE337" i="14"/>
  <c r="BF337" i="14"/>
  <c r="BG337" i="14"/>
  <c r="BH337" i="14"/>
  <c r="BI337" i="14"/>
  <c r="BJ337" i="14"/>
  <c r="BK337" i="14"/>
  <c r="BL337" i="14"/>
  <c r="BM337" i="14"/>
  <c r="BN337" i="14"/>
  <c r="BO337" i="14"/>
  <c r="BP337" i="14"/>
  <c r="BQ337" i="14"/>
  <c r="BR337" i="14"/>
  <c r="BS337" i="14"/>
  <c r="BT337" i="14"/>
  <c r="BU337" i="14"/>
  <c r="BV337" i="14"/>
  <c r="BW337" i="14"/>
  <c r="BY337" i="14"/>
  <c r="BZ337" i="14"/>
  <c r="CA337" i="14"/>
  <c r="CB337" i="14"/>
  <c r="A338" i="14"/>
  <c r="B338" i="14"/>
  <c r="C338" i="14"/>
  <c r="D338" i="14"/>
  <c r="E338" i="14"/>
  <c r="F338" i="14"/>
  <c r="G338" i="14"/>
  <c r="H338" i="14"/>
  <c r="I338" i="14"/>
  <c r="J338" i="14"/>
  <c r="K338" i="14"/>
  <c r="L338" i="14"/>
  <c r="M338" i="14"/>
  <c r="N338" i="14"/>
  <c r="O338" i="14"/>
  <c r="P338" i="14"/>
  <c r="Q338" i="14"/>
  <c r="R338" i="14"/>
  <c r="S338" i="14"/>
  <c r="T338" i="14"/>
  <c r="U338" i="14"/>
  <c r="V338" i="14"/>
  <c r="W338" i="14"/>
  <c r="X338" i="14"/>
  <c r="Y338" i="14"/>
  <c r="Z338" i="14"/>
  <c r="AA338" i="14"/>
  <c r="AB338" i="14"/>
  <c r="AC338" i="14"/>
  <c r="AD338" i="14"/>
  <c r="AE338" i="14"/>
  <c r="AF338" i="14"/>
  <c r="AG338" i="14"/>
  <c r="AH338" i="14"/>
  <c r="AI338" i="14"/>
  <c r="AJ338" i="14"/>
  <c r="AK338" i="14"/>
  <c r="AL338" i="14"/>
  <c r="AM338" i="14"/>
  <c r="AN338" i="14"/>
  <c r="AO338" i="14"/>
  <c r="AP338" i="14"/>
  <c r="AQ338" i="14"/>
  <c r="AR338" i="14"/>
  <c r="AS338" i="14"/>
  <c r="AT338" i="14"/>
  <c r="AU338" i="14"/>
  <c r="AV338" i="14"/>
  <c r="AW338" i="14"/>
  <c r="AX338" i="14"/>
  <c r="AZ338" i="14"/>
  <c r="BA338" i="14"/>
  <c r="BB338" i="14"/>
  <c r="BC338" i="14"/>
  <c r="BD338" i="14"/>
  <c r="BE338" i="14"/>
  <c r="BF338" i="14"/>
  <c r="BG338" i="14"/>
  <c r="BH338" i="14"/>
  <c r="BI338" i="14"/>
  <c r="BJ338" i="14"/>
  <c r="BK338" i="14"/>
  <c r="BL338" i="14"/>
  <c r="BM338" i="14"/>
  <c r="BN338" i="14"/>
  <c r="BO338" i="14"/>
  <c r="BP338" i="14"/>
  <c r="BQ338" i="14"/>
  <c r="BR338" i="14"/>
  <c r="BS338" i="14"/>
  <c r="BT338" i="14"/>
  <c r="BU338" i="14"/>
  <c r="BV338" i="14"/>
  <c r="BW338" i="14"/>
  <c r="BY338" i="14"/>
  <c r="BZ338" i="14"/>
  <c r="CA338" i="14"/>
  <c r="CB338" i="14"/>
  <c r="A339" i="14"/>
  <c r="B339" i="14"/>
  <c r="C339" i="14"/>
  <c r="D339" i="14"/>
  <c r="E339" i="14"/>
  <c r="F339" i="14"/>
  <c r="G339" i="14"/>
  <c r="H339" i="14"/>
  <c r="I339" i="14"/>
  <c r="J339" i="14"/>
  <c r="K339" i="14"/>
  <c r="L339" i="14"/>
  <c r="M339" i="14"/>
  <c r="N339" i="14"/>
  <c r="O339" i="14"/>
  <c r="P339" i="14"/>
  <c r="Q339" i="14"/>
  <c r="R339" i="14"/>
  <c r="S339" i="14"/>
  <c r="T339" i="14"/>
  <c r="U339" i="14"/>
  <c r="V339" i="14"/>
  <c r="W339" i="14"/>
  <c r="X339" i="14"/>
  <c r="Y339" i="14"/>
  <c r="Z339" i="14"/>
  <c r="AA339" i="14"/>
  <c r="AB339" i="14"/>
  <c r="AC339" i="14"/>
  <c r="AD339" i="14"/>
  <c r="AE339" i="14"/>
  <c r="AF339" i="14"/>
  <c r="AG339" i="14"/>
  <c r="AH339" i="14"/>
  <c r="AI339" i="14"/>
  <c r="AJ339" i="14"/>
  <c r="AK339" i="14"/>
  <c r="AL339" i="14"/>
  <c r="AM339" i="14"/>
  <c r="AN339" i="14"/>
  <c r="AO339" i="14"/>
  <c r="AP339" i="14"/>
  <c r="AQ339" i="14"/>
  <c r="AR339" i="14"/>
  <c r="AS339" i="14"/>
  <c r="AT339" i="14"/>
  <c r="AU339" i="14"/>
  <c r="AV339" i="14"/>
  <c r="AW339" i="14"/>
  <c r="AX339" i="14"/>
  <c r="AZ339" i="14"/>
  <c r="BA339" i="14"/>
  <c r="BB339" i="14"/>
  <c r="BC339" i="14"/>
  <c r="BD339" i="14"/>
  <c r="BE339" i="14"/>
  <c r="BF339" i="14"/>
  <c r="BG339" i="14"/>
  <c r="BH339" i="14"/>
  <c r="BI339" i="14"/>
  <c r="BJ339" i="14"/>
  <c r="BK339" i="14"/>
  <c r="BL339" i="14"/>
  <c r="BM339" i="14"/>
  <c r="BN339" i="14"/>
  <c r="BO339" i="14"/>
  <c r="BP339" i="14"/>
  <c r="BQ339" i="14"/>
  <c r="BR339" i="14"/>
  <c r="BS339" i="14"/>
  <c r="BT339" i="14"/>
  <c r="BU339" i="14"/>
  <c r="BV339" i="14"/>
  <c r="BW339" i="14"/>
  <c r="BY339" i="14"/>
  <c r="BZ339" i="14"/>
  <c r="CA339" i="14"/>
  <c r="CB339" i="14"/>
  <c r="A340" i="14"/>
  <c r="B340" i="14"/>
  <c r="C340" i="14"/>
  <c r="D340" i="14"/>
  <c r="E340" i="14"/>
  <c r="F340" i="14"/>
  <c r="G340" i="14"/>
  <c r="H340" i="14"/>
  <c r="I340" i="14"/>
  <c r="J340" i="14"/>
  <c r="K340" i="14"/>
  <c r="L340" i="14"/>
  <c r="M340" i="14"/>
  <c r="N340" i="14"/>
  <c r="O340" i="14"/>
  <c r="P340" i="14"/>
  <c r="Q340" i="14"/>
  <c r="R340" i="14"/>
  <c r="S340" i="14"/>
  <c r="T340" i="14"/>
  <c r="U340" i="14"/>
  <c r="V340" i="14"/>
  <c r="W340" i="14"/>
  <c r="X340" i="14"/>
  <c r="Y340" i="14"/>
  <c r="Z340" i="14"/>
  <c r="AA340" i="14"/>
  <c r="AB340" i="14"/>
  <c r="AC340" i="14"/>
  <c r="AD340" i="14"/>
  <c r="AE340" i="14"/>
  <c r="AF340" i="14"/>
  <c r="AG340" i="14"/>
  <c r="AH340" i="14"/>
  <c r="AI340" i="14"/>
  <c r="AJ340" i="14"/>
  <c r="AK340" i="14"/>
  <c r="AL340" i="14"/>
  <c r="AM340" i="14"/>
  <c r="AN340" i="14"/>
  <c r="AO340" i="14"/>
  <c r="AP340" i="14"/>
  <c r="AQ340" i="14"/>
  <c r="AR340" i="14"/>
  <c r="AS340" i="14"/>
  <c r="AT340" i="14"/>
  <c r="AU340" i="14"/>
  <c r="AV340" i="14"/>
  <c r="AW340" i="14"/>
  <c r="AX340" i="14"/>
  <c r="AZ340" i="14"/>
  <c r="BA340" i="14"/>
  <c r="BB340" i="14"/>
  <c r="BC340" i="14"/>
  <c r="BD340" i="14"/>
  <c r="BE340" i="14"/>
  <c r="BF340" i="14"/>
  <c r="BG340" i="14"/>
  <c r="BH340" i="14"/>
  <c r="BI340" i="14"/>
  <c r="BJ340" i="14"/>
  <c r="BK340" i="14"/>
  <c r="BL340" i="14"/>
  <c r="BM340" i="14"/>
  <c r="BN340" i="14"/>
  <c r="BO340" i="14"/>
  <c r="BP340" i="14"/>
  <c r="BQ340" i="14"/>
  <c r="BR340" i="14"/>
  <c r="BS340" i="14"/>
  <c r="BT340" i="14"/>
  <c r="BU340" i="14"/>
  <c r="BV340" i="14"/>
  <c r="BW340" i="14"/>
  <c r="BY340" i="14"/>
  <c r="BZ340" i="14"/>
  <c r="CA340" i="14"/>
  <c r="CB340" i="14"/>
  <c r="A341" i="14"/>
  <c r="B341" i="14"/>
  <c r="C341" i="14"/>
  <c r="D341" i="14"/>
  <c r="E341" i="14"/>
  <c r="F341" i="14"/>
  <c r="G341" i="14"/>
  <c r="H341" i="14"/>
  <c r="I341" i="14"/>
  <c r="J341" i="14"/>
  <c r="K341" i="14"/>
  <c r="L341" i="14"/>
  <c r="M341" i="14"/>
  <c r="N341" i="14"/>
  <c r="O341" i="14"/>
  <c r="P341" i="14"/>
  <c r="Q341" i="14"/>
  <c r="R341" i="14"/>
  <c r="S341" i="14"/>
  <c r="T341" i="14"/>
  <c r="U341" i="14"/>
  <c r="V341" i="14"/>
  <c r="W341" i="14"/>
  <c r="X341" i="14"/>
  <c r="Y341" i="14"/>
  <c r="Z341" i="14"/>
  <c r="AA341" i="14"/>
  <c r="AB341" i="14"/>
  <c r="AC341" i="14"/>
  <c r="AD341" i="14"/>
  <c r="AE341" i="14"/>
  <c r="AF341" i="14"/>
  <c r="AG341" i="14"/>
  <c r="AH341" i="14"/>
  <c r="AI341" i="14"/>
  <c r="AJ341" i="14"/>
  <c r="AK341" i="14"/>
  <c r="AL341" i="14"/>
  <c r="AM341" i="14"/>
  <c r="AN341" i="14"/>
  <c r="AO341" i="14"/>
  <c r="AP341" i="14"/>
  <c r="AQ341" i="14"/>
  <c r="AR341" i="14"/>
  <c r="AS341" i="14"/>
  <c r="AT341" i="14"/>
  <c r="AU341" i="14"/>
  <c r="AV341" i="14"/>
  <c r="AW341" i="14"/>
  <c r="AX341" i="14"/>
  <c r="AY341" i="14"/>
  <c r="AZ341" i="14"/>
  <c r="BA341" i="14"/>
  <c r="BB341" i="14"/>
  <c r="BC341" i="14"/>
  <c r="BD341" i="14"/>
  <c r="BE341" i="14"/>
  <c r="BF341" i="14"/>
  <c r="BG341" i="14"/>
  <c r="BH341" i="14"/>
  <c r="BI341" i="14"/>
  <c r="BJ341" i="14"/>
  <c r="BK341" i="14"/>
  <c r="BL341" i="14"/>
  <c r="BM341" i="14"/>
  <c r="BN341" i="14"/>
  <c r="BO341" i="14"/>
  <c r="BP341" i="14"/>
  <c r="BQ341" i="14"/>
  <c r="BR341" i="14"/>
  <c r="BS341" i="14"/>
  <c r="BT341" i="14"/>
  <c r="BU341" i="14"/>
  <c r="BV341" i="14"/>
  <c r="BW341" i="14"/>
  <c r="BY341" i="14"/>
  <c r="BZ341" i="14"/>
  <c r="CA341" i="14"/>
  <c r="CB341" i="14"/>
  <c r="A342" i="14"/>
  <c r="B342" i="14"/>
  <c r="C342" i="14"/>
  <c r="D342" i="14"/>
  <c r="E342" i="14"/>
  <c r="F342" i="14"/>
  <c r="G342" i="14"/>
  <c r="H342" i="14"/>
  <c r="I342" i="14"/>
  <c r="J342" i="14"/>
  <c r="K342" i="14"/>
  <c r="L342" i="14"/>
  <c r="M342" i="14"/>
  <c r="N342" i="14"/>
  <c r="O342" i="14"/>
  <c r="P342" i="14"/>
  <c r="Q342" i="14"/>
  <c r="R342" i="14"/>
  <c r="S342" i="14"/>
  <c r="T342" i="14"/>
  <c r="U342" i="14"/>
  <c r="V342" i="14"/>
  <c r="W342" i="14"/>
  <c r="X342" i="14"/>
  <c r="Y342" i="14"/>
  <c r="Z342" i="14"/>
  <c r="AA342" i="14"/>
  <c r="AB342" i="14"/>
  <c r="AC342" i="14"/>
  <c r="AD342" i="14"/>
  <c r="AE342" i="14"/>
  <c r="AF342" i="14"/>
  <c r="AG342" i="14"/>
  <c r="AH342" i="14"/>
  <c r="AI342" i="14"/>
  <c r="AJ342" i="14"/>
  <c r="AK342" i="14"/>
  <c r="AL342" i="14"/>
  <c r="AM342" i="14"/>
  <c r="AN342" i="14"/>
  <c r="AO342" i="14"/>
  <c r="AP342" i="14"/>
  <c r="AQ342" i="14"/>
  <c r="AR342" i="14"/>
  <c r="AS342" i="14"/>
  <c r="AT342" i="14"/>
  <c r="AU342" i="14"/>
  <c r="AV342" i="14"/>
  <c r="AW342" i="14"/>
  <c r="AX342" i="14"/>
  <c r="AZ342" i="14"/>
  <c r="BA342" i="14"/>
  <c r="BB342" i="14"/>
  <c r="BC342" i="14"/>
  <c r="BD342" i="14"/>
  <c r="BE342" i="14"/>
  <c r="BF342" i="14"/>
  <c r="BG342" i="14"/>
  <c r="BH342" i="14"/>
  <c r="BI342" i="14"/>
  <c r="BJ342" i="14"/>
  <c r="BK342" i="14"/>
  <c r="BL342" i="14"/>
  <c r="BM342" i="14"/>
  <c r="BN342" i="14"/>
  <c r="BO342" i="14"/>
  <c r="BP342" i="14"/>
  <c r="BQ342" i="14"/>
  <c r="BR342" i="14"/>
  <c r="BS342" i="14"/>
  <c r="BT342" i="14"/>
  <c r="BU342" i="14"/>
  <c r="BV342" i="14"/>
  <c r="BW342" i="14"/>
  <c r="BY342" i="14"/>
  <c r="BZ342" i="14"/>
  <c r="CA342" i="14"/>
  <c r="CB342" i="14"/>
  <c r="A343" i="14"/>
  <c r="B343" i="14"/>
  <c r="C343" i="14"/>
  <c r="D343" i="14"/>
  <c r="E343" i="14"/>
  <c r="F343" i="14"/>
  <c r="G343" i="14"/>
  <c r="H343" i="14"/>
  <c r="I343" i="14"/>
  <c r="J343" i="14"/>
  <c r="K343" i="14"/>
  <c r="L343" i="14"/>
  <c r="M343" i="14"/>
  <c r="N343" i="14"/>
  <c r="O343" i="14"/>
  <c r="P343" i="14"/>
  <c r="Q343" i="14"/>
  <c r="R343" i="14"/>
  <c r="S343" i="14"/>
  <c r="T343" i="14"/>
  <c r="U343" i="14"/>
  <c r="V343" i="14"/>
  <c r="W343" i="14"/>
  <c r="X343" i="14"/>
  <c r="Y343" i="14"/>
  <c r="Z343" i="14"/>
  <c r="AA343" i="14"/>
  <c r="AB343" i="14"/>
  <c r="AC343" i="14"/>
  <c r="AD343" i="14"/>
  <c r="AE343" i="14"/>
  <c r="AF343" i="14"/>
  <c r="AG343" i="14"/>
  <c r="AH343" i="14"/>
  <c r="AI343" i="14"/>
  <c r="AJ343" i="14"/>
  <c r="AK343" i="14"/>
  <c r="AL343" i="14"/>
  <c r="AM343" i="14"/>
  <c r="AN343" i="14"/>
  <c r="AO343" i="14"/>
  <c r="AP343" i="14"/>
  <c r="AQ343" i="14"/>
  <c r="AR343" i="14"/>
  <c r="AS343" i="14"/>
  <c r="AT343" i="14"/>
  <c r="AU343" i="14"/>
  <c r="AV343" i="14"/>
  <c r="AW343" i="14"/>
  <c r="AX343" i="14"/>
  <c r="AZ343" i="14"/>
  <c r="BA343" i="14"/>
  <c r="BB343" i="14"/>
  <c r="BC343" i="14"/>
  <c r="BD343" i="14"/>
  <c r="BE343" i="14"/>
  <c r="BF343" i="14"/>
  <c r="BG343" i="14"/>
  <c r="BH343" i="14"/>
  <c r="BI343" i="14"/>
  <c r="BJ343" i="14"/>
  <c r="BK343" i="14"/>
  <c r="BL343" i="14"/>
  <c r="BM343" i="14"/>
  <c r="BN343" i="14"/>
  <c r="BO343" i="14"/>
  <c r="BP343" i="14"/>
  <c r="BQ343" i="14"/>
  <c r="BR343" i="14"/>
  <c r="BS343" i="14"/>
  <c r="BT343" i="14"/>
  <c r="BU343" i="14"/>
  <c r="BV343" i="14"/>
  <c r="BW343" i="14"/>
  <c r="BY343" i="14"/>
  <c r="BZ343" i="14"/>
  <c r="CA343" i="14"/>
  <c r="CB343" i="14"/>
  <c r="A344" i="14"/>
  <c r="B344" i="14"/>
  <c r="C344" i="14"/>
  <c r="D344" i="14"/>
  <c r="E344" i="14"/>
  <c r="F344" i="14"/>
  <c r="G344" i="14"/>
  <c r="H344" i="14"/>
  <c r="I344" i="14"/>
  <c r="J344" i="14"/>
  <c r="K344" i="14"/>
  <c r="L344" i="14"/>
  <c r="M344" i="14"/>
  <c r="N344" i="14"/>
  <c r="O344" i="14"/>
  <c r="P344" i="14"/>
  <c r="Q344" i="14"/>
  <c r="R344" i="14"/>
  <c r="S344" i="14"/>
  <c r="T344" i="14"/>
  <c r="U344" i="14"/>
  <c r="V344" i="14"/>
  <c r="W344" i="14"/>
  <c r="X344" i="14"/>
  <c r="Y344" i="14"/>
  <c r="Z344" i="14"/>
  <c r="AA344" i="14"/>
  <c r="AB344" i="14"/>
  <c r="AC344" i="14"/>
  <c r="AD344" i="14"/>
  <c r="AE344" i="14"/>
  <c r="AF344" i="14"/>
  <c r="AG344" i="14"/>
  <c r="AH344" i="14"/>
  <c r="AI344" i="14"/>
  <c r="AJ344" i="14"/>
  <c r="AK344" i="14"/>
  <c r="AL344" i="14"/>
  <c r="AM344" i="14"/>
  <c r="AN344" i="14"/>
  <c r="AO344" i="14"/>
  <c r="AP344" i="14"/>
  <c r="AQ344" i="14"/>
  <c r="AR344" i="14"/>
  <c r="AS344" i="14"/>
  <c r="AT344" i="14"/>
  <c r="AU344" i="14"/>
  <c r="AV344" i="14"/>
  <c r="AW344" i="14"/>
  <c r="AX344" i="14"/>
  <c r="AZ344" i="14"/>
  <c r="BA344" i="14"/>
  <c r="BB344" i="14"/>
  <c r="BC344" i="14"/>
  <c r="BD344" i="14"/>
  <c r="BE344" i="14"/>
  <c r="BF344" i="14"/>
  <c r="BG344" i="14"/>
  <c r="BH344" i="14"/>
  <c r="BI344" i="14"/>
  <c r="BJ344" i="14"/>
  <c r="BK344" i="14"/>
  <c r="BL344" i="14"/>
  <c r="BM344" i="14"/>
  <c r="BN344" i="14"/>
  <c r="BO344" i="14"/>
  <c r="BP344" i="14"/>
  <c r="BQ344" i="14"/>
  <c r="BR344" i="14"/>
  <c r="BS344" i="14"/>
  <c r="BT344" i="14"/>
  <c r="BU344" i="14"/>
  <c r="BV344" i="14"/>
  <c r="BW344" i="14"/>
  <c r="BY344" i="14"/>
  <c r="BZ344" i="14"/>
  <c r="CA344" i="14"/>
  <c r="CB344" i="14"/>
  <c r="A345" i="14"/>
  <c r="B345" i="14"/>
  <c r="C345" i="14"/>
  <c r="D345" i="14"/>
  <c r="E345" i="14"/>
  <c r="F345" i="14"/>
  <c r="G345" i="14"/>
  <c r="H345" i="14"/>
  <c r="I345" i="14"/>
  <c r="J345" i="14"/>
  <c r="K345" i="14"/>
  <c r="L345" i="14"/>
  <c r="M345" i="14"/>
  <c r="N345" i="14"/>
  <c r="O345" i="14"/>
  <c r="P345" i="14"/>
  <c r="Q345" i="14"/>
  <c r="R345" i="14"/>
  <c r="S345" i="14"/>
  <c r="T345" i="14"/>
  <c r="U345" i="14"/>
  <c r="V345" i="14"/>
  <c r="W345" i="14"/>
  <c r="X345" i="14"/>
  <c r="Y345" i="14"/>
  <c r="Z345" i="14"/>
  <c r="AA345" i="14"/>
  <c r="AB345" i="14"/>
  <c r="AC345" i="14"/>
  <c r="AD345" i="14"/>
  <c r="AE345" i="14"/>
  <c r="AF345" i="14"/>
  <c r="AG345" i="14"/>
  <c r="AH345" i="14"/>
  <c r="AI345" i="14"/>
  <c r="AJ345" i="14"/>
  <c r="AK345" i="14"/>
  <c r="AL345" i="14"/>
  <c r="AM345" i="14"/>
  <c r="AN345" i="14"/>
  <c r="AO345" i="14"/>
  <c r="AP345" i="14"/>
  <c r="AQ345" i="14"/>
  <c r="AR345" i="14"/>
  <c r="AS345" i="14"/>
  <c r="AT345" i="14"/>
  <c r="AU345" i="14"/>
  <c r="AV345" i="14"/>
  <c r="AW345" i="14"/>
  <c r="AX345" i="14"/>
  <c r="AZ345" i="14"/>
  <c r="BA345" i="14"/>
  <c r="BB345" i="14"/>
  <c r="BC345" i="14"/>
  <c r="BD345" i="14"/>
  <c r="BE345" i="14"/>
  <c r="BF345" i="14"/>
  <c r="BG345" i="14"/>
  <c r="BH345" i="14"/>
  <c r="BI345" i="14"/>
  <c r="BJ345" i="14"/>
  <c r="BK345" i="14"/>
  <c r="BL345" i="14"/>
  <c r="BM345" i="14"/>
  <c r="BN345" i="14"/>
  <c r="BO345" i="14"/>
  <c r="BP345" i="14"/>
  <c r="BQ345" i="14"/>
  <c r="BR345" i="14"/>
  <c r="BS345" i="14"/>
  <c r="BT345" i="14"/>
  <c r="BU345" i="14"/>
  <c r="BV345" i="14"/>
  <c r="BW345" i="14"/>
  <c r="BY345" i="14"/>
  <c r="BZ345" i="14"/>
  <c r="CA345" i="14"/>
  <c r="CB345" i="14"/>
  <c r="A346" i="14"/>
  <c r="B346" i="14"/>
  <c r="C346" i="14"/>
  <c r="D346" i="14"/>
  <c r="E346" i="14"/>
  <c r="F346" i="14"/>
  <c r="G346" i="14"/>
  <c r="H346" i="14"/>
  <c r="I346" i="14"/>
  <c r="J346" i="14"/>
  <c r="K346" i="14"/>
  <c r="L346" i="14"/>
  <c r="M346" i="14"/>
  <c r="N346" i="14"/>
  <c r="O346" i="14"/>
  <c r="P346" i="14"/>
  <c r="Q346" i="14"/>
  <c r="R346" i="14"/>
  <c r="S346" i="14"/>
  <c r="T346" i="14"/>
  <c r="U346" i="14"/>
  <c r="V346" i="14"/>
  <c r="W346" i="14"/>
  <c r="X346" i="14"/>
  <c r="Y346" i="14"/>
  <c r="Z346" i="14"/>
  <c r="AA346" i="14"/>
  <c r="AB346" i="14"/>
  <c r="AC346" i="14"/>
  <c r="AD346" i="14"/>
  <c r="AE346" i="14"/>
  <c r="AF346" i="14"/>
  <c r="AG346" i="14"/>
  <c r="AH346" i="14"/>
  <c r="AI346" i="14"/>
  <c r="AJ346" i="14"/>
  <c r="AK346" i="14"/>
  <c r="AL346" i="14"/>
  <c r="AM346" i="14"/>
  <c r="AN346" i="14"/>
  <c r="AO346" i="14"/>
  <c r="AP346" i="14"/>
  <c r="AQ346" i="14"/>
  <c r="AR346" i="14"/>
  <c r="AS346" i="14"/>
  <c r="AT346" i="14"/>
  <c r="AU346" i="14"/>
  <c r="AV346" i="14"/>
  <c r="AW346" i="14"/>
  <c r="AX346" i="14"/>
  <c r="AZ346" i="14"/>
  <c r="BA346" i="14"/>
  <c r="BB346" i="14"/>
  <c r="BC346" i="14"/>
  <c r="BD346" i="14"/>
  <c r="BE346" i="14"/>
  <c r="BF346" i="14"/>
  <c r="BG346" i="14"/>
  <c r="BH346" i="14"/>
  <c r="BI346" i="14"/>
  <c r="BJ346" i="14"/>
  <c r="BK346" i="14"/>
  <c r="BL346" i="14"/>
  <c r="BM346" i="14"/>
  <c r="BN346" i="14"/>
  <c r="BO346" i="14"/>
  <c r="BP346" i="14"/>
  <c r="BQ346" i="14"/>
  <c r="BR346" i="14"/>
  <c r="BS346" i="14"/>
  <c r="BT346" i="14"/>
  <c r="BU346" i="14"/>
  <c r="BV346" i="14"/>
  <c r="BW346" i="14"/>
  <c r="BY346" i="14"/>
  <c r="BZ346" i="14"/>
  <c r="CA346" i="14"/>
  <c r="CB346" i="14"/>
  <c r="A347" i="14"/>
  <c r="B347" i="14"/>
  <c r="C347" i="14"/>
  <c r="D347" i="14"/>
  <c r="E347" i="14"/>
  <c r="F347" i="14"/>
  <c r="G347" i="14"/>
  <c r="H347" i="14"/>
  <c r="I347" i="14"/>
  <c r="J347" i="14"/>
  <c r="K347" i="14"/>
  <c r="L347" i="14"/>
  <c r="M347" i="14"/>
  <c r="N347" i="14"/>
  <c r="O347" i="14"/>
  <c r="P347" i="14"/>
  <c r="Q347" i="14"/>
  <c r="R347" i="14"/>
  <c r="S347" i="14"/>
  <c r="T347" i="14"/>
  <c r="U347" i="14"/>
  <c r="V347" i="14"/>
  <c r="W347" i="14"/>
  <c r="X347" i="14"/>
  <c r="Y347" i="14"/>
  <c r="Z347" i="14"/>
  <c r="AA347" i="14"/>
  <c r="AB347" i="14"/>
  <c r="AC347" i="14"/>
  <c r="AD347" i="14"/>
  <c r="AE347" i="14"/>
  <c r="AF347" i="14"/>
  <c r="AG347" i="14"/>
  <c r="AH347" i="14"/>
  <c r="AI347" i="14"/>
  <c r="AJ347" i="14"/>
  <c r="AK347" i="14"/>
  <c r="AL347" i="14"/>
  <c r="AM347" i="14"/>
  <c r="AN347" i="14"/>
  <c r="AO347" i="14"/>
  <c r="AP347" i="14"/>
  <c r="AQ347" i="14"/>
  <c r="AR347" i="14"/>
  <c r="AS347" i="14"/>
  <c r="AT347" i="14"/>
  <c r="AU347" i="14"/>
  <c r="AV347" i="14"/>
  <c r="AW347" i="14"/>
  <c r="AX347" i="14"/>
  <c r="AZ347" i="14"/>
  <c r="BA347" i="14"/>
  <c r="BB347" i="14"/>
  <c r="BC347" i="14"/>
  <c r="BD347" i="14"/>
  <c r="BE347" i="14"/>
  <c r="BF347" i="14"/>
  <c r="BG347" i="14"/>
  <c r="BH347" i="14"/>
  <c r="BI347" i="14"/>
  <c r="BJ347" i="14"/>
  <c r="BK347" i="14"/>
  <c r="BL347" i="14"/>
  <c r="BM347" i="14"/>
  <c r="BN347" i="14"/>
  <c r="BO347" i="14"/>
  <c r="BP347" i="14"/>
  <c r="BQ347" i="14"/>
  <c r="BR347" i="14"/>
  <c r="BS347" i="14"/>
  <c r="BT347" i="14"/>
  <c r="BU347" i="14"/>
  <c r="BV347" i="14"/>
  <c r="BW347" i="14"/>
  <c r="BY347" i="14"/>
  <c r="BZ347" i="14"/>
  <c r="CA347" i="14"/>
  <c r="CB347" i="14"/>
  <c r="A348" i="14"/>
  <c r="B348" i="14"/>
  <c r="C348" i="14"/>
  <c r="D348" i="14"/>
  <c r="E348" i="14"/>
  <c r="F348" i="14"/>
  <c r="G348" i="14"/>
  <c r="H348" i="14"/>
  <c r="I348" i="14"/>
  <c r="J348" i="14"/>
  <c r="K348" i="14"/>
  <c r="L348" i="14"/>
  <c r="M348" i="14"/>
  <c r="N348" i="14"/>
  <c r="O348" i="14"/>
  <c r="P348" i="14"/>
  <c r="Q348" i="14"/>
  <c r="R348" i="14"/>
  <c r="S348" i="14"/>
  <c r="T348" i="14"/>
  <c r="U348" i="14"/>
  <c r="V348" i="14"/>
  <c r="W348" i="14"/>
  <c r="X348" i="14"/>
  <c r="Y348" i="14"/>
  <c r="Z348" i="14"/>
  <c r="AA348" i="14"/>
  <c r="AB348" i="14"/>
  <c r="AC348" i="14"/>
  <c r="AD348" i="14"/>
  <c r="AE348" i="14"/>
  <c r="AF348" i="14"/>
  <c r="AG348" i="14"/>
  <c r="AH348" i="14"/>
  <c r="AI348" i="14"/>
  <c r="AJ348" i="14"/>
  <c r="AK348" i="14"/>
  <c r="AL348" i="14"/>
  <c r="AM348" i="14"/>
  <c r="AN348" i="14"/>
  <c r="AO348" i="14"/>
  <c r="AP348" i="14"/>
  <c r="AQ348" i="14"/>
  <c r="AR348" i="14"/>
  <c r="AS348" i="14"/>
  <c r="AT348" i="14"/>
  <c r="AU348" i="14"/>
  <c r="AV348" i="14"/>
  <c r="AW348" i="14"/>
  <c r="AX348" i="14"/>
  <c r="AZ348" i="14"/>
  <c r="BA348" i="14"/>
  <c r="BB348" i="14"/>
  <c r="BC348" i="14"/>
  <c r="BD348" i="14"/>
  <c r="BE348" i="14"/>
  <c r="BF348" i="14"/>
  <c r="BG348" i="14"/>
  <c r="BH348" i="14"/>
  <c r="BI348" i="14"/>
  <c r="BJ348" i="14"/>
  <c r="BK348" i="14"/>
  <c r="BL348" i="14"/>
  <c r="BM348" i="14"/>
  <c r="BN348" i="14"/>
  <c r="BO348" i="14"/>
  <c r="BP348" i="14"/>
  <c r="BQ348" i="14"/>
  <c r="BR348" i="14"/>
  <c r="BS348" i="14"/>
  <c r="BT348" i="14"/>
  <c r="BU348" i="14"/>
  <c r="BV348" i="14"/>
  <c r="BW348" i="14"/>
  <c r="BY348" i="14"/>
  <c r="BZ348" i="14"/>
  <c r="CA348" i="14"/>
  <c r="CB348" i="14"/>
  <c r="A349" i="14"/>
  <c r="B349" i="14"/>
  <c r="C349" i="14"/>
  <c r="D349" i="14"/>
  <c r="E349" i="14"/>
  <c r="F349" i="14"/>
  <c r="G349" i="14"/>
  <c r="H349" i="14"/>
  <c r="I349" i="14"/>
  <c r="J349" i="14"/>
  <c r="K349" i="14"/>
  <c r="L349" i="14"/>
  <c r="M349" i="14"/>
  <c r="N349" i="14"/>
  <c r="O349" i="14"/>
  <c r="P349" i="14"/>
  <c r="Q349" i="14"/>
  <c r="R349" i="14"/>
  <c r="S349" i="14"/>
  <c r="T349" i="14"/>
  <c r="U349" i="14"/>
  <c r="V349" i="14"/>
  <c r="W349" i="14"/>
  <c r="X349" i="14"/>
  <c r="Y349" i="14"/>
  <c r="Z349" i="14"/>
  <c r="AA349" i="14"/>
  <c r="AB349" i="14"/>
  <c r="AC349" i="14"/>
  <c r="AD349" i="14"/>
  <c r="AE349" i="14"/>
  <c r="AF349" i="14"/>
  <c r="AG349" i="14"/>
  <c r="AH349" i="14"/>
  <c r="AI349" i="14"/>
  <c r="AJ349" i="14"/>
  <c r="AK349" i="14"/>
  <c r="AL349" i="14"/>
  <c r="AM349" i="14"/>
  <c r="AN349" i="14"/>
  <c r="AO349" i="14"/>
  <c r="AP349" i="14"/>
  <c r="AQ349" i="14"/>
  <c r="AR349" i="14"/>
  <c r="AS349" i="14"/>
  <c r="AT349" i="14"/>
  <c r="AU349" i="14"/>
  <c r="AV349" i="14"/>
  <c r="AW349" i="14"/>
  <c r="AX349" i="14"/>
  <c r="AZ349" i="14"/>
  <c r="BA349" i="14"/>
  <c r="BB349" i="14"/>
  <c r="BC349" i="14"/>
  <c r="BD349" i="14"/>
  <c r="BE349" i="14"/>
  <c r="BF349" i="14"/>
  <c r="BG349" i="14"/>
  <c r="BH349" i="14"/>
  <c r="BI349" i="14"/>
  <c r="BJ349" i="14"/>
  <c r="BK349" i="14"/>
  <c r="BL349" i="14"/>
  <c r="BM349" i="14"/>
  <c r="BN349" i="14"/>
  <c r="BO349" i="14"/>
  <c r="BP349" i="14"/>
  <c r="BQ349" i="14"/>
  <c r="BR349" i="14"/>
  <c r="BS349" i="14"/>
  <c r="BT349" i="14"/>
  <c r="BU349" i="14"/>
  <c r="BV349" i="14"/>
  <c r="BW349" i="14"/>
  <c r="BY349" i="14"/>
  <c r="BZ349" i="14"/>
  <c r="CA349" i="14"/>
  <c r="CB349" i="14"/>
  <c r="A350" i="14"/>
  <c r="B350" i="14"/>
  <c r="C350" i="14"/>
  <c r="D350" i="14"/>
  <c r="E350" i="14"/>
  <c r="F350" i="14"/>
  <c r="G350" i="14"/>
  <c r="H350" i="14"/>
  <c r="I350" i="14"/>
  <c r="J350" i="14"/>
  <c r="K350" i="14"/>
  <c r="L350" i="14"/>
  <c r="M350" i="14"/>
  <c r="N350" i="14"/>
  <c r="O350" i="14"/>
  <c r="P350" i="14"/>
  <c r="Q350" i="14"/>
  <c r="R350" i="14"/>
  <c r="S350" i="14"/>
  <c r="T350" i="14"/>
  <c r="U350" i="14"/>
  <c r="V350" i="14"/>
  <c r="W350" i="14"/>
  <c r="X350" i="14"/>
  <c r="Y350" i="14"/>
  <c r="Z350" i="14"/>
  <c r="AA350" i="14"/>
  <c r="AB350" i="14"/>
  <c r="AC350" i="14"/>
  <c r="AD350" i="14"/>
  <c r="AE350" i="14"/>
  <c r="AF350" i="14"/>
  <c r="AG350" i="14"/>
  <c r="AH350" i="14"/>
  <c r="AI350" i="14"/>
  <c r="AJ350" i="14"/>
  <c r="AK350" i="14"/>
  <c r="AL350" i="14"/>
  <c r="AM350" i="14"/>
  <c r="AN350" i="14"/>
  <c r="AO350" i="14"/>
  <c r="AP350" i="14"/>
  <c r="AQ350" i="14"/>
  <c r="AR350" i="14"/>
  <c r="AS350" i="14"/>
  <c r="AT350" i="14"/>
  <c r="AU350" i="14"/>
  <c r="AV350" i="14"/>
  <c r="AW350" i="14"/>
  <c r="AX350" i="14"/>
  <c r="AZ350" i="14"/>
  <c r="BA350" i="14"/>
  <c r="BB350" i="14"/>
  <c r="BC350" i="14"/>
  <c r="BD350" i="14"/>
  <c r="BE350" i="14"/>
  <c r="BF350" i="14"/>
  <c r="BG350" i="14"/>
  <c r="BH350" i="14"/>
  <c r="BI350" i="14"/>
  <c r="BJ350" i="14"/>
  <c r="BK350" i="14"/>
  <c r="BL350" i="14"/>
  <c r="BM350" i="14"/>
  <c r="BN350" i="14"/>
  <c r="BO350" i="14"/>
  <c r="BP350" i="14"/>
  <c r="BQ350" i="14"/>
  <c r="BR350" i="14"/>
  <c r="BS350" i="14"/>
  <c r="BT350" i="14"/>
  <c r="BU350" i="14"/>
  <c r="BV350" i="14"/>
  <c r="BW350" i="14"/>
  <c r="BY350" i="14"/>
  <c r="BZ350" i="14"/>
  <c r="CA350" i="14"/>
  <c r="CB350" i="14"/>
  <c r="A351" i="14"/>
  <c r="B351" i="14"/>
  <c r="C351" i="14"/>
  <c r="D351" i="14"/>
  <c r="E351" i="14"/>
  <c r="F351" i="14"/>
  <c r="G351" i="14"/>
  <c r="H351" i="14"/>
  <c r="I351" i="14"/>
  <c r="J351" i="14"/>
  <c r="K351" i="14"/>
  <c r="L351" i="14"/>
  <c r="M351" i="14"/>
  <c r="N351" i="14"/>
  <c r="O351" i="14"/>
  <c r="P351" i="14"/>
  <c r="Q351" i="14"/>
  <c r="R351" i="14"/>
  <c r="S351" i="14"/>
  <c r="T351" i="14"/>
  <c r="U351" i="14"/>
  <c r="V351" i="14"/>
  <c r="W351" i="14"/>
  <c r="X351" i="14"/>
  <c r="Y351" i="14"/>
  <c r="Z351" i="14"/>
  <c r="AA351" i="14"/>
  <c r="AB351" i="14"/>
  <c r="AC351" i="14"/>
  <c r="AD351" i="14"/>
  <c r="AE351" i="14"/>
  <c r="AF351" i="14"/>
  <c r="AG351" i="14"/>
  <c r="AH351" i="14"/>
  <c r="AI351" i="14"/>
  <c r="AJ351" i="14"/>
  <c r="AK351" i="14"/>
  <c r="AL351" i="14"/>
  <c r="AM351" i="14"/>
  <c r="AN351" i="14"/>
  <c r="AO351" i="14"/>
  <c r="AP351" i="14"/>
  <c r="AQ351" i="14"/>
  <c r="AR351" i="14"/>
  <c r="AS351" i="14"/>
  <c r="AT351" i="14"/>
  <c r="AU351" i="14"/>
  <c r="AV351" i="14"/>
  <c r="AW351" i="14"/>
  <c r="AX351" i="14"/>
  <c r="AZ351" i="14"/>
  <c r="BA351" i="14"/>
  <c r="BB351" i="14"/>
  <c r="BC351" i="14"/>
  <c r="BD351" i="14"/>
  <c r="BE351" i="14"/>
  <c r="BF351" i="14"/>
  <c r="BG351" i="14"/>
  <c r="BH351" i="14"/>
  <c r="BI351" i="14"/>
  <c r="BJ351" i="14"/>
  <c r="BK351" i="14"/>
  <c r="BL351" i="14"/>
  <c r="BM351" i="14"/>
  <c r="BN351" i="14"/>
  <c r="BO351" i="14"/>
  <c r="BP351" i="14"/>
  <c r="BQ351" i="14"/>
  <c r="BR351" i="14"/>
  <c r="BS351" i="14"/>
  <c r="BT351" i="14"/>
  <c r="BU351" i="14"/>
  <c r="BV351" i="14"/>
  <c r="BW351" i="14"/>
  <c r="BY351" i="14"/>
  <c r="BZ351" i="14"/>
  <c r="CA351" i="14"/>
  <c r="CB351" i="14"/>
  <c r="A352" i="14"/>
  <c r="B352" i="14"/>
  <c r="C352" i="14"/>
  <c r="D352" i="14"/>
  <c r="E352" i="14"/>
  <c r="F352" i="14"/>
  <c r="G352" i="14"/>
  <c r="H352" i="14"/>
  <c r="I352" i="14"/>
  <c r="J352" i="14"/>
  <c r="K352" i="14"/>
  <c r="L352" i="14"/>
  <c r="M352" i="14"/>
  <c r="N352" i="14"/>
  <c r="O352" i="14"/>
  <c r="P352" i="14"/>
  <c r="Q352" i="14"/>
  <c r="R352" i="14"/>
  <c r="S352" i="14"/>
  <c r="T352" i="14"/>
  <c r="U352" i="14"/>
  <c r="V352" i="14"/>
  <c r="W352" i="14"/>
  <c r="X352" i="14"/>
  <c r="Y352" i="14"/>
  <c r="Z352" i="14"/>
  <c r="AA352" i="14"/>
  <c r="AB352" i="14"/>
  <c r="AC352" i="14"/>
  <c r="AD352" i="14"/>
  <c r="AE352" i="14"/>
  <c r="AF352" i="14"/>
  <c r="AG352" i="14"/>
  <c r="AH352" i="14"/>
  <c r="AI352" i="14"/>
  <c r="AJ352" i="14"/>
  <c r="AK352" i="14"/>
  <c r="AL352" i="14"/>
  <c r="AM352" i="14"/>
  <c r="AN352" i="14"/>
  <c r="AO352" i="14"/>
  <c r="AP352" i="14"/>
  <c r="AQ352" i="14"/>
  <c r="AR352" i="14"/>
  <c r="AS352" i="14"/>
  <c r="AT352" i="14"/>
  <c r="AU352" i="14"/>
  <c r="AV352" i="14"/>
  <c r="AW352" i="14"/>
  <c r="AX352" i="14"/>
  <c r="AZ352" i="14"/>
  <c r="BA352" i="14"/>
  <c r="BB352" i="14"/>
  <c r="BC352" i="14"/>
  <c r="BD352" i="14"/>
  <c r="BE352" i="14"/>
  <c r="BF352" i="14"/>
  <c r="BG352" i="14"/>
  <c r="BH352" i="14"/>
  <c r="BI352" i="14"/>
  <c r="BJ352" i="14"/>
  <c r="BK352" i="14"/>
  <c r="BL352" i="14"/>
  <c r="BM352" i="14"/>
  <c r="BN352" i="14"/>
  <c r="BO352" i="14"/>
  <c r="BP352" i="14"/>
  <c r="BQ352" i="14"/>
  <c r="BR352" i="14"/>
  <c r="BS352" i="14"/>
  <c r="BT352" i="14"/>
  <c r="BU352" i="14"/>
  <c r="BV352" i="14"/>
  <c r="BW352" i="14"/>
  <c r="BY352" i="14"/>
  <c r="BZ352" i="14"/>
  <c r="CA352" i="14"/>
  <c r="CB352" i="14"/>
  <c r="A353" i="14"/>
  <c r="B353" i="14"/>
  <c r="C353" i="14"/>
  <c r="D353" i="14"/>
  <c r="E353" i="14"/>
  <c r="F353" i="14"/>
  <c r="G353" i="14"/>
  <c r="H353" i="14"/>
  <c r="I353" i="14"/>
  <c r="J353" i="14"/>
  <c r="K353" i="14"/>
  <c r="L353" i="14"/>
  <c r="M353" i="14"/>
  <c r="N353" i="14"/>
  <c r="O353" i="14"/>
  <c r="P353" i="14"/>
  <c r="Q353" i="14"/>
  <c r="R353" i="14"/>
  <c r="S353" i="14"/>
  <c r="T353" i="14"/>
  <c r="U353" i="14"/>
  <c r="V353" i="14"/>
  <c r="W353" i="14"/>
  <c r="X353" i="14"/>
  <c r="Y353" i="14"/>
  <c r="Z353" i="14"/>
  <c r="AA353" i="14"/>
  <c r="AB353" i="14"/>
  <c r="AC353" i="14"/>
  <c r="AD353" i="14"/>
  <c r="AE353" i="14"/>
  <c r="AF353" i="14"/>
  <c r="AG353" i="14"/>
  <c r="AH353" i="14"/>
  <c r="AI353" i="14"/>
  <c r="AJ353" i="14"/>
  <c r="AK353" i="14"/>
  <c r="AL353" i="14"/>
  <c r="AM353" i="14"/>
  <c r="AN353" i="14"/>
  <c r="AO353" i="14"/>
  <c r="AP353" i="14"/>
  <c r="AQ353" i="14"/>
  <c r="AR353" i="14"/>
  <c r="AS353" i="14"/>
  <c r="AT353" i="14"/>
  <c r="AU353" i="14"/>
  <c r="AV353" i="14"/>
  <c r="AW353" i="14"/>
  <c r="AX353" i="14"/>
  <c r="AZ353" i="14"/>
  <c r="BA353" i="14"/>
  <c r="BB353" i="14"/>
  <c r="BC353" i="14"/>
  <c r="BD353" i="14"/>
  <c r="BE353" i="14"/>
  <c r="BF353" i="14"/>
  <c r="BG353" i="14"/>
  <c r="BH353" i="14"/>
  <c r="BI353" i="14"/>
  <c r="BJ353" i="14"/>
  <c r="BK353" i="14"/>
  <c r="BL353" i="14"/>
  <c r="BM353" i="14"/>
  <c r="BN353" i="14"/>
  <c r="BO353" i="14"/>
  <c r="BP353" i="14"/>
  <c r="BQ353" i="14"/>
  <c r="BR353" i="14"/>
  <c r="BS353" i="14"/>
  <c r="BT353" i="14"/>
  <c r="BU353" i="14"/>
  <c r="BV353" i="14"/>
  <c r="BW353" i="14"/>
  <c r="BY353" i="14"/>
  <c r="BZ353" i="14"/>
  <c r="CA353" i="14"/>
  <c r="CB353" i="14"/>
  <c r="A354" i="14"/>
  <c r="B354" i="14"/>
  <c r="C354" i="14"/>
  <c r="D354" i="14"/>
  <c r="E354" i="14"/>
  <c r="F354" i="14"/>
  <c r="G354" i="14"/>
  <c r="H354" i="14"/>
  <c r="I354" i="14"/>
  <c r="J354" i="14"/>
  <c r="K354" i="14"/>
  <c r="L354" i="14"/>
  <c r="M354" i="14"/>
  <c r="N354" i="14"/>
  <c r="O354" i="14"/>
  <c r="P354" i="14"/>
  <c r="Q354" i="14"/>
  <c r="R354" i="14"/>
  <c r="S354" i="14"/>
  <c r="T354" i="14"/>
  <c r="U354" i="14"/>
  <c r="V354" i="14"/>
  <c r="W354" i="14"/>
  <c r="X354" i="14"/>
  <c r="Y354" i="14"/>
  <c r="Z354" i="14"/>
  <c r="AA354" i="14"/>
  <c r="AB354" i="14"/>
  <c r="AC354" i="14"/>
  <c r="AD354" i="14"/>
  <c r="AE354" i="14"/>
  <c r="AF354" i="14"/>
  <c r="AG354" i="14"/>
  <c r="AH354" i="14"/>
  <c r="AI354" i="14"/>
  <c r="AJ354" i="14"/>
  <c r="AK354" i="14"/>
  <c r="AL354" i="14"/>
  <c r="AM354" i="14"/>
  <c r="AN354" i="14"/>
  <c r="AO354" i="14"/>
  <c r="AP354" i="14"/>
  <c r="AQ354" i="14"/>
  <c r="AR354" i="14"/>
  <c r="AS354" i="14"/>
  <c r="AT354" i="14"/>
  <c r="AU354" i="14"/>
  <c r="AV354" i="14"/>
  <c r="AW354" i="14"/>
  <c r="AX354" i="14"/>
  <c r="AY354" i="14"/>
  <c r="AZ354" i="14"/>
  <c r="BA354" i="14"/>
  <c r="BB354" i="14"/>
  <c r="BC354" i="14"/>
  <c r="BD354" i="14"/>
  <c r="BE354" i="14"/>
  <c r="BF354" i="14"/>
  <c r="BG354" i="14"/>
  <c r="BH354" i="14"/>
  <c r="BI354" i="14"/>
  <c r="BJ354" i="14"/>
  <c r="BK354" i="14"/>
  <c r="BL354" i="14"/>
  <c r="BM354" i="14"/>
  <c r="BN354" i="14"/>
  <c r="BO354" i="14"/>
  <c r="BP354" i="14"/>
  <c r="BQ354" i="14"/>
  <c r="BR354" i="14"/>
  <c r="BS354" i="14"/>
  <c r="BT354" i="14"/>
  <c r="BU354" i="14"/>
  <c r="BV354" i="14"/>
  <c r="BW354" i="14"/>
  <c r="BY354" i="14"/>
  <c r="BZ354" i="14"/>
  <c r="CA354" i="14"/>
  <c r="CB354" i="14"/>
  <c r="A355" i="14"/>
  <c r="B355" i="14"/>
  <c r="C355" i="14"/>
  <c r="D355" i="14"/>
  <c r="E355" i="14"/>
  <c r="F355" i="14"/>
  <c r="G355" i="14"/>
  <c r="H355" i="14"/>
  <c r="I355" i="14"/>
  <c r="J355" i="14"/>
  <c r="K355" i="14"/>
  <c r="L355" i="14"/>
  <c r="M355" i="14"/>
  <c r="N355" i="14"/>
  <c r="O355" i="14"/>
  <c r="P355" i="14"/>
  <c r="Q355" i="14"/>
  <c r="R355" i="14"/>
  <c r="S355" i="14"/>
  <c r="T355" i="14"/>
  <c r="U355" i="14"/>
  <c r="V355" i="14"/>
  <c r="W355" i="14"/>
  <c r="X355" i="14"/>
  <c r="Y355" i="14"/>
  <c r="Z355" i="14"/>
  <c r="AA355" i="14"/>
  <c r="AB355" i="14"/>
  <c r="AC355" i="14"/>
  <c r="AD355" i="14"/>
  <c r="AE355" i="14"/>
  <c r="AF355" i="14"/>
  <c r="AG355" i="14"/>
  <c r="AH355" i="14"/>
  <c r="AI355" i="14"/>
  <c r="AJ355" i="14"/>
  <c r="AK355" i="14"/>
  <c r="AL355" i="14"/>
  <c r="AM355" i="14"/>
  <c r="AN355" i="14"/>
  <c r="AO355" i="14"/>
  <c r="AP355" i="14"/>
  <c r="AQ355" i="14"/>
  <c r="AR355" i="14"/>
  <c r="AS355" i="14"/>
  <c r="AT355" i="14"/>
  <c r="AU355" i="14"/>
  <c r="AV355" i="14"/>
  <c r="AW355" i="14"/>
  <c r="AX355" i="14"/>
  <c r="AZ355" i="14"/>
  <c r="BA355" i="14"/>
  <c r="BB355" i="14"/>
  <c r="BC355" i="14"/>
  <c r="BD355" i="14"/>
  <c r="BE355" i="14"/>
  <c r="BF355" i="14"/>
  <c r="BG355" i="14"/>
  <c r="BH355" i="14"/>
  <c r="BI355" i="14"/>
  <c r="BJ355" i="14"/>
  <c r="BK355" i="14"/>
  <c r="BL355" i="14"/>
  <c r="BM355" i="14"/>
  <c r="BN355" i="14"/>
  <c r="BO355" i="14"/>
  <c r="BP355" i="14"/>
  <c r="BQ355" i="14"/>
  <c r="BR355" i="14"/>
  <c r="BS355" i="14"/>
  <c r="BT355" i="14"/>
  <c r="BU355" i="14"/>
  <c r="BV355" i="14"/>
  <c r="BW355" i="14"/>
  <c r="BY355" i="14"/>
  <c r="BZ355" i="14"/>
  <c r="CA355" i="14"/>
  <c r="CB355" i="14"/>
  <c r="A356" i="14"/>
  <c r="B356" i="14"/>
  <c r="C356" i="14"/>
  <c r="D356" i="14"/>
  <c r="E356" i="14"/>
  <c r="F356" i="14"/>
  <c r="G356" i="14"/>
  <c r="H356" i="14"/>
  <c r="I356" i="14"/>
  <c r="J356" i="14"/>
  <c r="K356" i="14"/>
  <c r="L356" i="14"/>
  <c r="M356" i="14"/>
  <c r="N356" i="14"/>
  <c r="O356" i="14"/>
  <c r="P356" i="14"/>
  <c r="Q356" i="14"/>
  <c r="R356" i="14"/>
  <c r="S356" i="14"/>
  <c r="T356" i="14"/>
  <c r="U356" i="14"/>
  <c r="V356" i="14"/>
  <c r="W356" i="14"/>
  <c r="X356" i="14"/>
  <c r="Y356" i="14"/>
  <c r="Z356" i="14"/>
  <c r="AA356" i="14"/>
  <c r="AB356" i="14"/>
  <c r="AC356" i="14"/>
  <c r="AD356" i="14"/>
  <c r="AE356" i="14"/>
  <c r="AF356" i="14"/>
  <c r="AG356" i="14"/>
  <c r="AH356" i="14"/>
  <c r="AI356" i="14"/>
  <c r="AJ356" i="14"/>
  <c r="AK356" i="14"/>
  <c r="AL356" i="14"/>
  <c r="AM356" i="14"/>
  <c r="AN356" i="14"/>
  <c r="AO356" i="14"/>
  <c r="AP356" i="14"/>
  <c r="AQ356" i="14"/>
  <c r="AR356" i="14"/>
  <c r="AS356" i="14"/>
  <c r="AT356" i="14"/>
  <c r="AU356" i="14"/>
  <c r="AV356" i="14"/>
  <c r="AW356" i="14"/>
  <c r="AX356" i="14"/>
  <c r="AZ356" i="14"/>
  <c r="BA356" i="14"/>
  <c r="BB356" i="14"/>
  <c r="BC356" i="14"/>
  <c r="BD356" i="14"/>
  <c r="BE356" i="14"/>
  <c r="BF356" i="14"/>
  <c r="BG356" i="14"/>
  <c r="BH356" i="14"/>
  <c r="BI356" i="14"/>
  <c r="BJ356" i="14"/>
  <c r="BK356" i="14"/>
  <c r="BL356" i="14"/>
  <c r="BM356" i="14"/>
  <c r="BN356" i="14"/>
  <c r="BO356" i="14"/>
  <c r="BP356" i="14"/>
  <c r="BQ356" i="14"/>
  <c r="BR356" i="14"/>
  <c r="BS356" i="14"/>
  <c r="BT356" i="14"/>
  <c r="BU356" i="14"/>
  <c r="BV356" i="14"/>
  <c r="BW356" i="14"/>
  <c r="BY356" i="14"/>
  <c r="BZ356" i="14"/>
  <c r="CA356" i="14"/>
  <c r="CB356" i="14"/>
  <c r="A357" i="14"/>
  <c r="B357" i="14"/>
  <c r="C357" i="14"/>
  <c r="D357" i="14"/>
  <c r="E357" i="14"/>
  <c r="F357" i="14"/>
  <c r="G357" i="14"/>
  <c r="H357" i="14"/>
  <c r="I357" i="14"/>
  <c r="J357" i="14"/>
  <c r="K357" i="14"/>
  <c r="L357" i="14"/>
  <c r="M357" i="14"/>
  <c r="N357" i="14"/>
  <c r="O357" i="14"/>
  <c r="P357" i="14"/>
  <c r="Q357" i="14"/>
  <c r="R357" i="14"/>
  <c r="S357" i="14"/>
  <c r="T357" i="14"/>
  <c r="U357" i="14"/>
  <c r="V357" i="14"/>
  <c r="W357" i="14"/>
  <c r="X357" i="14"/>
  <c r="Y357" i="14"/>
  <c r="Z357" i="14"/>
  <c r="AA357" i="14"/>
  <c r="AB357" i="14"/>
  <c r="AC357" i="14"/>
  <c r="AD357" i="14"/>
  <c r="AE357" i="14"/>
  <c r="AF357" i="14"/>
  <c r="AG357" i="14"/>
  <c r="AH357" i="14"/>
  <c r="AI357" i="14"/>
  <c r="AJ357" i="14"/>
  <c r="AK357" i="14"/>
  <c r="AL357" i="14"/>
  <c r="AM357" i="14"/>
  <c r="AN357" i="14"/>
  <c r="AO357" i="14"/>
  <c r="AP357" i="14"/>
  <c r="AQ357" i="14"/>
  <c r="AR357" i="14"/>
  <c r="AS357" i="14"/>
  <c r="AT357" i="14"/>
  <c r="AU357" i="14"/>
  <c r="AV357" i="14"/>
  <c r="AW357" i="14"/>
  <c r="AX357" i="14"/>
  <c r="AZ357" i="14"/>
  <c r="BA357" i="14"/>
  <c r="BB357" i="14"/>
  <c r="BC357" i="14"/>
  <c r="BD357" i="14"/>
  <c r="BE357" i="14"/>
  <c r="BF357" i="14"/>
  <c r="BG357" i="14"/>
  <c r="BH357" i="14"/>
  <c r="BI357" i="14"/>
  <c r="BJ357" i="14"/>
  <c r="BK357" i="14"/>
  <c r="BL357" i="14"/>
  <c r="BM357" i="14"/>
  <c r="BN357" i="14"/>
  <c r="BO357" i="14"/>
  <c r="BP357" i="14"/>
  <c r="BQ357" i="14"/>
  <c r="BR357" i="14"/>
  <c r="BS357" i="14"/>
  <c r="BT357" i="14"/>
  <c r="BU357" i="14"/>
  <c r="BV357" i="14"/>
  <c r="BW357" i="14"/>
  <c r="BY357" i="14"/>
  <c r="BZ357" i="14"/>
  <c r="CA357" i="14"/>
  <c r="CB357" i="14"/>
  <c r="A358" i="14"/>
  <c r="B358" i="14"/>
  <c r="C358" i="14"/>
  <c r="D358" i="14"/>
  <c r="E358" i="14"/>
  <c r="F358" i="14"/>
  <c r="G358" i="14"/>
  <c r="H358" i="14"/>
  <c r="I358" i="14"/>
  <c r="J358" i="14"/>
  <c r="K358" i="14"/>
  <c r="L358" i="14"/>
  <c r="M358" i="14"/>
  <c r="N358" i="14"/>
  <c r="O358" i="14"/>
  <c r="P358" i="14"/>
  <c r="Q358" i="14"/>
  <c r="R358" i="14"/>
  <c r="S358" i="14"/>
  <c r="T358" i="14"/>
  <c r="U358" i="14"/>
  <c r="V358" i="14"/>
  <c r="W358" i="14"/>
  <c r="X358" i="14"/>
  <c r="Y358" i="14"/>
  <c r="Z358" i="14"/>
  <c r="AA358" i="14"/>
  <c r="AB358" i="14"/>
  <c r="AC358" i="14"/>
  <c r="AD358" i="14"/>
  <c r="AE358" i="14"/>
  <c r="AF358" i="14"/>
  <c r="AG358" i="14"/>
  <c r="AH358" i="14"/>
  <c r="AI358" i="14"/>
  <c r="AJ358" i="14"/>
  <c r="AK358" i="14"/>
  <c r="AL358" i="14"/>
  <c r="AM358" i="14"/>
  <c r="AN358" i="14"/>
  <c r="AO358" i="14"/>
  <c r="AP358" i="14"/>
  <c r="AQ358" i="14"/>
  <c r="AR358" i="14"/>
  <c r="AS358" i="14"/>
  <c r="AT358" i="14"/>
  <c r="AU358" i="14"/>
  <c r="AV358" i="14"/>
  <c r="AW358" i="14"/>
  <c r="AX358" i="14"/>
  <c r="AZ358" i="14"/>
  <c r="BA358" i="14"/>
  <c r="BB358" i="14"/>
  <c r="BC358" i="14"/>
  <c r="BD358" i="14"/>
  <c r="BE358" i="14"/>
  <c r="BF358" i="14"/>
  <c r="BG358" i="14"/>
  <c r="BH358" i="14"/>
  <c r="BI358" i="14"/>
  <c r="BJ358" i="14"/>
  <c r="BK358" i="14"/>
  <c r="BL358" i="14"/>
  <c r="BM358" i="14"/>
  <c r="BN358" i="14"/>
  <c r="BO358" i="14"/>
  <c r="BP358" i="14"/>
  <c r="BQ358" i="14"/>
  <c r="BR358" i="14"/>
  <c r="BS358" i="14"/>
  <c r="BT358" i="14"/>
  <c r="BU358" i="14"/>
  <c r="BV358" i="14"/>
  <c r="BW358" i="14"/>
  <c r="BY358" i="14"/>
  <c r="BZ358" i="14"/>
  <c r="CA358" i="14"/>
  <c r="CB358" i="14"/>
  <c r="A359" i="14"/>
  <c r="B359" i="14"/>
  <c r="C359" i="14"/>
  <c r="D359" i="14"/>
  <c r="E359" i="14"/>
  <c r="F359" i="14"/>
  <c r="G359" i="14"/>
  <c r="H359" i="14"/>
  <c r="I359" i="14"/>
  <c r="J359" i="14"/>
  <c r="K359" i="14"/>
  <c r="L359" i="14"/>
  <c r="M359" i="14"/>
  <c r="N359" i="14"/>
  <c r="O359" i="14"/>
  <c r="P359" i="14"/>
  <c r="Q359" i="14"/>
  <c r="R359" i="14"/>
  <c r="S359" i="14"/>
  <c r="T359" i="14"/>
  <c r="U359" i="14"/>
  <c r="V359" i="14"/>
  <c r="W359" i="14"/>
  <c r="X359" i="14"/>
  <c r="Y359" i="14"/>
  <c r="Z359" i="14"/>
  <c r="AA359" i="14"/>
  <c r="AB359" i="14"/>
  <c r="AC359" i="14"/>
  <c r="AD359" i="14"/>
  <c r="AE359" i="14"/>
  <c r="AF359" i="14"/>
  <c r="AG359" i="14"/>
  <c r="AH359" i="14"/>
  <c r="AI359" i="14"/>
  <c r="AJ359" i="14"/>
  <c r="AK359" i="14"/>
  <c r="AL359" i="14"/>
  <c r="AM359" i="14"/>
  <c r="AN359" i="14"/>
  <c r="AO359" i="14"/>
  <c r="AP359" i="14"/>
  <c r="AQ359" i="14"/>
  <c r="AR359" i="14"/>
  <c r="AS359" i="14"/>
  <c r="AT359" i="14"/>
  <c r="AU359" i="14"/>
  <c r="AV359" i="14"/>
  <c r="AW359" i="14"/>
  <c r="AX359" i="14"/>
  <c r="AZ359" i="14"/>
  <c r="BA359" i="14"/>
  <c r="BB359" i="14"/>
  <c r="BC359" i="14"/>
  <c r="BD359" i="14"/>
  <c r="BE359" i="14"/>
  <c r="BF359" i="14"/>
  <c r="BG359" i="14"/>
  <c r="BH359" i="14"/>
  <c r="BI359" i="14"/>
  <c r="BJ359" i="14"/>
  <c r="BK359" i="14"/>
  <c r="BL359" i="14"/>
  <c r="BM359" i="14"/>
  <c r="BN359" i="14"/>
  <c r="BO359" i="14"/>
  <c r="BP359" i="14"/>
  <c r="BQ359" i="14"/>
  <c r="BR359" i="14"/>
  <c r="BS359" i="14"/>
  <c r="BT359" i="14"/>
  <c r="BU359" i="14"/>
  <c r="BV359" i="14"/>
  <c r="BW359" i="14"/>
  <c r="BY359" i="14"/>
  <c r="BZ359" i="14"/>
  <c r="CA359" i="14"/>
  <c r="CB359" i="14"/>
  <c r="A360" i="14"/>
  <c r="B360" i="14"/>
  <c r="C360" i="14"/>
  <c r="D360" i="14"/>
  <c r="E360" i="14"/>
  <c r="F360" i="14"/>
  <c r="G360" i="14"/>
  <c r="H360" i="14"/>
  <c r="I360" i="14"/>
  <c r="J360" i="14"/>
  <c r="K360" i="14"/>
  <c r="L360" i="14"/>
  <c r="M360" i="14"/>
  <c r="N360" i="14"/>
  <c r="O360" i="14"/>
  <c r="P360" i="14"/>
  <c r="Q360" i="14"/>
  <c r="R360" i="14"/>
  <c r="S360" i="14"/>
  <c r="T360" i="14"/>
  <c r="U360" i="14"/>
  <c r="V360" i="14"/>
  <c r="W360" i="14"/>
  <c r="X360" i="14"/>
  <c r="Y360" i="14"/>
  <c r="Z360" i="14"/>
  <c r="AA360" i="14"/>
  <c r="AB360" i="14"/>
  <c r="AC360" i="14"/>
  <c r="AD360" i="14"/>
  <c r="AE360" i="14"/>
  <c r="AF360" i="14"/>
  <c r="AG360" i="14"/>
  <c r="AH360" i="14"/>
  <c r="AI360" i="14"/>
  <c r="AJ360" i="14"/>
  <c r="AK360" i="14"/>
  <c r="AL360" i="14"/>
  <c r="AM360" i="14"/>
  <c r="AN360" i="14"/>
  <c r="AO360" i="14"/>
  <c r="AP360" i="14"/>
  <c r="AQ360" i="14"/>
  <c r="AR360" i="14"/>
  <c r="AS360" i="14"/>
  <c r="AT360" i="14"/>
  <c r="AU360" i="14"/>
  <c r="AV360" i="14"/>
  <c r="AW360" i="14"/>
  <c r="AX360" i="14"/>
  <c r="AZ360" i="14"/>
  <c r="BA360" i="14"/>
  <c r="BB360" i="14"/>
  <c r="BC360" i="14"/>
  <c r="BD360" i="14"/>
  <c r="BE360" i="14"/>
  <c r="BF360" i="14"/>
  <c r="BG360" i="14"/>
  <c r="BH360" i="14"/>
  <c r="BI360" i="14"/>
  <c r="BJ360" i="14"/>
  <c r="BK360" i="14"/>
  <c r="BL360" i="14"/>
  <c r="BM360" i="14"/>
  <c r="BN360" i="14"/>
  <c r="BO360" i="14"/>
  <c r="BP360" i="14"/>
  <c r="BQ360" i="14"/>
  <c r="BR360" i="14"/>
  <c r="BS360" i="14"/>
  <c r="BT360" i="14"/>
  <c r="BU360" i="14"/>
  <c r="BV360" i="14"/>
  <c r="BW360" i="14"/>
  <c r="BY360" i="14"/>
  <c r="BZ360" i="14"/>
  <c r="CA360" i="14"/>
  <c r="CB360" i="14"/>
  <c r="A361" i="14"/>
  <c r="B361" i="14"/>
  <c r="C361" i="14"/>
  <c r="D361" i="14"/>
  <c r="E361" i="14"/>
  <c r="F361" i="14"/>
  <c r="G361" i="14"/>
  <c r="H361" i="14"/>
  <c r="I361" i="14"/>
  <c r="J361" i="14"/>
  <c r="K361" i="14"/>
  <c r="L361" i="14"/>
  <c r="M361" i="14"/>
  <c r="N361" i="14"/>
  <c r="O361" i="14"/>
  <c r="P361" i="14"/>
  <c r="Q361" i="14"/>
  <c r="R361" i="14"/>
  <c r="S361" i="14"/>
  <c r="T361" i="14"/>
  <c r="U361" i="14"/>
  <c r="V361" i="14"/>
  <c r="W361" i="14"/>
  <c r="X361" i="14"/>
  <c r="Y361" i="14"/>
  <c r="Z361" i="14"/>
  <c r="AA361" i="14"/>
  <c r="AB361" i="14"/>
  <c r="AC361" i="14"/>
  <c r="AD361" i="14"/>
  <c r="AE361" i="14"/>
  <c r="AF361" i="14"/>
  <c r="AG361" i="14"/>
  <c r="AH361" i="14"/>
  <c r="AI361" i="14"/>
  <c r="AJ361" i="14"/>
  <c r="AK361" i="14"/>
  <c r="AL361" i="14"/>
  <c r="AM361" i="14"/>
  <c r="AN361" i="14"/>
  <c r="AO361" i="14"/>
  <c r="AP361" i="14"/>
  <c r="AQ361" i="14"/>
  <c r="AR361" i="14"/>
  <c r="AS361" i="14"/>
  <c r="AT361" i="14"/>
  <c r="AU361" i="14"/>
  <c r="AV361" i="14"/>
  <c r="AW361" i="14"/>
  <c r="AX361" i="14"/>
  <c r="AZ361" i="14"/>
  <c r="BA361" i="14"/>
  <c r="BB361" i="14"/>
  <c r="BC361" i="14"/>
  <c r="BD361" i="14"/>
  <c r="BE361" i="14"/>
  <c r="BF361" i="14"/>
  <c r="BG361" i="14"/>
  <c r="BH361" i="14"/>
  <c r="BI361" i="14"/>
  <c r="BJ361" i="14"/>
  <c r="BK361" i="14"/>
  <c r="BL361" i="14"/>
  <c r="BM361" i="14"/>
  <c r="BN361" i="14"/>
  <c r="BO361" i="14"/>
  <c r="BP361" i="14"/>
  <c r="BQ361" i="14"/>
  <c r="BR361" i="14"/>
  <c r="BS361" i="14"/>
  <c r="BT361" i="14"/>
  <c r="BU361" i="14"/>
  <c r="BV361" i="14"/>
  <c r="BW361" i="14"/>
  <c r="BY361" i="14"/>
  <c r="BZ361" i="14"/>
  <c r="CA361" i="14"/>
  <c r="CB361" i="14"/>
  <c r="A362" i="14"/>
  <c r="B362" i="14"/>
  <c r="C362" i="14"/>
  <c r="D362" i="14"/>
  <c r="E362" i="14"/>
  <c r="F362" i="14"/>
  <c r="G362" i="14"/>
  <c r="H362" i="14"/>
  <c r="I362" i="14"/>
  <c r="J362" i="14"/>
  <c r="K362" i="14"/>
  <c r="L362" i="14"/>
  <c r="M362" i="14"/>
  <c r="N362" i="14"/>
  <c r="O362" i="14"/>
  <c r="P362" i="14"/>
  <c r="Q362" i="14"/>
  <c r="R362" i="14"/>
  <c r="S362" i="14"/>
  <c r="T362" i="14"/>
  <c r="U362" i="14"/>
  <c r="V362" i="14"/>
  <c r="W362" i="14"/>
  <c r="X362" i="14"/>
  <c r="Y362" i="14"/>
  <c r="Z362" i="14"/>
  <c r="AA362" i="14"/>
  <c r="AB362" i="14"/>
  <c r="AC362" i="14"/>
  <c r="AD362" i="14"/>
  <c r="AE362" i="14"/>
  <c r="AF362" i="14"/>
  <c r="AG362" i="14"/>
  <c r="AH362" i="14"/>
  <c r="AI362" i="14"/>
  <c r="AJ362" i="14"/>
  <c r="AK362" i="14"/>
  <c r="AL362" i="14"/>
  <c r="AM362" i="14"/>
  <c r="AN362" i="14"/>
  <c r="AO362" i="14"/>
  <c r="AP362" i="14"/>
  <c r="AQ362" i="14"/>
  <c r="AR362" i="14"/>
  <c r="AS362" i="14"/>
  <c r="AT362" i="14"/>
  <c r="AU362" i="14"/>
  <c r="AV362" i="14"/>
  <c r="AW362" i="14"/>
  <c r="AX362" i="14"/>
  <c r="AZ362" i="14"/>
  <c r="BA362" i="14"/>
  <c r="BB362" i="14"/>
  <c r="BC362" i="14"/>
  <c r="BD362" i="14"/>
  <c r="BE362" i="14"/>
  <c r="BF362" i="14"/>
  <c r="BG362" i="14"/>
  <c r="BH362" i="14"/>
  <c r="BI362" i="14"/>
  <c r="BJ362" i="14"/>
  <c r="BK362" i="14"/>
  <c r="BL362" i="14"/>
  <c r="BM362" i="14"/>
  <c r="BN362" i="14"/>
  <c r="BO362" i="14"/>
  <c r="BP362" i="14"/>
  <c r="BQ362" i="14"/>
  <c r="BR362" i="14"/>
  <c r="BS362" i="14"/>
  <c r="BT362" i="14"/>
  <c r="BU362" i="14"/>
  <c r="BV362" i="14"/>
  <c r="BW362" i="14"/>
  <c r="BY362" i="14"/>
  <c r="BZ362" i="14"/>
  <c r="CA362" i="14"/>
  <c r="CB362" i="14"/>
  <c r="A363" i="14"/>
  <c r="B363" i="14"/>
  <c r="C363" i="14"/>
  <c r="D363" i="14"/>
  <c r="E363" i="14"/>
  <c r="F363" i="14"/>
  <c r="G363" i="14"/>
  <c r="H363" i="14"/>
  <c r="I363" i="14"/>
  <c r="J363" i="14"/>
  <c r="K363" i="14"/>
  <c r="L363" i="14"/>
  <c r="M363" i="14"/>
  <c r="N363" i="14"/>
  <c r="O363" i="14"/>
  <c r="P363" i="14"/>
  <c r="Q363" i="14"/>
  <c r="R363" i="14"/>
  <c r="S363" i="14"/>
  <c r="T363" i="14"/>
  <c r="U363" i="14"/>
  <c r="V363" i="14"/>
  <c r="W363" i="14"/>
  <c r="X363" i="14"/>
  <c r="Y363" i="14"/>
  <c r="Z363" i="14"/>
  <c r="AA363" i="14"/>
  <c r="AB363" i="14"/>
  <c r="AC363" i="14"/>
  <c r="AD363" i="14"/>
  <c r="AE363" i="14"/>
  <c r="AF363" i="14"/>
  <c r="AG363" i="14"/>
  <c r="AH363" i="14"/>
  <c r="AI363" i="14"/>
  <c r="AJ363" i="14"/>
  <c r="AK363" i="14"/>
  <c r="AL363" i="14"/>
  <c r="AM363" i="14"/>
  <c r="AN363" i="14"/>
  <c r="AO363" i="14"/>
  <c r="AP363" i="14"/>
  <c r="AQ363" i="14"/>
  <c r="AR363" i="14"/>
  <c r="AS363" i="14"/>
  <c r="AT363" i="14"/>
  <c r="AU363" i="14"/>
  <c r="AV363" i="14"/>
  <c r="AW363" i="14"/>
  <c r="AX363" i="14"/>
  <c r="AZ363" i="14"/>
  <c r="BA363" i="14"/>
  <c r="BB363" i="14"/>
  <c r="BC363" i="14"/>
  <c r="BD363" i="14"/>
  <c r="BE363" i="14"/>
  <c r="BF363" i="14"/>
  <c r="BG363" i="14"/>
  <c r="BH363" i="14"/>
  <c r="BI363" i="14"/>
  <c r="BJ363" i="14"/>
  <c r="BK363" i="14"/>
  <c r="BL363" i="14"/>
  <c r="BM363" i="14"/>
  <c r="BN363" i="14"/>
  <c r="BO363" i="14"/>
  <c r="BP363" i="14"/>
  <c r="BQ363" i="14"/>
  <c r="BR363" i="14"/>
  <c r="BS363" i="14"/>
  <c r="BT363" i="14"/>
  <c r="BU363" i="14"/>
  <c r="BV363" i="14"/>
  <c r="BW363" i="14"/>
  <c r="BY363" i="14"/>
  <c r="BZ363" i="14"/>
  <c r="CA363" i="14"/>
  <c r="CB363" i="14"/>
  <c r="A364" i="14"/>
  <c r="B364" i="14"/>
  <c r="C364" i="14"/>
  <c r="D364" i="14"/>
  <c r="E364" i="14"/>
  <c r="F364" i="14"/>
  <c r="G364" i="14"/>
  <c r="H364" i="14"/>
  <c r="I364" i="14"/>
  <c r="J364" i="14"/>
  <c r="K364" i="14"/>
  <c r="L364" i="14"/>
  <c r="M364" i="14"/>
  <c r="N364" i="14"/>
  <c r="O364" i="14"/>
  <c r="P364" i="14"/>
  <c r="Q364" i="14"/>
  <c r="R364" i="14"/>
  <c r="S364" i="14"/>
  <c r="T364" i="14"/>
  <c r="U364" i="14"/>
  <c r="V364" i="14"/>
  <c r="W364" i="14"/>
  <c r="X364" i="14"/>
  <c r="Y364" i="14"/>
  <c r="Z364" i="14"/>
  <c r="AA364" i="14"/>
  <c r="AB364" i="14"/>
  <c r="AC364" i="14"/>
  <c r="AD364" i="14"/>
  <c r="AE364" i="14"/>
  <c r="AF364" i="14"/>
  <c r="AG364" i="14"/>
  <c r="AH364" i="14"/>
  <c r="AI364" i="14"/>
  <c r="AJ364" i="14"/>
  <c r="AK364" i="14"/>
  <c r="AL364" i="14"/>
  <c r="AM364" i="14"/>
  <c r="AN364" i="14"/>
  <c r="AO364" i="14"/>
  <c r="AP364" i="14"/>
  <c r="AQ364" i="14"/>
  <c r="AR364" i="14"/>
  <c r="AS364" i="14"/>
  <c r="AT364" i="14"/>
  <c r="AU364" i="14"/>
  <c r="AV364" i="14"/>
  <c r="AW364" i="14"/>
  <c r="AX364" i="14"/>
  <c r="AY364" i="14"/>
  <c r="AZ364" i="14"/>
  <c r="BA364" i="14"/>
  <c r="BB364" i="14"/>
  <c r="BC364" i="14"/>
  <c r="BD364" i="14"/>
  <c r="BE364" i="14"/>
  <c r="BF364" i="14"/>
  <c r="BG364" i="14"/>
  <c r="BH364" i="14"/>
  <c r="BI364" i="14"/>
  <c r="BJ364" i="14"/>
  <c r="BK364" i="14"/>
  <c r="BL364" i="14"/>
  <c r="BM364" i="14"/>
  <c r="BN364" i="14"/>
  <c r="BO364" i="14"/>
  <c r="BP364" i="14"/>
  <c r="BQ364" i="14"/>
  <c r="BR364" i="14"/>
  <c r="BS364" i="14"/>
  <c r="BT364" i="14"/>
  <c r="BU364" i="14"/>
  <c r="BV364" i="14"/>
  <c r="BW364" i="14"/>
  <c r="BY364" i="14"/>
  <c r="BZ364" i="14"/>
  <c r="CA364" i="14"/>
  <c r="CB364" i="14"/>
  <c r="A365" i="14"/>
  <c r="B365" i="14"/>
  <c r="C365" i="14"/>
  <c r="D365" i="14"/>
  <c r="E365" i="14"/>
  <c r="F365" i="14"/>
  <c r="G365" i="14"/>
  <c r="H365" i="14"/>
  <c r="I365" i="14"/>
  <c r="J365" i="14"/>
  <c r="K365" i="14"/>
  <c r="L365" i="14"/>
  <c r="M365" i="14"/>
  <c r="N365" i="14"/>
  <c r="O365" i="14"/>
  <c r="P365" i="14"/>
  <c r="Q365" i="14"/>
  <c r="R365" i="14"/>
  <c r="S365" i="14"/>
  <c r="T365" i="14"/>
  <c r="U365" i="14"/>
  <c r="V365" i="14"/>
  <c r="W365" i="14"/>
  <c r="X365" i="14"/>
  <c r="Y365" i="14"/>
  <c r="Z365" i="14"/>
  <c r="AA365" i="14"/>
  <c r="AB365" i="14"/>
  <c r="AC365" i="14"/>
  <c r="AD365" i="14"/>
  <c r="AE365" i="14"/>
  <c r="AF365" i="14"/>
  <c r="AG365" i="14"/>
  <c r="AH365" i="14"/>
  <c r="AI365" i="14"/>
  <c r="AJ365" i="14"/>
  <c r="AK365" i="14"/>
  <c r="AL365" i="14"/>
  <c r="AM365" i="14"/>
  <c r="AN365" i="14"/>
  <c r="AO365" i="14"/>
  <c r="AP365" i="14"/>
  <c r="AQ365" i="14"/>
  <c r="AR365" i="14"/>
  <c r="AS365" i="14"/>
  <c r="AT365" i="14"/>
  <c r="AU365" i="14"/>
  <c r="AV365" i="14"/>
  <c r="AW365" i="14"/>
  <c r="AX365" i="14"/>
  <c r="AY365" i="14"/>
  <c r="AZ365" i="14"/>
  <c r="BA365" i="14"/>
  <c r="BB365" i="14"/>
  <c r="BC365" i="14"/>
  <c r="BD365" i="14"/>
  <c r="BE365" i="14"/>
  <c r="BF365" i="14"/>
  <c r="BG365" i="14"/>
  <c r="BH365" i="14"/>
  <c r="BI365" i="14"/>
  <c r="BJ365" i="14"/>
  <c r="BK365" i="14"/>
  <c r="BL365" i="14"/>
  <c r="BM365" i="14"/>
  <c r="BN365" i="14"/>
  <c r="BO365" i="14"/>
  <c r="BP365" i="14"/>
  <c r="BQ365" i="14"/>
  <c r="BR365" i="14"/>
  <c r="BS365" i="14"/>
  <c r="BT365" i="14"/>
  <c r="BU365" i="14"/>
  <c r="BV365" i="14"/>
  <c r="BW365" i="14"/>
  <c r="BY365" i="14"/>
  <c r="BZ365" i="14"/>
  <c r="CA365" i="14"/>
  <c r="CB365" i="14"/>
  <c r="A366" i="14"/>
  <c r="B366" i="14"/>
  <c r="C366" i="14"/>
  <c r="D366" i="14"/>
  <c r="E366" i="14"/>
  <c r="F366" i="14"/>
  <c r="G366" i="14"/>
  <c r="H366" i="14"/>
  <c r="I366" i="14"/>
  <c r="J366" i="14"/>
  <c r="K366" i="14"/>
  <c r="L366" i="14"/>
  <c r="M366" i="14"/>
  <c r="N366" i="14"/>
  <c r="O366" i="14"/>
  <c r="P366" i="14"/>
  <c r="Q366" i="14"/>
  <c r="R366" i="14"/>
  <c r="S366" i="14"/>
  <c r="T366" i="14"/>
  <c r="U366" i="14"/>
  <c r="V366" i="14"/>
  <c r="W366" i="14"/>
  <c r="X366" i="14"/>
  <c r="Y366" i="14"/>
  <c r="Z366" i="14"/>
  <c r="AA366" i="14"/>
  <c r="AB366" i="14"/>
  <c r="AC366" i="14"/>
  <c r="AD366" i="14"/>
  <c r="AE366" i="14"/>
  <c r="AF366" i="14"/>
  <c r="AG366" i="14"/>
  <c r="AH366" i="14"/>
  <c r="AI366" i="14"/>
  <c r="AJ366" i="14"/>
  <c r="AK366" i="14"/>
  <c r="AL366" i="14"/>
  <c r="AM366" i="14"/>
  <c r="AN366" i="14"/>
  <c r="AO366" i="14"/>
  <c r="AP366" i="14"/>
  <c r="AQ366" i="14"/>
  <c r="AR366" i="14"/>
  <c r="AS366" i="14"/>
  <c r="AT366" i="14"/>
  <c r="AU366" i="14"/>
  <c r="AV366" i="14"/>
  <c r="AW366" i="14"/>
  <c r="AX366" i="14"/>
  <c r="AY366" i="14"/>
  <c r="AZ366" i="14"/>
  <c r="BA366" i="14"/>
  <c r="BB366" i="14"/>
  <c r="BC366" i="14"/>
  <c r="BD366" i="14"/>
  <c r="BE366" i="14"/>
  <c r="BF366" i="14"/>
  <c r="BG366" i="14"/>
  <c r="BH366" i="14"/>
  <c r="BI366" i="14"/>
  <c r="BJ366" i="14"/>
  <c r="BK366" i="14"/>
  <c r="BL366" i="14"/>
  <c r="BM366" i="14"/>
  <c r="BN366" i="14"/>
  <c r="BO366" i="14"/>
  <c r="BP366" i="14"/>
  <c r="BQ366" i="14"/>
  <c r="BR366" i="14"/>
  <c r="BS366" i="14"/>
  <c r="BT366" i="14"/>
  <c r="BU366" i="14"/>
  <c r="BV366" i="14"/>
  <c r="BW366" i="14"/>
  <c r="BY366" i="14"/>
  <c r="BZ366" i="14"/>
  <c r="CA366" i="14"/>
  <c r="CB366" i="14"/>
  <c r="A367" i="14"/>
  <c r="B367" i="14"/>
  <c r="C367" i="14"/>
  <c r="D367" i="14"/>
  <c r="E367" i="14"/>
  <c r="F367" i="14"/>
  <c r="G367" i="14"/>
  <c r="H367" i="14"/>
  <c r="I367" i="14"/>
  <c r="J367" i="14"/>
  <c r="K367" i="14"/>
  <c r="L367" i="14"/>
  <c r="M367" i="14"/>
  <c r="N367" i="14"/>
  <c r="O367" i="14"/>
  <c r="P367" i="14"/>
  <c r="Q367" i="14"/>
  <c r="R367" i="14"/>
  <c r="S367" i="14"/>
  <c r="T367" i="14"/>
  <c r="U367" i="14"/>
  <c r="V367" i="14"/>
  <c r="W367" i="14"/>
  <c r="X367" i="14"/>
  <c r="Y367" i="14"/>
  <c r="Z367" i="14"/>
  <c r="AA367" i="14"/>
  <c r="AB367" i="14"/>
  <c r="AC367" i="14"/>
  <c r="AD367" i="14"/>
  <c r="AE367" i="14"/>
  <c r="AF367" i="14"/>
  <c r="AG367" i="14"/>
  <c r="AH367" i="14"/>
  <c r="AI367" i="14"/>
  <c r="AJ367" i="14"/>
  <c r="AK367" i="14"/>
  <c r="AL367" i="14"/>
  <c r="AM367" i="14"/>
  <c r="AN367" i="14"/>
  <c r="AO367" i="14"/>
  <c r="AP367" i="14"/>
  <c r="AQ367" i="14"/>
  <c r="AR367" i="14"/>
  <c r="AS367" i="14"/>
  <c r="AT367" i="14"/>
  <c r="AU367" i="14"/>
  <c r="AV367" i="14"/>
  <c r="AW367" i="14"/>
  <c r="AX367" i="14"/>
  <c r="AZ367" i="14"/>
  <c r="BA367" i="14"/>
  <c r="BB367" i="14"/>
  <c r="BC367" i="14"/>
  <c r="BD367" i="14"/>
  <c r="BE367" i="14"/>
  <c r="BF367" i="14"/>
  <c r="BG367" i="14"/>
  <c r="BH367" i="14"/>
  <c r="BI367" i="14"/>
  <c r="BJ367" i="14"/>
  <c r="BK367" i="14"/>
  <c r="BL367" i="14"/>
  <c r="BM367" i="14"/>
  <c r="BN367" i="14"/>
  <c r="BO367" i="14"/>
  <c r="BP367" i="14"/>
  <c r="BQ367" i="14"/>
  <c r="BR367" i="14"/>
  <c r="BS367" i="14"/>
  <c r="BT367" i="14"/>
  <c r="BU367" i="14"/>
  <c r="BV367" i="14"/>
  <c r="BW367" i="14"/>
  <c r="BY367" i="14"/>
  <c r="BZ367" i="14"/>
  <c r="CA367" i="14"/>
  <c r="CB367" i="14"/>
  <c r="A368" i="14"/>
  <c r="B368" i="14"/>
  <c r="C368" i="14"/>
  <c r="D368" i="14"/>
  <c r="E368" i="14"/>
  <c r="F368" i="14"/>
  <c r="G368" i="14"/>
  <c r="H368" i="14"/>
  <c r="I368" i="14"/>
  <c r="J368" i="14"/>
  <c r="K368" i="14"/>
  <c r="L368" i="14"/>
  <c r="M368" i="14"/>
  <c r="N368" i="14"/>
  <c r="O368" i="14"/>
  <c r="P368" i="14"/>
  <c r="Q368" i="14"/>
  <c r="R368" i="14"/>
  <c r="S368" i="14"/>
  <c r="T368" i="14"/>
  <c r="U368" i="14"/>
  <c r="V368" i="14"/>
  <c r="W368" i="14"/>
  <c r="X368" i="14"/>
  <c r="Y368" i="14"/>
  <c r="Z368" i="14"/>
  <c r="AA368" i="14"/>
  <c r="AB368" i="14"/>
  <c r="AC368" i="14"/>
  <c r="AD368" i="14"/>
  <c r="AE368" i="14"/>
  <c r="AF368" i="14"/>
  <c r="AG368" i="14"/>
  <c r="AH368" i="14"/>
  <c r="AI368" i="14"/>
  <c r="AJ368" i="14"/>
  <c r="AK368" i="14"/>
  <c r="AL368" i="14"/>
  <c r="AM368" i="14"/>
  <c r="AN368" i="14"/>
  <c r="AO368" i="14"/>
  <c r="AP368" i="14"/>
  <c r="AQ368" i="14"/>
  <c r="AR368" i="14"/>
  <c r="AS368" i="14"/>
  <c r="AT368" i="14"/>
  <c r="AU368" i="14"/>
  <c r="AV368" i="14"/>
  <c r="AW368" i="14"/>
  <c r="AX368" i="14"/>
  <c r="AY368" i="14"/>
  <c r="AZ368" i="14"/>
  <c r="BA368" i="14"/>
  <c r="BB368" i="14"/>
  <c r="BC368" i="14"/>
  <c r="BD368" i="14"/>
  <c r="BE368" i="14"/>
  <c r="BF368" i="14"/>
  <c r="BG368" i="14"/>
  <c r="BH368" i="14"/>
  <c r="BI368" i="14"/>
  <c r="BJ368" i="14"/>
  <c r="BK368" i="14"/>
  <c r="BL368" i="14"/>
  <c r="BM368" i="14"/>
  <c r="BN368" i="14"/>
  <c r="BO368" i="14"/>
  <c r="BP368" i="14"/>
  <c r="BQ368" i="14"/>
  <c r="BR368" i="14"/>
  <c r="BS368" i="14"/>
  <c r="BT368" i="14"/>
  <c r="BU368" i="14"/>
  <c r="BV368" i="14"/>
  <c r="BW368" i="14"/>
  <c r="BY368" i="14"/>
  <c r="BZ368" i="14"/>
  <c r="CA368" i="14"/>
  <c r="CB368" i="14"/>
  <c r="A369" i="14"/>
  <c r="B369" i="14"/>
  <c r="C369" i="14"/>
  <c r="D369" i="14"/>
  <c r="E369" i="14"/>
  <c r="F369" i="14"/>
  <c r="G369" i="14"/>
  <c r="H369" i="14"/>
  <c r="I369" i="14"/>
  <c r="J369" i="14"/>
  <c r="K369" i="14"/>
  <c r="L369" i="14"/>
  <c r="M369" i="14"/>
  <c r="N369" i="14"/>
  <c r="O369" i="14"/>
  <c r="P369" i="14"/>
  <c r="Q369" i="14"/>
  <c r="R369" i="14"/>
  <c r="S369" i="14"/>
  <c r="T369" i="14"/>
  <c r="U369" i="14"/>
  <c r="V369" i="14"/>
  <c r="W369" i="14"/>
  <c r="X369" i="14"/>
  <c r="Y369" i="14"/>
  <c r="Z369" i="14"/>
  <c r="AA369" i="14"/>
  <c r="AB369" i="14"/>
  <c r="AC369" i="14"/>
  <c r="AD369" i="14"/>
  <c r="AE369" i="14"/>
  <c r="AF369" i="14"/>
  <c r="AG369" i="14"/>
  <c r="AH369" i="14"/>
  <c r="AI369" i="14"/>
  <c r="AJ369" i="14"/>
  <c r="AK369" i="14"/>
  <c r="AL369" i="14"/>
  <c r="AM369" i="14"/>
  <c r="AN369" i="14"/>
  <c r="AO369" i="14"/>
  <c r="AP369" i="14"/>
  <c r="AQ369" i="14"/>
  <c r="AR369" i="14"/>
  <c r="AS369" i="14"/>
  <c r="AT369" i="14"/>
  <c r="AU369" i="14"/>
  <c r="AV369" i="14"/>
  <c r="AW369" i="14"/>
  <c r="AX369" i="14"/>
  <c r="AY369" i="14"/>
  <c r="AZ369" i="14"/>
  <c r="BA369" i="14"/>
  <c r="BB369" i="14"/>
  <c r="BC369" i="14"/>
  <c r="BD369" i="14"/>
  <c r="BE369" i="14"/>
  <c r="BF369" i="14"/>
  <c r="BG369" i="14"/>
  <c r="BH369" i="14"/>
  <c r="BI369" i="14"/>
  <c r="BJ369" i="14"/>
  <c r="BK369" i="14"/>
  <c r="BL369" i="14"/>
  <c r="BM369" i="14"/>
  <c r="BN369" i="14"/>
  <c r="BO369" i="14"/>
  <c r="BP369" i="14"/>
  <c r="BQ369" i="14"/>
  <c r="BR369" i="14"/>
  <c r="BS369" i="14"/>
  <c r="BT369" i="14"/>
  <c r="BU369" i="14"/>
  <c r="BV369" i="14"/>
  <c r="BW369" i="14"/>
  <c r="BY369" i="14"/>
  <c r="BZ369" i="14"/>
  <c r="CA369" i="14"/>
  <c r="CB369" i="14"/>
  <c r="A370" i="14"/>
  <c r="B370" i="14"/>
  <c r="C370" i="14"/>
  <c r="D370" i="14"/>
  <c r="E370" i="14"/>
  <c r="F370" i="14"/>
  <c r="G370" i="14"/>
  <c r="H370" i="14"/>
  <c r="I370" i="14"/>
  <c r="J370" i="14"/>
  <c r="K370" i="14"/>
  <c r="L370" i="14"/>
  <c r="M370" i="14"/>
  <c r="N370" i="14"/>
  <c r="O370" i="14"/>
  <c r="P370" i="14"/>
  <c r="Q370" i="14"/>
  <c r="R370" i="14"/>
  <c r="S370" i="14"/>
  <c r="T370" i="14"/>
  <c r="U370" i="14"/>
  <c r="V370" i="14"/>
  <c r="W370" i="14"/>
  <c r="X370" i="14"/>
  <c r="Y370" i="14"/>
  <c r="Z370" i="14"/>
  <c r="AA370" i="14"/>
  <c r="AB370" i="14"/>
  <c r="AC370" i="14"/>
  <c r="AD370" i="14"/>
  <c r="AE370" i="14"/>
  <c r="AF370" i="14"/>
  <c r="AG370" i="14"/>
  <c r="AH370" i="14"/>
  <c r="AI370" i="14"/>
  <c r="AJ370" i="14"/>
  <c r="AK370" i="14"/>
  <c r="AL370" i="14"/>
  <c r="AM370" i="14"/>
  <c r="AN370" i="14"/>
  <c r="AO370" i="14"/>
  <c r="AP370" i="14"/>
  <c r="AQ370" i="14"/>
  <c r="AR370" i="14"/>
  <c r="AS370" i="14"/>
  <c r="AT370" i="14"/>
  <c r="AU370" i="14"/>
  <c r="AV370" i="14"/>
  <c r="AW370" i="14"/>
  <c r="AX370" i="14"/>
  <c r="AZ370" i="14"/>
  <c r="BA370" i="14"/>
  <c r="BB370" i="14"/>
  <c r="BC370" i="14"/>
  <c r="BD370" i="14"/>
  <c r="BE370" i="14"/>
  <c r="BF370" i="14"/>
  <c r="BG370" i="14"/>
  <c r="BH370" i="14"/>
  <c r="BI370" i="14"/>
  <c r="BJ370" i="14"/>
  <c r="BK370" i="14"/>
  <c r="BL370" i="14"/>
  <c r="BM370" i="14"/>
  <c r="BN370" i="14"/>
  <c r="BO370" i="14"/>
  <c r="BP370" i="14"/>
  <c r="BQ370" i="14"/>
  <c r="BR370" i="14"/>
  <c r="BS370" i="14"/>
  <c r="BT370" i="14"/>
  <c r="BU370" i="14"/>
  <c r="BV370" i="14"/>
  <c r="BW370" i="14"/>
  <c r="BY370" i="14"/>
  <c r="BZ370" i="14"/>
  <c r="CA370" i="14"/>
  <c r="CB370" i="14"/>
  <c r="A371" i="14"/>
  <c r="B371" i="14"/>
  <c r="C371" i="14"/>
  <c r="D371" i="14"/>
  <c r="E371" i="14"/>
  <c r="F371" i="14"/>
  <c r="G371" i="14"/>
  <c r="H371" i="14"/>
  <c r="I371" i="14"/>
  <c r="J371" i="14"/>
  <c r="K371" i="14"/>
  <c r="L371" i="14"/>
  <c r="M371" i="14"/>
  <c r="N371" i="14"/>
  <c r="O371" i="14"/>
  <c r="P371" i="14"/>
  <c r="Q371" i="14"/>
  <c r="R371" i="14"/>
  <c r="S371" i="14"/>
  <c r="T371" i="14"/>
  <c r="U371" i="14"/>
  <c r="V371" i="14"/>
  <c r="W371" i="14"/>
  <c r="X371" i="14"/>
  <c r="Y371" i="14"/>
  <c r="Z371" i="14"/>
  <c r="AA371" i="14"/>
  <c r="AB371" i="14"/>
  <c r="AC371" i="14"/>
  <c r="AD371" i="14"/>
  <c r="AE371" i="14"/>
  <c r="AF371" i="14"/>
  <c r="AG371" i="14"/>
  <c r="AH371" i="14"/>
  <c r="AI371" i="14"/>
  <c r="AJ371" i="14"/>
  <c r="AK371" i="14"/>
  <c r="AL371" i="14"/>
  <c r="AM371" i="14"/>
  <c r="AN371" i="14"/>
  <c r="AO371" i="14"/>
  <c r="AP371" i="14"/>
  <c r="AQ371" i="14"/>
  <c r="AR371" i="14"/>
  <c r="AS371" i="14"/>
  <c r="AT371" i="14"/>
  <c r="AU371" i="14"/>
  <c r="AV371" i="14"/>
  <c r="AW371" i="14"/>
  <c r="AX371" i="14"/>
  <c r="AZ371" i="14"/>
  <c r="BA371" i="14"/>
  <c r="BB371" i="14"/>
  <c r="BC371" i="14"/>
  <c r="BD371" i="14"/>
  <c r="BE371" i="14"/>
  <c r="BF371" i="14"/>
  <c r="BG371" i="14"/>
  <c r="BH371" i="14"/>
  <c r="BI371" i="14"/>
  <c r="BJ371" i="14"/>
  <c r="BK371" i="14"/>
  <c r="BL371" i="14"/>
  <c r="BM371" i="14"/>
  <c r="BN371" i="14"/>
  <c r="BO371" i="14"/>
  <c r="BP371" i="14"/>
  <c r="BQ371" i="14"/>
  <c r="BR371" i="14"/>
  <c r="BS371" i="14"/>
  <c r="BT371" i="14"/>
  <c r="BU371" i="14"/>
  <c r="BV371" i="14"/>
  <c r="BW371" i="14"/>
  <c r="BY371" i="14"/>
  <c r="BZ371" i="14"/>
  <c r="CA371" i="14"/>
  <c r="CB371" i="14"/>
  <c r="A372" i="14"/>
  <c r="B372" i="14"/>
  <c r="C372" i="14"/>
  <c r="D372" i="14"/>
  <c r="E372" i="14"/>
  <c r="F372" i="14"/>
  <c r="G372" i="14"/>
  <c r="H372" i="14"/>
  <c r="I372" i="14"/>
  <c r="J372" i="14"/>
  <c r="K372" i="14"/>
  <c r="L372" i="14"/>
  <c r="M372" i="14"/>
  <c r="N372" i="14"/>
  <c r="O372" i="14"/>
  <c r="P372" i="14"/>
  <c r="Q372" i="14"/>
  <c r="R372" i="14"/>
  <c r="S372" i="14"/>
  <c r="T372" i="14"/>
  <c r="U372" i="14"/>
  <c r="V372" i="14"/>
  <c r="W372" i="14"/>
  <c r="X372" i="14"/>
  <c r="Y372" i="14"/>
  <c r="Z372" i="14"/>
  <c r="AA372" i="14"/>
  <c r="AB372" i="14"/>
  <c r="AC372" i="14"/>
  <c r="AD372" i="14"/>
  <c r="AE372" i="14"/>
  <c r="AF372" i="14"/>
  <c r="AG372" i="14"/>
  <c r="AH372" i="14"/>
  <c r="AI372" i="14"/>
  <c r="AJ372" i="14"/>
  <c r="AK372" i="14"/>
  <c r="AL372" i="14"/>
  <c r="AM372" i="14"/>
  <c r="AN372" i="14"/>
  <c r="AO372" i="14"/>
  <c r="AP372" i="14"/>
  <c r="AQ372" i="14"/>
  <c r="AR372" i="14"/>
  <c r="AS372" i="14"/>
  <c r="AT372" i="14"/>
  <c r="AU372" i="14"/>
  <c r="AV372" i="14"/>
  <c r="AW372" i="14"/>
  <c r="AX372" i="14"/>
  <c r="AZ372" i="14"/>
  <c r="BA372" i="14"/>
  <c r="BB372" i="14"/>
  <c r="BC372" i="14"/>
  <c r="BD372" i="14"/>
  <c r="BE372" i="14"/>
  <c r="BF372" i="14"/>
  <c r="BG372" i="14"/>
  <c r="BH372" i="14"/>
  <c r="BI372" i="14"/>
  <c r="BJ372" i="14"/>
  <c r="BK372" i="14"/>
  <c r="BL372" i="14"/>
  <c r="BM372" i="14"/>
  <c r="BN372" i="14"/>
  <c r="BO372" i="14"/>
  <c r="BP372" i="14"/>
  <c r="BQ372" i="14"/>
  <c r="BR372" i="14"/>
  <c r="BS372" i="14"/>
  <c r="BT372" i="14"/>
  <c r="BU372" i="14"/>
  <c r="BV372" i="14"/>
  <c r="BW372" i="14"/>
  <c r="BY372" i="14"/>
  <c r="BZ372" i="14"/>
  <c r="CA372" i="14"/>
  <c r="CB372" i="14"/>
  <c r="A373" i="14"/>
  <c r="B373" i="14"/>
  <c r="C373" i="14"/>
  <c r="D373" i="14"/>
  <c r="E373" i="14"/>
  <c r="F373" i="14"/>
  <c r="G373" i="14"/>
  <c r="H373" i="14"/>
  <c r="I373" i="14"/>
  <c r="J373" i="14"/>
  <c r="K373" i="14"/>
  <c r="L373" i="14"/>
  <c r="M373" i="14"/>
  <c r="N373" i="14"/>
  <c r="O373" i="14"/>
  <c r="P373" i="14"/>
  <c r="Q373" i="14"/>
  <c r="R373" i="14"/>
  <c r="S373" i="14"/>
  <c r="T373" i="14"/>
  <c r="U373" i="14"/>
  <c r="V373" i="14"/>
  <c r="W373" i="14"/>
  <c r="X373" i="14"/>
  <c r="Y373" i="14"/>
  <c r="Z373" i="14"/>
  <c r="AA373" i="14"/>
  <c r="AB373" i="14"/>
  <c r="AC373" i="14"/>
  <c r="AD373" i="14"/>
  <c r="AE373" i="14"/>
  <c r="AF373" i="14"/>
  <c r="AG373" i="14"/>
  <c r="AH373" i="14"/>
  <c r="AI373" i="14"/>
  <c r="AJ373" i="14"/>
  <c r="AK373" i="14"/>
  <c r="AL373" i="14"/>
  <c r="AM373" i="14"/>
  <c r="AN373" i="14"/>
  <c r="AO373" i="14"/>
  <c r="AP373" i="14"/>
  <c r="AQ373" i="14"/>
  <c r="AR373" i="14"/>
  <c r="AS373" i="14"/>
  <c r="AT373" i="14"/>
  <c r="AU373" i="14"/>
  <c r="AV373" i="14"/>
  <c r="AW373" i="14"/>
  <c r="AX373" i="14"/>
  <c r="AZ373" i="14"/>
  <c r="BA373" i="14"/>
  <c r="BB373" i="14"/>
  <c r="BC373" i="14"/>
  <c r="BD373" i="14"/>
  <c r="BE373" i="14"/>
  <c r="BF373" i="14"/>
  <c r="BG373" i="14"/>
  <c r="BH373" i="14"/>
  <c r="BI373" i="14"/>
  <c r="BJ373" i="14"/>
  <c r="BK373" i="14"/>
  <c r="BL373" i="14"/>
  <c r="BM373" i="14"/>
  <c r="BN373" i="14"/>
  <c r="BO373" i="14"/>
  <c r="BP373" i="14"/>
  <c r="BQ373" i="14"/>
  <c r="BR373" i="14"/>
  <c r="BS373" i="14"/>
  <c r="BT373" i="14"/>
  <c r="BU373" i="14"/>
  <c r="BV373" i="14"/>
  <c r="BW373" i="14"/>
  <c r="BY373" i="14"/>
  <c r="BZ373" i="14"/>
  <c r="CA373" i="14"/>
  <c r="CB373" i="14"/>
  <c r="A374" i="14"/>
  <c r="B374" i="14"/>
  <c r="C374" i="14"/>
  <c r="D374" i="14"/>
  <c r="E374" i="14"/>
  <c r="F374" i="14"/>
  <c r="G374" i="14"/>
  <c r="H374" i="14"/>
  <c r="I374" i="14"/>
  <c r="J374" i="14"/>
  <c r="K374" i="14"/>
  <c r="L374" i="14"/>
  <c r="M374" i="14"/>
  <c r="N374" i="14"/>
  <c r="O374" i="14"/>
  <c r="P374" i="14"/>
  <c r="Q374" i="14"/>
  <c r="R374" i="14"/>
  <c r="S374" i="14"/>
  <c r="T374" i="14"/>
  <c r="U374" i="14"/>
  <c r="V374" i="14"/>
  <c r="W374" i="14"/>
  <c r="X374" i="14"/>
  <c r="Y374" i="14"/>
  <c r="Z374" i="14"/>
  <c r="AA374" i="14"/>
  <c r="AB374" i="14"/>
  <c r="AC374" i="14"/>
  <c r="AD374" i="14"/>
  <c r="AE374" i="14"/>
  <c r="AF374" i="14"/>
  <c r="AG374" i="14"/>
  <c r="AH374" i="14"/>
  <c r="AI374" i="14"/>
  <c r="AJ374" i="14"/>
  <c r="AK374" i="14"/>
  <c r="AL374" i="14"/>
  <c r="AM374" i="14"/>
  <c r="AN374" i="14"/>
  <c r="AO374" i="14"/>
  <c r="AP374" i="14"/>
  <c r="AQ374" i="14"/>
  <c r="AR374" i="14"/>
  <c r="AS374" i="14"/>
  <c r="AT374" i="14"/>
  <c r="AU374" i="14"/>
  <c r="AV374" i="14"/>
  <c r="AW374" i="14"/>
  <c r="AX374" i="14"/>
  <c r="AZ374" i="14"/>
  <c r="BA374" i="14"/>
  <c r="BB374" i="14"/>
  <c r="BC374" i="14"/>
  <c r="BD374" i="14"/>
  <c r="BE374" i="14"/>
  <c r="BF374" i="14"/>
  <c r="BG374" i="14"/>
  <c r="BH374" i="14"/>
  <c r="BI374" i="14"/>
  <c r="BJ374" i="14"/>
  <c r="BK374" i="14"/>
  <c r="BL374" i="14"/>
  <c r="BM374" i="14"/>
  <c r="BN374" i="14"/>
  <c r="BO374" i="14"/>
  <c r="BP374" i="14"/>
  <c r="BQ374" i="14"/>
  <c r="BR374" i="14"/>
  <c r="BS374" i="14"/>
  <c r="BT374" i="14"/>
  <c r="BU374" i="14"/>
  <c r="BV374" i="14"/>
  <c r="BW374" i="14"/>
  <c r="BY374" i="14"/>
  <c r="BZ374" i="14"/>
  <c r="CA374" i="14"/>
  <c r="CB374" i="14"/>
  <c r="A375" i="14"/>
  <c r="B375" i="14"/>
  <c r="C375" i="14"/>
  <c r="D375" i="14"/>
  <c r="E375" i="14"/>
  <c r="F375" i="14"/>
  <c r="G375" i="14"/>
  <c r="H375" i="14"/>
  <c r="I375" i="14"/>
  <c r="J375" i="14"/>
  <c r="K375" i="14"/>
  <c r="L375" i="14"/>
  <c r="M375" i="14"/>
  <c r="N375" i="14"/>
  <c r="O375" i="14"/>
  <c r="P375" i="14"/>
  <c r="Q375" i="14"/>
  <c r="R375" i="14"/>
  <c r="S375" i="14"/>
  <c r="T375" i="14"/>
  <c r="U375" i="14"/>
  <c r="V375" i="14"/>
  <c r="W375" i="14"/>
  <c r="X375" i="14"/>
  <c r="Y375" i="14"/>
  <c r="Z375" i="14"/>
  <c r="AA375" i="14"/>
  <c r="AB375" i="14"/>
  <c r="AC375" i="14"/>
  <c r="AD375" i="14"/>
  <c r="AE375" i="14"/>
  <c r="AF375" i="14"/>
  <c r="AG375" i="14"/>
  <c r="AH375" i="14"/>
  <c r="AI375" i="14"/>
  <c r="AJ375" i="14"/>
  <c r="AK375" i="14"/>
  <c r="AL375" i="14"/>
  <c r="AM375" i="14"/>
  <c r="AN375" i="14"/>
  <c r="AO375" i="14"/>
  <c r="AP375" i="14"/>
  <c r="AQ375" i="14"/>
  <c r="AR375" i="14"/>
  <c r="AS375" i="14"/>
  <c r="AT375" i="14"/>
  <c r="AU375" i="14"/>
  <c r="AV375" i="14"/>
  <c r="AW375" i="14"/>
  <c r="AX375" i="14"/>
  <c r="AZ375" i="14"/>
  <c r="BA375" i="14"/>
  <c r="BB375" i="14"/>
  <c r="BC375" i="14"/>
  <c r="BD375" i="14"/>
  <c r="BE375" i="14"/>
  <c r="BF375" i="14"/>
  <c r="BG375" i="14"/>
  <c r="BH375" i="14"/>
  <c r="BI375" i="14"/>
  <c r="BJ375" i="14"/>
  <c r="BK375" i="14"/>
  <c r="BL375" i="14"/>
  <c r="BM375" i="14"/>
  <c r="BN375" i="14"/>
  <c r="BO375" i="14"/>
  <c r="BP375" i="14"/>
  <c r="BQ375" i="14"/>
  <c r="BR375" i="14"/>
  <c r="BS375" i="14"/>
  <c r="BT375" i="14"/>
  <c r="BU375" i="14"/>
  <c r="BV375" i="14"/>
  <c r="BW375" i="14"/>
  <c r="BY375" i="14"/>
  <c r="BZ375" i="14"/>
  <c r="CA375" i="14"/>
  <c r="CB375" i="14"/>
  <c r="A376" i="14"/>
  <c r="B376" i="14"/>
  <c r="C376" i="14"/>
  <c r="D376" i="14"/>
  <c r="E376" i="14"/>
  <c r="F376" i="14"/>
  <c r="G376" i="14"/>
  <c r="H376" i="14"/>
  <c r="I376" i="14"/>
  <c r="J376" i="14"/>
  <c r="K376" i="14"/>
  <c r="L376" i="14"/>
  <c r="M376" i="14"/>
  <c r="N376" i="14"/>
  <c r="O376" i="14"/>
  <c r="P376" i="14"/>
  <c r="Q376" i="14"/>
  <c r="R376" i="14"/>
  <c r="S376" i="14"/>
  <c r="T376" i="14"/>
  <c r="U376" i="14"/>
  <c r="V376" i="14"/>
  <c r="W376" i="14"/>
  <c r="X376" i="14"/>
  <c r="Y376" i="14"/>
  <c r="Z376" i="14"/>
  <c r="AA376" i="14"/>
  <c r="AB376" i="14"/>
  <c r="AC376" i="14"/>
  <c r="AD376" i="14"/>
  <c r="AE376" i="14"/>
  <c r="AF376" i="14"/>
  <c r="AG376" i="14"/>
  <c r="AH376" i="14"/>
  <c r="AI376" i="14"/>
  <c r="AJ376" i="14"/>
  <c r="AK376" i="14"/>
  <c r="AL376" i="14"/>
  <c r="AM376" i="14"/>
  <c r="AN376" i="14"/>
  <c r="AO376" i="14"/>
  <c r="AP376" i="14"/>
  <c r="AQ376" i="14"/>
  <c r="AR376" i="14"/>
  <c r="AS376" i="14"/>
  <c r="AT376" i="14"/>
  <c r="AU376" i="14"/>
  <c r="AV376" i="14"/>
  <c r="AW376" i="14"/>
  <c r="AX376" i="14"/>
  <c r="AZ376" i="14"/>
  <c r="BA376" i="14"/>
  <c r="BB376" i="14"/>
  <c r="BC376" i="14"/>
  <c r="BD376" i="14"/>
  <c r="BE376" i="14"/>
  <c r="BF376" i="14"/>
  <c r="BG376" i="14"/>
  <c r="BH376" i="14"/>
  <c r="BI376" i="14"/>
  <c r="BJ376" i="14"/>
  <c r="BK376" i="14"/>
  <c r="BL376" i="14"/>
  <c r="BM376" i="14"/>
  <c r="BN376" i="14"/>
  <c r="BO376" i="14"/>
  <c r="BP376" i="14"/>
  <c r="BQ376" i="14"/>
  <c r="BR376" i="14"/>
  <c r="BS376" i="14"/>
  <c r="BT376" i="14"/>
  <c r="BU376" i="14"/>
  <c r="BV376" i="14"/>
  <c r="BW376" i="14"/>
  <c r="BY376" i="14"/>
  <c r="BZ376" i="14"/>
  <c r="CA376" i="14"/>
  <c r="CB376" i="14"/>
  <c r="A377" i="14"/>
  <c r="B377" i="14"/>
  <c r="C377" i="14"/>
  <c r="D377" i="14"/>
  <c r="E377" i="14"/>
  <c r="F377" i="14"/>
  <c r="G377" i="14"/>
  <c r="H377" i="14"/>
  <c r="I377" i="14"/>
  <c r="J377" i="14"/>
  <c r="K377" i="14"/>
  <c r="L377" i="14"/>
  <c r="M377" i="14"/>
  <c r="N377" i="14"/>
  <c r="O377" i="14"/>
  <c r="P377" i="14"/>
  <c r="Q377" i="14"/>
  <c r="R377" i="14"/>
  <c r="S377" i="14"/>
  <c r="T377" i="14"/>
  <c r="U377" i="14"/>
  <c r="V377" i="14"/>
  <c r="W377" i="14"/>
  <c r="X377" i="14"/>
  <c r="Y377" i="14"/>
  <c r="Z377" i="14"/>
  <c r="AA377" i="14"/>
  <c r="AB377" i="14"/>
  <c r="AC377" i="14"/>
  <c r="AD377" i="14"/>
  <c r="AE377" i="14"/>
  <c r="AF377" i="14"/>
  <c r="AG377" i="14"/>
  <c r="AH377" i="14"/>
  <c r="AI377" i="14"/>
  <c r="AJ377" i="14"/>
  <c r="AK377" i="14"/>
  <c r="AL377" i="14"/>
  <c r="AM377" i="14"/>
  <c r="AN377" i="14"/>
  <c r="AO377" i="14"/>
  <c r="AP377" i="14"/>
  <c r="AQ377" i="14"/>
  <c r="AR377" i="14"/>
  <c r="AS377" i="14"/>
  <c r="AT377" i="14"/>
  <c r="AU377" i="14"/>
  <c r="AV377" i="14"/>
  <c r="AW377" i="14"/>
  <c r="AX377" i="14"/>
  <c r="AZ377" i="14"/>
  <c r="BA377" i="14"/>
  <c r="BB377" i="14"/>
  <c r="BC377" i="14"/>
  <c r="BD377" i="14"/>
  <c r="BE377" i="14"/>
  <c r="BF377" i="14"/>
  <c r="BG377" i="14"/>
  <c r="BH377" i="14"/>
  <c r="BI377" i="14"/>
  <c r="BJ377" i="14"/>
  <c r="BK377" i="14"/>
  <c r="BL377" i="14"/>
  <c r="BM377" i="14"/>
  <c r="BN377" i="14"/>
  <c r="BO377" i="14"/>
  <c r="BP377" i="14"/>
  <c r="BQ377" i="14"/>
  <c r="BR377" i="14"/>
  <c r="BS377" i="14"/>
  <c r="BT377" i="14"/>
  <c r="BU377" i="14"/>
  <c r="BV377" i="14"/>
  <c r="BW377" i="14"/>
  <c r="BY377" i="14"/>
  <c r="BZ377" i="14"/>
  <c r="CA377" i="14"/>
  <c r="CB377" i="14"/>
  <c r="A378" i="14"/>
  <c r="B378" i="14"/>
  <c r="C378" i="14"/>
  <c r="D378" i="14"/>
  <c r="E378" i="14"/>
  <c r="F378" i="14"/>
  <c r="G378" i="14"/>
  <c r="H378" i="14"/>
  <c r="I378" i="14"/>
  <c r="J378" i="14"/>
  <c r="K378" i="14"/>
  <c r="L378" i="14"/>
  <c r="M378" i="14"/>
  <c r="N378" i="14"/>
  <c r="O378" i="14"/>
  <c r="P378" i="14"/>
  <c r="Q378" i="14"/>
  <c r="R378" i="14"/>
  <c r="S378" i="14"/>
  <c r="T378" i="14"/>
  <c r="U378" i="14"/>
  <c r="V378" i="14"/>
  <c r="W378" i="14"/>
  <c r="X378" i="14"/>
  <c r="Y378" i="14"/>
  <c r="Z378" i="14"/>
  <c r="AA378" i="14"/>
  <c r="AB378" i="14"/>
  <c r="AC378" i="14"/>
  <c r="AD378" i="14"/>
  <c r="AE378" i="14"/>
  <c r="AF378" i="14"/>
  <c r="AG378" i="14"/>
  <c r="AH378" i="14"/>
  <c r="AI378" i="14"/>
  <c r="AJ378" i="14"/>
  <c r="AK378" i="14"/>
  <c r="AL378" i="14"/>
  <c r="AM378" i="14"/>
  <c r="AN378" i="14"/>
  <c r="AO378" i="14"/>
  <c r="AP378" i="14"/>
  <c r="AQ378" i="14"/>
  <c r="AR378" i="14"/>
  <c r="AS378" i="14"/>
  <c r="AT378" i="14"/>
  <c r="AU378" i="14"/>
  <c r="AV378" i="14"/>
  <c r="AW378" i="14"/>
  <c r="AX378" i="14"/>
  <c r="AZ378" i="14"/>
  <c r="BA378" i="14"/>
  <c r="BB378" i="14"/>
  <c r="BC378" i="14"/>
  <c r="BD378" i="14"/>
  <c r="BE378" i="14"/>
  <c r="BF378" i="14"/>
  <c r="BG378" i="14"/>
  <c r="BH378" i="14"/>
  <c r="BI378" i="14"/>
  <c r="BJ378" i="14"/>
  <c r="BK378" i="14"/>
  <c r="BL378" i="14"/>
  <c r="BM378" i="14"/>
  <c r="BN378" i="14"/>
  <c r="BO378" i="14"/>
  <c r="BP378" i="14"/>
  <c r="BQ378" i="14"/>
  <c r="BR378" i="14"/>
  <c r="BS378" i="14"/>
  <c r="BT378" i="14"/>
  <c r="BU378" i="14"/>
  <c r="BV378" i="14"/>
  <c r="BW378" i="14"/>
  <c r="BY378" i="14"/>
  <c r="BZ378" i="14"/>
  <c r="CA378" i="14"/>
  <c r="CB378" i="14"/>
  <c r="A379" i="14"/>
  <c r="B379" i="14"/>
  <c r="C379" i="14"/>
  <c r="D379" i="14"/>
  <c r="E379" i="14"/>
  <c r="F379" i="14"/>
  <c r="G379" i="14"/>
  <c r="H379" i="14"/>
  <c r="I379" i="14"/>
  <c r="J379" i="14"/>
  <c r="K379" i="14"/>
  <c r="L379" i="14"/>
  <c r="M379" i="14"/>
  <c r="N379" i="14"/>
  <c r="O379" i="14"/>
  <c r="P379" i="14"/>
  <c r="Q379" i="14"/>
  <c r="R379" i="14"/>
  <c r="S379" i="14"/>
  <c r="T379" i="14"/>
  <c r="U379" i="14"/>
  <c r="V379" i="14"/>
  <c r="W379" i="14"/>
  <c r="X379" i="14"/>
  <c r="Y379" i="14"/>
  <c r="Z379" i="14"/>
  <c r="AA379" i="14"/>
  <c r="AB379" i="14"/>
  <c r="AC379" i="14"/>
  <c r="AD379" i="14"/>
  <c r="AE379" i="14"/>
  <c r="AF379" i="14"/>
  <c r="AG379" i="14"/>
  <c r="AH379" i="14"/>
  <c r="AI379" i="14"/>
  <c r="AJ379" i="14"/>
  <c r="AK379" i="14"/>
  <c r="AL379" i="14"/>
  <c r="AM379" i="14"/>
  <c r="AN379" i="14"/>
  <c r="AO379" i="14"/>
  <c r="AP379" i="14"/>
  <c r="AQ379" i="14"/>
  <c r="AR379" i="14"/>
  <c r="AS379" i="14"/>
  <c r="AT379" i="14"/>
  <c r="AU379" i="14"/>
  <c r="AV379" i="14"/>
  <c r="AW379" i="14"/>
  <c r="AX379" i="14"/>
  <c r="AZ379" i="14"/>
  <c r="BA379" i="14"/>
  <c r="BB379" i="14"/>
  <c r="BC379" i="14"/>
  <c r="BD379" i="14"/>
  <c r="BE379" i="14"/>
  <c r="BF379" i="14"/>
  <c r="BG379" i="14"/>
  <c r="BH379" i="14"/>
  <c r="BI379" i="14"/>
  <c r="BJ379" i="14"/>
  <c r="BK379" i="14"/>
  <c r="BL379" i="14"/>
  <c r="BM379" i="14"/>
  <c r="BN379" i="14"/>
  <c r="BO379" i="14"/>
  <c r="BP379" i="14"/>
  <c r="BQ379" i="14"/>
  <c r="BR379" i="14"/>
  <c r="BS379" i="14"/>
  <c r="BT379" i="14"/>
  <c r="BU379" i="14"/>
  <c r="BV379" i="14"/>
  <c r="BW379" i="14"/>
  <c r="BY379" i="14"/>
  <c r="BZ379" i="14"/>
  <c r="CA379" i="14"/>
  <c r="CB379" i="14"/>
  <c r="A380" i="14"/>
  <c r="B380" i="14"/>
  <c r="C380" i="14"/>
  <c r="D380" i="14"/>
  <c r="E380" i="14"/>
  <c r="F380" i="14"/>
  <c r="G380" i="14"/>
  <c r="H380" i="14"/>
  <c r="I380" i="14"/>
  <c r="J380" i="14"/>
  <c r="K380" i="14"/>
  <c r="L380" i="14"/>
  <c r="M380" i="14"/>
  <c r="N380" i="14"/>
  <c r="O380" i="14"/>
  <c r="P380" i="14"/>
  <c r="Q380" i="14"/>
  <c r="R380" i="14"/>
  <c r="S380" i="14"/>
  <c r="T380" i="14"/>
  <c r="U380" i="14"/>
  <c r="V380" i="14"/>
  <c r="W380" i="14"/>
  <c r="X380" i="14"/>
  <c r="Y380" i="14"/>
  <c r="Z380" i="14"/>
  <c r="AA380" i="14"/>
  <c r="AB380" i="14"/>
  <c r="AC380" i="14"/>
  <c r="AD380" i="14"/>
  <c r="AE380" i="14"/>
  <c r="AF380" i="14"/>
  <c r="AG380" i="14"/>
  <c r="AH380" i="14"/>
  <c r="AI380" i="14"/>
  <c r="AJ380" i="14"/>
  <c r="AK380" i="14"/>
  <c r="AL380" i="14"/>
  <c r="AM380" i="14"/>
  <c r="AN380" i="14"/>
  <c r="AO380" i="14"/>
  <c r="AP380" i="14"/>
  <c r="AQ380" i="14"/>
  <c r="AR380" i="14"/>
  <c r="AS380" i="14"/>
  <c r="AT380" i="14"/>
  <c r="AU380" i="14"/>
  <c r="AV380" i="14"/>
  <c r="AW380" i="14"/>
  <c r="AX380" i="14"/>
  <c r="AZ380" i="14"/>
  <c r="BA380" i="14"/>
  <c r="BB380" i="14"/>
  <c r="BC380" i="14"/>
  <c r="BD380" i="14"/>
  <c r="BE380" i="14"/>
  <c r="BF380" i="14"/>
  <c r="BG380" i="14"/>
  <c r="BH380" i="14"/>
  <c r="BI380" i="14"/>
  <c r="BJ380" i="14"/>
  <c r="BK380" i="14"/>
  <c r="BL380" i="14"/>
  <c r="BM380" i="14"/>
  <c r="BN380" i="14"/>
  <c r="BO380" i="14"/>
  <c r="BP380" i="14"/>
  <c r="BQ380" i="14"/>
  <c r="BR380" i="14"/>
  <c r="BS380" i="14"/>
  <c r="BT380" i="14"/>
  <c r="BU380" i="14"/>
  <c r="BV380" i="14"/>
  <c r="BW380" i="14"/>
  <c r="BY380" i="14"/>
  <c r="BZ380" i="14"/>
  <c r="CA380" i="14"/>
  <c r="CB380" i="14"/>
  <c r="A381" i="14"/>
  <c r="B381" i="14"/>
  <c r="C381" i="14"/>
  <c r="D381" i="14"/>
  <c r="E381" i="14"/>
  <c r="F381" i="14"/>
  <c r="G381" i="14"/>
  <c r="H381" i="14"/>
  <c r="I381" i="14"/>
  <c r="J381" i="14"/>
  <c r="K381" i="14"/>
  <c r="L381" i="14"/>
  <c r="M381" i="14"/>
  <c r="N381" i="14"/>
  <c r="O381" i="14"/>
  <c r="P381" i="14"/>
  <c r="Q381" i="14"/>
  <c r="R381" i="14"/>
  <c r="S381" i="14"/>
  <c r="T381" i="14"/>
  <c r="U381" i="14"/>
  <c r="V381" i="14"/>
  <c r="W381" i="14"/>
  <c r="X381" i="14"/>
  <c r="Y381" i="14"/>
  <c r="Z381" i="14"/>
  <c r="AA381" i="14"/>
  <c r="AB381" i="14"/>
  <c r="AC381" i="14"/>
  <c r="AD381" i="14"/>
  <c r="AE381" i="14"/>
  <c r="AF381" i="14"/>
  <c r="AG381" i="14"/>
  <c r="AH381" i="14"/>
  <c r="AI381" i="14"/>
  <c r="AJ381" i="14"/>
  <c r="AK381" i="14"/>
  <c r="AL381" i="14"/>
  <c r="AM381" i="14"/>
  <c r="AN381" i="14"/>
  <c r="AO381" i="14"/>
  <c r="AP381" i="14"/>
  <c r="AQ381" i="14"/>
  <c r="AR381" i="14"/>
  <c r="AS381" i="14"/>
  <c r="AT381" i="14"/>
  <c r="AU381" i="14"/>
  <c r="AV381" i="14"/>
  <c r="AW381" i="14"/>
  <c r="AX381" i="14"/>
  <c r="AZ381" i="14"/>
  <c r="BA381" i="14"/>
  <c r="BB381" i="14"/>
  <c r="BC381" i="14"/>
  <c r="BD381" i="14"/>
  <c r="BE381" i="14"/>
  <c r="BF381" i="14"/>
  <c r="BG381" i="14"/>
  <c r="BH381" i="14"/>
  <c r="BI381" i="14"/>
  <c r="BJ381" i="14"/>
  <c r="BK381" i="14"/>
  <c r="BL381" i="14"/>
  <c r="BM381" i="14"/>
  <c r="BN381" i="14"/>
  <c r="BO381" i="14"/>
  <c r="BP381" i="14"/>
  <c r="BQ381" i="14"/>
  <c r="BR381" i="14"/>
  <c r="BS381" i="14"/>
  <c r="BT381" i="14"/>
  <c r="BU381" i="14"/>
  <c r="BV381" i="14"/>
  <c r="BW381" i="14"/>
  <c r="BY381" i="14"/>
  <c r="BZ381" i="14"/>
  <c r="CA381" i="14"/>
  <c r="CB381" i="14"/>
  <c r="A382" i="14"/>
  <c r="B382" i="14"/>
  <c r="C382" i="14"/>
  <c r="D382" i="14"/>
  <c r="E382" i="14"/>
  <c r="F382" i="14"/>
  <c r="G382" i="14"/>
  <c r="H382" i="14"/>
  <c r="I382" i="14"/>
  <c r="J382" i="14"/>
  <c r="K382" i="14"/>
  <c r="L382" i="14"/>
  <c r="M382" i="14"/>
  <c r="N382" i="14"/>
  <c r="O382" i="14"/>
  <c r="P382" i="14"/>
  <c r="Q382" i="14"/>
  <c r="R382" i="14"/>
  <c r="S382" i="14"/>
  <c r="T382" i="14"/>
  <c r="U382" i="14"/>
  <c r="V382" i="14"/>
  <c r="W382" i="14"/>
  <c r="X382" i="14"/>
  <c r="Y382" i="14"/>
  <c r="Z382" i="14"/>
  <c r="AA382" i="14"/>
  <c r="AB382" i="14"/>
  <c r="AC382" i="14"/>
  <c r="AD382" i="14"/>
  <c r="AE382" i="14"/>
  <c r="AF382" i="14"/>
  <c r="AG382" i="14"/>
  <c r="AH382" i="14"/>
  <c r="AI382" i="14"/>
  <c r="AJ382" i="14"/>
  <c r="AK382" i="14"/>
  <c r="AL382" i="14"/>
  <c r="AM382" i="14"/>
  <c r="AN382" i="14"/>
  <c r="AO382" i="14"/>
  <c r="AP382" i="14"/>
  <c r="AQ382" i="14"/>
  <c r="AR382" i="14"/>
  <c r="AS382" i="14"/>
  <c r="AT382" i="14"/>
  <c r="AU382" i="14"/>
  <c r="AV382" i="14"/>
  <c r="AW382" i="14"/>
  <c r="AX382" i="14"/>
  <c r="AZ382" i="14"/>
  <c r="BA382" i="14"/>
  <c r="BB382" i="14"/>
  <c r="BC382" i="14"/>
  <c r="BD382" i="14"/>
  <c r="BE382" i="14"/>
  <c r="BF382" i="14"/>
  <c r="BG382" i="14"/>
  <c r="BH382" i="14"/>
  <c r="BI382" i="14"/>
  <c r="BJ382" i="14"/>
  <c r="BK382" i="14"/>
  <c r="BL382" i="14"/>
  <c r="BM382" i="14"/>
  <c r="BN382" i="14"/>
  <c r="BO382" i="14"/>
  <c r="BP382" i="14"/>
  <c r="BQ382" i="14"/>
  <c r="BR382" i="14"/>
  <c r="BS382" i="14"/>
  <c r="BT382" i="14"/>
  <c r="BU382" i="14"/>
  <c r="BV382" i="14"/>
  <c r="BW382" i="14"/>
  <c r="BY382" i="14"/>
  <c r="BZ382" i="14"/>
  <c r="CA382" i="14"/>
  <c r="CB382" i="14"/>
  <c r="A383" i="14"/>
  <c r="B383" i="14"/>
  <c r="C383" i="14"/>
  <c r="D383" i="14"/>
  <c r="E383" i="14"/>
  <c r="F383" i="14"/>
  <c r="G383" i="14"/>
  <c r="H383" i="14"/>
  <c r="I383" i="14"/>
  <c r="J383" i="14"/>
  <c r="K383" i="14"/>
  <c r="L383" i="14"/>
  <c r="M383" i="14"/>
  <c r="N383" i="14"/>
  <c r="O383" i="14"/>
  <c r="P383" i="14"/>
  <c r="Q383" i="14"/>
  <c r="R383" i="14"/>
  <c r="S383" i="14"/>
  <c r="T383" i="14"/>
  <c r="U383" i="14"/>
  <c r="V383" i="14"/>
  <c r="W383" i="14"/>
  <c r="X383" i="14"/>
  <c r="Y383" i="14"/>
  <c r="Z383" i="14"/>
  <c r="AA383" i="14"/>
  <c r="AB383" i="14"/>
  <c r="AC383" i="14"/>
  <c r="AD383" i="14"/>
  <c r="AE383" i="14"/>
  <c r="AF383" i="14"/>
  <c r="AG383" i="14"/>
  <c r="AH383" i="14"/>
  <c r="AI383" i="14"/>
  <c r="AJ383" i="14"/>
  <c r="AK383" i="14"/>
  <c r="AL383" i="14"/>
  <c r="AM383" i="14"/>
  <c r="AN383" i="14"/>
  <c r="AO383" i="14"/>
  <c r="AP383" i="14"/>
  <c r="AQ383" i="14"/>
  <c r="AR383" i="14"/>
  <c r="AS383" i="14"/>
  <c r="AT383" i="14"/>
  <c r="AU383" i="14"/>
  <c r="AV383" i="14"/>
  <c r="AW383" i="14"/>
  <c r="AX383" i="14"/>
  <c r="AZ383" i="14"/>
  <c r="BA383" i="14"/>
  <c r="BB383" i="14"/>
  <c r="BC383" i="14"/>
  <c r="BD383" i="14"/>
  <c r="BE383" i="14"/>
  <c r="BF383" i="14"/>
  <c r="BG383" i="14"/>
  <c r="BH383" i="14"/>
  <c r="BI383" i="14"/>
  <c r="BJ383" i="14"/>
  <c r="BK383" i="14"/>
  <c r="BL383" i="14"/>
  <c r="BM383" i="14"/>
  <c r="BN383" i="14"/>
  <c r="BO383" i="14"/>
  <c r="BP383" i="14"/>
  <c r="BQ383" i="14"/>
  <c r="BR383" i="14"/>
  <c r="BS383" i="14"/>
  <c r="BT383" i="14"/>
  <c r="BU383" i="14"/>
  <c r="BV383" i="14"/>
  <c r="BW383" i="14"/>
  <c r="BY383" i="14"/>
  <c r="BZ383" i="14"/>
  <c r="CA383" i="14"/>
  <c r="CB383" i="14"/>
  <c r="A384" i="14"/>
  <c r="B384" i="14"/>
  <c r="C384" i="14"/>
  <c r="D384" i="14"/>
  <c r="E384" i="14"/>
  <c r="F384" i="14"/>
  <c r="G384" i="14"/>
  <c r="H384" i="14"/>
  <c r="I384" i="14"/>
  <c r="J384" i="14"/>
  <c r="K384" i="14"/>
  <c r="L384" i="14"/>
  <c r="M384" i="14"/>
  <c r="N384" i="14"/>
  <c r="O384" i="14"/>
  <c r="P384" i="14"/>
  <c r="Q384" i="14"/>
  <c r="R384" i="14"/>
  <c r="S384" i="14"/>
  <c r="T384" i="14"/>
  <c r="U384" i="14"/>
  <c r="V384" i="14"/>
  <c r="W384" i="14"/>
  <c r="X384" i="14"/>
  <c r="Y384" i="14"/>
  <c r="Z384" i="14"/>
  <c r="AA384" i="14"/>
  <c r="AB384" i="14"/>
  <c r="AC384" i="14"/>
  <c r="AD384" i="14"/>
  <c r="AE384" i="14"/>
  <c r="AF384" i="14"/>
  <c r="AG384" i="14"/>
  <c r="AH384" i="14"/>
  <c r="AI384" i="14"/>
  <c r="AJ384" i="14"/>
  <c r="AK384" i="14"/>
  <c r="AL384" i="14"/>
  <c r="AM384" i="14"/>
  <c r="AN384" i="14"/>
  <c r="AO384" i="14"/>
  <c r="AP384" i="14"/>
  <c r="AQ384" i="14"/>
  <c r="AR384" i="14"/>
  <c r="AS384" i="14"/>
  <c r="AT384" i="14"/>
  <c r="AU384" i="14"/>
  <c r="AV384" i="14"/>
  <c r="AW384" i="14"/>
  <c r="AX384" i="14"/>
  <c r="AZ384" i="14"/>
  <c r="BA384" i="14"/>
  <c r="BB384" i="14"/>
  <c r="BC384" i="14"/>
  <c r="BD384" i="14"/>
  <c r="BE384" i="14"/>
  <c r="BF384" i="14"/>
  <c r="BG384" i="14"/>
  <c r="BH384" i="14"/>
  <c r="BI384" i="14"/>
  <c r="BJ384" i="14"/>
  <c r="BK384" i="14"/>
  <c r="BL384" i="14"/>
  <c r="BM384" i="14"/>
  <c r="BN384" i="14"/>
  <c r="BO384" i="14"/>
  <c r="BP384" i="14"/>
  <c r="BQ384" i="14"/>
  <c r="BR384" i="14"/>
  <c r="BS384" i="14"/>
  <c r="BT384" i="14"/>
  <c r="BU384" i="14"/>
  <c r="BV384" i="14"/>
  <c r="BW384" i="14"/>
  <c r="BY384" i="14"/>
  <c r="BZ384" i="14"/>
  <c r="CA384" i="14"/>
  <c r="CB384" i="14"/>
  <c r="A385" i="14"/>
  <c r="B385" i="14"/>
  <c r="C385" i="14"/>
  <c r="D385" i="14"/>
  <c r="E385" i="14"/>
  <c r="F385" i="14"/>
  <c r="G385" i="14"/>
  <c r="H385" i="14"/>
  <c r="I385" i="14"/>
  <c r="J385" i="14"/>
  <c r="K385" i="14"/>
  <c r="L385" i="14"/>
  <c r="M385" i="14"/>
  <c r="N385" i="14"/>
  <c r="O385" i="14"/>
  <c r="P385" i="14"/>
  <c r="Q385" i="14"/>
  <c r="R385" i="14"/>
  <c r="S385" i="14"/>
  <c r="T385" i="14"/>
  <c r="U385" i="14"/>
  <c r="V385" i="14"/>
  <c r="W385" i="14"/>
  <c r="X385" i="14"/>
  <c r="Y385" i="14"/>
  <c r="Z385" i="14"/>
  <c r="AA385" i="14"/>
  <c r="AB385" i="14"/>
  <c r="AC385" i="14"/>
  <c r="AD385" i="14"/>
  <c r="AE385" i="14"/>
  <c r="AF385" i="14"/>
  <c r="AG385" i="14"/>
  <c r="AH385" i="14"/>
  <c r="AI385" i="14"/>
  <c r="AJ385" i="14"/>
  <c r="AK385" i="14"/>
  <c r="AL385" i="14"/>
  <c r="AM385" i="14"/>
  <c r="AN385" i="14"/>
  <c r="AO385" i="14"/>
  <c r="AP385" i="14"/>
  <c r="AQ385" i="14"/>
  <c r="AR385" i="14"/>
  <c r="AS385" i="14"/>
  <c r="AT385" i="14"/>
  <c r="AU385" i="14"/>
  <c r="AV385" i="14"/>
  <c r="AW385" i="14"/>
  <c r="AX385" i="14"/>
  <c r="AZ385" i="14"/>
  <c r="BA385" i="14"/>
  <c r="BB385" i="14"/>
  <c r="BC385" i="14"/>
  <c r="BD385" i="14"/>
  <c r="BE385" i="14"/>
  <c r="BF385" i="14"/>
  <c r="BG385" i="14"/>
  <c r="BH385" i="14"/>
  <c r="BI385" i="14"/>
  <c r="BJ385" i="14"/>
  <c r="BK385" i="14"/>
  <c r="BL385" i="14"/>
  <c r="BM385" i="14"/>
  <c r="BN385" i="14"/>
  <c r="BO385" i="14"/>
  <c r="BP385" i="14"/>
  <c r="BQ385" i="14"/>
  <c r="BR385" i="14"/>
  <c r="BS385" i="14"/>
  <c r="BT385" i="14"/>
  <c r="BU385" i="14"/>
  <c r="BV385" i="14"/>
  <c r="BW385" i="14"/>
  <c r="BY385" i="14"/>
  <c r="BZ385" i="14"/>
  <c r="CA385" i="14"/>
  <c r="CB385" i="14"/>
  <c r="A386" i="14"/>
  <c r="B386" i="14"/>
  <c r="C386" i="14"/>
  <c r="D386" i="14"/>
  <c r="E386" i="14"/>
  <c r="F386" i="14"/>
  <c r="G386" i="14"/>
  <c r="H386" i="14"/>
  <c r="I386" i="14"/>
  <c r="J386" i="14"/>
  <c r="K386" i="14"/>
  <c r="L386" i="14"/>
  <c r="M386" i="14"/>
  <c r="N386" i="14"/>
  <c r="O386" i="14"/>
  <c r="P386" i="14"/>
  <c r="Q386" i="14"/>
  <c r="R386" i="14"/>
  <c r="S386" i="14"/>
  <c r="T386" i="14"/>
  <c r="U386" i="14"/>
  <c r="V386" i="14"/>
  <c r="W386" i="14"/>
  <c r="X386" i="14"/>
  <c r="Y386" i="14"/>
  <c r="Z386" i="14"/>
  <c r="AA386" i="14"/>
  <c r="AB386" i="14"/>
  <c r="AC386" i="14"/>
  <c r="AD386" i="14"/>
  <c r="AE386" i="14"/>
  <c r="AF386" i="14"/>
  <c r="AG386" i="14"/>
  <c r="AH386" i="14"/>
  <c r="AI386" i="14"/>
  <c r="AJ386" i="14"/>
  <c r="AK386" i="14"/>
  <c r="AL386" i="14"/>
  <c r="AM386" i="14"/>
  <c r="AN386" i="14"/>
  <c r="AO386" i="14"/>
  <c r="AP386" i="14"/>
  <c r="AQ386" i="14"/>
  <c r="AR386" i="14"/>
  <c r="AS386" i="14"/>
  <c r="AT386" i="14"/>
  <c r="AU386" i="14"/>
  <c r="AV386" i="14"/>
  <c r="AW386" i="14"/>
  <c r="AX386" i="14"/>
  <c r="AZ386" i="14"/>
  <c r="BA386" i="14"/>
  <c r="BB386" i="14"/>
  <c r="BC386" i="14"/>
  <c r="BD386" i="14"/>
  <c r="BE386" i="14"/>
  <c r="BF386" i="14"/>
  <c r="BG386" i="14"/>
  <c r="BH386" i="14"/>
  <c r="BI386" i="14"/>
  <c r="BJ386" i="14"/>
  <c r="BK386" i="14"/>
  <c r="BL386" i="14"/>
  <c r="BM386" i="14"/>
  <c r="BN386" i="14"/>
  <c r="BO386" i="14"/>
  <c r="BP386" i="14"/>
  <c r="BQ386" i="14"/>
  <c r="BR386" i="14"/>
  <c r="BS386" i="14"/>
  <c r="BT386" i="14"/>
  <c r="BU386" i="14"/>
  <c r="BV386" i="14"/>
  <c r="BW386" i="14"/>
  <c r="BY386" i="14"/>
  <c r="BZ386" i="14"/>
  <c r="CA386" i="14"/>
  <c r="CB386" i="14"/>
  <c r="A387" i="14"/>
  <c r="B387" i="14"/>
  <c r="C387" i="14"/>
  <c r="D387" i="14"/>
  <c r="E387" i="14"/>
  <c r="F387" i="14"/>
  <c r="G387" i="14"/>
  <c r="H387" i="14"/>
  <c r="I387" i="14"/>
  <c r="J387" i="14"/>
  <c r="K387" i="14"/>
  <c r="L387" i="14"/>
  <c r="M387" i="14"/>
  <c r="N387" i="14"/>
  <c r="O387" i="14"/>
  <c r="P387" i="14"/>
  <c r="Q387" i="14"/>
  <c r="R387" i="14"/>
  <c r="S387" i="14"/>
  <c r="T387" i="14"/>
  <c r="U387" i="14"/>
  <c r="V387" i="14"/>
  <c r="W387" i="14"/>
  <c r="X387" i="14"/>
  <c r="Y387" i="14"/>
  <c r="Z387" i="14"/>
  <c r="AA387" i="14"/>
  <c r="AB387" i="14"/>
  <c r="AC387" i="14"/>
  <c r="AD387" i="14"/>
  <c r="AE387" i="14"/>
  <c r="AF387" i="14"/>
  <c r="AG387" i="14"/>
  <c r="AH387" i="14"/>
  <c r="AI387" i="14"/>
  <c r="AJ387" i="14"/>
  <c r="AK387" i="14"/>
  <c r="AL387" i="14"/>
  <c r="AM387" i="14"/>
  <c r="AN387" i="14"/>
  <c r="AO387" i="14"/>
  <c r="AP387" i="14"/>
  <c r="AQ387" i="14"/>
  <c r="AR387" i="14"/>
  <c r="AS387" i="14"/>
  <c r="AT387" i="14"/>
  <c r="AU387" i="14"/>
  <c r="AV387" i="14"/>
  <c r="AW387" i="14"/>
  <c r="AX387" i="14"/>
  <c r="AZ387" i="14"/>
  <c r="BA387" i="14"/>
  <c r="BB387" i="14"/>
  <c r="BC387" i="14"/>
  <c r="BD387" i="14"/>
  <c r="BE387" i="14"/>
  <c r="BF387" i="14"/>
  <c r="BG387" i="14"/>
  <c r="BH387" i="14"/>
  <c r="BI387" i="14"/>
  <c r="BJ387" i="14"/>
  <c r="BK387" i="14"/>
  <c r="BL387" i="14"/>
  <c r="BM387" i="14"/>
  <c r="BN387" i="14"/>
  <c r="BO387" i="14"/>
  <c r="BP387" i="14"/>
  <c r="BQ387" i="14"/>
  <c r="BR387" i="14"/>
  <c r="BS387" i="14"/>
  <c r="BT387" i="14"/>
  <c r="BU387" i="14"/>
  <c r="BV387" i="14"/>
  <c r="BW387" i="14"/>
  <c r="BY387" i="14"/>
  <c r="BZ387" i="14"/>
  <c r="CA387" i="14"/>
  <c r="CB387" i="14"/>
  <c r="A388" i="14"/>
  <c r="B388" i="14"/>
  <c r="C388" i="14"/>
  <c r="D388" i="14"/>
  <c r="E388" i="14"/>
  <c r="F388" i="14"/>
  <c r="G388" i="14"/>
  <c r="H388" i="14"/>
  <c r="I388" i="14"/>
  <c r="J388" i="14"/>
  <c r="K388" i="14"/>
  <c r="L388" i="14"/>
  <c r="M388" i="14"/>
  <c r="N388" i="14"/>
  <c r="O388" i="14"/>
  <c r="P388" i="14"/>
  <c r="Q388" i="14"/>
  <c r="R388" i="14"/>
  <c r="S388" i="14"/>
  <c r="T388" i="14"/>
  <c r="U388" i="14"/>
  <c r="V388" i="14"/>
  <c r="W388" i="14"/>
  <c r="X388" i="14"/>
  <c r="Y388" i="14"/>
  <c r="Z388" i="14"/>
  <c r="AA388" i="14"/>
  <c r="AB388" i="14"/>
  <c r="AC388" i="14"/>
  <c r="AD388" i="14"/>
  <c r="AE388" i="14"/>
  <c r="AF388" i="14"/>
  <c r="AG388" i="14"/>
  <c r="AH388" i="14"/>
  <c r="AI388" i="14"/>
  <c r="AJ388" i="14"/>
  <c r="AK388" i="14"/>
  <c r="AL388" i="14"/>
  <c r="AM388" i="14"/>
  <c r="AN388" i="14"/>
  <c r="AO388" i="14"/>
  <c r="AP388" i="14"/>
  <c r="AQ388" i="14"/>
  <c r="AR388" i="14"/>
  <c r="AS388" i="14"/>
  <c r="AT388" i="14"/>
  <c r="AU388" i="14"/>
  <c r="AV388" i="14"/>
  <c r="AW388" i="14"/>
  <c r="AX388" i="14"/>
  <c r="AZ388" i="14"/>
  <c r="BA388" i="14"/>
  <c r="BB388" i="14"/>
  <c r="BC388" i="14"/>
  <c r="BD388" i="14"/>
  <c r="BE388" i="14"/>
  <c r="BF388" i="14"/>
  <c r="BG388" i="14"/>
  <c r="BH388" i="14"/>
  <c r="BI388" i="14"/>
  <c r="BJ388" i="14"/>
  <c r="BK388" i="14"/>
  <c r="BL388" i="14"/>
  <c r="BM388" i="14"/>
  <c r="BN388" i="14"/>
  <c r="BO388" i="14"/>
  <c r="BP388" i="14"/>
  <c r="BQ388" i="14"/>
  <c r="BR388" i="14"/>
  <c r="BS388" i="14"/>
  <c r="BT388" i="14"/>
  <c r="BU388" i="14"/>
  <c r="BV388" i="14"/>
  <c r="BW388" i="14"/>
  <c r="BY388" i="14"/>
  <c r="BZ388" i="14"/>
  <c r="CA388" i="14"/>
  <c r="CB388" i="14"/>
  <c r="A389" i="14"/>
  <c r="B389" i="14"/>
  <c r="C389" i="14"/>
  <c r="D389" i="14"/>
  <c r="E389" i="14"/>
  <c r="F389" i="14"/>
  <c r="G389" i="14"/>
  <c r="H389" i="14"/>
  <c r="I389" i="14"/>
  <c r="J389" i="14"/>
  <c r="K389" i="14"/>
  <c r="L389" i="14"/>
  <c r="M389" i="14"/>
  <c r="N389" i="14"/>
  <c r="O389" i="14"/>
  <c r="P389" i="14"/>
  <c r="Q389" i="14"/>
  <c r="R389" i="14"/>
  <c r="S389" i="14"/>
  <c r="T389" i="14"/>
  <c r="U389" i="14"/>
  <c r="V389" i="14"/>
  <c r="W389" i="14"/>
  <c r="X389" i="14"/>
  <c r="Y389" i="14"/>
  <c r="Z389" i="14"/>
  <c r="AA389" i="14"/>
  <c r="AB389" i="14"/>
  <c r="AC389" i="14"/>
  <c r="AD389" i="14"/>
  <c r="AE389" i="14"/>
  <c r="AF389" i="14"/>
  <c r="AG389" i="14"/>
  <c r="AH389" i="14"/>
  <c r="AI389" i="14"/>
  <c r="AJ389" i="14"/>
  <c r="AK389" i="14"/>
  <c r="AL389" i="14"/>
  <c r="AM389" i="14"/>
  <c r="AN389" i="14"/>
  <c r="AO389" i="14"/>
  <c r="AP389" i="14"/>
  <c r="AQ389" i="14"/>
  <c r="AR389" i="14"/>
  <c r="AS389" i="14"/>
  <c r="AT389" i="14"/>
  <c r="AU389" i="14"/>
  <c r="AV389" i="14"/>
  <c r="AW389" i="14"/>
  <c r="AX389" i="14"/>
  <c r="AZ389" i="14"/>
  <c r="BA389" i="14"/>
  <c r="BB389" i="14"/>
  <c r="BC389" i="14"/>
  <c r="BD389" i="14"/>
  <c r="BE389" i="14"/>
  <c r="BF389" i="14"/>
  <c r="BG389" i="14"/>
  <c r="BH389" i="14"/>
  <c r="BI389" i="14"/>
  <c r="BJ389" i="14"/>
  <c r="BK389" i="14"/>
  <c r="BL389" i="14"/>
  <c r="BM389" i="14"/>
  <c r="BN389" i="14"/>
  <c r="BO389" i="14"/>
  <c r="BP389" i="14"/>
  <c r="BQ389" i="14"/>
  <c r="BR389" i="14"/>
  <c r="BS389" i="14"/>
  <c r="BT389" i="14"/>
  <c r="BU389" i="14"/>
  <c r="BV389" i="14"/>
  <c r="BW389" i="14"/>
  <c r="BY389" i="14"/>
  <c r="BZ389" i="14"/>
  <c r="CA389" i="14"/>
  <c r="CB389" i="14"/>
  <c r="A390" i="14"/>
  <c r="B390" i="14"/>
  <c r="C390" i="14"/>
  <c r="D390" i="14"/>
  <c r="E390" i="14"/>
  <c r="F390" i="14"/>
  <c r="G390" i="14"/>
  <c r="H390" i="14"/>
  <c r="I390" i="14"/>
  <c r="J390" i="14"/>
  <c r="K390" i="14"/>
  <c r="L390" i="14"/>
  <c r="M390" i="14"/>
  <c r="N390" i="14"/>
  <c r="O390" i="14"/>
  <c r="P390" i="14"/>
  <c r="Q390" i="14"/>
  <c r="R390" i="14"/>
  <c r="S390" i="14"/>
  <c r="T390" i="14"/>
  <c r="U390" i="14"/>
  <c r="V390" i="14"/>
  <c r="W390" i="14"/>
  <c r="X390" i="14"/>
  <c r="Y390" i="14"/>
  <c r="Z390" i="14"/>
  <c r="AA390" i="14"/>
  <c r="AB390" i="14"/>
  <c r="AC390" i="14"/>
  <c r="AD390" i="14"/>
  <c r="AE390" i="14"/>
  <c r="AF390" i="14"/>
  <c r="AG390" i="14"/>
  <c r="AH390" i="14"/>
  <c r="AI390" i="14"/>
  <c r="AJ390" i="14"/>
  <c r="AK390" i="14"/>
  <c r="AL390" i="14"/>
  <c r="AM390" i="14"/>
  <c r="AN390" i="14"/>
  <c r="AO390" i="14"/>
  <c r="AP390" i="14"/>
  <c r="AQ390" i="14"/>
  <c r="AR390" i="14"/>
  <c r="AS390" i="14"/>
  <c r="AT390" i="14"/>
  <c r="AU390" i="14"/>
  <c r="AV390" i="14"/>
  <c r="AW390" i="14"/>
  <c r="AX390" i="14"/>
  <c r="AZ390" i="14"/>
  <c r="BA390" i="14"/>
  <c r="BB390" i="14"/>
  <c r="BC390" i="14"/>
  <c r="BD390" i="14"/>
  <c r="BE390" i="14"/>
  <c r="BF390" i="14"/>
  <c r="BG390" i="14"/>
  <c r="BH390" i="14"/>
  <c r="BI390" i="14"/>
  <c r="BJ390" i="14"/>
  <c r="BK390" i="14"/>
  <c r="BL390" i="14"/>
  <c r="BM390" i="14"/>
  <c r="BN390" i="14"/>
  <c r="BO390" i="14"/>
  <c r="BP390" i="14"/>
  <c r="BQ390" i="14"/>
  <c r="BR390" i="14"/>
  <c r="BS390" i="14"/>
  <c r="BT390" i="14"/>
  <c r="BU390" i="14"/>
  <c r="BV390" i="14"/>
  <c r="BW390" i="14"/>
  <c r="BY390" i="14"/>
  <c r="BZ390" i="14"/>
  <c r="CA390" i="14"/>
  <c r="CB390" i="14"/>
  <c r="A391" i="14"/>
  <c r="B391" i="14"/>
  <c r="C391" i="14"/>
  <c r="D391" i="14"/>
  <c r="E391" i="14"/>
  <c r="F391" i="14"/>
  <c r="G391" i="14"/>
  <c r="H391" i="14"/>
  <c r="I391" i="14"/>
  <c r="J391" i="14"/>
  <c r="K391" i="14"/>
  <c r="L391" i="14"/>
  <c r="M391" i="14"/>
  <c r="N391" i="14"/>
  <c r="O391" i="14"/>
  <c r="P391" i="14"/>
  <c r="Q391" i="14"/>
  <c r="R391" i="14"/>
  <c r="S391" i="14"/>
  <c r="T391" i="14"/>
  <c r="U391" i="14"/>
  <c r="V391" i="14"/>
  <c r="W391" i="14"/>
  <c r="X391" i="14"/>
  <c r="Y391" i="14"/>
  <c r="Z391" i="14"/>
  <c r="AA391" i="14"/>
  <c r="AB391" i="14"/>
  <c r="AC391" i="14"/>
  <c r="AD391" i="14"/>
  <c r="AE391" i="14"/>
  <c r="AF391" i="14"/>
  <c r="AG391" i="14"/>
  <c r="AH391" i="14"/>
  <c r="AI391" i="14"/>
  <c r="AJ391" i="14"/>
  <c r="AK391" i="14"/>
  <c r="AL391" i="14"/>
  <c r="AM391" i="14"/>
  <c r="AN391" i="14"/>
  <c r="AO391" i="14"/>
  <c r="AP391" i="14"/>
  <c r="AQ391" i="14"/>
  <c r="AR391" i="14"/>
  <c r="AS391" i="14"/>
  <c r="AT391" i="14"/>
  <c r="AU391" i="14"/>
  <c r="AV391" i="14"/>
  <c r="AW391" i="14"/>
  <c r="AX391" i="14"/>
  <c r="AZ391" i="14"/>
  <c r="BA391" i="14"/>
  <c r="BB391" i="14"/>
  <c r="BC391" i="14"/>
  <c r="BD391" i="14"/>
  <c r="BE391" i="14"/>
  <c r="BF391" i="14"/>
  <c r="BG391" i="14"/>
  <c r="BH391" i="14"/>
  <c r="BI391" i="14"/>
  <c r="BJ391" i="14"/>
  <c r="BK391" i="14"/>
  <c r="BL391" i="14"/>
  <c r="BM391" i="14"/>
  <c r="BN391" i="14"/>
  <c r="BO391" i="14"/>
  <c r="BP391" i="14"/>
  <c r="BQ391" i="14"/>
  <c r="BR391" i="14"/>
  <c r="BS391" i="14"/>
  <c r="BT391" i="14"/>
  <c r="BU391" i="14"/>
  <c r="BV391" i="14"/>
  <c r="BW391" i="14"/>
  <c r="BY391" i="14"/>
  <c r="BZ391" i="14"/>
  <c r="CA391" i="14"/>
  <c r="CB391" i="14"/>
  <c r="A392" i="14"/>
  <c r="B392" i="14"/>
  <c r="C392" i="14"/>
  <c r="D392" i="14"/>
  <c r="E392" i="14"/>
  <c r="F392" i="14"/>
  <c r="G392" i="14"/>
  <c r="H392" i="14"/>
  <c r="I392" i="14"/>
  <c r="J392" i="14"/>
  <c r="K392" i="14"/>
  <c r="L392" i="14"/>
  <c r="M392" i="14"/>
  <c r="N392" i="14"/>
  <c r="O392" i="14"/>
  <c r="P392" i="14"/>
  <c r="Q392" i="14"/>
  <c r="R392" i="14"/>
  <c r="S392" i="14"/>
  <c r="T392" i="14"/>
  <c r="U392" i="14"/>
  <c r="V392" i="14"/>
  <c r="W392" i="14"/>
  <c r="X392" i="14"/>
  <c r="Y392" i="14"/>
  <c r="Z392" i="14"/>
  <c r="AA392" i="14"/>
  <c r="AB392" i="14"/>
  <c r="AC392" i="14"/>
  <c r="AD392" i="14"/>
  <c r="AE392" i="14"/>
  <c r="AF392" i="14"/>
  <c r="AG392" i="14"/>
  <c r="AH392" i="14"/>
  <c r="AI392" i="14"/>
  <c r="AJ392" i="14"/>
  <c r="AK392" i="14"/>
  <c r="AL392" i="14"/>
  <c r="AM392" i="14"/>
  <c r="AN392" i="14"/>
  <c r="AO392" i="14"/>
  <c r="AP392" i="14"/>
  <c r="AQ392" i="14"/>
  <c r="AR392" i="14"/>
  <c r="AS392" i="14"/>
  <c r="AT392" i="14"/>
  <c r="AU392" i="14"/>
  <c r="AV392" i="14"/>
  <c r="AW392" i="14"/>
  <c r="AX392" i="14"/>
  <c r="AZ392" i="14"/>
  <c r="BA392" i="14"/>
  <c r="BB392" i="14"/>
  <c r="BC392" i="14"/>
  <c r="BD392" i="14"/>
  <c r="BE392" i="14"/>
  <c r="BF392" i="14"/>
  <c r="BG392" i="14"/>
  <c r="BH392" i="14"/>
  <c r="BI392" i="14"/>
  <c r="BJ392" i="14"/>
  <c r="BK392" i="14"/>
  <c r="BL392" i="14"/>
  <c r="BM392" i="14"/>
  <c r="BN392" i="14"/>
  <c r="BO392" i="14"/>
  <c r="BP392" i="14"/>
  <c r="BQ392" i="14"/>
  <c r="BR392" i="14"/>
  <c r="BS392" i="14"/>
  <c r="BT392" i="14"/>
  <c r="BU392" i="14"/>
  <c r="BV392" i="14"/>
  <c r="BW392" i="14"/>
  <c r="BY392" i="14"/>
  <c r="BZ392" i="14"/>
  <c r="CA392" i="14"/>
  <c r="CB392" i="14"/>
  <c r="A393" i="14"/>
  <c r="B393" i="14"/>
  <c r="C393" i="14"/>
  <c r="D393" i="14"/>
  <c r="E393" i="14"/>
  <c r="F393" i="14"/>
  <c r="G393" i="14"/>
  <c r="H393" i="14"/>
  <c r="I393" i="14"/>
  <c r="J393" i="14"/>
  <c r="K393" i="14"/>
  <c r="L393" i="14"/>
  <c r="M393" i="14"/>
  <c r="N393" i="14"/>
  <c r="O393" i="14"/>
  <c r="P393" i="14"/>
  <c r="Q393" i="14"/>
  <c r="R393" i="14"/>
  <c r="S393" i="14"/>
  <c r="T393" i="14"/>
  <c r="U393" i="14"/>
  <c r="V393" i="14"/>
  <c r="W393" i="14"/>
  <c r="X393" i="14"/>
  <c r="Y393" i="14"/>
  <c r="Z393" i="14"/>
  <c r="AA393" i="14"/>
  <c r="AB393" i="14"/>
  <c r="AC393" i="14"/>
  <c r="AD393" i="14"/>
  <c r="AE393" i="14"/>
  <c r="AF393" i="14"/>
  <c r="AG393" i="14"/>
  <c r="AH393" i="14"/>
  <c r="AI393" i="14"/>
  <c r="AJ393" i="14"/>
  <c r="AK393" i="14"/>
  <c r="AL393" i="14"/>
  <c r="AM393" i="14"/>
  <c r="AN393" i="14"/>
  <c r="AO393" i="14"/>
  <c r="AP393" i="14"/>
  <c r="AQ393" i="14"/>
  <c r="AR393" i="14"/>
  <c r="AS393" i="14"/>
  <c r="AT393" i="14"/>
  <c r="AU393" i="14"/>
  <c r="AV393" i="14"/>
  <c r="AW393" i="14"/>
  <c r="AX393" i="14"/>
  <c r="AZ393" i="14"/>
  <c r="BA393" i="14"/>
  <c r="BB393" i="14"/>
  <c r="BC393" i="14"/>
  <c r="BD393" i="14"/>
  <c r="BE393" i="14"/>
  <c r="BF393" i="14"/>
  <c r="BG393" i="14"/>
  <c r="BH393" i="14"/>
  <c r="BI393" i="14"/>
  <c r="BJ393" i="14"/>
  <c r="BK393" i="14"/>
  <c r="BL393" i="14"/>
  <c r="BM393" i="14"/>
  <c r="BN393" i="14"/>
  <c r="BO393" i="14"/>
  <c r="BP393" i="14"/>
  <c r="BQ393" i="14"/>
  <c r="BR393" i="14"/>
  <c r="BS393" i="14"/>
  <c r="BT393" i="14"/>
  <c r="BU393" i="14"/>
  <c r="BV393" i="14"/>
  <c r="BW393" i="14"/>
  <c r="BY393" i="14"/>
  <c r="BZ393" i="14"/>
  <c r="CA393" i="14"/>
  <c r="CB393" i="14"/>
  <c r="A394" i="14"/>
  <c r="B394" i="14"/>
  <c r="C394" i="14"/>
  <c r="D394" i="14"/>
  <c r="E394" i="14"/>
  <c r="F394" i="14"/>
  <c r="G394" i="14"/>
  <c r="H394" i="14"/>
  <c r="I394" i="14"/>
  <c r="J394" i="14"/>
  <c r="K394" i="14"/>
  <c r="L394" i="14"/>
  <c r="M394" i="14"/>
  <c r="N394" i="14"/>
  <c r="O394" i="14"/>
  <c r="P394" i="14"/>
  <c r="Q394" i="14"/>
  <c r="R394" i="14"/>
  <c r="S394" i="14"/>
  <c r="T394" i="14"/>
  <c r="U394" i="14"/>
  <c r="V394" i="14"/>
  <c r="W394" i="14"/>
  <c r="X394" i="14"/>
  <c r="Y394" i="14"/>
  <c r="Z394" i="14"/>
  <c r="AA394" i="14"/>
  <c r="AB394" i="14"/>
  <c r="AC394" i="14"/>
  <c r="AD394" i="14"/>
  <c r="AE394" i="14"/>
  <c r="AF394" i="14"/>
  <c r="AG394" i="14"/>
  <c r="AH394" i="14"/>
  <c r="AI394" i="14"/>
  <c r="AJ394" i="14"/>
  <c r="AK394" i="14"/>
  <c r="AL394" i="14"/>
  <c r="AM394" i="14"/>
  <c r="AN394" i="14"/>
  <c r="AO394" i="14"/>
  <c r="AP394" i="14"/>
  <c r="AQ394" i="14"/>
  <c r="AR394" i="14"/>
  <c r="AS394" i="14"/>
  <c r="AT394" i="14"/>
  <c r="AU394" i="14"/>
  <c r="AV394" i="14"/>
  <c r="AW394" i="14"/>
  <c r="AX394" i="14"/>
  <c r="AZ394" i="14"/>
  <c r="BA394" i="14"/>
  <c r="BB394" i="14"/>
  <c r="BC394" i="14"/>
  <c r="BD394" i="14"/>
  <c r="BE394" i="14"/>
  <c r="BF394" i="14"/>
  <c r="BG394" i="14"/>
  <c r="BH394" i="14"/>
  <c r="BI394" i="14"/>
  <c r="BJ394" i="14"/>
  <c r="BK394" i="14"/>
  <c r="BL394" i="14"/>
  <c r="BM394" i="14"/>
  <c r="BN394" i="14"/>
  <c r="BO394" i="14"/>
  <c r="BP394" i="14"/>
  <c r="BQ394" i="14"/>
  <c r="BR394" i="14"/>
  <c r="BS394" i="14"/>
  <c r="BT394" i="14"/>
  <c r="BU394" i="14"/>
  <c r="BV394" i="14"/>
  <c r="BW394" i="14"/>
  <c r="BY394" i="14"/>
  <c r="BZ394" i="14"/>
  <c r="CA394" i="14"/>
  <c r="CB394" i="14"/>
  <c r="A395" i="14"/>
  <c r="B395" i="14"/>
  <c r="C395" i="14"/>
  <c r="D395" i="14"/>
  <c r="E395" i="14"/>
  <c r="F395" i="14"/>
  <c r="G395" i="14"/>
  <c r="H395" i="14"/>
  <c r="I395" i="14"/>
  <c r="J395" i="14"/>
  <c r="K395" i="14"/>
  <c r="L395" i="14"/>
  <c r="M395" i="14"/>
  <c r="N395" i="14"/>
  <c r="O395" i="14"/>
  <c r="P395" i="14"/>
  <c r="Q395" i="14"/>
  <c r="R395" i="14"/>
  <c r="S395" i="14"/>
  <c r="T395" i="14"/>
  <c r="U395" i="14"/>
  <c r="V395" i="14"/>
  <c r="W395" i="14"/>
  <c r="X395" i="14"/>
  <c r="Y395" i="14"/>
  <c r="Z395" i="14"/>
  <c r="AA395" i="14"/>
  <c r="AB395" i="14"/>
  <c r="AC395" i="14"/>
  <c r="AD395" i="14"/>
  <c r="AE395" i="14"/>
  <c r="AF395" i="14"/>
  <c r="AG395" i="14"/>
  <c r="AH395" i="14"/>
  <c r="AI395" i="14"/>
  <c r="AJ395" i="14"/>
  <c r="AK395" i="14"/>
  <c r="AL395" i="14"/>
  <c r="AM395" i="14"/>
  <c r="AN395" i="14"/>
  <c r="AO395" i="14"/>
  <c r="AP395" i="14"/>
  <c r="AQ395" i="14"/>
  <c r="AR395" i="14"/>
  <c r="AS395" i="14"/>
  <c r="AT395" i="14"/>
  <c r="AU395" i="14"/>
  <c r="AV395" i="14"/>
  <c r="AW395" i="14"/>
  <c r="AX395" i="14"/>
  <c r="AZ395" i="14"/>
  <c r="BA395" i="14"/>
  <c r="BB395" i="14"/>
  <c r="BC395" i="14"/>
  <c r="BD395" i="14"/>
  <c r="BE395" i="14"/>
  <c r="BF395" i="14"/>
  <c r="BG395" i="14"/>
  <c r="BH395" i="14"/>
  <c r="BI395" i="14"/>
  <c r="BJ395" i="14"/>
  <c r="BK395" i="14"/>
  <c r="BL395" i="14"/>
  <c r="BM395" i="14"/>
  <c r="BN395" i="14"/>
  <c r="BO395" i="14"/>
  <c r="BP395" i="14"/>
  <c r="BQ395" i="14"/>
  <c r="BR395" i="14"/>
  <c r="BS395" i="14"/>
  <c r="BT395" i="14"/>
  <c r="BU395" i="14"/>
  <c r="BV395" i="14"/>
  <c r="BW395" i="14"/>
  <c r="BY395" i="14"/>
  <c r="BZ395" i="14"/>
  <c r="CA395" i="14"/>
  <c r="CB395" i="14"/>
  <c r="A396" i="14"/>
  <c r="B396" i="14"/>
  <c r="C396" i="14"/>
  <c r="D396" i="14"/>
  <c r="E396" i="14"/>
  <c r="F396" i="14"/>
  <c r="G396" i="14"/>
  <c r="H396" i="14"/>
  <c r="I396" i="14"/>
  <c r="J396" i="14"/>
  <c r="K396" i="14"/>
  <c r="L396" i="14"/>
  <c r="M396" i="14"/>
  <c r="N396" i="14"/>
  <c r="O396" i="14"/>
  <c r="P396" i="14"/>
  <c r="Q396" i="14"/>
  <c r="R396" i="14"/>
  <c r="S396" i="14"/>
  <c r="T396" i="14"/>
  <c r="U396" i="14"/>
  <c r="V396" i="14"/>
  <c r="W396" i="14"/>
  <c r="X396" i="14"/>
  <c r="Y396" i="14"/>
  <c r="Z396" i="14"/>
  <c r="AA396" i="14"/>
  <c r="AB396" i="14"/>
  <c r="AC396" i="14"/>
  <c r="AD396" i="14"/>
  <c r="AE396" i="14"/>
  <c r="AF396" i="14"/>
  <c r="AG396" i="14"/>
  <c r="AH396" i="14"/>
  <c r="AI396" i="14"/>
  <c r="AJ396" i="14"/>
  <c r="AK396" i="14"/>
  <c r="AL396" i="14"/>
  <c r="AM396" i="14"/>
  <c r="AN396" i="14"/>
  <c r="AO396" i="14"/>
  <c r="AP396" i="14"/>
  <c r="AQ396" i="14"/>
  <c r="AR396" i="14"/>
  <c r="AS396" i="14"/>
  <c r="AT396" i="14"/>
  <c r="AU396" i="14"/>
  <c r="AV396" i="14"/>
  <c r="AW396" i="14"/>
  <c r="AX396" i="14"/>
  <c r="AZ396" i="14"/>
  <c r="BA396" i="14"/>
  <c r="BB396" i="14"/>
  <c r="BC396" i="14"/>
  <c r="BD396" i="14"/>
  <c r="BE396" i="14"/>
  <c r="BF396" i="14"/>
  <c r="BG396" i="14"/>
  <c r="BH396" i="14"/>
  <c r="BI396" i="14"/>
  <c r="BJ396" i="14"/>
  <c r="BK396" i="14"/>
  <c r="BL396" i="14"/>
  <c r="BM396" i="14"/>
  <c r="BN396" i="14"/>
  <c r="BO396" i="14"/>
  <c r="BP396" i="14"/>
  <c r="BQ396" i="14"/>
  <c r="BR396" i="14"/>
  <c r="BS396" i="14"/>
  <c r="BT396" i="14"/>
  <c r="BU396" i="14"/>
  <c r="BV396" i="14"/>
  <c r="BW396" i="14"/>
  <c r="BY396" i="14"/>
  <c r="BZ396" i="14"/>
  <c r="CA396" i="14"/>
  <c r="CB396" i="14"/>
  <c r="A397" i="14"/>
  <c r="B397" i="14"/>
  <c r="C397" i="14"/>
  <c r="D397" i="14"/>
  <c r="E397" i="14"/>
  <c r="F397" i="14"/>
  <c r="G397" i="14"/>
  <c r="H397" i="14"/>
  <c r="I397" i="14"/>
  <c r="J397" i="14"/>
  <c r="K397" i="14"/>
  <c r="L397" i="14"/>
  <c r="M397" i="14"/>
  <c r="N397" i="14"/>
  <c r="O397" i="14"/>
  <c r="P397" i="14"/>
  <c r="Q397" i="14"/>
  <c r="R397" i="14"/>
  <c r="S397" i="14"/>
  <c r="T397" i="14"/>
  <c r="U397" i="14"/>
  <c r="V397" i="14"/>
  <c r="W397" i="14"/>
  <c r="X397" i="14"/>
  <c r="Y397" i="14"/>
  <c r="Z397" i="14"/>
  <c r="AA397" i="14"/>
  <c r="AB397" i="14"/>
  <c r="AC397" i="14"/>
  <c r="AD397" i="14"/>
  <c r="AE397" i="14"/>
  <c r="AF397" i="14"/>
  <c r="AG397" i="14"/>
  <c r="AH397" i="14"/>
  <c r="AI397" i="14"/>
  <c r="AJ397" i="14"/>
  <c r="AK397" i="14"/>
  <c r="AL397" i="14"/>
  <c r="AM397" i="14"/>
  <c r="AN397" i="14"/>
  <c r="AO397" i="14"/>
  <c r="AP397" i="14"/>
  <c r="AQ397" i="14"/>
  <c r="AR397" i="14"/>
  <c r="AS397" i="14"/>
  <c r="AT397" i="14"/>
  <c r="AU397" i="14"/>
  <c r="AV397" i="14"/>
  <c r="AW397" i="14"/>
  <c r="AX397" i="14"/>
  <c r="AZ397" i="14"/>
  <c r="BA397" i="14"/>
  <c r="BB397" i="14"/>
  <c r="BC397" i="14"/>
  <c r="BD397" i="14"/>
  <c r="BE397" i="14"/>
  <c r="BF397" i="14"/>
  <c r="BG397" i="14"/>
  <c r="BH397" i="14"/>
  <c r="BI397" i="14"/>
  <c r="BJ397" i="14"/>
  <c r="BK397" i="14"/>
  <c r="BL397" i="14"/>
  <c r="BM397" i="14"/>
  <c r="BN397" i="14"/>
  <c r="BO397" i="14"/>
  <c r="BP397" i="14"/>
  <c r="BQ397" i="14"/>
  <c r="BR397" i="14"/>
  <c r="BS397" i="14"/>
  <c r="BT397" i="14"/>
  <c r="BU397" i="14"/>
  <c r="BV397" i="14"/>
  <c r="BW397" i="14"/>
  <c r="BY397" i="14"/>
  <c r="BZ397" i="14"/>
  <c r="CA397" i="14"/>
  <c r="CB397" i="14"/>
  <c r="A398" i="14"/>
  <c r="B398" i="14"/>
  <c r="C398" i="14"/>
  <c r="D398" i="14"/>
  <c r="E398" i="14"/>
  <c r="F398" i="14"/>
  <c r="G398" i="14"/>
  <c r="H398" i="14"/>
  <c r="I398" i="14"/>
  <c r="J398" i="14"/>
  <c r="K398" i="14"/>
  <c r="L398" i="14"/>
  <c r="M398" i="14"/>
  <c r="N398" i="14"/>
  <c r="O398" i="14"/>
  <c r="P398" i="14"/>
  <c r="Q398" i="14"/>
  <c r="R398" i="14"/>
  <c r="S398" i="14"/>
  <c r="T398" i="14"/>
  <c r="U398" i="14"/>
  <c r="V398" i="14"/>
  <c r="W398" i="14"/>
  <c r="X398" i="14"/>
  <c r="Y398" i="14"/>
  <c r="Z398" i="14"/>
  <c r="AA398" i="14"/>
  <c r="AB398" i="14"/>
  <c r="AC398" i="14"/>
  <c r="AD398" i="14"/>
  <c r="AE398" i="14"/>
  <c r="AF398" i="14"/>
  <c r="AG398" i="14"/>
  <c r="AH398" i="14"/>
  <c r="AI398" i="14"/>
  <c r="AJ398" i="14"/>
  <c r="AK398" i="14"/>
  <c r="AL398" i="14"/>
  <c r="AM398" i="14"/>
  <c r="AN398" i="14"/>
  <c r="AO398" i="14"/>
  <c r="AP398" i="14"/>
  <c r="AQ398" i="14"/>
  <c r="AR398" i="14"/>
  <c r="AS398" i="14"/>
  <c r="AT398" i="14"/>
  <c r="AU398" i="14"/>
  <c r="AV398" i="14"/>
  <c r="AW398" i="14"/>
  <c r="AX398" i="14"/>
  <c r="AZ398" i="14"/>
  <c r="BA398" i="14"/>
  <c r="BB398" i="14"/>
  <c r="BC398" i="14"/>
  <c r="BD398" i="14"/>
  <c r="BE398" i="14"/>
  <c r="BF398" i="14"/>
  <c r="BG398" i="14"/>
  <c r="BH398" i="14"/>
  <c r="BI398" i="14"/>
  <c r="BJ398" i="14"/>
  <c r="BK398" i="14"/>
  <c r="BL398" i="14"/>
  <c r="BM398" i="14"/>
  <c r="BN398" i="14"/>
  <c r="BO398" i="14"/>
  <c r="BP398" i="14"/>
  <c r="BQ398" i="14"/>
  <c r="BR398" i="14"/>
  <c r="BS398" i="14"/>
  <c r="BT398" i="14"/>
  <c r="BU398" i="14"/>
  <c r="BV398" i="14"/>
  <c r="BW398" i="14"/>
  <c r="BY398" i="14"/>
  <c r="BZ398" i="14"/>
  <c r="CA398" i="14"/>
  <c r="CB398" i="14"/>
  <c r="A399" i="14"/>
  <c r="B399" i="14"/>
  <c r="C399" i="14"/>
  <c r="D399" i="14"/>
  <c r="E399" i="14"/>
  <c r="F399" i="14"/>
  <c r="G399" i="14"/>
  <c r="H399" i="14"/>
  <c r="I399" i="14"/>
  <c r="J399" i="14"/>
  <c r="K399" i="14"/>
  <c r="L399" i="14"/>
  <c r="M399" i="14"/>
  <c r="N399" i="14"/>
  <c r="O399" i="14"/>
  <c r="P399" i="14"/>
  <c r="Q399" i="14"/>
  <c r="R399" i="14"/>
  <c r="S399" i="14"/>
  <c r="T399" i="14"/>
  <c r="U399" i="14"/>
  <c r="V399" i="14"/>
  <c r="W399" i="14"/>
  <c r="X399" i="14"/>
  <c r="Y399" i="14"/>
  <c r="Z399" i="14"/>
  <c r="AA399" i="14"/>
  <c r="AB399" i="14"/>
  <c r="AC399" i="14"/>
  <c r="AD399" i="14"/>
  <c r="AE399" i="14"/>
  <c r="AF399" i="14"/>
  <c r="AG399" i="14"/>
  <c r="AH399" i="14"/>
  <c r="AI399" i="14"/>
  <c r="AJ399" i="14"/>
  <c r="AK399" i="14"/>
  <c r="AL399" i="14"/>
  <c r="AM399" i="14"/>
  <c r="AN399" i="14"/>
  <c r="AO399" i="14"/>
  <c r="AP399" i="14"/>
  <c r="AQ399" i="14"/>
  <c r="AR399" i="14"/>
  <c r="AS399" i="14"/>
  <c r="AT399" i="14"/>
  <c r="AU399" i="14"/>
  <c r="AV399" i="14"/>
  <c r="AW399" i="14"/>
  <c r="AX399" i="14"/>
  <c r="AZ399" i="14"/>
  <c r="BA399" i="14"/>
  <c r="BB399" i="14"/>
  <c r="BC399" i="14"/>
  <c r="BD399" i="14"/>
  <c r="BE399" i="14"/>
  <c r="BF399" i="14"/>
  <c r="BG399" i="14"/>
  <c r="BH399" i="14"/>
  <c r="BI399" i="14"/>
  <c r="BJ399" i="14"/>
  <c r="BK399" i="14"/>
  <c r="BL399" i="14"/>
  <c r="BM399" i="14"/>
  <c r="BN399" i="14"/>
  <c r="BO399" i="14"/>
  <c r="BP399" i="14"/>
  <c r="BQ399" i="14"/>
  <c r="BR399" i="14"/>
  <c r="BS399" i="14"/>
  <c r="BT399" i="14"/>
  <c r="BU399" i="14"/>
  <c r="BV399" i="14"/>
  <c r="BW399" i="14"/>
  <c r="BY399" i="14"/>
  <c r="BZ399" i="14"/>
  <c r="CA399" i="14"/>
  <c r="CB399" i="14"/>
  <c r="A400" i="14"/>
  <c r="B400" i="14"/>
  <c r="C400" i="14"/>
  <c r="D400" i="14"/>
  <c r="E400" i="14"/>
  <c r="F400" i="14"/>
  <c r="G400" i="14"/>
  <c r="H400" i="14"/>
  <c r="I400" i="14"/>
  <c r="J400" i="14"/>
  <c r="K400" i="14"/>
  <c r="L400" i="14"/>
  <c r="M400" i="14"/>
  <c r="N400" i="14"/>
  <c r="O400" i="14"/>
  <c r="P400" i="14"/>
  <c r="Q400" i="14"/>
  <c r="R400" i="14"/>
  <c r="S400" i="14"/>
  <c r="T400" i="14"/>
  <c r="U400" i="14"/>
  <c r="V400" i="14"/>
  <c r="W400" i="14"/>
  <c r="X400" i="14"/>
  <c r="Y400" i="14"/>
  <c r="Z400" i="14"/>
  <c r="AA400" i="14"/>
  <c r="AB400" i="14"/>
  <c r="AC400" i="14"/>
  <c r="AD400" i="14"/>
  <c r="AE400" i="14"/>
  <c r="AF400" i="14"/>
  <c r="AG400" i="14"/>
  <c r="AH400" i="14"/>
  <c r="AI400" i="14"/>
  <c r="AJ400" i="14"/>
  <c r="AK400" i="14"/>
  <c r="AL400" i="14"/>
  <c r="AM400" i="14"/>
  <c r="AN400" i="14"/>
  <c r="AO400" i="14"/>
  <c r="AP400" i="14"/>
  <c r="AQ400" i="14"/>
  <c r="AR400" i="14"/>
  <c r="AS400" i="14"/>
  <c r="AT400" i="14"/>
  <c r="AU400" i="14"/>
  <c r="AV400" i="14"/>
  <c r="AW400" i="14"/>
  <c r="AX400" i="14"/>
  <c r="AZ400" i="14"/>
  <c r="BA400" i="14"/>
  <c r="BB400" i="14"/>
  <c r="BC400" i="14"/>
  <c r="BD400" i="14"/>
  <c r="BE400" i="14"/>
  <c r="BF400" i="14"/>
  <c r="BG400" i="14"/>
  <c r="BH400" i="14"/>
  <c r="BI400" i="14"/>
  <c r="BJ400" i="14"/>
  <c r="BK400" i="14"/>
  <c r="BL400" i="14"/>
  <c r="BM400" i="14"/>
  <c r="BN400" i="14"/>
  <c r="BO400" i="14"/>
  <c r="BP400" i="14"/>
  <c r="BQ400" i="14"/>
  <c r="BR400" i="14"/>
  <c r="BS400" i="14"/>
  <c r="BT400" i="14"/>
  <c r="BU400" i="14"/>
  <c r="BV400" i="14"/>
  <c r="BW400" i="14"/>
  <c r="BY400" i="14"/>
  <c r="BZ400" i="14"/>
  <c r="CA400" i="14"/>
  <c r="CB400" i="14"/>
  <c r="A401" i="14"/>
  <c r="B401" i="14"/>
  <c r="C401" i="14"/>
  <c r="D401" i="14"/>
  <c r="E401" i="14"/>
  <c r="F401" i="14"/>
  <c r="G401" i="14"/>
  <c r="H401" i="14"/>
  <c r="I401" i="14"/>
  <c r="J401" i="14"/>
  <c r="K401" i="14"/>
  <c r="L401" i="14"/>
  <c r="M401" i="14"/>
  <c r="N401" i="14"/>
  <c r="O401" i="14"/>
  <c r="P401" i="14"/>
  <c r="Q401" i="14"/>
  <c r="R401" i="14"/>
  <c r="S401" i="14"/>
  <c r="T401" i="14"/>
  <c r="U401" i="14"/>
  <c r="V401" i="14"/>
  <c r="W401" i="14"/>
  <c r="X401" i="14"/>
  <c r="Y401" i="14"/>
  <c r="Z401" i="14"/>
  <c r="AA401" i="14"/>
  <c r="AB401" i="14"/>
  <c r="AC401" i="14"/>
  <c r="AD401" i="14"/>
  <c r="AE401" i="14"/>
  <c r="AF401" i="14"/>
  <c r="AG401" i="14"/>
  <c r="AH401" i="14"/>
  <c r="AI401" i="14"/>
  <c r="AJ401" i="14"/>
  <c r="AK401" i="14"/>
  <c r="AL401" i="14"/>
  <c r="AM401" i="14"/>
  <c r="AN401" i="14"/>
  <c r="AO401" i="14"/>
  <c r="AP401" i="14"/>
  <c r="AQ401" i="14"/>
  <c r="AR401" i="14"/>
  <c r="AS401" i="14"/>
  <c r="AT401" i="14"/>
  <c r="AU401" i="14"/>
  <c r="AV401" i="14"/>
  <c r="AW401" i="14"/>
  <c r="AX401" i="14"/>
  <c r="AZ401" i="14"/>
  <c r="BA401" i="14"/>
  <c r="BB401" i="14"/>
  <c r="BC401" i="14"/>
  <c r="BD401" i="14"/>
  <c r="BE401" i="14"/>
  <c r="BF401" i="14"/>
  <c r="BG401" i="14"/>
  <c r="BH401" i="14"/>
  <c r="BI401" i="14"/>
  <c r="BJ401" i="14"/>
  <c r="BK401" i="14"/>
  <c r="BL401" i="14"/>
  <c r="BM401" i="14"/>
  <c r="BN401" i="14"/>
  <c r="BO401" i="14"/>
  <c r="BP401" i="14"/>
  <c r="BQ401" i="14"/>
  <c r="BR401" i="14"/>
  <c r="BS401" i="14"/>
  <c r="BT401" i="14"/>
  <c r="BU401" i="14"/>
  <c r="BV401" i="14"/>
  <c r="BW401" i="14"/>
  <c r="BY401" i="14"/>
  <c r="BZ401" i="14"/>
  <c r="CA401" i="14"/>
  <c r="CB401" i="14"/>
  <c r="A402" i="14"/>
  <c r="B402" i="14"/>
  <c r="C402" i="14"/>
  <c r="D402" i="14"/>
  <c r="E402" i="14"/>
  <c r="F402" i="14"/>
  <c r="G402" i="14"/>
  <c r="H402" i="14"/>
  <c r="I402" i="14"/>
  <c r="J402" i="14"/>
  <c r="K402" i="14"/>
  <c r="L402" i="14"/>
  <c r="M402" i="14"/>
  <c r="N402" i="14"/>
  <c r="O402" i="14"/>
  <c r="P402" i="14"/>
  <c r="Q402" i="14"/>
  <c r="R402" i="14"/>
  <c r="S402" i="14"/>
  <c r="T402" i="14"/>
  <c r="U402" i="14"/>
  <c r="V402" i="14"/>
  <c r="W402" i="14"/>
  <c r="X402" i="14"/>
  <c r="Y402" i="14"/>
  <c r="Z402" i="14"/>
  <c r="AA402" i="14"/>
  <c r="AB402" i="14"/>
  <c r="AC402" i="14"/>
  <c r="AD402" i="14"/>
  <c r="AE402" i="14"/>
  <c r="AF402" i="14"/>
  <c r="AG402" i="14"/>
  <c r="AH402" i="14"/>
  <c r="AI402" i="14"/>
  <c r="AJ402" i="14"/>
  <c r="AK402" i="14"/>
  <c r="AL402" i="14"/>
  <c r="AM402" i="14"/>
  <c r="AN402" i="14"/>
  <c r="AO402" i="14"/>
  <c r="AP402" i="14"/>
  <c r="AQ402" i="14"/>
  <c r="AR402" i="14"/>
  <c r="AS402" i="14"/>
  <c r="AT402" i="14"/>
  <c r="AU402" i="14"/>
  <c r="AV402" i="14"/>
  <c r="AW402" i="14"/>
  <c r="AX402" i="14"/>
  <c r="AZ402" i="14"/>
  <c r="BA402" i="14"/>
  <c r="BB402" i="14"/>
  <c r="BC402" i="14"/>
  <c r="BD402" i="14"/>
  <c r="BE402" i="14"/>
  <c r="BF402" i="14"/>
  <c r="BG402" i="14"/>
  <c r="BH402" i="14"/>
  <c r="BI402" i="14"/>
  <c r="BJ402" i="14"/>
  <c r="BK402" i="14"/>
  <c r="BL402" i="14"/>
  <c r="BM402" i="14"/>
  <c r="BN402" i="14"/>
  <c r="BO402" i="14"/>
  <c r="BP402" i="14"/>
  <c r="BQ402" i="14"/>
  <c r="BR402" i="14"/>
  <c r="BS402" i="14"/>
  <c r="BT402" i="14"/>
  <c r="BU402" i="14"/>
  <c r="BV402" i="14"/>
  <c r="BW402" i="14"/>
  <c r="BY402" i="14"/>
  <c r="BZ402" i="14"/>
  <c r="CA402" i="14"/>
  <c r="CB402" i="14"/>
  <c r="A403" i="14"/>
  <c r="B403" i="14"/>
  <c r="C403" i="14"/>
  <c r="D403" i="14"/>
  <c r="E403" i="14"/>
  <c r="F403" i="14"/>
  <c r="G403" i="14"/>
  <c r="H403" i="14"/>
  <c r="I403" i="14"/>
  <c r="J403" i="14"/>
  <c r="K403" i="14"/>
  <c r="L403" i="14"/>
  <c r="M403" i="14"/>
  <c r="N403" i="14"/>
  <c r="O403" i="14"/>
  <c r="P403" i="14"/>
  <c r="Q403" i="14"/>
  <c r="R403" i="14"/>
  <c r="S403" i="14"/>
  <c r="T403" i="14"/>
  <c r="U403" i="14"/>
  <c r="V403" i="14"/>
  <c r="W403" i="14"/>
  <c r="X403" i="14"/>
  <c r="Y403" i="14"/>
  <c r="Z403" i="14"/>
  <c r="AA403" i="14"/>
  <c r="AB403" i="14"/>
  <c r="AC403" i="14"/>
  <c r="AD403" i="14"/>
  <c r="AE403" i="14"/>
  <c r="AF403" i="14"/>
  <c r="AG403" i="14"/>
  <c r="AH403" i="14"/>
  <c r="AI403" i="14"/>
  <c r="AJ403" i="14"/>
  <c r="AK403" i="14"/>
  <c r="AL403" i="14"/>
  <c r="AM403" i="14"/>
  <c r="AN403" i="14"/>
  <c r="AO403" i="14"/>
  <c r="AP403" i="14"/>
  <c r="AQ403" i="14"/>
  <c r="AR403" i="14"/>
  <c r="AS403" i="14"/>
  <c r="AT403" i="14"/>
  <c r="AU403" i="14"/>
  <c r="AV403" i="14"/>
  <c r="AW403" i="14"/>
  <c r="AX403" i="14"/>
  <c r="AZ403" i="14"/>
  <c r="BA403" i="14"/>
  <c r="BB403" i="14"/>
  <c r="BC403" i="14"/>
  <c r="BD403" i="14"/>
  <c r="BE403" i="14"/>
  <c r="BF403" i="14"/>
  <c r="BG403" i="14"/>
  <c r="BH403" i="14"/>
  <c r="BI403" i="14"/>
  <c r="BJ403" i="14"/>
  <c r="BK403" i="14"/>
  <c r="BL403" i="14"/>
  <c r="BM403" i="14"/>
  <c r="BN403" i="14"/>
  <c r="BO403" i="14"/>
  <c r="BP403" i="14"/>
  <c r="BQ403" i="14"/>
  <c r="BR403" i="14"/>
  <c r="BS403" i="14"/>
  <c r="BT403" i="14"/>
  <c r="BU403" i="14"/>
  <c r="BV403" i="14"/>
  <c r="BW403" i="14"/>
  <c r="BY403" i="14"/>
  <c r="BZ403" i="14"/>
  <c r="CA403" i="14"/>
  <c r="CB403" i="14"/>
  <c r="A404" i="14"/>
  <c r="B404" i="14"/>
  <c r="C404" i="14"/>
  <c r="D404" i="14"/>
  <c r="E404" i="14"/>
  <c r="F404" i="14"/>
  <c r="G404" i="14"/>
  <c r="H404" i="14"/>
  <c r="I404" i="14"/>
  <c r="J404" i="14"/>
  <c r="K404" i="14"/>
  <c r="L404" i="14"/>
  <c r="M404" i="14"/>
  <c r="N404" i="14"/>
  <c r="O404" i="14"/>
  <c r="P404" i="14"/>
  <c r="Q404" i="14"/>
  <c r="R404" i="14"/>
  <c r="S404" i="14"/>
  <c r="T404" i="14"/>
  <c r="U404" i="14"/>
  <c r="V404" i="14"/>
  <c r="W404" i="14"/>
  <c r="X404" i="14"/>
  <c r="Y404" i="14"/>
  <c r="Z404" i="14"/>
  <c r="AA404" i="14"/>
  <c r="AB404" i="14"/>
  <c r="AC404" i="14"/>
  <c r="AD404" i="14"/>
  <c r="AE404" i="14"/>
  <c r="AF404" i="14"/>
  <c r="AG404" i="14"/>
  <c r="AH404" i="14"/>
  <c r="AI404" i="14"/>
  <c r="AJ404" i="14"/>
  <c r="AK404" i="14"/>
  <c r="AL404" i="14"/>
  <c r="AM404" i="14"/>
  <c r="AN404" i="14"/>
  <c r="AO404" i="14"/>
  <c r="AP404" i="14"/>
  <c r="AQ404" i="14"/>
  <c r="AR404" i="14"/>
  <c r="AS404" i="14"/>
  <c r="AT404" i="14"/>
  <c r="AU404" i="14"/>
  <c r="AV404" i="14"/>
  <c r="AW404" i="14"/>
  <c r="AX404" i="14"/>
  <c r="AZ404" i="14"/>
  <c r="BA404" i="14"/>
  <c r="BB404" i="14"/>
  <c r="BC404" i="14"/>
  <c r="BD404" i="14"/>
  <c r="BE404" i="14"/>
  <c r="BF404" i="14"/>
  <c r="BG404" i="14"/>
  <c r="BH404" i="14"/>
  <c r="BI404" i="14"/>
  <c r="BJ404" i="14"/>
  <c r="BK404" i="14"/>
  <c r="BL404" i="14"/>
  <c r="BM404" i="14"/>
  <c r="BN404" i="14"/>
  <c r="BO404" i="14"/>
  <c r="BP404" i="14"/>
  <c r="BQ404" i="14"/>
  <c r="BR404" i="14"/>
  <c r="BS404" i="14"/>
  <c r="BT404" i="14"/>
  <c r="BU404" i="14"/>
  <c r="BV404" i="14"/>
  <c r="BW404" i="14"/>
  <c r="BY404" i="14"/>
  <c r="BZ404" i="14"/>
  <c r="CA404" i="14"/>
  <c r="CB404" i="14"/>
  <c r="A405" i="14"/>
  <c r="B405" i="14"/>
  <c r="C405" i="14"/>
  <c r="D405" i="14"/>
  <c r="E405" i="14"/>
  <c r="F405" i="14"/>
  <c r="G405" i="14"/>
  <c r="H405" i="14"/>
  <c r="I405" i="14"/>
  <c r="J405" i="14"/>
  <c r="K405" i="14"/>
  <c r="L405" i="14"/>
  <c r="M405" i="14"/>
  <c r="N405" i="14"/>
  <c r="O405" i="14"/>
  <c r="P405" i="14"/>
  <c r="Q405" i="14"/>
  <c r="R405" i="14"/>
  <c r="S405" i="14"/>
  <c r="T405" i="14"/>
  <c r="U405" i="14"/>
  <c r="V405" i="14"/>
  <c r="W405" i="14"/>
  <c r="X405" i="14"/>
  <c r="Y405" i="14"/>
  <c r="Z405" i="14"/>
  <c r="AA405" i="14"/>
  <c r="AB405" i="14"/>
  <c r="AC405" i="14"/>
  <c r="AD405" i="14"/>
  <c r="AE405" i="14"/>
  <c r="AF405" i="14"/>
  <c r="AG405" i="14"/>
  <c r="AH405" i="14"/>
  <c r="AI405" i="14"/>
  <c r="AJ405" i="14"/>
  <c r="AK405" i="14"/>
  <c r="AL405" i="14"/>
  <c r="AM405" i="14"/>
  <c r="AN405" i="14"/>
  <c r="AO405" i="14"/>
  <c r="AP405" i="14"/>
  <c r="AQ405" i="14"/>
  <c r="AR405" i="14"/>
  <c r="AS405" i="14"/>
  <c r="AT405" i="14"/>
  <c r="AU405" i="14"/>
  <c r="AV405" i="14"/>
  <c r="AW405" i="14"/>
  <c r="AX405" i="14"/>
  <c r="AZ405" i="14"/>
  <c r="BA405" i="14"/>
  <c r="BB405" i="14"/>
  <c r="BC405" i="14"/>
  <c r="BD405" i="14"/>
  <c r="BE405" i="14"/>
  <c r="BF405" i="14"/>
  <c r="BG405" i="14"/>
  <c r="BH405" i="14"/>
  <c r="BI405" i="14"/>
  <c r="BJ405" i="14"/>
  <c r="BK405" i="14"/>
  <c r="BL405" i="14"/>
  <c r="BM405" i="14"/>
  <c r="BN405" i="14"/>
  <c r="BO405" i="14"/>
  <c r="BP405" i="14"/>
  <c r="BQ405" i="14"/>
  <c r="BR405" i="14"/>
  <c r="BS405" i="14"/>
  <c r="BT405" i="14"/>
  <c r="BU405" i="14"/>
  <c r="BV405" i="14"/>
  <c r="BW405" i="14"/>
  <c r="BY405" i="14"/>
  <c r="BZ405" i="14"/>
  <c r="CA405" i="14"/>
  <c r="CB405" i="14"/>
  <c r="A406" i="14"/>
  <c r="B406" i="14"/>
  <c r="C406" i="14"/>
  <c r="D406" i="14"/>
  <c r="E406" i="14"/>
  <c r="F406" i="14"/>
  <c r="G406" i="14"/>
  <c r="H406" i="14"/>
  <c r="I406" i="14"/>
  <c r="J406" i="14"/>
  <c r="K406" i="14"/>
  <c r="L406" i="14"/>
  <c r="M406" i="14"/>
  <c r="N406" i="14"/>
  <c r="O406" i="14"/>
  <c r="P406" i="14"/>
  <c r="Q406" i="14"/>
  <c r="R406" i="14"/>
  <c r="S406" i="14"/>
  <c r="T406" i="14"/>
  <c r="U406" i="14"/>
  <c r="V406" i="14"/>
  <c r="W406" i="14"/>
  <c r="X406" i="14"/>
  <c r="Y406" i="14"/>
  <c r="Z406" i="14"/>
  <c r="AA406" i="14"/>
  <c r="AB406" i="14"/>
  <c r="AC406" i="14"/>
  <c r="AD406" i="14"/>
  <c r="AE406" i="14"/>
  <c r="AF406" i="14"/>
  <c r="AG406" i="14"/>
  <c r="AH406" i="14"/>
  <c r="AI406" i="14"/>
  <c r="AJ406" i="14"/>
  <c r="AK406" i="14"/>
  <c r="AL406" i="14"/>
  <c r="AM406" i="14"/>
  <c r="AN406" i="14"/>
  <c r="AO406" i="14"/>
  <c r="AP406" i="14"/>
  <c r="AQ406" i="14"/>
  <c r="AR406" i="14"/>
  <c r="AS406" i="14"/>
  <c r="AT406" i="14"/>
  <c r="AU406" i="14"/>
  <c r="AV406" i="14"/>
  <c r="AW406" i="14"/>
  <c r="AX406" i="14"/>
  <c r="AZ406" i="14"/>
  <c r="BA406" i="14"/>
  <c r="BB406" i="14"/>
  <c r="BC406" i="14"/>
  <c r="BD406" i="14"/>
  <c r="BE406" i="14"/>
  <c r="BF406" i="14"/>
  <c r="BG406" i="14"/>
  <c r="BH406" i="14"/>
  <c r="BI406" i="14"/>
  <c r="BJ406" i="14"/>
  <c r="BK406" i="14"/>
  <c r="BL406" i="14"/>
  <c r="BM406" i="14"/>
  <c r="BN406" i="14"/>
  <c r="BO406" i="14"/>
  <c r="BP406" i="14"/>
  <c r="BQ406" i="14"/>
  <c r="BR406" i="14"/>
  <c r="BS406" i="14"/>
  <c r="BT406" i="14"/>
  <c r="BU406" i="14"/>
  <c r="BV406" i="14"/>
  <c r="BW406" i="14"/>
  <c r="BY406" i="14"/>
  <c r="BZ406" i="14"/>
  <c r="CA406" i="14"/>
  <c r="CB406" i="14"/>
  <c r="A407" i="14"/>
  <c r="B407" i="14"/>
  <c r="C407" i="14"/>
  <c r="D407" i="14"/>
  <c r="E407" i="14"/>
  <c r="F407" i="14"/>
  <c r="G407" i="14"/>
  <c r="H407" i="14"/>
  <c r="I407" i="14"/>
  <c r="J407" i="14"/>
  <c r="K407" i="14"/>
  <c r="L407" i="14"/>
  <c r="M407" i="14"/>
  <c r="N407" i="14"/>
  <c r="O407" i="14"/>
  <c r="P407" i="14"/>
  <c r="Q407" i="14"/>
  <c r="R407" i="14"/>
  <c r="S407" i="14"/>
  <c r="T407" i="14"/>
  <c r="U407" i="14"/>
  <c r="V407" i="14"/>
  <c r="W407" i="14"/>
  <c r="X407" i="14"/>
  <c r="Y407" i="14"/>
  <c r="Z407" i="14"/>
  <c r="AA407" i="14"/>
  <c r="AB407" i="14"/>
  <c r="AC407" i="14"/>
  <c r="AD407" i="14"/>
  <c r="AE407" i="14"/>
  <c r="AF407" i="14"/>
  <c r="AG407" i="14"/>
  <c r="AH407" i="14"/>
  <c r="AI407" i="14"/>
  <c r="AJ407" i="14"/>
  <c r="AK407" i="14"/>
  <c r="AL407" i="14"/>
  <c r="AM407" i="14"/>
  <c r="AN407" i="14"/>
  <c r="AO407" i="14"/>
  <c r="AP407" i="14"/>
  <c r="AQ407" i="14"/>
  <c r="AR407" i="14"/>
  <c r="AS407" i="14"/>
  <c r="AT407" i="14"/>
  <c r="AU407" i="14"/>
  <c r="AV407" i="14"/>
  <c r="AW407" i="14"/>
  <c r="AX407" i="14"/>
  <c r="AZ407" i="14"/>
  <c r="BA407" i="14"/>
  <c r="BB407" i="14"/>
  <c r="BC407" i="14"/>
  <c r="BD407" i="14"/>
  <c r="BE407" i="14"/>
  <c r="BF407" i="14"/>
  <c r="BG407" i="14"/>
  <c r="BH407" i="14"/>
  <c r="BI407" i="14"/>
  <c r="BJ407" i="14"/>
  <c r="BK407" i="14"/>
  <c r="BL407" i="14"/>
  <c r="BM407" i="14"/>
  <c r="BN407" i="14"/>
  <c r="BO407" i="14"/>
  <c r="BP407" i="14"/>
  <c r="BQ407" i="14"/>
  <c r="BR407" i="14"/>
  <c r="BS407" i="14"/>
  <c r="BT407" i="14"/>
  <c r="BU407" i="14"/>
  <c r="BV407" i="14"/>
  <c r="BW407" i="14"/>
  <c r="BY407" i="14"/>
  <c r="BZ407" i="14"/>
  <c r="CA407" i="14"/>
  <c r="CB407" i="14"/>
  <c r="A408" i="14"/>
  <c r="B408" i="14"/>
  <c r="C408" i="14"/>
  <c r="D408" i="14"/>
  <c r="E408" i="14"/>
  <c r="F408" i="14"/>
  <c r="G408" i="14"/>
  <c r="H408" i="14"/>
  <c r="I408" i="14"/>
  <c r="J408" i="14"/>
  <c r="K408" i="14"/>
  <c r="L408" i="14"/>
  <c r="M408" i="14"/>
  <c r="N408" i="14"/>
  <c r="O408" i="14"/>
  <c r="P408" i="14"/>
  <c r="Q408" i="14"/>
  <c r="R408" i="14"/>
  <c r="S408" i="14"/>
  <c r="T408" i="14"/>
  <c r="U408" i="14"/>
  <c r="V408" i="14"/>
  <c r="W408" i="14"/>
  <c r="X408" i="14"/>
  <c r="Y408" i="14"/>
  <c r="Z408" i="14"/>
  <c r="AA408" i="14"/>
  <c r="AB408" i="14"/>
  <c r="AC408" i="14"/>
  <c r="AD408" i="14"/>
  <c r="AE408" i="14"/>
  <c r="AF408" i="14"/>
  <c r="AG408" i="14"/>
  <c r="AH408" i="14"/>
  <c r="AI408" i="14"/>
  <c r="AJ408" i="14"/>
  <c r="AK408" i="14"/>
  <c r="AL408" i="14"/>
  <c r="AM408" i="14"/>
  <c r="AN408" i="14"/>
  <c r="AO408" i="14"/>
  <c r="AP408" i="14"/>
  <c r="AQ408" i="14"/>
  <c r="AR408" i="14"/>
  <c r="AS408" i="14"/>
  <c r="AT408" i="14"/>
  <c r="AU408" i="14"/>
  <c r="AV408" i="14"/>
  <c r="AW408" i="14"/>
  <c r="AX408" i="14"/>
  <c r="AZ408" i="14"/>
  <c r="BA408" i="14"/>
  <c r="BB408" i="14"/>
  <c r="BC408" i="14"/>
  <c r="BD408" i="14"/>
  <c r="BE408" i="14"/>
  <c r="BF408" i="14"/>
  <c r="BG408" i="14"/>
  <c r="BH408" i="14"/>
  <c r="BI408" i="14"/>
  <c r="BJ408" i="14"/>
  <c r="BK408" i="14"/>
  <c r="BL408" i="14"/>
  <c r="BM408" i="14"/>
  <c r="BN408" i="14"/>
  <c r="BO408" i="14"/>
  <c r="BP408" i="14"/>
  <c r="BQ408" i="14"/>
  <c r="BR408" i="14"/>
  <c r="BS408" i="14"/>
  <c r="BT408" i="14"/>
  <c r="BU408" i="14"/>
  <c r="BV408" i="14"/>
  <c r="BW408" i="14"/>
  <c r="BY408" i="14"/>
  <c r="BZ408" i="14"/>
  <c r="CA408" i="14"/>
  <c r="CB408" i="14"/>
  <c r="A409" i="14"/>
  <c r="B409" i="14"/>
  <c r="C409" i="14"/>
  <c r="D409" i="14"/>
  <c r="E409" i="14"/>
  <c r="F409" i="14"/>
  <c r="G409" i="14"/>
  <c r="H409" i="14"/>
  <c r="I409" i="14"/>
  <c r="J409" i="14"/>
  <c r="K409" i="14"/>
  <c r="L409" i="14"/>
  <c r="M409" i="14"/>
  <c r="N409" i="14"/>
  <c r="O409" i="14"/>
  <c r="P409" i="14"/>
  <c r="Q409" i="14"/>
  <c r="R409" i="14"/>
  <c r="S409" i="14"/>
  <c r="T409" i="14"/>
  <c r="U409" i="14"/>
  <c r="V409" i="14"/>
  <c r="W409" i="14"/>
  <c r="X409" i="14"/>
  <c r="Y409" i="14"/>
  <c r="Z409" i="14"/>
  <c r="AA409" i="14"/>
  <c r="AB409" i="14"/>
  <c r="AC409" i="14"/>
  <c r="AD409" i="14"/>
  <c r="AE409" i="14"/>
  <c r="AF409" i="14"/>
  <c r="AG409" i="14"/>
  <c r="AH409" i="14"/>
  <c r="AI409" i="14"/>
  <c r="AJ409" i="14"/>
  <c r="AK409" i="14"/>
  <c r="AL409" i="14"/>
  <c r="AM409" i="14"/>
  <c r="AN409" i="14"/>
  <c r="AO409" i="14"/>
  <c r="AP409" i="14"/>
  <c r="AQ409" i="14"/>
  <c r="AR409" i="14"/>
  <c r="AS409" i="14"/>
  <c r="AT409" i="14"/>
  <c r="AU409" i="14"/>
  <c r="AV409" i="14"/>
  <c r="AW409" i="14"/>
  <c r="AX409" i="14"/>
  <c r="AZ409" i="14"/>
  <c r="BA409" i="14"/>
  <c r="BB409" i="14"/>
  <c r="BC409" i="14"/>
  <c r="BD409" i="14"/>
  <c r="BE409" i="14"/>
  <c r="BF409" i="14"/>
  <c r="BG409" i="14"/>
  <c r="BH409" i="14"/>
  <c r="BI409" i="14"/>
  <c r="BJ409" i="14"/>
  <c r="BK409" i="14"/>
  <c r="BL409" i="14"/>
  <c r="BM409" i="14"/>
  <c r="BN409" i="14"/>
  <c r="BO409" i="14"/>
  <c r="BP409" i="14"/>
  <c r="BQ409" i="14"/>
  <c r="BR409" i="14"/>
  <c r="BS409" i="14"/>
  <c r="BT409" i="14"/>
  <c r="BU409" i="14"/>
  <c r="BV409" i="14"/>
  <c r="BW409" i="14"/>
  <c r="BY409" i="14"/>
  <c r="BZ409" i="14"/>
  <c r="CA409" i="14"/>
  <c r="CB409" i="14"/>
  <c r="A410" i="14"/>
  <c r="B410" i="14"/>
  <c r="C410" i="14"/>
  <c r="D410" i="14"/>
  <c r="E410" i="14"/>
  <c r="F410" i="14"/>
  <c r="G410" i="14"/>
  <c r="H410" i="14"/>
  <c r="I410" i="14"/>
  <c r="J410" i="14"/>
  <c r="K410" i="14"/>
  <c r="L410" i="14"/>
  <c r="M410" i="14"/>
  <c r="N410" i="14"/>
  <c r="O410" i="14"/>
  <c r="P410" i="14"/>
  <c r="Q410" i="14"/>
  <c r="R410" i="14"/>
  <c r="S410" i="14"/>
  <c r="T410" i="14"/>
  <c r="U410" i="14"/>
  <c r="V410" i="14"/>
  <c r="W410" i="14"/>
  <c r="X410" i="14"/>
  <c r="Y410" i="14"/>
  <c r="Z410" i="14"/>
  <c r="AA410" i="14"/>
  <c r="AB410" i="14"/>
  <c r="AC410" i="14"/>
  <c r="AD410" i="14"/>
  <c r="AE410" i="14"/>
  <c r="AF410" i="14"/>
  <c r="AG410" i="14"/>
  <c r="AH410" i="14"/>
  <c r="AI410" i="14"/>
  <c r="AJ410" i="14"/>
  <c r="AK410" i="14"/>
  <c r="AL410" i="14"/>
  <c r="AM410" i="14"/>
  <c r="AN410" i="14"/>
  <c r="AO410" i="14"/>
  <c r="AP410" i="14"/>
  <c r="AQ410" i="14"/>
  <c r="AR410" i="14"/>
  <c r="AS410" i="14"/>
  <c r="AT410" i="14"/>
  <c r="AU410" i="14"/>
  <c r="AV410" i="14"/>
  <c r="AW410" i="14"/>
  <c r="AX410" i="14"/>
  <c r="AZ410" i="14"/>
  <c r="BA410" i="14"/>
  <c r="BB410" i="14"/>
  <c r="BC410" i="14"/>
  <c r="BD410" i="14"/>
  <c r="BE410" i="14"/>
  <c r="BF410" i="14"/>
  <c r="BG410" i="14"/>
  <c r="BH410" i="14"/>
  <c r="BI410" i="14"/>
  <c r="BJ410" i="14"/>
  <c r="BK410" i="14"/>
  <c r="BL410" i="14"/>
  <c r="BM410" i="14"/>
  <c r="BN410" i="14"/>
  <c r="BO410" i="14"/>
  <c r="BP410" i="14"/>
  <c r="BQ410" i="14"/>
  <c r="BR410" i="14"/>
  <c r="BS410" i="14"/>
  <c r="BT410" i="14"/>
  <c r="BU410" i="14"/>
  <c r="BV410" i="14"/>
  <c r="BW410" i="14"/>
  <c r="BY410" i="14"/>
  <c r="BZ410" i="14"/>
  <c r="CA410" i="14"/>
  <c r="CB410" i="14"/>
  <c r="A411" i="14"/>
  <c r="B411" i="14"/>
  <c r="C411" i="14"/>
  <c r="D411" i="14"/>
  <c r="E411" i="14"/>
  <c r="F411" i="14"/>
  <c r="G411" i="14"/>
  <c r="H411" i="14"/>
  <c r="I411" i="14"/>
  <c r="J411" i="14"/>
  <c r="K411" i="14"/>
  <c r="L411" i="14"/>
  <c r="M411" i="14"/>
  <c r="N411" i="14"/>
  <c r="O411" i="14"/>
  <c r="P411" i="14"/>
  <c r="Q411" i="14"/>
  <c r="R411" i="14"/>
  <c r="S411" i="14"/>
  <c r="T411" i="14"/>
  <c r="U411" i="14"/>
  <c r="V411" i="14"/>
  <c r="W411" i="14"/>
  <c r="X411" i="14"/>
  <c r="Y411" i="14"/>
  <c r="Z411" i="14"/>
  <c r="AA411" i="14"/>
  <c r="AB411" i="14"/>
  <c r="AC411" i="14"/>
  <c r="AD411" i="14"/>
  <c r="AE411" i="14"/>
  <c r="AF411" i="14"/>
  <c r="AG411" i="14"/>
  <c r="AH411" i="14"/>
  <c r="AI411" i="14"/>
  <c r="AJ411" i="14"/>
  <c r="AK411" i="14"/>
  <c r="AL411" i="14"/>
  <c r="AM411" i="14"/>
  <c r="AN411" i="14"/>
  <c r="AO411" i="14"/>
  <c r="AP411" i="14"/>
  <c r="AQ411" i="14"/>
  <c r="AR411" i="14"/>
  <c r="AS411" i="14"/>
  <c r="AT411" i="14"/>
  <c r="AU411" i="14"/>
  <c r="AV411" i="14"/>
  <c r="AW411" i="14"/>
  <c r="AX411" i="14"/>
  <c r="AZ411" i="14"/>
  <c r="BA411" i="14"/>
  <c r="BB411" i="14"/>
  <c r="BC411" i="14"/>
  <c r="BD411" i="14"/>
  <c r="BE411" i="14"/>
  <c r="BF411" i="14"/>
  <c r="BG411" i="14"/>
  <c r="BH411" i="14"/>
  <c r="BI411" i="14"/>
  <c r="BJ411" i="14"/>
  <c r="BK411" i="14"/>
  <c r="BL411" i="14"/>
  <c r="BM411" i="14"/>
  <c r="BN411" i="14"/>
  <c r="BO411" i="14"/>
  <c r="BP411" i="14"/>
  <c r="BQ411" i="14"/>
  <c r="BR411" i="14"/>
  <c r="BS411" i="14"/>
  <c r="BT411" i="14"/>
  <c r="BU411" i="14"/>
  <c r="BV411" i="14"/>
  <c r="BW411" i="14"/>
  <c r="BY411" i="14"/>
  <c r="BZ411" i="14"/>
  <c r="CA411" i="14"/>
  <c r="CB411" i="14"/>
  <c r="A412" i="14"/>
  <c r="B412" i="14"/>
  <c r="C412" i="14"/>
  <c r="D412" i="14"/>
  <c r="E412" i="14"/>
  <c r="F412" i="14"/>
  <c r="G412" i="14"/>
  <c r="H412" i="14"/>
  <c r="I412" i="14"/>
  <c r="J412" i="14"/>
  <c r="K412" i="14"/>
  <c r="L412" i="14"/>
  <c r="M412" i="14"/>
  <c r="N412" i="14"/>
  <c r="O412" i="14"/>
  <c r="P412" i="14"/>
  <c r="Q412" i="14"/>
  <c r="R412" i="14"/>
  <c r="S412" i="14"/>
  <c r="T412" i="14"/>
  <c r="U412" i="14"/>
  <c r="V412" i="14"/>
  <c r="W412" i="14"/>
  <c r="X412" i="14"/>
  <c r="Y412" i="14"/>
  <c r="Z412" i="14"/>
  <c r="AA412" i="14"/>
  <c r="AB412" i="14"/>
  <c r="AC412" i="14"/>
  <c r="AD412" i="14"/>
  <c r="AE412" i="14"/>
  <c r="AF412" i="14"/>
  <c r="AG412" i="14"/>
  <c r="AH412" i="14"/>
  <c r="AI412" i="14"/>
  <c r="AJ412" i="14"/>
  <c r="AK412" i="14"/>
  <c r="AL412" i="14"/>
  <c r="AM412" i="14"/>
  <c r="AN412" i="14"/>
  <c r="AO412" i="14"/>
  <c r="AP412" i="14"/>
  <c r="AQ412" i="14"/>
  <c r="AR412" i="14"/>
  <c r="AS412" i="14"/>
  <c r="AT412" i="14"/>
  <c r="AU412" i="14"/>
  <c r="AV412" i="14"/>
  <c r="AW412" i="14"/>
  <c r="AX412" i="14"/>
  <c r="AZ412" i="14"/>
  <c r="BA412" i="14"/>
  <c r="BB412" i="14"/>
  <c r="BC412" i="14"/>
  <c r="BD412" i="14"/>
  <c r="BE412" i="14"/>
  <c r="BF412" i="14"/>
  <c r="BG412" i="14"/>
  <c r="BH412" i="14"/>
  <c r="BI412" i="14"/>
  <c r="BJ412" i="14"/>
  <c r="BK412" i="14"/>
  <c r="BL412" i="14"/>
  <c r="BM412" i="14"/>
  <c r="BN412" i="14"/>
  <c r="BO412" i="14"/>
  <c r="BP412" i="14"/>
  <c r="BQ412" i="14"/>
  <c r="BR412" i="14"/>
  <c r="BS412" i="14"/>
  <c r="BT412" i="14"/>
  <c r="BU412" i="14"/>
  <c r="BV412" i="14"/>
  <c r="BW412" i="14"/>
  <c r="BY412" i="14"/>
  <c r="BZ412" i="14"/>
  <c r="CA412" i="14"/>
  <c r="CB412" i="14"/>
  <c r="A413" i="14"/>
  <c r="B413" i="14"/>
  <c r="C413" i="14"/>
  <c r="D413" i="14"/>
  <c r="E413" i="14"/>
  <c r="F413" i="14"/>
  <c r="G413" i="14"/>
  <c r="H413" i="14"/>
  <c r="I413" i="14"/>
  <c r="J413" i="14"/>
  <c r="K413" i="14"/>
  <c r="L413" i="14"/>
  <c r="M413" i="14"/>
  <c r="N413" i="14"/>
  <c r="O413" i="14"/>
  <c r="P413" i="14"/>
  <c r="Q413" i="14"/>
  <c r="R413" i="14"/>
  <c r="S413" i="14"/>
  <c r="T413" i="14"/>
  <c r="U413" i="14"/>
  <c r="V413" i="14"/>
  <c r="W413" i="14"/>
  <c r="X413" i="14"/>
  <c r="Y413" i="14"/>
  <c r="Z413" i="14"/>
  <c r="AA413" i="14"/>
  <c r="AB413" i="14"/>
  <c r="AC413" i="14"/>
  <c r="AD413" i="14"/>
  <c r="AE413" i="14"/>
  <c r="AF413" i="14"/>
  <c r="AG413" i="14"/>
  <c r="AH413" i="14"/>
  <c r="AI413" i="14"/>
  <c r="AJ413" i="14"/>
  <c r="AK413" i="14"/>
  <c r="AL413" i="14"/>
  <c r="AM413" i="14"/>
  <c r="AN413" i="14"/>
  <c r="AO413" i="14"/>
  <c r="AP413" i="14"/>
  <c r="AQ413" i="14"/>
  <c r="AR413" i="14"/>
  <c r="AS413" i="14"/>
  <c r="AT413" i="14"/>
  <c r="AU413" i="14"/>
  <c r="AV413" i="14"/>
  <c r="AW413" i="14"/>
  <c r="AX413" i="14"/>
  <c r="AZ413" i="14"/>
  <c r="BA413" i="14"/>
  <c r="BB413" i="14"/>
  <c r="BC413" i="14"/>
  <c r="BD413" i="14"/>
  <c r="BE413" i="14"/>
  <c r="BF413" i="14"/>
  <c r="BG413" i="14"/>
  <c r="BH413" i="14"/>
  <c r="BI413" i="14"/>
  <c r="BJ413" i="14"/>
  <c r="BK413" i="14"/>
  <c r="BL413" i="14"/>
  <c r="BM413" i="14"/>
  <c r="BN413" i="14"/>
  <c r="BO413" i="14"/>
  <c r="BP413" i="14"/>
  <c r="BQ413" i="14"/>
  <c r="BR413" i="14"/>
  <c r="BS413" i="14"/>
  <c r="BT413" i="14"/>
  <c r="BU413" i="14"/>
  <c r="BV413" i="14"/>
  <c r="BW413" i="14"/>
  <c r="BY413" i="14"/>
  <c r="BZ413" i="14"/>
  <c r="CA413" i="14"/>
  <c r="CB413" i="14"/>
  <c r="A414" i="14"/>
  <c r="B414" i="14"/>
  <c r="C414" i="14"/>
  <c r="D414" i="14"/>
  <c r="E414" i="14"/>
  <c r="F414" i="14"/>
  <c r="G414" i="14"/>
  <c r="H414" i="14"/>
  <c r="I414" i="14"/>
  <c r="J414" i="14"/>
  <c r="K414" i="14"/>
  <c r="L414" i="14"/>
  <c r="M414" i="14"/>
  <c r="N414" i="14"/>
  <c r="O414" i="14"/>
  <c r="P414" i="14"/>
  <c r="Q414" i="14"/>
  <c r="R414" i="14"/>
  <c r="S414" i="14"/>
  <c r="T414" i="14"/>
  <c r="U414" i="14"/>
  <c r="V414" i="14"/>
  <c r="W414" i="14"/>
  <c r="X414" i="14"/>
  <c r="Y414" i="14"/>
  <c r="Z414" i="14"/>
  <c r="AA414" i="14"/>
  <c r="AB414" i="14"/>
  <c r="AC414" i="14"/>
  <c r="AD414" i="14"/>
  <c r="AE414" i="14"/>
  <c r="AF414" i="14"/>
  <c r="AG414" i="14"/>
  <c r="AH414" i="14"/>
  <c r="AI414" i="14"/>
  <c r="AJ414" i="14"/>
  <c r="AK414" i="14"/>
  <c r="AL414" i="14"/>
  <c r="AM414" i="14"/>
  <c r="AN414" i="14"/>
  <c r="AO414" i="14"/>
  <c r="AP414" i="14"/>
  <c r="AQ414" i="14"/>
  <c r="AR414" i="14"/>
  <c r="AS414" i="14"/>
  <c r="AT414" i="14"/>
  <c r="AU414" i="14"/>
  <c r="AV414" i="14"/>
  <c r="AW414" i="14"/>
  <c r="AX414" i="14"/>
  <c r="AZ414" i="14"/>
  <c r="BA414" i="14"/>
  <c r="BB414" i="14"/>
  <c r="BC414" i="14"/>
  <c r="BD414" i="14"/>
  <c r="BE414" i="14"/>
  <c r="BF414" i="14"/>
  <c r="BG414" i="14"/>
  <c r="BH414" i="14"/>
  <c r="BI414" i="14"/>
  <c r="BJ414" i="14"/>
  <c r="BK414" i="14"/>
  <c r="BL414" i="14"/>
  <c r="BM414" i="14"/>
  <c r="BN414" i="14"/>
  <c r="BO414" i="14"/>
  <c r="BP414" i="14"/>
  <c r="BQ414" i="14"/>
  <c r="BR414" i="14"/>
  <c r="BS414" i="14"/>
  <c r="BT414" i="14"/>
  <c r="BU414" i="14"/>
  <c r="BV414" i="14"/>
  <c r="BW414" i="14"/>
  <c r="BY414" i="14"/>
  <c r="BZ414" i="14"/>
  <c r="CA414" i="14"/>
  <c r="CB414" i="14"/>
  <c r="A415" i="14"/>
  <c r="B415" i="14"/>
  <c r="C415" i="14"/>
  <c r="D415" i="14"/>
  <c r="E415" i="14"/>
  <c r="F415" i="14"/>
  <c r="G415" i="14"/>
  <c r="H415" i="14"/>
  <c r="I415" i="14"/>
  <c r="J415" i="14"/>
  <c r="K415" i="14"/>
  <c r="L415" i="14"/>
  <c r="M415" i="14"/>
  <c r="N415" i="14"/>
  <c r="O415" i="14"/>
  <c r="P415" i="14"/>
  <c r="Q415" i="14"/>
  <c r="R415" i="14"/>
  <c r="S415" i="14"/>
  <c r="T415" i="14"/>
  <c r="U415" i="14"/>
  <c r="V415" i="14"/>
  <c r="W415" i="14"/>
  <c r="X415" i="14"/>
  <c r="Y415" i="14"/>
  <c r="Z415" i="14"/>
  <c r="AA415" i="14"/>
  <c r="AB415" i="14"/>
  <c r="AC415" i="14"/>
  <c r="AD415" i="14"/>
  <c r="AE415" i="14"/>
  <c r="AF415" i="14"/>
  <c r="AG415" i="14"/>
  <c r="AH415" i="14"/>
  <c r="AI415" i="14"/>
  <c r="AJ415" i="14"/>
  <c r="AK415" i="14"/>
  <c r="AL415" i="14"/>
  <c r="AM415" i="14"/>
  <c r="AN415" i="14"/>
  <c r="AO415" i="14"/>
  <c r="AP415" i="14"/>
  <c r="AQ415" i="14"/>
  <c r="AR415" i="14"/>
  <c r="AS415" i="14"/>
  <c r="AT415" i="14"/>
  <c r="AU415" i="14"/>
  <c r="AV415" i="14"/>
  <c r="AW415" i="14"/>
  <c r="AX415" i="14"/>
  <c r="AZ415" i="14"/>
  <c r="BA415" i="14"/>
  <c r="BB415" i="14"/>
  <c r="BC415" i="14"/>
  <c r="BD415" i="14"/>
  <c r="BE415" i="14"/>
  <c r="BF415" i="14"/>
  <c r="BG415" i="14"/>
  <c r="BH415" i="14"/>
  <c r="BI415" i="14"/>
  <c r="BJ415" i="14"/>
  <c r="BK415" i="14"/>
  <c r="BL415" i="14"/>
  <c r="BM415" i="14"/>
  <c r="BN415" i="14"/>
  <c r="BO415" i="14"/>
  <c r="BP415" i="14"/>
  <c r="BQ415" i="14"/>
  <c r="BR415" i="14"/>
  <c r="BS415" i="14"/>
  <c r="BT415" i="14"/>
  <c r="BU415" i="14"/>
  <c r="BV415" i="14"/>
  <c r="BW415" i="14"/>
  <c r="BY415" i="14"/>
  <c r="BZ415" i="14"/>
  <c r="CA415" i="14"/>
  <c r="CB415" i="14"/>
  <c r="A416" i="14"/>
  <c r="B416" i="14"/>
  <c r="C416" i="14"/>
  <c r="D416" i="14"/>
  <c r="E416" i="14"/>
  <c r="F416" i="14"/>
  <c r="G416" i="14"/>
  <c r="H416" i="14"/>
  <c r="I416" i="14"/>
  <c r="J416" i="14"/>
  <c r="K416" i="14"/>
  <c r="L416" i="14"/>
  <c r="M416" i="14"/>
  <c r="N416" i="14"/>
  <c r="O416" i="14"/>
  <c r="P416" i="14"/>
  <c r="Q416" i="14"/>
  <c r="R416" i="14"/>
  <c r="S416" i="14"/>
  <c r="T416" i="14"/>
  <c r="U416" i="14"/>
  <c r="V416" i="14"/>
  <c r="W416" i="14"/>
  <c r="X416" i="14"/>
  <c r="Y416" i="14"/>
  <c r="Z416" i="14"/>
  <c r="AA416" i="14"/>
  <c r="AB416" i="14"/>
  <c r="AC416" i="14"/>
  <c r="AD416" i="14"/>
  <c r="AE416" i="14"/>
  <c r="AF416" i="14"/>
  <c r="AG416" i="14"/>
  <c r="AH416" i="14"/>
  <c r="AI416" i="14"/>
  <c r="AJ416" i="14"/>
  <c r="AK416" i="14"/>
  <c r="AL416" i="14"/>
  <c r="AM416" i="14"/>
  <c r="AN416" i="14"/>
  <c r="AO416" i="14"/>
  <c r="AP416" i="14"/>
  <c r="AQ416" i="14"/>
  <c r="AR416" i="14"/>
  <c r="AS416" i="14"/>
  <c r="AT416" i="14"/>
  <c r="AU416" i="14"/>
  <c r="AV416" i="14"/>
  <c r="AW416" i="14"/>
  <c r="AX416" i="14"/>
  <c r="AZ416" i="14"/>
  <c r="BA416" i="14"/>
  <c r="BB416" i="14"/>
  <c r="BC416" i="14"/>
  <c r="BD416" i="14"/>
  <c r="BE416" i="14"/>
  <c r="BF416" i="14"/>
  <c r="BG416" i="14"/>
  <c r="BH416" i="14"/>
  <c r="BI416" i="14"/>
  <c r="BJ416" i="14"/>
  <c r="BK416" i="14"/>
  <c r="BL416" i="14"/>
  <c r="BM416" i="14"/>
  <c r="BN416" i="14"/>
  <c r="BO416" i="14"/>
  <c r="BP416" i="14"/>
  <c r="BQ416" i="14"/>
  <c r="BR416" i="14"/>
  <c r="BS416" i="14"/>
  <c r="BT416" i="14"/>
  <c r="BU416" i="14"/>
  <c r="BV416" i="14"/>
  <c r="BW416" i="14"/>
  <c r="BY416" i="14"/>
  <c r="BZ416" i="14"/>
  <c r="CA416" i="14"/>
  <c r="CB416" i="14"/>
  <c r="A417" i="14"/>
  <c r="B417" i="14"/>
  <c r="C417" i="14"/>
  <c r="D417" i="14"/>
  <c r="E417" i="14"/>
  <c r="F417" i="14"/>
  <c r="G417" i="14"/>
  <c r="H417" i="14"/>
  <c r="I417" i="14"/>
  <c r="J417" i="14"/>
  <c r="K417" i="14"/>
  <c r="L417" i="14"/>
  <c r="M417" i="14"/>
  <c r="N417" i="14"/>
  <c r="O417" i="14"/>
  <c r="P417" i="14"/>
  <c r="Q417" i="14"/>
  <c r="R417" i="14"/>
  <c r="S417" i="14"/>
  <c r="T417" i="14"/>
  <c r="U417" i="14"/>
  <c r="V417" i="14"/>
  <c r="W417" i="14"/>
  <c r="X417" i="14"/>
  <c r="Y417" i="14"/>
  <c r="Z417" i="14"/>
  <c r="AA417" i="14"/>
  <c r="AB417" i="14"/>
  <c r="AC417" i="14"/>
  <c r="AD417" i="14"/>
  <c r="AE417" i="14"/>
  <c r="AF417" i="14"/>
  <c r="AG417" i="14"/>
  <c r="AH417" i="14"/>
  <c r="AI417" i="14"/>
  <c r="AJ417" i="14"/>
  <c r="AK417" i="14"/>
  <c r="AL417" i="14"/>
  <c r="AM417" i="14"/>
  <c r="AN417" i="14"/>
  <c r="AO417" i="14"/>
  <c r="AP417" i="14"/>
  <c r="AQ417" i="14"/>
  <c r="AR417" i="14"/>
  <c r="AS417" i="14"/>
  <c r="AT417" i="14"/>
  <c r="AU417" i="14"/>
  <c r="AV417" i="14"/>
  <c r="AW417" i="14"/>
  <c r="AX417" i="14"/>
  <c r="AZ417" i="14"/>
  <c r="BA417" i="14"/>
  <c r="BB417" i="14"/>
  <c r="BC417" i="14"/>
  <c r="BD417" i="14"/>
  <c r="BE417" i="14"/>
  <c r="BF417" i="14"/>
  <c r="BG417" i="14"/>
  <c r="BH417" i="14"/>
  <c r="BI417" i="14"/>
  <c r="BJ417" i="14"/>
  <c r="BK417" i="14"/>
  <c r="BL417" i="14"/>
  <c r="BM417" i="14"/>
  <c r="BN417" i="14"/>
  <c r="BO417" i="14"/>
  <c r="BP417" i="14"/>
  <c r="BQ417" i="14"/>
  <c r="BR417" i="14"/>
  <c r="BS417" i="14"/>
  <c r="BT417" i="14"/>
  <c r="BU417" i="14"/>
  <c r="BV417" i="14"/>
  <c r="BW417" i="14"/>
  <c r="BY417" i="14"/>
  <c r="BZ417" i="14"/>
  <c r="CA417" i="14"/>
  <c r="CB417" i="14"/>
  <c r="A418" i="14"/>
  <c r="B418" i="14"/>
  <c r="C418" i="14"/>
  <c r="D418" i="14"/>
  <c r="E418" i="14"/>
  <c r="F418" i="14"/>
  <c r="G418" i="14"/>
  <c r="H418" i="14"/>
  <c r="I418" i="14"/>
  <c r="J418" i="14"/>
  <c r="K418" i="14"/>
  <c r="L418" i="14"/>
  <c r="M418" i="14"/>
  <c r="N418" i="14"/>
  <c r="O418" i="14"/>
  <c r="P418" i="14"/>
  <c r="Q418" i="14"/>
  <c r="R418" i="14"/>
  <c r="S418" i="14"/>
  <c r="T418" i="14"/>
  <c r="U418" i="14"/>
  <c r="V418" i="14"/>
  <c r="W418" i="14"/>
  <c r="X418" i="14"/>
  <c r="Y418" i="14"/>
  <c r="Z418" i="14"/>
  <c r="AA418" i="14"/>
  <c r="AB418" i="14"/>
  <c r="AC418" i="14"/>
  <c r="AD418" i="14"/>
  <c r="AE418" i="14"/>
  <c r="AF418" i="14"/>
  <c r="AG418" i="14"/>
  <c r="AH418" i="14"/>
  <c r="AI418" i="14"/>
  <c r="AJ418" i="14"/>
  <c r="AK418" i="14"/>
  <c r="AL418" i="14"/>
  <c r="AM418" i="14"/>
  <c r="AN418" i="14"/>
  <c r="AO418" i="14"/>
  <c r="AP418" i="14"/>
  <c r="AQ418" i="14"/>
  <c r="AR418" i="14"/>
  <c r="AS418" i="14"/>
  <c r="AT418" i="14"/>
  <c r="AU418" i="14"/>
  <c r="AV418" i="14"/>
  <c r="AW418" i="14"/>
  <c r="AX418" i="14"/>
  <c r="AZ418" i="14"/>
  <c r="BA418" i="14"/>
  <c r="BB418" i="14"/>
  <c r="BC418" i="14"/>
  <c r="BD418" i="14"/>
  <c r="BE418" i="14"/>
  <c r="BF418" i="14"/>
  <c r="BG418" i="14"/>
  <c r="BH418" i="14"/>
  <c r="BI418" i="14"/>
  <c r="BJ418" i="14"/>
  <c r="BK418" i="14"/>
  <c r="BL418" i="14"/>
  <c r="BM418" i="14"/>
  <c r="BN418" i="14"/>
  <c r="BO418" i="14"/>
  <c r="BP418" i="14"/>
  <c r="BQ418" i="14"/>
  <c r="BR418" i="14"/>
  <c r="BS418" i="14"/>
  <c r="BT418" i="14"/>
  <c r="BU418" i="14"/>
  <c r="BV418" i="14"/>
  <c r="BW418" i="14"/>
  <c r="BY418" i="14"/>
  <c r="BZ418" i="14"/>
  <c r="CA418" i="14"/>
  <c r="CB418" i="14"/>
  <c r="A419" i="14"/>
  <c r="B419" i="14"/>
  <c r="C419" i="14"/>
  <c r="D419" i="14"/>
  <c r="E419" i="14"/>
  <c r="F419" i="14"/>
  <c r="G419" i="14"/>
  <c r="H419" i="14"/>
  <c r="I419" i="14"/>
  <c r="J419" i="14"/>
  <c r="K419" i="14"/>
  <c r="L419" i="14"/>
  <c r="M419" i="14"/>
  <c r="N419" i="14"/>
  <c r="O419" i="14"/>
  <c r="P419" i="14"/>
  <c r="Q419" i="14"/>
  <c r="R419" i="14"/>
  <c r="S419" i="14"/>
  <c r="T419" i="14"/>
  <c r="U419" i="14"/>
  <c r="V419" i="14"/>
  <c r="W419" i="14"/>
  <c r="X419" i="14"/>
  <c r="Y419" i="14"/>
  <c r="Z419" i="14"/>
  <c r="AA419" i="14"/>
  <c r="AB419" i="14"/>
  <c r="AC419" i="14"/>
  <c r="AD419" i="14"/>
  <c r="AE419" i="14"/>
  <c r="AF419" i="14"/>
  <c r="AG419" i="14"/>
  <c r="AH419" i="14"/>
  <c r="AI419" i="14"/>
  <c r="AJ419" i="14"/>
  <c r="AK419" i="14"/>
  <c r="AL419" i="14"/>
  <c r="AM419" i="14"/>
  <c r="AN419" i="14"/>
  <c r="AO419" i="14"/>
  <c r="AP419" i="14"/>
  <c r="AQ419" i="14"/>
  <c r="AR419" i="14"/>
  <c r="AS419" i="14"/>
  <c r="AT419" i="14"/>
  <c r="AU419" i="14"/>
  <c r="AV419" i="14"/>
  <c r="AW419" i="14"/>
  <c r="AX419" i="14"/>
  <c r="AZ419" i="14"/>
  <c r="BA419" i="14"/>
  <c r="BB419" i="14"/>
  <c r="BC419" i="14"/>
  <c r="BD419" i="14"/>
  <c r="BE419" i="14"/>
  <c r="BF419" i="14"/>
  <c r="BG419" i="14"/>
  <c r="BH419" i="14"/>
  <c r="BI419" i="14"/>
  <c r="BJ419" i="14"/>
  <c r="BK419" i="14"/>
  <c r="BL419" i="14"/>
  <c r="BM419" i="14"/>
  <c r="BN419" i="14"/>
  <c r="BO419" i="14"/>
  <c r="BP419" i="14"/>
  <c r="BQ419" i="14"/>
  <c r="BR419" i="14"/>
  <c r="BS419" i="14"/>
  <c r="BT419" i="14"/>
  <c r="BU419" i="14"/>
  <c r="BV419" i="14"/>
  <c r="BW419" i="14"/>
  <c r="BY419" i="14"/>
  <c r="BZ419" i="14"/>
  <c r="CA419" i="14"/>
  <c r="CB419" i="14"/>
  <c r="A420" i="14"/>
  <c r="B420" i="14"/>
  <c r="C420" i="14"/>
  <c r="D420" i="14"/>
  <c r="E420" i="14"/>
  <c r="F420" i="14"/>
  <c r="G420" i="14"/>
  <c r="H420" i="14"/>
  <c r="I420" i="14"/>
  <c r="J420" i="14"/>
  <c r="K420" i="14"/>
  <c r="L420" i="14"/>
  <c r="M420" i="14"/>
  <c r="N420" i="14"/>
  <c r="O420" i="14"/>
  <c r="P420" i="14"/>
  <c r="Q420" i="14"/>
  <c r="R420" i="14"/>
  <c r="S420" i="14"/>
  <c r="T420" i="14"/>
  <c r="U420" i="14"/>
  <c r="V420" i="14"/>
  <c r="W420" i="14"/>
  <c r="X420" i="14"/>
  <c r="Y420" i="14"/>
  <c r="Z420" i="14"/>
  <c r="AA420" i="14"/>
  <c r="AB420" i="14"/>
  <c r="AC420" i="14"/>
  <c r="AD420" i="14"/>
  <c r="AE420" i="14"/>
  <c r="AF420" i="14"/>
  <c r="AG420" i="14"/>
  <c r="AH420" i="14"/>
  <c r="AI420" i="14"/>
  <c r="AJ420" i="14"/>
  <c r="AK420" i="14"/>
  <c r="AL420" i="14"/>
  <c r="AM420" i="14"/>
  <c r="AN420" i="14"/>
  <c r="AO420" i="14"/>
  <c r="AP420" i="14"/>
  <c r="AQ420" i="14"/>
  <c r="AR420" i="14"/>
  <c r="AS420" i="14"/>
  <c r="AT420" i="14"/>
  <c r="AU420" i="14"/>
  <c r="AV420" i="14"/>
  <c r="AW420" i="14"/>
  <c r="AX420" i="14"/>
  <c r="AZ420" i="14"/>
  <c r="BA420" i="14"/>
  <c r="BB420" i="14"/>
  <c r="BC420" i="14"/>
  <c r="BD420" i="14"/>
  <c r="BE420" i="14"/>
  <c r="BF420" i="14"/>
  <c r="BG420" i="14"/>
  <c r="BH420" i="14"/>
  <c r="BI420" i="14"/>
  <c r="BJ420" i="14"/>
  <c r="BK420" i="14"/>
  <c r="BL420" i="14"/>
  <c r="BM420" i="14"/>
  <c r="BN420" i="14"/>
  <c r="BO420" i="14"/>
  <c r="BP420" i="14"/>
  <c r="BQ420" i="14"/>
  <c r="BR420" i="14"/>
  <c r="BS420" i="14"/>
  <c r="BT420" i="14"/>
  <c r="BU420" i="14"/>
  <c r="BV420" i="14"/>
  <c r="BW420" i="14"/>
  <c r="BY420" i="14"/>
  <c r="BZ420" i="14"/>
  <c r="CA420" i="14"/>
  <c r="CB420" i="14"/>
  <c r="A421" i="14"/>
  <c r="B421" i="14"/>
  <c r="C421" i="14"/>
  <c r="D421" i="14"/>
  <c r="E421" i="14"/>
  <c r="F421" i="14"/>
  <c r="G421" i="14"/>
  <c r="H421" i="14"/>
  <c r="I421" i="14"/>
  <c r="J421" i="14"/>
  <c r="K421" i="14"/>
  <c r="L421" i="14"/>
  <c r="M421" i="14"/>
  <c r="N421" i="14"/>
  <c r="O421" i="14"/>
  <c r="P421" i="14"/>
  <c r="Q421" i="14"/>
  <c r="R421" i="14"/>
  <c r="S421" i="14"/>
  <c r="T421" i="14"/>
  <c r="U421" i="14"/>
  <c r="V421" i="14"/>
  <c r="W421" i="14"/>
  <c r="X421" i="14"/>
  <c r="Y421" i="14"/>
  <c r="Z421" i="14"/>
  <c r="AA421" i="14"/>
  <c r="AB421" i="14"/>
  <c r="AC421" i="14"/>
  <c r="AD421" i="14"/>
  <c r="AE421" i="14"/>
  <c r="AF421" i="14"/>
  <c r="AG421" i="14"/>
  <c r="AH421" i="14"/>
  <c r="AI421" i="14"/>
  <c r="AJ421" i="14"/>
  <c r="AK421" i="14"/>
  <c r="AL421" i="14"/>
  <c r="AM421" i="14"/>
  <c r="AN421" i="14"/>
  <c r="AO421" i="14"/>
  <c r="AP421" i="14"/>
  <c r="AQ421" i="14"/>
  <c r="AR421" i="14"/>
  <c r="AS421" i="14"/>
  <c r="AT421" i="14"/>
  <c r="AU421" i="14"/>
  <c r="AV421" i="14"/>
  <c r="AW421" i="14"/>
  <c r="AX421" i="14"/>
  <c r="AZ421" i="14"/>
  <c r="BA421" i="14"/>
  <c r="BB421" i="14"/>
  <c r="BC421" i="14"/>
  <c r="BD421" i="14"/>
  <c r="BE421" i="14"/>
  <c r="BF421" i="14"/>
  <c r="BG421" i="14"/>
  <c r="BH421" i="14"/>
  <c r="BI421" i="14"/>
  <c r="BJ421" i="14"/>
  <c r="BK421" i="14"/>
  <c r="BL421" i="14"/>
  <c r="BM421" i="14"/>
  <c r="BN421" i="14"/>
  <c r="BO421" i="14"/>
  <c r="BP421" i="14"/>
  <c r="BQ421" i="14"/>
  <c r="BR421" i="14"/>
  <c r="BS421" i="14"/>
  <c r="BT421" i="14"/>
  <c r="BU421" i="14"/>
  <c r="BV421" i="14"/>
  <c r="BW421" i="14"/>
  <c r="BY421" i="14"/>
  <c r="BZ421" i="14"/>
  <c r="CA421" i="14"/>
  <c r="CB421" i="14"/>
  <c r="A422" i="14"/>
  <c r="B422" i="14"/>
  <c r="C422" i="14"/>
  <c r="D422" i="14"/>
  <c r="E422" i="14"/>
  <c r="F422" i="14"/>
  <c r="G422" i="14"/>
  <c r="H422" i="14"/>
  <c r="I422" i="14"/>
  <c r="J422" i="14"/>
  <c r="K422" i="14"/>
  <c r="L422" i="14"/>
  <c r="M422" i="14"/>
  <c r="N422" i="14"/>
  <c r="O422" i="14"/>
  <c r="P422" i="14"/>
  <c r="Q422" i="14"/>
  <c r="R422" i="14"/>
  <c r="S422" i="14"/>
  <c r="T422" i="14"/>
  <c r="U422" i="14"/>
  <c r="V422" i="14"/>
  <c r="W422" i="14"/>
  <c r="X422" i="14"/>
  <c r="Y422" i="14"/>
  <c r="Z422" i="14"/>
  <c r="AA422" i="14"/>
  <c r="AB422" i="14"/>
  <c r="AC422" i="14"/>
  <c r="AD422" i="14"/>
  <c r="AE422" i="14"/>
  <c r="AF422" i="14"/>
  <c r="AG422" i="14"/>
  <c r="AH422" i="14"/>
  <c r="AI422" i="14"/>
  <c r="AJ422" i="14"/>
  <c r="AK422" i="14"/>
  <c r="AL422" i="14"/>
  <c r="AM422" i="14"/>
  <c r="AN422" i="14"/>
  <c r="AO422" i="14"/>
  <c r="AP422" i="14"/>
  <c r="AQ422" i="14"/>
  <c r="AR422" i="14"/>
  <c r="AS422" i="14"/>
  <c r="AT422" i="14"/>
  <c r="AU422" i="14"/>
  <c r="AV422" i="14"/>
  <c r="AW422" i="14"/>
  <c r="AX422" i="14"/>
  <c r="AZ422" i="14"/>
  <c r="BA422" i="14"/>
  <c r="BB422" i="14"/>
  <c r="BC422" i="14"/>
  <c r="BD422" i="14"/>
  <c r="BE422" i="14"/>
  <c r="BF422" i="14"/>
  <c r="BG422" i="14"/>
  <c r="BH422" i="14"/>
  <c r="BI422" i="14"/>
  <c r="BJ422" i="14"/>
  <c r="BK422" i="14"/>
  <c r="BL422" i="14"/>
  <c r="BM422" i="14"/>
  <c r="BN422" i="14"/>
  <c r="BO422" i="14"/>
  <c r="BP422" i="14"/>
  <c r="BQ422" i="14"/>
  <c r="BR422" i="14"/>
  <c r="BS422" i="14"/>
  <c r="BT422" i="14"/>
  <c r="BU422" i="14"/>
  <c r="BV422" i="14"/>
  <c r="BW422" i="14"/>
  <c r="BY422" i="14"/>
  <c r="BZ422" i="14"/>
  <c r="CA422" i="14"/>
  <c r="CB422" i="14"/>
  <c r="A423" i="14"/>
  <c r="B423" i="14"/>
  <c r="C423" i="14"/>
  <c r="D423" i="14"/>
  <c r="E423" i="14"/>
  <c r="F423" i="14"/>
  <c r="G423" i="14"/>
  <c r="H423" i="14"/>
  <c r="I423" i="14"/>
  <c r="J423" i="14"/>
  <c r="K423" i="14"/>
  <c r="L423" i="14"/>
  <c r="M423" i="14"/>
  <c r="N423" i="14"/>
  <c r="O423" i="14"/>
  <c r="P423" i="14"/>
  <c r="Q423" i="14"/>
  <c r="R423" i="14"/>
  <c r="S423" i="14"/>
  <c r="T423" i="14"/>
  <c r="U423" i="14"/>
  <c r="V423" i="14"/>
  <c r="W423" i="14"/>
  <c r="X423" i="14"/>
  <c r="Y423" i="14"/>
  <c r="Z423" i="14"/>
  <c r="AA423" i="14"/>
  <c r="AB423" i="14"/>
  <c r="AC423" i="14"/>
  <c r="AD423" i="14"/>
  <c r="AE423" i="14"/>
  <c r="AF423" i="14"/>
  <c r="AG423" i="14"/>
  <c r="AH423" i="14"/>
  <c r="AI423" i="14"/>
  <c r="AJ423" i="14"/>
  <c r="AK423" i="14"/>
  <c r="AL423" i="14"/>
  <c r="AM423" i="14"/>
  <c r="AN423" i="14"/>
  <c r="AO423" i="14"/>
  <c r="AP423" i="14"/>
  <c r="AQ423" i="14"/>
  <c r="AR423" i="14"/>
  <c r="AS423" i="14"/>
  <c r="AT423" i="14"/>
  <c r="AU423" i="14"/>
  <c r="AV423" i="14"/>
  <c r="AW423" i="14"/>
  <c r="AX423" i="14"/>
  <c r="AZ423" i="14"/>
  <c r="BA423" i="14"/>
  <c r="BB423" i="14"/>
  <c r="BC423" i="14"/>
  <c r="BD423" i="14"/>
  <c r="BE423" i="14"/>
  <c r="BF423" i="14"/>
  <c r="BG423" i="14"/>
  <c r="BH423" i="14"/>
  <c r="BI423" i="14"/>
  <c r="BJ423" i="14"/>
  <c r="BK423" i="14"/>
  <c r="BL423" i="14"/>
  <c r="BM423" i="14"/>
  <c r="BN423" i="14"/>
  <c r="BO423" i="14"/>
  <c r="BP423" i="14"/>
  <c r="BQ423" i="14"/>
  <c r="BR423" i="14"/>
  <c r="BS423" i="14"/>
  <c r="BT423" i="14"/>
  <c r="BU423" i="14"/>
  <c r="BV423" i="14"/>
  <c r="BW423" i="14"/>
  <c r="BY423" i="14"/>
  <c r="BZ423" i="14"/>
  <c r="CA423" i="14"/>
  <c r="CB423" i="14"/>
  <c r="A424" i="14"/>
  <c r="B424" i="14"/>
  <c r="C424" i="14"/>
  <c r="D424" i="14"/>
  <c r="E424" i="14"/>
  <c r="F424" i="14"/>
  <c r="G424" i="14"/>
  <c r="H424" i="14"/>
  <c r="I424" i="14"/>
  <c r="J424" i="14"/>
  <c r="K424" i="14"/>
  <c r="L424" i="14"/>
  <c r="M424" i="14"/>
  <c r="N424" i="14"/>
  <c r="O424" i="14"/>
  <c r="P424" i="14"/>
  <c r="Q424" i="14"/>
  <c r="R424" i="14"/>
  <c r="S424" i="14"/>
  <c r="T424" i="14"/>
  <c r="U424" i="14"/>
  <c r="V424" i="14"/>
  <c r="W424" i="14"/>
  <c r="X424" i="14"/>
  <c r="Y424" i="14"/>
  <c r="Z424" i="14"/>
  <c r="AA424" i="14"/>
  <c r="AB424" i="14"/>
  <c r="AC424" i="14"/>
  <c r="AD424" i="14"/>
  <c r="AE424" i="14"/>
  <c r="AF424" i="14"/>
  <c r="AG424" i="14"/>
  <c r="AH424" i="14"/>
  <c r="AI424" i="14"/>
  <c r="AJ424" i="14"/>
  <c r="AK424" i="14"/>
  <c r="AL424" i="14"/>
  <c r="AM424" i="14"/>
  <c r="AN424" i="14"/>
  <c r="AO424" i="14"/>
  <c r="AP424" i="14"/>
  <c r="AQ424" i="14"/>
  <c r="AR424" i="14"/>
  <c r="AS424" i="14"/>
  <c r="AT424" i="14"/>
  <c r="AU424" i="14"/>
  <c r="AV424" i="14"/>
  <c r="AW424" i="14"/>
  <c r="AX424" i="14"/>
  <c r="AZ424" i="14"/>
  <c r="BA424" i="14"/>
  <c r="BB424" i="14"/>
  <c r="BC424" i="14"/>
  <c r="BD424" i="14"/>
  <c r="BE424" i="14"/>
  <c r="BF424" i="14"/>
  <c r="BG424" i="14"/>
  <c r="BH424" i="14"/>
  <c r="BI424" i="14"/>
  <c r="BJ424" i="14"/>
  <c r="BK424" i="14"/>
  <c r="BL424" i="14"/>
  <c r="BM424" i="14"/>
  <c r="BN424" i="14"/>
  <c r="BO424" i="14"/>
  <c r="BP424" i="14"/>
  <c r="BQ424" i="14"/>
  <c r="BR424" i="14"/>
  <c r="BS424" i="14"/>
  <c r="BT424" i="14"/>
  <c r="BU424" i="14"/>
  <c r="BV424" i="14"/>
  <c r="BW424" i="14"/>
  <c r="BY424" i="14"/>
  <c r="BZ424" i="14"/>
  <c r="CA424" i="14"/>
  <c r="CB424" i="14"/>
  <c r="A425" i="14"/>
  <c r="B425" i="14"/>
  <c r="C425" i="14"/>
  <c r="D425" i="14"/>
  <c r="E425" i="14"/>
  <c r="F425" i="14"/>
  <c r="G425" i="14"/>
  <c r="H425" i="14"/>
  <c r="I425" i="14"/>
  <c r="J425" i="14"/>
  <c r="K425" i="14"/>
  <c r="L425" i="14"/>
  <c r="M425" i="14"/>
  <c r="N425" i="14"/>
  <c r="O425" i="14"/>
  <c r="P425" i="14"/>
  <c r="Q425" i="14"/>
  <c r="R425" i="14"/>
  <c r="S425" i="14"/>
  <c r="T425" i="14"/>
  <c r="U425" i="14"/>
  <c r="V425" i="14"/>
  <c r="W425" i="14"/>
  <c r="X425" i="14"/>
  <c r="Y425" i="14"/>
  <c r="Z425" i="14"/>
  <c r="AA425" i="14"/>
  <c r="AB425" i="14"/>
  <c r="AC425" i="14"/>
  <c r="AD425" i="14"/>
  <c r="AE425" i="14"/>
  <c r="AF425" i="14"/>
  <c r="AG425" i="14"/>
  <c r="AH425" i="14"/>
  <c r="AI425" i="14"/>
  <c r="AJ425" i="14"/>
  <c r="AK425" i="14"/>
  <c r="AL425" i="14"/>
  <c r="AM425" i="14"/>
  <c r="AN425" i="14"/>
  <c r="AO425" i="14"/>
  <c r="AP425" i="14"/>
  <c r="AQ425" i="14"/>
  <c r="AR425" i="14"/>
  <c r="AS425" i="14"/>
  <c r="AT425" i="14"/>
  <c r="AU425" i="14"/>
  <c r="AV425" i="14"/>
  <c r="AW425" i="14"/>
  <c r="AX425" i="14"/>
  <c r="AZ425" i="14"/>
  <c r="BA425" i="14"/>
  <c r="BB425" i="14"/>
  <c r="BC425" i="14"/>
  <c r="BD425" i="14"/>
  <c r="BE425" i="14"/>
  <c r="BF425" i="14"/>
  <c r="BG425" i="14"/>
  <c r="BH425" i="14"/>
  <c r="BI425" i="14"/>
  <c r="BJ425" i="14"/>
  <c r="BK425" i="14"/>
  <c r="BL425" i="14"/>
  <c r="BM425" i="14"/>
  <c r="BN425" i="14"/>
  <c r="BO425" i="14"/>
  <c r="BP425" i="14"/>
  <c r="BQ425" i="14"/>
  <c r="BR425" i="14"/>
  <c r="BS425" i="14"/>
  <c r="BT425" i="14"/>
  <c r="BU425" i="14"/>
  <c r="BV425" i="14"/>
  <c r="BW425" i="14"/>
  <c r="BY425" i="14"/>
  <c r="BZ425" i="14"/>
  <c r="CA425" i="14"/>
  <c r="CB425" i="14"/>
  <c r="A426" i="14"/>
  <c r="B426" i="14"/>
  <c r="C426" i="14"/>
  <c r="D426" i="14"/>
  <c r="E426" i="14"/>
  <c r="F426" i="14"/>
  <c r="G426" i="14"/>
  <c r="H426" i="14"/>
  <c r="I426" i="14"/>
  <c r="J426" i="14"/>
  <c r="K426" i="14"/>
  <c r="L426" i="14"/>
  <c r="M426" i="14"/>
  <c r="N426" i="14"/>
  <c r="O426" i="14"/>
  <c r="P426" i="14"/>
  <c r="Q426" i="14"/>
  <c r="R426" i="14"/>
  <c r="S426" i="14"/>
  <c r="T426" i="14"/>
  <c r="U426" i="14"/>
  <c r="V426" i="14"/>
  <c r="W426" i="14"/>
  <c r="X426" i="14"/>
  <c r="Y426" i="14"/>
  <c r="Z426" i="14"/>
  <c r="AA426" i="14"/>
  <c r="AB426" i="14"/>
  <c r="AC426" i="14"/>
  <c r="AD426" i="14"/>
  <c r="AE426" i="14"/>
  <c r="AF426" i="14"/>
  <c r="AG426" i="14"/>
  <c r="AH426" i="14"/>
  <c r="AI426" i="14"/>
  <c r="AJ426" i="14"/>
  <c r="AK426" i="14"/>
  <c r="AL426" i="14"/>
  <c r="AM426" i="14"/>
  <c r="AN426" i="14"/>
  <c r="AO426" i="14"/>
  <c r="AP426" i="14"/>
  <c r="AQ426" i="14"/>
  <c r="AR426" i="14"/>
  <c r="AS426" i="14"/>
  <c r="AT426" i="14"/>
  <c r="AU426" i="14"/>
  <c r="AV426" i="14"/>
  <c r="AW426" i="14"/>
  <c r="AX426" i="14"/>
  <c r="AZ426" i="14"/>
  <c r="BA426" i="14"/>
  <c r="BB426" i="14"/>
  <c r="BC426" i="14"/>
  <c r="BD426" i="14"/>
  <c r="BE426" i="14"/>
  <c r="BF426" i="14"/>
  <c r="BG426" i="14"/>
  <c r="BH426" i="14"/>
  <c r="BI426" i="14"/>
  <c r="BJ426" i="14"/>
  <c r="BK426" i="14"/>
  <c r="BL426" i="14"/>
  <c r="BM426" i="14"/>
  <c r="BN426" i="14"/>
  <c r="BO426" i="14"/>
  <c r="BP426" i="14"/>
  <c r="BQ426" i="14"/>
  <c r="BR426" i="14"/>
  <c r="BS426" i="14"/>
  <c r="BT426" i="14"/>
  <c r="BU426" i="14"/>
  <c r="BV426" i="14"/>
  <c r="BW426" i="14"/>
  <c r="BY426" i="14"/>
  <c r="BZ426" i="14"/>
  <c r="CA426" i="14"/>
  <c r="CB426" i="14"/>
  <c r="A427" i="14"/>
  <c r="B427" i="14"/>
  <c r="C427" i="14"/>
  <c r="D427" i="14"/>
  <c r="E427" i="14"/>
  <c r="F427" i="14"/>
  <c r="G427" i="14"/>
  <c r="H427" i="14"/>
  <c r="I427" i="14"/>
  <c r="J427" i="14"/>
  <c r="K427" i="14"/>
  <c r="L427" i="14"/>
  <c r="M427" i="14"/>
  <c r="N427" i="14"/>
  <c r="O427" i="14"/>
  <c r="P427" i="14"/>
  <c r="Q427" i="14"/>
  <c r="R427" i="14"/>
  <c r="S427" i="14"/>
  <c r="T427" i="14"/>
  <c r="U427" i="14"/>
  <c r="V427" i="14"/>
  <c r="W427" i="14"/>
  <c r="X427" i="14"/>
  <c r="Y427" i="14"/>
  <c r="Z427" i="14"/>
  <c r="AA427" i="14"/>
  <c r="AB427" i="14"/>
  <c r="AC427" i="14"/>
  <c r="AD427" i="14"/>
  <c r="AE427" i="14"/>
  <c r="AF427" i="14"/>
  <c r="AG427" i="14"/>
  <c r="AH427" i="14"/>
  <c r="AI427" i="14"/>
  <c r="AJ427" i="14"/>
  <c r="AK427" i="14"/>
  <c r="AL427" i="14"/>
  <c r="AM427" i="14"/>
  <c r="AN427" i="14"/>
  <c r="AO427" i="14"/>
  <c r="AP427" i="14"/>
  <c r="AQ427" i="14"/>
  <c r="AR427" i="14"/>
  <c r="AS427" i="14"/>
  <c r="AT427" i="14"/>
  <c r="AU427" i="14"/>
  <c r="AV427" i="14"/>
  <c r="AW427" i="14"/>
  <c r="AX427" i="14"/>
  <c r="AZ427" i="14"/>
  <c r="BA427" i="14"/>
  <c r="BB427" i="14"/>
  <c r="BC427" i="14"/>
  <c r="BD427" i="14"/>
  <c r="BE427" i="14"/>
  <c r="BF427" i="14"/>
  <c r="BG427" i="14"/>
  <c r="BH427" i="14"/>
  <c r="BI427" i="14"/>
  <c r="BJ427" i="14"/>
  <c r="BK427" i="14"/>
  <c r="BL427" i="14"/>
  <c r="BM427" i="14"/>
  <c r="BN427" i="14"/>
  <c r="BO427" i="14"/>
  <c r="BP427" i="14"/>
  <c r="BQ427" i="14"/>
  <c r="BR427" i="14"/>
  <c r="BS427" i="14"/>
  <c r="BT427" i="14"/>
  <c r="BU427" i="14"/>
  <c r="BV427" i="14"/>
  <c r="BW427" i="14"/>
  <c r="BY427" i="14"/>
  <c r="BZ427" i="14"/>
  <c r="CA427" i="14"/>
  <c r="CB427" i="14"/>
  <c r="A428" i="14"/>
  <c r="B428" i="14"/>
  <c r="C428" i="14"/>
  <c r="D428" i="14"/>
  <c r="E428" i="14"/>
  <c r="F428" i="14"/>
  <c r="G428" i="14"/>
  <c r="H428" i="14"/>
  <c r="I428" i="14"/>
  <c r="J428" i="14"/>
  <c r="K428" i="14"/>
  <c r="L428" i="14"/>
  <c r="M428" i="14"/>
  <c r="N428" i="14"/>
  <c r="O428" i="14"/>
  <c r="P428" i="14"/>
  <c r="Q428" i="14"/>
  <c r="R428" i="14"/>
  <c r="S428" i="14"/>
  <c r="T428" i="14"/>
  <c r="U428" i="14"/>
  <c r="V428" i="14"/>
  <c r="W428" i="14"/>
  <c r="X428" i="14"/>
  <c r="Y428" i="14"/>
  <c r="Z428" i="14"/>
  <c r="AA428" i="14"/>
  <c r="AB428" i="14"/>
  <c r="AC428" i="14"/>
  <c r="AD428" i="14"/>
  <c r="AE428" i="14"/>
  <c r="AF428" i="14"/>
  <c r="AG428" i="14"/>
  <c r="AH428" i="14"/>
  <c r="AI428" i="14"/>
  <c r="AJ428" i="14"/>
  <c r="AK428" i="14"/>
  <c r="AL428" i="14"/>
  <c r="AM428" i="14"/>
  <c r="AN428" i="14"/>
  <c r="AO428" i="14"/>
  <c r="AP428" i="14"/>
  <c r="AQ428" i="14"/>
  <c r="AR428" i="14"/>
  <c r="AS428" i="14"/>
  <c r="AT428" i="14"/>
  <c r="AU428" i="14"/>
  <c r="AV428" i="14"/>
  <c r="AW428" i="14"/>
  <c r="AX428" i="14"/>
  <c r="AZ428" i="14"/>
  <c r="BA428" i="14"/>
  <c r="BB428" i="14"/>
  <c r="BC428" i="14"/>
  <c r="BD428" i="14"/>
  <c r="BE428" i="14"/>
  <c r="BF428" i="14"/>
  <c r="BG428" i="14"/>
  <c r="BH428" i="14"/>
  <c r="BI428" i="14"/>
  <c r="BJ428" i="14"/>
  <c r="BK428" i="14"/>
  <c r="BL428" i="14"/>
  <c r="BM428" i="14"/>
  <c r="BN428" i="14"/>
  <c r="BO428" i="14"/>
  <c r="BP428" i="14"/>
  <c r="BQ428" i="14"/>
  <c r="BR428" i="14"/>
  <c r="BS428" i="14"/>
  <c r="BT428" i="14"/>
  <c r="BU428" i="14"/>
  <c r="BV428" i="14"/>
  <c r="BW428" i="14"/>
  <c r="BY428" i="14"/>
  <c r="BZ428" i="14"/>
  <c r="CA428" i="14"/>
  <c r="CB428" i="14"/>
  <c r="A429" i="14"/>
  <c r="B429" i="14"/>
  <c r="C429" i="14"/>
  <c r="D429" i="14"/>
  <c r="E429" i="14"/>
  <c r="F429" i="14"/>
  <c r="G429" i="14"/>
  <c r="H429" i="14"/>
  <c r="I429" i="14"/>
  <c r="J429" i="14"/>
  <c r="K429" i="14"/>
  <c r="L429" i="14"/>
  <c r="M429" i="14"/>
  <c r="N429" i="14"/>
  <c r="O429" i="14"/>
  <c r="P429" i="14"/>
  <c r="Q429" i="14"/>
  <c r="R429" i="14"/>
  <c r="S429" i="14"/>
  <c r="T429" i="14"/>
  <c r="U429" i="14"/>
  <c r="V429" i="14"/>
  <c r="W429" i="14"/>
  <c r="X429" i="14"/>
  <c r="Y429" i="14"/>
  <c r="Z429" i="14"/>
  <c r="AA429" i="14"/>
  <c r="AB429" i="14"/>
  <c r="AC429" i="14"/>
  <c r="AD429" i="14"/>
  <c r="AE429" i="14"/>
  <c r="AF429" i="14"/>
  <c r="AG429" i="14"/>
  <c r="AH429" i="14"/>
  <c r="AI429" i="14"/>
  <c r="AJ429" i="14"/>
  <c r="AK429" i="14"/>
  <c r="AL429" i="14"/>
  <c r="AM429" i="14"/>
  <c r="AN429" i="14"/>
  <c r="AO429" i="14"/>
  <c r="AP429" i="14"/>
  <c r="AQ429" i="14"/>
  <c r="AR429" i="14"/>
  <c r="AS429" i="14"/>
  <c r="AT429" i="14"/>
  <c r="AU429" i="14"/>
  <c r="AV429" i="14"/>
  <c r="AW429" i="14"/>
  <c r="AX429" i="14"/>
  <c r="AZ429" i="14"/>
  <c r="BA429" i="14"/>
  <c r="BB429" i="14"/>
  <c r="BC429" i="14"/>
  <c r="BD429" i="14"/>
  <c r="BE429" i="14"/>
  <c r="BF429" i="14"/>
  <c r="BG429" i="14"/>
  <c r="BH429" i="14"/>
  <c r="BI429" i="14"/>
  <c r="BJ429" i="14"/>
  <c r="BK429" i="14"/>
  <c r="BL429" i="14"/>
  <c r="BM429" i="14"/>
  <c r="BN429" i="14"/>
  <c r="BO429" i="14"/>
  <c r="BP429" i="14"/>
  <c r="BQ429" i="14"/>
  <c r="BR429" i="14"/>
  <c r="BS429" i="14"/>
  <c r="BT429" i="14"/>
  <c r="BU429" i="14"/>
  <c r="BV429" i="14"/>
  <c r="BW429" i="14"/>
  <c r="BY429" i="14"/>
  <c r="BZ429" i="14"/>
  <c r="CA429" i="14"/>
  <c r="CB429" i="14"/>
  <c r="A430" i="14"/>
  <c r="B430" i="14"/>
  <c r="C430" i="14"/>
  <c r="D430" i="14"/>
  <c r="E430" i="14"/>
  <c r="F430" i="14"/>
  <c r="G430" i="14"/>
  <c r="H430" i="14"/>
  <c r="I430" i="14"/>
  <c r="J430" i="14"/>
  <c r="K430" i="14"/>
  <c r="L430" i="14"/>
  <c r="M430" i="14"/>
  <c r="N430" i="14"/>
  <c r="O430" i="14"/>
  <c r="P430" i="14"/>
  <c r="Q430" i="14"/>
  <c r="R430" i="14"/>
  <c r="S430" i="14"/>
  <c r="T430" i="14"/>
  <c r="U430" i="14"/>
  <c r="V430" i="14"/>
  <c r="W430" i="14"/>
  <c r="X430" i="14"/>
  <c r="Y430" i="14"/>
  <c r="Z430" i="14"/>
  <c r="AA430" i="14"/>
  <c r="AB430" i="14"/>
  <c r="AC430" i="14"/>
  <c r="AD430" i="14"/>
  <c r="AE430" i="14"/>
  <c r="AF430" i="14"/>
  <c r="AG430" i="14"/>
  <c r="AH430" i="14"/>
  <c r="AI430" i="14"/>
  <c r="AJ430" i="14"/>
  <c r="AK430" i="14"/>
  <c r="AL430" i="14"/>
  <c r="AM430" i="14"/>
  <c r="AN430" i="14"/>
  <c r="AO430" i="14"/>
  <c r="AP430" i="14"/>
  <c r="AQ430" i="14"/>
  <c r="AR430" i="14"/>
  <c r="AS430" i="14"/>
  <c r="AT430" i="14"/>
  <c r="AU430" i="14"/>
  <c r="AV430" i="14"/>
  <c r="AW430" i="14"/>
  <c r="AX430" i="14"/>
  <c r="AZ430" i="14"/>
  <c r="BA430" i="14"/>
  <c r="BB430" i="14"/>
  <c r="BC430" i="14"/>
  <c r="BD430" i="14"/>
  <c r="BE430" i="14"/>
  <c r="BF430" i="14"/>
  <c r="BG430" i="14"/>
  <c r="BH430" i="14"/>
  <c r="BI430" i="14"/>
  <c r="BJ430" i="14"/>
  <c r="BK430" i="14"/>
  <c r="BL430" i="14"/>
  <c r="BM430" i="14"/>
  <c r="BN430" i="14"/>
  <c r="BO430" i="14"/>
  <c r="BP430" i="14"/>
  <c r="BQ430" i="14"/>
  <c r="BR430" i="14"/>
  <c r="BS430" i="14"/>
  <c r="BT430" i="14"/>
  <c r="BU430" i="14"/>
  <c r="BV430" i="14"/>
  <c r="BW430" i="14"/>
  <c r="BY430" i="14"/>
  <c r="BZ430" i="14"/>
  <c r="CA430" i="14"/>
  <c r="CB430" i="14"/>
  <c r="A431" i="14"/>
  <c r="B431" i="14"/>
  <c r="C431" i="14"/>
  <c r="D431" i="14"/>
  <c r="E431" i="14"/>
  <c r="F431" i="14"/>
  <c r="G431" i="14"/>
  <c r="H431" i="14"/>
  <c r="I431" i="14"/>
  <c r="J431" i="14"/>
  <c r="K431" i="14"/>
  <c r="L431" i="14"/>
  <c r="M431" i="14"/>
  <c r="N431" i="14"/>
  <c r="O431" i="14"/>
  <c r="P431" i="14"/>
  <c r="Q431" i="14"/>
  <c r="R431" i="14"/>
  <c r="S431" i="14"/>
  <c r="T431" i="14"/>
  <c r="U431" i="14"/>
  <c r="V431" i="14"/>
  <c r="W431" i="14"/>
  <c r="X431" i="14"/>
  <c r="Y431" i="14"/>
  <c r="Z431" i="14"/>
  <c r="AA431" i="14"/>
  <c r="AB431" i="14"/>
  <c r="AC431" i="14"/>
  <c r="AD431" i="14"/>
  <c r="AE431" i="14"/>
  <c r="AF431" i="14"/>
  <c r="AG431" i="14"/>
  <c r="AH431" i="14"/>
  <c r="AI431" i="14"/>
  <c r="AJ431" i="14"/>
  <c r="AK431" i="14"/>
  <c r="AL431" i="14"/>
  <c r="AM431" i="14"/>
  <c r="AN431" i="14"/>
  <c r="AO431" i="14"/>
  <c r="AP431" i="14"/>
  <c r="AQ431" i="14"/>
  <c r="AR431" i="14"/>
  <c r="AS431" i="14"/>
  <c r="AT431" i="14"/>
  <c r="AU431" i="14"/>
  <c r="AV431" i="14"/>
  <c r="AW431" i="14"/>
  <c r="AX431" i="14"/>
  <c r="AZ431" i="14"/>
  <c r="BA431" i="14"/>
  <c r="BB431" i="14"/>
  <c r="BC431" i="14"/>
  <c r="BD431" i="14"/>
  <c r="BE431" i="14"/>
  <c r="BF431" i="14"/>
  <c r="BG431" i="14"/>
  <c r="BH431" i="14"/>
  <c r="BI431" i="14"/>
  <c r="BJ431" i="14"/>
  <c r="BK431" i="14"/>
  <c r="BL431" i="14"/>
  <c r="BM431" i="14"/>
  <c r="BN431" i="14"/>
  <c r="BO431" i="14"/>
  <c r="BP431" i="14"/>
  <c r="BQ431" i="14"/>
  <c r="BR431" i="14"/>
  <c r="BS431" i="14"/>
  <c r="BT431" i="14"/>
  <c r="BU431" i="14"/>
  <c r="BV431" i="14"/>
  <c r="BW431" i="14"/>
  <c r="BY431" i="14"/>
  <c r="BZ431" i="14"/>
  <c r="CA431" i="14"/>
  <c r="CB431" i="14"/>
  <c r="A432" i="14"/>
  <c r="B432" i="14"/>
  <c r="C432" i="14"/>
  <c r="D432" i="14"/>
  <c r="E432" i="14"/>
  <c r="F432" i="14"/>
  <c r="G432" i="14"/>
  <c r="H432" i="14"/>
  <c r="I432" i="14"/>
  <c r="J432" i="14"/>
  <c r="K432" i="14"/>
  <c r="L432" i="14"/>
  <c r="M432" i="14"/>
  <c r="N432" i="14"/>
  <c r="O432" i="14"/>
  <c r="P432" i="14"/>
  <c r="Q432" i="14"/>
  <c r="R432" i="14"/>
  <c r="S432" i="14"/>
  <c r="T432" i="14"/>
  <c r="U432" i="14"/>
  <c r="V432" i="14"/>
  <c r="W432" i="14"/>
  <c r="X432" i="14"/>
  <c r="Y432" i="14"/>
  <c r="Z432" i="14"/>
  <c r="AA432" i="14"/>
  <c r="AB432" i="14"/>
  <c r="AC432" i="14"/>
  <c r="AD432" i="14"/>
  <c r="AE432" i="14"/>
  <c r="AF432" i="14"/>
  <c r="AG432" i="14"/>
  <c r="AH432" i="14"/>
  <c r="AI432" i="14"/>
  <c r="AJ432" i="14"/>
  <c r="AK432" i="14"/>
  <c r="AL432" i="14"/>
  <c r="AM432" i="14"/>
  <c r="AN432" i="14"/>
  <c r="AO432" i="14"/>
  <c r="AP432" i="14"/>
  <c r="AQ432" i="14"/>
  <c r="AR432" i="14"/>
  <c r="AS432" i="14"/>
  <c r="AT432" i="14"/>
  <c r="AU432" i="14"/>
  <c r="AV432" i="14"/>
  <c r="AW432" i="14"/>
  <c r="AX432" i="14"/>
  <c r="AZ432" i="14"/>
  <c r="BA432" i="14"/>
  <c r="BB432" i="14"/>
  <c r="BC432" i="14"/>
  <c r="BD432" i="14"/>
  <c r="BE432" i="14"/>
  <c r="BF432" i="14"/>
  <c r="BG432" i="14"/>
  <c r="BH432" i="14"/>
  <c r="BI432" i="14"/>
  <c r="BJ432" i="14"/>
  <c r="BK432" i="14"/>
  <c r="BL432" i="14"/>
  <c r="BM432" i="14"/>
  <c r="BN432" i="14"/>
  <c r="BO432" i="14"/>
  <c r="BP432" i="14"/>
  <c r="BQ432" i="14"/>
  <c r="BR432" i="14"/>
  <c r="BS432" i="14"/>
  <c r="BT432" i="14"/>
  <c r="BU432" i="14"/>
  <c r="BV432" i="14"/>
  <c r="BW432" i="14"/>
  <c r="BY432" i="14"/>
  <c r="BZ432" i="14"/>
  <c r="CA432" i="14"/>
  <c r="CB432" i="14"/>
  <c r="A433" i="14"/>
  <c r="B433" i="14"/>
  <c r="C433" i="14"/>
  <c r="D433" i="14"/>
  <c r="E433" i="14"/>
  <c r="F433" i="14"/>
  <c r="G433" i="14"/>
  <c r="H433" i="14"/>
  <c r="I433" i="14"/>
  <c r="J433" i="14"/>
  <c r="K433" i="14"/>
  <c r="L433" i="14"/>
  <c r="M433" i="14"/>
  <c r="N433" i="14"/>
  <c r="O433" i="14"/>
  <c r="P433" i="14"/>
  <c r="Q433" i="14"/>
  <c r="R433" i="14"/>
  <c r="S433" i="14"/>
  <c r="T433" i="14"/>
  <c r="U433" i="14"/>
  <c r="V433" i="14"/>
  <c r="W433" i="14"/>
  <c r="X433" i="14"/>
  <c r="Y433" i="14"/>
  <c r="Z433" i="14"/>
  <c r="AA433" i="14"/>
  <c r="AB433" i="14"/>
  <c r="AC433" i="14"/>
  <c r="AD433" i="14"/>
  <c r="AE433" i="14"/>
  <c r="AF433" i="14"/>
  <c r="AG433" i="14"/>
  <c r="AH433" i="14"/>
  <c r="AI433" i="14"/>
  <c r="AJ433" i="14"/>
  <c r="AK433" i="14"/>
  <c r="AL433" i="14"/>
  <c r="AM433" i="14"/>
  <c r="AN433" i="14"/>
  <c r="AO433" i="14"/>
  <c r="AP433" i="14"/>
  <c r="AQ433" i="14"/>
  <c r="AR433" i="14"/>
  <c r="AS433" i="14"/>
  <c r="AT433" i="14"/>
  <c r="AU433" i="14"/>
  <c r="AV433" i="14"/>
  <c r="AW433" i="14"/>
  <c r="AX433" i="14"/>
  <c r="AZ433" i="14"/>
  <c r="BA433" i="14"/>
  <c r="BB433" i="14"/>
  <c r="BC433" i="14"/>
  <c r="BD433" i="14"/>
  <c r="BE433" i="14"/>
  <c r="BF433" i="14"/>
  <c r="BG433" i="14"/>
  <c r="BH433" i="14"/>
  <c r="BI433" i="14"/>
  <c r="BJ433" i="14"/>
  <c r="BK433" i="14"/>
  <c r="BL433" i="14"/>
  <c r="BM433" i="14"/>
  <c r="BN433" i="14"/>
  <c r="BO433" i="14"/>
  <c r="BP433" i="14"/>
  <c r="BQ433" i="14"/>
  <c r="BR433" i="14"/>
  <c r="BS433" i="14"/>
  <c r="BT433" i="14"/>
  <c r="BU433" i="14"/>
  <c r="BV433" i="14"/>
  <c r="BW433" i="14"/>
  <c r="BY433" i="14"/>
  <c r="BZ433" i="14"/>
  <c r="CA433" i="14"/>
  <c r="CB433" i="14"/>
  <c r="A434" i="14"/>
  <c r="B434" i="14"/>
  <c r="C434" i="14"/>
  <c r="D434" i="14"/>
  <c r="E434" i="14"/>
  <c r="F434" i="14"/>
  <c r="G434" i="14"/>
  <c r="H434" i="14"/>
  <c r="I434" i="14"/>
  <c r="J434" i="14"/>
  <c r="K434" i="14"/>
  <c r="L434" i="14"/>
  <c r="M434" i="14"/>
  <c r="N434" i="14"/>
  <c r="O434" i="14"/>
  <c r="P434" i="14"/>
  <c r="Q434" i="14"/>
  <c r="R434" i="14"/>
  <c r="S434" i="14"/>
  <c r="T434" i="14"/>
  <c r="U434" i="14"/>
  <c r="V434" i="14"/>
  <c r="W434" i="14"/>
  <c r="X434" i="14"/>
  <c r="Y434" i="14"/>
  <c r="Z434" i="14"/>
  <c r="AA434" i="14"/>
  <c r="AB434" i="14"/>
  <c r="AC434" i="14"/>
  <c r="AD434" i="14"/>
  <c r="AE434" i="14"/>
  <c r="AF434" i="14"/>
  <c r="AG434" i="14"/>
  <c r="AH434" i="14"/>
  <c r="AI434" i="14"/>
  <c r="AJ434" i="14"/>
  <c r="AK434" i="14"/>
  <c r="AL434" i="14"/>
  <c r="AM434" i="14"/>
  <c r="AN434" i="14"/>
  <c r="AO434" i="14"/>
  <c r="AP434" i="14"/>
  <c r="AQ434" i="14"/>
  <c r="AR434" i="14"/>
  <c r="AS434" i="14"/>
  <c r="AT434" i="14"/>
  <c r="AU434" i="14"/>
  <c r="AV434" i="14"/>
  <c r="AW434" i="14"/>
  <c r="AX434" i="14"/>
  <c r="AZ434" i="14"/>
  <c r="BA434" i="14"/>
  <c r="BB434" i="14"/>
  <c r="BC434" i="14"/>
  <c r="BD434" i="14"/>
  <c r="BE434" i="14"/>
  <c r="BF434" i="14"/>
  <c r="BG434" i="14"/>
  <c r="BH434" i="14"/>
  <c r="BI434" i="14"/>
  <c r="BJ434" i="14"/>
  <c r="BK434" i="14"/>
  <c r="BL434" i="14"/>
  <c r="BM434" i="14"/>
  <c r="BN434" i="14"/>
  <c r="BO434" i="14"/>
  <c r="BP434" i="14"/>
  <c r="BQ434" i="14"/>
  <c r="BR434" i="14"/>
  <c r="BS434" i="14"/>
  <c r="BT434" i="14"/>
  <c r="BU434" i="14"/>
  <c r="BV434" i="14"/>
  <c r="BW434" i="14"/>
  <c r="BY434" i="14"/>
  <c r="BZ434" i="14"/>
  <c r="CA434" i="14"/>
  <c r="CB434" i="14"/>
  <c r="A435" i="14"/>
  <c r="B435" i="14"/>
  <c r="C435" i="14"/>
  <c r="D435" i="14"/>
  <c r="E435" i="14"/>
  <c r="F435" i="14"/>
  <c r="G435" i="14"/>
  <c r="H435" i="14"/>
  <c r="I435" i="14"/>
  <c r="J435" i="14"/>
  <c r="K435" i="14"/>
  <c r="L435" i="14"/>
  <c r="M435" i="14"/>
  <c r="N435" i="14"/>
  <c r="O435" i="14"/>
  <c r="P435" i="14"/>
  <c r="Q435" i="14"/>
  <c r="R435" i="14"/>
  <c r="S435" i="14"/>
  <c r="T435" i="14"/>
  <c r="U435" i="14"/>
  <c r="V435" i="14"/>
  <c r="W435" i="14"/>
  <c r="X435" i="14"/>
  <c r="Y435" i="14"/>
  <c r="Z435" i="14"/>
  <c r="AA435" i="14"/>
  <c r="AB435" i="14"/>
  <c r="AC435" i="14"/>
  <c r="AD435" i="14"/>
  <c r="AE435" i="14"/>
  <c r="AF435" i="14"/>
  <c r="AG435" i="14"/>
  <c r="AH435" i="14"/>
  <c r="AI435" i="14"/>
  <c r="AJ435" i="14"/>
  <c r="AK435" i="14"/>
  <c r="AL435" i="14"/>
  <c r="AM435" i="14"/>
  <c r="AN435" i="14"/>
  <c r="AO435" i="14"/>
  <c r="AP435" i="14"/>
  <c r="AQ435" i="14"/>
  <c r="AR435" i="14"/>
  <c r="AS435" i="14"/>
  <c r="AT435" i="14"/>
  <c r="AU435" i="14"/>
  <c r="AV435" i="14"/>
  <c r="AW435" i="14"/>
  <c r="AX435" i="14"/>
  <c r="AZ435" i="14"/>
  <c r="BA435" i="14"/>
  <c r="BB435" i="14"/>
  <c r="BC435" i="14"/>
  <c r="BD435" i="14"/>
  <c r="BE435" i="14"/>
  <c r="BF435" i="14"/>
  <c r="BG435" i="14"/>
  <c r="BH435" i="14"/>
  <c r="BI435" i="14"/>
  <c r="BJ435" i="14"/>
  <c r="BK435" i="14"/>
  <c r="BL435" i="14"/>
  <c r="BM435" i="14"/>
  <c r="BN435" i="14"/>
  <c r="BO435" i="14"/>
  <c r="BP435" i="14"/>
  <c r="BQ435" i="14"/>
  <c r="BR435" i="14"/>
  <c r="BS435" i="14"/>
  <c r="BT435" i="14"/>
  <c r="BU435" i="14"/>
  <c r="BV435" i="14"/>
  <c r="BW435" i="14"/>
  <c r="BY435" i="14"/>
  <c r="BZ435" i="14"/>
  <c r="CA435" i="14"/>
  <c r="CB435" i="14"/>
  <c r="A436" i="14"/>
  <c r="B436" i="14"/>
  <c r="C436" i="14"/>
  <c r="D436" i="14"/>
  <c r="E436" i="14"/>
  <c r="F436" i="14"/>
  <c r="G436" i="14"/>
  <c r="H436" i="14"/>
  <c r="I436" i="14"/>
  <c r="J436" i="14"/>
  <c r="K436" i="14"/>
  <c r="L436" i="14"/>
  <c r="M436" i="14"/>
  <c r="N436" i="14"/>
  <c r="O436" i="14"/>
  <c r="P436" i="14"/>
  <c r="Q436" i="14"/>
  <c r="R436" i="14"/>
  <c r="S436" i="14"/>
  <c r="T436" i="14"/>
  <c r="U436" i="14"/>
  <c r="V436" i="14"/>
  <c r="W436" i="14"/>
  <c r="X436" i="14"/>
  <c r="Y436" i="14"/>
  <c r="Z436" i="14"/>
  <c r="AA436" i="14"/>
  <c r="AB436" i="14"/>
  <c r="AC436" i="14"/>
  <c r="AD436" i="14"/>
  <c r="AE436" i="14"/>
  <c r="AF436" i="14"/>
  <c r="AG436" i="14"/>
  <c r="AH436" i="14"/>
  <c r="AI436" i="14"/>
  <c r="AJ436" i="14"/>
  <c r="AK436" i="14"/>
  <c r="AL436" i="14"/>
  <c r="AM436" i="14"/>
  <c r="AN436" i="14"/>
  <c r="AO436" i="14"/>
  <c r="AP436" i="14"/>
  <c r="AQ436" i="14"/>
  <c r="AR436" i="14"/>
  <c r="AS436" i="14"/>
  <c r="AT436" i="14"/>
  <c r="AU436" i="14"/>
  <c r="AV436" i="14"/>
  <c r="AW436" i="14"/>
  <c r="AX436" i="14"/>
  <c r="AZ436" i="14"/>
  <c r="BA436" i="14"/>
  <c r="BB436" i="14"/>
  <c r="BC436" i="14"/>
  <c r="BD436" i="14"/>
  <c r="BE436" i="14"/>
  <c r="BF436" i="14"/>
  <c r="BG436" i="14"/>
  <c r="BH436" i="14"/>
  <c r="BI436" i="14"/>
  <c r="BJ436" i="14"/>
  <c r="BK436" i="14"/>
  <c r="BL436" i="14"/>
  <c r="BM436" i="14"/>
  <c r="BN436" i="14"/>
  <c r="BO436" i="14"/>
  <c r="BP436" i="14"/>
  <c r="BQ436" i="14"/>
  <c r="BR436" i="14"/>
  <c r="BS436" i="14"/>
  <c r="BT436" i="14"/>
  <c r="BU436" i="14"/>
  <c r="BV436" i="14"/>
  <c r="BW436" i="14"/>
  <c r="BY436" i="14"/>
  <c r="BZ436" i="14"/>
  <c r="CA436" i="14"/>
  <c r="CB436" i="14"/>
  <c r="A437" i="14"/>
  <c r="B437" i="14"/>
  <c r="C437" i="14"/>
  <c r="D437" i="14"/>
  <c r="E437" i="14"/>
  <c r="F437" i="14"/>
  <c r="G437" i="14"/>
  <c r="H437" i="14"/>
  <c r="I437" i="14"/>
  <c r="J437" i="14"/>
  <c r="K437" i="14"/>
  <c r="L437" i="14"/>
  <c r="M437" i="14"/>
  <c r="N437" i="14"/>
  <c r="O437" i="14"/>
  <c r="P437" i="14"/>
  <c r="Q437" i="14"/>
  <c r="R437" i="14"/>
  <c r="S437" i="14"/>
  <c r="T437" i="14"/>
  <c r="U437" i="14"/>
  <c r="V437" i="14"/>
  <c r="W437" i="14"/>
  <c r="X437" i="14"/>
  <c r="Y437" i="14"/>
  <c r="Z437" i="14"/>
  <c r="AA437" i="14"/>
  <c r="AB437" i="14"/>
  <c r="AC437" i="14"/>
  <c r="AD437" i="14"/>
  <c r="AE437" i="14"/>
  <c r="AF437" i="14"/>
  <c r="AG437" i="14"/>
  <c r="AH437" i="14"/>
  <c r="AI437" i="14"/>
  <c r="AJ437" i="14"/>
  <c r="AK437" i="14"/>
  <c r="AL437" i="14"/>
  <c r="AM437" i="14"/>
  <c r="AN437" i="14"/>
  <c r="AO437" i="14"/>
  <c r="AP437" i="14"/>
  <c r="AQ437" i="14"/>
  <c r="AR437" i="14"/>
  <c r="AS437" i="14"/>
  <c r="AT437" i="14"/>
  <c r="AU437" i="14"/>
  <c r="AV437" i="14"/>
  <c r="AW437" i="14"/>
  <c r="AX437" i="14"/>
  <c r="AZ437" i="14"/>
  <c r="BA437" i="14"/>
  <c r="BB437" i="14"/>
  <c r="BC437" i="14"/>
  <c r="BD437" i="14"/>
  <c r="BE437" i="14"/>
  <c r="BF437" i="14"/>
  <c r="BG437" i="14"/>
  <c r="BH437" i="14"/>
  <c r="BI437" i="14"/>
  <c r="BJ437" i="14"/>
  <c r="BK437" i="14"/>
  <c r="BL437" i="14"/>
  <c r="BM437" i="14"/>
  <c r="BN437" i="14"/>
  <c r="BO437" i="14"/>
  <c r="BP437" i="14"/>
  <c r="BQ437" i="14"/>
  <c r="BR437" i="14"/>
  <c r="BS437" i="14"/>
  <c r="BT437" i="14"/>
  <c r="BU437" i="14"/>
  <c r="BV437" i="14"/>
  <c r="BW437" i="14"/>
  <c r="BY437" i="14"/>
  <c r="BZ437" i="14"/>
  <c r="CA437" i="14"/>
  <c r="CB437" i="14"/>
  <c r="A438" i="14"/>
  <c r="B438" i="14"/>
  <c r="C438" i="14"/>
  <c r="D438" i="14"/>
  <c r="E438" i="14"/>
  <c r="F438" i="14"/>
  <c r="G438" i="14"/>
  <c r="H438" i="14"/>
  <c r="I438" i="14"/>
  <c r="J438" i="14"/>
  <c r="K438" i="14"/>
  <c r="L438" i="14"/>
  <c r="M438" i="14"/>
  <c r="N438" i="14"/>
  <c r="O438" i="14"/>
  <c r="P438" i="14"/>
  <c r="Q438" i="14"/>
  <c r="R438" i="14"/>
  <c r="S438" i="14"/>
  <c r="T438" i="14"/>
  <c r="U438" i="14"/>
  <c r="V438" i="14"/>
  <c r="W438" i="14"/>
  <c r="X438" i="14"/>
  <c r="Y438" i="14"/>
  <c r="Z438" i="14"/>
  <c r="AA438" i="14"/>
  <c r="AB438" i="14"/>
  <c r="AC438" i="14"/>
  <c r="AD438" i="14"/>
  <c r="AE438" i="14"/>
  <c r="AF438" i="14"/>
  <c r="AG438" i="14"/>
  <c r="AH438" i="14"/>
  <c r="AI438" i="14"/>
  <c r="AJ438" i="14"/>
  <c r="AK438" i="14"/>
  <c r="AL438" i="14"/>
  <c r="AM438" i="14"/>
  <c r="AN438" i="14"/>
  <c r="AO438" i="14"/>
  <c r="AP438" i="14"/>
  <c r="AQ438" i="14"/>
  <c r="AR438" i="14"/>
  <c r="AS438" i="14"/>
  <c r="AT438" i="14"/>
  <c r="AU438" i="14"/>
  <c r="AV438" i="14"/>
  <c r="AW438" i="14"/>
  <c r="AX438" i="14"/>
  <c r="AZ438" i="14"/>
  <c r="BA438" i="14"/>
  <c r="BB438" i="14"/>
  <c r="BC438" i="14"/>
  <c r="BD438" i="14"/>
  <c r="BE438" i="14"/>
  <c r="BF438" i="14"/>
  <c r="BG438" i="14"/>
  <c r="BH438" i="14"/>
  <c r="BI438" i="14"/>
  <c r="BJ438" i="14"/>
  <c r="BK438" i="14"/>
  <c r="BL438" i="14"/>
  <c r="BM438" i="14"/>
  <c r="BN438" i="14"/>
  <c r="BO438" i="14"/>
  <c r="BP438" i="14"/>
  <c r="BQ438" i="14"/>
  <c r="BR438" i="14"/>
  <c r="BS438" i="14"/>
  <c r="BT438" i="14"/>
  <c r="BU438" i="14"/>
  <c r="BV438" i="14"/>
  <c r="BW438" i="14"/>
  <c r="BY438" i="14"/>
  <c r="BZ438" i="14"/>
  <c r="CA438" i="14"/>
  <c r="CB438" i="14"/>
  <c r="A439" i="14"/>
  <c r="B439" i="14"/>
  <c r="C439" i="14"/>
  <c r="D439" i="14"/>
  <c r="E439" i="14"/>
  <c r="F439" i="14"/>
  <c r="G439" i="14"/>
  <c r="H439" i="14"/>
  <c r="I439" i="14"/>
  <c r="J439" i="14"/>
  <c r="K439" i="14"/>
  <c r="L439" i="14"/>
  <c r="M439" i="14"/>
  <c r="N439" i="14"/>
  <c r="O439" i="14"/>
  <c r="P439" i="14"/>
  <c r="Q439" i="14"/>
  <c r="R439" i="14"/>
  <c r="S439" i="14"/>
  <c r="T439" i="14"/>
  <c r="U439" i="14"/>
  <c r="V439" i="14"/>
  <c r="W439" i="14"/>
  <c r="X439" i="14"/>
  <c r="Y439" i="14"/>
  <c r="Z439" i="14"/>
  <c r="AA439" i="14"/>
  <c r="AB439" i="14"/>
  <c r="AC439" i="14"/>
  <c r="AD439" i="14"/>
  <c r="AE439" i="14"/>
  <c r="AF439" i="14"/>
  <c r="AG439" i="14"/>
  <c r="AH439" i="14"/>
  <c r="AI439" i="14"/>
  <c r="AJ439" i="14"/>
  <c r="AK439" i="14"/>
  <c r="AL439" i="14"/>
  <c r="AM439" i="14"/>
  <c r="AN439" i="14"/>
  <c r="AO439" i="14"/>
  <c r="AP439" i="14"/>
  <c r="AQ439" i="14"/>
  <c r="AR439" i="14"/>
  <c r="AS439" i="14"/>
  <c r="AT439" i="14"/>
  <c r="AU439" i="14"/>
  <c r="AV439" i="14"/>
  <c r="AW439" i="14"/>
  <c r="AX439" i="14"/>
  <c r="AZ439" i="14"/>
  <c r="BA439" i="14"/>
  <c r="BB439" i="14"/>
  <c r="BC439" i="14"/>
  <c r="BD439" i="14"/>
  <c r="BE439" i="14"/>
  <c r="BF439" i="14"/>
  <c r="BG439" i="14"/>
  <c r="BH439" i="14"/>
  <c r="BI439" i="14"/>
  <c r="BJ439" i="14"/>
  <c r="BK439" i="14"/>
  <c r="BL439" i="14"/>
  <c r="BM439" i="14"/>
  <c r="BN439" i="14"/>
  <c r="BO439" i="14"/>
  <c r="BP439" i="14"/>
  <c r="BQ439" i="14"/>
  <c r="BR439" i="14"/>
  <c r="BS439" i="14"/>
  <c r="BT439" i="14"/>
  <c r="BU439" i="14"/>
  <c r="BV439" i="14"/>
  <c r="BW439" i="14"/>
  <c r="BY439" i="14"/>
  <c r="BZ439" i="14"/>
  <c r="CA439" i="14"/>
  <c r="CB439" i="14"/>
  <c r="A440" i="14"/>
  <c r="B440" i="14"/>
  <c r="C440" i="14"/>
  <c r="D440" i="14"/>
  <c r="E440" i="14"/>
  <c r="F440" i="14"/>
  <c r="G440" i="14"/>
  <c r="H440" i="14"/>
  <c r="I440" i="14"/>
  <c r="J440" i="14"/>
  <c r="K440" i="14"/>
  <c r="L440" i="14"/>
  <c r="M440" i="14"/>
  <c r="N440" i="14"/>
  <c r="O440" i="14"/>
  <c r="P440" i="14"/>
  <c r="Q440" i="14"/>
  <c r="R440" i="14"/>
  <c r="S440" i="14"/>
  <c r="T440" i="14"/>
  <c r="U440" i="14"/>
  <c r="V440" i="14"/>
  <c r="W440" i="14"/>
  <c r="X440" i="14"/>
  <c r="Y440" i="14"/>
  <c r="Z440" i="14"/>
  <c r="AA440" i="14"/>
  <c r="AB440" i="14"/>
  <c r="AC440" i="14"/>
  <c r="AD440" i="14"/>
  <c r="AE440" i="14"/>
  <c r="AF440" i="14"/>
  <c r="AG440" i="14"/>
  <c r="AH440" i="14"/>
  <c r="AI440" i="14"/>
  <c r="AJ440" i="14"/>
  <c r="AK440" i="14"/>
  <c r="AL440" i="14"/>
  <c r="AM440" i="14"/>
  <c r="AN440" i="14"/>
  <c r="AO440" i="14"/>
  <c r="AP440" i="14"/>
  <c r="AQ440" i="14"/>
  <c r="AR440" i="14"/>
  <c r="AS440" i="14"/>
  <c r="AT440" i="14"/>
  <c r="AU440" i="14"/>
  <c r="AV440" i="14"/>
  <c r="AW440" i="14"/>
  <c r="AX440" i="14"/>
  <c r="AZ440" i="14"/>
  <c r="BA440" i="14"/>
  <c r="BB440" i="14"/>
  <c r="BC440" i="14"/>
  <c r="BD440" i="14"/>
  <c r="BE440" i="14"/>
  <c r="BF440" i="14"/>
  <c r="BG440" i="14"/>
  <c r="BH440" i="14"/>
  <c r="BI440" i="14"/>
  <c r="BJ440" i="14"/>
  <c r="BK440" i="14"/>
  <c r="BL440" i="14"/>
  <c r="BM440" i="14"/>
  <c r="BN440" i="14"/>
  <c r="BO440" i="14"/>
  <c r="BP440" i="14"/>
  <c r="BQ440" i="14"/>
  <c r="BR440" i="14"/>
  <c r="BS440" i="14"/>
  <c r="BT440" i="14"/>
  <c r="BU440" i="14"/>
  <c r="BV440" i="14"/>
  <c r="BW440" i="14"/>
  <c r="BY440" i="14"/>
  <c r="BZ440" i="14"/>
  <c r="CA440" i="14"/>
  <c r="CB440" i="14"/>
  <c r="A441" i="14"/>
  <c r="B441" i="14"/>
  <c r="C441" i="14"/>
  <c r="D441" i="14"/>
  <c r="E441" i="14"/>
  <c r="F441" i="14"/>
  <c r="G441" i="14"/>
  <c r="H441" i="14"/>
  <c r="I441" i="14"/>
  <c r="J441" i="14"/>
  <c r="K441" i="14"/>
  <c r="L441" i="14"/>
  <c r="M441" i="14"/>
  <c r="N441" i="14"/>
  <c r="O441" i="14"/>
  <c r="P441" i="14"/>
  <c r="Q441" i="14"/>
  <c r="R441" i="14"/>
  <c r="S441" i="14"/>
  <c r="T441" i="14"/>
  <c r="U441" i="14"/>
  <c r="V441" i="14"/>
  <c r="W441" i="14"/>
  <c r="X441" i="14"/>
  <c r="Y441" i="14"/>
  <c r="Z441" i="14"/>
  <c r="AA441" i="14"/>
  <c r="AB441" i="14"/>
  <c r="AC441" i="14"/>
  <c r="AD441" i="14"/>
  <c r="AE441" i="14"/>
  <c r="AF441" i="14"/>
  <c r="AG441" i="14"/>
  <c r="AH441" i="14"/>
  <c r="AI441" i="14"/>
  <c r="AJ441" i="14"/>
  <c r="AK441" i="14"/>
  <c r="AL441" i="14"/>
  <c r="AM441" i="14"/>
  <c r="AN441" i="14"/>
  <c r="AO441" i="14"/>
  <c r="AP441" i="14"/>
  <c r="AQ441" i="14"/>
  <c r="AR441" i="14"/>
  <c r="AS441" i="14"/>
  <c r="AT441" i="14"/>
  <c r="AU441" i="14"/>
  <c r="AV441" i="14"/>
  <c r="AW441" i="14"/>
  <c r="AX441" i="14"/>
  <c r="AZ441" i="14"/>
  <c r="BA441" i="14"/>
  <c r="BB441" i="14"/>
  <c r="BC441" i="14"/>
  <c r="BD441" i="14"/>
  <c r="BE441" i="14"/>
  <c r="BF441" i="14"/>
  <c r="BG441" i="14"/>
  <c r="BH441" i="14"/>
  <c r="BI441" i="14"/>
  <c r="BJ441" i="14"/>
  <c r="BK441" i="14"/>
  <c r="BL441" i="14"/>
  <c r="BM441" i="14"/>
  <c r="BN441" i="14"/>
  <c r="BO441" i="14"/>
  <c r="BP441" i="14"/>
  <c r="BQ441" i="14"/>
  <c r="BR441" i="14"/>
  <c r="BS441" i="14"/>
  <c r="BT441" i="14"/>
  <c r="BU441" i="14"/>
  <c r="BV441" i="14"/>
  <c r="BW441" i="14"/>
  <c r="BY441" i="14"/>
  <c r="BZ441" i="14"/>
  <c r="CA441" i="14"/>
  <c r="CB441" i="14"/>
  <c r="A442" i="14"/>
  <c r="B442" i="14"/>
  <c r="C442" i="14"/>
  <c r="D442" i="14"/>
  <c r="E442" i="14"/>
  <c r="F442" i="14"/>
  <c r="G442" i="14"/>
  <c r="H442" i="14"/>
  <c r="I442" i="14"/>
  <c r="J442" i="14"/>
  <c r="K442" i="14"/>
  <c r="L442" i="14"/>
  <c r="M442" i="14"/>
  <c r="N442" i="14"/>
  <c r="O442" i="14"/>
  <c r="P442" i="14"/>
  <c r="Q442" i="14"/>
  <c r="R442" i="14"/>
  <c r="S442" i="14"/>
  <c r="T442" i="14"/>
  <c r="U442" i="14"/>
  <c r="V442" i="14"/>
  <c r="W442" i="14"/>
  <c r="X442" i="14"/>
  <c r="Y442" i="14"/>
  <c r="Z442" i="14"/>
  <c r="AA442" i="14"/>
  <c r="AB442" i="14"/>
  <c r="AC442" i="14"/>
  <c r="AD442" i="14"/>
  <c r="AE442" i="14"/>
  <c r="AF442" i="14"/>
  <c r="AG442" i="14"/>
  <c r="AH442" i="14"/>
  <c r="AI442" i="14"/>
  <c r="AJ442" i="14"/>
  <c r="AK442" i="14"/>
  <c r="AL442" i="14"/>
  <c r="AM442" i="14"/>
  <c r="AN442" i="14"/>
  <c r="AO442" i="14"/>
  <c r="AP442" i="14"/>
  <c r="AQ442" i="14"/>
  <c r="AR442" i="14"/>
  <c r="AS442" i="14"/>
  <c r="AT442" i="14"/>
  <c r="AU442" i="14"/>
  <c r="AV442" i="14"/>
  <c r="AW442" i="14"/>
  <c r="AX442" i="14"/>
  <c r="AZ442" i="14"/>
  <c r="BA442" i="14"/>
  <c r="BB442" i="14"/>
  <c r="BC442" i="14"/>
  <c r="BD442" i="14"/>
  <c r="BE442" i="14"/>
  <c r="BF442" i="14"/>
  <c r="BG442" i="14"/>
  <c r="BH442" i="14"/>
  <c r="BI442" i="14"/>
  <c r="BJ442" i="14"/>
  <c r="BK442" i="14"/>
  <c r="BL442" i="14"/>
  <c r="BM442" i="14"/>
  <c r="BN442" i="14"/>
  <c r="BO442" i="14"/>
  <c r="BP442" i="14"/>
  <c r="BQ442" i="14"/>
  <c r="BR442" i="14"/>
  <c r="BS442" i="14"/>
  <c r="BT442" i="14"/>
  <c r="BU442" i="14"/>
  <c r="BV442" i="14"/>
  <c r="BW442" i="14"/>
  <c r="BY442" i="14"/>
  <c r="BZ442" i="14"/>
  <c r="CA442" i="14"/>
  <c r="CB442" i="14"/>
  <c r="A443" i="14"/>
  <c r="B443" i="14"/>
  <c r="C443" i="14"/>
  <c r="D443" i="14"/>
  <c r="E443" i="14"/>
  <c r="F443" i="14"/>
  <c r="G443" i="14"/>
  <c r="H443" i="14"/>
  <c r="I443" i="14"/>
  <c r="J443" i="14"/>
  <c r="K443" i="14"/>
  <c r="L443" i="14"/>
  <c r="M443" i="14"/>
  <c r="N443" i="14"/>
  <c r="O443" i="14"/>
  <c r="P443" i="14"/>
  <c r="Q443" i="14"/>
  <c r="R443" i="14"/>
  <c r="S443" i="14"/>
  <c r="T443" i="14"/>
  <c r="U443" i="14"/>
  <c r="V443" i="14"/>
  <c r="W443" i="14"/>
  <c r="X443" i="14"/>
  <c r="Y443" i="14"/>
  <c r="Z443" i="14"/>
  <c r="AA443" i="14"/>
  <c r="AB443" i="14"/>
  <c r="AC443" i="14"/>
  <c r="AD443" i="14"/>
  <c r="AE443" i="14"/>
  <c r="AF443" i="14"/>
  <c r="AG443" i="14"/>
  <c r="AH443" i="14"/>
  <c r="AI443" i="14"/>
  <c r="AJ443" i="14"/>
  <c r="AK443" i="14"/>
  <c r="AL443" i="14"/>
  <c r="AM443" i="14"/>
  <c r="AN443" i="14"/>
  <c r="AO443" i="14"/>
  <c r="AP443" i="14"/>
  <c r="AQ443" i="14"/>
  <c r="AR443" i="14"/>
  <c r="AS443" i="14"/>
  <c r="AT443" i="14"/>
  <c r="AU443" i="14"/>
  <c r="AV443" i="14"/>
  <c r="AW443" i="14"/>
  <c r="AX443" i="14"/>
  <c r="AZ443" i="14"/>
  <c r="BA443" i="14"/>
  <c r="BB443" i="14"/>
  <c r="BC443" i="14"/>
  <c r="BD443" i="14"/>
  <c r="BE443" i="14"/>
  <c r="BF443" i="14"/>
  <c r="BG443" i="14"/>
  <c r="BH443" i="14"/>
  <c r="BI443" i="14"/>
  <c r="BJ443" i="14"/>
  <c r="BK443" i="14"/>
  <c r="BL443" i="14"/>
  <c r="BM443" i="14"/>
  <c r="BN443" i="14"/>
  <c r="BO443" i="14"/>
  <c r="BP443" i="14"/>
  <c r="BQ443" i="14"/>
  <c r="BR443" i="14"/>
  <c r="BS443" i="14"/>
  <c r="BT443" i="14"/>
  <c r="BU443" i="14"/>
  <c r="BV443" i="14"/>
  <c r="BW443" i="14"/>
  <c r="BY443" i="14"/>
  <c r="BZ443" i="14"/>
  <c r="CA443" i="14"/>
  <c r="CB443" i="14"/>
  <c r="A444" i="14"/>
  <c r="B444" i="14"/>
  <c r="C444" i="14"/>
  <c r="D444" i="14"/>
  <c r="E444" i="14"/>
  <c r="F444" i="14"/>
  <c r="G444" i="14"/>
  <c r="H444" i="14"/>
  <c r="I444" i="14"/>
  <c r="J444" i="14"/>
  <c r="K444" i="14"/>
  <c r="L444" i="14"/>
  <c r="M444" i="14"/>
  <c r="N444" i="14"/>
  <c r="O444" i="14"/>
  <c r="P444" i="14"/>
  <c r="Q444" i="14"/>
  <c r="R444" i="14"/>
  <c r="S444" i="14"/>
  <c r="T444" i="14"/>
  <c r="U444" i="14"/>
  <c r="V444" i="14"/>
  <c r="W444" i="14"/>
  <c r="X444" i="14"/>
  <c r="Y444" i="14"/>
  <c r="Z444" i="14"/>
  <c r="AA444" i="14"/>
  <c r="AB444" i="14"/>
  <c r="AC444" i="14"/>
  <c r="AD444" i="14"/>
  <c r="AE444" i="14"/>
  <c r="AF444" i="14"/>
  <c r="AG444" i="14"/>
  <c r="AH444" i="14"/>
  <c r="AI444" i="14"/>
  <c r="AJ444" i="14"/>
  <c r="AK444" i="14"/>
  <c r="AL444" i="14"/>
  <c r="AM444" i="14"/>
  <c r="AN444" i="14"/>
  <c r="AO444" i="14"/>
  <c r="AP444" i="14"/>
  <c r="AQ444" i="14"/>
  <c r="AR444" i="14"/>
  <c r="AS444" i="14"/>
  <c r="AT444" i="14"/>
  <c r="AU444" i="14"/>
  <c r="AV444" i="14"/>
  <c r="AW444" i="14"/>
  <c r="AX444" i="14"/>
  <c r="AZ444" i="14"/>
  <c r="BA444" i="14"/>
  <c r="BB444" i="14"/>
  <c r="BC444" i="14"/>
  <c r="BD444" i="14"/>
  <c r="BE444" i="14"/>
  <c r="BF444" i="14"/>
  <c r="BG444" i="14"/>
  <c r="BH444" i="14"/>
  <c r="BI444" i="14"/>
  <c r="BJ444" i="14"/>
  <c r="BK444" i="14"/>
  <c r="BL444" i="14"/>
  <c r="BM444" i="14"/>
  <c r="BN444" i="14"/>
  <c r="BO444" i="14"/>
  <c r="BP444" i="14"/>
  <c r="BQ444" i="14"/>
  <c r="BR444" i="14"/>
  <c r="BS444" i="14"/>
  <c r="BT444" i="14"/>
  <c r="BU444" i="14"/>
  <c r="BV444" i="14"/>
  <c r="BW444" i="14"/>
  <c r="BY444" i="14"/>
  <c r="BZ444" i="14"/>
  <c r="CA444" i="14"/>
  <c r="CB444" i="14"/>
  <c r="A445" i="14"/>
  <c r="B445" i="14"/>
  <c r="C445" i="14"/>
  <c r="D445" i="14"/>
  <c r="E445" i="14"/>
  <c r="F445" i="14"/>
  <c r="G445" i="14"/>
  <c r="H445" i="14"/>
  <c r="I445" i="14"/>
  <c r="J445" i="14"/>
  <c r="K445" i="14"/>
  <c r="L445" i="14"/>
  <c r="M445" i="14"/>
  <c r="N445" i="14"/>
  <c r="O445" i="14"/>
  <c r="P445" i="14"/>
  <c r="Q445" i="14"/>
  <c r="R445" i="14"/>
  <c r="S445" i="14"/>
  <c r="T445" i="14"/>
  <c r="U445" i="14"/>
  <c r="V445" i="14"/>
  <c r="W445" i="14"/>
  <c r="X445" i="14"/>
  <c r="Y445" i="14"/>
  <c r="Z445" i="14"/>
  <c r="AA445" i="14"/>
  <c r="AB445" i="14"/>
  <c r="AC445" i="14"/>
  <c r="AD445" i="14"/>
  <c r="AE445" i="14"/>
  <c r="AF445" i="14"/>
  <c r="AG445" i="14"/>
  <c r="AH445" i="14"/>
  <c r="AI445" i="14"/>
  <c r="AJ445" i="14"/>
  <c r="AK445" i="14"/>
  <c r="AL445" i="14"/>
  <c r="AM445" i="14"/>
  <c r="AN445" i="14"/>
  <c r="AO445" i="14"/>
  <c r="AP445" i="14"/>
  <c r="AQ445" i="14"/>
  <c r="AR445" i="14"/>
  <c r="AS445" i="14"/>
  <c r="AT445" i="14"/>
  <c r="AU445" i="14"/>
  <c r="AV445" i="14"/>
  <c r="AW445" i="14"/>
  <c r="AX445" i="14"/>
  <c r="AZ445" i="14"/>
  <c r="BA445" i="14"/>
  <c r="BB445" i="14"/>
  <c r="BC445" i="14"/>
  <c r="BD445" i="14"/>
  <c r="BE445" i="14"/>
  <c r="BF445" i="14"/>
  <c r="BG445" i="14"/>
  <c r="BH445" i="14"/>
  <c r="BI445" i="14"/>
  <c r="BJ445" i="14"/>
  <c r="BK445" i="14"/>
  <c r="BL445" i="14"/>
  <c r="BM445" i="14"/>
  <c r="BN445" i="14"/>
  <c r="BO445" i="14"/>
  <c r="BP445" i="14"/>
  <c r="BQ445" i="14"/>
  <c r="BR445" i="14"/>
  <c r="BS445" i="14"/>
  <c r="BT445" i="14"/>
  <c r="BU445" i="14"/>
  <c r="BV445" i="14"/>
  <c r="BW445" i="14"/>
  <c r="BY445" i="14"/>
  <c r="BZ445" i="14"/>
  <c r="CA445" i="14"/>
  <c r="CB445" i="14"/>
  <c r="A446" i="14"/>
  <c r="B446" i="14"/>
  <c r="C446" i="14"/>
  <c r="D446" i="14"/>
  <c r="E446" i="14"/>
  <c r="F446" i="14"/>
  <c r="G446" i="14"/>
  <c r="H446" i="14"/>
  <c r="I446" i="14"/>
  <c r="J446" i="14"/>
  <c r="K446" i="14"/>
  <c r="L446" i="14"/>
  <c r="M446" i="14"/>
  <c r="N446" i="14"/>
  <c r="O446" i="14"/>
  <c r="P446" i="14"/>
  <c r="Q446" i="14"/>
  <c r="R446" i="14"/>
  <c r="S446" i="14"/>
  <c r="T446" i="14"/>
  <c r="U446" i="14"/>
  <c r="V446" i="14"/>
  <c r="W446" i="14"/>
  <c r="X446" i="14"/>
  <c r="Y446" i="14"/>
  <c r="Z446" i="14"/>
  <c r="AA446" i="14"/>
  <c r="AB446" i="14"/>
  <c r="AC446" i="14"/>
  <c r="AD446" i="14"/>
  <c r="AE446" i="14"/>
  <c r="AF446" i="14"/>
  <c r="AG446" i="14"/>
  <c r="AH446" i="14"/>
  <c r="AI446" i="14"/>
  <c r="AJ446" i="14"/>
  <c r="AK446" i="14"/>
  <c r="AL446" i="14"/>
  <c r="AM446" i="14"/>
  <c r="AN446" i="14"/>
  <c r="AO446" i="14"/>
  <c r="AP446" i="14"/>
  <c r="AQ446" i="14"/>
  <c r="AR446" i="14"/>
  <c r="AS446" i="14"/>
  <c r="AT446" i="14"/>
  <c r="AU446" i="14"/>
  <c r="AV446" i="14"/>
  <c r="AW446" i="14"/>
  <c r="AX446" i="14"/>
  <c r="AZ446" i="14"/>
  <c r="BA446" i="14"/>
  <c r="BB446" i="14"/>
  <c r="BC446" i="14"/>
  <c r="BD446" i="14"/>
  <c r="BE446" i="14"/>
  <c r="BF446" i="14"/>
  <c r="BG446" i="14"/>
  <c r="BH446" i="14"/>
  <c r="BI446" i="14"/>
  <c r="BJ446" i="14"/>
  <c r="BK446" i="14"/>
  <c r="BL446" i="14"/>
  <c r="BM446" i="14"/>
  <c r="BN446" i="14"/>
  <c r="BO446" i="14"/>
  <c r="BP446" i="14"/>
  <c r="BQ446" i="14"/>
  <c r="BR446" i="14"/>
  <c r="BS446" i="14"/>
  <c r="BT446" i="14"/>
  <c r="BU446" i="14"/>
  <c r="BV446" i="14"/>
  <c r="BW446" i="14"/>
  <c r="BY446" i="14"/>
  <c r="BZ446" i="14"/>
  <c r="CA446" i="14"/>
  <c r="CB446" i="14"/>
  <c r="A447" i="14"/>
  <c r="B447" i="14"/>
  <c r="C447" i="14"/>
  <c r="D447" i="14"/>
  <c r="E447" i="14"/>
  <c r="F447" i="14"/>
  <c r="G447" i="14"/>
  <c r="H447" i="14"/>
  <c r="I447" i="14"/>
  <c r="J447" i="14"/>
  <c r="K447" i="14"/>
  <c r="L447" i="14"/>
  <c r="M447" i="14"/>
  <c r="N447" i="14"/>
  <c r="O447" i="14"/>
  <c r="P447" i="14"/>
  <c r="Q447" i="14"/>
  <c r="R447" i="14"/>
  <c r="S447" i="14"/>
  <c r="T447" i="14"/>
  <c r="U447" i="14"/>
  <c r="V447" i="14"/>
  <c r="W447" i="14"/>
  <c r="X447" i="14"/>
  <c r="Y447" i="14"/>
  <c r="Z447" i="14"/>
  <c r="AA447" i="14"/>
  <c r="AB447" i="14"/>
  <c r="AC447" i="14"/>
  <c r="AD447" i="14"/>
  <c r="AE447" i="14"/>
  <c r="AF447" i="14"/>
  <c r="AG447" i="14"/>
  <c r="AH447" i="14"/>
  <c r="AI447" i="14"/>
  <c r="AJ447" i="14"/>
  <c r="AK447" i="14"/>
  <c r="AL447" i="14"/>
  <c r="AM447" i="14"/>
  <c r="AN447" i="14"/>
  <c r="AO447" i="14"/>
  <c r="AP447" i="14"/>
  <c r="AQ447" i="14"/>
  <c r="AR447" i="14"/>
  <c r="AS447" i="14"/>
  <c r="AT447" i="14"/>
  <c r="AU447" i="14"/>
  <c r="AV447" i="14"/>
  <c r="AW447" i="14"/>
  <c r="AX447" i="14"/>
  <c r="AZ447" i="14"/>
  <c r="BA447" i="14"/>
  <c r="BB447" i="14"/>
  <c r="BC447" i="14"/>
  <c r="BD447" i="14"/>
  <c r="BE447" i="14"/>
  <c r="BF447" i="14"/>
  <c r="BG447" i="14"/>
  <c r="BH447" i="14"/>
  <c r="BI447" i="14"/>
  <c r="BJ447" i="14"/>
  <c r="BK447" i="14"/>
  <c r="BL447" i="14"/>
  <c r="BM447" i="14"/>
  <c r="BN447" i="14"/>
  <c r="BO447" i="14"/>
  <c r="BP447" i="14"/>
  <c r="BQ447" i="14"/>
  <c r="BR447" i="14"/>
  <c r="BS447" i="14"/>
  <c r="BT447" i="14"/>
  <c r="BU447" i="14"/>
  <c r="BV447" i="14"/>
  <c r="BW447" i="14"/>
  <c r="BY447" i="14"/>
  <c r="BZ447" i="14"/>
  <c r="CA447" i="14"/>
  <c r="CB447" i="14"/>
  <c r="A448" i="14"/>
  <c r="B448" i="14"/>
  <c r="C448" i="14"/>
  <c r="D448" i="14"/>
  <c r="E448" i="14"/>
  <c r="F448" i="14"/>
  <c r="G448" i="14"/>
  <c r="H448" i="14"/>
  <c r="I448" i="14"/>
  <c r="J448" i="14"/>
  <c r="K448" i="14"/>
  <c r="L448" i="14"/>
  <c r="M448" i="14"/>
  <c r="N448" i="14"/>
  <c r="O448" i="14"/>
  <c r="P448" i="14"/>
  <c r="Q448" i="14"/>
  <c r="R448" i="14"/>
  <c r="S448" i="14"/>
  <c r="T448" i="14"/>
  <c r="U448" i="14"/>
  <c r="V448" i="14"/>
  <c r="W448" i="14"/>
  <c r="X448" i="14"/>
  <c r="Y448" i="14"/>
  <c r="Z448" i="14"/>
  <c r="AA448" i="14"/>
  <c r="AB448" i="14"/>
  <c r="AC448" i="14"/>
  <c r="AD448" i="14"/>
  <c r="AE448" i="14"/>
  <c r="AF448" i="14"/>
  <c r="AG448" i="14"/>
  <c r="AH448" i="14"/>
  <c r="AI448" i="14"/>
  <c r="AJ448" i="14"/>
  <c r="AK448" i="14"/>
  <c r="AL448" i="14"/>
  <c r="AM448" i="14"/>
  <c r="AN448" i="14"/>
  <c r="AO448" i="14"/>
  <c r="AP448" i="14"/>
  <c r="AQ448" i="14"/>
  <c r="AR448" i="14"/>
  <c r="AS448" i="14"/>
  <c r="AT448" i="14"/>
  <c r="AU448" i="14"/>
  <c r="AV448" i="14"/>
  <c r="AW448" i="14"/>
  <c r="AX448" i="14"/>
  <c r="AZ448" i="14"/>
  <c r="BA448" i="14"/>
  <c r="BB448" i="14"/>
  <c r="BC448" i="14"/>
  <c r="BD448" i="14"/>
  <c r="BE448" i="14"/>
  <c r="BF448" i="14"/>
  <c r="BG448" i="14"/>
  <c r="BH448" i="14"/>
  <c r="BI448" i="14"/>
  <c r="BJ448" i="14"/>
  <c r="BK448" i="14"/>
  <c r="BL448" i="14"/>
  <c r="BM448" i="14"/>
  <c r="BN448" i="14"/>
  <c r="BO448" i="14"/>
  <c r="BP448" i="14"/>
  <c r="BQ448" i="14"/>
  <c r="BR448" i="14"/>
  <c r="BS448" i="14"/>
  <c r="BT448" i="14"/>
  <c r="BU448" i="14"/>
  <c r="BV448" i="14"/>
  <c r="BW448" i="14"/>
  <c r="BY448" i="14"/>
  <c r="BZ448" i="14"/>
  <c r="CA448" i="14"/>
  <c r="CB448" i="14"/>
  <c r="A449" i="14"/>
  <c r="B449" i="14"/>
  <c r="C449" i="14"/>
  <c r="D449" i="14"/>
  <c r="E449" i="14"/>
  <c r="F449" i="14"/>
  <c r="G449" i="14"/>
  <c r="H449" i="14"/>
  <c r="I449" i="14"/>
  <c r="J449" i="14"/>
  <c r="K449" i="14"/>
  <c r="L449" i="14"/>
  <c r="M449" i="14"/>
  <c r="N449" i="14"/>
  <c r="O449" i="14"/>
  <c r="P449" i="14"/>
  <c r="Q449" i="14"/>
  <c r="R449" i="14"/>
  <c r="S449" i="14"/>
  <c r="T449" i="14"/>
  <c r="U449" i="14"/>
  <c r="V449" i="14"/>
  <c r="W449" i="14"/>
  <c r="X449" i="14"/>
  <c r="Y449" i="14"/>
  <c r="Z449" i="14"/>
  <c r="AA449" i="14"/>
  <c r="AB449" i="14"/>
  <c r="AC449" i="14"/>
  <c r="AD449" i="14"/>
  <c r="AE449" i="14"/>
  <c r="AF449" i="14"/>
  <c r="AG449" i="14"/>
  <c r="AH449" i="14"/>
  <c r="AI449" i="14"/>
  <c r="AJ449" i="14"/>
  <c r="AK449" i="14"/>
  <c r="AL449" i="14"/>
  <c r="AM449" i="14"/>
  <c r="AN449" i="14"/>
  <c r="AO449" i="14"/>
  <c r="AP449" i="14"/>
  <c r="AQ449" i="14"/>
  <c r="AR449" i="14"/>
  <c r="AS449" i="14"/>
  <c r="AT449" i="14"/>
  <c r="AU449" i="14"/>
  <c r="AV449" i="14"/>
  <c r="AW449" i="14"/>
  <c r="AX449" i="14"/>
  <c r="AZ449" i="14"/>
  <c r="BA449" i="14"/>
  <c r="BB449" i="14"/>
  <c r="BC449" i="14"/>
  <c r="BD449" i="14"/>
  <c r="BE449" i="14"/>
  <c r="BF449" i="14"/>
  <c r="BG449" i="14"/>
  <c r="BH449" i="14"/>
  <c r="BI449" i="14"/>
  <c r="BJ449" i="14"/>
  <c r="BK449" i="14"/>
  <c r="BL449" i="14"/>
  <c r="BM449" i="14"/>
  <c r="BN449" i="14"/>
  <c r="BO449" i="14"/>
  <c r="BP449" i="14"/>
  <c r="BQ449" i="14"/>
  <c r="BR449" i="14"/>
  <c r="BS449" i="14"/>
  <c r="BT449" i="14"/>
  <c r="BU449" i="14"/>
  <c r="BV449" i="14"/>
  <c r="BW449" i="14"/>
  <c r="BY449" i="14"/>
  <c r="BZ449" i="14"/>
  <c r="CA449" i="14"/>
  <c r="CB449" i="14"/>
  <c r="A450" i="14"/>
  <c r="B450" i="14"/>
  <c r="C450" i="14"/>
  <c r="D450" i="14"/>
  <c r="E450" i="14"/>
  <c r="F450" i="14"/>
  <c r="G450" i="14"/>
  <c r="H450" i="14"/>
  <c r="I450" i="14"/>
  <c r="J450" i="14"/>
  <c r="K450" i="14"/>
  <c r="L450" i="14"/>
  <c r="M450" i="14"/>
  <c r="N450" i="14"/>
  <c r="O450" i="14"/>
  <c r="P450" i="14"/>
  <c r="Q450" i="14"/>
  <c r="R450" i="14"/>
  <c r="S450" i="14"/>
  <c r="T450" i="14"/>
  <c r="U450" i="14"/>
  <c r="V450" i="14"/>
  <c r="W450" i="14"/>
  <c r="X450" i="14"/>
  <c r="Y450" i="14"/>
  <c r="Z450" i="14"/>
  <c r="AA450" i="14"/>
  <c r="AB450" i="14"/>
  <c r="AC450" i="14"/>
  <c r="AD450" i="14"/>
  <c r="AE450" i="14"/>
  <c r="AF450" i="14"/>
  <c r="AG450" i="14"/>
  <c r="AH450" i="14"/>
  <c r="AI450" i="14"/>
  <c r="AJ450" i="14"/>
  <c r="AK450" i="14"/>
  <c r="AL450" i="14"/>
  <c r="AM450" i="14"/>
  <c r="AN450" i="14"/>
  <c r="AO450" i="14"/>
  <c r="AP450" i="14"/>
  <c r="AQ450" i="14"/>
  <c r="AR450" i="14"/>
  <c r="AS450" i="14"/>
  <c r="AT450" i="14"/>
  <c r="AU450" i="14"/>
  <c r="AV450" i="14"/>
  <c r="AW450" i="14"/>
  <c r="AX450" i="14"/>
  <c r="AZ450" i="14"/>
  <c r="BA450" i="14"/>
  <c r="BB450" i="14"/>
  <c r="BC450" i="14"/>
  <c r="BD450" i="14"/>
  <c r="BE450" i="14"/>
  <c r="BF450" i="14"/>
  <c r="BG450" i="14"/>
  <c r="BH450" i="14"/>
  <c r="BI450" i="14"/>
  <c r="BJ450" i="14"/>
  <c r="BK450" i="14"/>
  <c r="BL450" i="14"/>
  <c r="BM450" i="14"/>
  <c r="BN450" i="14"/>
  <c r="BO450" i="14"/>
  <c r="BP450" i="14"/>
  <c r="BQ450" i="14"/>
  <c r="BR450" i="14"/>
  <c r="BS450" i="14"/>
  <c r="BT450" i="14"/>
  <c r="BU450" i="14"/>
  <c r="BV450" i="14"/>
  <c r="BW450" i="14"/>
  <c r="BY450" i="14"/>
  <c r="BZ450" i="14"/>
  <c r="CA450" i="14"/>
  <c r="CB450" i="14"/>
  <c r="A451" i="14"/>
  <c r="B451" i="14"/>
  <c r="C451" i="14"/>
  <c r="D451" i="14"/>
  <c r="E451" i="14"/>
  <c r="F451" i="14"/>
  <c r="G451" i="14"/>
  <c r="H451" i="14"/>
  <c r="I451" i="14"/>
  <c r="J451" i="14"/>
  <c r="K451" i="14"/>
  <c r="L451" i="14"/>
  <c r="M451" i="14"/>
  <c r="N451" i="14"/>
  <c r="O451" i="14"/>
  <c r="P451" i="14"/>
  <c r="Q451" i="14"/>
  <c r="R451" i="14"/>
  <c r="S451" i="14"/>
  <c r="T451" i="14"/>
  <c r="U451" i="14"/>
  <c r="V451" i="14"/>
  <c r="W451" i="14"/>
  <c r="X451" i="14"/>
  <c r="Y451" i="14"/>
  <c r="Z451" i="14"/>
  <c r="AA451" i="14"/>
  <c r="AB451" i="14"/>
  <c r="AC451" i="14"/>
  <c r="AD451" i="14"/>
  <c r="AE451" i="14"/>
  <c r="AF451" i="14"/>
  <c r="AG451" i="14"/>
  <c r="AH451" i="14"/>
  <c r="AI451" i="14"/>
  <c r="AJ451" i="14"/>
  <c r="AK451" i="14"/>
  <c r="AL451" i="14"/>
  <c r="AM451" i="14"/>
  <c r="AN451" i="14"/>
  <c r="AO451" i="14"/>
  <c r="AP451" i="14"/>
  <c r="AQ451" i="14"/>
  <c r="AR451" i="14"/>
  <c r="AS451" i="14"/>
  <c r="AT451" i="14"/>
  <c r="AU451" i="14"/>
  <c r="AV451" i="14"/>
  <c r="AW451" i="14"/>
  <c r="AX451" i="14"/>
  <c r="AZ451" i="14"/>
  <c r="BA451" i="14"/>
  <c r="BB451" i="14"/>
  <c r="BC451" i="14"/>
  <c r="BD451" i="14"/>
  <c r="BE451" i="14"/>
  <c r="BF451" i="14"/>
  <c r="BG451" i="14"/>
  <c r="BH451" i="14"/>
  <c r="BI451" i="14"/>
  <c r="BJ451" i="14"/>
  <c r="BK451" i="14"/>
  <c r="BL451" i="14"/>
  <c r="BM451" i="14"/>
  <c r="BN451" i="14"/>
  <c r="BO451" i="14"/>
  <c r="BP451" i="14"/>
  <c r="BQ451" i="14"/>
  <c r="BR451" i="14"/>
  <c r="BS451" i="14"/>
  <c r="BT451" i="14"/>
  <c r="BU451" i="14"/>
  <c r="BV451" i="14"/>
  <c r="BW451" i="14"/>
  <c r="BY451" i="14"/>
  <c r="BZ451" i="14"/>
  <c r="CA451" i="14"/>
  <c r="CB451" i="14"/>
  <c r="A452" i="14"/>
  <c r="B452" i="14"/>
  <c r="C452" i="14"/>
  <c r="D452" i="14"/>
  <c r="E452" i="14"/>
  <c r="F452" i="14"/>
  <c r="G452" i="14"/>
  <c r="H452" i="14"/>
  <c r="I452" i="14"/>
  <c r="J452" i="14"/>
  <c r="K452" i="14"/>
  <c r="L452" i="14"/>
  <c r="M452" i="14"/>
  <c r="N452" i="14"/>
  <c r="O452" i="14"/>
  <c r="P452" i="14"/>
  <c r="Q452" i="14"/>
  <c r="R452" i="14"/>
  <c r="S452" i="14"/>
  <c r="T452" i="14"/>
  <c r="U452" i="14"/>
  <c r="V452" i="14"/>
  <c r="W452" i="14"/>
  <c r="X452" i="14"/>
  <c r="Y452" i="14"/>
  <c r="Z452" i="14"/>
  <c r="AA452" i="14"/>
  <c r="AB452" i="14"/>
  <c r="AC452" i="14"/>
  <c r="AD452" i="14"/>
  <c r="AE452" i="14"/>
  <c r="AF452" i="14"/>
  <c r="AG452" i="14"/>
  <c r="AH452" i="14"/>
  <c r="AI452" i="14"/>
  <c r="AJ452" i="14"/>
  <c r="AK452" i="14"/>
  <c r="AL452" i="14"/>
  <c r="AM452" i="14"/>
  <c r="AN452" i="14"/>
  <c r="AO452" i="14"/>
  <c r="AP452" i="14"/>
  <c r="AQ452" i="14"/>
  <c r="AR452" i="14"/>
  <c r="AS452" i="14"/>
  <c r="AT452" i="14"/>
  <c r="AU452" i="14"/>
  <c r="AV452" i="14"/>
  <c r="AW452" i="14"/>
  <c r="AX452" i="14"/>
  <c r="AZ452" i="14"/>
  <c r="BA452" i="14"/>
  <c r="BB452" i="14"/>
  <c r="BC452" i="14"/>
  <c r="BD452" i="14"/>
  <c r="BE452" i="14"/>
  <c r="BF452" i="14"/>
  <c r="BG452" i="14"/>
  <c r="BH452" i="14"/>
  <c r="BI452" i="14"/>
  <c r="BJ452" i="14"/>
  <c r="BK452" i="14"/>
  <c r="BL452" i="14"/>
  <c r="BM452" i="14"/>
  <c r="BN452" i="14"/>
  <c r="BO452" i="14"/>
  <c r="BP452" i="14"/>
  <c r="BQ452" i="14"/>
  <c r="BR452" i="14"/>
  <c r="BS452" i="14"/>
  <c r="BT452" i="14"/>
  <c r="BU452" i="14"/>
  <c r="BV452" i="14"/>
  <c r="BW452" i="14"/>
  <c r="BY452" i="14"/>
  <c r="BZ452" i="14"/>
  <c r="CA452" i="14"/>
  <c r="CB452" i="14"/>
  <c r="A453" i="14"/>
  <c r="B453" i="14"/>
  <c r="C453" i="14"/>
  <c r="D453" i="14"/>
  <c r="E453" i="14"/>
  <c r="F453" i="14"/>
  <c r="G453" i="14"/>
  <c r="H453" i="14"/>
  <c r="I453" i="14"/>
  <c r="J453" i="14"/>
  <c r="K453" i="14"/>
  <c r="L453" i="14"/>
  <c r="M453" i="14"/>
  <c r="N453" i="14"/>
  <c r="O453" i="14"/>
  <c r="P453" i="14"/>
  <c r="Q453" i="14"/>
  <c r="R453" i="14"/>
  <c r="S453" i="14"/>
  <c r="T453" i="14"/>
  <c r="U453" i="14"/>
  <c r="V453" i="14"/>
  <c r="W453" i="14"/>
  <c r="X453" i="14"/>
  <c r="Y453" i="14"/>
  <c r="Z453" i="14"/>
  <c r="AA453" i="14"/>
  <c r="AB453" i="14"/>
  <c r="AC453" i="14"/>
  <c r="AD453" i="14"/>
  <c r="AE453" i="14"/>
  <c r="AF453" i="14"/>
  <c r="AG453" i="14"/>
  <c r="AH453" i="14"/>
  <c r="AI453" i="14"/>
  <c r="AJ453" i="14"/>
  <c r="AK453" i="14"/>
  <c r="AL453" i="14"/>
  <c r="AM453" i="14"/>
  <c r="AN453" i="14"/>
  <c r="AO453" i="14"/>
  <c r="AP453" i="14"/>
  <c r="AQ453" i="14"/>
  <c r="AR453" i="14"/>
  <c r="AS453" i="14"/>
  <c r="AT453" i="14"/>
  <c r="AU453" i="14"/>
  <c r="AV453" i="14"/>
  <c r="AW453" i="14"/>
  <c r="AX453" i="14"/>
  <c r="AZ453" i="14"/>
  <c r="BA453" i="14"/>
  <c r="BB453" i="14"/>
  <c r="BC453" i="14"/>
  <c r="BD453" i="14"/>
  <c r="BE453" i="14"/>
  <c r="BF453" i="14"/>
  <c r="BG453" i="14"/>
  <c r="BH453" i="14"/>
  <c r="BI453" i="14"/>
  <c r="BJ453" i="14"/>
  <c r="BK453" i="14"/>
  <c r="BL453" i="14"/>
  <c r="BM453" i="14"/>
  <c r="BN453" i="14"/>
  <c r="BO453" i="14"/>
  <c r="BP453" i="14"/>
  <c r="BQ453" i="14"/>
  <c r="BR453" i="14"/>
  <c r="BS453" i="14"/>
  <c r="BT453" i="14"/>
  <c r="BU453" i="14"/>
  <c r="BV453" i="14"/>
  <c r="BW453" i="14"/>
  <c r="BY453" i="14"/>
  <c r="BZ453" i="14"/>
  <c r="CA453" i="14"/>
  <c r="CB453" i="14"/>
  <c r="A454" i="14"/>
  <c r="B454" i="14"/>
  <c r="C454" i="14"/>
  <c r="D454" i="14"/>
  <c r="E454" i="14"/>
  <c r="F454" i="14"/>
  <c r="G454" i="14"/>
  <c r="H454" i="14"/>
  <c r="I454" i="14"/>
  <c r="J454" i="14"/>
  <c r="K454" i="14"/>
  <c r="L454" i="14"/>
  <c r="M454" i="14"/>
  <c r="N454" i="14"/>
  <c r="O454" i="14"/>
  <c r="P454" i="14"/>
  <c r="Q454" i="14"/>
  <c r="R454" i="14"/>
  <c r="S454" i="14"/>
  <c r="T454" i="14"/>
  <c r="U454" i="14"/>
  <c r="V454" i="14"/>
  <c r="W454" i="14"/>
  <c r="X454" i="14"/>
  <c r="Y454" i="14"/>
  <c r="Z454" i="14"/>
  <c r="AA454" i="14"/>
  <c r="AB454" i="14"/>
  <c r="AC454" i="14"/>
  <c r="AD454" i="14"/>
  <c r="AE454" i="14"/>
  <c r="AF454" i="14"/>
  <c r="AG454" i="14"/>
  <c r="AH454" i="14"/>
  <c r="AI454" i="14"/>
  <c r="AJ454" i="14"/>
  <c r="AK454" i="14"/>
  <c r="AL454" i="14"/>
  <c r="AM454" i="14"/>
  <c r="AN454" i="14"/>
  <c r="AO454" i="14"/>
  <c r="AP454" i="14"/>
  <c r="AQ454" i="14"/>
  <c r="AR454" i="14"/>
  <c r="AS454" i="14"/>
  <c r="AT454" i="14"/>
  <c r="AU454" i="14"/>
  <c r="AV454" i="14"/>
  <c r="AW454" i="14"/>
  <c r="AX454" i="14"/>
  <c r="AZ454" i="14"/>
  <c r="BA454" i="14"/>
  <c r="BB454" i="14"/>
  <c r="BC454" i="14"/>
  <c r="BD454" i="14"/>
  <c r="BE454" i="14"/>
  <c r="BF454" i="14"/>
  <c r="BG454" i="14"/>
  <c r="BH454" i="14"/>
  <c r="BI454" i="14"/>
  <c r="BJ454" i="14"/>
  <c r="BK454" i="14"/>
  <c r="BL454" i="14"/>
  <c r="BM454" i="14"/>
  <c r="BN454" i="14"/>
  <c r="BO454" i="14"/>
  <c r="BP454" i="14"/>
  <c r="BQ454" i="14"/>
  <c r="BR454" i="14"/>
  <c r="BS454" i="14"/>
  <c r="BT454" i="14"/>
  <c r="BU454" i="14"/>
  <c r="BV454" i="14"/>
  <c r="BW454" i="14"/>
  <c r="BY454" i="14"/>
  <c r="BZ454" i="14"/>
  <c r="CA454" i="14"/>
  <c r="CB454" i="14"/>
  <c r="A455" i="14"/>
  <c r="B455" i="14"/>
  <c r="C455" i="14"/>
  <c r="D455" i="14"/>
  <c r="E455" i="14"/>
  <c r="F455" i="14"/>
  <c r="G455" i="14"/>
  <c r="H455" i="14"/>
  <c r="I455" i="14"/>
  <c r="J455" i="14"/>
  <c r="K455" i="14"/>
  <c r="L455" i="14"/>
  <c r="M455" i="14"/>
  <c r="N455" i="14"/>
  <c r="O455" i="14"/>
  <c r="P455" i="14"/>
  <c r="Q455" i="14"/>
  <c r="R455" i="14"/>
  <c r="S455" i="14"/>
  <c r="T455" i="14"/>
  <c r="U455" i="14"/>
  <c r="V455" i="14"/>
  <c r="W455" i="14"/>
  <c r="X455" i="14"/>
  <c r="Y455" i="14"/>
  <c r="Z455" i="14"/>
  <c r="AA455" i="14"/>
  <c r="AB455" i="14"/>
  <c r="AC455" i="14"/>
  <c r="AD455" i="14"/>
  <c r="AE455" i="14"/>
  <c r="AF455" i="14"/>
  <c r="AG455" i="14"/>
  <c r="AH455" i="14"/>
  <c r="AI455" i="14"/>
  <c r="AJ455" i="14"/>
  <c r="AK455" i="14"/>
  <c r="AL455" i="14"/>
  <c r="AM455" i="14"/>
  <c r="AN455" i="14"/>
  <c r="AO455" i="14"/>
  <c r="AP455" i="14"/>
  <c r="AQ455" i="14"/>
  <c r="AR455" i="14"/>
  <c r="AS455" i="14"/>
  <c r="AT455" i="14"/>
  <c r="AU455" i="14"/>
  <c r="AV455" i="14"/>
  <c r="AW455" i="14"/>
  <c r="AX455" i="14"/>
  <c r="AZ455" i="14"/>
  <c r="BA455" i="14"/>
  <c r="BB455" i="14"/>
  <c r="BC455" i="14"/>
  <c r="BD455" i="14"/>
  <c r="BE455" i="14"/>
  <c r="BF455" i="14"/>
  <c r="BG455" i="14"/>
  <c r="BH455" i="14"/>
  <c r="BI455" i="14"/>
  <c r="BJ455" i="14"/>
  <c r="BK455" i="14"/>
  <c r="BL455" i="14"/>
  <c r="BM455" i="14"/>
  <c r="BN455" i="14"/>
  <c r="BO455" i="14"/>
  <c r="BP455" i="14"/>
  <c r="BQ455" i="14"/>
  <c r="BR455" i="14"/>
  <c r="BS455" i="14"/>
  <c r="BT455" i="14"/>
  <c r="BU455" i="14"/>
  <c r="BV455" i="14"/>
  <c r="BW455" i="14"/>
  <c r="BY455" i="14"/>
  <c r="BZ455" i="14"/>
  <c r="CA455" i="14"/>
  <c r="CB455" i="14"/>
  <c r="A456" i="14"/>
  <c r="B456" i="14"/>
  <c r="C456" i="14"/>
  <c r="D456" i="14"/>
  <c r="E456" i="14"/>
  <c r="F456" i="14"/>
  <c r="G456" i="14"/>
  <c r="H456" i="14"/>
  <c r="I456" i="14"/>
  <c r="J456" i="14"/>
  <c r="K456" i="14"/>
  <c r="L456" i="14"/>
  <c r="M456" i="14"/>
  <c r="N456" i="14"/>
  <c r="O456" i="14"/>
  <c r="P456" i="14"/>
  <c r="Q456" i="14"/>
  <c r="R456" i="14"/>
  <c r="S456" i="14"/>
  <c r="T456" i="14"/>
  <c r="U456" i="14"/>
  <c r="V456" i="14"/>
  <c r="W456" i="14"/>
  <c r="X456" i="14"/>
  <c r="Y456" i="14"/>
  <c r="Z456" i="14"/>
  <c r="AA456" i="14"/>
  <c r="AB456" i="14"/>
  <c r="AC456" i="14"/>
  <c r="AD456" i="14"/>
  <c r="AE456" i="14"/>
  <c r="AF456" i="14"/>
  <c r="AG456" i="14"/>
  <c r="AH456" i="14"/>
  <c r="AI456" i="14"/>
  <c r="AJ456" i="14"/>
  <c r="AK456" i="14"/>
  <c r="AL456" i="14"/>
  <c r="AM456" i="14"/>
  <c r="AN456" i="14"/>
  <c r="AO456" i="14"/>
  <c r="AP456" i="14"/>
  <c r="AQ456" i="14"/>
  <c r="AR456" i="14"/>
  <c r="AS456" i="14"/>
  <c r="AT456" i="14"/>
  <c r="AU456" i="14"/>
  <c r="AV456" i="14"/>
  <c r="AW456" i="14"/>
  <c r="AX456" i="14"/>
  <c r="AZ456" i="14"/>
  <c r="BA456" i="14"/>
  <c r="BB456" i="14"/>
  <c r="BC456" i="14"/>
  <c r="BD456" i="14"/>
  <c r="BE456" i="14"/>
  <c r="BF456" i="14"/>
  <c r="BG456" i="14"/>
  <c r="BH456" i="14"/>
  <c r="BI456" i="14"/>
  <c r="BJ456" i="14"/>
  <c r="BK456" i="14"/>
  <c r="BL456" i="14"/>
  <c r="BM456" i="14"/>
  <c r="BN456" i="14"/>
  <c r="BO456" i="14"/>
  <c r="BP456" i="14"/>
  <c r="BQ456" i="14"/>
  <c r="BR456" i="14"/>
  <c r="BS456" i="14"/>
  <c r="BT456" i="14"/>
  <c r="BU456" i="14"/>
  <c r="BV456" i="14"/>
  <c r="BW456" i="14"/>
  <c r="BY456" i="14"/>
  <c r="BZ456" i="14"/>
  <c r="CA456" i="14"/>
  <c r="CB456" i="14"/>
  <c r="A457" i="14"/>
  <c r="B457" i="14"/>
  <c r="C457" i="14"/>
  <c r="D457" i="14"/>
  <c r="E457" i="14"/>
  <c r="F457" i="14"/>
  <c r="G457" i="14"/>
  <c r="H457" i="14"/>
  <c r="I457" i="14"/>
  <c r="J457" i="14"/>
  <c r="K457" i="14"/>
  <c r="L457" i="14"/>
  <c r="M457" i="14"/>
  <c r="N457" i="14"/>
  <c r="O457" i="14"/>
  <c r="P457" i="14"/>
  <c r="Q457" i="14"/>
  <c r="R457" i="14"/>
  <c r="S457" i="14"/>
  <c r="T457" i="14"/>
  <c r="U457" i="14"/>
  <c r="V457" i="14"/>
  <c r="W457" i="14"/>
  <c r="X457" i="14"/>
  <c r="Y457" i="14"/>
  <c r="Z457" i="14"/>
  <c r="AA457" i="14"/>
  <c r="AB457" i="14"/>
  <c r="AC457" i="14"/>
  <c r="AD457" i="14"/>
  <c r="AE457" i="14"/>
  <c r="AF457" i="14"/>
  <c r="AG457" i="14"/>
  <c r="AH457" i="14"/>
  <c r="AI457" i="14"/>
  <c r="AJ457" i="14"/>
  <c r="AK457" i="14"/>
  <c r="AL457" i="14"/>
  <c r="AM457" i="14"/>
  <c r="AN457" i="14"/>
  <c r="AO457" i="14"/>
  <c r="AP457" i="14"/>
  <c r="AQ457" i="14"/>
  <c r="AR457" i="14"/>
  <c r="AS457" i="14"/>
  <c r="AT457" i="14"/>
  <c r="AU457" i="14"/>
  <c r="AV457" i="14"/>
  <c r="AW457" i="14"/>
  <c r="AX457" i="14"/>
  <c r="AZ457" i="14"/>
  <c r="BA457" i="14"/>
  <c r="BB457" i="14"/>
  <c r="BC457" i="14"/>
  <c r="BD457" i="14"/>
  <c r="BE457" i="14"/>
  <c r="BF457" i="14"/>
  <c r="BG457" i="14"/>
  <c r="BH457" i="14"/>
  <c r="BI457" i="14"/>
  <c r="BJ457" i="14"/>
  <c r="BK457" i="14"/>
  <c r="BL457" i="14"/>
  <c r="BM457" i="14"/>
  <c r="BN457" i="14"/>
  <c r="BO457" i="14"/>
  <c r="BP457" i="14"/>
  <c r="BQ457" i="14"/>
  <c r="BR457" i="14"/>
  <c r="BS457" i="14"/>
  <c r="BT457" i="14"/>
  <c r="BU457" i="14"/>
  <c r="BV457" i="14"/>
  <c r="BW457" i="14"/>
  <c r="BY457" i="14"/>
  <c r="BZ457" i="14"/>
  <c r="CA457" i="14"/>
  <c r="CB457" i="14"/>
  <c r="A458" i="14"/>
  <c r="B458" i="14"/>
  <c r="C458" i="14"/>
  <c r="D458" i="14"/>
  <c r="E458" i="14"/>
  <c r="F458" i="14"/>
  <c r="G458" i="14"/>
  <c r="H458" i="14"/>
  <c r="I458" i="14"/>
  <c r="J458" i="14"/>
  <c r="K458" i="14"/>
  <c r="L458" i="14"/>
  <c r="M458" i="14"/>
  <c r="N458" i="14"/>
  <c r="O458" i="14"/>
  <c r="P458" i="14"/>
  <c r="Q458" i="14"/>
  <c r="R458" i="14"/>
  <c r="S458" i="14"/>
  <c r="T458" i="14"/>
  <c r="U458" i="14"/>
  <c r="V458" i="14"/>
  <c r="W458" i="14"/>
  <c r="X458" i="14"/>
  <c r="Y458" i="14"/>
  <c r="Z458" i="14"/>
  <c r="AA458" i="14"/>
  <c r="AB458" i="14"/>
  <c r="AC458" i="14"/>
  <c r="AD458" i="14"/>
  <c r="AE458" i="14"/>
  <c r="AF458" i="14"/>
  <c r="AG458" i="14"/>
  <c r="AH458" i="14"/>
  <c r="AI458" i="14"/>
  <c r="AJ458" i="14"/>
  <c r="AK458" i="14"/>
  <c r="AL458" i="14"/>
  <c r="AM458" i="14"/>
  <c r="AN458" i="14"/>
  <c r="AO458" i="14"/>
  <c r="AP458" i="14"/>
  <c r="AQ458" i="14"/>
  <c r="AR458" i="14"/>
  <c r="AS458" i="14"/>
  <c r="AT458" i="14"/>
  <c r="AU458" i="14"/>
  <c r="AV458" i="14"/>
  <c r="AW458" i="14"/>
  <c r="AX458" i="14"/>
  <c r="AZ458" i="14"/>
  <c r="BA458" i="14"/>
  <c r="BB458" i="14"/>
  <c r="BC458" i="14"/>
  <c r="BD458" i="14"/>
  <c r="BE458" i="14"/>
  <c r="BF458" i="14"/>
  <c r="BG458" i="14"/>
  <c r="BH458" i="14"/>
  <c r="BI458" i="14"/>
  <c r="BJ458" i="14"/>
  <c r="BK458" i="14"/>
  <c r="BL458" i="14"/>
  <c r="BM458" i="14"/>
  <c r="BN458" i="14"/>
  <c r="BO458" i="14"/>
  <c r="BP458" i="14"/>
  <c r="BQ458" i="14"/>
  <c r="BR458" i="14"/>
  <c r="BS458" i="14"/>
  <c r="BT458" i="14"/>
  <c r="BU458" i="14"/>
  <c r="BV458" i="14"/>
  <c r="BW458" i="14"/>
  <c r="BY458" i="14"/>
  <c r="BZ458" i="14"/>
  <c r="CA458" i="14"/>
  <c r="CB458" i="14"/>
  <c r="A459" i="14"/>
  <c r="B459" i="14"/>
  <c r="C459" i="14"/>
  <c r="D459" i="14"/>
  <c r="E459" i="14"/>
  <c r="F459" i="14"/>
  <c r="G459" i="14"/>
  <c r="H459" i="14"/>
  <c r="I459" i="14"/>
  <c r="J459" i="14"/>
  <c r="K459" i="14"/>
  <c r="L459" i="14"/>
  <c r="M459" i="14"/>
  <c r="N459" i="14"/>
  <c r="O459" i="14"/>
  <c r="P459" i="14"/>
  <c r="Q459" i="14"/>
  <c r="R459" i="14"/>
  <c r="S459" i="14"/>
  <c r="T459" i="14"/>
  <c r="U459" i="14"/>
  <c r="V459" i="14"/>
  <c r="W459" i="14"/>
  <c r="X459" i="14"/>
  <c r="Y459" i="14"/>
  <c r="Z459" i="14"/>
  <c r="AA459" i="14"/>
  <c r="AB459" i="14"/>
  <c r="AC459" i="14"/>
  <c r="AD459" i="14"/>
  <c r="AE459" i="14"/>
  <c r="AF459" i="14"/>
  <c r="AG459" i="14"/>
  <c r="AH459" i="14"/>
  <c r="AI459" i="14"/>
  <c r="AJ459" i="14"/>
  <c r="AK459" i="14"/>
  <c r="AL459" i="14"/>
  <c r="AM459" i="14"/>
  <c r="AN459" i="14"/>
  <c r="AO459" i="14"/>
  <c r="AP459" i="14"/>
  <c r="AQ459" i="14"/>
  <c r="AR459" i="14"/>
  <c r="AS459" i="14"/>
  <c r="AT459" i="14"/>
  <c r="AU459" i="14"/>
  <c r="AV459" i="14"/>
  <c r="AW459" i="14"/>
  <c r="AX459" i="14"/>
  <c r="AZ459" i="14"/>
  <c r="BA459" i="14"/>
  <c r="BB459" i="14"/>
  <c r="BC459" i="14"/>
  <c r="BD459" i="14"/>
  <c r="BE459" i="14"/>
  <c r="BF459" i="14"/>
  <c r="BG459" i="14"/>
  <c r="BH459" i="14"/>
  <c r="BI459" i="14"/>
  <c r="BJ459" i="14"/>
  <c r="BK459" i="14"/>
  <c r="BL459" i="14"/>
  <c r="BM459" i="14"/>
  <c r="BN459" i="14"/>
  <c r="BO459" i="14"/>
  <c r="BP459" i="14"/>
  <c r="BQ459" i="14"/>
  <c r="BR459" i="14"/>
  <c r="BS459" i="14"/>
  <c r="BT459" i="14"/>
  <c r="BU459" i="14"/>
  <c r="BV459" i="14"/>
  <c r="BW459" i="14"/>
  <c r="BY459" i="14"/>
  <c r="BZ459" i="14"/>
  <c r="CA459" i="14"/>
  <c r="CB459" i="14"/>
  <c r="A460" i="14"/>
  <c r="B460" i="14"/>
  <c r="C460" i="14"/>
  <c r="D460" i="14"/>
  <c r="E460" i="14"/>
  <c r="F460" i="14"/>
  <c r="G460" i="14"/>
  <c r="H460" i="14"/>
  <c r="I460" i="14"/>
  <c r="J460" i="14"/>
  <c r="K460" i="14"/>
  <c r="L460" i="14"/>
  <c r="M460" i="14"/>
  <c r="N460" i="14"/>
  <c r="O460" i="14"/>
  <c r="P460" i="14"/>
  <c r="Q460" i="14"/>
  <c r="R460" i="14"/>
  <c r="S460" i="14"/>
  <c r="T460" i="14"/>
  <c r="U460" i="14"/>
  <c r="V460" i="14"/>
  <c r="W460" i="14"/>
  <c r="X460" i="14"/>
  <c r="Y460" i="14"/>
  <c r="Z460" i="14"/>
  <c r="AA460" i="14"/>
  <c r="AB460" i="14"/>
  <c r="AC460" i="14"/>
  <c r="AD460" i="14"/>
  <c r="AE460" i="14"/>
  <c r="AF460" i="14"/>
  <c r="AG460" i="14"/>
  <c r="AH460" i="14"/>
  <c r="AI460" i="14"/>
  <c r="AJ460" i="14"/>
  <c r="AK460" i="14"/>
  <c r="AL460" i="14"/>
  <c r="AM460" i="14"/>
  <c r="AN460" i="14"/>
  <c r="AO460" i="14"/>
  <c r="AP460" i="14"/>
  <c r="AQ460" i="14"/>
  <c r="AR460" i="14"/>
  <c r="AS460" i="14"/>
  <c r="AT460" i="14"/>
  <c r="AU460" i="14"/>
  <c r="AV460" i="14"/>
  <c r="AW460" i="14"/>
  <c r="AX460" i="14"/>
  <c r="AZ460" i="14"/>
  <c r="BA460" i="14"/>
  <c r="BB460" i="14"/>
  <c r="BC460" i="14"/>
  <c r="BD460" i="14"/>
  <c r="BE460" i="14"/>
  <c r="BF460" i="14"/>
  <c r="BG460" i="14"/>
  <c r="BH460" i="14"/>
  <c r="BI460" i="14"/>
  <c r="BJ460" i="14"/>
  <c r="BK460" i="14"/>
  <c r="BL460" i="14"/>
  <c r="BM460" i="14"/>
  <c r="BN460" i="14"/>
  <c r="BO460" i="14"/>
  <c r="BP460" i="14"/>
  <c r="BQ460" i="14"/>
  <c r="BR460" i="14"/>
  <c r="BS460" i="14"/>
  <c r="BT460" i="14"/>
  <c r="BU460" i="14"/>
  <c r="BV460" i="14"/>
  <c r="BW460" i="14"/>
  <c r="BY460" i="14"/>
  <c r="BZ460" i="14"/>
  <c r="CA460" i="14"/>
  <c r="CB460" i="14"/>
  <c r="A461" i="14"/>
  <c r="B461" i="14"/>
  <c r="C461" i="14"/>
  <c r="D461" i="14"/>
  <c r="E461" i="14"/>
  <c r="F461" i="14"/>
  <c r="G461" i="14"/>
  <c r="H461" i="14"/>
  <c r="I461" i="14"/>
  <c r="J461" i="14"/>
  <c r="K461" i="14"/>
  <c r="L461" i="14"/>
  <c r="M461" i="14"/>
  <c r="N461" i="14"/>
  <c r="O461" i="14"/>
  <c r="P461" i="14"/>
  <c r="Q461" i="14"/>
  <c r="R461" i="14"/>
  <c r="S461" i="14"/>
  <c r="T461" i="14"/>
  <c r="U461" i="14"/>
  <c r="V461" i="14"/>
  <c r="W461" i="14"/>
  <c r="X461" i="14"/>
  <c r="Y461" i="14"/>
  <c r="Z461" i="14"/>
  <c r="AA461" i="14"/>
  <c r="AB461" i="14"/>
  <c r="AC461" i="14"/>
  <c r="AD461" i="14"/>
  <c r="AE461" i="14"/>
  <c r="AF461" i="14"/>
  <c r="AG461" i="14"/>
  <c r="AH461" i="14"/>
  <c r="AI461" i="14"/>
  <c r="AJ461" i="14"/>
  <c r="AK461" i="14"/>
  <c r="AL461" i="14"/>
  <c r="AM461" i="14"/>
  <c r="AN461" i="14"/>
  <c r="AO461" i="14"/>
  <c r="AP461" i="14"/>
  <c r="AQ461" i="14"/>
  <c r="AR461" i="14"/>
  <c r="AS461" i="14"/>
  <c r="AT461" i="14"/>
  <c r="AU461" i="14"/>
  <c r="AV461" i="14"/>
  <c r="AW461" i="14"/>
  <c r="AX461" i="14"/>
  <c r="AZ461" i="14"/>
  <c r="BA461" i="14"/>
  <c r="BB461" i="14"/>
  <c r="BC461" i="14"/>
  <c r="BD461" i="14"/>
  <c r="BE461" i="14"/>
  <c r="BF461" i="14"/>
  <c r="BG461" i="14"/>
  <c r="BH461" i="14"/>
  <c r="BI461" i="14"/>
  <c r="BJ461" i="14"/>
  <c r="BK461" i="14"/>
  <c r="BL461" i="14"/>
  <c r="BM461" i="14"/>
  <c r="BN461" i="14"/>
  <c r="BO461" i="14"/>
  <c r="BP461" i="14"/>
  <c r="BQ461" i="14"/>
  <c r="BR461" i="14"/>
  <c r="BS461" i="14"/>
  <c r="BT461" i="14"/>
  <c r="BU461" i="14"/>
  <c r="BV461" i="14"/>
  <c r="BW461" i="14"/>
  <c r="BY461" i="14"/>
  <c r="BZ461" i="14"/>
  <c r="CA461" i="14"/>
  <c r="CB461" i="14"/>
  <c r="A462" i="14"/>
  <c r="B462" i="14"/>
  <c r="C462" i="14"/>
  <c r="D462" i="14"/>
  <c r="E462" i="14"/>
  <c r="F462" i="14"/>
  <c r="G462" i="14"/>
  <c r="H462" i="14"/>
  <c r="I462" i="14"/>
  <c r="J462" i="14"/>
  <c r="K462" i="14"/>
  <c r="L462" i="14"/>
  <c r="M462" i="14"/>
  <c r="N462" i="14"/>
  <c r="O462" i="14"/>
  <c r="P462" i="14"/>
  <c r="Q462" i="14"/>
  <c r="R462" i="14"/>
  <c r="S462" i="14"/>
  <c r="T462" i="14"/>
  <c r="U462" i="14"/>
  <c r="V462" i="14"/>
  <c r="W462" i="14"/>
  <c r="X462" i="14"/>
  <c r="Y462" i="14"/>
  <c r="Z462" i="14"/>
  <c r="AA462" i="14"/>
  <c r="AB462" i="14"/>
  <c r="AC462" i="14"/>
  <c r="AD462" i="14"/>
  <c r="AE462" i="14"/>
  <c r="AF462" i="14"/>
  <c r="AG462" i="14"/>
  <c r="AH462" i="14"/>
  <c r="AI462" i="14"/>
  <c r="AJ462" i="14"/>
  <c r="AK462" i="14"/>
  <c r="AL462" i="14"/>
  <c r="AM462" i="14"/>
  <c r="AN462" i="14"/>
  <c r="AO462" i="14"/>
  <c r="AP462" i="14"/>
  <c r="AQ462" i="14"/>
  <c r="AR462" i="14"/>
  <c r="AS462" i="14"/>
  <c r="AT462" i="14"/>
  <c r="AU462" i="14"/>
  <c r="AV462" i="14"/>
  <c r="AW462" i="14"/>
  <c r="AX462" i="14"/>
  <c r="AZ462" i="14"/>
  <c r="BA462" i="14"/>
  <c r="BB462" i="14"/>
  <c r="BC462" i="14"/>
  <c r="BD462" i="14"/>
  <c r="BE462" i="14"/>
  <c r="BF462" i="14"/>
  <c r="BG462" i="14"/>
  <c r="BH462" i="14"/>
  <c r="BI462" i="14"/>
  <c r="BJ462" i="14"/>
  <c r="BK462" i="14"/>
  <c r="BL462" i="14"/>
  <c r="BM462" i="14"/>
  <c r="BN462" i="14"/>
  <c r="BO462" i="14"/>
  <c r="BP462" i="14"/>
  <c r="BQ462" i="14"/>
  <c r="BR462" i="14"/>
  <c r="BS462" i="14"/>
  <c r="BT462" i="14"/>
  <c r="BU462" i="14"/>
  <c r="BV462" i="14"/>
  <c r="BW462" i="14"/>
  <c r="BY462" i="14"/>
  <c r="BZ462" i="14"/>
  <c r="CA462" i="14"/>
  <c r="CB462" i="14"/>
  <c r="A463" i="14"/>
  <c r="B463" i="14"/>
  <c r="C463" i="14"/>
  <c r="D463" i="14"/>
  <c r="E463" i="14"/>
  <c r="F463" i="14"/>
  <c r="G463" i="14"/>
  <c r="H463" i="14"/>
  <c r="I463" i="14"/>
  <c r="J463" i="14"/>
  <c r="K463" i="14"/>
  <c r="L463" i="14"/>
  <c r="M463" i="14"/>
  <c r="N463" i="14"/>
  <c r="O463" i="14"/>
  <c r="P463" i="14"/>
  <c r="Q463" i="14"/>
  <c r="R463" i="14"/>
  <c r="S463" i="14"/>
  <c r="T463" i="14"/>
  <c r="U463" i="14"/>
  <c r="V463" i="14"/>
  <c r="W463" i="14"/>
  <c r="X463" i="14"/>
  <c r="Y463" i="14"/>
  <c r="Z463" i="14"/>
  <c r="AA463" i="14"/>
  <c r="AB463" i="14"/>
  <c r="AC463" i="14"/>
  <c r="AD463" i="14"/>
  <c r="AE463" i="14"/>
  <c r="AF463" i="14"/>
  <c r="AG463" i="14"/>
  <c r="AH463" i="14"/>
  <c r="AI463" i="14"/>
  <c r="AJ463" i="14"/>
  <c r="AK463" i="14"/>
  <c r="AL463" i="14"/>
  <c r="AM463" i="14"/>
  <c r="AN463" i="14"/>
  <c r="AO463" i="14"/>
  <c r="AP463" i="14"/>
  <c r="AQ463" i="14"/>
  <c r="AR463" i="14"/>
  <c r="AS463" i="14"/>
  <c r="AT463" i="14"/>
  <c r="AU463" i="14"/>
  <c r="AV463" i="14"/>
  <c r="AW463" i="14"/>
  <c r="AX463" i="14"/>
  <c r="AZ463" i="14"/>
  <c r="BA463" i="14"/>
  <c r="BB463" i="14"/>
  <c r="BC463" i="14"/>
  <c r="BD463" i="14"/>
  <c r="BE463" i="14"/>
  <c r="BF463" i="14"/>
  <c r="BG463" i="14"/>
  <c r="BH463" i="14"/>
  <c r="BI463" i="14"/>
  <c r="BJ463" i="14"/>
  <c r="BK463" i="14"/>
  <c r="BL463" i="14"/>
  <c r="BM463" i="14"/>
  <c r="BN463" i="14"/>
  <c r="BO463" i="14"/>
  <c r="BP463" i="14"/>
  <c r="BQ463" i="14"/>
  <c r="BR463" i="14"/>
  <c r="BS463" i="14"/>
  <c r="BT463" i="14"/>
  <c r="BU463" i="14"/>
  <c r="BV463" i="14"/>
  <c r="BW463" i="14"/>
  <c r="BY463" i="14"/>
  <c r="BZ463" i="14"/>
  <c r="CA463" i="14"/>
  <c r="CB463" i="14"/>
  <c r="A464" i="14"/>
  <c r="B464" i="14"/>
  <c r="C464" i="14"/>
  <c r="D464" i="14"/>
  <c r="E464" i="14"/>
  <c r="F464" i="14"/>
  <c r="G464" i="14"/>
  <c r="H464" i="14"/>
  <c r="I464" i="14"/>
  <c r="J464" i="14"/>
  <c r="K464" i="14"/>
  <c r="L464" i="14"/>
  <c r="M464" i="14"/>
  <c r="N464" i="14"/>
  <c r="O464" i="14"/>
  <c r="P464" i="14"/>
  <c r="Q464" i="14"/>
  <c r="R464" i="14"/>
  <c r="S464" i="14"/>
  <c r="T464" i="14"/>
  <c r="U464" i="14"/>
  <c r="V464" i="14"/>
  <c r="W464" i="14"/>
  <c r="X464" i="14"/>
  <c r="Y464" i="14"/>
  <c r="Z464" i="14"/>
  <c r="AA464" i="14"/>
  <c r="AB464" i="14"/>
  <c r="AC464" i="14"/>
  <c r="AD464" i="14"/>
  <c r="AE464" i="14"/>
  <c r="AF464" i="14"/>
  <c r="AG464" i="14"/>
  <c r="AH464" i="14"/>
  <c r="AI464" i="14"/>
  <c r="AJ464" i="14"/>
  <c r="AK464" i="14"/>
  <c r="AL464" i="14"/>
  <c r="AM464" i="14"/>
  <c r="AN464" i="14"/>
  <c r="AO464" i="14"/>
  <c r="AP464" i="14"/>
  <c r="AQ464" i="14"/>
  <c r="AR464" i="14"/>
  <c r="AS464" i="14"/>
  <c r="AT464" i="14"/>
  <c r="AU464" i="14"/>
  <c r="AV464" i="14"/>
  <c r="AW464" i="14"/>
  <c r="AX464" i="14"/>
  <c r="AZ464" i="14"/>
  <c r="BA464" i="14"/>
  <c r="BB464" i="14"/>
  <c r="BC464" i="14"/>
  <c r="BD464" i="14"/>
  <c r="BE464" i="14"/>
  <c r="BF464" i="14"/>
  <c r="BG464" i="14"/>
  <c r="BH464" i="14"/>
  <c r="BI464" i="14"/>
  <c r="BJ464" i="14"/>
  <c r="BK464" i="14"/>
  <c r="BL464" i="14"/>
  <c r="BM464" i="14"/>
  <c r="BN464" i="14"/>
  <c r="BO464" i="14"/>
  <c r="BP464" i="14"/>
  <c r="BQ464" i="14"/>
  <c r="BR464" i="14"/>
  <c r="BS464" i="14"/>
  <c r="BT464" i="14"/>
  <c r="BU464" i="14"/>
  <c r="BV464" i="14"/>
  <c r="BW464" i="14"/>
  <c r="BY464" i="14"/>
  <c r="BZ464" i="14"/>
  <c r="CA464" i="14"/>
  <c r="CB464" i="14"/>
  <c r="A465" i="14"/>
  <c r="B465" i="14"/>
  <c r="C465" i="14"/>
  <c r="D465" i="14"/>
  <c r="E465" i="14"/>
  <c r="F465" i="14"/>
  <c r="G465" i="14"/>
  <c r="H465" i="14"/>
  <c r="I465" i="14"/>
  <c r="J465" i="14"/>
  <c r="K465" i="14"/>
  <c r="L465" i="14"/>
  <c r="M465" i="14"/>
  <c r="N465" i="14"/>
  <c r="O465" i="14"/>
  <c r="P465" i="14"/>
  <c r="Q465" i="14"/>
  <c r="R465" i="14"/>
  <c r="S465" i="14"/>
  <c r="T465" i="14"/>
  <c r="U465" i="14"/>
  <c r="V465" i="14"/>
  <c r="W465" i="14"/>
  <c r="X465" i="14"/>
  <c r="Y465" i="14"/>
  <c r="Z465" i="14"/>
  <c r="AA465" i="14"/>
  <c r="AB465" i="14"/>
  <c r="AC465" i="14"/>
  <c r="AD465" i="14"/>
  <c r="AE465" i="14"/>
  <c r="AF465" i="14"/>
  <c r="AG465" i="14"/>
  <c r="AH465" i="14"/>
  <c r="AI465" i="14"/>
  <c r="AJ465" i="14"/>
  <c r="AK465" i="14"/>
  <c r="AL465" i="14"/>
  <c r="AM465" i="14"/>
  <c r="AN465" i="14"/>
  <c r="AO465" i="14"/>
  <c r="AP465" i="14"/>
  <c r="AQ465" i="14"/>
  <c r="AR465" i="14"/>
  <c r="AS465" i="14"/>
  <c r="AT465" i="14"/>
  <c r="AU465" i="14"/>
  <c r="AV465" i="14"/>
  <c r="AW465" i="14"/>
  <c r="AX465" i="14"/>
  <c r="AZ465" i="14"/>
  <c r="BA465" i="14"/>
  <c r="BB465" i="14"/>
  <c r="BC465" i="14"/>
  <c r="BD465" i="14"/>
  <c r="BE465" i="14"/>
  <c r="BF465" i="14"/>
  <c r="BG465" i="14"/>
  <c r="BH465" i="14"/>
  <c r="BI465" i="14"/>
  <c r="BJ465" i="14"/>
  <c r="BK465" i="14"/>
  <c r="BL465" i="14"/>
  <c r="BM465" i="14"/>
  <c r="BN465" i="14"/>
  <c r="BO465" i="14"/>
  <c r="BP465" i="14"/>
  <c r="BQ465" i="14"/>
  <c r="BR465" i="14"/>
  <c r="BS465" i="14"/>
  <c r="BT465" i="14"/>
  <c r="BU465" i="14"/>
  <c r="BV465" i="14"/>
  <c r="BW465" i="14"/>
  <c r="BY465" i="14"/>
  <c r="BZ465" i="14"/>
  <c r="CA465" i="14"/>
  <c r="CB465" i="14"/>
  <c r="A466" i="14"/>
  <c r="B466" i="14"/>
  <c r="C466" i="14"/>
  <c r="D466" i="14"/>
  <c r="E466" i="14"/>
  <c r="F466" i="14"/>
  <c r="G466" i="14"/>
  <c r="H466" i="14"/>
  <c r="I466" i="14"/>
  <c r="J466" i="14"/>
  <c r="K466" i="14"/>
  <c r="L466" i="14"/>
  <c r="M466" i="14"/>
  <c r="N466" i="14"/>
  <c r="O466" i="14"/>
  <c r="P466" i="14"/>
  <c r="Q466" i="14"/>
  <c r="R466" i="14"/>
  <c r="S466" i="14"/>
  <c r="T466" i="14"/>
  <c r="U466" i="14"/>
  <c r="V466" i="14"/>
  <c r="W466" i="14"/>
  <c r="X466" i="14"/>
  <c r="Y466" i="14"/>
  <c r="Z466" i="14"/>
  <c r="AA466" i="14"/>
  <c r="AB466" i="14"/>
  <c r="AC466" i="14"/>
  <c r="AD466" i="14"/>
  <c r="AE466" i="14"/>
  <c r="AF466" i="14"/>
  <c r="AG466" i="14"/>
  <c r="AH466" i="14"/>
  <c r="AI466" i="14"/>
  <c r="AJ466" i="14"/>
  <c r="AK466" i="14"/>
  <c r="AL466" i="14"/>
  <c r="AM466" i="14"/>
  <c r="AN466" i="14"/>
  <c r="AO466" i="14"/>
  <c r="AP466" i="14"/>
  <c r="AQ466" i="14"/>
  <c r="AR466" i="14"/>
  <c r="AS466" i="14"/>
  <c r="AT466" i="14"/>
  <c r="AU466" i="14"/>
  <c r="AV466" i="14"/>
  <c r="AW466" i="14"/>
  <c r="AX466" i="14"/>
  <c r="AZ466" i="14"/>
  <c r="BA466" i="14"/>
  <c r="BB466" i="14"/>
  <c r="BC466" i="14"/>
  <c r="BD466" i="14"/>
  <c r="BE466" i="14"/>
  <c r="BF466" i="14"/>
  <c r="BG466" i="14"/>
  <c r="BH466" i="14"/>
  <c r="BI466" i="14"/>
  <c r="BJ466" i="14"/>
  <c r="BK466" i="14"/>
  <c r="BL466" i="14"/>
  <c r="BM466" i="14"/>
  <c r="BN466" i="14"/>
  <c r="BO466" i="14"/>
  <c r="BP466" i="14"/>
  <c r="BQ466" i="14"/>
  <c r="BR466" i="14"/>
  <c r="BS466" i="14"/>
  <c r="BT466" i="14"/>
  <c r="BU466" i="14"/>
  <c r="BV466" i="14"/>
  <c r="BW466" i="14"/>
  <c r="BY466" i="14"/>
  <c r="BZ466" i="14"/>
  <c r="CA466" i="14"/>
  <c r="CB466" i="14"/>
  <c r="A467" i="14"/>
  <c r="B467" i="14"/>
  <c r="C467" i="14"/>
  <c r="D467" i="14"/>
  <c r="E467" i="14"/>
  <c r="F467" i="14"/>
  <c r="G467" i="14"/>
  <c r="H467" i="14"/>
  <c r="I467" i="14"/>
  <c r="J467" i="14"/>
  <c r="K467" i="14"/>
  <c r="L467" i="14"/>
  <c r="M467" i="14"/>
  <c r="N467" i="14"/>
  <c r="O467" i="14"/>
  <c r="P467" i="14"/>
  <c r="Q467" i="14"/>
  <c r="R467" i="14"/>
  <c r="S467" i="14"/>
  <c r="T467" i="14"/>
  <c r="U467" i="14"/>
  <c r="V467" i="14"/>
  <c r="W467" i="14"/>
  <c r="X467" i="14"/>
  <c r="Y467" i="14"/>
  <c r="Z467" i="14"/>
  <c r="AA467" i="14"/>
  <c r="AB467" i="14"/>
  <c r="AC467" i="14"/>
  <c r="AD467" i="14"/>
  <c r="AE467" i="14"/>
  <c r="AF467" i="14"/>
  <c r="AG467" i="14"/>
  <c r="AH467" i="14"/>
  <c r="AI467" i="14"/>
  <c r="AJ467" i="14"/>
  <c r="AK467" i="14"/>
  <c r="AL467" i="14"/>
  <c r="AM467" i="14"/>
  <c r="AN467" i="14"/>
  <c r="AO467" i="14"/>
  <c r="AP467" i="14"/>
  <c r="AQ467" i="14"/>
  <c r="AR467" i="14"/>
  <c r="AS467" i="14"/>
  <c r="AT467" i="14"/>
  <c r="AU467" i="14"/>
  <c r="AV467" i="14"/>
  <c r="AW467" i="14"/>
  <c r="AX467" i="14"/>
  <c r="AZ467" i="14"/>
  <c r="BA467" i="14"/>
  <c r="BB467" i="14"/>
  <c r="BC467" i="14"/>
  <c r="BD467" i="14"/>
  <c r="BE467" i="14"/>
  <c r="BF467" i="14"/>
  <c r="BG467" i="14"/>
  <c r="BH467" i="14"/>
  <c r="BI467" i="14"/>
  <c r="BJ467" i="14"/>
  <c r="BK467" i="14"/>
  <c r="BL467" i="14"/>
  <c r="BM467" i="14"/>
  <c r="BN467" i="14"/>
  <c r="BO467" i="14"/>
  <c r="BP467" i="14"/>
  <c r="BQ467" i="14"/>
  <c r="BR467" i="14"/>
  <c r="BS467" i="14"/>
  <c r="BT467" i="14"/>
  <c r="BU467" i="14"/>
  <c r="BV467" i="14"/>
  <c r="BW467" i="14"/>
  <c r="BY467" i="14"/>
  <c r="BZ467" i="14"/>
  <c r="CA467" i="14"/>
  <c r="CB467" i="14"/>
  <c r="A468" i="14"/>
  <c r="B468" i="14"/>
  <c r="C468" i="14"/>
  <c r="D468" i="14"/>
  <c r="E468" i="14"/>
  <c r="F468" i="14"/>
  <c r="G468" i="14"/>
  <c r="H468" i="14"/>
  <c r="I468" i="14"/>
  <c r="J468" i="14"/>
  <c r="K468" i="14"/>
  <c r="L468" i="14"/>
  <c r="M468" i="14"/>
  <c r="N468" i="14"/>
  <c r="O468" i="14"/>
  <c r="P468" i="14"/>
  <c r="Q468" i="14"/>
  <c r="R468" i="14"/>
  <c r="S468" i="14"/>
  <c r="T468" i="14"/>
  <c r="U468" i="14"/>
  <c r="V468" i="14"/>
  <c r="W468" i="14"/>
  <c r="X468" i="14"/>
  <c r="Y468" i="14"/>
  <c r="Z468" i="14"/>
  <c r="AA468" i="14"/>
  <c r="AB468" i="14"/>
  <c r="AC468" i="14"/>
  <c r="AD468" i="14"/>
  <c r="AE468" i="14"/>
  <c r="AF468" i="14"/>
  <c r="AG468" i="14"/>
  <c r="AH468" i="14"/>
  <c r="AI468" i="14"/>
  <c r="AJ468" i="14"/>
  <c r="AK468" i="14"/>
  <c r="AL468" i="14"/>
  <c r="AM468" i="14"/>
  <c r="AN468" i="14"/>
  <c r="AO468" i="14"/>
  <c r="AP468" i="14"/>
  <c r="AQ468" i="14"/>
  <c r="AR468" i="14"/>
  <c r="AS468" i="14"/>
  <c r="AT468" i="14"/>
  <c r="AU468" i="14"/>
  <c r="AV468" i="14"/>
  <c r="AW468" i="14"/>
  <c r="AX468" i="14"/>
  <c r="AZ468" i="14"/>
  <c r="BA468" i="14"/>
  <c r="BB468" i="14"/>
  <c r="BC468" i="14"/>
  <c r="BD468" i="14"/>
  <c r="BE468" i="14"/>
  <c r="BF468" i="14"/>
  <c r="BG468" i="14"/>
  <c r="BH468" i="14"/>
  <c r="BI468" i="14"/>
  <c r="BJ468" i="14"/>
  <c r="BK468" i="14"/>
  <c r="BL468" i="14"/>
  <c r="BM468" i="14"/>
  <c r="BN468" i="14"/>
  <c r="BO468" i="14"/>
  <c r="BP468" i="14"/>
  <c r="BQ468" i="14"/>
  <c r="BR468" i="14"/>
  <c r="BS468" i="14"/>
  <c r="BT468" i="14"/>
  <c r="BU468" i="14"/>
  <c r="BV468" i="14"/>
  <c r="BW468" i="14"/>
  <c r="BY468" i="14"/>
  <c r="BZ468" i="14"/>
  <c r="CA468" i="14"/>
  <c r="CB468" i="14"/>
  <c r="A469" i="14"/>
  <c r="B469" i="14"/>
  <c r="C469" i="14"/>
  <c r="D469" i="14"/>
  <c r="E469" i="14"/>
  <c r="F469" i="14"/>
  <c r="G469" i="14"/>
  <c r="H469" i="14"/>
  <c r="I469" i="14"/>
  <c r="J469" i="14"/>
  <c r="K469" i="14"/>
  <c r="L469" i="14"/>
  <c r="M469" i="14"/>
  <c r="N469" i="14"/>
  <c r="O469" i="14"/>
  <c r="P469" i="14"/>
  <c r="Q469" i="14"/>
  <c r="R469" i="14"/>
  <c r="S469" i="14"/>
  <c r="T469" i="14"/>
  <c r="U469" i="14"/>
  <c r="V469" i="14"/>
  <c r="W469" i="14"/>
  <c r="X469" i="14"/>
  <c r="Y469" i="14"/>
  <c r="Z469" i="14"/>
  <c r="AA469" i="14"/>
  <c r="AB469" i="14"/>
  <c r="AC469" i="14"/>
  <c r="AD469" i="14"/>
  <c r="AE469" i="14"/>
  <c r="AF469" i="14"/>
  <c r="AG469" i="14"/>
  <c r="AH469" i="14"/>
  <c r="AI469" i="14"/>
  <c r="AJ469" i="14"/>
  <c r="AK469" i="14"/>
  <c r="AL469" i="14"/>
  <c r="AM469" i="14"/>
  <c r="AN469" i="14"/>
  <c r="AO469" i="14"/>
  <c r="AP469" i="14"/>
  <c r="AQ469" i="14"/>
  <c r="AR469" i="14"/>
  <c r="AS469" i="14"/>
  <c r="AT469" i="14"/>
  <c r="AU469" i="14"/>
  <c r="AV469" i="14"/>
  <c r="AW469" i="14"/>
  <c r="AX469" i="14"/>
  <c r="AZ469" i="14"/>
  <c r="BA469" i="14"/>
  <c r="BB469" i="14"/>
  <c r="BC469" i="14"/>
  <c r="BD469" i="14"/>
  <c r="BE469" i="14"/>
  <c r="BF469" i="14"/>
  <c r="BG469" i="14"/>
  <c r="BH469" i="14"/>
  <c r="BI469" i="14"/>
  <c r="BJ469" i="14"/>
  <c r="BK469" i="14"/>
  <c r="BL469" i="14"/>
  <c r="BM469" i="14"/>
  <c r="BN469" i="14"/>
  <c r="BO469" i="14"/>
  <c r="BP469" i="14"/>
  <c r="BQ469" i="14"/>
  <c r="BR469" i="14"/>
  <c r="BS469" i="14"/>
  <c r="BT469" i="14"/>
  <c r="BU469" i="14"/>
  <c r="BV469" i="14"/>
  <c r="BW469" i="14"/>
  <c r="BY469" i="14"/>
  <c r="BZ469" i="14"/>
  <c r="CA469" i="14"/>
  <c r="CB469" i="14"/>
  <c r="A470" i="14"/>
  <c r="B470" i="14"/>
  <c r="C470" i="14"/>
  <c r="D470" i="14"/>
  <c r="E470" i="14"/>
  <c r="F470" i="14"/>
  <c r="G470" i="14"/>
  <c r="H470" i="14"/>
  <c r="I470" i="14"/>
  <c r="J470" i="14"/>
  <c r="K470" i="14"/>
  <c r="L470" i="14"/>
  <c r="M470" i="14"/>
  <c r="N470" i="14"/>
  <c r="O470" i="14"/>
  <c r="P470" i="14"/>
  <c r="Q470" i="14"/>
  <c r="R470" i="14"/>
  <c r="S470" i="14"/>
  <c r="T470" i="14"/>
  <c r="U470" i="14"/>
  <c r="V470" i="14"/>
  <c r="W470" i="14"/>
  <c r="X470" i="14"/>
  <c r="Y470" i="14"/>
  <c r="Z470" i="14"/>
  <c r="AA470" i="14"/>
  <c r="AB470" i="14"/>
  <c r="AC470" i="14"/>
  <c r="AD470" i="14"/>
  <c r="AE470" i="14"/>
  <c r="AF470" i="14"/>
  <c r="AG470" i="14"/>
  <c r="AH470" i="14"/>
  <c r="AI470" i="14"/>
  <c r="AJ470" i="14"/>
  <c r="AK470" i="14"/>
  <c r="AL470" i="14"/>
  <c r="AM470" i="14"/>
  <c r="AN470" i="14"/>
  <c r="AO470" i="14"/>
  <c r="AP470" i="14"/>
  <c r="AQ470" i="14"/>
  <c r="AR470" i="14"/>
  <c r="AS470" i="14"/>
  <c r="AT470" i="14"/>
  <c r="AU470" i="14"/>
  <c r="AV470" i="14"/>
  <c r="AW470" i="14"/>
  <c r="AX470" i="14"/>
  <c r="AZ470" i="14"/>
  <c r="BA470" i="14"/>
  <c r="BB470" i="14"/>
  <c r="BC470" i="14"/>
  <c r="BD470" i="14"/>
  <c r="BE470" i="14"/>
  <c r="BF470" i="14"/>
  <c r="BG470" i="14"/>
  <c r="BH470" i="14"/>
  <c r="BI470" i="14"/>
  <c r="BJ470" i="14"/>
  <c r="BK470" i="14"/>
  <c r="BL470" i="14"/>
  <c r="BM470" i="14"/>
  <c r="BN470" i="14"/>
  <c r="BO470" i="14"/>
  <c r="BP470" i="14"/>
  <c r="BQ470" i="14"/>
  <c r="BR470" i="14"/>
  <c r="BS470" i="14"/>
  <c r="BT470" i="14"/>
  <c r="BU470" i="14"/>
  <c r="BV470" i="14"/>
  <c r="BW470" i="14"/>
  <c r="BY470" i="14"/>
  <c r="BZ470" i="14"/>
  <c r="CA470" i="14"/>
  <c r="CB470" i="14"/>
  <c r="A471" i="14"/>
  <c r="B471" i="14"/>
  <c r="C471" i="14"/>
  <c r="D471" i="14"/>
  <c r="E471" i="14"/>
  <c r="F471" i="14"/>
  <c r="G471" i="14"/>
  <c r="H471" i="14"/>
  <c r="I471" i="14"/>
  <c r="J471" i="14"/>
  <c r="K471" i="14"/>
  <c r="L471" i="14"/>
  <c r="M471" i="14"/>
  <c r="N471" i="14"/>
  <c r="O471" i="14"/>
  <c r="P471" i="14"/>
  <c r="Q471" i="14"/>
  <c r="R471" i="14"/>
  <c r="S471" i="14"/>
  <c r="T471" i="14"/>
  <c r="U471" i="14"/>
  <c r="V471" i="14"/>
  <c r="W471" i="14"/>
  <c r="X471" i="14"/>
  <c r="Y471" i="14"/>
  <c r="Z471" i="14"/>
  <c r="AA471" i="14"/>
  <c r="AB471" i="14"/>
  <c r="AC471" i="14"/>
  <c r="AD471" i="14"/>
  <c r="AE471" i="14"/>
  <c r="AF471" i="14"/>
  <c r="AG471" i="14"/>
  <c r="AH471" i="14"/>
  <c r="AI471" i="14"/>
  <c r="AJ471" i="14"/>
  <c r="AK471" i="14"/>
  <c r="AL471" i="14"/>
  <c r="AM471" i="14"/>
  <c r="AN471" i="14"/>
  <c r="AO471" i="14"/>
  <c r="AP471" i="14"/>
  <c r="AQ471" i="14"/>
  <c r="AR471" i="14"/>
  <c r="AS471" i="14"/>
  <c r="AT471" i="14"/>
  <c r="AU471" i="14"/>
  <c r="AV471" i="14"/>
  <c r="AW471" i="14"/>
  <c r="AX471" i="14"/>
  <c r="AZ471" i="14"/>
  <c r="BA471" i="14"/>
  <c r="BB471" i="14"/>
  <c r="BC471" i="14"/>
  <c r="BD471" i="14"/>
  <c r="BE471" i="14"/>
  <c r="BF471" i="14"/>
  <c r="BG471" i="14"/>
  <c r="BH471" i="14"/>
  <c r="BI471" i="14"/>
  <c r="BJ471" i="14"/>
  <c r="BK471" i="14"/>
  <c r="BL471" i="14"/>
  <c r="BM471" i="14"/>
  <c r="BN471" i="14"/>
  <c r="BO471" i="14"/>
  <c r="BP471" i="14"/>
  <c r="BQ471" i="14"/>
  <c r="BR471" i="14"/>
  <c r="BS471" i="14"/>
  <c r="BT471" i="14"/>
  <c r="BU471" i="14"/>
  <c r="BV471" i="14"/>
  <c r="BW471" i="14"/>
  <c r="BY471" i="14"/>
  <c r="BZ471" i="14"/>
  <c r="CA471" i="14"/>
  <c r="CB471" i="14"/>
  <c r="A472" i="14"/>
  <c r="B472" i="14"/>
  <c r="C472" i="14"/>
  <c r="D472" i="14"/>
  <c r="E472" i="14"/>
  <c r="F472" i="14"/>
  <c r="G472" i="14"/>
  <c r="H472" i="14"/>
  <c r="I472" i="14"/>
  <c r="J472" i="14"/>
  <c r="K472" i="14"/>
  <c r="L472" i="14"/>
  <c r="M472" i="14"/>
  <c r="N472" i="14"/>
  <c r="O472" i="14"/>
  <c r="P472" i="14"/>
  <c r="Q472" i="14"/>
  <c r="R472" i="14"/>
  <c r="S472" i="14"/>
  <c r="T472" i="14"/>
  <c r="U472" i="14"/>
  <c r="V472" i="14"/>
  <c r="W472" i="14"/>
  <c r="X472" i="14"/>
  <c r="Y472" i="14"/>
  <c r="Z472" i="14"/>
  <c r="AA472" i="14"/>
  <c r="AB472" i="14"/>
  <c r="AC472" i="14"/>
  <c r="AD472" i="14"/>
  <c r="AE472" i="14"/>
  <c r="AF472" i="14"/>
  <c r="AG472" i="14"/>
  <c r="AH472" i="14"/>
  <c r="AI472" i="14"/>
  <c r="AJ472" i="14"/>
  <c r="AK472" i="14"/>
  <c r="AL472" i="14"/>
  <c r="AM472" i="14"/>
  <c r="AN472" i="14"/>
  <c r="AO472" i="14"/>
  <c r="AP472" i="14"/>
  <c r="AQ472" i="14"/>
  <c r="AR472" i="14"/>
  <c r="AS472" i="14"/>
  <c r="AT472" i="14"/>
  <c r="AU472" i="14"/>
  <c r="AV472" i="14"/>
  <c r="AW472" i="14"/>
  <c r="AX472" i="14"/>
  <c r="AZ472" i="14"/>
  <c r="BA472" i="14"/>
  <c r="BB472" i="14"/>
  <c r="BC472" i="14"/>
  <c r="BD472" i="14"/>
  <c r="BE472" i="14"/>
  <c r="BF472" i="14"/>
  <c r="BG472" i="14"/>
  <c r="BH472" i="14"/>
  <c r="BI472" i="14"/>
  <c r="BJ472" i="14"/>
  <c r="BK472" i="14"/>
  <c r="BL472" i="14"/>
  <c r="BM472" i="14"/>
  <c r="BN472" i="14"/>
  <c r="BO472" i="14"/>
  <c r="BP472" i="14"/>
  <c r="BQ472" i="14"/>
  <c r="BR472" i="14"/>
  <c r="BS472" i="14"/>
  <c r="BT472" i="14"/>
  <c r="BU472" i="14"/>
  <c r="BV472" i="14"/>
  <c r="BW472" i="14"/>
  <c r="BY472" i="14"/>
  <c r="BZ472" i="14"/>
  <c r="CA472" i="14"/>
  <c r="CB472" i="14"/>
  <c r="A473" i="14"/>
  <c r="B473" i="14"/>
  <c r="C473" i="14"/>
  <c r="D473" i="14"/>
  <c r="E473" i="14"/>
  <c r="F473" i="14"/>
  <c r="G473" i="14"/>
  <c r="H473" i="14"/>
  <c r="I473" i="14"/>
  <c r="J473" i="14"/>
  <c r="K473" i="14"/>
  <c r="L473" i="14"/>
  <c r="M473" i="14"/>
  <c r="N473" i="14"/>
  <c r="O473" i="14"/>
  <c r="P473" i="14"/>
  <c r="Q473" i="14"/>
  <c r="R473" i="14"/>
  <c r="S473" i="14"/>
  <c r="T473" i="14"/>
  <c r="U473" i="14"/>
  <c r="V473" i="14"/>
  <c r="W473" i="14"/>
  <c r="X473" i="14"/>
  <c r="Y473" i="14"/>
  <c r="Z473" i="14"/>
  <c r="AA473" i="14"/>
  <c r="AB473" i="14"/>
  <c r="AC473" i="14"/>
  <c r="AD473" i="14"/>
  <c r="AE473" i="14"/>
  <c r="AF473" i="14"/>
  <c r="AG473" i="14"/>
  <c r="AH473" i="14"/>
  <c r="AI473" i="14"/>
  <c r="AJ473" i="14"/>
  <c r="AK473" i="14"/>
  <c r="AL473" i="14"/>
  <c r="AM473" i="14"/>
  <c r="AN473" i="14"/>
  <c r="AO473" i="14"/>
  <c r="AP473" i="14"/>
  <c r="AQ473" i="14"/>
  <c r="AR473" i="14"/>
  <c r="AS473" i="14"/>
  <c r="AT473" i="14"/>
  <c r="AU473" i="14"/>
  <c r="AV473" i="14"/>
  <c r="AW473" i="14"/>
  <c r="AX473" i="14"/>
  <c r="AZ473" i="14"/>
  <c r="BA473" i="14"/>
  <c r="BB473" i="14"/>
  <c r="BC473" i="14"/>
  <c r="BD473" i="14"/>
  <c r="BE473" i="14"/>
  <c r="BF473" i="14"/>
  <c r="BG473" i="14"/>
  <c r="BH473" i="14"/>
  <c r="BI473" i="14"/>
  <c r="BJ473" i="14"/>
  <c r="BK473" i="14"/>
  <c r="BL473" i="14"/>
  <c r="BM473" i="14"/>
  <c r="BN473" i="14"/>
  <c r="BO473" i="14"/>
  <c r="BP473" i="14"/>
  <c r="BQ473" i="14"/>
  <c r="BR473" i="14"/>
  <c r="BS473" i="14"/>
  <c r="BT473" i="14"/>
  <c r="BU473" i="14"/>
  <c r="BV473" i="14"/>
  <c r="BW473" i="14"/>
  <c r="BY473" i="14"/>
  <c r="BZ473" i="14"/>
  <c r="CA473" i="14"/>
  <c r="CB473" i="14"/>
  <c r="A474" i="14"/>
  <c r="B474" i="14"/>
  <c r="C474" i="14"/>
  <c r="D474" i="14"/>
  <c r="E474" i="14"/>
  <c r="F474" i="14"/>
  <c r="G474" i="14"/>
  <c r="H474" i="14"/>
  <c r="I474" i="14"/>
  <c r="J474" i="14"/>
  <c r="K474" i="14"/>
  <c r="L474" i="14"/>
  <c r="M474" i="14"/>
  <c r="N474" i="14"/>
  <c r="O474" i="14"/>
  <c r="P474" i="14"/>
  <c r="Q474" i="14"/>
  <c r="R474" i="14"/>
  <c r="S474" i="14"/>
  <c r="T474" i="14"/>
  <c r="U474" i="14"/>
  <c r="V474" i="14"/>
  <c r="W474" i="14"/>
  <c r="X474" i="14"/>
  <c r="Y474" i="14"/>
  <c r="Z474" i="14"/>
  <c r="AA474" i="14"/>
  <c r="AB474" i="14"/>
  <c r="AC474" i="14"/>
  <c r="AD474" i="14"/>
  <c r="AE474" i="14"/>
  <c r="AF474" i="14"/>
  <c r="AG474" i="14"/>
  <c r="AH474" i="14"/>
  <c r="AI474" i="14"/>
  <c r="AJ474" i="14"/>
  <c r="AK474" i="14"/>
  <c r="AL474" i="14"/>
  <c r="AM474" i="14"/>
  <c r="AN474" i="14"/>
  <c r="AO474" i="14"/>
  <c r="AP474" i="14"/>
  <c r="AQ474" i="14"/>
  <c r="AR474" i="14"/>
  <c r="AS474" i="14"/>
  <c r="AT474" i="14"/>
  <c r="AU474" i="14"/>
  <c r="AV474" i="14"/>
  <c r="AW474" i="14"/>
  <c r="AX474" i="14"/>
  <c r="AZ474" i="14"/>
  <c r="BA474" i="14"/>
  <c r="BB474" i="14"/>
  <c r="BC474" i="14"/>
  <c r="BD474" i="14"/>
  <c r="BE474" i="14"/>
  <c r="BF474" i="14"/>
  <c r="BG474" i="14"/>
  <c r="BH474" i="14"/>
  <c r="BI474" i="14"/>
  <c r="BJ474" i="14"/>
  <c r="BK474" i="14"/>
  <c r="BL474" i="14"/>
  <c r="BM474" i="14"/>
  <c r="BN474" i="14"/>
  <c r="BO474" i="14"/>
  <c r="BP474" i="14"/>
  <c r="BQ474" i="14"/>
  <c r="BR474" i="14"/>
  <c r="BS474" i="14"/>
  <c r="BT474" i="14"/>
  <c r="BU474" i="14"/>
  <c r="BV474" i="14"/>
  <c r="BW474" i="14"/>
  <c r="BY474" i="14"/>
  <c r="BZ474" i="14"/>
  <c r="CA474" i="14"/>
  <c r="CB474" i="14"/>
  <c r="A475" i="14"/>
  <c r="B475" i="14"/>
  <c r="C475" i="14"/>
  <c r="D475" i="14"/>
  <c r="E475" i="14"/>
  <c r="F475" i="14"/>
  <c r="G475" i="14"/>
  <c r="H475" i="14"/>
  <c r="I475" i="14"/>
  <c r="J475" i="14"/>
  <c r="K475" i="14"/>
  <c r="L475" i="14"/>
  <c r="M475" i="14"/>
  <c r="N475" i="14"/>
  <c r="O475" i="14"/>
  <c r="P475" i="14"/>
  <c r="Q475" i="14"/>
  <c r="R475" i="14"/>
  <c r="S475" i="14"/>
  <c r="T475" i="14"/>
  <c r="U475" i="14"/>
  <c r="V475" i="14"/>
  <c r="W475" i="14"/>
  <c r="X475" i="14"/>
  <c r="Y475" i="14"/>
  <c r="Z475" i="14"/>
  <c r="AA475" i="14"/>
  <c r="AB475" i="14"/>
  <c r="AC475" i="14"/>
  <c r="AD475" i="14"/>
  <c r="AE475" i="14"/>
  <c r="AF475" i="14"/>
  <c r="AG475" i="14"/>
  <c r="AH475" i="14"/>
  <c r="AI475" i="14"/>
  <c r="AJ475" i="14"/>
  <c r="AK475" i="14"/>
  <c r="AL475" i="14"/>
  <c r="AM475" i="14"/>
  <c r="AN475" i="14"/>
  <c r="AO475" i="14"/>
  <c r="AP475" i="14"/>
  <c r="AQ475" i="14"/>
  <c r="AR475" i="14"/>
  <c r="AS475" i="14"/>
  <c r="AT475" i="14"/>
  <c r="AU475" i="14"/>
  <c r="AV475" i="14"/>
  <c r="AW475" i="14"/>
  <c r="AX475" i="14"/>
  <c r="AZ475" i="14"/>
  <c r="BA475" i="14"/>
  <c r="BB475" i="14"/>
  <c r="BC475" i="14"/>
  <c r="BD475" i="14"/>
  <c r="BE475" i="14"/>
  <c r="BF475" i="14"/>
  <c r="BG475" i="14"/>
  <c r="BH475" i="14"/>
  <c r="BI475" i="14"/>
  <c r="BJ475" i="14"/>
  <c r="BK475" i="14"/>
  <c r="BL475" i="14"/>
  <c r="BM475" i="14"/>
  <c r="BN475" i="14"/>
  <c r="BO475" i="14"/>
  <c r="BP475" i="14"/>
  <c r="BQ475" i="14"/>
  <c r="BR475" i="14"/>
  <c r="BS475" i="14"/>
  <c r="BT475" i="14"/>
  <c r="BU475" i="14"/>
  <c r="BV475" i="14"/>
  <c r="BW475" i="14"/>
  <c r="BY475" i="14"/>
  <c r="BZ475" i="14"/>
  <c r="CA475" i="14"/>
  <c r="CB475" i="14"/>
  <c r="A476" i="14"/>
  <c r="B476" i="14"/>
  <c r="C476" i="14"/>
  <c r="D476" i="14"/>
  <c r="E476" i="14"/>
  <c r="F476" i="14"/>
  <c r="G476" i="14"/>
  <c r="H476" i="14"/>
  <c r="I476" i="14"/>
  <c r="J476" i="14"/>
  <c r="K476" i="14"/>
  <c r="L476" i="14"/>
  <c r="M476" i="14"/>
  <c r="N476" i="14"/>
  <c r="O476" i="14"/>
  <c r="P476" i="14"/>
  <c r="Q476" i="14"/>
  <c r="R476" i="14"/>
  <c r="S476" i="14"/>
  <c r="T476" i="14"/>
  <c r="U476" i="14"/>
  <c r="V476" i="14"/>
  <c r="W476" i="14"/>
  <c r="X476" i="14"/>
  <c r="Y476" i="14"/>
  <c r="Z476" i="14"/>
  <c r="AA476" i="14"/>
  <c r="AB476" i="14"/>
  <c r="AC476" i="14"/>
  <c r="AD476" i="14"/>
  <c r="AE476" i="14"/>
  <c r="AF476" i="14"/>
  <c r="AG476" i="14"/>
  <c r="AH476" i="14"/>
  <c r="AI476" i="14"/>
  <c r="AJ476" i="14"/>
  <c r="AK476" i="14"/>
  <c r="AL476" i="14"/>
  <c r="AM476" i="14"/>
  <c r="AN476" i="14"/>
  <c r="AO476" i="14"/>
  <c r="AP476" i="14"/>
  <c r="AQ476" i="14"/>
  <c r="AR476" i="14"/>
  <c r="AS476" i="14"/>
  <c r="AT476" i="14"/>
  <c r="AU476" i="14"/>
  <c r="AV476" i="14"/>
  <c r="AW476" i="14"/>
  <c r="AX476" i="14"/>
  <c r="AZ476" i="14"/>
  <c r="BA476" i="14"/>
  <c r="BB476" i="14"/>
  <c r="BC476" i="14"/>
  <c r="BD476" i="14"/>
  <c r="BE476" i="14"/>
  <c r="BF476" i="14"/>
  <c r="BG476" i="14"/>
  <c r="BH476" i="14"/>
  <c r="BI476" i="14"/>
  <c r="BJ476" i="14"/>
  <c r="BK476" i="14"/>
  <c r="BL476" i="14"/>
  <c r="BM476" i="14"/>
  <c r="BN476" i="14"/>
  <c r="BO476" i="14"/>
  <c r="BP476" i="14"/>
  <c r="BQ476" i="14"/>
  <c r="BR476" i="14"/>
  <c r="BS476" i="14"/>
  <c r="BT476" i="14"/>
  <c r="BU476" i="14"/>
  <c r="BV476" i="14"/>
  <c r="BW476" i="14"/>
  <c r="BY476" i="14"/>
  <c r="BZ476" i="14"/>
  <c r="CA476" i="14"/>
  <c r="CB476" i="14"/>
  <c r="A477" i="14"/>
  <c r="B477" i="14"/>
  <c r="C477" i="14"/>
  <c r="D477" i="14"/>
  <c r="E477" i="14"/>
  <c r="F477" i="14"/>
  <c r="G477" i="14"/>
  <c r="H477" i="14"/>
  <c r="I477" i="14"/>
  <c r="J477" i="14"/>
  <c r="K477" i="14"/>
  <c r="L477" i="14"/>
  <c r="M477" i="14"/>
  <c r="N477" i="14"/>
  <c r="O477" i="14"/>
  <c r="P477" i="14"/>
  <c r="Q477" i="14"/>
  <c r="R477" i="14"/>
  <c r="S477" i="14"/>
  <c r="T477" i="14"/>
  <c r="U477" i="14"/>
  <c r="V477" i="14"/>
  <c r="W477" i="14"/>
  <c r="X477" i="14"/>
  <c r="Y477" i="14"/>
  <c r="Z477" i="14"/>
  <c r="AA477" i="14"/>
  <c r="AB477" i="14"/>
  <c r="AC477" i="14"/>
  <c r="AD477" i="14"/>
  <c r="AE477" i="14"/>
  <c r="AF477" i="14"/>
  <c r="AG477" i="14"/>
  <c r="AH477" i="14"/>
  <c r="AI477" i="14"/>
  <c r="AJ477" i="14"/>
  <c r="AK477" i="14"/>
  <c r="AL477" i="14"/>
  <c r="AM477" i="14"/>
  <c r="AN477" i="14"/>
  <c r="AO477" i="14"/>
  <c r="AP477" i="14"/>
  <c r="AQ477" i="14"/>
  <c r="AR477" i="14"/>
  <c r="AS477" i="14"/>
  <c r="AT477" i="14"/>
  <c r="AU477" i="14"/>
  <c r="AV477" i="14"/>
  <c r="AW477" i="14"/>
  <c r="AX477" i="14"/>
  <c r="AZ477" i="14"/>
  <c r="BA477" i="14"/>
  <c r="BB477" i="14"/>
  <c r="BC477" i="14"/>
  <c r="BD477" i="14"/>
  <c r="BE477" i="14"/>
  <c r="BF477" i="14"/>
  <c r="BG477" i="14"/>
  <c r="BH477" i="14"/>
  <c r="BI477" i="14"/>
  <c r="BJ477" i="14"/>
  <c r="BK477" i="14"/>
  <c r="BL477" i="14"/>
  <c r="BM477" i="14"/>
  <c r="BN477" i="14"/>
  <c r="BO477" i="14"/>
  <c r="BP477" i="14"/>
  <c r="BQ477" i="14"/>
  <c r="BR477" i="14"/>
  <c r="BS477" i="14"/>
  <c r="BT477" i="14"/>
  <c r="BU477" i="14"/>
  <c r="BV477" i="14"/>
  <c r="BW477" i="14"/>
  <c r="BY477" i="14"/>
  <c r="BZ477" i="14"/>
  <c r="CA477" i="14"/>
  <c r="CB477" i="14"/>
  <c r="A478" i="14"/>
  <c r="B478" i="14"/>
  <c r="C478" i="14"/>
  <c r="D478" i="14"/>
  <c r="E478" i="14"/>
  <c r="F478" i="14"/>
  <c r="G478" i="14"/>
  <c r="H478" i="14"/>
  <c r="I478" i="14"/>
  <c r="J478" i="14"/>
  <c r="K478" i="14"/>
  <c r="L478" i="14"/>
  <c r="M478" i="14"/>
  <c r="N478" i="14"/>
  <c r="O478" i="14"/>
  <c r="P478" i="14"/>
  <c r="Q478" i="14"/>
  <c r="R478" i="14"/>
  <c r="S478" i="14"/>
  <c r="T478" i="14"/>
  <c r="U478" i="14"/>
  <c r="V478" i="14"/>
  <c r="W478" i="14"/>
  <c r="X478" i="14"/>
  <c r="Y478" i="14"/>
  <c r="Z478" i="14"/>
  <c r="AA478" i="14"/>
  <c r="AB478" i="14"/>
  <c r="AC478" i="14"/>
  <c r="AD478" i="14"/>
  <c r="AE478" i="14"/>
  <c r="AF478" i="14"/>
  <c r="AG478" i="14"/>
  <c r="AH478" i="14"/>
  <c r="AI478" i="14"/>
  <c r="AJ478" i="14"/>
  <c r="AK478" i="14"/>
  <c r="AL478" i="14"/>
  <c r="AM478" i="14"/>
  <c r="AN478" i="14"/>
  <c r="AO478" i="14"/>
  <c r="AP478" i="14"/>
  <c r="AQ478" i="14"/>
  <c r="AR478" i="14"/>
  <c r="AS478" i="14"/>
  <c r="AT478" i="14"/>
  <c r="AU478" i="14"/>
  <c r="AV478" i="14"/>
  <c r="AW478" i="14"/>
  <c r="AX478" i="14"/>
  <c r="AZ478" i="14"/>
  <c r="BA478" i="14"/>
  <c r="BB478" i="14"/>
  <c r="BC478" i="14"/>
  <c r="BD478" i="14"/>
  <c r="BE478" i="14"/>
  <c r="BF478" i="14"/>
  <c r="BG478" i="14"/>
  <c r="BH478" i="14"/>
  <c r="BI478" i="14"/>
  <c r="BJ478" i="14"/>
  <c r="BK478" i="14"/>
  <c r="BL478" i="14"/>
  <c r="BM478" i="14"/>
  <c r="BN478" i="14"/>
  <c r="BO478" i="14"/>
  <c r="BP478" i="14"/>
  <c r="BQ478" i="14"/>
  <c r="BR478" i="14"/>
  <c r="BS478" i="14"/>
  <c r="BT478" i="14"/>
  <c r="BU478" i="14"/>
  <c r="BV478" i="14"/>
  <c r="BW478" i="14"/>
  <c r="BY478" i="14"/>
  <c r="BZ478" i="14"/>
  <c r="CA478" i="14"/>
  <c r="CB478" i="14"/>
  <c r="A479" i="14"/>
  <c r="B479" i="14"/>
  <c r="C479" i="14"/>
  <c r="D479" i="14"/>
  <c r="E479" i="14"/>
  <c r="F479" i="14"/>
  <c r="G479" i="14"/>
  <c r="H479" i="14"/>
  <c r="I479" i="14"/>
  <c r="J479" i="14"/>
  <c r="K479" i="14"/>
  <c r="L479" i="14"/>
  <c r="M479" i="14"/>
  <c r="N479" i="14"/>
  <c r="O479" i="14"/>
  <c r="P479" i="14"/>
  <c r="Q479" i="14"/>
  <c r="R479" i="14"/>
  <c r="S479" i="14"/>
  <c r="T479" i="14"/>
  <c r="U479" i="14"/>
  <c r="V479" i="14"/>
  <c r="W479" i="14"/>
  <c r="X479" i="14"/>
  <c r="Y479" i="14"/>
  <c r="Z479" i="14"/>
  <c r="AA479" i="14"/>
  <c r="AB479" i="14"/>
  <c r="AC479" i="14"/>
  <c r="AD479" i="14"/>
  <c r="AE479" i="14"/>
  <c r="AF479" i="14"/>
  <c r="AG479" i="14"/>
  <c r="AH479" i="14"/>
  <c r="AI479" i="14"/>
  <c r="AJ479" i="14"/>
  <c r="AK479" i="14"/>
  <c r="AL479" i="14"/>
  <c r="AM479" i="14"/>
  <c r="AN479" i="14"/>
  <c r="AO479" i="14"/>
  <c r="AP479" i="14"/>
  <c r="AQ479" i="14"/>
  <c r="AR479" i="14"/>
  <c r="AS479" i="14"/>
  <c r="AT479" i="14"/>
  <c r="AU479" i="14"/>
  <c r="AV479" i="14"/>
  <c r="AW479" i="14"/>
  <c r="AX479" i="14"/>
  <c r="AZ479" i="14"/>
  <c r="BA479" i="14"/>
  <c r="BB479" i="14"/>
  <c r="BC479" i="14"/>
  <c r="BD479" i="14"/>
  <c r="BE479" i="14"/>
  <c r="BF479" i="14"/>
  <c r="BG479" i="14"/>
  <c r="BH479" i="14"/>
  <c r="BI479" i="14"/>
  <c r="BJ479" i="14"/>
  <c r="BK479" i="14"/>
  <c r="BL479" i="14"/>
  <c r="BM479" i="14"/>
  <c r="BN479" i="14"/>
  <c r="BO479" i="14"/>
  <c r="BP479" i="14"/>
  <c r="BQ479" i="14"/>
  <c r="BR479" i="14"/>
  <c r="BS479" i="14"/>
  <c r="BT479" i="14"/>
  <c r="BU479" i="14"/>
  <c r="BV479" i="14"/>
  <c r="BW479" i="14"/>
  <c r="BY479" i="14"/>
  <c r="BZ479" i="14"/>
  <c r="CA479" i="14"/>
  <c r="CB479" i="14"/>
  <c r="A480" i="14"/>
  <c r="B480" i="14"/>
  <c r="C480" i="14"/>
  <c r="D480" i="14"/>
  <c r="E480" i="14"/>
  <c r="F480" i="14"/>
  <c r="G480" i="14"/>
  <c r="H480" i="14"/>
  <c r="I480" i="14"/>
  <c r="J480" i="14"/>
  <c r="K480" i="14"/>
  <c r="L480" i="14"/>
  <c r="M480" i="14"/>
  <c r="N480" i="14"/>
  <c r="O480" i="14"/>
  <c r="P480" i="14"/>
  <c r="Q480" i="14"/>
  <c r="R480" i="14"/>
  <c r="S480" i="14"/>
  <c r="T480" i="14"/>
  <c r="U480" i="14"/>
  <c r="V480" i="14"/>
  <c r="W480" i="14"/>
  <c r="X480" i="14"/>
  <c r="Y480" i="14"/>
  <c r="Z480" i="14"/>
  <c r="AA480" i="14"/>
  <c r="AB480" i="14"/>
  <c r="AC480" i="14"/>
  <c r="AD480" i="14"/>
  <c r="AE480" i="14"/>
  <c r="AF480" i="14"/>
  <c r="AG480" i="14"/>
  <c r="AH480" i="14"/>
  <c r="AI480" i="14"/>
  <c r="AJ480" i="14"/>
  <c r="AK480" i="14"/>
  <c r="AL480" i="14"/>
  <c r="AM480" i="14"/>
  <c r="AN480" i="14"/>
  <c r="AO480" i="14"/>
  <c r="AP480" i="14"/>
  <c r="AQ480" i="14"/>
  <c r="AR480" i="14"/>
  <c r="AS480" i="14"/>
  <c r="AT480" i="14"/>
  <c r="AU480" i="14"/>
  <c r="AV480" i="14"/>
  <c r="AW480" i="14"/>
  <c r="AX480" i="14"/>
  <c r="AZ480" i="14"/>
  <c r="BA480" i="14"/>
  <c r="BB480" i="14"/>
  <c r="BC480" i="14"/>
  <c r="BD480" i="14"/>
  <c r="BE480" i="14"/>
  <c r="BF480" i="14"/>
  <c r="BG480" i="14"/>
  <c r="BH480" i="14"/>
  <c r="BI480" i="14"/>
  <c r="BJ480" i="14"/>
  <c r="BK480" i="14"/>
  <c r="BL480" i="14"/>
  <c r="BM480" i="14"/>
  <c r="BN480" i="14"/>
  <c r="BO480" i="14"/>
  <c r="BP480" i="14"/>
  <c r="BQ480" i="14"/>
  <c r="BR480" i="14"/>
  <c r="BS480" i="14"/>
  <c r="BT480" i="14"/>
  <c r="BU480" i="14"/>
  <c r="BV480" i="14"/>
  <c r="BW480" i="14"/>
  <c r="BY480" i="14"/>
  <c r="BZ480" i="14"/>
  <c r="CA480" i="14"/>
  <c r="CB480" i="14"/>
  <c r="A481" i="14"/>
  <c r="B481" i="14"/>
  <c r="C481" i="14"/>
  <c r="D481" i="14"/>
  <c r="E481" i="14"/>
  <c r="F481" i="14"/>
  <c r="G481" i="14"/>
  <c r="H481" i="14"/>
  <c r="I481" i="14"/>
  <c r="J481" i="14"/>
  <c r="K481" i="14"/>
  <c r="L481" i="14"/>
  <c r="M481" i="14"/>
  <c r="N481" i="14"/>
  <c r="O481" i="14"/>
  <c r="P481" i="14"/>
  <c r="Q481" i="14"/>
  <c r="R481" i="14"/>
  <c r="S481" i="14"/>
  <c r="T481" i="14"/>
  <c r="U481" i="14"/>
  <c r="V481" i="14"/>
  <c r="W481" i="14"/>
  <c r="X481" i="14"/>
  <c r="Y481" i="14"/>
  <c r="Z481" i="14"/>
  <c r="AA481" i="14"/>
  <c r="AB481" i="14"/>
  <c r="AC481" i="14"/>
  <c r="AD481" i="14"/>
  <c r="AE481" i="14"/>
  <c r="AF481" i="14"/>
  <c r="AG481" i="14"/>
  <c r="AH481" i="14"/>
  <c r="AI481" i="14"/>
  <c r="AJ481" i="14"/>
  <c r="AK481" i="14"/>
  <c r="AL481" i="14"/>
  <c r="AM481" i="14"/>
  <c r="AN481" i="14"/>
  <c r="AO481" i="14"/>
  <c r="AP481" i="14"/>
  <c r="AQ481" i="14"/>
  <c r="AR481" i="14"/>
  <c r="AS481" i="14"/>
  <c r="AT481" i="14"/>
  <c r="AU481" i="14"/>
  <c r="AV481" i="14"/>
  <c r="AW481" i="14"/>
  <c r="AX481" i="14"/>
  <c r="AZ481" i="14"/>
  <c r="BA481" i="14"/>
  <c r="BB481" i="14"/>
  <c r="BC481" i="14"/>
  <c r="BD481" i="14"/>
  <c r="BE481" i="14"/>
  <c r="BF481" i="14"/>
  <c r="BG481" i="14"/>
  <c r="BH481" i="14"/>
  <c r="BI481" i="14"/>
  <c r="BJ481" i="14"/>
  <c r="BK481" i="14"/>
  <c r="BL481" i="14"/>
  <c r="BM481" i="14"/>
  <c r="BN481" i="14"/>
  <c r="BO481" i="14"/>
  <c r="BP481" i="14"/>
  <c r="BQ481" i="14"/>
  <c r="BR481" i="14"/>
  <c r="BS481" i="14"/>
  <c r="BT481" i="14"/>
  <c r="BU481" i="14"/>
  <c r="BV481" i="14"/>
  <c r="BW481" i="14"/>
  <c r="BY481" i="14"/>
  <c r="BZ481" i="14"/>
  <c r="CA481" i="14"/>
  <c r="CB481" i="14"/>
  <c r="A482" i="14"/>
  <c r="B482" i="14"/>
  <c r="C482" i="14"/>
  <c r="D482" i="14"/>
  <c r="E482" i="14"/>
  <c r="F482" i="14"/>
  <c r="G482" i="14"/>
  <c r="H482" i="14"/>
  <c r="I482" i="14"/>
  <c r="J482" i="14"/>
  <c r="K482" i="14"/>
  <c r="L482" i="14"/>
  <c r="M482" i="14"/>
  <c r="N482" i="14"/>
  <c r="O482" i="14"/>
  <c r="P482" i="14"/>
  <c r="Q482" i="14"/>
  <c r="R482" i="14"/>
  <c r="S482" i="14"/>
  <c r="T482" i="14"/>
  <c r="U482" i="14"/>
  <c r="V482" i="14"/>
  <c r="W482" i="14"/>
  <c r="X482" i="14"/>
  <c r="Y482" i="14"/>
  <c r="Z482" i="14"/>
  <c r="AA482" i="14"/>
  <c r="AB482" i="14"/>
  <c r="AC482" i="14"/>
  <c r="AD482" i="14"/>
  <c r="AE482" i="14"/>
  <c r="AF482" i="14"/>
  <c r="AG482" i="14"/>
  <c r="AH482" i="14"/>
  <c r="AI482" i="14"/>
  <c r="AJ482" i="14"/>
  <c r="AK482" i="14"/>
  <c r="AL482" i="14"/>
  <c r="AM482" i="14"/>
  <c r="AN482" i="14"/>
  <c r="AO482" i="14"/>
  <c r="AP482" i="14"/>
  <c r="AQ482" i="14"/>
  <c r="AR482" i="14"/>
  <c r="AS482" i="14"/>
  <c r="AT482" i="14"/>
  <c r="AU482" i="14"/>
  <c r="AV482" i="14"/>
  <c r="AW482" i="14"/>
  <c r="AX482" i="14"/>
  <c r="AZ482" i="14"/>
  <c r="BA482" i="14"/>
  <c r="BB482" i="14"/>
  <c r="BC482" i="14"/>
  <c r="BD482" i="14"/>
  <c r="BE482" i="14"/>
  <c r="BF482" i="14"/>
  <c r="BG482" i="14"/>
  <c r="BH482" i="14"/>
  <c r="BI482" i="14"/>
  <c r="BJ482" i="14"/>
  <c r="BK482" i="14"/>
  <c r="BL482" i="14"/>
  <c r="BM482" i="14"/>
  <c r="BN482" i="14"/>
  <c r="BO482" i="14"/>
  <c r="BP482" i="14"/>
  <c r="BQ482" i="14"/>
  <c r="BR482" i="14"/>
  <c r="BS482" i="14"/>
  <c r="BT482" i="14"/>
  <c r="BU482" i="14"/>
  <c r="BV482" i="14"/>
  <c r="BW482" i="14"/>
  <c r="BY482" i="14"/>
  <c r="BZ482" i="14"/>
  <c r="CA482" i="14"/>
  <c r="CB482" i="14"/>
  <c r="A483" i="14"/>
  <c r="B483" i="14"/>
  <c r="C483" i="14"/>
  <c r="D483" i="14"/>
  <c r="E483" i="14"/>
  <c r="F483" i="14"/>
  <c r="G483" i="14"/>
  <c r="H483" i="14"/>
  <c r="I483" i="14"/>
  <c r="J483" i="14"/>
  <c r="K483" i="14"/>
  <c r="L483" i="14"/>
  <c r="M483" i="14"/>
  <c r="N483" i="14"/>
  <c r="O483" i="14"/>
  <c r="P483" i="14"/>
  <c r="Q483" i="14"/>
  <c r="R483" i="14"/>
  <c r="S483" i="14"/>
  <c r="T483" i="14"/>
  <c r="U483" i="14"/>
  <c r="V483" i="14"/>
  <c r="W483" i="14"/>
  <c r="X483" i="14"/>
  <c r="Y483" i="14"/>
  <c r="Z483" i="14"/>
  <c r="AA483" i="14"/>
  <c r="AB483" i="14"/>
  <c r="AC483" i="14"/>
  <c r="AD483" i="14"/>
  <c r="AE483" i="14"/>
  <c r="AF483" i="14"/>
  <c r="AG483" i="14"/>
  <c r="AH483" i="14"/>
  <c r="AI483" i="14"/>
  <c r="AJ483" i="14"/>
  <c r="AK483" i="14"/>
  <c r="AL483" i="14"/>
  <c r="AM483" i="14"/>
  <c r="AN483" i="14"/>
  <c r="AO483" i="14"/>
  <c r="AP483" i="14"/>
  <c r="AQ483" i="14"/>
  <c r="AR483" i="14"/>
  <c r="AS483" i="14"/>
  <c r="AT483" i="14"/>
  <c r="AU483" i="14"/>
  <c r="AV483" i="14"/>
  <c r="AW483" i="14"/>
  <c r="AX483" i="14"/>
  <c r="AZ483" i="14"/>
  <c r="BA483" i="14"/>
  <c r="BB483" i="14"/>
  <c r="BC483" i="14"/>
  <c r="BD483" i="14"/>
  <c r="BE483" i="14"/>
  <c r="BF483" i="14"/>
  <c r="BG483" i="14"/>
  <c r="BH483" i="14"/>
  <c r="BI483" i="14"/>
  <c r="BJ483" i="14"/>
  <c r="BK483" i="14"/>
  <c r="BL483" i="14"/>
  <c r="BM483" i="14"/>
  <c r="BN483" i="14"/>
  <c r="BO483" i="14"/>
  <c r="BP483" i="14"/>
  <c r="BQ483" i="14"/>
  <c r="BR483" i="14"/>
  <c r="BS483" i="14"/>
  <c r="BT483" i="14"/>
  <c r="BU483" i="14"/>
  <c r="BV483" i="14"/>
  <c r="BW483" i="14"/>
  <c r="BY483" i="14"/>
  <c r="BZ483" i="14"/>
  <c r="CA483" i="14"/>
  <c r="CB483" i="14"/>
  <c r="A484" i="14"/>
  <c r="B484" i="14"/>
  <c r="C484" i="14"/>
  <c r="D484" i="14"/>
  <c r="E484" i="14"/>
  <c r="F484" i="14"/>
  <c r="G484" i="14"/>
  <c r="H484" i="14"/>
  <c r="I484" i="14"/>
  <c r="J484" i="14"/>
  <c r="K484" i="14"/>
  <c r="L484" i="14"/>
  <c r="M484" i="14"/>
  <c r="N484" i="14"/>
  <c r="O484" i="14"/>
  <c r="P484" i="14"/>
  <c r="Q484" i="14"/>
  <c r="R484" i="14"/>
  <c r="S484" i="14"/>
  <c r="T484" i="14"/>
  <c r="U484" i="14"/>
  <c r="V484" i="14"/>
  <c r="W484" i="14"/>
  <c r="X484" i="14"/>
  <c r="Y484" i="14"/>
  <c r="Z484" i="14"/>
  <c r="AA484" i="14"/>
  <c r="AB484" i="14"/>
  <c r="AC484" i="14"/>
  <c r="AD484" i="14"/>
  <c r="AE484" i="14"/>
  <c r="AF484" i="14"/>
  <c r="AG484" i="14"/>
  <c r="AH484" i="14"/>
  <c r="AI484" i="14"/>
  <c r="AJ484" i="14"/>
  <c r="AK484" i="14"/>
  <c r="AL484" i="14"/>
  <c r="AM484" i="14"/>
  <c r="AN484" i="14"/>
  <c r="AO484" i="14"/>
  <c r="AP484" i="14"/>
  <c r="AQ484" i="14"/>
  <c r="AR484" i="14"/>
  <c r="AS484" i="14"/>
  <c r="AT484" i="14"/>
  <c r="AU484" i="14"/>
  <c r="AV484" i="14"/>
  <c r="AW484" i="14"/>
  <c r="AX484" i="14"/>
  <c r="AZ484" i="14"/>
  <c r="BA484" i="14"/>
  <c r="BB484" i="14"/>
  <c r="BC484" i="14"/>
  <c r="BD484" i="14"/>
  <c r="BE484" i="14"/>
  <c r="BF484" i="14"/>
  <c r="BG484" i="14"/>
  <c r="BH484" i="14"/>
  <c r="BI484" i="14"/>
  <c r="BJ484" i="14"/>
  <c r="BK484" i="14"/>
  <c r="BL484" i="14"/>
  <c r="BM484" i="14"/>
  <c r="BN484" i="14"/>
  <c r="BO484" i="14"/>
  <c r="BP484" i="14"/>
  <c r="BQ484" i="14"/>
  <c r="BR484" i="14"/>
  <c r="BS484" i="14"/>
  <c r="BT484" i="14"/>
  <c r="BU484" i="14"/>
  <c r="BV484" i="14"/>
  <c r="BW484" i="14"/>
  <c r="BY484" i="14"/>
  <c r="BZ484" i="14"/>
  <c r="CA484" i="14"/>
  <c r="CB484" i="14"/>
  <c r="A485" i="14"/>
  <c r="B485" i="14"/>
  <c r="C485" i="14"/>
  <c r="D485" i="14"/>
  <c r="E485" i="14"/>
  <c r="F485" i="14"/>
  <c r="G485" i="14"/>
  <c r="H485" i="14"/>
  <c r="I485" i="14"/>
  <c r="J485" i="14"/>
  <c r="K485" i="14"/>
  <c r="L485" i="14"/>
  <c r="M485" i="14"/>
  <c r="N485" i="14"/>
  <c r="O485" i="14"/>
  <c r="P485" i="14"/>
  <c r="Q485" i="14"/>
  <c r="R485" i="14"/>
  <c r="S485" i="14"/>
  <c r="T485" i="14"/>
  <c r="U485" i="14"/>
  <c r="V485" i="14"/>
  <c r="W485" i="14"/>
  <c r="X485" i="14"/>
  <c r="Y485" i="14"/>
  <c r="Z485" i="14"/>
  <c r="AA485" i="14"/>
  <c r="AB485" i="14"/>
  <c r="AC485" i="14"/>
  <c r="AD485" i="14"/>
  <c r="AE485" i="14"/>
  <c r="AF485" i="14"/>
  <c r="AG485" i="14"/>
  <c r="AH485" i="14"/>
  <c r="AI485" i="14"/>
  <c r="AJ485" i="14"/>
  <c r="AK485" i="14"/>
  <c r="AL485" i="14"/>
  <c r="AM485" i="14"/>
  <c r="AN485" i="14"/>
  <c r="AO485" i="14"/>
  <c r="AP485" i="14"/>
  <c r="AQ485" i="14"/>
  <c r="AR485" i="14"/>
  <c r="AS485" i="14"/>
  <c r="AT485" i="14"/>
  <c r="AU485" i="14"/>
  <c r="AV485" i="14"/>
  <c r="AW485" i="14"/>
  <c r="AX485" i="14"/>
  <c r="AZ485" i="14"/>
  <c r="BA485" i="14"/>
  <c r="BB485" i="14"/>
  <c r="BC485" i="14"/>
  <c r="BD485" i="14"/>
  <c r="BE485" i="14"/>
  <c r="BF485" i="14"/>
  <c r="BG485" i="14"/>
  <c r="BH485" i="14"/>
  <c r="BI485" i="14"/>
  <c r="BJ485" i="14"/>
  <c r="BK485" i="14"/>
  <c r="BL485" i="14"/>
  <c r="BM485" i="14"/>
  <c r="BN485" i="14"/>
  <c r="BO485" i="14"/>
  <c r="BP485" i="14"/>
  <c r="BQ485" i="14"/>
  <c r="BR485" i="14"/>
  <c r="BS485" i="14"/>
  <c r="BT485" i="14"/>
  <c r="BU485" i="14"/>
  <c r="BV485" i="14"/>
  <c r="BW485" i="14"/>
  <c r="BY485" i="14"/>
  <c r="BZ485" i="14"/>
  <c r="CA485" i="14"/>
  <c r="CB485" i="14"/>
  <c r="A486" i="14"/>
  <c r="B486" i="14"/>
  <c r="C486" i="14"/>
  <c r="D486" i="14"/>
  <c r="E486" i="14"/>
  <c r="F486" i="14"/>
  <c r="G486" i="14"/>
  <c r="H486" i="14"/>
  <c r="I486" i="14"/>
  <c r="J486" i="14"/>
  <c r="K486" i="14"/>
  <c r="L486" i="14"/>
  <c r="M486" i="14"/>
  <c r="N486" i="14"/>
  <c r="O486" i="14"/>
  <c r="P486" i="14"/>
  <c r="Q486" i="14"/>
  <c r="R486" i="14"/>
  <c r="S486" i="14"/>
  <c r="T486" i="14"/>
  <c r="U486" i="14"/>
  <c r="V486" i="14"/>
  <c r="W486" i="14"/>
  <c r="X486" i="14"/>
  <c r="Y486" i="14"/>
  <c r="Z486" i="14"/>
  <c r="AA486" i="14"/>
  <c r="AB486" i="14"/>
  <c r="AC486" i="14"/>
  <c r="AD486" i="14"/>
  <c r="AE486" i="14"/>
  <c r="AF486" i="14"/>
  <c r="AG486" i="14"/>
  <c r="AH486" i="14"/>
  <c r="AI486" i="14"/>
  <c r="AJ486" i="14"/>
  <c r="AK486" i="14"/>
  <c r="AL486" i="14"/>
  <c r="AM486" i="14"/>
  <c r="AN486" i="14"/>
  <c r="AO486" i="14"/>
  <c r="AP486" i="14"/>
  <c r="AQ486" i="14"/>
  <c r="AR486" i="14"/>
  <c r="AS486" i="14"/>
  <c r="AT486" i="14"/>
  <c r="AU486" i="14"/>
  <c r="AV486" i="14"/>
  <c r="AW486" i="14"/>
  <c r="AX486" i="14"/>
  <c r="AZ486" i="14"/>
  <c r="BA486" i="14"/>
  <c r="BB486" i="14"/>
  <c r="BC486" i="14"/>
  <c r="BD486" i="14"/>
  <c r="BE486" i="14"/>
  <c r="BF486" i="14"/>
  <c r="BG486" i="14"/>
  <c r="BH486" i="14"/>
  <c r="BI486" i="14"/>
  <c r="BJ486" i="14"/>
  <c r="BK486" i="14"/>
  <c r="BL486" i="14"/>
  <c r="BM486" i="14"/>
  <c r="BN486" i="14"/>
  <c r="BO486" i="14"/>
  <c r="BP486" i="14"/>
  <c r="BQ486" i="14"/>
  <c r="BR486" i="14"/>
  <c r="BS486" i="14"/>
  <c r="BT486" i="14"/>
  <c r="BU486" i="14"/>
  <c r="BV486" i="14"/>
  <c r="BW486" i="14"/>
  <c r="BY486" i="14"/>
  <c r="BZ486" i="14"/>
  <c r="CA486" i="14"/>
  <c r="CB486" i="14"/>
  <c r="A487" i="14"/>
  <c r="B487" i="14"/>
  <c r="C487" i="14"/>
  <c r="D487" i="14"/>
  <c r="E487" i="14"/>
  <c r="F487" i="14"/>
  <c r="G487" i="14"/>
  <c r="H487" i="14"/>
  <c r="I487" i="14"/>
  <c r="J487" i="14"/>
  <c r="K487" i="14"/>
  <c r="L487" i="14"/>
  <c r="M487" i="14"/>
  <c r="N487" i="14"/>
  <c r="O487" i="14"/>
  <c r="P487" i="14"/>
  <c r="Q487" i="14"/>
  <c r="R487" i="14"/>
  <c r="S487" i="14"/>
  <c r="T487" i="14"/>
  <c r="U487" i="14"/>
  <c r="V487" i="14"/>
  <c r="W487" i="14"/>
  <c r="X487" i="14"/>
  <c r="Y487" i="14"/>
  <c r="Z487" i="14"/>
  <c r="AA487" i="14"/>
  <c r="AB487" i="14"/>
  <c r="AC487" i="14"/>
  <c r="AD487" i="14"/>
  <c r="AE487" i="14"/>
  <c r="AF487" i="14"/>
  <c r="AG487" i="14"/>
  <c r="AH487" i="14"/>
  <c r="AI487" i="14"/>
  <c r="AJ487" i="14"/>
  <c r="AK487" i="14"/>
  <c r="AL487" i="14"/>
  <c r="AM487" i="14"/>
  <c r="AN487" i="14"/>
  <c r="AO487" i="14"/>
  <c r="AP487" i="14"/>
  <c r="AQ487" i="14"/>
  <c r="AR487" i="14"/>
  <c r="AS487" i="14"/>
  <c r="AT487" i="14"/>
  <c r="AU487" i="14"/>
  <c r="AV487" i="14"/>
  <c r="AW487" i="14"/>
  <c r="AX487" i="14"/>
  <c r="AZ487" i="14"/>
  <c r="BA487" i="14"/>
  <c r="BB487" i="14"/>
  <c r="BC487" i="14"/>
  <c r="BD487" i="14"/>
  <c r="BE487" i="14"/>
  <c r="BF487" i="14"/>
  <c r="BG487" i="14"/>
  <c r="BH487" i="14"/>
  <c r="BI487" i="14"/>
  <c r="BJ487" i="14"/>
  <c r="BK487" i="14"/>
  <c r="BL487" i="14"/>
  <c r="BM487" i="14"/>
  <c r="BN487" i="14"/>
  <c r="BO487" i="14"/>
  <c r="BP487" i="14"/>
  <c r="BQ487" i="14"/>
  <c r="BR487" i="14"/>
  <c r="BS487" i="14"/>
  <c r="BT487" i="14"/>
  <c r="BU487" i="14"/>
  <c r="BV487" i="14"/>
  <c r="BW487" i="14"/>
  <c r="BY487" i="14"/>
  <c r="BZ487" i="14"/>
  <c r="CA487" i="14"/>
  <c r="CB487" i="14"/>
  <c r="A488" i="14"/>
  <c r="B488" i="14"/>
  <c r="C488" i="14"/>
  <c r="D488" i="14"/>
  <c r="E488" i="14"/>
  <c r="F488" i="14"/>
  <c r="G488" i="14"/>
  <c r="H488" i="14"/>
  <c r="I488" i="14"/>
  <c r="J488" i="14"/>
  <c r="K488" i="14"/>
  <c r="L488" i="14"/>
  <c r="M488" i="14"/>
  <c r="N488" i="14"/>
  <c r="O488" i="14"/>
  <c r="P488" i="14"/>
  <c r="Q488" i="14"/>
  <c r="R488" i="14"/>
  <c r="S488" i="14"/>
  <c r="T488" i="14"/>
  <c r="U488" i="14"/>
  <c r="V488" i="14"/>
  <c r="W488" i="14"/>
  <c r="X488" i="14"/>
  <c r="Y488" i="14"/>
  <c r="Z488" i="14"/>
  <c r="AA488" i="14"/>
  <c r="AB488" i="14"/>
  <c r="AC488" i="14"/>
  <c r="AD488" i="14"/>
  <c r="AE488" i="14"/>
  <c r="AF488" i="14"/>
  <c r="AG488" i="14"/>
  <c r="AH488" i="14"/>
  <c r="AI488" i="14"/>
  <c r="AJ488" i="14"/>
  <c r="AK488" i="14"/>
  <c r="AL488" i="14"/>
  <c r="AM488" i="14"/>
  <c r="AN488" i="14"/>
  <c r="AO488" i="14"/>
  <c r="AP488" i="14"/>
  <c r="AQ488" i="14"/>
  <c r="AR488" i="14"/>
  <c r="AS488" i="14"/>
  <c r="AT488" i="14"/>
  <c r="AU488" i="14"/>
  <c r="AV488" i="14"/>
  <c r="AW488" i="14"/>
  <c r="AX488" i="14"/>
  <c r="AZ488" i="14"/>
  <c r="BA488" i="14"/>
  <c r="BB488" i="14"/>
  <c r="BC488" i="14"/>
  <c r="BD488" i="14"/>
  <c r="BE488" i="14"/>
  <c r="BF488" i="14"/>
  <c r="BG488" i="14"/>
  <c r="BH488" i="14"/>
  <c r="BI488" i="14"/>
  <c r="BJ488" i="14"/>
  <c r="BK488" i="14"/>
  <c r="BL488" i="14"/>
  <c r="BM488" i="14"/>
  <c r="BN488" i="14"/>
  <c r="BO488" i="14"/>
  <c r="BP488" i="14"/>
  <c r="BQ488" i="14"/>
  <c r="BR488" i="14"/>
  <c r="BS488" i="14"/>
  <c r="BT488" i="14"/>
  <c r="BU488" i="14"/>
  <c r="BV488" i="14"/>
  <c r="BW488" i="14"/>
  <c r="BY488" i="14"/>
  <c r="BZ488" i="14"/>
  <c r="CA488" i="14"/>
  <c r="CB488" i="14"/>
  <c r="A489" i="14"/>
  <c r="B489" i="14"/>
  <c r="C489" i="14"/>
  <c r="D489" i="14"/>
  <c r="E489" i="14"/>
  <c r="F489" i="14"/>
  <c r="G489" i="14"/>
  <c r="H489" i="14"/>
  <c r="I489" i="14"/>
  <c r="J489" i="14"/>
  <c r="K489" i="14"/>
  <c r="L489" i="14"/>
  <c r="M489" i="14"/>
  <c r="N489" i="14"/>
  <c r="O489" i="14"/>
  <c r="P489" i="14"/>
  <c r="Q489" i="14"/>
  <c r="R489" i="14"/>
  <c r="S489" i="14"/>
  <c r="T489" i="14"/>
  <c r="U489" i="14"/>
  <c r="V489" i="14"/>
  <c r="W489" i="14"/>
  <c r="X489" i="14"/>
  <c r="Y489" i="14"/>
  <c r="Z489" i="14"/>
  <c r="AA489" i="14"/>
  <c r="AB489" i="14"/>
  <c r="AC489" i="14"/>
  <c r="AD489" i="14"/>
  <c r="AE489" i="14"/>
  <c r="AF489" i="14"/>
  <c r="AG489" i="14"/>
  <c r="AH489" i="14"/>
  <c r="AI489" i="14"/>
  <c r="AJ489" i="14"/>
  <c r="AK489" i="14"/>
  <c r="AL489" i="14"/>
  <c r="AM489" i="14"/>
  <c r="AN489" i="14"/>
  <c r="AO489" i="14"/>
  <c r="AP489" i="14"/>
  <c r="AQ489" i="14"/>
  <c r="AR489" i="14"/>
  <c r="AS489" i="14"/>
  <c r="AT489" i="14"/>
  <c r="AU489" i="14"/>
  <c r="AV489" i="14"/>
  <c r="AW489" i="14"/>
  <c r="AX489" i="14"/>
  <c r="AZ489" i="14"/>
  <c r="BA489" i="14"/>
  <c r="BB489" i="14"/>
  <c r="BC489" i="14"/>
  <c r="BD489" i="14"/>
  <c r="BE489" i="14"/>
  <c r="BF489" i="14"/>
  <c r="BG489" i="14"/>
  <c r="BH489" i="14"/>
  <c r="BI489" i="14"/>
  <c r="BJ489" i="14"/>
  <c r="BK489" i="14"/>
  <c r="BL489" i="14"/>
  <c r="BM489" i="14"/>
  <c r="BN489" i="14"/>
  <c r="BO489" i="14"/>
  <c r="BP489" i="14"/>
  <c r="BQ489" i="14"/>
  <c r="BR489" i="14"/>
  <c r="BS489" i="14"/>
  <c r="BT489" i="14"/>
  <c r="BU489" i="14"/>
  <c r="BV489" i="14"/>
  <c r="BW489" i="14"/>
  <c r="BY489" i="14"/>
  <c r="BZ489" i="14"/>
  <c r="CA489" i="14"/>
  <c r="CB489" i="14"/>
  <c r="A490" i="14"/>
  <c r="B490" i="14"/>
  <c r="C490" i="14"/>
  <c r="D490" i="14"/>
  <c r="E490" i="14"/>
  <c r="F490" i="14"/>
  <c r="G490" i="14"/>
  <c r="H490" i="14"/>
  <c r="I490" i="14"/>
  <c r="J490" i="14"/>
  <c r="K490" i="14"/>
  <c r="L490" i="14"/>
  <c r="M490" i="14"/>
  <c r="N490" i="14"/>
  <c r="O490" i="14"/>
  <c r="P490" i="14"/>
  <c r="Q490" i="14"/>
  <c r="R490" i="14"/>
  <c r="S490" i="14"/>
  <c r="T490" i="14"/>
  <c r="U490" i="14"/>
  <c r="V490" i="14"/>
  <c r="W490" i="14"/>
  <c r="X490" i="14"/>
  <c r="Y490" i="14"/>
  <c r="Z490" i="14"/>
  <c r="AA490" i="14"/>
  <c r="AB490" i="14"/>
  <c r="AC490" i="14"/>
  <c r="AD490" i="14"/>
  <c r="AE490" i="14"/>
  <c r="AF490" i="14"/>
  <c r="AG490" i="14"/>
  <c r="AH490" i="14"/>
  <c r="AI490" i="14"/>
  <c r="AJ490" i="14"/>
  <c r="AK490" i="14"/>
  <c r="AL490" i="14"/>
  <c r="AM490" i="14"/>
  <c r="AN490" i="14"/>
  <c r="AO490" i="14"/>
  <c r="AP490" i="14"/>
  <c r="AQ490" i="14"/>
  <c r="AR490" i="14"/>
  <c r="AS490" i="14"/>
  <c r="AT490" i="14"/>
  <c r="AU490" i="14"/>
  <c r="AV490" i="14"/>
  <c r="AW490" i="14"/>
  <c r="AX490" i="14"/>
  <c r="AZ490" i="14"/>
  <c r="BA490" i="14"/>
  <c r="BB490" i="14"/>
  <c r="BC490" i="14"/>
  <c r="BD490" i="14"/>
  <c r="BE490" i="14"/>
  <c r="BF490" i="14"/>
  <c r="BG490" i="14"/>
  <c r="BH490" i="14"/>
  <c r="BI490" i="14"/>
  <c r="BJ490" i="14"/>
  <c r="BK490" i="14"/>
  <c r="BL490" i="14"/>
  <c r="BM490" i="14"/>
  <c r="BN490" i="14"/>
  <c r="BO490" i="14"/>
  <c r="BP490" i="14"/>
  <c r="BQ490" i="14"/>
  <c r="BR490" i="14"/>
  <c r="BS490" i="14"/>
  <c r="BT490" i="14"/>
  <c r="BU490" i="14"/>
  <c r="BV490" i="14"/>
  <c r="BW490" i="14"/>
  <c r="BY490" i="14"/>
  <c r="BZ490" i="14"/>
  <c r="CA490" i="14"/>
  <c r="CB490" i="14"/>
  <c r="A491" i="14"/>
  <c r="B491" i="14"/>
  <c r="C491" i="14"/>
  <c r="D491" i="14"/>
  <c r="E491" i="14"/>
  <c r="F491" i="14"/>
  <c r="G491" i="14"/>
  <c r="H491" i="14"/>
  <c r="I491" i="14"/>
  <c r="J491" i="14"/>
  <c r="K491" i="14"/>
  <c r="L491" i="14"/>
  <c r="M491" i="14"/>
  <c r="N491" i="14"/>
  <c r="O491" i="14"/>
  <c r="P491" i="14"/>
  <c r="Q491" i="14"/>
  <c r="R491" i="14"/>
  <c r="S491" i="14"/>
  <c r="T491" i="14"/>
  <c r="U491" i="14"/>
  <c r="V491" i="14"/>
  <c r="W491" i="14"/>
  <c r="X491" i="14"/>
  <c r="Y491" i="14"/>
  <c r="Z491" i="14"/>
  <c r="AA491" i="14"/>
  <c r="AB491" i="14"/>
  <c r="AC491" i="14"/>
  <c r="AD491" i="14"/>
  <c r="AE491" i="14"/>
  <c r="AF491" i="14"/>
  <c r="AG491" i="14"/>
  <c r="AH491" i="14"/>
  <c r="AI491" i="14"/>
  <c r="AJ491" i="14"/>
  <c r="AK491" i="14"/>
  <c r="AL491" i="14"/>
  <c r="AM491" i="14"/>
  <c r="AN491" i="14"/>
  <c r="AO491" i="14"/>
  <c r="AP491" i="14"/>
  <c r="AQ491" i="14"/>
  <c r="AR491" i="14"/>
  <c r="AS491" i="14"/>
  <c r="AT491" i="14"/>
  <c r="AU491" i="14"/>
  <c r="AV491" i="14"/>
  <c r="AW491" i="14"/>
  <c r="AX491" i="14"/>
  <c r="AZ491" i="14"/>
  <c r="BA491" i="14"/>
  <c r="BB491" i="14"/>
  <c r="BC491" i="14"/>
  <c r="BD491" i="14"/>
  <c r="BE491" i="14"/>
  <c r="BF491" i="14"/>
  <c r="BG491" i="14"/>
  <c r="BH491" i="14"/>
  <c r="BI491" i="14"/>
  <c r="BJ491" i="14"/>
  <c r="BK491" i="14"/>
  <c r="BL491" i="14"/>
  <c r="BM491" i="14"/>
  <c r="BN491" i="14"/>
  <c r="BO491" i="14"/>
  <c r="BP491" i="14"/>
  <c r="BQ491" i="14"/>
  <c r="BR491" i="14"/>
  <c r="BS491" i="14"/>
  <c r="BT491" i="14"/>
  <c r="BU491" i="14"/>
  <c r="BV491" i="14"/>
  <c r="BW491" i="14"/>
  <c r="BY491" i="14"/>
  <c r="BZ491" i="14"/>
  <c r="CA491" i="14"/>
  <c r="CB491" i="14"/>
  <c r="A492" i="14"/>
  <c r="B492" i="14"/>
  <c r="C492" i="14"/>
  <c r="D492" i="14"/>
  <c r="E492" i="14"/>
  <c r="F492" i="14"/>
  <c r="G492" i="14"/>
  <c r="H492" i="14"/>
  <c r="I492" i="14"/>
  <c r="J492" i="14"/>
  <c r="K492" i="14"/>
  <c r="L492" i="14"/>
  <c r="M492" i="14"/>
  <c r="N492" i="14"/>
  <c r="O492" i="14"/>
  <c r="P492" i="14"/>
  <c r="Q492" i="14"/>
  <c r="R492" i="14"/>
  <c r="S492" i="14"/>
  <c r="T492" i="14"/>
  <c r="U492" i="14"/>
  <c r="V492" i="14"/>
  <c r="W492" i="14"/>
  <c r="X492" i="14"/>
  <c r="Y492" i="14"/>
  <c r="Z492" i="14"/>
  <c r="AA492" i="14"/>
  <c r="AB492" i="14"/>
  <c r="AC492" i="14"/>
  <c r="AD492" i="14"/>
  <c r="AE492" i="14"/>
  <c r="AF492" i="14"/>
  <c r="AG492" i="14"/>
  <c r="AH492" i="14"/>
  <c r="AI492" i="14"/>
  <c r="AJ492" i="14"/>
  <c r="AK492" i="14"/>
  <c r="AL492" i="14"/>
  <c r="AM492" i="14"/>
  <c r="AN492" i="14"/>
  <c r="AO492" i="14"/>
  <c r="AP492" i="14"/>
  <c r="AQ492" i="14"/>
  <c r="AR492" i="14"/>
  <c r="AS492" i="14"/>
  <c r="AT492" i="14"/>
  <c r="AU492" i="14"/>
  <c r="AV492" i="14"/>
  <c r="AW492" i="14"/>
  <c r="AX492" i="14"/>
  <c r="AZ492" i="14"/>
  <c r="BA492" i="14"/>
  <c r="BB492" i="14"/>
  <c r="BC492" i="14"/>
  <c r="BD492" i="14"/>
  <c r="BE492" i="14"/>
  <c r="BF492" i="14"/>
  <c r="BG492" i="14"/>
  <c r="BH492" i="14"/>
  <c r="BI492" i="14"/>
  <c r="BJ492" i="14"/>
  <c r="BK492" i="14"/>
  <c r="BL492" i="14"/>
  <c r="BM492" i="14"/>
  <c r="BN492" i="14"/>
  <c r="BO492" i="14"/>
  <c r="BP492" i="14"/>
  <c r="BQ492" i="14"/>
  <c r="BR492" i="14"/>
  <c r="BS492" i="14"/>
  <c r="BT492" i="14"/>
  <c r="BU492" i="14"/>
  <c r="BV492" i="14"/>
  <c r="BW492" i="14"/>
  <c r="BY492" i="14"/>
  <c r="BZ492" i="14"/>
  <c r="CA492" i="14"/>
  <c r="CB492" i="14"/>
  <c r="A493" i="14"/>
  <c r="B493" i="14"/>
  <c r="C493" i="14"/>
  <c r="D493" i="14"/>
  <c r="E493" i="14"/>
  <c r="F493" i="14"/>
  <c r="G493" i="14"/>
  <c r="H493" i="14"/>
  <c r="I493" i="14"/>
  <c r="J493" i="14"/>
  <c r="K493" i="14"/>
  <c r="L493" i="14"/>
  <c r="M493" i="14"/>
  <c r="N493" i="14"/>
  <c r="O493" i="14"/>
  <c r="P493" i="14"/>
  <c r="Q493" i="14"/>
  <c r="R493" i="14"/>
  <c r="S493" i="14"/>
  <c r="T493" i="14"/>
  <c r="U493" i="14"/>
  <c r="V493" i="14"/>
  <c r="W493" i="14"/>
  <c r="X493" i="14"/>
  <c r="Y493" i="14"/>
  <c r="Z493" i="14"/>
  <c r="AA493" i="14"/>
  <c r="AB493" i="14"/>
  <c r="AC493" i="14"/>
  <c r="AD493" i="14"/>
  <c r="AE493" i="14"/>
  <c r="AF493" i="14"/>
  <c r="AG493" i="14"/>
  <c r="AH493" i="14"/>
  <c r="AI493" i="14"/>
  <c r="AJ493" i="14"/>
  <c r="AK493" i="14"/>
  <c r="AL493" i="14"/>
  <c r="AM493" i="14"/>
  <c r="AN493" i="14"/>
  <c r="AO493" i="14"/>
  <c r="AP493" i="14"/>
  <c r="AQ493" i="14"/>
  <c r="AR493" i="14"/>
  <c r="AS493" i="14"/>
  <c r="AT493" i="14"/>
  <c r="AU493" i="14"/>
  <c r="AV493" i="14"/>
  <c r="AW493" i="14"/>
  <c r="AX493" i="14"/>
  <c r="AZ493" i="14"/>
  <c r="BA493" i="14"/>
  <c r="BB493" i="14"/>
  <c r="BC493" i="14"/>
  <c r="BD493" i="14"/>
  <c r="BE493" i="14"/>
  <c r="BF493" i="14"/>
  <c r="BG493" i="14"/>
  <c r="BH493" i="14"/>
  <c r="BI493" i="14"/>
  <c r="BJ493" i="14"/>
  <c r="BK493" i="14"/>
  <c r="BL493" i="14"/>
  <c r="BM493" i="14"/>
  <c r="BN493" i="14"/>
  <c r="BO493" i="14"/>
  <c r="BP493" i="14"/>
  <c r="BQ493" i="14"/>
  <c r="BR493" i="14"/>
  <c r="BS493" i="14"/>
  <c r="BT493" i="14"/>
  <c r="BU493" i="14"/>
  <c r="BV493" i="14"/>
  <c r="BW493" i="14"/>
  <c r="BY493" i="14"/>
  <c r="BZ493" i="14"/>
  <c r="CA493" i="14"/>
  <c r="CB493" i="14"/>
  <c r="A494" i="14"/>
  <c r="B494" i="14"/>
  <c r="C494" i="14"/>
  <c r="D494" i="14"/>
  <c r="E494" i="14"/>
  <c r="F494" i="14"/>
  <c r="G494" i="14"/>
  <c r="H494" i="14"/>
  <c r="I494" i="14"/>
  <c r="J494" i="14"/>
  <c r="K494" i="14"/>
  <c r="L494" i="14"/>
  <c r="M494" i="14"/>
  <c r="N494" i="14"/>
  <c r="O494" i="14"/>
  <c r="P494" i="14"/>
  <c r="Q494" i="14"/>
  <c r="R494" i="14"/>
  <c r="S494" i="14"/>
  <c r="T494" i="14"/>
  <c r="U494" i="14"/>
  <c r="V494" i="14"/>
  <c r="W494" i="14"/>
  <c r="X494" i="14"/>
  <c r="Y494" i="14"/>
  <c r="Z494" i="14"/>
  <c r="AA494" i="14"/>
  <c r="AB494" i="14"/>
  <c r="AC494" i="14"/>
  <c r="AD494" i="14"/>
  <c r="AE494" i="14"/>
  <c r="AF494" i="14"/>
  <c r="AG494" i="14"/>
  <c r="AH494" i="14"/>
  <c r="AI494" i="14"/>
  <c r="AJ494" i="14"/>
  <c r="AK494" i="14"/>
  <c r="AL494" i="14"/>
  <c r="AM494" i="14"/>
  <c r="AN494" i="14"/>
  <c r="AO494" i="14"/>
  <c r="AP494" i="14"/>
  <c r="AQ494" i="14"/>
  <c r="AR494" i="14"/>
  <c r="AS494" i="14"/>
  <c r="AT494" i="14"/>
  <c r="AU494" i="14"/>
  <c r="AV494" i="14"/>
  <c r="AW494" i="14"/>
  <c r="AX494" i="14"/>
  <c r="AZ494" i="14"/>
  <c r="BA494" i="14"/>
  <c r="BB494" i="14"/>
  <c r="BC494" i="14"/>
  <c r="BD494" i="14"/>
  <c r="BE494" i="14"/>
  <c r="BF494" i="14"/>
  <c r="BG494" i="14"/>
  <c r="BH494" i="14"/>
  <c r="BI494" i="14"/>
  <c r="BJ494" i="14"/>
  <c r="BK494" i="14"/>
  <c r="BL494" i="14"/>
  <c r="BM494" i="14"/>
  <c r="BN494" i="14"/>
  <c r="BO494" i="14"/>
  <c r="BP494" i="14"/>
  <c r="BQ494" i="14"/>
  <c r="BR494" i="14"/>
  <c r="BS494" i="14"/>
  <c r="BT494" i="14"/>
  <c r="BU494" i="14"/>
  <c r="BV494" i="14"/>
  <c r="BW494" i="14"/>
  <c r="BY494" i="14"/>
  <c r="BZ494" i="14"/>
  <c r="CA494" i="14"/>
  <c r="CB494" i="14"/>
  <c r="A495" i="14"/>
  <c r="B495" i="14"/>
  <c r="C495" i="14"/>
  <c r="D495" i="14"/>
  <c r="E495" i="14"/>
  <c r="F495" i="14"/>
  <c r="G495" i="14"/>
  <c r="H495" i="14"/>
  <c r="I495" i="14"/>
  <c r="J495" i="14"/>
  <c r="K495" i="14"/>
  <c r="L495" i="14"/>
  <c r="M495" i="14"/>
  <c r="N495" i="14"/>
  <c r="O495" i="14"/>
  <c r="P495" i="14"/>
  <c r="Q495" i="14"/>
  <c r="R495" i="14"/>
  <c r="S495" i="14"/>
  <c r="T495" i="14"/>
  <c r="U495" i="14"/>
  <c r="V495" i="14"/>
  <c r="W495" i="14"/>
  <c r="X495" i="14"/>
  <c r="Y495" i="14"/>
  <c r="Z495" i="14"/>
  <c r="AA495" i="14"/>
  <c r="AB495" i="14"/>
  <c r="AC495" i="14"/>
  <c r="AD495" i="14"/>
  <c r="AE495" i="14"/>
  <c r="AF495" i="14"/>
  <c r="AG495" i="14"/>
  <c r="AH495" i="14"/>
  <c r="AI495" i="14"/>
  <c r="AJ495" i="14"/>
  <c r="AK495" i="14"/>
  <c r="AL495" i="14"/>
  <c r="AM495" i="14"/>
  <c r="AN495" i="14"/>
  <c r="AO495" i="14"/>
  <c r="AP495" i="14"/>
  <c r="AQ495" i="14"/>
  <c r="AR495" i="14"/>
  <c r="AS495" i="14"/>
  <c r="AT495" i="14"/>
  <c r="AU495" i="14"/>
  <c r="AV495" i="14"/>
  <c r="AW495" i="14"/>
  <c r="AX495" i="14"/>
  <c r="AZ495" i="14"/>
  <c r="BA495" i="14"/>
  <c r="BB495" i="14"/>
  <c r="BC495" i="14"/>
  <c r="BD495" i="14"/>
  <c r="BE495" i="14"/>
  <c r="BF495" i="14"/>
  <c r="BG495" i="14"/>
  <c r="BH495" i="14"/>
  <c r="BI495" i="14"/>
  <c r="BJ495" i="14"/>
  <c r="BK495" i="14"/>
  <c r="BL495" i="14"/>
  <c r="BM495" i="14"/>
  <c r="BN495" i="14"/>
  <c r="BO495" i="14"/>
  <c r="BP495" i="14"/>
  <c r="BQ495" i="14"/>
  <c r="BR495" i="14"/>
  <c r="BS495" i="14"/>
  <c r="BT495" i="14"/>
  <c r="BU495" i="14"/>
  <c r="BV495" i="14"/>
  <c r="BW495" i="14"/>
  <c r="BY495" i="14"/>
  <c r="BZ495" i="14"/>
  <c r="CA495" i="14"/>
  <c r="CB495" i="14"/>
  <c r="A496" i="14"/>
  <c r="B496" i="14"/>
  <c r="C496" i="14"/>
  <c r="D496" i="14"/>
  <c r="E496" i="14"/>
  <c r="F496" i="14"/>
  <c r="G496" i="14"/>
  <c r="H496" i="14"/>
  <c r="I496" i="14"/>
  <c r="J496" i="14"/>
  <c r="K496" i="14"/>
  <c r="L496" i="14"/>
  <c r="M496" i="14"/>
  <c r="N496" i="14"/>
  <c r="O496" i="14"/>
  <c r="P496" i="14"/>
  <c r="Q496" i="14"/>
  <c r="R496" i="14"/>
  <c r="S496" i="14"/>
  <c r="T496" i="14"/>
  <c r="U496" i="14"/>
  <c r="V496" i="14"/>
  <c r="W496" i="14"/>
  <c r="X496" i="14"/>
  <c r="Y496" i="14"/>
  <c r="Z496" i="14"/>
  <c r="AA496" i="14"/>
  <c r="AB496" i="14"/>
  <c r="AC496" i="14"/>
  <c r="AD496" i="14"/>
  <c r="AE496" i="14"/>
  <c r="AF496" i="14"/>
  <c r="AG496" i="14"/>
  <c r="AH496" i="14"/>
  <c r="AI496" i="14"/>
  <c r="AJ496" i="14"/>
  <c r="AK496" i="14"/>
  <c r="AL496" i="14"/>
  <c r="AM496" i="14"/>
  <c r="AN496" i="14"/>
  <c r="AO496" i="14"/>
  <c r="AP496" i="14"/>
  <c r="AQ496" i="14"/>
  <c r="AR496" i="14"/>
  <c r="AS496" i="14"/>
  <c r="AT496" i="14"/>
  <c r="AU496" i="14"/>
  <c r="AV496" i="14"/>
  <c r="AW496" i="14"/>
  <c r="AX496" i="14"/>
  <c r="AZ496" i="14"/>
  <c r="BA496" i="14"/>
  <c r="BB496" i="14"/>
  <c r="BC496" i="14"/>
  <c r="BD496" i="14"/>
  <c r="BE496" i="14"/>
  <c r="BF496" i="14"/>
  <c r="BG496" i="14"/>
  <c r="BH496" i="14"/>
  <c r="BI496" i="14"/>
  <c r="BJ496" i="14"/>
  <c r="BK496" i="14"/>
  <c r="BL496" i="14"/>
  <c r="BM496" i="14"/>
  <c r="BN496" i="14"/>
  <c r="BO496" i="14"/>
  <c r="BP496" i="14"/>
  <c r="BQ496" i="14"/>
  <c r="BR496" i="14"/>
  <c r="BS496" i="14"/>
  <c r="BT496" i="14"/>
  <c r="BU496" i="14"/>
  <c r="BV496" i="14"/>
  <c r="BW496" i="14"/>
  <c r="BY496" i="14"/>
  <c r="BZ496" i="14"/>
  <c r="CA496" i="14"/>
  <c r="CB496" i="14"/>
  <c r="A497" i="14"/>
  <c r="B497" i="14"/>
  <c r="C497" i="14"/>
  <c r="D497" i="14"/>
  <c r="E497" i="14"/>
  <c r="F497" i="14"/>
  <c r="G497" i="14"/>
  <c r="H497" i="14"/>
  <c r="I497" i="14"/>
  <c r="J497" i="14"/>
  <c r="K497" i="14"/>
  <c r="L497" i="14"/>
  <c r="M497" i="14"/>
  <c r="N497" i="14"/>
  <c r="O497" i="14"/>
  <c r="P497" i="14"/>
  <c r="Q497" i="14"/>
  <c r="R497" i="14"/>
  <c r="S497" i="14"/>
  <c r="T497" i="14"/>
  <c r="U497" i="14"/>
  <c r="V497" i="14"/>
  <c r="W497" i="14"/>
  <c r="X497" i="14"/>
  <c r="Y497" i="14"/>
  <c r="Z497" i="14"/>
  <c r="AA497" i="14"/>
  <c r="AB497" i="14"/>
  <c r="AC497" i="14"/>
  <c r="AD497" i="14"/>
  <c r="AE497" i="14"/>
  <c r="AF497" i="14"/>
  <c r="AG497" i="14"/>
  <c r="AH497" i="14"/>
  <c r="AI497" i="14"/>
  <c r="AJ497" i="14"/>
  <c r="AK497" i="14"/>
  <c r="AL497" i="14"/>
  <c r="AM497" i="14"/>
  <c r="AN497" i="14"/>
  <c r="AO497" i="14"/>
  <c r="AP497" i="14"/>
  <c r="AQ497" i="14"/>
  <c r="AR497" i="14"/>
  <c r="AS497" i="14"/>
  <c r="AT497" i="14"/>
  <c r="AU497" i="14"/>
  <c r="AV497" i="14"/>
  <c r="AW497" i="14"/>
  <c r="AX497" i="14"/>
  <c r="AZ497" i="14"/>
  <c r="BA497" i="14"/>
  <c r="BB497" i="14"/>
  <c r="BC497" i="14"/>
  <c r="BD497" i="14"/>
  <c r="BE497" i="14"/>
  <c r="BF497" i="14"/>
  <c r="BG497" i="14"/>
  <c r="BH497" i="14"/>
  <c r="BI497" i="14"/>
  <c r="BJ497" i="14"/>
  <c r="BK497" i="14"/>
  <c r="BL497" i="14"/>
  <c r="BM497" i="14"/>
  <c r="BN497" i="14"/>
  <c r="BO497" i="14"/>
  <c r="BP497" i="14"/>
  <c r="BQ497" i="14"/>
  <c r="BR497" i="14"/>
  <c r="BS497" i="14"/>
  <c r="BT497" i="14"/>
  <c r="BU497" i="14"/>
  <c r="BV497" i="14"/>
  <c r="BW497" i="14"/>
  <c r="BY497" i="14"/>
  <c r="BZ497" i="14"/>
  <c r="CA497" i="14"/>
  <c r="CB497" i="14"/>
  <c r="A498" i="14"/>
  <c r="B498" i="14"/>
  <c r="C498" i="14"/>
  <c r="D498" i="14"/>
  <c r="E498" i="14"/>
  <c r="F498" i="14"/>
  <c r="G498" i="14"/>
  <c r="H498" i="14"/>
  <c r="I498" i="14"/>
  <c r="J498" i="14"/>
  <c r="K498" i="14"/>
  <c r="L498" i="14"/>
  <c r="M498" i="14"/>
  <c r="N498" i="14"/>
  <c r="O498" i="14"/>
  <c r="P498" i="14"/>
  <c r="Q498" i="14"/>
  <c r="R498" i="14"/>
  <c r="S498" i="14"/>
  <c r="T498" i="14"/>
  <c r="U498" i="14"/>
  <c r="V498" i="14"/>
  <c r="W498" i="14"/>
  <c r="X498" i="14"/>
  <c r="Y498" i="14"/>
  <c r="Z498" i="14"/>
  <c r="AA498" i="14"/>
  <c r="AB498" i="14"/>
  <c r="AC498" i="14"/>
  <c r="AD498" i="14"/>
  <c r="AE498" i="14"/>
  <c r="AF498" i="14"/>
  <c r="AG498" i="14"/>
  <c r="AH498" i="14"/>
  <c r="AI498" i="14"/>
  <c r="AJ498" i="14"/>
  <c r="AK498" i="14"/>
  <c r="AL498" i="14"/>
  <c r="AM498" i="14"/>
  <c r="AN498" i="14"/>
  <c r="AO498" i="14"/>
  <c r="AP498" i="14"/>
  <c r="AQ498" i="14"/>
  <c r="AR498" i="14"/>
  <c r="AS498" i="14"/>
  <c r="AT498" i="14"/>
  <c r="AU498" i="14"/>
  <c r="AV498" i="14"/>
  <c r="AW498" i="14"/>
  <c r="AX498" i="14"/>
  <c r="AZ498" i="14"/>
  <c r="BA498" i="14"/>
  <c r="BB498" i="14"/>
  <c r="BC498" i="14"/>
  <c r="BD498" i="14"/>
  <c r="BE498" i="14"/>
  <c r="BF498" i="14"/>
  <c r="BG498" i="14"/>
  <c r="BH498" i="14"/>
  <c r="BI498" i="14"/>
  <c r="BJ498" i="14"/>
  <c r="BK498" i="14"/>
  <c r="BL498" i="14"/>
  <c r="BM498" i="14"/>
  <c r="BN498" i="14"/>
  <c r="BO498" i="14"/>
  <c r="BP498" i="14"/>
  <c r="BQ498" i="14"/>
  <c r="BR498" i="14"/>
  <c r="BS498" i="14"/>
  <c r="BT498" i="14"/>
  <c r="BU498" i="14"/>
  <c r="BV498" i="14"/>
  <c r="BW498" i="14"/>
  <c r="BY498" i="14"/>
  <c r="BZ498" i="14"/>
  <c r="CA498" i="14"/>
  <c r="CB498" i="14"/>
  <c r="A499" i="14"/>
  <c r="B499" i="14"/>
  <c r="C499" i="14"/>
  <c r="D499" i="14"/>
  <c r="E499" i="14"/>
  <c r="F499" i="14"/>
  <c r="G499" i="14"/>
  <c r="H499" i="14"/>
  <c r="I499" i="14"/>
  <c r="J499" i="14"/>
  <c r="K499" i="14"/>
  <c r="L499" i="14"/>
  <c r="M499" i="14"/>
  <c r="N499" i="14"/>
  <c r="O499" i="14"/>
  <c r="P499" i="14"/>
  <c r="Q499" i="14"/>
  <c r="R499" i="14"/>
  <c r="S499" i="14"/>
  <c r="T499" i="14"/>
  <c r="U499" i="14"/>
  <c r="V499" i="14"/>
  <c r="W499" i="14"/>
  <c r="X499" i="14"/>
  <c r="Y499" i="14"/>
  <c r="Z499" i="14"/>
  <c r="AA499" i="14"/>
  <c r="AB499" i="14"/>
  <c r="AC499" i="14"/>
  <c r="AD499" i="14"/>
  <c r="AE499" i="14"/>
  <c r="AF499" i="14"/>
  <c r="AG499" i="14"/>
  <c r="AH499" i="14"/>
  <c r="AI499" i="14"/>
  <c r="AJ499" i="14"/>
  <c r="AK499" i="14"/>
  <c r="AL499" i="14"/>
  <c r="AM499" i="14"/>
  <c r="AN499" i="14"/>
  <c r="AO499" i="14"/>
  <c r="AP499" i="14"/>
  <c r="AQ499" i="14"/>
  <c r="AR499" i="14"/>
  <c r="AS499" i="14"/>
  <c r="AT499" i="14"/>
  <c r="AU499" i="14"/>
  <c r="AV499" i="14"/>
  <c r="AW499" i="14"/>
  <c r="AX499" i="14"/>
  <c r="AZ499" i="14"/>
  <c r="BA499" i="14"/>
  <c r="BB499" i="14"/>
  <c r="BC499" i="14"/>
  <c r="BD499" i="14"/>
  <c r="BE499" i="14"/>
  <c r="BF499" i="14"/>
  <c r="BG499" i="14"/>
  <c r="BH499" i="14"/>
  <c r="BI499" i="14"/>
  <c r="BJ499" i="14"/>
  <c r="BK499" i="14"/>
  <c r="BL499" i="14"/>
  <c r="BM499" i="14"/>
  <c r="BN499" i="14"/>
  <c r="BO499" i="14"/>
  <c r="BP499" i="14"/>
  <c r="BQ499" i="14"/>
  <c r="BR499" i="14"/>
  <c r="BS499" i="14"/>
  <c r="BT499" i="14"/>
  <c r="BU499" i="14"/>
  <c r="BV499" i="14"/>
  <c r="BW499" i="14"/>
  <c r="BY499" i="14"/>
  <c r="BZ499" i="14"/>
  <c r="CA499" i="14"/>
  <c r="CB499" i="14"/>
  <c r="A500" i="14"/>
  <c r="B500" i="14"/>
  <c r="C500" i="14"/>
  <c r="D500" i="14"/>
  <c r="E500" i="14"/>
  <c r="F500" i="14"/>
  <c r="G500" i="14"/>
  <c r="H500" i="14"/>
  <c r="I500" i="14"/>
  <c r="J500" i="14"/>
  <c r="K500" i="14"/>
  <c r="L500" i="14"/>
  <c r="M500" i="14"/>
  <c r="N500" i="14"/>
  <c r="O500" i="14"/>
  <c r="P500" i="14"/>
  <c r="Q500" i="14"/>
  <c r="R500" i="14"/>
  <c r="S500" i="14"/>
  <c r="T500" i="14"/>
  <c r="U500" i="14"/>
  <c r="V500" i="14"/>
  <c r="W500" i="14"/>
  <c r="X500" i="14"/>
  <c r="Y500" i="14"/>
  <c r="Z500" i="14"/>
  <c r="AA500" i="14"/>
  <c r="AB500" i="14"/>
  <c r="AC500" i="14"/>
  <c r="AD500" i="14"/>
  <c r="AE500" i="14"/>
  <c r="AF500" i="14"/>
  <c r="AG500" i="14"/>
  <c r="AH500" i="14"/>
  <c r="AI500" i="14"/>
  <c r="AJ500" i="14"/>
  <c r="AK500" i="14"/>
  <c r="AL500" i="14"/>
  <c r="AM500" i="14"/>
  <c r="AN500" i="14"/>
  <c r="AO500" i="14"/>
  <c r="AP500" i="14"/>
  <c r="AQ500" i="14"/>
  <c r="AR500" i="14"/>
  <c r="AS500" i="14"/>
  <c r="AT500" i="14"/>
  <c r="AU500" i="14"/>
  <c r="AV500" i="14"/>
  <c r="AW500" i="14"/>
  <c r="AX500" i="14"/>
  <c r="AZ500" i="14"/>
  <c r="BA500" i="14"/>
  <c r="BB500" i="14"/>
  <c r="BC500" i="14"/>
  <c r="BD500" i="14"/>
  <c r="BE500" i="14"/>
  <c r="BF500" i="14"/>
  <c r="BG500" i="14"/>
  <c r="BH500" i="14"/>
  <c r="BI500" i="14"/>
  <c r="BJ500" i="14"/>
  <c r="BK500" i="14"/>
  <c r="BL500" i="14"/>
  <c r="BM500" i="14"/>
  <c r="BN500" i="14"/>
  <c r="BO500" i="14"/>
  <c r="BP500" i="14"/>
  <c r="BQ500" i="14"/>
  <c r="BR500" i="14"/>
  <c r="BS500" i="14"/>
  <c r="BT500" i="14"/>
  <c r="BU500" i="14"/>
  <c r="BV500" i="14"/>
  <c r="BW500" i="14"/>
  <c r="BY500" i="14"/>
  <c r="BZ500" i="14"/>
  <c r="CA500" i="14"/>
  <c r="CB500" i="14"/>
  <c r="A501" i="14"/>
  <c r="B501" i="14"/>
  <c r="C501" i="14"/>
  <c r="D501" i="14"/>
  <c r="E501" i="14"/>
  <c r="F501" i="14"/>
  <c r="G501" i="14"/>
  <c r="H501" i="14"/>
  <c r="I501" i="14"/>
  <c r="J501" i="14"/>
  <c r="K501" i="14"/>
  <c r="L501" i="14"/>
  <c r="M501" i="14"/>
  <c r="N501" i="14"/>
  <c r="O501" i="14"/>
  <c r="P501" i="14"/>
  <c r="Q501" i="14"/>
  <c r="R501" i="14"/>
  <c r="S501" i="14"/>
  <c r="T501" i="14"/>
  <c r="U501" i="14"/>
  <c r="V501" i="14"/>
  <c r="W501" i="14"/>
  <c r="X501" i="14"/>
  <c r="Y501" i="14"/>
  <c r="Z501" i="14"/>
  <c r="AA501" i="14"/>
  <c r="AB501" i="14"/>
  <c r="AC501" i="14"/>
  <c r="AD501" i="14"/>
  <c r="AE501" i="14"/>
  <c r="AF501" i="14"/>
  <c r="AG501" i="14"/>
  <c r="AH501" i="14"/>
  <c r="AI501" i="14"/>
  <c r="AJ501" i="14"/>
  <c r="AK501" i="14"/>
  <c r="AL501" i="14"/>
  <c r="AM501" i="14"/>
  <c r="AN501" i="14"/>
  <c r="AO501" i="14"/>
  <c r="AP501" i="14"/>
  <c r="AQ501" i="14"/>
  <c r="AR501" i="14"/>
  <c r="AS501" i="14"/>
  <c r="AT501" i="14"/>
  <c r="AU501" i="14"/>
  <c r="AV501" i="14"/>
  <c r="AW501" i="14"/>
  <c r="AX501" i="14"/>
  <c r="AZ501" i="14"/>
  <c r="BA501" i="14"/>
  <c r="BB501" i="14"/>
  <c r="BC501" i="14"/>
  <c r="BD501" i="14"/>
  <c r="BE501" i="14"/>
  <c r="BF501" i="14"/>
  <c r="BG501" i="14"/>
  <c r="BH501" i="14"/>
  <c r="BI501" i="14"/>
  <c r="BJ501" i="14"/>
  <c r="BK501" i="14"/>
  <c r="BL501" i="14"/>
  <c r="BM501" i="14"/>
  <c r="BN501" i="14"/>
  <c r="BO501" i="14"/>
  <c r="BP501" i="14"/>
  <c r="BQ501" i="14"/>
  <c r="BR501" i="14"/>
  <c r="BS501" i="14"/>
  <c r="BT501" i="14"/>
  <c r="BU501" i="14"/>
  <c r="BV501" i="14"/>
  <c r="BW501" i="14"/>
  <c r="BY501" i="14"/>
  <c r="BZ501" i="14"/>
  <c r="CA501" i="14"/>
  <c r="CB501" i="14"/>
  <c r="A502" i="14"/>
  <c r="B502" i="14"/>
  <c r="C502" i="14"/>
  <c r="D502" i="14"/>
  <c r="E502" i="14"/>
  <c r="F502" i="14"/>
  <c r="G502" i="14"/>
  <c r="H502" i="14"/>
  <c r="I502" i="14"/>
  <c r="J502" i="14"/>
  <c r="K502" i="14"/>
  <c r="L502" i="14"/>
  <c r="M502" i="14"/>
  <c r="N502" i="14"/>
  <c r="O502" i="14"/>
  <c r="P502" i="14"/>
  <c r="Q502" i="14"/>
  <c r="R502" i="14"/>
  <c r="S502" i="14"/>
  <c r="T502" i="14"/>
  <c r="U502" i="14"/>
  <c r="V502" i="14"/>
  <c r="W502" i="14"/>
  <c r="X502" i="14"/>
  <c r="Y502" i="14"/>
  <c r="Z502" i="14"/>
  <c r="AA502" i="14"/>
  <c r="AB502" i="14"/>
  <c r="AC502" i="14"/>
  <c r="AD502" i="14"/>
  <c r="AE502" i="14"/>
  <c r="AF502" i="14"/>
  <c r="AG502" i="14"/>
  <c r="AH502" i="14"/>
  <c r="AI502" i="14"/>
  <c r="AJ502" i="14"/>
  <c r="AK502" i="14"/>
  <c r="AL502" i="14"/>
  <c r="AM502" i="14"/>
  <c r="AN502" i="14"/>
  <c r="AO502" i="14"/>
  <c r="AP502" i="14"/>
  <c r="AQ502" i="14"/>
  <c r="AR502" i="14"/>
  <c r="AS502" i="14"/>
  <c r="AT502" i="14"/>
  <c r="AU502" i="14"/>
  <c r="AV502" i="14"/>
  <c r="AW502" i="14"/>
  <c r="AX502" i="14"/>
  <c r="AZ502" i="14"/>
  <c r="BA502" i="14"/>
  <c r="BB502" i="14"/>
  <c r="BC502" i="14"/>
  <c r="BD502" i="14"/>
  <c r="BE502" i="14"/>
  <c r="BF502" i="14"/>
  <c r="BG502" i="14"/>
  <c r="BH502" i="14"/>
  <c r="BI502" i="14"/>
  <c r="BJ502" i="14"/>
  <c r="BK502" i="14"/>
  <c r="BL502" i="14"/>
  <c r="BM502" i="14"/>
  <c r="BN502" i="14"/>
  <c r="BO502" i="14"/>
  <c r="BP502" i="14"/>
  <c r="BQ502" i="14"/>
  <c r="BR502" i="14"/>
  <c r="BS502" i="14"/>
  <c r="BT502" i="14"/>
  <c r="BU502" i="14"/>
  <c r="BV502" i="14"/>
  <c r="BW502" i="14"/>
  <c r="BY502" i="14"/>
  <c r="BZ502" i="14"/>
  <c r="CA502" i="14"/>
  <c r="CB502" i="14"/>
  <c r="A503" i="14"/>
  <c r="B503" i="14"/>
  <c r="C503" i="14"/>
  <c r="D503" i="14"/>
  <c r="E503" i="14"/>
  <c r="F503" i="14"/>
  <c r="G503" i="14"/>
  <c r="H503" i="14"/>
  <c r="I503" i="14"/>
  <c r="J503" i="14"/>
  <c r="K503" i="14"/>
  <c r="L503" i="14"/>
  <c r="M503" i="14"/>
  <c r="N503" i="14"/>
  <c r="O503" i="14"/>
  <c r="P503" i="14"/>
  <c r="Q503" i="14"/>
  <c r="R503" i="14"/>
  <c r="S503" i="14"/>
  <c r="T503" i="14"/>
  <c r="U503" i="14"/>
  <c r="V503" i="14"/>
  <c r="W503" i="14"/>
  <c r="X503" i="14"/>
  <c r="Y503" i="14"/>
  <c r="Z503" i="14"/>
  <c r="AA503" i="14"/>
  <c r="AB503" i="14"/>
  <c r="AC503" i="14"/>
  <c r="AD503" i="14"/>
  <c r="AE503" i="14"/>
  <c r="AF503" i="14"/>
  <c r="AG503" i="14"/>
  <c r="AH503" i="14"/>
  <c r="AI503" i="14"/>
  <c r="AJ503" i="14"/>
  <c r="AK503" i="14"/>
  <c r="AL503" i="14"/>
  <c r="AM503" i="14"/>
  <c r="AN503" i="14"/>
  <c r="AO503" i="14"/>
  <c r="AP503" i="14"/>
  <c r="AQ503" i="14"/>
  <c r="AR503" i="14"/>
  <c r="AS503" i="14"/>
  <c r="AT503" i="14"/>
  <c r="AU503" i="14"/>
  <c r="AV503" i="14"/>
  <c r="AW503" i="14"/>
  <c r="AX503" i="14"/>
  <c r="AZ503" i="14"/>
  <c r="BA503" i="14"/>
  <c r="BB503" i="14"/>
  <c r="BC503" i="14"/>
  <c r="BD503" i="14"/>
  <c r="BE503" i="14"/>
  <c r="BF503" i="14"/>
  <c r="BG503" i="14"/>
  <c r="BH503" i="14"/>
  <c r="BI503" i="14"/>
  <c r="BJ503" i="14"/>
  <c r="BK503" i="14"/>
  <c r="BL503" i="14"/>
  <c r="BM503" i="14"/>
  <c r="BN503" i="14"/>
  <c r="BO503" i="14"/>
  <c r="BP503" i="14"/>
  <c r="BQ503" i="14"/>
  <c r="BR503" i="14"/>
  <c r="BS503" i="14"/>
  <c r="BT503" i="14"/>
  <c r="BU503" i="14"/>
  <c r="BV503" i="14"/>
  <c r="BW503" i="14"/>
  <c r="BY503" i="14"/>
  <c r="BZ503" i="14"/>
  <c r="CA503" i="14"/>
  <c r="CB503" i="14"/>
  <c r="A504" i="14"/>
  <c r="B504" i="14"/>
  <c r="C504" i="14"/>
  <c r="D504" i="14"/>
  <c r="E504" i="14"/>
  <c r="F504" i="14"/>
  <c r="G504" i="14"/>
  <c r="H504" i="14"/>
  <c r="I504" i="14"/>
  <c r="J504" i="14"/>
  <c r="K504" i="14"/>
  <c r="L504" i="14"/>
  <c r="M504" i="14"/>
  <c r="N504" i="14"/>
  <c r="O504" i="14"/>
  <c r="P504" i="14"/>
  <c r="Q504" i="14"/>
  <c r="R504" i="14"/>
  <c r="S504" i="14"/>
  <c r="T504" i="14"/>
  <c r="U504" i="14"/>
  <c r="V504" i="14"/>
  <c r="W504" i="14"/>
  <c r="X504" i="14"/>
  <c r="Y504" i="14"/>
  <c r="Z504" i="14"/>
  <c r="AA504" i="14"/>
  <c r="AB504" i="14"/>
  <c r="AC504" i="14"/>
  <c r="AD504" i="14"/>
  <c r="AE504" i="14"/>
  <c r="AF504" i="14"/>
  <c r="AG504" i="14"/>
  <c r="AH504" i="14"/>
  <c r="AI504" i="14"/>
  <c r="AJ504" i="14"/>
  <c r="AK504" i="14"/>
  <c r="AL504" i="14"/>
  <c r="AM504" i="14"/>
  <c r="AN504" i="14"/>
  <c r="AO504" i="14"/>
  <c r="AP504" i="14"/>
  <c r="AQ504" i="14"/>
  <c r="AR504" i="14"/>
  <c r="AS504" i="14"/>
  <c r="AT504" i="14"/>
  <c r="AU504" i="14"/>
  <c r="AV504" i="14"/>
  <c r="AW504" i="14"/>
  <c r="AX504" i="14"/>
  <c r="AZ504" i="14"/>
  <c r="BA504" i="14"/>
  <c r="BB504" i="14"/>
  <c r="BC504" i="14"/>
  <c r="BD504" i="14"/>
  <c r="BE504" i="14"/>
  <c r="BF504" i="14"/>
  <c r="BG504" i="14"/>
  <c r="BH504" i="14"/>
  <c r="BI504" i="14"/>
  <c r="BJ504" i="14"/>
  <c r="BK504" i="14"/>
  <c r="BL504" i="14"/>
  <c r="BM504" i="14"/>
  <c r="BN504" i="14"/>
  <c r="BO504" i="14"/>
  <c r="BP504" i="14"/>
  <c r="BQ504" i="14"/>
  <c r="BR504" i="14"/>
  <c r="BS504" i="14"/>
  <c r="BT504" i="14"/>
  <c r="BU504" i="14"/>
  <c r="BV504" i="14"/>
  <c r="BW504" i="14"/>
  <c r="BY504" i="14"/>
  <c r="BZ504" i="14"/>
  <c r="CA504" i="14"/>
  <c r="CB504" i="14"/>
  <c r="A505" i="14"/>
  <c r="B505" i="14"/>
  <c r="C505" i="14"/>
  <c r="D505" i="14"/>
  <c r="E505" i="14"/>
  <c r="F505" i="14"/>
  <c r="G505" i="14"/>
  <c r="H505" i="14"/>
  <c r="I505" i="14"/>
  <c r="J505" i="14"/>
  <c r="K505" i="14"/>
  <c r="L505" i="14"/>
  <c r="M505" i="14"/>
  <c r="N505" i="14"/>
  <c r="O505" i="14"/>
  <c r="P505" i="14"/>
  <c r="Q505" i="14"/>
  <c r="R505" i="14"/>
  <c r="S505" i="14"/>
  <c r="T505" i="14"/>
  <c r="U505" i="14"/>
  <c r="V505" i="14"/>
  <c r="W505" i="14"/>
  <c r="X505" i="14"/>
  <c r="Y505" i="14"/>
  <c r="Z505" i="14"/>
  <c r="AA505" i="14"/>
  <c r="AB505" i="14"/>
  <c r="AC505" i="14"/>
  <c r="AD505" i="14"/>
  <c r="AE505" i="14"/>
  <c r="AF505" i="14"/>
  <c r="AG505" i="14"/>
  <c r="AH505" i="14"/>
  <c r="AI505" i="14"/>
  <c r="AJ505" i="14"/>
  <c r="AK505" i="14"/>
  <c r="AL505" i="14"/>
  <c r="AM505" i="14"/>
  <c r="AN505" i="14"/>
  <c r="AO505" i="14"/>
  <c r="AP505" i="14"/>
  <c r="AQ505" i="14"/>
  <c r="AR505" i="14"/>
  <c r="AS505" i="14"/>
  <c r="AT505" i="14"/>
  <c r="AU505" i="14"/>
  <c r="AV505" i="14"/>
  <c r="AW505" i="14"/>
  <c r="AX505" i="14"/>
  <c r="AZ505" i="14"/>
  <c r="BA505" i="14"/>
  <c r="BB505" i="14"/>
  <c r="BC505" i="14"/>
  <c r="BD505" i="14"/>
  <c r="BE505" i="14"/>
  <c r="BF505" i="14"/>
  <c r="BG505" i="14"/>
  <c r="BH505" i="14"/>
  <c r="BI505" i="14"/>
  <c r="BJ505" i="14"/>
  <c r="BK505" i="14"/>
  <c r="BL505" i="14"/>
  <c r="BM505" i="14"/>
  <c r="BN505" i="14"/>
  <c r="BO505" i="14"/>
  <c r="BP505" i="14"/>
  <c r="BQ505" i="14"/>
  <c r="BR505" i="14"/>
  <c r="BS505" i="14"/>
  <c r="BT505" i="14"/>
  <c r="BU505" i="14"/>
  <c r="BV505" i="14"/>
  <c r="BW505" i="14"/>
  <c r="BY505" i="14"/>
  <c r="BZ505" i="14"/>
  <c r="CA505" i="14"/>
  <c r="CB505" i="14"/>
  <c r="A506" i="14"/>
  <c r="B506" i="14"/>
  <c r="C506" i="14"/>
  <c r="D506" i="14"/>
  <c r="E506" i="14"/>
  <c r="F506" i="14"/>
  <c r="G506" i="14"/>
  <c r="H506" i="14"/>
  <c r="I506" i="14"/>
  <c r="J506" i="14"/>
  <c r="K506" i="14"/>
  <c r="L506" i="14"/>
  <c r="M506" i="14"/>
  <c r="N506" i="14"/>
  <c r="O506" i="14"/>
  <c r="P506" i="14"/>
  <c r="Q506" i="14"/>
  <c r="R506" i="14"/>
  <c r="S506" i="14"/>
  <c r="T506" i="14"/>
  <c r="U506" i="14"/>
  <c r="V506" i="14"/>
  <c r="W506" i="14"/>
  <c r="X506" i="14"/>
  <c r="Y506" i="14"/>
  <c r="Z506" i="14"/>
  <c r="AA506" i="14"/>
  <c r="AB506" i="14"/>
  <c r="AC506" i="14"/>
  <c r="AD506" i="14"/>
  <c r="AE506" i="14"/>
  <c r="AF506" i="14"/>
  <c r="AG506" i="14"/>
  <c r="AH506" i="14"/>
  <c r="AI506" i="14"/>
  <c r="AJ506" i="14"/>
  <c r="AK506" i="14"/>
  <c r="AL506" i="14"/>
  <c r="AM506" i="14"/>
  <c r="AN506" i="14"/>
  <c r="AO506" i="14"/>
  <c r="AP506" i="14"/>
  <c r="AQ506" i="14"/>
  <c r="AR506" i="14"/>
  <c r="AS506" i="14"/>
  <c r="AT506" i="14"/>
  <c r="AU506" i="14"/>
  <c r="AV506" i="14"/>
  <c r="AW506" i="14"/>
  <c r="AX506" i="14"/>
  <c r="AZ506" i="14"/>
  <c r="BA506" i="14"/>
  <c r="BB506" i="14"/>
  <c r="BC506" i="14"/>
  <c r="BD506" i="14"/>
  <c r="BE506" i="14"/>
  <c r="BF506" i="14"/>
  <c r="BG506" i="14"/>
  <c r="BH506" i="14"/>
  <c r="BI506" i="14"/>
  <c r="BJ506" i="14"/>
  <c r="BK506" i="14"/>
  <c r="BL506" i="14"/>
  <c r="BM506" i="14"/>
  <c r="BN506" i="14"/>
  <c r="BO506" i="14"/>
  <c r="BP506" i="14"/>
  <c r="BQ506" i="14"/>
  <c r="BR506" i="14"/>
  <c r="BS506" i="14"/>
  <c r="BT506" i="14"/>
  <c r="BU506" i="14"/>
  <c r="BV506" i="14"/>
  <c r="BW506" i="14"/>
  <c r="BY506" i="14"/>
  <c r="BZ506" i="14"/>
  <c r="CA506" i="14"/>
  <c r="CB506" i="14"/>
  <c r="A507" i="14"/>
  <c r="B507" i="14"/>
  <c r="C507" i="14"/>
  <c r="D507" i="14"/>
  <c r="E507" i="14"/>
  <c r="F507" i="14"/>
  <c r="G507" i="14"/>
  <c r="H507" i="14"/>
  <c r="I507" i="14"/>
  <c r="J507" i="14"/>
  <c r="K507" i="14"/>
  <c r="L507" i="14"/>
  <c r="M507" i="14"/>
  <c r="N507" i="14"/>
  <c r="O507" i="14"/>
  <c r="P507" i="14"/>
  <c r="Q507" i="14"/>
  <c r="R507" i="14"/>
  <c r="S507" i="14"/>
  <c r="T507" i="14"/>
  <c r="U507" i="14"/>
  <c r="V507" i="14"/>
  <c r="W507" i="14"/>
  <c r="X507" i="14"/>
  <c r="Y507" i="14"/>
  <c r="Z507" i="14"/>
  <c r="AA507" i="14"/>
  <c r="AB507" i="14"/>
  <c r="AC507" i="14"/>
  <c r="AD507" i="14"/>
  <c r="AE507" i="14"/>
  <c r="AF507" i="14"/>
  <c r="AG507" i="14"/>
  <c r="AH507" i="14"/>
  <c r="AI507" i="14"/>
  <c r="AJ507" i="14"/>
  <c r="AK507" i="14"/>
  <c r="AL507" i="14"/>
  <c r="AM507" i="14"/>
  <c r="AN507" i="14"/>
  <c r="AO507" i="14"/>
  <c r="AP507" i="14"/>
  <c r="AQ507" i="14"/>
  <c r="AR507" i="14"/>
  <c r="AS507" i="14"/>
  <c r="AT507" i="14"/>
  <c r="AU507" i="14"/>
  <c r="AV507" i="14"/>
  <c r="AW507" i="14"/>
  <c r="AX507" i="14"/>
  <c r="AZ507" i="14"/>
  <c r="BA507" i="14"/>
  <c r="BB507" i="14"/>
  <c r="BC507" i="14"/>
  <c r="BD507" i="14"/>
  <c r="BE507" i="14"/>
  <c r="BF507" i="14"/>
  <c r="BG507" i="14"/>
  <c r="BH507" i="14"/>
  <c r="BI507" i="14"/>
  <c r="BJ507" i="14"/>
  <c r="BK507" i="14"/>
  <c r="BL507" i="14"/>
  <c r="BM507" i="14"/>
  <c r="BN507" i="14"/>
  <c r="BO507" i="14"/>
  <c r="BP507" i="14"/>
  <c r="BQ507" i="14"/>
  <c r="BR507" i="14"/>
  <c r="BS507" i="14"/>
  <c r="BT507" i="14"/>
  <c r="BU507" i="14"/>
  <c r="BV507" i="14"/>
  <c r="BW507" i="14"/>
  <c r="BY507" i="14"/>
  <c r="BZ507" i="14"/>
  <c r="CA507" i="14"/>
  <c r="CB507" i="14"/>
  <c r="A508" i="14"/>
  <c r="B508" i="14"/>
  <c r="C508" i="14"/>
  <c r="D508" i="14"/>
  <c r="E508" i="14"/>
  <c r="F508" i="14"/>
  <c r="G508" i="14"/>
  <c r="H508" i="14"/>
  <c r="I508" i="14"/>
  <c r="J508" i="14"/>
  <c r="K508" i="14"/>
  <c r="L508" i="14"/>
  <c r="M508" i="14"/>
  <c r="N508" i="14"/>
  <c r="O508" i="14"/>
  <c r="P508" i="14"/>
  <c r="Q508" i="14"/>
  <c r="R508" i="14"/>
  <c r="S508" i="14"/>
  <c r="T508" i="14"/>
  <c r="U508" i="14"/>
  <c r="V508" i="14"/>
  <c r="W508" i="14"/>
  <c r="X508" i="14"/>
  <c r="Y508" i="14"/>
  <c r="Z508" i="14"/>
  <c r="AA508" i="14"/>
  <c r="AB508" i="14"/>
  <c r="AC508" i="14"/>
  <c r="AD508" i="14"/>
  <c r="AE508" i="14"/>
  <c r="AF508" i="14"/>
  <c r="AG508" i="14"/>
  <c r="AH508" i="14"/>
  <c r="AI508" i="14"/>
  <c r="AJ508" i="14"/>
  <c r="AK508" i="14"/>
  <c r="AL508" i="14"/>
  <c r="AM508" i="14"/>
  <c r="AN508" i="14"/>
  <c r="AO508" i="14"/>
  <c r="AP508" i="14"/>
  <c r="AQ508" i="14"/>
  <c r="AR508" i="14"/>
  <c r="AS508" i="14"/>
  <c r="AT508" i="14"/>
  <c r="AU508" i="14"/>
  <c r="AV508" i="14"/>
  <c r="AW508" i="14"/>
  <c r="AX508" i="14"/>
  <c r="AZ508" i="14"/>
  <c r="BA508" i="14"/>
  <c r="BB508" i="14"/>
  <c r="BC508" i="14"/>
  <c r="BD508" i="14"/>
  <c r="BE508" i="14"/>
  <c r="BF508" i="14"/>
  <c r="BG508" i="14"/>
  <c r="BH508" i="14"/>
  <c r="BI508" i="14"/>
  <c r="BJ508" i="14"/>
  <c r="BK508" i="14"/>
  <c r="BL508" i="14"/>
  <c r="BM508" i="14"/>
  <c r="BN508" i="14"/>
  <c r="BO508" i="14"/>
  <c r="BP508" i="14"/>
  <c r="BQ508" i="14"/>
  <c r="BR508" i="14"/>
  <c r="BS508" i="14"/>
  <c r="BT508" i="14"/>
  <c r="BU508" i="14"/>
  <c r="BV508" i="14"/>
  <c r="BW508" i="14"/>
  <c r="BY508" i="14"/>
  <c r="BZ508" i="14"/>
  <c r="CA508" i="14"/>
  <c r="CB508" i="14"/>
  <c r="A509" i="14"/>
  <c r="B509" i="14"/>
  <c r="C509" i="14"/>
  <c r="D509" i="14"/>
  <c r="E509" i="14"/>
  <c r="F509" i="14"/>
  <c r="G509" i="14"/>
  <c r="H509" i="14"/>
  <c r="I509" i="14"/>
  <c r="J509" i="14"/>
  <c r="K509" i="14"/>
  <c r="L509" i="14"/>
  <c r="M509" i="14"/>
  <c r="N509" i="14"/>
  <c r="O509" i="14"/>
  <c r="P509" i="14"/>
  <c r="Q509" i="14"/>
  <c r="R509" i="14"/>
  <c r="S509" i="14"/>
  <c r="T509" i="14"/>
  <c r="U509" i="14"/>
  <c r="V509" i="14"/>
  <c r="W509" i="14"/>
  <c r="X509" i="14"/>
  <c r="Y509" i="14"/>
  <c r="Z509" i="14"/>
  <c r="AA509" i="14"/>
  <c r="AB509" i="14"/>
  <c r="AC509" i="14"/>
  <c r="AD509" i="14"/>
  <c r="AE509" i="14"/>
  <c r="AF509" i="14"/>
  <c r="AG509" i="14"/>
  <c r="AH509" i="14"/>
  <c r="AI509" i="14"/>
  <c r="AJ509" i="14"/>
  <c r="AK509" i="14"/>
  <c r="AL509" i="14"/>
  <c r="AM509" i="14"/>
  <c r="AN509" i="14"/>
  <c r="AO509" i="14"/>
  <c r="AP509" i="14"/>
  <c r="AQ509" i="14"/>
  <c r="AR509" i="14"/>
  <c r="AS509" i="14"/>
  <c r="AT509" i="14"/>
  <c r="AU509" i="14"/>
  <c r="AV509" i="14"/>
  <c r="AW509" i="14"/>
  <c r="AX509" i="14"/>
  <c r="AZ509" i="14"/>
  <c r="BA509" i="14"/>
  <c r="BB509" i="14"/>
  <c r="BC509" i="14"/>
  <c r="BD509" i="14"/>
  <c r="BE509" i="14"/>
  <c r="BF509" i="14"/>
  <c r="BG509" i="14"/>
  <c r="BH509" i="14"/>
  <c r="BI509" i="14"/>
  <c r="BJ509" i="14"/>
  <c r="BK509" i="14"/>
  <c r="BL509" i="14"/>
  <c r="BM509" i="14"/>
  <c r="BN509" i="14"/>
  <c r="BO509" i="14"/>
  <c r="BP509" i="14"/>
  <c r="BQ509" i="14"/>
  <c r="BR509" i="14"/>
  <c r="BS509" i="14"/>
  <c r="BT509" i="14"/>
  <c r="BU509" i="14"/>
  <c r="BV509" i="14"/>
  <c r="BW509" i="14"/>
  <c r="BY509" i="14"/>
  <c r="BZ509" i="14"/>
  <c r="CA509" i="14"/>
  <c r="CB509" i="14"/>
  <c r="A510" i="14"/>
  <c r="B510" i="14"/>
  <c r="C510" i="14"/>
  <c r="D510" i="14"/>
  <c r="E510" i="14"/>
  <c r="F510" i="14"/>
  <c r="G510" i="14"/>
  <c r="H510" i="14"/>
  <c r="I510" i="14"/>
  <c r="J510" i="14"/>
  <c r="K510" i="14"/>
  <c r="L510" i="14"/>
  <c r="M510" i="14"/>
  <c r="N510" i="14"/>
  <c r="O510" i="14"/>
  <c r="P510" i="14"/>
  <c r="Q510" i="14"/>
  <c r="R510" i="14"/>
  <c r="S510" i="14"/>
  <c r="T510" i="14"/>
  <c r="U510" i="14"/>
  <c r="V510" i="14"/>
  <c r="W510" i="14"/>
  <c r="X510" i="14"/>
  <c r="Y510" i="14"/>
  <c r="Z510" i="14"/>
  <c r="AA510" i="14"/>
  <c r="AB510" i="14"/>
  <c r="AC510" i="14"/>
  <c r="AD510" i="14"/>
  <c r="AE510" i="14"/>
  <c r="AF510" i="14"/>
  <c r="AG510" i="14"/>
  <c r="AH510" i="14"/>
  <c r="AI510" i="14"/>
  <c r="AJ510" i="14"/>
  <c r="AK510" i="14"/>
  <c r="AL510" i="14"/>
  <c r="AM510" i="14"/>
  <c r="AN510" i="14"/>
  <c r="AO510" i="14"/>
  <c r="AP510" i="14"/>
  <c r="AQ510" i="14"/>
  <c r="AR510" i="14"/>
  <c r="AS510" i="14"/>
  <c r="AT510" i="14"/>
  <c r="AU510" i="14"/>
  <c r="AV510" i="14"/>
  <c r="AW510" i="14"/>
  <c r="AX510" i="14"/>
  <c r="AZ510" i="14"/>
  <c r="BA510" i="14"/>
  <c r="BB510" i="14"/>
  <c r="BC510" i="14"/>
  <c r="BD510" i="14"/>
  <c r="BE510" i="14"/>
  <c r="BF510" i="14"/>
  <c r="BG510" i="14"/>
  <c r="BH510" i="14"/>
  <c r="BI510" i="14"/>
  <c r="BJ510" i="14"/>
  <c r="BK510" i="14"/>
  <c r="BL510" i="14"/>
  <c r="BM510" i="14"/>
  <c r="BN510" i="14"/>
  <c r="BO510" i="14"/>
  <c r="BP510" i="14"/>
  <c r="BQ510" i="14"/>
  <c r="BR510" i="14"/>
  <c r="BS510" i="14"/>
  <c r="BT510" i="14"/>
  <c r="BU510" i="14"/>
  <c r="BV510" i="14"/>
  <c r="BW510" i="14"/>
  <c r="BY510" i="14"/>
  <c r="BZ510" i="14"/>
  <c r="CA510" i="14"/>
  <c r="CB510" i="14"/>
  <c r="A511" i="14"/>
  <c r="B511" i="14"/>
  <c r="C511" i="14"/>
  <c r="D511" i="14"/>
  <c r="E511" i="14"/>
  <c r="F511" i="14"/>
  <c r="G511" i="14"/>
  <c r="H511" i="14"/>
  <c r="I511" i="14"/>
  <c r="J511" i="14"/>
  <c r="K511" i="14"/>
  <c r="L511" i="14"/>
  <c r="M511" i="14"/>
  <c r="N511" i="14"/>
  <c r="O511" i="14"/>
  <c r="P511" i="14"/>
  <c r="Q511" i="14"/>
  <c r="R511" i="14"/>
  <c r="S511" i="14"/>
  <c r="T511" i="14"/>
  <c r="U511" i="14"/>
  <c r="V511" i="14"/>
  <c r="W511" i="14"/>
  <c r="X511" i="14"/>
  <c r="Y511" i="14"/>
  <c r="Z511" i="14"/>
  <c r="AA511" i="14"/>
  <c r="AB511" i="14"/>
  <c r="AC511" i="14"/>
  <c r="AD511" i="14"/>
  <c r="AE511" i="14"/>
  <c r="AF511" i="14"/>
  <c r="AG511" i="14"/>
  <c r="AH511" i="14"/>
  <c r="AI511" i="14"/>
  <c r="AJ511" i="14"/>
  <c r="AK511" i="14"/>
  <c r="AL511" i="14"/>
  <c r="AM511" i="14"/>
  <c r="AN511" i="14"/>
  <c r="AO511" i="14"/>
  <c r="AP511" i="14"/>
  <c r="AQ511" i="14"/>
  <c r="AR511" i="14"/>
  <c r="AS511" i="14"/>
  <c r="AT511" i="14"/>
  <c r="AU511" i="14"/>
  <c r="AV511" i="14"/>
  <c r="AW511" i="14"/>
  <c r="AX511" i="14"/>
  <c r="AZ511" i="14"/>
  <c r="BA511" i="14"/>
  <c r="BB511" i="14"/>
  <c r="BC511" i="14"/>
  <c r="BD511" i="14"/>
  <c r="BE511" i="14"/>
  <c r="BF511" i="14"/>
  <c r="BG511" i="14"/>
  <c r="BH511" i="14"/>
  <c r="BI511" i="14"/>
  <c r="BJ511" i="14"/>
  <c r="BK511" i="14"/>
  <c r="BL511" i="14"/>
  <c r="BM511" i="14"/>
  <c r="BN511" i="14"/>
  <c r="BO511" i="14"/>
  <c r="BP511" i="14"/>
  <c r="BQ511" i="14"/>
  <c r="BR511" i="14"/>
  <c r="BS511" i="14"/>
  <c r="BT511" i="14"/>
  <c r="BU511" i="14"/>
  <c r="BV511" i="14"/>
  <c r="BW511" i="14"/>
  <c r="BY511" i="14"/>
  <c r="BZ511" i="14"/>
  <c r="CA511" i="14"/>
  <c r="CB511" i="14"/>
  <c r="A512" i="14"/>
  <c r="B512" i="14"/>
  <c r="C512" i="14"/>
  <c r="D512" i="14"/>
  <c r="E512" i="14"/>
  <c r="F512" i="14"/>
  <c r="G512" i="14"/>
  <c r="H512" i="14"/>
  <c r="I512" i="14"/>
  <c r="J512" i="14"/>
  <c r="K512" i="14"/>
  <c r="L512" i="14"/>
  <c r="M512" i="14"/>
  <c r="N512" i="14"/>
  <c r="O512" i="14"/>
  <c r="P512" i="14"/>
  <c r="Q512" i="14"/>
  <c r="R512" i="14"/>
  <c r="S512" i="14"/>
  <c r="T512" i="14"/>
  <c r="U512" i="14"/>
  <c r="V512" i="14"/>
  <c r="W512" i="14"/>
  <c r="X512" i="14"/>
  <c r="Y512" i="14"/>
  <c r="Z512" i="14"/>
  <c r="AA512" i="14"/>
  <c r="AB512" i="14"/>
  <c r="AC512" i="14"/>
  <c r="AD512" i="14"/>
  <c r="AE512" i="14"/>
  <c r="AF512" i="14"/>
  <c r="AG512" i="14"/>
  <c r="AH512" i="14"/>
  <c r="AI512" i="14"/>
  <c r="AJ512" i="14"/>
  <c r="AK512" i="14"/>
  <c r="AL512" i="14"/>
  <c r="AM512" i="14"/>
  <c r="AN512" i="14"/>
  <c r="AO512" i="14"/>
  <c r="AP512" i="14"/>
  <c r="AQ512" i="14"/>
  <c r="AR512" i="14"/>
  <c r="AS512" i="14"/>
  <c r="AT512" i="14"/>
  <c r="AU512" i="14"/>
  <c r="AV512" i="14"/>
  <c r="AW512" i="14"/>
  <c r="AX512" i="14"/>
  <c r="AZ512" i="14"/>
  <c r="BA512" i="14"/>
  <c r="BB512" i="14"/>
  <c r="BC512" i="14"/>
  <c r="BD512" i="14"/>
  <c r="BE512" i="14"/>
  <c r="BF512" i="14"/>
  <c r="BG512" i="14"/>
  <c r="BH512" i="14"/>
  <c r="BI512" i="14"/>
  <c r="BJ512" i="14"/>
  <c r="BK512" i="14"/>
  <c r="BL512" i="14"/>
  <c r="BM512" i="14"/>
  <c r="BN512" i="14"/>
  <c r="BO512" i="14"/>
  <c r="BP512" i="14"/>
  <c r="BQ512" i="14"/>
  <c r="BR512" i="14"/>
  <c r="BS512" i="14"/>
  <c r="BT512" i="14"/>
  <c r="BU512" i="14"/>
  <c r="BV512" i="14"/>
  <c r="BW512" i="14"/>
  <c r="BY512" i="14"/>
  <c r="BZ512" i="14"/>
  <c r="CA512" i="14"/>
  <c r="CB512" i="14"/>
  <c r="A513" i="14"/>
  <c r="B513" i="14"/>
  <c r="C513" i="14"/>
  <c r="D513" i="14"/>
  <c r="E513" i="14"/>
  <c r="F513" i="14"/>
  <c r="G513" i="14"/>
  <c r="H513" i="14"/>
  <c r="I513" i="14"/>
  <c r="J513" i="14"/>
  <c r="K513" i="14"/>
  <c r="L513" i="14"/>
  <c r="M513" i="14"/>
  <c r="N513" i="14"/>
  <c r="O513" i="14"/>
  <c r="P513" i="14"/>
  <c r="Q513" i="14"/>
  <c r="R513" i="14"/>
  <c r="S513" i="14"/>
  <c r="T513" i="14"/>
  <c r="U513" i="14"/>
  <c r="V513" i="14"/>
  <c r="W513" i="14"/>
  <c r="X513" i="14"/>
  <c r="Y513" i="14"/>
  <c r="Z513" i="14"/>
  <c r="AA513" i="14"/>
  <c r="AB513" i="14"/>
  <c r="AC513" i="14"/>
  <c r="AD513" i="14"/>
  <c r="AE513" i="14"/>
  <c r="AF513" i="14"/>
  <c r="AG513" i="14"/>
  <c r="AH513" i="14"/>
  <c r="AI513" i="14"/>
  <c r="AJ513" i="14"/>
  <c r="AK513" i="14"/>
  <c r="AL513" i="14"/>
  <c r="AM513" i="14"/>
  <c r="AN513" i="14"/>
  <c r="AO513" i="14"/>
  <c r="AP513" i="14"/>
  <c r="AQ513" i="14"/>
  <c r="AR513" i="14"/>
  <c r="AS513" i="14"/>
  <c r="AT513" i="14"/>
  <c r="AU513" i="14"/>
  <c r="AV513" i="14"/>
  <c r="AW513" i="14"/>
  <c r="AX513" i="14"/>
  <c r="AZ513" i="14"/>
  <c r="BA513" i="14"/>
  <c r="BB513" i="14"/>
  <c r="BC513" i="14"/>
  <c r="BD513" i="14"/>
  <c r="BE513" i="14"/>
  <c r="BF513" i="14"/>
  <c r="BG513" i="14"/>
  <c r="BH513" i="14"/>
  <c r="BI513" i="14"/>
  <c r="BJ513" i="14"/>
  <c r="BK513" i="14"/>
  <c r="BL513" i="14"/>
  <c r="BM513" i="14"/>
  <c r="BN513" i="14"/>
  <c r="BO513" i="14"/>
  <c r="BP513" i="14"/>
  <c r="BQ513" i="14"/>
  <c r="BR513" i="14"/>
  <c r="BS513" i="14"/>
  <c r="BT513" i="14"/>
  <c r="BU513" i="14"/>
  <c r="BV513" i="14"/>
  <c r="BW513" i="14"/>
  <c r="BY513" i="14"/>
  <c r="BZ513" i="14"/>
  <c r="CA513" i="14"/>
  <c r="CB513" i="14"/>
  <c r="A514" i="14"/>
  <c r="B514" i="14"/>
  <c r="C514" i="14"/>
  <c r="D514" i="14"/>
  <c r="E514" i="14"/>
  <c r="F514" i="14"/>
  <c r="G514" i="14"/>
  <c r="H514" i="14"/>
  <c r="I514" i="14"/>
  <c r="J514" i="14"/>
  <c r="K514" i="14"/>
  <c r="L514" i="14"/>
  <c r="M514" i="14"/>
  <c r="N514" i="14"/>
  <c r="O514" i="14"/>
  <c r="P514" i="14"/>
  <c r="Q514" i="14"/>
  <c r="R514" i="14"/>
  <c r="S514" i="14"/>
  <c r="T514" i="14"/>
  <c r="U514" i="14"/>
  <c r="V514" i="14"/>
  <c r="W514" i="14"/>
  <c r="X514" i="14"/>
  <c r="Y514" i="14"/>
  <c r="Z514" i="14"/>
  <c r="AA514" i="14"/>
  <c r="AB514" i="14"/>
  <c r="AC514" i="14"/>
  <c r="AD514" i="14"/>
  <c r="AE514" i="14"/>
  <c r="AF514" i="14"/>
  <c r="AG514" i="14"/>
  <c r="AH514" i="14"/>
  <c r="AI514" i="14"/>
  <c r="AJ514" i="14"/>
  <c r="AK514" i="14"/>
  <c r="AL514" i="14"/>
  <c r="AM514" i="14"/>
  <c r="AN514" i="14"/>
  <c r="AO514" i="14"/>
  <c r="AP514" i="14"/>
  <c r="AQ514" i="14"/>
  <c r="AR514" i="14"/>
  <c r="AS514" i="14"/>
  <c r="AT514" i="14"/>
  <c r="AU514" i="14"/>
  <c r="AV514" i="14"/>
  <c r="AW514" i="14"/>
  <c r="AX514" i="14"/>
  <c r="AZ514" i="14"/>
  <c r="BA514" i="14"/>
  <c r="BB514" i="14"/>
  <c r="BC514" i="14"/>
  <c r="BD514" i="14"/>
  <c r="BE514" i="14"/>
  <c r="BF514" i="14"/>
  <c r="BG514" i="14"/>
  <c r="BH514" i="14"/>
  <c r="BI514" i="14"/>
  <c r="BJ514" i="14"/>
  <c r="BK514" i="14"/>
  <c r="BL514" i="14"/>
  <c r="BM514" i="14"/>
  <c r="BN514" i="14"/>
  <c r="BO514" i="14"/>
  <c r="BP514" i="14"/>
  <c r="BQ514" i="14"/>
  <c r="BR514" i="14"/>
  <c r="BS514" i="14"/>
  <c r="BT514" i="14"/>
  <c r="BU514" i="14"/>
  <c r="BV514" i="14"/>
  <c r="BW514" i="14"/>
  <c r="BY514" i="14"/>
  <c r="BZ514" i="14"/>
  <c r="CA514" i="14"/>
  <c r="CB514" i="14"/>
  <c r="A515" i="14"/>
  <c r="B515" i="14"/>
  <c r="C515" i="14"/>
  <c r="D515" i="14"/>
  <c r="E515" i="14"/>
  <c r="F515" i="14"/>
  <c r="G515" i="14"/>
  <c r="H515" i="14"/>
  <c r="I515" i="14"/>
  <c r="J515" i="14"/>
  <c r="K515" i="14"/>
  <c r="L515" i="14"/>
  <c r="M515" i="14"/>
  <c r="N515" i="14"/>
  <c r="O515" i="14"/>
  <c r="P515" i="14"/>
  <c r="Q515" i="14"/>
  <c r="R515" i="14"/>
  <c r="S515" i="14"/>
  <c r="T515" i="14"/>
  <c r="U515" i="14"/>
  <c r="V515" i="14"/>
  <c r="W515" i="14"/>
  <c r="X515" i="14"/>
  <c r="Y515" i="14"/>
  <c r="Z515" i="14"/>
  <c r="AA515" i="14"/>
  <c r="AB515" i="14"/>
  <c r="AC515" i="14"/>
  <c r="AD515" i="14"/>
  <c r="AE515" i="14"/>
  <c r="AF515" i="14"/>
  <c r="AG515" i="14"/>
  <c r="AH515" i="14"/>
  <c r="AI515" i="14"/>
  <c r="AJ515" i="14"/>
  <c r="AK515" i="14"/>
  <c r="AL515" i="14"/>
  <c r="AM515" i="14"/>
  <c r="AN515" i="14"/>
  <c r="AO515" i="14"/>
  <c r="AP515" i="14"/>
  <c r="AQ515" i="14"/>
  <c r="AR515" i="14"/>
  <c r="AS515" i="14"/>
  <c r="AT515" i="14"/>
  <c r="AU515" i="14"/>
  <c r="AV515" i="14"/>
  <c r="AW515" i="14"/>
  <c r="AX515" i="14"/>
  <c r="AZ515" i="14"/>
  <c r="BA515" i="14"/>
  <c r="BB515" i="14"/>
  <c r="BC515" i="14"/>
  <c r="BD515" i="14"/>
  <c r="BE515" i="14"/>
  <c r="BF515" i="14"/>
  <c r="BG515" i="14"/>
  <c r="BH515" i="14"/>
  <c r="BI515" i="14"/>
  <c r="BJ515" i="14"/>
  <c r="BK515" i="14"/>
  <c r="BL515" i="14"/>
  <c r="BM515" i="14"/>
  <c r="BN515" i="14"/>
  <c r="BO515" i="14"/>
  <c r="BP515" i="14"/>
  <c r="BQ515" i="14"/>
  <c r="BR515" i="14"/>
  <c r="BS515" i="14"/>
  <c r="BT515" i="14"/>
  <c r="BU515" i="14"/>
  <c r="BV515" i="14"/>
  <c r="BW515" i="14"/>
  <c r="BY515" i="14"/>
  <c r="BZ515" i="14"/>
  <c r="CA515" i="14"/>
  <c r="CB515" i="14"/>
  <c r="A516" i="14"/>
  <c r="B516" i="14"/>
  <c r="C516" i="14"/>
  <c r="D516" i="14"/>
  <c r="E516" i="14"/>
  <c r="F516" i="14"/>
  <c r="G516" i="14"/>
  <c r="H516" i="14"/>
  <c r="I516" i="14"/>
  <c r="J516" i="14"/>
  <c r="K516" i="14"/>
  <c r="L516" i="14"/>
  <c r="M516" i="14"/>
  <c r="N516" i="14"/>
  <c r="O516" i="14"/>
  <c r="P516" i="14"/>
  <c r="Q516" i="14"/>
  <c r="R516" i="14"/>
  <c r="S516" i="14"/>
  <c r="T516" i="14"/>
  <c r="U516" i="14"/>
  <c r="V516" i="14"/>
  <c r="W516" i="14"/>
  <c r="X516" i="14"/>
  <c r="Y516" i="14"/>
  <c r="Z516" i="14"/>
  <c r="AA516" i="14"/>
  <c r="AB516" i="14"/>
  <c r="AC516" i="14"/>
  <c r="AD516" i="14"/>
  <c r="AE516" i="14"/>
  <c r="AF516" i="14"/>
  <c r="AG516" i="14"/>
  <c r="AH516" i="14"/>
  <c r="AI516" i="14"/>
  <c r="AJ516" i="14"/>
  <c r="AK516" i="14"/>
  <c r="AL516" i="14"/>
  <c r="AM516" i="14"/>
  <c r="AN516" i="14"/>
  <c r="AO516" i="14"/>
  <c r="AP516" i="14"/>
  <c r="AQ516" i="14"/>
  <c r="AR516" i="14"/>
  <c r="AS516" i="14"/>
  <c r="AT516" i="14"/>
  <c r="AU516" i="14"/>
  <c r="AV516" i="14"/>
  <c r="AW516" i="14"/>
  <c r="AX516" i="14"/>
  <c r="AZ516" i="14"/>
  <c r="BA516" i="14"/>
  <c r="BB516" i="14"/>
  <c r="BC516" i="14"/>
  <c r="BD516" i="14"/>
  <c r="BE516" i="14"/>
  <c r="BF516" i="14"/>
  <c r="BG516" i="14"/>
  <c r="BH516" i="14"/>
  <c r="BI516" i="14"/>
  <c r="BJ516" i="14"/>
  <c r="BK516" i="14"/>
  <c r="BL516" i="14"/>
  <c r="BM516" i="14"/>
  <c r="BN516" i="14"/>
  <c r="BO516" i="14"/>
  <c r="BP516" i="14"/>
  <c r="BQ516" i="14"/>
  <c r="BR516" i="14"/>
  <c r="BS516" i="14"/>
  <c r="BT516" i="14"/>
  <c r="BU516" i="14"/>
  <c r="BV516" i="14"/>
  <c r="BW516" i="14"/>
  <c r="BY516" i="14"/>
  <c r="BZ516" i="14"/>
  <c r="CA516" i="14"/>
  <c r="CB516" i="14"/>
  <c r="A517" i="14"/>
  <c r="B517" i="14"/>
  <c r="C517" i="14"/>
  <c r="D517" i="14"/>
  <c r="E517" i="14"/>
  <c r="F517" i="14"/>
  <c r="G517" i="14"/>
  <c r="H517" i="14"/>
  <c r="I517" i="14"/>
  <c r="J517" i="14"/>
  <c r="K517" i="14"/>
  <c r="L517" i="14"/>
  <c r="M517" i="14"/>
  <c r="N517" i="14"/>
  <c r="O517" i="14"/>
  <c r="P517" i="14"/>
  <c r="Q517" i="14"/>
  <c r="R517" i="14"/>
  <c r="S517" i="14"/>
  <c r="T517" i="14"/>
  <c r="U517" i="14"/>
  <c r="V517" i="14"/>
  <c r="W517" i="14"/>
  <c r="X517" i="14"/>
  <c r="Y517" i="14"/>
  <c r="Z517" i="14"/>
  <c r="AA517" i="14"/>
  <c r="AB517" i="14"/>
  <c r="AC517" i="14"/>
  <c r="AD517" i="14"/>
  <c r="AE517" i="14"/>
  <c r="AF517" i="14"/>
  <c r="AG517" i="14"/>
  <c r="AH517" i="14"/>
  <c r="AI517" i="14"/>
  <c r="AJ517" i="14"/>
  <c r="AK517" i="14"/>
  <c r="AL517" i="14"/>
  <c r="AM517" i="14"/>
  <c r="AN517" i="14"/>
  <c r="AO517" i="14"/>
  <c r="AP517" i="14"/>
  <c r="AQ517" i="14"/>
  <c r="AR517" i="14"/>
  <c r="AS517" i="14"/>
  <c r="AT517" i="14"/>
  <c r="AU517" i="14"/>
  <c r="AV517" i="14"/>
  <c r="AW517" i="14"/>
  <c r="AX517" i="14"/>
  <c r="AZ517" i="14"/>
  <c r="BA517" i="14"/>
  <c r="BB517" i="14"/>
  <c r="BC517" i="14"/>
  <c r="BD517" i="14"/>
  <c r="BE517" i="14"/>
  <c r="BF517" i="14"/>
  <c r="BG517" i="14"/>
  <c r="BH517" i="14"/>
  <c r="BI517" i="14"/>
  <c r="BJ517" i="14"/>
  <c r="BK517" i="14"/>
  <c r="BL517" i="14"/>
  <c r="BM517" i="14"/>
  <c r="BN517" i="14"/>
  <c r="BO517" i="14"/>
  <c r="BP517" i="14"/>
  <c r="BQ517" i="14"/>
  <c r="BR517" i="14"/>
  <c r="BS517" i="14"/>
  <c r="BT517" i="14"/>
  <c r="BU517" i="14"/>
  <c r="BV517" i="14"/>
  <c r="BW517" i="14"/>
  <c r="BY517" i="14"/>
  <c r="BZ517" i="14"/>
  <c r="CA517" i="14"/>
  <c r="CB517" i="14"/>
  <c r="A518" i="14"/>
  <c r="B518" i="14"/>
  <c r="C518" i="14"/>
  <c r="D518" i="14"/>
  <c r="E518" i="14"/>
  <c r="F518" i="14"/>
  <c r="G518" i="14"/>
  <c r="H518" i="14"/>
  <c r="I518" i="14"/>
  <c r="J518" i="14"/>
  <c r="K518" i="14"/>
  <c r="L518" i="14"/>
  <c r="M518" i="14"/>
  <c r="N518" i="14"/>
  <c r="O518" i="14"/>
  <c r="P518" i="14"/>
  <c r="Q518" i="14"/>
  <c r="R518" i="14"/>
  <c r="S518" i="14"/>
  <c r="T518" i="14"/>
  <c r="U518" i="14"/>
  <c r="V518" i="14"/>
  <c r="W518" i="14"/>
  <c r="X518" i="14"/>
  <c r="Y518" i="14"/>
  <c r="Z518" i="14"/>
  <c r="AA518" i="14"/>
  <c r="AB518" i="14"/>
  <c r="AC518" i="14"/>
  <c r="AD518" i="14"/>
  <c r="AE518" i="14"/>
  <c r="AF518" i="14"/>
  <c r="AG518" i="14"/>
  <c r="AH518" i="14"/>
  <c r="AI518" i="14"/>
  <c r="AJ518" i="14"/>
  <c r="AK518" i="14"/>
  <c r="AL518" i="14"/>
  <c r="AM518" i="14"/>
  <c r="AN518" i="14"/>
  <c r="AO518" i="14"/>
  <c r="AP518" i="14"/>
  <c r="AQ518" i="14"/>
  <c r="AR518" i="14"/>
  <c r="AS518" i="14"/>
  <c r="AT518" i="14"/>
  <c r="AU518" i="14"/>
  <c r="AV518" i="14"/>
  <c r="AW518" i="14"/>
  <c r="AX518" i="14"/>
  <c r="AZ518" i="14"/>
  <c r="BA518" i="14"/>
  <c r="BB518" i="14"/>
  <c r="BC518" i="14"/>
  <c r="BD518" i="14"/>
  <c r="BE518" i="14"/>
  <c r="BF518" i="14"/>
  <c r="BG518" i="14"/>
  <c r="BH518" i="14"/>
  <c r="BI518" i="14"/>
  <c r="BJ518" i="14"/>
  <c r="BK518" i="14"/>
  <c r="BL518" i="14"/>
  <c r="BM518" i="14"/>
  <c r="BN518" i="14"/>
  <c r="BO518" i="14"/>
  <c r="BP518" i="14"/>
  <c r="BQ518" i="14"/>
  <c r="BR518" i="14"/>
  <c r="BS518" i="14"/>
  <c r="BT518" i="14"/>
  <c r="BU518" i="14"/>
  <c r="BV518" i="14"/>
  <c r="BW518" i="14"/>
  <c r="BY518" i="14"/>
  <c r="BZ518" i="14"/>
  <c r="CA518" i="14"/>
  <c r="CB518" i="14"/>
  <c r="A519" i="14"/>
  <c r="B519" i="14"/>
  <c r="C519" i="14"/>
  <c r="D519" i="14"/>
  <c r="E519" i="14"/>
  <c r="F519" i="14"/>
  <c r="G519" i="14"/>
  <c r="H519" i="14"/>
  <c r="I519" i="14"/>
  <c r="J519" i="14"/>
  <c r="K519" i="14"/>
  <c r="L519" i="14"/>
  <c r="M519" i="14"/>
  <c r="N519" i="14"/>
  <c r="O519" i="14"/>
  <c r="P519" i="14"/>
  <c r="Q519" i="14"/>
  <c r="R519" i="14"/>
  <c r="S519" i="14"/>
  <c r="T519" i="14"/>
  <c r="U519" i="14"/>
  <c r="V519" i="14"/>
  <c r="W519" i="14"/>
  <c r="X519" i="14"/>
  <c r="Y519" i="14"/>
  <c r="Z519" i="14"/>
  <c r="AA519" i="14"/>
  <c r="AB519" i="14"/>
  <c r="AC519" i="14"/>
  <c r="AD519" i="14"/>
  <c r="AE519" i="14"/>
  <c r="AF519" i="14"/>
  <c r="AG519" i="14"/>
  <c r="AH519" i="14"/>
  <c r="AI519" i="14"/>
  <c r="AJ519" i="14"/>
  <c r="AK519" i="14"/>
  <c r="AL519" i="14"/>
  <c r="AM519" i="14"/>
  <c r="AN519" i="14"/>
  <c r="AO519" i="14"/>
  <c r="AP519" i="14"/>
  <c r="AQ519" i="14"/>
  <c r="AR519" i="14"/>
  <c r="AS519" i="14"/>
  <c r="AT519" i="14"/>
  <c r="AU519" i="14"/>
  <c r="AV519" i="14"/>
  <c r="AW519" i="14"/>
  <c r="AX519" i="14"/>
  <c r="AZ519" i="14"/>
  <c r="BA519" i="14"/>
  <c r="BB519" i="14"/>
  <c r="BC519" i="14"/>
  <c r="BD519" i="14"/>
  <c r="BE519" i="14"/>
  <c r="BF519" i="14"/>
  <c r="BG519" i="14"/>
  <c r="BH519" i="14"/>
  <c r="BI519" i="14"/>
  <c r="BJ519" i="14"/>
  <c r="BK519" i="14"/>
  <c r="BL519" i="14"/>
  <c r="BM519" i="14"/>
  <c r="BN519" i="14"/>
  <c r="BO519" i="14"/>
  <c r="BP519" i="14"/>
  <c r="BQ519" i="14"/>
  <c r="BR519" i="14"/>
  <c r="BS519" i="14"/>
  <c r="BT519" i="14"/>
  <c r="BU519" i="14"/>
  <c r="BV519" i="14"/>
  <c r="BW519" i="14"/>
  <c r="BY519" i="14"/>
  <c r="BZ519" i="14"/>
  <c r="CA519" i="14"/>
  <c r="CB519" i="14"/>
  <c r="A520" i="14"/>
  <c r="B520" i="14"/>
  <c r="C520" i="14"/>
  <c r="D520" i="14"/>
  <c r="E520" i="14"/>
  <c r="F520" i="14"/>
  <c r="G520" i="14"/>
  <c r="H520" i="14"/>
  <c r="I520" i="14"/>
  <c r="J520" i="14"/>
  <c r="K520" i="14"/>
  <c r="L520" i="14"/>
  <c r="M520" i="14"/>
  <c r="N520" i="14"/>
  <c r="O520" i="14"/>
  <c r="P520" i="14"/>
  <c r="Q520" i="14"/>
  <c r="R520" i="14"/>
  <c r="S520" i="14"/>
  <c r="T520" i="14"/>
  <c r="U520" i="14"/>
  <c r="V520" i="14"/>
  <c r="W520" i="14"/>
  <c r="X520" i="14"/>
  <c r="Y520" i="14"/>
  <c r="Z520" i="14"/>
  <c r="AA520" i="14"/>
  <c r="AB520" i="14"/>
  <c r="AC520" i="14"/>
  <c r="AD520" i="14"/>
  <c r="AE520" i="14"/>
  <c r="AF520" i="14"/>
  <c r="AG520" i="14"/>
  <c r="AH520" i="14"/>
  <c r="AI520" i="14"/>
  <c r="AJ520" i="14"/>
  <c r="AK520" i="14"/>
  <c r="AL520" i="14"/>
  <c r="AM520" i="14"/>
  <c r="AN520" i="14"/>
  <c r="AO520" i="14"/>
  <c r="AP520" i="14"/>
  <c r="AQ520" i="14"/>
  <c r="AR520" i="14"/>
  <c r="AS520" i="14"/>
  <c r="AT520" i="14"/>
  <c r="AU520" i="14"/>
  <c r="AV520" i="14"/>
  <c r="AW520" i="14"/>
  <c r="AX520" i="14"/>
  <c r="AZ520" i="14"/>
  <c r="BA520" i="14"/>
  <c r="BB520" i="14"/>
  <c r="BC520" i="14"/>
  <c r="BD520" i="14"/>
  <c r="BE520" i="14"/>
  <c r="BF520" i="14"/>
  <c r="BG520" i="14"/>
  <c r="BH520" i="14"/>
  <c r="BI520" i="14"/>
  <c r="BJ520" i="14"/>
  <c r="BK520" i="14"/>
  <c r="BL520" i="14"/>
  <c r="BM520" i="14"/>
  <c r="BN520" i="14"/>
  <c r="BO520" i="14"/>
  <c r="BP520" i="14"/>
  <c r="BQ520" i="14"/>
  <c r="BR520" i="14"/>
  <c r="BS520" i="14"/>
  <c r="BT520" i="14"/>
  <c r="BU520" i="14"/>
  <c r="BV520" i="14"/>
  <c r="BW520" i="14"/>
  <c r="BY520" i="14"/>
  <c r="BZ520" i="14"/>
  <c r="CA520" i="14"/>
  <c r="CB520" i="14"/>
  <c r="A521" i="14"/>
  <c r="B521" i="14"/>
  <c r="C521" i="14"/>
  <c r="D521" i="14"/>
  <c r="E521" i="14"/>
  <c r="F521" i="14"/>
  <c r="G521" i="14"/>
  <c r="H521" i="14"/>
  <c r="I521" i="14"/>
  <c r="J521" i="14"/>
  <c r="K521" i="14"/>
  <c r="L521" i="14"/>
  <c r="M521" i="14"/>
  <c r="N521" i="14"/>
  <c r="O521" i="14"/>
  <c r="P521" i="14"/>
  <c r="Q521" i="14"/>
  <c r="R521" i="14"/>
  <c r="S521" i="14"/>
  <c r="T521" i="14"/>
  <c r="U521" i="14"/>
  <c r="V521" i="14"/>
  <c r="W521" i="14"/>
  <c r="X521" i="14"/>
  <c r="Y521" i="14"/>
  <c r="Z521" i="14"/>
  <c r="AA521" i="14"/>
  <c r="AB521" i="14"/>
  <c r="AC521" i="14"/>
  <c r="AD521" i="14"/>
  <c r="AE521" i="14"/>
  <c r="AF521" i="14"/>
  <c r="AG521" i="14"/>
  <c r="AH521" i="14"/>
  <c r="AI521" i="14"/>
  <c r="AJ521" i="14"/>
  <c r="AK521" i="14"/>
  <c r="AL521" i="14"/>
  <c r="AM521" i="14"/>
  <c r="AN521" i="14"/>
  <c r="AO521" i="14"/>
  <c r="AP521" i="14"/>
  <c r="AQ521" i="14"/>
  <c r="AR521" i="14"/>
  <c r="AS521" i="14"/>
  <c r="AT521" i="14"/>
  <c r="AU521" i="14"/>
  <c r="AV521" i="14"/>
  <c r="AW521" i="14"/>
  <c r="AX521" i="14"/>
  <c r="AZ521" i="14"/>
  <c r="BA521" i="14"/>
  <c r="BB521" i="14"/>
  <c r="BC521" i="14"/>
  <c r="BD521" i="14"/>
  <c r="BE521" i="14"/>
  <c r="BF521" i="14"/>
  <c r="BG521" i="14"/>
  <c r="BH521" i="14"/>
  <c r="BI521" i="14"/>
  <c r="BJ521" i="14"/>
  <c r="BK521" i="14"/>
  <c r="BL521" i="14"/>
  <c r="BM521" i="14"/>
  <c r="BN521" i="14"/>
  <c r="BO521" i="14"/>
  <c r="BP521" i="14"/>
  <c r="BQ521" i="14"/>
  <c r="BR521" i="14"/>
  <c r="BS521" i="14"/>
  <c r="BT521" i="14"/>
  <c r="BU521" i="14"/>
  <c r="BV521" i="14"/>
  <c r="BW521" i="14"/>
  <c r="BY521" i="14"/>
  <c r="BZ521" i="14"/>
  <c r="CA521" i="14"/>
  <c r="CB521" i="14"/>
  <c r="A522" i="14"/>
  <c r="B522" i="14"/>
  <c r="C522" i="14"/>
  <c r="D522" i="14"/>
  <c r="E522" i="14"/>
  <c r="F522" i="14"/>
  <c r="G522" i="14"/>
  <c r="H522" i="14"/>
  <c r="I522" i="14"/>
  <c r="J522" i="14"/>
  <c r="K522" i="14"/>
  <c r="L522" i="14"/>
  <c r="M522" i="14"/>
  <c r="N522" i="14"/>
  <c r="O522" i="14"/>
  <c r="P522" i="14"/>
  <c r="Q522" i="14"/>
  <c r="R522" i="14"/>
  <c r="S522" i="14"/>
  <c r="T522" i="14"/>
  <c r="U522" i="14"/>
  <c r="V522" i="14"/>
  <c r="W522" i="14"/>
  <c r="X522" i="14"/>
  <c r="Y522" i="14"/>
  <c r="Z522" i="14"/>
  <c r="AA522" i="14"/>
  <c r="AB522" i="14"/>
  <c r="AC522" i="14"/>
  <c r="AD522" i="14"/>
  <c r="AE522" i="14"/>
  <c r="AF522" i="14"/>
  <c r="AG522" i="14"/>
  <c r="AH522" i="14"/>
  <c r="AI522" i="14"/>
  <c r="AJ522" i="14"/>
  <c r="AK522" i="14"/>
  <c r="AL522" i="14"/>
  <c r="AM522" i="14"/>
  <c r="AN522" i="14"/>
  <c r="AO522" i="14"/>
  <c r="AP522" i="14"/>
  <c r="AQ522" i="14"/>
  <c r="AR522" i="14"/>
  <c r="AS522" i="14"/>
  <c r="AT522" i="14"/>
  <c r="AU522" i="14"/>
  <c r="AV522" i="14"/>
  <c r="AW522" i="14"/>
  <c r="AX522" i="14"/>
  <c r="AZ522" i="14"/>
  <c r="BA522" i="14"/>
  <c r="BB522" i="14"/>
  <c r="BC522" i="14"/>
  <c r="BD522" i="14"/>
  <c r="BE522" i="14"/>
  <c r="BF522" i="14"/>
  <c r="BG522" i="14"/>
  <c r="BH522" i="14"/>
  <c r="BI522" i="14"/>
  <c r="BJ522" i="14"/>
  <c r="BK522" i="14"/>
  <c r="BL522" i="14"/>
  <c r="BM522" i="14"/>
  <c r="BN522" i="14"/>
  <c r="BO522" i="14"/>
  <c r="BP522" i="14"/>
  <c r="BQ522" i="14"/>
  <c r="BR522" i="14"/>
  <c r="BS522" i="14"/>
  <c r="BT522" i="14"/>
  <c r="BU522" i="14"/>
  <c r="BV522" i="14"/>
  <c r="BW522" i="14"/>
  <c r="BY522" i="14"/>
  <c r="BZ522" i="14"/>
  <c r="CA522" i="14"/>
  <c r="CB522" i="14"/>
  <c r="A523" i="14"/>
  <c r="B523" i="14"/>
  <c r="C523" i="14"/>
  <c r="D523" i="14"/>
  <c r="E523" i="14"/>
  <c r="F523" i="14"/>
  <c r="G523" i="14"/>
  <c r="H523" i="14"/>
  <c r="I523" i="14"/>
  <c r="J523" i="14"/>
  <c r="K523" i="14"/>
  <c r="L523" i="14"/>
  <c r="M523" i="14"/>
  <c r="N523" i="14"/>
  <c r="O523" i="14"/>
  <c r="P523" i="14"/>
  <c r="Q523" i="14"/>
  <c r="R523" i="14"/>
  <c r="S523" i="14"/>
  <c r="T523" i="14"/>
  <c r="U523" i="14"/>
  <c r="V523" i="14"/>
  <c r="W523" i="14"/>
  <c r="X523" i="14"/>
  <c r="Y523" i="14"/>
  <c r="Z523" i="14"/>
  <c r="AA523" i="14"/>
  <c r="AB523" i="14"/>
  <c r="AC523" i="14"/>
  <c r="AD523" i="14"/>
  <c r="AE523" i="14"/>
  <c r="AF523" i="14"/>
  <c r="AG523" i="14"/>
  <c r="AH523" i="14"/>
  <c r="AI523" i="14"/>
  <c r="AJ523" i="14"/>
  <c r="AK523" i="14"/>
  <c r="AL523" i="14"/>
  <c r="AM523" i="14"/>
  <c r="AN523" i="14"/>
  <c r="AO523" i="14"/>
  <c r="AP523" i="14"/>
  <c r="AQ523" i="14"/>
  <c r="AR523" i="14"/>
  <c r="AS523" i="14"/>
  <c r="AT523" i="14"/>
  <c r="AU523" i="14"/>
  <c r="AV523" i="14"/>
  <c r="AW523" i="14"/>
  <c r="AX523" i="14"/>
  <c r="AZ523" i="14"/>
  <c r="BA523" i="14"/>
  <c r="BB523" i="14"/>
  <c r="BC523" i="14"/>
  <c r="BD523" i="14"/>
  <c r="BE523" i="14"/>
  <c r="BF523" i="14"/>
  <c r="BG523" i="14"/>
  <c r="BH523" i="14"/>
  <c r="BI523" i="14"/>
  <c r="BJ523" i="14"/>
  <c r="BK523" i="14"/>
  <c r="BL523" i="14"/>
  <c r="BM523" i="14"/>
  <c r="BN523" i="14"/>
  <c r="BO523" i="14"/>
  <c r="BP523" i="14"/>
  <c r="BQ523" i="14"/>
  <c r="BR523" i="14"/>
  <c r="BS523" i="14"/>
  <c r="BT523" i="14"/>
  <c r="BU523" i="14"/>
  <c r="BV523" i="14"/>
  <c r="BW523" i="14"/>
  <c r="BY523" i="14"/>
  <c r="BZ523" i="14"/>
  <c r="CA523" i="14"/>
  <c r="CB523" i="14"/>
  <c r="A524" i="14"/>
  <c r="B524" i="14"/>
  <c r="C524" i="14"/>
  <c r="D524" i="14"/>
  <c r="E524" i="14"/>
  <c r="F524" i="14"/>
  <c r="G524" i="14"/>
  <c r="H524" i="14"/>
  <c r="I524" i="14"/>
  <c r="J524" i="14"/>
  <c r="K524" i="14"/>
  <c r="L524" i="14"/>
  <c r="M524" i="14"/>
  <c r="N524" i="14"/>
  <c r="O524" i="14"/>
  <c r="P524" i="14"/>
  <c r="Q524" i="14"/>
  <c r="R524" i="14"/>
  <c r="S524" i="14"/>
  <c r="T524" i="14"/>
  <c r="U524" i="14"/>
  <c r="V524" i="14"/>
  <c r="W524" i="14"/>
  <c r="X524" i="14"/>
  <c r="Y524" i="14"/>
  <c r="Z524" i="14"/>
  <c r="AA524" i="14"/>
  <c r="AB524" i="14"/>
  <c r="AC524" i="14"/>
  <c r="AD524" i="14"/>
  <c r="AE524" i="14"/>
  <c r="AF524" i="14"/>
  <c r="AG524" i="14"/>
  <c r="AH524" i="14"/>
  <c r="AI524" i="14"/>
  <c r="AJ524" i="14"/>
  <c r="AK524" i="14"/>
  <c r="AL524" i="14"/>
  <c r="AM524" i="14"/>
  <c r="AN524" i="14"/>
  <c r="AO524" i="14"/>
  <c r="AP524" i="14"/>
  <c r="AQ524" i="14"/>
  <c r="AR524" i="14"/>
  <c r="AS524" i="14"/>
  <c r="AT524" i="14"/>
  <c r="AU524" i="14"/>
  <c r="AV524" i="14"/>
  <c r="AW524" i="14"/>
  <c r="AX524" i="14"/>
  <c r="AZ524" i="14"/>
  <c r="BA524" i="14"/>
  <c r="BB524" i="14"/>
  <c r="BC524" i="14"/>
  <c r="BD524" i="14"/>
  <c r="BE524" i="14"/>
  <c r="BF524" i="14"/>
  <c r="BG524" i="14"/>
  <c r="BH524" i="14"/>
  <c r="BI524" i="14"/>
  <c r="BJ524" i="14"/>
  <c r="BK524" i="14"/>
  <c r="BL524" i="14"/>
  <c r="BM524" i="14"/>
  <c r="BN524" i="14"/>
  <c r="BO524" i="14"/>
  <c r="BP524" i="14"/>
  <c r="BQ524" i="14"/>
  <c r="BR524" i="14"/>
  <c r="BS524" i="14"/>
  <c r="BT524" i="14"/>
  <c r="BU524" i="14"/>
  <c r="BV524" i="14"/>
  <c r="BW524" i="14"/>
  <c r="BY524" i="14"/>
  <c r="BZ524" i="14"/>
  <c r="CA524" i="14"/>
  <c r="CB524" i="14"/>
  <c r="A525" i="14"/>
  <c r="B525" i="14"/>
  <c r="C525" i="14"/>
  <c r="D525" i="14"/>
  <c r="E525" i="14"/>
  <c r="F525" i="14"/>
  <c r="G525" i="14"/>
  <c r="H525" i="14"/>
  <c r="I525" i="14"/>
  <c r="J525" i="14"/>
  <c r="K525" i="14"/>
  <c r="L525" i="14"/>
  <c r="M525" i="14"/>
  <c r="N525" i="14"/>
  <c r="O525" i="14"/>
  <c r="P525" i="14"/>
  <c r="Q525" i="14"/>
  <c r="R525" i="14"/>
  <c r="S525" i="14"/>
  <c r="T525" i="14"/>
  <c r="U525" i="14"/>
  <c r="V525" i="14"/>
  <c r="W525" i="14"/>
  <c r="X525" i="14"/>
  <c r="Y525" i="14"/>
  <c r="Z525" i="14"/>
  <c r="AA525" i="14"/>
  <c r="AB525" i="14"/>
  <c r="AC525" i="14"/>
  <c r="AD525" i="14"/>
  <c r="AE525" i="14"/>
  <c r="AF525" i="14"/>
  <c r="AG525" i="14"/>
  <c r="AH525" i="14"/>
  <c r="AI525" i="14"/>
  <c r="AJ525" i="14"/>
  <c r="AK525" i="14"/>
  <c r="AL525" i="14"/>
  <c r="AM525" i="14"/>
  <c r="AN525" i="14"/>
  <c r="AO525" i="14"/>
  <c r="AP525" i="14"/>
  <c r="AQ525" i="14"/>
  <c r="AR525" i="14"/>
  <c r="AS525" i="14"/>
  <c r="AT525" i="14"/>
  <c r="AU525" i="14"/>
  <c r="AV525" i="14"/>
  <c r="AW525" i="14"/>
  <c r="AX525" i="14"/>
  <c r="AZ525" i="14"/>
  <c r="BA525" i="14"/>
  <c r="BB525" i="14"/>
  <c r="BC525" i="14"/>
  <c r="BD525" i="14"/>
  <c r="BE525" i="14"/>
  <c r="BF525" i="14"/>
  <c r="BG525" i="14"/>
  <c r="BH525" i="14"/>
  <c r="BI525" i="14"/>
  <c r="BJ525" i="14"/>
  <c r="BK525" i="14"/>
  <c r="BL525" i="14"/>
  <c r="BM525" i="14"/>
  <c r="BN525" i="14"/>
  <c r="BO525" i="14"/>
  <c r="BP525" i="14"/>
  <c r="BQ525" i="14"/>
  <c r="BR525" i="14"/>
  <c r="BS525" i="14"/>
  <c r="BT525" i="14"/>
  <c r="BU525" i="14"/>
  <c r="BV525" i="14"/>
  <c r="BW525" i="14"/>
  <c r="BY525" i="14"/>
  <c r="BZ525" i="14"/>
  <c r="CA525" i="14"/>
  <c r="CB525" i="14"/>
  <c r="A526" i="14"/>
  <c r="B526" i="14"/>
  <c r="C526" i="14"/>
  <c r="D526" i="14"/>
  <c r="E526" i="14"/>
  <c r="F526" i="14"/>
  <c r="G526" i="14"/>
  <c r="H526" i="14"/>
  <c r="I526" i="14"/>
  <c r="J526" i="14"/>
  <c r="K526" i="14"/>
  <c r="L526" i="14"/>
  <c r="M526" i="14"/>
  <c r="N526" i="14"/>
  <c r="O526" i="14"/>
  <c r="P526" i="14"/>
  <c r="Q526" i="14"/>
  <c r="R526" i="14"/>
  <c r="S526" i="14"/>
  <c r="T526" i="14"/>
  <c r="U526" i="14"/>
  <c r="V526" i="14"/>
  <c r="W526" i="14"/>
  <c r="X526" i="14"/>
  <c r="Y526" i="14"/>
  <c r="Z526" i="14"/>
  <c r="AA526" i="14"/>
  <c r="AB526" i="14"/>
  <c r="AC526" i="14"/>
  <c r="AD526" i="14"/>
  <c r="AE526" i="14"/>
  <c r="AF526" i="14"/>
  <c r="AG526" i="14"/>
  <c r="AH526" i="14"/>
  <c r="AI526" i="14"/>
  <c r="AJ526" i="14"/>
  <c r="AK526" i="14"/>
  <c r="AL526" i="14"/>
  <c r="AM526" i="14"/>
  <c r="AN526" i="14"/>
  <c r="AO526" i="14"/>
  <c r="AP526" i="14"/>
  <c r="AQ526" i="14"/>
  <c r="AR526" i="14"/>
  <c r="AS526" i="14"/>
  <c r="AT526" i="14"/>
  <c r="AU526" i="14"/>
  <c r="AV526" i="14"/>
  <c r="AW526" i="14"/>
  <c r="AX526" i="14"/>
  <c r="AZ526" i="14"/>
  <c r="BA526" i="14"/>
  <c r="BB526" i="14"/>
  <c r="BC526" i="14"/>
  <c r="BD526" i="14"/>
  <c r="BE526" i="14"/>
  <c r="BF526" i="14"/>
  <c r="BG526" i="14"/>
  <c r="BH526" i="14"/>
  <c r="BI526" i="14"/>
  <c r="BJ526" i="14"/>
  <c r="BK526" i="14"/>
  <c r="BL526" i="14"/>
  <c r="BM526" i="14"/>
  <c r="BN526" i="14"/>
  <c r="BO526" i="14"/>
  <c r="BP526" i="14"/>
  <c r="BQ526" i="14"/>
  <c r="BR526" i="14"/>
  <c r="BS526" i="14"/>
  <c r="BT526" i="14"/>
  <c r="BU526" i="14"/>
  <c r="BV526" i="14"/>
  <c r="BW526" i="14"/>
  <c r="BY526" i="14"/>
  <c r="BZ526" i="14"/>
  <c r="CA526" i="14"/>
  <c r="CB526" i="14"/>
  <c r="A527" i="14"/>
  <c r="B527" i="14"/>
  <c r="C527" i="14"/>
  <c r="D527" i="14"/>
  <c r="E527" i="14"/>
  <c r="F527" i="14"/>
  <c r="G527" i="14"/>
  <c r="H527" i="14"/>
  <c r="I527" i="14"/>
  <c r="J527" i="14"/>
  <c r="K527" i="14"/>
  <c r="L527" i="14"/>
  <c r="M527" i="14"/>
  <c r="N527" i="14"/>
  <c r="O527" i="14"/>
  <c r="P527" i="14"/>
  <c r="Q527" i="14"/>
  <c r="R527" i="14"/>
  <c r="S527" i="14"/>
  <c r="T527" i="14"/>
  <c r="U527" i="14"/>
  <c r="V527" i="14"/>
  <c r="W527" i="14"/>
  <c r="X527" i="14"/>
  <c r="Y527" i="14"/>
  <c r="Z527" i="14"/>
  <c r="AA527" i="14"/>
  <c r="AB527" i="14"/>
  <c r="AC527" i="14"/>
  <c r="AD527" i="14"/>
  <c r="AE527" i="14"/>
  <c r="AF527" i="14"/>
  <c r="AG527" i="14"/>
  <c r="AH527" i="14"/>
  <c r="AI527" i="14"/>
  <c r="AJ527" i="14"/>
  <c r="AK527" i="14"/>
  <c r="AL527" i="14"/>
  <c r="AM527" i="14"/>
  <c r="AN527" i="14"/>
  <c r="AO527" i="14"/>
  <c r="AP527" i="14"/>
  <c r="AQ527" i="14"/>
  <c r="AR527" i="14"/>
  <c r="AS527" i="14"/>
  <c r="AT527" i="14"/>
  <c r="AU527" i="14"/>
  <c r="AV527" i="14"/>
  <c r="AW527" i="14"/>
  <c r="AX527" i="14"/>
  <c r="AZ527" i="14"/>
  <c r="BA527" i="14"/>
  <c r="BB527" i="14"/>
  <c r="BC527" i="14"/>
  <c r="BD527" i="14"/>
  <c r="BE527" i="14"/>
  <c r="BF527" i="14"/>
  <c r="BG527" i="14"/>
  <c r="BH527" i="14"/>
  <c r="BI527" i="14"/>
  <c r="BJ527" i="14"/>
  <c r="BK527" i="14"/>
  <c r="BL527" i="14"/>
  <c r="BM527" i="14"/>
  <c r="BN527" i="14"/>
  <c r="BO527" i="14"/>
  <c r="BP527" i="14"/>
  <c r="BQ527" i="14"/>
  <c r="BR527" i="14"/>
  <c r="BS527" i="14"/>
  <c r="BT527" i="14"/>
  <c r="BU527" i="14"/>
  <c r="BV527" i="14"/>
  <c r="BW527" i="14"/>
  <c r="BY527" i="14"/>
  <c r="BZ527" i="14"/>
  <c r="CA527" i="14"/>
  <c r="CB527" i="14"/>
  <c r="A528" i="14"/>
  <c r="B528" i="14"/>
  <c r="C528" i="14"/>
  <c r="D528" i="14"/>
  <c r="E528" i="14"/>
  <c r="F528" i="14"/>
  <c r="G528" i="14"/>
  <c r="H528" i="14"/>
  <c r="I528" i="14"/>
  <c r="J528" i="14"/>
  <c r="K528" i="14"/>
  <c r="L528" i="14"/>
  <c r="M528" i="14"/>
  <c r="N528" i="14"/>
  <c r="O528" i="14"/>
  <c r="P528" i="14"/>
  <c r="Q528" i="14"/>
  <c r="R528" i="14"/>
  <c r="S528" i="14"/>
  <c r="T528" i="14"/>
  <c r="U528" i="14"/>
  <c r="V528" i="14"/>
  <c r="W528" i="14"/>
  <c r="X528" i="14"/>
  <c r="Y528" i="14"/>
  <c r="Z528" i="14"/>
  <c r="AA528" i="14"/>
  <c r="AB528" i="14"/>
  <c r="AC528" i="14"/>
  <c r="AD528" i="14"/>
  <c r="AE528" i="14"/>
  <c r="AF528" i="14"/>
  <c r="AG528" i="14"/>
  <c r="AH528" i="14"/>
  <c r="AI528" i="14"/>
  <c r="AJ528" i="14"/>
  <c r="AK528" i="14"/>
  <c r="AL528" i="14"/>
  <c r="AM528" i="14"/>
  <c r="AN528" i="14"/>
  <c r="AO528" i="14"/>
  <c r="AP528" i="14"/>
  <c r="AQ528" i="14"/>
  <c r="AR528" i="14"/>
  <c r="AS528" i="14"/>
  <c r="AT528" i="14"/>
  <c r="AU528" i="14"/>
  <c r="AV528" i="14"/>
  <c r="AW528" i="14"/>
  <c r="AX528" i="14"/>
  <c r="AZ528" i="14"/>
  <c r="BA528" i="14"/>
  <c r="BB528" i="14"/>
  <c r="BC528" i="14"/>
  <c r="BD528" i="14"/>
  <c r="BE528" i="14"/>
  <c r="BF528" i="14"/>
  <c r="BG528" i="14"/>
  <c r="BH528" i="14"/>
  <c r="BI528" i="14"/>
  <c r="BJ528" i="14"/>
  <c r="BK528" i="14"/>
  <c r="BL528" i="14"/>
  <c r="BM528" i="14"/>
  <c r="BN528" i="14"/>
  <c r="BO528" i="14"/>
  <c r="BP528" i="14"/>
  <c r="BQ528" i="14"/>
  <c r="BR528" i="14"/>
  <c r="BS528" i="14"/>
  <c r="BT528" i="14"/>
  <c r="BU528" i="14"/>
  <c r="BV528" i="14"/>
  <c r="BW528" i="14"/>
  <c r="BY528" i="14"/>
  <c r="BZ528" i="14"/>
  <c r="CA528" i="14"/>
  <c r="CB528" i="14"/>
  <c r="A529" i="14"/>
  <c r="B529" i="14"/>
  <c r="C529" i="14"/>
  <c r="D529" i="14"/>
  <c r="E529" i="14"/>
  <c r="F529" i="14"/>
  <c r="G529" i="14"/>
  <c r="H529" i="14"/>
  <c r="I529" i="14"/>
  <c r="J529" i="14"/>
  <c r="K529" i="14"/>
  <c r="L529" i="14"/>
  <c r="M529" i="14"/>
  <c r="N529" i="14"/>
  <c r="O529" i="14"/>
  <c r="P529" i="14"/>
  <c r="Q529" i="14"/>
  <c r="R529" i="14"/>
  <c r="S529" i="14"/>
  <c r="T529" i="14"/>
  <c r="U529" i="14"/>
  <c r="V529" i="14"/>
  <c r="W529" i="14"/>
  <c r="X529" i="14"/>
  <c r="Y529" i="14"/>
  <c r="Z529" i="14"/>
  <c r="AA529" i="14"/>
  <c r="AB529" i="14"/>
  <c r="AC529" i="14"/>
  <c r="AD529" i="14"/>
  <c r="AE529" i="14"/>
  <c r="AF529" i="14"/>
  <c r="AG529" i="14"/>
  <c r="AH529" i="14"/>
  <c r="AI529" i="14"/>
  <c r="AJ529" i="14"/>
  <c r="AK529" i="14"/>
  <c r="AL529" i="14"/>
  <c r="AM529" i="14"/>
  <c r="AN529" i="14"/>
  <c r="AO529" i="14"/>
  <c r="AP529" i="14"/>
  <c r="AQ529" i="14"/>
  <c r="AR529" i="14"/>
  <c r="AS529" i="14"/>
  <c r="AT529" i="14"/>
  <c r="AU529" i="14"/>
  <c r="AV529" i="14"/>
  <c r="AW529" i="14"/>
  <c r="AX529" i="14"/>
  <c r="AZ529" i="14"/>
  <c r="BA529" i="14"/>
  <c r="BB529" i="14"/>
  <c r="BC529" i="14"/>
  <c r="BD529" i="14"/>
  <c r="BE529" i="14"/>
  <c r="BF529" i="14"/>
  <c r="BG529" i="14"/>
  <c r="BH529" i="14"/>
  <c r="BI529" i="14"/>
  <c r="BJ529" i="14"/>
  <c r="BK529" i="14"/>
  <c r="BL529" i="14"/>
  <c r="BM529" i="14"/>
  <c r="BN529" i="14"/>
  <c r="BO529" i="14"/>
  <c r="BP529" i="14"/>
  <c r="BQ529" i="14"/>
  <c r="BR529" i="14"/>
  <c r="BS529" i="14"/>
  <c r="BT529" i="14"/>
  <c r="BU529" i="14"/>
  <c r="BV529" i="14"/>
  <c r="BW529" i="14"/>
  <c r="BY529" i="14"/>
  <c r="BZ529" i="14"/>
  <c r="CA529" i="14"/>
  <c r="CB529" i="14"/>
  <c r="A530" i="14"/>
  <c r="B530" i="14"/>
  <c r="C530" i="14"/>
  <c r="D530" i="14"/>
  <c r="E530" i="14"/>
  <c r="F530" i="14"/>
  <c r="G530" i="14"/>
  <c r="H530" i="14"/>
  <c r="I530" i="14"/>
  <c r="J530" i="14"/>
  <c r="K530" i="14"/>
  <c r="L530" i="14"/>
  <c r="M530" i="14"/>
  <c r="N530" i="14"/>
  <c r="O530" i="14"/>
  <c r="P530" i="14"/>
  <c r="Q530" i="14"/>
  <c r="R530" i="14"/>
  <c r="S530" i="14"/>
  <c r="T530" i="14"/>
  <c r="U530" i="14"/>
  <c r="V530" i="14"/>
  <c r="W530" i="14"/>
  <c r="X530" i="14"/>
  <c r="Y530" i="14"/>
  <c r="Z530" i="14"/>
  <c r="AA530" i="14"/>
  <c r="AB530" i="14"/>
  <c r="AC530" i="14"/>
  <c r="AD530" i="14"/>
  <c r="AE530" i="14"/>
  <c r="AF530" i="14"/>
  <c r="AG530" i="14"/>
  <c r="AH530" i="14"/>
  <c r="AI530" i="14"/>
  <c r="AJ530" i="14"/>
  <c r="AK530" i="14"/>
  <c r="AL530" i="14"/>
  <c r="AM530" i="14"/>
  <c r="AN530" i="14"/>
  <c r="AO530" i="14"/>
  <c r="AP530" i="14"/>
  <c r="AQ530" i="14"/>
  <c r="AR530" i="14"/>
  <c r="AS530" i="14"/>
  <c r="AT530" i="14"/>
  <c r="AU530" i="14"/>
  <c r="AV530" i="14"/>
  <c r="AW530" i="14"/>
  <c r="AX530" i="14"/>
  <c r="AZ530" i="14"/>
  <c r="BA530" i="14"/>
  <c r="BB530" i="14"/>
  <c r="BC530" i="14"/>
  <c r="BD530" i="14"/>
  <c r="BE530" i="14"/>
  <c r="BF530" i="14"/>
  <c r="BG530" i="14"/>
  <c r="BH530" i="14"/>
  <c r="BI530" i="14"/>
  <c r="BJ530" i="14"/>
  <c r="BK530" i="14"/>
  <c r="BL530" i="14"/>
  <c r="BM530" i="14"/>
  <c r="BN530" i="14"/>
  <c r="BO530" i="14"/>
  <c r="BP530" i="14"/>
  <c r="BQ530" i="14"/>
  <c r="BR530" i="14"/>
  <c r="BS530" i="14"/>
  <c r="BT530" i="14"/>
  <c r="BU530" i="14"/>
  <c r="BV530" i="14"/>
  <c r="BW530" i="14"/>
  <c r="BY530" i="14"/>
  <c r="BZ530" i="14"/>
  <c r="CA530" i="14"/>
  <c r="CB530" i="14"/>
  <c r="A531" i="14"/>
  <c r="B531" i="14"/>
  <c r="C531" i="14"/>
  <c r="D531" i="14"/>
  <c r="E531" i="14"/>
  <c r="F531" i="14"/>
  <c r="G531" i="14"/>
  <c r="H531" i="14"/>
  <c r="I531" i="14"/>
  <c r="J531" i="14"/>
  <c r="K531" i="14"/>
  <c r="L531" i="14"/>
  <c r="M531" i="14"/>
  <c r="N531" i="14"/>
  <c r="O531" i="14"/>
  <c r="P531" i="14"/>
  <c r="Q531" i="14"/>
  <c r="R531" i="14"/>
  <c r="S531" i="14"/>
  <c r="T531" i="14"/>
  <c r="U531" i="14"/>
  <c r="V531" i="14"/>
  <c r="W531" i="14"/>
  <c r="X531" i="14"/>
  <c r="Y531" i="14"/>
  <c r="Z531" i="14"/>
  <c r="AA531" i="14"/>
  <c r="AB531" i="14"/>
  <c r="AC531" i="14"/>
  <c r="AD531" i="14"/>
  <c r="AE531" i="14"/>
  <c r="AF531" i="14"/>
  <c r="AG531" i="14"/>
  <c r="AH531" i="14"/>
  <c r="AI531" i="14"/>
  <c r="AJ531" i="14"/>
  <c r="AK531" i="14"/>
  <c r="AL531" i="14"/>
  <c r="AM531" i="14"/>
  <c r="AN531" i="14"/>
  <c r="AO531" i="14"/>
  <c r="AP531" i="14"/>
  <c r="AQ531" i="14"/>
  <c r="AR531" i="14"/>
  <c r="AS531" i="14"/>
  <c r="AT531" i="14"/>
  <c r="AU531" i="14"/>
  <c r="AV531" i="14"/>
  <c r="AW531" i="14"/>
  <c r="AX531" i="14"/>
  <c r="AZ531" i="14"/>
  <c r="BA531" i="14"/>
  <c r="BB531" i="14"/>
  <c r="BC531" i="14"/>
  <c r="BD531" i="14"/>
  <c r="BE531" i="14"/>
  <c r="BF531" i="14"/>
  <c r="BG531" i="14"/>
  <c r="BH531" i="14"/>
  <c r="BI531" i="14"/>
  <c r="BJ531" i="14"/>
  <c r="BK531" i="14"/>
  <c r="BL531" i="14"/>
  <c r="BM531" i="14"/>
  <c r="BN531" i="14"/>
  <c r="BO531" i="14"/>
  <c r="BP531" i="14"/>
  <c r="BQ531" i="14"/>
  <c r="BR531" i="14"/>
  <c r="BS531" i="14"/>
  <c r="BT531" i="14"/>
  <c r="BU531" i="14"/>
  <c r="BV531" i="14"/>
  <c r="BW531" i="14"/>
  <c r="BY531" i="14"/>
  <c r="BZ531" i="14"/>
  <c r="CA531" i="14"/>
  <c r="CB531" i="14"/>
  <c r="A532" i="14"/>
  <c r="B532" i="14"/>
  <c r="C532" i="14"/>
  <c r="D532" i="14"/>
  <c r="E532" i="14"/>
  <c r="F532" i="14"/>
  <c r="G532" i="14"/>
  <c r="H532" i="14"/>
  <c r="I532" i="14"/>
  <c r="J532" i="14"/>
  <c r="K532" i="14"/>
  <c r="L532" i="14"/>
  <c r="M532" i="14"/>
  <c r="N532" i="14"/>
  <c r="O532" i="14"/>
  <c r="P532" i="14"/>
  <c r="Q532" i="14"/>
  <c r="R532" i="14"/>
  <c r="S532" i="14"/>
  <c r="T532" i="14"/>
  <c r="U532" i="14"/>
  <c r="V532" i="14"/>
  <c r="W532" i="14"/>
  <c r="X532" i="14"/>
  <c r="Y532" i="14"/>
  <c r="Z532" i="14"/>
  <c r="AA532" i="14"/>
  <c r="AB532" i="14"/>
  <c r="AC532" i="14"/>
  <c r="AD532" i="14"/>
  <c r="AE532" i="14"/>
  <c r="AF532" i="14"/>
  <c r="AG532" i="14"/>
  <c r="AH532" i="14"/>
  <c r="AI532" i="14"/>
  <c r="AJ532" i="14"/>
  <c r="AK532" i="14"/>
  <c r="AL532" i="14"/>
  <c r="AM532" i="14"/>
  <c r="AN532" i="14"/>
  <c r="AO532" i="14"/>
  <c r="AP532" i="14"/>
  <c r="AQ532" i="14"/>
  <c r="AR532" i="14"/>
  <c r="AS532" i="14"/>
  <c r="AT532" i="14"/>
  <c r="AU532" i="14"/>
  <c r="AV532" i="14"/>
  <c r="AW532" i="14"/>
  <c r="AX532" i="14"/>
  <c r="AZ532" i="14"/>
  <c r="BA532" i="14"/>
  <c r="BB532" i="14"/>
  <c r="BC532" i="14"/>
  <c r="BD532" i="14"/>
  <c r="BE532" i="14"/>
  <c r="BF532" i="14"/>
  <c r="BG532" i="14"/>
  <c r="BH532" i="14"/>
  <c r="BI532" i="14"/>
  <c r="BJ532" i="14"/>
  <c r="BK532" i="14"/>
  <c r="BL532" i="14"/>
  <c r="BM532" i="14"/>
  <c r="BN532" i="14"/>
  <c r="BO532" i="14"/>
  <c r="BP532" i="14"/>
  <c r="BQ532" i="14"/>
  <c r="BR532" i="14"/>
  <c r="BS532" i="14"/>
  <c r="BT532" i="14"/>
  <c r="BU532" i="14"/>
  <c r="BV532" i="14"/>
  <c r="BW532" i="14"/>
  <c r="BY532" i="14"/>
  <c r="BZ532" i="14"/>
  <c r="CA532" i="14"/>
  <c r="CB532" i="14"/>
  <c r="A533" i="14"/>
  <c r="B533" i="14"/>
  <c r="C533" i="14"/>
  <c r="D533" i="14"/>
  <c r="E533" i="14"/>
  <c r="F533" i="14"/>
  <c r="G533" i="14"/>
  <c r="H533" i="14"/>
  <c r="I533" i="14"/>
  <c r="J533" i="14"/>
  <c r="K533" i="14"/>
  <c r="L533" i="14"/>
  <c r="M533" i="14"/>
  <c r="N533" i="14"/>
  <c r="O533" i="14"/>
  <c r="P533" i="14"/>
  <c r="Q533" i="14"/>
  <c r="R533" i="14"/>
  <c r="S533" i="14"/>
  <c r="T533" i="14"/>
  <c r="U533" i="14"/>
  <c r="V533" i="14"/>
  <c r="W533" i="14"/>
  <c r="X533" i="14"/>
  <c r="Y533" i="14"/>
  <c r="Z533" i="14"/>
  <c r="AA533" i="14"/>
  <c r="AB533" i="14"/>
  <c r="AC533" i="14"/>
  <c r="AD533" i="14"/>
  <c r="AE533" i="14"/>
  <c r="AF533" i="14"/>
  <c r="AG533" i="14"/>
  <c r="AH533" i="14"/>
  <c r="AI533" i="14"/>
  <c r="AJ533" i="14"/>
  <c r="AK533" i="14"/>
  <c r="AL533" i="14"/>
  <c r="AM533" i="14"/>
  <c r="AN533" i="14"/>
  <c r="AO533" i="14"/>
  <c r="AP533" i="14"/>
  <c r="AQ533" i="14"/>
  <c r="AR533" i="14"/>
  <c r="AS533" i="14"/>
  <c r="AT533" i="14"/>
  <c r="AU533" i="14"/>
  <c r="AV533" i="14"/>
  <c r="AW533" i="14"/>
  <c r="AX533" i="14"/>
  <c r="AZ533" i="14"/>
  <c r="BA533" i="14"/>
  <c r="BB533" i="14"/>
  <c r="BC533" i="14"/>
  <c r="BD533" i="14"/>
  <c r="BE533" i="14"/>
  <c r="BF533" i="14"/>
  <c r="BG533" i="14"/>
  <c r="BH533" i="14"/>
  <c r="BI533" i="14"/>
  <c r="BJ533" i="14"/>
  <c r="BK533" i="14"/>
  <c r="BL533" i="14"/>
  <c r="BM533" i="14"/>
  <c r="BN533" i="14"/>
  <c r="BO533" i="14"/>
  <c r="BP533" i="14"/>
  <c r="BQ533" i="14"/>
  <c r="BR533" i="14"/>
  <c r="BS533" i="14"/>
  <c r="BT533" i="14"/>
  <c r="BU533" i="14"/>
  <c r="BV533" i="14"/>
  <c r="BW533" i="14"/>
  <c r="BY533" i="14"/>
  <c r="BZ533" i="14"/>
  <c r="CA533" i="14"/>
  <c r="CB533" i="14"/>
  <c r="A534" i="14"/>
  <c r="B534" i="14"/>
  <c r="C534" i="14"/>
  <c r="D534" i="14"/>
  <c r="E534" i="14"/>
  <c r="F534" i="14"/>
  <c r="G534" i="14"/>
  <c r="H534" i="14"/>
  <c r="I534" i="14"/>
  <c r="J534" i="14"/>
  <c r="K534" i="14"/>
  <c r="L534" i="14"/>
  <c r="M534" i="14"/>
  <c r="N534" i="14"/>
  <c r="O534" i="14"/>
  <c r="P534" i="14"/>
  <c r="Q534" i="14"/>
  <c r="R534" i="14"/>
  <c r="S534" i="14"/>
  <c r="T534" i="14"/>
  <c r="U534" i="14"/>
  <c r="V534" i="14"/>
  <c r="W534" i="14"/>
  <c r="X534" i="14"/>
  <c r="Y534" i="14"/>
  <c r="Z534" i="14"/>
  <c r="AA534" i="14"/>
  <c r="AB534" i="14"/>
  <c r="AC534" i="14"/>
  <c r="AD534" i="14"/>
  <c r="AE534" i="14"/>
  <c r="AF534" i="14"/>
  <c r="AG534" i="14"/>
  <c r="AH534" i="14"/>
  <c r="AI534" i="14"/>
  <c r="AJ534" i="14"/>
  <c r="AK534" i="14"/>
  <c r="AL534" i="14"/>
  <c r="AM534" i="14"/>
  <c r="AN534" i="14"/>
  <c r="AO534" i="14"/>
  <c r="AP534" i="14"/>
  <c r="AQ534" i="14"/>
  <c r="AR534" i="14"/>
  <c r="AS534" i="14"/>
  <c r="AT534" i="14"/>
  <c r="AU534" i="14"/>
  <c r="AV534" i="14"/>
  <c r="AW534" i="14"/>
  <c r="AX534" i="14"/>
  <c r="AZ534" i="14"/>
  <c r="BA534" i="14"/>
  <c r="BB534" i="14"/>
  <c r="BC534" i="14"/>
  <c r="BD534" i="14"/>
  <c r="BE534" i="14"/>
  <c r="BF534" i="14"/>
  <c r="BG534" i="14"/>
  <c r="BH534" i="14"/>
  <c r="BI534" i="14"/>
  <c r="BJ534" i="14"/>
  <c r="BK534" i="14"/>
  <c r="BL534" i="14"/>
  <c r="BM534" i="14"/>
  <c r="BN534" i="14"/>
  <c r="BO534" i="14"/>
  <c r="BP534" i="14"/>
  <c r="BQ534" i="14"/>
  <c r="BR534" i="14"/>
  <c r="BS534" i="14"/>
  <c r="BT534" i="14"/>
  <c r="BU534" i="14"/>
  <c r="BV534" i="14"/>
  <c r="BW534" i="14"/>
  <c r="BY534" i="14"/>
  <c r="BZ534" i="14"/>
  <c r="CA534" i="14"/>
  <c r="CB534" i="14"/>
  <c r="A535" i="14"/>
  <c r="B535" i="14"/>
  <c r="C535" i="14"/>
  <c r="D535" i="14"/>
  <c r="E535" i="14"/>
  <c r="F535" i="14"/>
  <c r="G535" i="14"/>
  <c r="H535" i="14"/>
  <c r="I535" i="14"/>
  <c r="J535" i="14"/>
  <c r="K535" i="14"/>
  <c r="L535" i="14"/>
  <c r="M535" i="14"/>
  <c r="N535" i="14"/>
  <c r="O535" i="14"/>
  <c r="P535" i="14"/>
  <c r="Q535" i="14"/>
  <c r="R535" i="14"/>
  <c r="S535" i="14"/>
  <c r="T535" i="14"/>
  <c r="U535" i="14"/>
  <c r="V535" i="14"/>
  <c r="W535" i="14"/>
  <c r="X535" i="14"/>
  <c r="Y535" i="14"/>
  <c r="Z535" i="14"/>
  <c r="AA535" i="14"/>
  <c r="AB535" i="14"/>
  <c r="AC535" i="14"/>
  <c r="AD535" i="14"/>
  <c r="AE535" i="14"/>
  <c r="AF535" i="14"/>
  <c r="AG535" i="14"/>
  <c r="AH535" i="14"/>
  <c r="AI535" i="14"/>
  <c r="AJ535" i="14"/>
  <c r="AK535" i="14"/>
  <c r="AL535" i="14"/>
  <c r="AM535" i="14"/>
  <c r="AN535" i="14"/>
  <c r="AO535" i="14"/>
  <c r="AP535" i="14"/>
  <c r="AQ535" i="14"/>
  <c r="AR535" i="14"/>
  <c r="AS535" i="14"/>
  <c r="AT535" i="14"/>
  <c r="AU535" i="14"/>
  <c r="AV535" i="14"/>
  <c r="AW535" i="14"/>
  <c r="AX535" i="14"/>
  <c r="AZ535" i="14"/>
  <c r="BA535" i="14"/>
  <c r="BB535" i="14"/>
  <c r="BC535" i="14"/>
  <c r="BD535" i="14"/>
  <c r="BE535" i="14"/>
  <c r="BF535" i="14"/>
  <c r="BG535" i="14"/>
  <c r="BH535" i="14"/>
  <c r="BI535" i="14"/>
  <c r="BJ535" i="14"/>
  <c r="BK535" i="14"/>
  <c r="BL535" i="14"/>
  <c r="BM535" i="14"/>
  <c r="BN535" i="14"/>
  <c r="BO535" i="14"/>
  <c r="BP535" i="14"/>
  <c r="BQ535" i="14"/>
  <c r="BR535" i="14"/>
  <c r="BS535" i="14"/>
  <c r="BT535" i="14"/>
  <c r="BU535" i="14"/>
  <c r="BV535" i="14"/>
  <c r="BW535" i="14"/>
  <c r="BY535" i="14"/>
  <c r="BZ535" i="14"/>
  <c r="CA535" i="14"/>
  <c r="CB535" i="14"/>
  <c r="A536" i="14"/>
  <c r="B536" i="14"/>
  <c r="C536" i="14"/>
  <c r="D536" i="14"/>
  <c r="E536" i="14"/>
  <c r="F536" i="14"/>
  <c r="G536" i="14"/>
  <c r="H536" i="14"/>
  <c r="I536" i="14"/>
  <c r="J536" i="14"/>
  <c r="K536" i="14"/>
  <c r="L536" i="14"/>
  <c r="M536" i="14"/>
  <c r="N536" i="14"/>
  <c r="O536" i="14"/>
  <c r="P536" i="14"/>
  <c r="Q536" i="14"/>
  <c r="R536" i="14"/>
  <c r="S536" i="14"/>
  <c r="T536" i="14"/>
  <c r="U536" i="14"/>
  <c r="V536" i="14"/>
  <c r="W536" i="14"/>
  <c r="X536" i="14"/>
  <c r="Y536" i="14"/>
  <c r="Z536" i="14"/>
  <c r="AA536" i="14"/>
  <c r="AB536" i="14"/>
  <c r="AC536" i="14"/>
  <c r="AD536" i="14"/>
  <c r="AE536" i="14"/>
  <c r="AF536" i="14"/>
  <c r="AG536" i="14"/>
  <c r="AH536" i="14"/>
  <c r="AI536" i="14"/>
  <c r="AJ536" i="14"/>
  <c r="AK536" i="14"/>
  <c r="AL536" i="14"/>
  <c r="AM536" i="14"/>
  <c r="AN536" i="14"/>
  <c r="AO536" i="14"/>
  <c r="AP536" i="14"/>
  <c r="AQ536" i="14"/>
  <c r="AR536" i="14"/>
  <c r="AS536" i="14"/>
  <c r="AT536" i="14"/>
  <c r="AU536" i="14"/>
  <c r="AV536" i="14"/>
  <c r="AW536" i="14"/>
  <c r="AX536" i="14"/>
  <c r="AZ536" i="14"/>
  <c r="BA536" i="14"/>
  <c r="BB536" i="14"/>
  <c r="BC536" i="14"/>
  <c r="BD536" i="14"/>
  <c r="BE536" i="14"/>
  <c r="BF536" i="14"/>
  <c r="BG536" i="14"/>
  <c r="BH536" i="14"/>
  <c r="BI536" i="14"/>
  <c r="BJ536" i="14"/>
  <c r="BK536" i="14"/>
  <c r="BL536" i="14"/>
  <c r="BM536" i="14"/>
  <c r="BN536" i="14"/>
  <c r="BO536" i="14"/>
  <c r="BP536" i="14"/>
  <c r="BQ536" i="14"/>
  <c r="BR536" i="14"/>
  <c r="BS536" i="14"/>
  <c r="BT536" i="14"/>
  <c r="BU536" i="14"/>
  <c r="BV536" i="14"/>
  <c r="BW536" i="14"/>
  <c r="BY536" i="14"/>
  <c r="BZ536" i="14"/>
  <c r="CA536" i="14"/>
  <c r="CB536" i="14"/>
  <c r="A537" i="14"/>
  <c r="B537" i="14"/>
  <c r="C537" i="14"/>
  <c r="D537" i="14"/>
  <c r="E537" i="14"/>
  <c r="F537" i="14"/>
  <c r="G537" i="14"/>
  <c r="H537" i="14"/>
  <c r="I537" i="14"/>
  <c r="J537" i="14"/>
  <c r="K537" i="14"/>
  <c r="L537" i="14"/>
  <c r="M537" i="14"/>
  <c r="N537" i="14"/>
  <c r="O537" i="14"/>
  <c r="P537" i="14"/>
  <c r="Q537" i="14"/>
  <c r="R537" i="14"/>
  <c r="S537" i="14"/>
  <c r="T537" i="14"/>
  <c r="U537" i="14"/>
  <c r="V537" i="14"/>
  <c r="W537" i="14"/>
  <c r="X537" i="14"/>
  <c r="Y537" i="14"/>
  <c r="Z537" i="14"/>
  <c r="AA537" i="14"/>
  <c r="AB537" i="14"/>
  <c r="AC537" i="14"/>
  <c r="AD537" i="14"/>
  <c r="AE537" i="14"/>
  <c r="AF537" i="14"/>
  <c r="AG537" i="14"/>
  <c r="AH537" i="14"/>
  <c r="AI537" i="14"/>
  <c r="AJ537" i="14"/>
  <c r="AK537" i="14"/>
  <c r="AL537" i="14"/>
  <c r="AM537" i="14"/>
  <c r="AN537" i="14"/>
  <c r="AO537" i="14"/>
  <c r="AP537" i="14"/>
  <c r="AQ537" i="14"/>
  <c r="AR537" i="14"/>
  <c r="AS537" i="14"/>
  <c r="AT537" i="14"/>
  <c r="AU537" i="14"/>
  <c r="AV537" i="14"/>
  <c r="AW537" i="14"/>
  <c r="AX537" i="14"/>
  <c r="AZ537" i="14"/>
  <c r="BA537" i="14"/>
  <c r="BB537" i="14"/>
  <c r="BC537" i="14"/>
  <c r="BD537" i="14"/>
  <c r="BE537" i="14"/>
  <c r="BF537" i="14"/>
  <c r="BG537" i="14"/>
  <c r="BH537" i="14"/>
  <c r="BI537" i="14"/>
  <c r="BJ537" i="14"/>
  <c r="BK537" i="14"/>
  <c r="BL537" i="14"/>
  <c r="BM537" i="14"/>
  <c r="BN537" i="14"/>
  <c r="BO537" i="14"/>
  <c r="BP537" i="14"/>
  <c r="BQ537" i="14"/>
  <c r="BR537" i="14"/>
  <c r="BS537" i="14"/>
  <c r="BT537" i="14"/>
  <c r="BU537" i="14"/>
  <c r="BV537" i="14"/>
  <c r="BW537" i="14"/>
  <c r="BY537" i="14"/>
  <c r="BZ537" i="14"/>
  <c r="CA537" i="14"/>
  <c r="CB537" i="14"/>
  <c r="A538" i="14"/>
  <c r="B538" i="14"/>
  <c r="C538" i="14"/>
  <c r="D538" i="14"/>
  <c r="E538" i="14"/>
  <c r="F538" i="14"/>
  <c r="G538" i="14"/>
  <c r="H538" i="14"/>
  <c r="I538" i="14"/>
  <c r="J538" i="14"/>
  <c r="K538" i="14"/>
  <c r="L538" i="14"/>
  <c r="M538" i="14"/>
  <c r="N538" i="14"/>
  <c r="O538" i="14"/>
  <c r="P538" i="14"/>
  <c r="Q538" i="14"/>
  <c r="R538" i="14"/>
  <c r="S538" i="14"/>
  <c r="T538" i="14"/>
  <c r="U538" i="14"/>
  <c r="V538" i="14"/>
  <c r="W538" i="14"/>
  <c r="X538" i="14"/>
  <c r="Y538" i="14"/>
  <c r="Z538" i="14"/>
  <c r="AA538" i="14"/>
  <c r="AB538" i="14"/>
  <c r="AC538" i="14"/>
  <c r="AD538" i="14"/>
  <c r="AE538" i="14"/>
  <c r="AF538" i="14"/>
  <c r="AG538" i="14"/>
  <c r="AH538" i="14"/>
  <c r="AI538" i="14"/>
  <c r="AJ538" i="14"/>
  <c r="AK538" i="14"/>
  <c r="AL538" i="14"/>
  <c r="AM538" i="14"/>
  <c r="AN538" i="14"/>
  <c r="AO538" i="14"/>
  <c r="AP538" i="14"/>
  <c r="AQ538" i="14"/>
  <c r="AR538" i="14"/>
  <c r="AS538" i="14"/>
  <c r="AT538" i="14"/>
  <c r="AU538" i="14"/>
  <c r="AV538" i="14"/>
  <c r="AW538" i="14"/>
  <c r="AX538" i="14"/>
  <c r="AZ538" i="14"/>
  <c r="BA538" i="14"/>
  <c r="BB538" i="14"/>
  <c r="BC538" i="14"/>
  <c r="BD538" i="14"/>
  <c r="BE538" i="14"/>
  <c r="BF538" i="14"/>
  <c r="BG538" i="14"/>
  <c r="BH538" i="14"/>
  <c r="BI538" i="14"/>
  <c r="BJ538" i="14"/>
  <c r="BK538" i="14"/>
  <c r="BL538" i="14"/>
  <c r="BM538" i="14"/>
  <c r="BN538" i="14"/>
  <c r="BO538" i="14"/>
  <c r="BP538" i="14"/>
  <c r="BQ538" i="14"/>
  <c r="BR538" i="14"/>
  <c r="BS538" i="14"/>
  <c r="BT538" i="14"/>
  <c r="BU538" i="14"/>
  <c r="BV538" i="14"/>
  <c r="BW538" i="14"/>
  <c r="BY538" i="14"/>
  <c r="BZ538" i="14"/>
  <c r="CA538" i="14"/>
  <c r="CB538" i="14"/>
  <c r="A539" i="14"/>
  <c r="B539" i="14"/>
  <c r="C539" i="14"/>
  <c r="D539" i="14"/>
  <c r="E539" i="14"/>
  <c r="F539" i="14"/>
  <c r="G539" i="14"/>
  <c r="H539" i="14"/>
  <c r="I539" i="14"/>
  <c r="J539" i="14"/>
  <c r="K539" i="14"/>
  <c r="L539" i="14"/>
  <c r="M539" i="14"/>
  <c r="N539" i="14"/>
  <c r="O539" i="14"/>
  <c r="P539" i="14"/>
  <c r="Q539" i="14"/>
  <c r="R539" i="14"/>
  <c r="S539" i="14"/>
  <c r="T539" i="14"/>
  <c r="U539" i="14"/>
  <c r="V539" i="14"/>
  <c r="W539" i="14"/>
  <c r="X539" i="14"/>
  <c r="Y539" i="14"/>
  <c r="Z539" i="14"/>
  <c r="AA539" i="14"/>
  <c r="AB539" i="14"/>
  <c r="AC539" i="14"/>
  <c r="AD539" i="14"/>
  <c r="AE539" i="14"/>
  <c r="AF539" i="14"/>
  <c r="AG539" i="14"/>
  <c r="AH539" i="14"/>
  <c r="AI539" i="14"/>
  <c r="AJ539" i="14"/>
  <c r="AK539" i="14"/>
  <c r="AL539" i="14"/>
  <c r="AM539" i="14"/>
  <c r="AN539" i="14"/>
  <c r="AO539" i="14"/>
  <c r="AP539" i="14"/>
  <c r="AQ539" i="14"/>
  <c r="AR539" i="14"/>
  <c r="AS539" i="14"/>
  <c r="AT539" i="14"/>
  <c r="AU539" i="14"/>
  <c r="AV539" i="14"/>
  <c r="AW539" i="14"/>
  <c r="AX539" i="14"/>
  <c r="AZ539" i="14"/>
  <c r="BA539" i="14"/>
  <c r="BB539" i="14"/>
  <c r="BC539" i="14"/>
  <c r="BD539" i="14"/>
  <c r="BE539" i="14"/>
  <c r="BF539" i="14"/>
  <c r="BG539" i="14"/>
  <c r="BH539" i="14"/>
  <c r="BI539" i="14"/>
  <c r="BJ539" i="14"/>
  <c r="BK539" i="14"/>
  <c r="BL539" i="14"/>
  <c r="BM539" i="14"/>
  <c r="BN539" i="14"/>
  <c r="BO539" i="14"/>
  <c r="BP539" i="14"/>
  <c r="BQ539" i="14"/>
  <c r="BR539" i="14"/>
  <c r="BS539" i="14"/>
  <c r="BT539" i="14"/>
  <c r="BU539" i="14"/>
  <c r="BV539" i="14"/>
  <c r="BW539" i="14"/>
  <c r="BY539" i="14"/>
  <c r="BZ539" i="14"/>
  <c r="CA539" i="14"/>
  <c r="CB539" i="14"/>
  <c r="A540" i="14"/>
  <c r="B540" i="14"/>
  <c r="C540" i="14"/>
  <c r="D540" i="14"/>
  <c r="E540" i="14"/>
  <c r="F540" i="14"/>
  <c r="G540" i="14"/>
  <c r="H540" i="14"/>
  <c r="I540" i="14"/>
  <c r="J540" i="14"/>
  <c r="K540" i="14"/>
  <c r="L540" i="14"/>
  <c r="M540" i="14"/>
  <c r="N540" i="14"/>
  <c r="O540" i="14"/>
  <c r="P540" i="14"/>
  <c r="Q540" i="14"/>
  <c r="R540" i="14"/>
  <c r="S540" i="14"/>
  <c r="T540" i="14"/>
  <c r="U540" i="14"/>
  <c r="V540" i="14"/>
  <c r="W540" i="14"/>
  <c r="X540" i="14"/>
  <c r="Y540" i="14"/>
  <c r="Z540" i="14"/>
  <c r="AA540" i="14"/>
  <c r="AB540" i="14"/>
  <c r="AC540" i="14"/>
  <c r="AD540" i="14"/>
  <c r="AE540" i="14"/>
  <c r="AF540" i="14"/>
  <c r="AG540" i="14"/>
  <c r="AH540" i="14"/>
  <c r="AI540" i="14"/>
  <c r="AJ540" i="14"/>
  <c r="AK540" i="14"/>
  <c r="AL540" i="14"/>
  <c r="AM540" i="14"/>
  <c r="AN540" i="14"/>
  <c r="AO540" i="14"/>
  <c r="AP540" i="14"/>
  <c r="AQ540" i="14"/>
  <c r="AR540" i="14"/>
  <c r="AS540" i="14"/>
  <c r="AT540" i="14"/>
  <c r="AU540" i="14"/>
  <c r="AV540" i="14"/>
  <c r="AW540" i="14"/>
  <c r="AX540" i="14"/>
  <c r="AZ540" i="14"/>
  <c r="BA540" i="14"/>
  <c r="BB540" i="14"/>
  <c r="BC540" i="14"/>
  <c r="BD540" i="14"/>
  <c r="BE540" i="14"/>
  <c r="BF540" i="14"/>
  <c r="BG540" i="14"/>
  <c r="BH540" i="14"/>
  <c r="BI540" i="14"/>
  <c r="BJ540" i="14"/>
  <c r="BK540" i="14"/>
  <c r="BL540" i="14"/>
  <c r="BM540" i="14"/>
  <c r="BN540" i="14"/>
  <c r="BO540" i="14"/>
  <c r="BP540" i="14"/>
  <c r="BQ540" i="14"/>
  <c r="BR540" i="14"/>
  <c r="BS540" i="14"/>
  <c r="BT540" i="14"/>
  <c r="BU540" i="14"/>
  <c r="BV540" i="14"/>
  <c r="BW540" i="14"/>
  <c r="BY540" i="14"/>
  <c r="BZ540" i="14"/>
  <c r="CA540" i="14"/>
  <c r="CB540" i="14"/>
  <c r="A541" i="14"/>
  <c r="B541" i="14"/>
  <c r="C541" i="14"/>
  <c r="D541" i="14"/>
  <c r="E541" i="14"/>
  <c r="F541" i="14"/>
  <c r="G541" i="14"/>
  <c r="H541" i="14"/>
  <c r="I541" i="14"/>
  <c r="J541" i="14"/>
  <c r="K541" i="14"/>
  <c r="L541" i="14"/>
  <c r="M541" i="14"/>
  <c r="N541" i="14"/>
  <c r="O541" i="14"/>
  <c r="P541" i="14"/>
  <c r="Q541" i="14"/>
  <c r="R541" i="14"/>
  <c r="S541" i="14"/>
  <c r="T541" i="14"/>
  <c r="U541" i="14"/>
  <c r="V541" i="14"/>
  <c r="W541" i="14"/>
  <c r="X541" i="14"/>
  <c r="Y541" i="14"/>
  <c r="Z541" i="14"/>
  <c r="AA541" i="14"/>
  <c r="AB541" i="14"/>
  <c r="AC541" i="14"/>
  <c r="AD541" i="14"/>
  <c r="AE541" i="14"/>
  <c r="AF541" i="14"/>
  <c r="AG541" i="14"/>
  <c r="AH541" i="14"/>
  <c r="AI541" i="14"/>
  <c r="AJ541" i="14"/>
  <c r="AK541" i="14"/>
  <c r="AL541" i="14"/>
  <c r="AM541" i="14"/>
  <c r="AN541" i="14"/>
  <c r="AO541" i="14"/>
  <c r="AP541" i="14"/>
  <c r="AQ541" i="14"/>
  <c r="AR541" i="14"/>
  <c r="AS541" i="14"/>
  <c r="AT541" i="14"/>
  <c r="AU541" i="14"/>
  <c r="AV541" i="14"/>
  <c r="AW541" i="14"/>
  <c r="AX541" i="14"/>
  <c r="AZ541" i="14"/>
  <c r="BA541" i="14"/>
  <c r="BB541" i="14"/>
  <c r="BC541" i="14"/>
  <c r="BD541" i="14"/>
  <c r="BE541" i="14"/>
  <c r="BF541" i="14"/>
  <c r="BG541" i="14"/>
  <c r="BH541" i="14"/>
  <c r="BI541" i="14"/>
  <c r="BJ541" i="14"/>
  <c r="BK541" i="14"/>
  <c r="BL541" i="14"/>
  <c r="BM541" i="14"/>
  <c r="BN541" i="14"/>
  <c r="BO541" i="14"/>
  <c r="BP541" i="14"/>
  <c r="BQ541" i="14"/>
  <c r="BR541" i="14"/>
  <c r="BS541" i="14"/>
  <c r="BT541" i="14"/>
  <c r="BU541" i="14"/>
  <c r="BV541" i="14"/>
  <c r="BW541" i="14"/>
  <c r="BY541" i="14"/>
  <c r="BZ541" i="14"/>
  <c r="CA541" i="14"/>
  <c r="CB541" i="14"/>
  <c r="A542" i="14"/>
  <c r="B542" i="14"/>
  <c r="C542" i="14"/>
  <c r="D542" i="14"/>
  <c r="E542" i="14"/>
  <c r="F542" i="14"/>
  <c r="G542" i="14"/>
  <c r="H542" i="14"/>
  <c r="I542" i="14"/>
  <c r="J542" i="14"/>
  <c r="K542" i="14"/>
  <c r="L542" i="14"/>
  <c r="M542" i="14"/>
  <c r="N542" i="14"/>
  <c r="O542" i="14"/>
  <c r="P542" i="14"/>
  <c r="Q542" i="14"/>
  <c r="R542" i="14"/>
  <c r="S542" i="14"/>
  <c r="T542" i="14"/>
  <c r="U542" i="14"/>
  <c r="V542" i="14"/>
  <c r="W542" i="14"/>
  <c r="X542" i="14"/>
  <c r="Y542" i="14"/>
  <c r="Z542" i="14"/>
  <c r="AA542" i="14"/>
  <c r="AB542" i="14"/>
  <c r="AC542" i="14"/>
  <c r="AD542" i="14"/>
  <c r="AE542" i="14"/>
  <c r="AF542" i="14"/>
  <c r="AG542" i="14"/>
  <c r="AH542" i="14"/>
  <c r="AI542" i="14"/>
  <c r="AJ542" i="14"/>
  <c r="AK542" i="14"/>
  <c r="AL542" i="14"/>
  <c r="AM542" i="14"/>
  <c r="AN542" i="14"/>
  <c r="AO542" i="14"/>
  <c r="AP542" i="14"/>
  <c r="AQ542" i="14"/>
  <c r="AR542" i="14"/>
  <c r="AS542" i="14"/>
  <c r="AT542" i="14"/>
  <c r="AU542" i="14"/>
  <c r="AV542" i="14"/>
  <c r="AW542" i="14"/>
  <c r="AX542" i="14"/>
  <c r="AZ542" i="14"/>
  <c r="BA542" i="14"/>
  <c r="BB542" i="14"/>
  <c r="BC542" i="14"/>
  <c r="BD542" i="14"/>
  <c r="BE542" i="14"/>
  <c r="BF542" i="14"/>
  <c r="BG542" i="14"/>
  <c r="BH542" i="14"/>
  <c r="BI542" i="14"/>
  <c r="BJ542" i="14"/>
  <c r="BK542" i="14"/>
  <c r="BL542" i="14"/>
  <c r="BM542" i="14"/>
  <c r="BN542" i="14"/>
  <c r="BO542" i="14"/>
  <c r="BP542" i="14"/>
  <c r="BQ542" i="14"/>
  <c r="BR542" i="14"/>
  <c r="BS542" i="14"/>
  <c r="BT542" i="14"/>
  <c r="BU542" i="14"/>
  <c r="BV542" i="14"/>
  <c r="BW542" i="14"/>
  <c r="BY542" i="14"/>
  <c r="BZ542" i="14"/>
  <c r="CA542" i="14"/>
  <c r="CB542" i="14"/>
  <c r="A543" i="14"/>
  <c r="B543" i="14"/>
  <c r="C543" i="14"/>
  <c r="D543" i="14"/>
  <c r="E543" i="14"/>
  <c r="F543" i="14"/>
  <c r="G543" i="14"/>
  <c r="H543" i="14"/>
  <c r="I543" i="14"/>
  <c r="J543" i="14"/>
  <c r="K543" i="14"/>
  <c r="L543" i="14"/>
  <c r="M543" i="14"/>
  <c r="N543" i="14"/>
  <c r="O543" i="14"/>
  <c r="P543" i="14"/>
  <c r="Q543" i="14"/>
  <c r="R543" i="14"/>
  <c r="S543" i="14"/>
  <c r="T543" i="14"/>
  <c r="U543" i="14"/>
  <c r="V543" i="14"/>
  <c r="W543" i="14"/>
  <c r="X543" i="14"/>
  <c r="Y543" i="14"/>
  <c r="Z543" i="14"/>
  <c r="AA543" i="14"/>
  <c r="AB543" i="14"/>
  <c r="AC543" i="14"/>
  <c r="AD543" i="14"/>
  <c r="AE543" i="14"/>
  <c r="AF543" i="14"/>
  <c r="AG543" i="14"/>
  <c r="AH543" i="14"/>
  <c r="AI543" i="14"/>
  <c r="AJ543" i="14"/>
  <c r="AK543" i="14"/>
  <c r="AL543" i="14"/>
  <c r="AM543" i="14"/>
  <c r="AN543" i="14"/>
  <c r="AO543" i="14"/>
  <c r="AP543" i="14"/>
  <c r="AQ543" i="14"/>
  <c r="AR543" i="14"/>
  <c r="AS543" i="14"/>
  <c r="AT543" i="14"/>
  <c r="AU543" i="14"/>
  <c r="AV543" i="14"/>
  <c r="AW543" i="14"/>
  <c r="AX543" i="14"/>
  <c r="AZ543" i="14"/>
  <c r="BA543" i="14"/>
  <c r="BB543" i="14"/>
  <c r="BC543" i="14"/>
  <c r="BD543" i="14"/>
  <c r="BE543" i="14"/>
  <c r="BF543" i="14"/>
  <c r="BG543" i="14"/>
  <c r="BH543" i="14"/>
  <c r="BI543" i="14"/>
  <c r="BJ543" i="14"/>
  <c r="BK543" i="14"/>
  <c r="BL543" i="14"/>
  <c r="BM543" i="14"/>
  <c r="BN543" i="14"/>
  <c r="BO543" i="14"/>
  <c r="BP543" i="14"/>
  <c r="BQ543" i="14"/>
  <c r="BR543" i="14"/>
  <c r="BS543" i="14"/>
  <c r="BT543" i="14"/>
  <c r="BU543" i="14"/>
  <c r="BV543" i="14"/>
  <c r="BW543" i="14"/>
  <c r="BY543" i="14"/>
  <c r="BZ543" i="14"/>
  <c r="CA543" i="14"/>
  <c r="CB543" i="14"/>
  <c r="A544" i="14"/>
  <c r="B544" i="14"/>
  <c r="C544" i="14"/>
  <c r="D544" i="14"/>
  <c r="E544" i="14"/>
  <c r="F544" i="14"/>
  <c r="G544" i="14"/>
  <c r="H544" i="14"/>
  <c r="I544" i="14"/>
  <c r="J544" i="14"/>
  <c r="K544" i="14"/>
  <c r="L544" i="14"/>
  <c r="M544" i="14"/>
  <c r="N544" i="14"/>
  <c r="O544" i="14"/>
  <c r="P544" i="14"/>
  <c r="Q544" i="14"/>
  <c r="R544" i="14"/>
  <c r="S544" i="14"/>
  <c r="T544" i="14"/>
  <c r="U544" i="14"/>
  <c r="V544" i="14"/>
  <c r="W544" i="14"/>
  <c r="X544" i="14"/>
  <c r="Y544" i="14"/>
  <c r="Z544" i="14"/>
  <c r="AA544" i="14"/>
  <c r="AB544" i="14"/>
  <c r="AC544" i="14"/>
  <c r="AD544" i="14"/>
  <c r="AE544" i="14"/>
  <c r="AF544" i="14"/>
  <c r="AG544" i="14"/>
  <c r="AH544" i="14"/>
  <c r="AI544" i="14"/>
  <c r="AJ544" i="14"/>
  <c r="AK544" i="14"/>
  <c r="AL544" i="14"/>
  <c r="AM544" i="14"/>
  <c r="AN544" i="14"/>
  <c r="AO544" i="14"/>
  <c r="AP544" i="14"/>
  <c r="AQ544" i="14"/>
  <c r="AR544" i="14"/>
  <c r="AS544" i="14"/>
  <c r="AT544" i="14"/>
  <c r="AU544" i="14"/>
  <c r="AV544" i="14"/>
  <c r="AW544" i="14"/>
  <c r="AX544" i="14"/>
  <c r="AZ544" i="14"/>
  <c r="BA544" i="14"/>
  <c r="BB544" i="14"/>
  <c r="BC544" i="14"/>
  <c r="BD544" i="14"/>
  <c r="BE544" i="14"/>
  <c r="BF544" i="14"/>
  <c r="BG544" i="14"/>
  <c r="BH544" i="14"/>
  <c r="BI544" i="14"/>
  <c r="BJ544" i="14"/>
  <c r="BK544" i="14"/>
  <c r="BL544" i="14"/>
  <c r="BM544" i="14"/>
  <c r="BN544" i="14"/>
  <c r="BO544" i="14"/>
  <c r="BP544" i="14"/>
  <c r="BQ544" i="14"/>
  <c r="BR544" i="14"/>
  <c r="BS544" i="14"/>
  <c r="BT544" i="14"/>
  <c r="BU544" i="14"/>
  <c r="BV544" i="14"/>
  <c r="BW544" i="14"/>
  <c r="BY544" i="14"/>
  <c r="BZ544" i="14"/>
  <c r="CA544" i="14"/>
  <c r="CB544" i="14"/>
  <c r="A545" i="14"/>
  <c r="B545" i="14"/>
  <c r="C545" i="14"/>
  <c r="D545" i="14"/>
  <c r="E545" i="14"/>
  <c r="F545" i="14"/>
  <c r="G545" i="14"/>
  <c r="H545" i="14"/>
  <c r="I545" i="14"/>
  <c r="J545" i="14"/>
  <c r="K545" i="14"/>
  <c r="L545" i="14"/>
  <c r="M545" i="14"/>
  <c r="N545" i="14"/>
  <c r="O545" i="14"/>
  <c r="P545" i="14"/>
  <c r="Q545" i="14"/>
  <c r="R545" i="14"/>
  <c r="S545" i="14"/>
  <c r="T545" i="14"/>
  <c r="U545" i="14"/>
  <c r="V545" i="14"/>
  <c r="W545" i="14"/>
  <c r="X545" i="14"/>
  <c r="Y545" i="14"/>
  <c r="Z545" i="14"/>
  <c r="AA545" i="14"/>
  <c r="AB545" i="14"/>
  <c r="AC545" i="14"/>
  <c r="AD545" i="14"/>
  <c r="AE545" i="14"/>
  <c r="AF545" i="14"/>
  <c r="AG545" i="14"/>
  <c r="AH545" i="14"/>
  <c r="AI545" i="14"/>
  <c r="AJ545" i="14"/>
  <c r="AK545" i="14"/>
  <c r="AL545" i="14"/>
  <c r="AM545" i="14"/>
  <c r="AN545" i="14"/>
  <c r="AO545" i="14"/>
  <c r="AP545" i="14"/>
  <c r="AQ545" i="14"/>
  <c r="AR545" i="14"/>
  <c r="AS545" i="14"/>
  <c r="AT545" i="14"/>
  <c r="AU545" i="14"/>
  <c r="AV545" i="14"/>
  <c r="AW545" i="14"/>
  <c r="AX545" i="14"/>
  <c r="AZ545" i="14"/>
  <c r="BA545" i="14"/>
  <c r="BB545" i="14"/>
  <c r="BC545" i="14"/>
  <c r="BD545" i="14"/>
  <c r="BE545" i="14"/>
  <c r="BF545" i="14"/>
  <c r="BG545" i="14"/>
  <c r="BH545" i="14"/>
  <c r="BI545" i="14"/>
  <c r="BJ545" i="14"/>
  <c r="BK545" i="14"/>
  <c r="BL545" i="14"/>
  <c r="BM545" i="14"/>
  <c r="BN545" i="14"/>
  <c r="BO545" i="14"/>
  <c r="BP545" i="14"/>
  <c r="BQ545" i="14"/>
  <c r="BR545" i="14"/>
  <c r="BS545" i="14"/>
  <c r="BT545" i="14"/>
  <c r="BU545" i="14"/>
  <c r="BV545" i="14"/>
  <c r="BW545" i="14"/>
  <c r="BY545" i="14"/>
  <c r="BZ545" i="14"/>
  <c r="CA545" i="14"/>
  <c r="CB545" i="14"/>
  <c r="A546" i="14"/>
  <c r="B546" i="14"/>
  <c r="C546" i="14"/>
  <c r="D546" i="14"/>
  <c r="E546" i="14"/>
  <c r="F546" i="14"/>
  <c r="G546" i="14"/>
  <c r="H546" i="14"/>
  <c r="I546" i="14"/>
  <c r="J546" i="14"/>
  <c r="K546" i="14"/>
  <c r="L546" i="14"/>
  <c r="M546" i="14"/>
  <c r="N546" i="14"/>
  <c r="O546" i="14"/>
  <c r="P546" i="14"/>
  <c r="Q546" i="14"/>
  <c r="R546" i="14"/>
  <c r="S546" i="14"/>
  <c r="T546" i="14"/>
  <c r="U546" i="14"/>
  <c r="V546" i="14"/>
  <c r="W546" i="14"/>
  <c r="X546" i="14"/>
  <c r="Y546" i="14"/>
  <c r="Z546" i="14"/>
  <c r="AA546" i="14"/>
  <c r="AB546" i="14"/>
  <c r="AC546" i="14"/>
  <c r="AD546" i="14"/>
  <c r="AE546" i="14"/>
  <c r="AF546" i="14"/>
  <c r="AG546" i="14"/>
  <c r="AH546" i="14"/>
  <c r="AI546" i="14"/>
  <c r="AJ546" i="14"/>
  <c r="AK546" i="14"/>
  <c r="AL546" i="14"/>
  <c r="AM546" i="14"/>
  <c r="AN546" i="14"/>
  <c r="AO546" i="14"/>
  <c r="AP546" i="14"/>
  <c r="AQ546" i="14"/>
  <c r="AR546" i="14"/>
  <c r="AS546" i="14"/>
  <c r="AT546" i="14"/>
  <c r="AU546" i="14"/>
  <c r="AV546" i="14"/>
  <c r="AW546" i="14"/>
  <c r="AX546" i="14"/>
  <c r="AZ546" i="14"/>
  <c r="BA546" i="14"/>
  <c r="BB546" i="14"/>
  <c r="BC546" i="14"/>
  <c r="BD546" i="14"/>
  <c r="BE546" i="14"/>
  <c r="BF546" i="14"/>
  <c r="BG546" i="14"/>
  <c r="BH546" i="14"/>
  <c r="BI546" i="14"/>
  <c r="BJ546" i="14"/>
  <c r="BK546" i="14"/>
  <c r="BL546" i="14"/>
  <c r="BM546" i="14"/>
  <c r="BN546" i="14"/>
  <c r="BO546" i="14"/>
  <c r="BP546" i="14"/>
  <c r="BQ546" i="14"/>
  <c r="BR546" i="14"/>
  <c r="BS546" i="14"/>
  <c r="BT546" i="14"/>
  <c r="BU546" i="14"/>
  <c r="BV546" i="14"/>
  <c r="BW546" i="14"/>
  <c r="BY546" i="14"/>
  <c r="BZ546" i="14"/>
  <c r="CA546" i="14"/>
  <c r="CB546" i="14"/>
  <c r="A547" i="14"/>
  <c r="B547" i="14"/>
  <c r="C547" i="14"/>
  <c r="D547" i="14"/>
  <c r="E547" i="14"/>
  <c r="F547" i="14"/>
  <c r="G547" i="14"/>
  <c r="H547" i="14"/>
  <c r="I547" i="14"/>
  <c r="J547" i="14"/>
  <c r="K547" i="14"/>
  <c r="L547" i="14"/>
  <c r="M547" i="14"/>
  <c r="N547" i="14"/>
  <c r="O547" i="14"/>
  <c r="P547" i="14"/>
  <c r="Q547" i="14"/>
  <c r="R547" i="14"/>
  <c r="S547" i="14"/>
  <c r="T547" i="14"/>
  <c r="U547" i="14"/>
  <c r="V547" i="14"/>
  <c r="W547" i="14"/>
  <c r="X547" i="14"/>
  <c r="Y547" i="14"/>
  <c r="Z547" i="14"/>
  <c r="AA547" i="14"/>
  <c r="AB547" i="14"/>
  <c r="AC547" i="14"/>
  <c r="AD547" i="14"/>
  <c r="AE547" i="14"/>
  <c r="AF547" i="14"/>
  <c r="AG547" i="14"/>
  <c r="AH547" i="14"/>
  <c r="AI547" i="14"/>
  <c r="AJ547" i="14"/>
  <c r="AK547" i="14"/>
  <c r="AL547" i="14"/>
  <c r="AM547" i="14"/>
  <c r="AN547" i="14"/>
  <c r="AO547" i="14"/>
  <c r="AP547" i="14"/>
  <c r="AQ547" i="14"/>
  <c r="AR547" i="14"/>
  <c r="AS547" i="14"/>
  <c r="AT547" i="14"/>
  <c r="AU547" i="14"/>
  <c r="AV547" i="14"/>
  <c r="AW547" i="14"/>
  <c r="AX547" i="14"/>
  <c r="AZ547" i="14"/>
  <c r="BA547" i="14"/>
  <c r="BB547" i="14"/>
  <c r="BC547" i="14"/>
  <c r="BD547" i="14"/>
  <c r="BE547" i="14"/>
  <c r="BF547" i="14"/>
  <c r="BG547" i="14"/>
  <c r="BH547" i="14"/>
  <c r="BI547" i="14"/>
  <c r="BJ547" i="14"/>
  <c r="BK547" i="14"/>
  <c r="BL547" i="14"/>
  <c r="BM547" i="14"/>
  <c r="BN547" i="14"/>
  <c r="BO547" i="14"/>
  <c r="BP547" i="14"/>
  <c r="BQ547" i="14"/>
  <c r="BR547" i="14"/>
  <c r="BS547" i="14"/>
  <c r="BT547" i="14"/>
  <c r="BU547" i="14"/>
  <c r="BV547" i="14"/>
  <c r="BW547" i="14"/>
  <c r="BY547" i="14"/>
  <c r="BZ547" i="14"/>
  <c r="CA547" i="14"/>
  <c r="CB547" i="14"/>
  <c r="A548" i="14"/>
  <c r="B548" i="14"/>
  <c r="C548" i="14"/>
  <c r="D548" i="14"/>
  <c r="E548" i="14"/>
  <c r="F548" i="14"/>
  <c r="G548" i="14"/>
  <c r="H548" i="14"/>
  <c r="I548" i="14"/>
  <c r="J548" i="14"/>
  <c r="K548" i="14"/>
  <c r="L548" i="14"/>
  <c r="M548" i="14"/>
  <c r="N548" i="14"/>
  <c r="O548" i="14"/>
  <c r="P548" i="14"/>
  <c r="Q548" i="14"/>
  <c r="R548" i="14"/>
  <c r="S548" i="14"/>
  <c r="T548" i="14"/>
  <c r="U548" i="14"/>
  <c r="V548" i="14"/>
  <c r="W548" i="14"/>
  <c r="X548" i="14"/>
  <c r="Y548" i="14"/>
  <c r="Z548" i="14"/>
  <c r="AA548" i="14"/>
  <c r="AB548" i="14"/>
  <c r="AC548" i="14"/>
  <c r="AD548" i="14"/>
  <c r="AE548" i="14"/>
  <c r="AF548" i="14"/>
  <c r="AG548" i="14"/>
  <c r="AH548" i="14"/>
  <c r="AI548" i="14"/>
  <c r="AJ548" i="14"/>
  <c r="AK548" i="14"/>
  <c r="AL548" i="14"/>
  <c r="AM548" i="14"/>
  <c r="AN548" i="14"/>
  <c r="AO548" i="14"/>
  <c r="AP548" i="14"/>
  <c r="AQ548" i="14"/>
  <c r="AR548" i="14"/>
  <c r="AS548" i="14"/>
  <c r="AT548" i="14"/>
  <c r="AU548" i="14"/>
  <c r="AV548" i="14"/>
  <c r="AW548" i="14"/>
  <c r="AX548" i="14"/>
  <c r="AZ548" i="14"/>
  <c r="BA548" i="14"/>
  <c r="BB548" i="14"/>
  <c r="BC548" i="14"/>
  <c r="BD548" i="14"/>
  <c r="BE548" i="14"/>
  <c r="BF548" i="14"/>
  <c r="BG548" i="14"/>
  <c r="BH548" i="14"/>
  <c r="BI548" i="14"/>
  <c r="BJ548" i="14"/>
  <c r="BK548" i="14"/>
  <c r="BL548" i="14"/>
  <c r="BM548" i="14"/>
  <c r="BN548" i="14"/>
  <c r="BO548" i="14"/>
  <c r="BP548" i="14"/>
  <c r="BQ548" i="14"/>
  <c r="BR548" i="14"/>
  <c r="BS548" i="14"/>
  <c r="BT548" i="14"/>
  <c r="BU548" i="14"/>
  <c r="BV548" i="14"/>
  <c r="BW548" i="14"/>
  <c r="BY548" i="14"/>
  <c r="BZ548" i="14"/>
  <c r="CA548" i="14"/>
  <c r="CB548" i="14"/>
  <c r="A549" i="14"/>
  <c r="B549" i="14"/>
  <c r="C549" i="14"/>
  <c r="D549" i="14"/>
  <c r="E549" i="14"/>
  <c r="F549" i="14"/>
  <c r="G549" i="14"/>
  <c r="H549" i="14"/>
  <c r="I549" i="14"/>
  <c r="J549" i="14"/>
  <c r="K549" i="14"/>
  <c r="L549" i="14"/>
  <c r="M549" i="14"/>
  <c r="N549" i="14"/>
  <c r="O549" i="14"/>
  <c r="P549" i="14"/>
  <c r="Q549" i="14"/>
  <c r="R549" i="14"/>
  <c r="S549" i="14"/>
  <c r="T549" i="14"/>
  <c r="U549" i="14"/>
  <c r="V549" i="14"/>
  <c r="W549" i="14"/>
  <c r="X549" i="14"/>
  <c r="Y549" i="14"/>
  <c r="Z549" i="14"/>
  <c r="AA549" i="14"/>
  <c r="AB549" i="14"/>
  <c r="AC549" i="14"/>
  <c r="AD549" i="14"/>
  <c r="AE549" i="14"/>
  <c r="AF549" i="14"/>
  <c r="AG549" i="14"/>
  <c r="AH549" i="14"/>
  <c r="AI549" i="14"/>
  <c r="AJ549" i="14"/>
  <c r="AK549" i="14"/>
  <c r="AL549" i="14"/>
  <c r="AM549" i="14"/>
  <c r="AN549" i="14"/>
  <c r="AO549" i="14"/>
  <c r="AP549" i="14"/>
  <c r="AQ549" i="14"/>
  <c r="AR549" i="14"/>
  <c r="AS549" i="14"/>
  <c r="AT549" i="14"/>
  <c r="AU549" i="14"/>
  <c r="AV549" i="14"/>
  <c r="AW549" i="14"/>
  <c r="AX549" i="14"/>
  <c r="AZ549" i="14"/>
  <c r="BA549" i="14"/>
  <c r="BB549" i="14"/>
  <c r="BC549" i="14"/>
  <c r="BD549" i="14"/>
  <c r="BE549" i="14"/>
  <c r="BF549" i="14"/>
  <c r="BG549" i="14"/>
  <c r="BH549" i="14"/>
  <c r="BI549" i="14"/>
  <c r="BJ549" i="14"/>
  <c r="BK549" i="14"/>
  <c r="BL549" i="14"/>
  <c r="BM549" i="14"/>
  <c r="BN549" i="14"/>
  <c r="BO549" i="14"/>
  <c r="BP549" i="14"/>
  <c r="BQ549" i="14"/>
  <c r="BR549" i="14"/>
  <c r="BS549" i="14"/>
  <c r="BT549" i="14"/>
  <c r="BU549" i="14"/>
  <c r="BV549" i="14"/>
  <c r="BW549" i="14"/>
  <c r="BY549" i="14"/>
  <c r="BZ549" i="14"/>
  <c r="CA549" i="14"/>
  <c r="CB549" i="14"/>
  <c r="A550" i="14"/>
  <c r="B550" i="14"/>
  <c r="C550" i="14"/>
  <c r="D550" i="14"/>
  <c r="E550" i="14"/>
  <c r="F550" i="14"/>
  <c r="G550" i="14"/>
  <c r="H550" i="14"/>
  <c r="I550" i="14"/>
  <c r="J550" i="14"/>
  <c r="K550" i="14"/>
  <c r="L550" i="14"/>
  <c r="M550" i="14"/>
  <c r="N550" i="14"/>
  <c r="O550" i="14"/>
  <c r="P550" i="14"/>
  <c r="Q550" i="14"/>
  <c r="R550" i="14"/>
  <c r="S550" i="14"/>
  <c r="T550" i="14"/>
  <c r="U550" i="14"/>
  <c r="V550" i="14"/>
  <c r="W550" i="14"/>
  <c r="X550" i="14"/>
  <c r="Y550" i="14"/>
  <c r="Z550" i="14"/>
  <c r="AA550" i="14"/>
  <c r="AB550" i="14"/>
  <c r="AC550" i="14"/>
  <c r="AD550" i="14"/>
  <c r="AE550" i="14"/>
  <c r="AF550" i="14"/>
  <c r="AG550" i="14"/>
  <c r="AH550" i="14"/>
  <c r="AI550" i="14"/>
  <c r="AJ550" i="14"/>
  <c r="AK550" i="14"/>
  <c r="AL550" i="14"/>
  <c r="AM550" i="14"/>
  <c r="AN550" i="14"/>
  <c r="AO550" i="14"/>
  <c r="AP550" i="14"/>
  <c r="AQ550" i="14"/>
  <c r="AR550" i="14"/>
  <c r="AS550" i="14"/>
  <c r="AT550" i="14"/>
  <c r="AU550" i="14"/>
  <c r="AV550" i="14"/>
  <c r="AW550" i="14"/>
  <c r="AX550" i="14"/>
  <c r="AZ550" i="14"/>
  <c r="BA550" i="14"/>
  <c r="BB550" i="14"/>
  <c r="BC550" i="14"/>
  <c r="BD550" i="14"/>
  <c r="BE550" i="14"/>
  <c r="BF550" i="14"/>
  <c r="BG550" i="14"/>
  <c r="BH550" i="14"/>
  <c r="BI550" i="14"/>
  <c r="BJ550" i="14"/>
  <c r="BK550" i="14"/>
  <c r="BL550" i="14"/>
  <c r="BM550" i="14"/>
  <c r="BN550" i="14"/>
  <c r="BO550" i="14"/>
  <c r="BP550" i="14"/>
  <c r="BQ550" i="14"/>
  <c r="BR550" i="14"/>
  <c r="BS550" i="14"/>
  <c r="BT550" i="14"/>
  <c r="BU550" i="14"/>
  <c r="BV550" i="14"/>
  <c r="BW550" i="14"/>
  <c r="BY550" i="14"/>
  <c r="BZ550" i="14"/>
  <c r="CA550" i="14"/>
  <c r="CB550" i="14"/>
  <c r="A551" i="14"/>
  <c r="B551" i="14"/>
  <c r="C551" i="14"/>
  <c r="D551" i="14"/>
  <c r="E551" i="14"/>
  <c r="F551" i="14"/>
  <c r="G551" i="14"/>
  <c r="H551" i="14"/>
  <c r="I551" i="14"/>
  <c r="J551" i="14"/>
  <c r="K551" i="14"/>
  <c r="L551" i="14"/>
  <c r="M551" i="14"/>
  <c r="N551" i="14"/>
  <c r="O551" i="14"/>
  <c r="P551" i="14"/>
  <c r="Q551" i="14"/>
  <c r="R551" i="14"/>
  <c r="S551" i="14"/>
  <c r="T551" i="14"/>
  <c r="U551" i="14"/>
  <c r="V551" i="14"/>
  <c r="W551" i="14"/>
  <c r="X551" i="14"/>
  <c r="Y551" i="14"/>
  <c r="Z551" i="14"/>
  <c r="AA551" i="14"/>
  <c r="AB551" i="14"/>
  <c r="AC551" i="14"/>
  <c r="AD551" i="14"/>
  <c r="AE551" i="14"/>
  <c r="AF551" i="14"/>
  <c r="AG551" i="14"/>
  <c r="AH551" i="14"/>
  <c r="AI551" i="14"/>
  <c r="AJ551" i="14"/>
  <c r="AK551" i="14"/>
  <c r="AL551" i="14"/>
  <c r="AM551" i="14"/>
  <c r="AN551" i="14"/>
  <c r="AO551" i="14"/>
  <c r="AP551" i="14"/>
  <c r="AQ551" i="14"/>
  <c r="AR551" i="14"/>
  <c r="AS551" i="14"/>
  <c r="AT551" i="14"/>
  <c r="AU551" i="14"/>
  <c r="AV551" i="14"/>
  <c r="AW551" i="14"/>
  <c r="AX551" i="14"/>
  <c r="AZ551" i="14"/>
  <c r="BA551" i="14"/>
  <c r="BB551" i="14"/>
  <c r="BC551" i="14"/>
  <c r="BD551" i="14"/>
  <c r="BE551" i="14"/>
  <c r="BF551" i="14"/>
  <c r="BG551" i="14"/>
  <c r="BH551" i="14"/>
  <c r="BI551" i="14"/>
  <c r="BJ551" i="14"/>
  <c r="BK551" i="14"/>
  <c r="BL551" i="14"/>
  <c r="BM551" i="14"/>
  <c r="BN551" i="14"/>
  <c r="BO551" i="14"/>
  <c r="BP551" i="14"/>
  <c r="BQ551" i="14"/>
  <c r="BR551" i="14"/>
  <c r="BS551" i="14"/>
  <c r="BT551" i="14"/>
  <c r="BU551" i="14"/>
  <c r="BV551" i="14"/>
  <c r="BW551" i="14"/>
  <c r="BY551" i="14"/>
  <c r="BZ551" i="14"/>
  <c r="CA551" i="14"/>
  <c r="CB551" i="14"/>
  <c r="A552" i="14"/>
  <c r="B552" i="14"/>
  <c r="C552" i="14"/>
  <c r="D552" i="14"/>
  <c r="E552" i="14"/>
  <c r="F552" i="14"/>
  <c r="G552" i="14"/>
  <c r="H552" i="14"/>
  <c r="I552" i="14"/>
  <c r="J552" i="14"/>
  <c r="K552" i="14"/>
  <c r="L552" i="14"/>
  <c r="M552" i="14"/>
  <c r="N552" i="14"/>
  <c r="O552" i="14"/>
  <c r="P552" i="14"/>
  <c r="Q552" i="14"/>
  <c r="R552" i="14"/>
  <c r="S552" i="14"/>
  <c r="T552" i="14"/>
  <c r="U552" i="14"/>
  <c r="V552" i="14"/>
  <c r="W552" i="14"/>
  <c r="X552" i="14"/>
  <c r="Y552" i="14"/>
  <c r="Z552" i="14"/>
  <c r="AA552" i="14"/>
  <c r="AB552" i="14"/>
  <c r="AC552" i="14"/>
  <c r="AD552" i="14"/>
  <c r="AE552" i="14"/>
  <c r="AF552" i="14"/>
  <c r="AG552" i="14"/>
  <c r="AH552" i="14"/>
  <c r="AI552" i="14"/>
  <c r="AJ552" i="14"/>
  <c r="AK552" i="14"/>
  <c r="AL552" i="14"/>
  <c r="AM552" i="14"/>
  <c r="AN552" i="14"/>
  <c r="AO552" i="14"/>
  <c r="AP552" i="14"/>
  <c r="AQ552" i="14"/>
  <c r="AR552" i="14"/>
  <c r="AS552" i="14"/>
  <c r="AT552" i="14"/>
  <c r="AU552" i="14"/>
  <c r="AV552" i="14"/>
  <c r="AW552" i="14"/>
  <c r="AX552" i="14"/>
  <c r="AZ552" i="14"/>
  <c r="BA552" i="14"/>
  <c r="BB552" i="14"/>
  <c r="BC552" i="14"/>
  <c r="BD552" i="14"/>
  <c r="BE552" i="14"/>
  <c r="BF552" i="14"/>
  <c r="BG552" i="14"/>
  <c r="BH552" i="14"/>
  <c r="BI552" i="14"/>
  <c r="BJ552" i="14"/>
  <c r="BK552" i="14"/>
  <c r="BL552" i="14"/>
  <c r="BM552" i="14"/>
  <c r="BN552" i="14"/>
  <c r="BO552" i="14"/>
  <c r="BP552" i="14"/>
  <c r="BQ552" i="14"/>
  <c r="BR552" i="14"/>
  <c r="BS552" i="14"/>
  <c r="BT552" i="14"/>
  <c r="BU552" i="14"/>
  <c r="BV552" i="14"/>
  <c r="BW552" i="14"/>
  <c r="BY552" i="14"/>
  <c r="BZ552" i="14"/>
  <c r="CA552" i="14"/>
  <c r="CB552" i="14"/>
  <c r="A553" i="14"/>
  <c r="B553" i="14"/>
  <c r="C553" i="14"/>
  <c r="D553" i="14"/>
  <c r="E553" i="14"/>
  <c r="F553" i="14"/>
  <c r="G553" i="14"/>
  <c r="H553" i="14"/>
  <c r="I553" i="14"/>
  <c r="J553" i="14"/>
  <c r="K553" i="14"/>
  <c r="L553" i="14"/>
  <c r="M553" i="14"/>
  <c r="N553" i="14"/>
  <c r="O553" i="14"/>
  <c r="P553" i="14"/>
  <c r="Q553" i="14"/>
  <c r="R553" i="14"/>
  <c r="S553" i="14"/>
  <c r="T553" i="14"/>
  <c r="U553" i="14"/>
  <c r="V553" i="14"/>
  <c r="W553" i="14"/>
  <c r="X553" i="14"/>
  <c r="Y553" i="14"/>
  <c r="Z553" i="14"/>
  <c r="AA553" i="14"/>
  <c r="AB553" i="14"/>
  <c r="AC553" i="14"/>
  <c r="AD553" i="14"/>
  <c r="AE553" i="14"/>
  <c r="AF553" i="14"/>
  <c r="AG553" i="14"/>
  <c r="AH553" i="14"/>
  <c r="AI553" i="14"/>
  <c r="AJ553" i="14"/>
  <c r="AK553" i="14"/>
  <c r="AL553" i="14"/>
  <c r="AM553" i="14"/>
  <c r="AN553" i="14"/>
  <c r="AO553" i="14"/>
  <c r="AP553" i="14"/>
  <c r="AQ553" i="14"/>
  <c r="AR553" i="14"/>
  <c r="AS553" i="14"/>
  <c r="AT553" i="14"/>
  <c r="AU553" i="14"/>
  <c r="AV553" i="14"/>
  <c r="AW553" i="14"/>
  <c r="AX553" i="14"/>
  <c r="AZ553" i="14"/>
  <c r="BA553" i="14"/>
  <c r="BB553" i="14"/>
  <c r="BC553" i="14"/>
  <c r="BD553" i="14"/>
  <c r="BE553" i="14"/>
  <c r="BF553" i="14"/>
  <c r="BG553" i="14"/>
  <c r="BH553" i="14"/>
  <c r="BI553" i="14"/>
  <c r="BJ553" i="14"/>
  <c r="BK553" i="14"/>
  <c r="BL553" i="14"/>
  <c r="BM553" i="14"/>
  <c r="BN553" i="14"/>
  <c r="BO553" i="14"/>
  <c r="BP553" i="14"/>
  <c r="BQ553" i="14"/>
  <c r="BR553" i="14"/>
  <c r="BS553" i="14"/>
  <c r="BT553" i="14"/>
  <c r="BU553" i="14"/>
  <c r="BV553" i="14"/>
  <c r="BW553" i="14"/>
  <c r="BY553" i="14"/>
  <c r="BZ553" i="14"/>
  <c r="CA553" i="14"/>
  <c r="CB553" i="14"/>
  <c r="A554" i="14"/>
  <c r="B554" i="14"/>
  <c r="C554" i="14"/>
  <c r="D554" i="14"/>
  <c r="E554" i="14"/>
  <c r="F554" i="14"/>
  <c r="G554" i="14"/>
  <c r="H554" i="14"/>
  <c r="I554" i="14"/>
  <c r="J554" i="14"/>
  <c r="K554" i="14"/>
  <c r="L554" i="14"/>
  <c r="M554" i="14"/>
  <c r="N554" i="14"/>
  <c r="O554" i="14"/>
  <c r="P554" i="14"/>
  <c r="Q554" i="14"/>
  <c r="R554" i="14"/>
  <c r="S554" i="14"/>
  <c r="T554" i="14"/>
  <c r="U554" i="14"/>
  <c r="V554" i="14"/>
  <c r="W554" i="14"/>
  <c r="X554" i="14"/>
  <c r="Y554" i="14"/>
  <c r="Z554" i="14"/>
  <c r="AA554" i="14"/>
  <c r="AB554" i="14"/>
  <c r="AC554" i="14"/>
  <c r="AD554" i="14"/>
  <c r="AE554" i="14"/>
  <c r="AF554" i="14"/>
  <c r="AG554" i="14"/>
  <c r="AH554" i="14"/>
  <c r="AI554" i="14"/>
  <c r="AJ554" i="14"/>
  <c r="AK554" i="14"/>
  <c r="AL554" i="14"/>
  <c r="AM554" i="14"/>
  <c r="AN554" i="14"/>
  <c r="AO554" i="14"/>
  <c r="AP554" i="14"/>
  <c r="AQ554" i="14"/>
  <c r="AR554" i="14"/>
  <c r="AS554" i="14"/>
  <c r="AT554" i="14"/>
  <c r="AU554" i="14"/>
  <c r="AV554" i="14"/>
  <c r="AW554" i="14"/>
  <c r="AX554" i="14"/>
  <c r="AZ554" i="14"/>
  <c r="BA554" i="14"/>
  <c r="BB554" i="14"/>
  <c r="BC554" i="14"/>
  <c r="BD554" i="14"/>
  <c r="BE554" i="14"/>
  <c r="BF554" i="14"/>
  <c r="BG554" i="14"/>
  <c r="BH554" i="14"/>
  <c r="BI554" i="14"/>
  <c r="BJ554" i="14"/>
  <c r="BK554" i="14"/>
  <c r="BL554" i="14"/>
  <c r="BM554" i="14"/>
  <c r="BN554" i="14"/>
  <c r="BO554" i="14"/>
  <c r="BP554" i="14"/>
  <c r="BQ554" i="14"/>
  <c r="BR554" i="14"/>
  <c r="BS554" i="14"/>
  <c r="BT554" i="14"/>
  <c r="BU554" i="14"/>
  <c r="BV554" i="14"/>
  <c r="BW554" i="14"/>
  <c r="BY554" i="14"/>
  <c r="BZ554" i="14"/>
  <c r="CA554" i="14"/>
  <c r="CB554" i="14"/>
  <c r="A555" i="14"/>
  <c r="B555" i="14"/>
  <c r="C555" i="14"/>
  <c r="D555" i="14"/>
  <c r="E555" i="14"/>
  <c r="F555" i="14"/>
  <c r="G555" i="14"/>
  <c r="H555" i="14"/>
  <c r="I555" i="14"/>
  <c r="J555" i="14"/>
  <c r="K555" i="14"/>
  <c r="L555" i="14"/>
  <c r="M555" i="14"/>
  <c r="N555" i="14"/>
  <c r="O555" i="14"/>
  <c r="P555" i="14"/>
  <c r="Q555" i="14"/>
  <c r="R555" i="14"/>
  <c r="S555" i="14"/>
  <c r="T555" i="14"/>
  <c r="U555" i="14"/>
  <c r="V555" i="14"/>
  <c r="W555" i="14"/>
  <c r="X555" i="14"/>
  <c r="Y555" i="14"/>
  <c r="Z555" i="14"/>
  <c r="AA555" i="14"/>
  <c r="AB555" i="14"/>
  <c r="AC555" i="14"/>
  <c r="AD555" i="14"/>
  <c r="AE555" i="14"/>
  <c r="AF555" i="14"/>
  <c r="AG555" i="14"/>
  <c r="AH555" i="14"/>
  <c r="AI555" i="14"/>
  <c r="AJ555" i="14"/>
  <c r="AK555" i="14"/>
  <c r="AL555" i="14"/>
  <c r="AM555" i="14"/>
  <c r="AN555" i="14"/>
  <c r="AO555" i="14"/>
  <c r="AP555" i="14"/>
  <c r="AQ555" i="14"/>
  <c r="AR555" i="14"/>
  <c r="AS555" i="14"/>
  <c r="AT555" i="14"/>
  <c r="AU555" i="14"/>
  <c r="AV555" i="14"/>
  <c r="AW555" i="14"/>
  <c r="AX555" i="14"/>
  <c r="AZ555" i="14"/>
  <c r="BA555" i="14"/>
  <c r="BB555" i="14"/>
  <c r="BC555" i="14"/>
  <c r="BD555" i="14"/>
  <c r="BE555" i="14"/>
  <c r="BF555" i="14"/>
  <c r="BG555" i="14"/>
  <c r="BH555" i="14"/>
  <c r="BI555" i="14"/>
  <c r="BJ555" i="14"/>
  <c r="BK555" i="14"/>
  <c r="BL555" i="14"/>
  <c r="BM555" i="14"/>
  <c r="BN555" i="14"/>
  <c r="BO555" i="14"/>
  <c r="BP555" i="14"/>
  <c r="BQ555" i="14"/>
  <c r="BR555" i="14"/>
  <c r="BS555" i="14"/>
  <c r="BT555" i="14"/>
  <c r="BU555" i="14"/>
  <c r="BV555" i="14"/>
  <c r="BW555" i="14"/>
  <c r="BY555" i="14"/>
  <c r="BZ555" i="14"/>
  <c r="CA555" i="14"/>
  <c r="CB555" i="14"/>
  <c r="A556" i="14"/>
  <c r="B556" i="14"/>
  <c r="C556" i="14"/>
  <c r="D556" i="14"/>
  <c r="E556" i="14"/>
  <c r="F556" i="14"/>
  <c r="G556" i="14"/>
  <c r="H556" i="14"/>
  <c r="I556" i="14"/>
  <c r="J556" i="14"/>
  <c r="K556" i="14"/>
  <c r="L556" i="14"/>
  <c r="M556" i="14"/>
  <c r="N556" i="14"/>
  <c r="O556" i="14"/>
  <c r="P556" i="14"/>
  <c r="Q556" i="14"/>
  <c r="R556" i="14"/>
  <c r="S556" i="14"/>
  <c r="T556" i="14"/>
  <c r="U556" i="14"/>
  <c r="V556" i="14"/>
  <c r="W556" i="14"/>
  <c r="X556" i="14"/>
  <c r="Y556" i="14"/>
  <c r="Z556" i="14"/>
  <c r="AA556" i="14"/>
  <c r="AB556" i="14"/>
  <c r="AC556" i="14"/>
  <c r="AD556" i="14"/>
  <c r="AE556" i="14"/>
  <c r="AF556" i="14"/>
  <c r="AG556" i="14"/>
  <c r="AH556" i="14"/>
  <c r="AI556" i="14"/>
  <c r="AJ556" i="14"/>
  <c r="AK556" i="14"/>
  <c r="AL556" i="14"/>
  <c r="AM556" i="14"/>
  <c r="AN556" i="14"/>
  <c r="AO556" i="14"/>
  <c r="AP556" i="14"/>
  <c r="AQ556" i="14"/>
  <c r="AR556" i="14"/>
  <c r="AS556" i="14"/>
  <c r="AT556" i="14"/>
  <c r="AU556" i="14"/>
  <c r="AV556" i="14"/>
  <c r="AW556" i="14"/>
  <c r="AX556" i="14"/>
  <c r="AZ556" i="14"/>
  <c r="BA556" i="14"/>
  <c r="BB556" i="14"/>
  <c r="BC556" i="14"/>
  <c r="BD556" i="14"/>
  <c r="BE556" i="14"/>
  <c r="BF556" i="14"/>
  <c r="BG556" i="14"/>
  <c r="BH556" i="14"/>
  <c r="BI556" i="14"/>
  <c r="BJ556" i="14"/>
  <c r="BK556" i="14"/>
  <c r="BL556" i="14"/>
  <c r="BM556" i="14"/>
  <c r="BN556" i="14"/>
  <c r="BO556" i="14"/>
  <c r="BP556" i="14"/>
  <c r="BQ556" i="14"/>
  <c r="BR556" i="14"/>
  <c r="BS556" i="14"/>
  <c r="BT556" i="14"/>
  <c r="BU556" i="14"/>
  <c r="BV556" i="14"/>
  <c r="BW556" i="14"/>
  <c r="BY556" i="14"/>
  <c r="BZ556" i="14"/>
  <c r="CA556" i="14"/>
  <c r="CB556" i="14"/>
  <c r="A557" i="14"/>
  <c r="B557" i="14"/>
  <c r="C557" i="14"/>
  <c r="D557" i="14"/>
  <c r="E557" i="14"/>
  <c r="F557" i="14"/>
  <c r="G557" i="14"/>
  <c r="H557" i="14"/>
  <c r="I557" i="14"/>
  <c r="J557" i="14"/>
  <c r="K557" i="14"/>
  <c r="L557" i="14"/>
  <c r="M557" i="14"/>
  <c r="N557" i="14"/>
  <c r="O557" i="14"/>
  <c r="P557" i="14"/>
  <c r="Q557" i="14"/>
  <c r="R557" i="14"/>
  <c r="S557" i="14"/>
  <c r="T557" i="14"/>
  <c r="U557" i="14"/>
  <c r="V557" i="14"/>
  <c r="W557" i="14"/>
  <c r="X557" i="14"/>
  <c r="Y557" i="14"/>
  <c r="Z557" i="14"/>
  <c r="AA557" i="14"/>
  <c r="AB557" i="14"/>
  <c r="AC557" i="14"/>
  <c r="AD557" i="14"/>
  <c r="AE557" i="14"/>
  <c r="AF557" i="14"/>
  <c r="AG557" i="14"/>
  <c r="AH557" i="14"/>
  <c r="AI557" i="14"/>
  <c r="AJ557" i="14"/>
  <c r="AK557" i="14"/>
  <c r="AL557" i="14"/>
  <c r="AM557" i="14"/>
  <c r="AN557" i="14"/>
  <c r="AO557" i="14"/>
  <c r="AP557" i="14"/>
  <c r="AQ557" i="14"/>
  <c r="AR557" i="14"/>
  <c r="AS557" i="14"/>
  <c r="AT557" i="14"/>
  <c r="AU557" i="14"/>
  <c r="AV557" i="14"/>
  <c r="AW557" i="14"/>
  <c r="AX557" i="14"/>
  <c r="AZ557" i="14"/>
  <c r="BA557" i="14"/>
  <c r="BB557" i="14"/>
  <c r="BC557" i="14"/>
  <c r="BD557" i="14"/>
  <c r="BE557" i="14"/>
  <c r="BF557" i="14"/>
  <c r="BG557" i="14"/>
  <c r="BH557" i="14"/>
  <c r="BI557" i="14"/>
  <c r="BJ557" i="14"/>
  <c r="BK557" i="14"/>
  <c r="BL557" i="14"/>
  <c r="BM557" i="14"/>
  <c r="BN557" i="14"/>
  <c r="BO557" i="14"/>
  <c r="BP557" i="14"/>
  <c r="BQ557" i="14"/>
  <c r="BR557" i="14"/>
  <c r="BS557" i="14"/>
  <c r="BT557" i="14"/>
  <c r="BU557" i="14"/>
  <c r="BV557" i="14"/>
  <c r="BW557" i="14"/>
  <c r="BY557" i="14"/>
  <c r="BZ557" i="14"/>
  <c r="CA557" i="14"/>
  <c r="CB557" i="14"/>
  <c r="A558" i="14"/>
  <c r="B558" i="14"/>
  <c r="C558" i="14"/>
  <c r="D558" i="14"/>
  <c r="E558" i="14"/>
  <c r="F558" i="14"/>
  <c r="G558" i="14"/>
  <c r="H558" i="14"/>
  <c r="I558" i="14"/>
  <c r="J558" i="14"/>
  <c r="K558" i="14"/>
  <c r="L558" i="14"/>
  <c r="M558" i="14"/>
  <c r="N558" i="14"/>
  <c r="O558" i="14"/>
  <c r="P558" i="14"/>
  <c r="Q558" i="14"/>
  <c r="R558" i="14"/>
  <c r="S558" i="14"/>
  <c r="T558" i="14"/>
  <c r="U558" i="14"/>
  <c r="V558" i="14"/>
  <c r="W558" i="14"/>
  <c r="X558" i="14"/>
  <c r="Y558" i="14"/>
  <c r="Z558" i="14"/>
  <c r="AA558" i="14"/>
  <c r="AB558" i="14"/>
  <c r="AC558" i="14"/>
  <c r="AD558" i="14"/>
  <c r="AE558" i="14"/>
  <c r="AF558" i="14"/>
  <c r="AG558" i="14"/>
  <c r="AH558" i="14"/>
  <c r="AI558" i="14"/>
  <c r="AJ558" i="14"/>
  <c r="AK558" i="14"/>
  <c r="AL558" i="14"/>
  <c r="AM558" i="14"/>
  <c r="AN558" i="14"/>
  <c r="AO558" i="14"/>
  <c r="AP558" i="14"/>
  <c r="AQ558" i="14"/>
  <c r="AR558" i="14"/>
  <c r="AS558" i="14"/>
  <c r="AT558" i="14"/>
  <c r="AU558" i="14"/>
  <c r="AV558" i="14"/>
  <c r="AW558" i="14"/>
  <c r="AX558" i="14"/>
  <c r="AZ558" i="14"/>
  <c r="BA558" i="14"/>
  <c r="BB558" i="14"/>
  <c r="BC558" i="14"/>
  <c r="BD558" i="14"/>
  <c r="BE558" i="14"/>
  <c r="BF558" i="14"/>
  <c r="BG558" i="14"/>
  <c r="BH558" i="14"/>
  <c r="BI558" i="14"/>
  <c r="BJ558" i="14"/>
  <c r="BK558" i="14"/>
  <c r="BL558" i="14"/>
  <c r="BM558" i="14"/>
  <c r="BN558" i="14"/>
  <c r="BO558" i="14"/>
  <c r="BP558" i="14"/>
  <c r="BQ558" i="14"/>
  <c r="BR558" i="14"/>
  <c r="BS558" i="14"/>
  <c r="BT558" i="14"/>
  <c r="BU558" i="14"/>
  <c r="BV558" i="14"/>
  <c r="BW558" i="14"/>
  <c r="BY558" i="14"/>
  <c r="BZ558" i="14"/>
  <c r="CA558" i="14"/>
  <c r="CB558" i="14"/>
  <c r="A559" i="14"/>
  <c r="B559" i="14"/>
  <c r="C559" i="14"/>
  <c r="D559" i="14"/>
  <c r="E559" i="14"/>
  <c r="F559" i="14"/>
  <c r="G559" i="14"/>
  <c r="H559" i="14"/>
  <c r="I559" i="14"/>
  <c r="J559" i="14"/>
  <c r="K559" i="14"/>
  <c r="L559" i="14"/>
  <c r="M559" i="14"/>
  <c r="N559" i="14"/>
  <c r="O559" i="14"/>
  <c r="P559" i="14"/>
  <c r="Q559" i="14"/>
  <c r="R559" i="14"/>
  <c r="S559" i="14"/>
  <c r="T559" i="14"/>
  <c r="U559" i="14"/>
  <c r="V559" i="14"/>
  <c r="W559" i="14"/>
  <c r="X559" i="14"/>
  <c r="Y559" i="14"/>
  <c r="Z559" i="14"/>
  <c r="AA559" i="14"/>
  <c r="AB559" i="14"/>
  <c r="AC559" i="14"/>
  <c r="AD559" i="14"/>
  <c r="AE559" i="14"/>
  <c r="AF559" i="14"/>
  <c r="AG559" i="14"/>
  <c r="AH559" i="14"/>
  <c r="AI559" i="14"/>
  <c r="AJ559" i="14"/>
  <c r="AK559" i="14"/>
  <c r="AL559" i="14"/>
  <c r="AM559" i="14"/>
  <c r="AN559" i="14"/>
  <c r="AO559" i="14"/>
  <c r="AP559" i="14"/>
  <c r="AQ559" i="14"/>
  <c r="AR559" i="14"/>
  <c r="AS559" i="14"/>
  <c r="AT559" i="14"/>
  <c r="AU559" i="14"/>
  <c r="AV559" i="14"/>
  <c r="AW559" i="14"/>
  <c r="AX559" i="14"/>
  <c r="AZ559" i="14"/>
  <c r="BA559" i="14"/>
  <c r="BB559" i="14"/>
  <c r="BC559" i="14"/>
  <c r="BD559" i="14"/>
  <c r="BE559" i="14"/>
  <c r="BF559" i="14"/>
  <c r="BG559" i="14"/>
  <c r="BH559" i="14"/>
  <c r="BI559" i="14"/>
  <c r="BJ559" i="14"/>
  <c r="BK559" i="14"/>
  <c r="BL559" i="14"/>
  <c r="BM559" i="14"/>
  <c r="BN559" i="14"/>
  <c r="BO559" i="14"/>
  <c r="BP559" i="14"/>
  <c r="BQ559" i="14"/>
  <c r="BR559" i="14"/>
  <c r="BS559" i="14"/>
  <c r="BT559" i="14"/>
  <c r="BU559" i="14"/>
  <c r="BV559" i="14"/>
  <c r="BW559" i="14"/>
  <c r="BY559" i="14"/>
  <c r="BZ559" i="14"/>
  <c r="CA559" i="14"/>
  <c r="CB559" i="14"/>
  <c r="A560" i="14"/>
  <c r="B560" i="14"/>
  <c r="C560" i="14"/>
  <c r="D560" i="14"/>
  <c r="E560" i="14"/>
  <c r="F560" i="14"/>
  <c r="G560" i="14"/>
  <c r="H560" i="14"/>
  <c r="I560" i="14"/>
  <c r="J560" i="14"/>
  <c r="K560" i="14"/>
  <c r="L560" i="14"/>
  <c r="M560" i="14"/>
  <c r="N560" i="14"/>
  <c r="O560" i="14"/>
  <c r="P560" i="14"/>
  <c r="Q560" i="14"/>
  <c r="R560" i="14"/>
  <c r="S560" i="14"/>
  <c r="T560" i="14"/>
  <c r="U560" i="14"/>
  <c r="V560" i="14"/>
  <c r="W560" i="14"/>
  <c r="X560" i="14"/>
  <c r="Y560" i="14"/>
  <c r="Z560" i="14"/>
  <c r="AA560" i="14"/>
  <c r="AB560" i="14"/>
  <c r="AC560" i="14"/>
  <c r="AD560" i="14"/>
  <c r="AE560" i="14"/>
  <c r="AF560" i="14"/>
  <c r="AG560" i="14"/>
  <c r="AH560" i="14"/>
  <c r="AI560" i="14"/>
  <c r="AJ560" i="14"/>
  <c r="AK560" i="14"/>
  <c r="AL560" i="14"/>
  <c r="AM560" i="14"/>
  <c r="AN560" i="14"/>
  <c r="AO560" i="14"/>
  <c r="AP560" i="14"/>
  <c r="AQ560" i="14"/>
  <c r="AR560" i="14"/>
  <c r="AS560" i="14"/>
  <c r="AT560" i="14"/>
  <c r="AU560" i="14"/>
  <c r="AV560" i="14"/>
  <c r="AW560" i="14"/>
  <c r="AX560" i="14"/>
  <c r="AZ560" i="14"/>
  <c r="BA560" i="14"/>
  <c r="BB560" i="14"/>
  <c r="BC560" i="14"/>
  <c r="BD560" i="14"/>
  <c r="BE560" i="14"/>
  <c r="BF560" i="14"/>
  <c r="BG560" i="14"/>
  <c r="BH560" i="14"/>
  <c r="BI560" i="14"/>
  <c r="BJ560" i="14"/>
  <c r="BK560" i="14"/>
  <c r="BL560" i="14"/>
  <c r="BM560" i="14"/>
  <c r="BN560" i="14"/>
  <c r="BO560" i="14"/>
  <c r="BP560" i="14"/>
  <c r="BQ560" i="14"/>
  <c r="BR560" i="14"/>
  <c r="BS560" i="14"/>
  <c r="BT560" i="14"/>
  <c r="BU560" i="14"/>
  <c r="BV560" i="14"/>
  <c r="BW560" i="14"/>
  <c r="BY560" i="14"/>
  <c r="BZ560" i="14"/>
  <c r="CA560" i="14"/>
  <c r="CB560" i="14"/>
  <c r="A561" i="14"/>
  <c r="B561" i="14"/>
  <c r="C561" i="14"/>
  <c r="D561" i="14"/>
  <c r="E561" i="14"/>
  <c r="F561" i="14"/>
  <c r="G561" i="14"/>
  <c r="H561" i="14"/>
  <c r="I561" i="14"/>
  <c r="J561" i="14"/>
  <c r="K561" i="14"/>
  <c r="L561" i="14"/>
  <c r="M561" i="14"/>
  <c r="N561" i="14"/>
  <c r="O561" i="14"/>
  <c r="P561" i="14"/>
  <c r="Q561" i="14"/>
  <c r="R561" i="14"/>
  <c r="S561" i="14"/>
  <c r="T561" i="14"/>
  <c r="U561" i="14"/>
  <c r="V561" i="14"/>
  <c r="W561" i="14"/>
  <c r="X561" i="14"/>
  <c r="Y561" i="14"/>
  <c r="Z561" i="14"/>
  <c r="AA561" i="14"/>
  <c r="AB561" i="14"/>
  <c r="AC561" i="14"/>
  <c r="AD561" i="14"/>
  <c r="AE561" i="14"/>
  <c r="AF561" i="14"/>
  <c r="AG561" i="14"/>
  <c r="AH561" i="14"/>
  <c r="AI561" i="14"/>
  <c r="AJ561" i="14"/>
  <c r="AK561" i="14"/>
  <c r="AL561" i="14"/>
  <c r="AM561" i="14"/>
  <c r="AN561" i="14"/>
  <c r="AO561" i="14"/>
  <c r="AP561" i="14"/>
  <c r="AQ561" i="14"/>
  <c r="AR561" i="14"/>
  <c r="AS561" i="14"/>
  <c r="AT561" i="14"/>
  <c r="AU561" i="14"/>
  <c r="AV561" i="14"/>
  <c r="AW561" i="14"/>
  <c r="AX561" i="14"/>
  <c r="AZ561" i="14"/>
  <c r="BA561" i="14"/>
  <c r="BB561" i="14"/>
  <c r="BC561" i="14"/>
  <c r="BD561" i="14"/>
  <c r="BE561" i="14"/>
  <c r="BF561" i="14"/>
  <c r="BG561" i="14"/>
  <c r="BH561" i="14"/>
  <c r="BI561" i="14"/>
  <c r="BJ561" i="14"/>
  <c r="BK561" i="14"/>
  <c r="BL561" i="14"/>
  <c r="BM561" i="14"/>
  <c r="BN561" i="14"/>
  <c r="BO561" i="14"/>
  <c r="BP561" i="14"/>
  <c r="BQ561" i="14"/>
  <c r="BR561" i="14"/>
  <c r="BS561" i="14"/>
  <c r="BT561" i="14"/>
  <c r="BU561" i="14"/>
  <c r="BV561" i="14"/>
  <c r="BW561" i="14"/>
  <c r="BY561" i="14"/>
  <c r="BZ561" i="14"/>
  <c r="CA561" i="14"/>
  <c r="CB561" i="14"/>
  <c r="A562" i="14"/>
  <c r="B562" i="14"/>
  <c r="C562" i="14"/>
  <c r="D562" i="14"/>
  <c r="E562" i="14"/>
  <c r="F562" i="14"/>
  <c r="G562" i="14"/>
  <c r="H562" i="14"/>
  <c r="I562" i="14"/>
  <c r="J562" i="14"/>
  <c r="K562" i="14"/>
  <c r="L562" i="14"/>
  <c r="M562" i="14"/>
  <c r="N562" i="14"/>
  <c r="O562" i="14"/>
  <c r="P562" i="14"/>
  <c r="Q562" i="14"/>
  <c r="R562" i="14"/>
  <c r="S562" i="14"/>
  <c r="T562" i="14"/>
  <c r="U562" i="14"/>
  <c r="V562" i="14"/>
  <c r="W562" i="14"/>
  <c r="X562" i="14"/>
  <c r="Y562" i="14"/>
  <c r="Z562" i="14"/>
  <c r="AA562" i="14"/>
  <c r="AB562" i="14"/>
  <c r="AC562" i="14"/>
  <c r="AD562" i="14"/>
  <c r="AE562" i="14"/>
  <c r="AF562" i="14"/>
  <c r="AG562" i="14"/>
  <c r="AH562" i="14"/>
  <c r="AI562" i="14"/>
  <c r="AJ562" i="14"/>
  <c r="AK562" i="14"/>
  <c r="AL562" i="14"/>
  <c r="AM562" i="14"/>
  <c r="AN562" i="14"/>
  <c r="AO562" i="14"/>
  <c r="AP562" i="14"/>
  <c r="AQ562" i="14"/>
  <c r="AR562" i="14"/>
  <c r="AS562" i="14"/>
  <c r="AT562" i="14"/>
  <c r="AU562" i="14"/>
  <c r="AV562" i="14"/>
  <c r="AW562" i="14"/>
  <c r="AX562" i="14"/>
  <c r="AZ562" i="14"/>
  <c r="BA562" i="14"/>
  <c r="BB562" i="14"/>
  <c r="BC562" i="14"/>
  <c r="BD562" i="14"/>
  <c r="BE562" i="14"/>
  <c r="BF562" i="14"/>
  <c r="BG562" i="14"/>
  <c r="BH562" i="14"/>
  <c r="BI562" i="14"/>
  <c r="BJ562" i="14"/>
  <c r="BK562" i="14"/>
  <c r="BL562" i="14"/>
  <c r="BM562" i="14"/>
  <c r="BN562" i="14"/>
  <c r="BO562" i="14"/>
  <c r="BP562" i="14"/>
  <c r="BQ562" i="14"/>
  <c r="BR562" i="14"/>
  <c r="BS562" i="14"/>
  <c r="BT562" i="14"/>
  <c r="BU562" i="14"/>
  <c r="BV562" i="14"/>
  <c r="BW562" i="14"/>
  <c r="BY562" i="14"/>
  <c r="BZ562" i="14"/>
  <c r="CA562" i="14"/>
  <c r="CB562" i="14"/>
  <c r="A563" i="14"/>
  <c r="B563" i="14"/>
  <c r="C563" i="14"/>
  <c r="D563" i="14"/>
  <c r="E563" i="14"/>
  <c r="F563" i="14"/>
  <c r="G563" i="14"/>
  <c r="H563" i="14"/>
  <c r="I563" i="14"/>
  <c r="J563" i="14"/>
  <c r="K563" i="14"/>
  <c r="L563" i="14"/>
  <c r="M563" i="14"/>
  <c r="N563" i="14"/>
  <c r="O563" i="14"/>
  <c r="P563" i="14"/>
  <c r="Q563" i="14"/>
  <c r="R563" i="14"/>
  <c r="S563" i="14"/>
  <c r="T563" i="14"/>
  <c r="U563" i="14"/>
  <c r="V563" i="14"/>
  <c r="W563" i="14"/>
  <c r="X563" i="14"/>
  <c r="Y563" i="14"/>
  <c r="Z563" i="14"/>
  <c r="AA563" i="14"/>
  <c r="AB563" i="14"/>
  <c r="AC563" i="14"/>
  <c r="AD563" i="14"/>
  <c r="AE563" i="14"/>
  <c r="AF563" i="14"/>
  <c r="AG563" i="14"/>
  <c r="AH563" i="14"/>
  <c r="AI563" i="14"/>
  <c r="AJ563" i="14"/>
  <c r="AK563" i="14"/>
  <c r="AL563" i="14"/>
  <c r="AM563" i="14"/>
  <c r="AN563" i="14"/>
  <c r="AO563" i="14"/>
  <c r="AP563" i="14"/>
  <c r="AQ563" i="14"/>
  <c r="AR563" i="14"/>
  <c r="AS563" i="14"/>
  <c r="AT563" i="14"/>
  <c r="AU563" i="14"/>
  <c r="AV563" i="14"/>
  <c r="AW563" i="14"/>
  <c r="AX563" i="14"/>
  <c r="AZ563" i="14"/>
  <c r="BA563" i="14"/>
  <c r="BB563" i="14"/>
  <c r="BC563" i="14"/>
  <c r="BD563" i="14"/>
  <c r="BE563" i="14"/>
  <c r="BF563" i="14"/>
  <c r="BG563" i="14"/>
  <c r="BH563" i="14"/>
  <c r="BI563" i="14"/>
  <c r="BJ563" i="14"/>
  <c r="BK563" i="14"/>
  <c r="BL563" i="14"/>
  <c r="BM563" i="14"/>
  <c r="BN563" i="14"/>
  <c r="BO563" i="14"/>
  <c r="BP563" i="14"/>
  <c r="BQ563" i="14"/>
  <c r="BR563" i="14"/>
  <c r="BS563" i="14"/>
  <c r="BT563" i="14"/>
  <c r="BU563" i="14"/>
  <c r="BV563" i="14"/>
  <c r="BW563" i="14"/>
  <c r="BY563" i="14"/>
  <c r="BZ563" i="14"/>
  <c r="CA563" i="14"/>
  <c r="CB563" i="14"/>
  <c r="A564" i="14"/>
  <c r="B564" i="14"/>
  <c r="C564" i="14"/>
  <c r="D564" i="14"/>
  <c r="E564" i="14"/>
  <c r="F564" i="14"/>
  <c r="G564" i="14"/>
  <c r="H564" i="14"/>
  <c r="I564" i="14"/>
  <c r="J564" i="14"/>
  <c r="K564" i="14"/>
  <c r="L564" i="14"/>
  <c r="M564" i="14"/>
  <c r="N564" i="14"/>
  <c r="O564" i="14"/>
  <c r="P564" i="14"/>
  <c r="Q564" i="14"/>
  <c r="R564" i="14"/>
  <c r="S564" i="14"/>
  <c r="T564" i="14"/>
  <c r="U564" i="14"/>
  <c r="V564" i="14"/>
  <c r="W564" i="14"/>
  <c r="X564" i="14"/>
  <c r="Y564" i="14"/>
  <c r="Z564" i="14"/>
  <c r="AA564" i="14"/>
  <c r="AB564" i="14"/>
  <c r="AC564" i="14"/>
  <c r="AD564" i="14"/>
  <c r="AE564" i="14"/>
  <c r="AF564" i="14"/>
  <c r="AG564" i="14"/>
  <c r="AH564" i="14"/>
  <c r="AI564" i="14"/>
  <c r="AJ564" i="14"/>
  <c r="AK564" i="14"/>
  <c r="AL564" i="14"/>
  <c r="AM564" i="14"/>
  <c r="AN564" i="14"/>
  <c r="AO564" i="14"/>
  <c r="AP564" i="14"/>
  <c r="AQ564" i="14"/>
  <c r="AR564" i="14"/>
  <c r="AS564" i="14"/>
  <c r="AT564" i="14"/>
  <c r="AU564" i="14"/>
  <c r="AV564" i="14"/>
  <c r="AW564" i="14"/>
  <c r="AX564" i="14"/>
  <c r="AZ564" i="14"/>
  <c r="BA564" i="14"/>
  <c r="BB564" i="14"/>
  <c r="BC564" i="14"/>
  <c r="BD564" i="14"/>
  <c r="BE564" i="14"/>
  <c r="BF564" i="14"/>
  <c r="BG564" i="14"/>
  <c r="BH564" i="14"/>
  <c r="BI564" i="14"/>
  <c r="BJ564" i="14"/>
  <c r="BK564" i="14"/>
  <c r="BL564" i="14"/>
  <c r="BM564" i="14"/>
  <c r="BN564" i="14"/>
  <c r="BO564" i="14"/>
  <c r="BP564" i="14"/>
  <c r="BQ564" i="14"/>
  <c r="BR564" i="14"/>
  <c r="BS564" i="14"/>
  <c r="BT564" i="14"/>
  <c r="BU564" i="14"/>
  <c r="BV564" i="14"/>
  <c r="BW564" i="14"/>
  <c r="BY564" i="14"/>
  <c r="BZ564" i="14"/>
  <c r="CA564" i="14"/>
  <c r="CB564" i="14"/>
  <c r="A565" i="14"/>
  <c r="B565" i="14"/>
  <c r="C565" i="14"/>
  <c r="D565" i="14"/>
  <c r="E565" i="14"/>
  <c r="F565" i="14"/>
  <c r="G565" i="14"/>
  <c r="H565" i="14"/>
  <c r="I565" i="14"/>
  <c r="J565" i="14"/>
  <c r="K565" i="14"/>
  <c r="L565" i="14"/>
  <c r="M565" i="14"/>
  <c r="N565" i="14"/>
  <c r="O565" i="14"/>
  <c r="P565" i="14"/>
  <c r="Q565" i="14"/>
  <c r="R565" i="14"/>
  <c r="S565" i="14"/>
  <c r="T565" i="14"/>
  <c r="U565" i="14"/>
  <c r="V565" i="14"/>
  <c r="W565" i="14"/>
  <c r="X565" i="14"/>
  <c r="Y565" i="14"/>
  <c r="Z565" i="14"/>
  <c r="AA565" i="14"/>
  <c r="AB565" i="14"/>
  <c r="AC565" i="14"/>
  <c r="AD565" i="14"/>
  <c r="AE565" i="14"/>
  <c r="AF565" i="14"/>
  <c r="AG565" i="14"/>
  <c r="AH565" i="14"/>
  <c r="AI565" i="14"/>
  <c r="AJ565" i="14"/>
  <c r="AK565" i="14"/>
  <c r="AL565" i="14"/>
  <c r="AM565" i="14"/>
  <c r="AN565" i="14"/>
  <c r="AO565" i="14"/>
  <c r="AP565" i="14"/>
  <c r="AQ565" i="14"/>
  <c r="AR565" i="14"/>
  <c r="AS565" i="14"/>
  <c r="AT565" i="14"/>
  <c r="AU565" i="14"/>
  <c r="AV565" i="14"/>
  <c r="AW565" i="14"/>
  <c r="AX565" i="14"/>
  <c r="AZ565" i="14"/>
  <c r="BA565" i="14"/>
  <c r="BB565" i="14"/>
  <c r="BC565" i="14"/>
  <c r="BD565" i="14"/>
  <c r="BE565" i="14"/>
  <c r="BF565" i="14"/>
  <c r="BG565" i="14"/>
  <c r="BH565" i="14"/>
  <c r="BI565" i="14"/>
  <c r="BJ565" i="14"/>
  <c r="BK565" i="14"/>
  <c r="BL565" i="14"/>
  <c r="BM565" i="14"/>
  <c r="BN565" i="14"/>
  <c r="BO565" i="14"/>
  <c r="BP565" i="14"/>
  <c r="BQ565" i="14"/>
  <c r="BR565" i="14"/>
  <c r="BS565" i="14"/>
  <c r="BT565" i="14"/>
  <c r="BU565" i="14"/>
  <c r="BV565" i="14"/>
  <c r="BW565" i="14"/>
  <c r="BY565" i="14"/>
  <c r="BZ565" i="14"/>
  <c r="CA565" i="14"/>
  <c r="CB565" i="14"/>
  <c r="A566" i="14"/>
  <c r="B566" i="14"/>
  <c r="C566" i="14"/>
  <c r="D566" i="14"/>
  <c r="E566" i="14"/>
  <c r="F566" i="14"/>
  <c r="G566" i="14"/>
  <c r="H566" i="14"/>
  <c r="I566" i="14"/>
  <c r="J566" i="14"/>
  <c r="K566" i="14"/>
  <c r="L566" i="14"/>
  <c r="M566" i="14"/>
  <c r="N566" i="14"/>
  <c r="O566" i="14"/>
  <c r="P566" i="14"/>
  <c r="Q566" i="14"/>
  <c r="R566" i="14"/>
  <c r="S566" i="14"/>
  <c r="T566" i="14"/>
  <c r="U566" i="14"/>
  <c r="V566" i="14"/>
  <c r="W566" i="14"/>
  <c r="X566" i="14"/>
  <c r="Y566" i="14"/>
  <c r="Z566" i="14"/>
  <c r="AA566" i="14"/>
  <c r="AB566" i="14"/>
  <c r="AC566" i="14"/>
  <c r="AD566" i="14"/>
  <c r="AE566" i="14"/>
  <c r="AF566" i="14"/>
  <c r="AG566" i="14"/>
  <c r="AH566" i="14"/>
  <c r="AI566" i="14"/>
  <c r="AJ566" i="14"/>
  <c r="AK566" i="14"/>
  <c r="AL566" i="14"/>
  <c r="AM566" i="14"/>
  <c r="AN566" i="14"/>
  <c r="AO566" i="14"/>
  <c r="AP566" i="14"/>
  <c r="AQ566" i="14"/>
  <c r="AR566" i="14"/>
  <c r="AS566" i="14"/>
  <c r="AT566" i="14"/>
  <c r="AU566" i="14"/>
  <c r="AV566" i="14"/>
  <c r="AW566" i="14"/>
  <c r="AX566" i="14"/>
  <c r="AZ566" i="14"/>
  <c r="BA566" i="14"/>
  <c r="BB566" i="14"/>
  <c r="BC566" i="14"/>
  <c r="BD566" i="14"/>
  <c r="BE566" i="14"/>
  <c r="BF566" i="14"/>
  <c r="BG566" i="14"/>
  <c r="BH566" i="14"/>
  <c r="BI566" i="14"/>
  <c r="BJ566" i="14"/>
  <c r="BK566" i="14"/>
  <c r="BL566" i="14"/>
  <c r="BM566" i="14"/>
  <c r="BN566" i="14"/>
  <c r="BO566" i="14"/>
  <c r="BP566" i="14"/>
  <c r="BQ566" i="14"/>
  <c r="BR566" i="14"/>
  <c r="BS566" i="14"/>
  <c r="BT566" i="14"/>
  <c r="BU566" i="14"/>
  <c r="BV566" i="14"/>
  <c r="BW566" i="14"/>
  <c r="BY566" i="14"/>
  <c r="BZ566" i="14"/>
  <c r="CA566" i="14"/>
  <c r="CB566" i="14"/>
  <c r="A567" i="14"/>
  <c r="B567" i="14"/>
  <c r="C567" i="14"/>
  <c r="D567" i="14"/>
  <c r="E567" i="14"/>
  <c r="F567" i="14"/>
  <c r="G567" i="14"/>
  <c r="H567" i="14"/>
  <c r="I567" i="14"/>
  <c r="J567" i="14"/>
  <c r="K567" i="14"/>
  <c r="L567" i="14"/>
  <c r="M567" i="14"/>
  <c r="N567" i="14"/>
  <c r="O567" i="14"/>
  <c r="P567" i="14"/>
  <c r="Q567" i="14"/>
  <c r="R567" i="14"/>
  <c r="S567" i="14"/>
  <c r="T567" i="14"/>
  <c r="U567" i="14"/>
  <c r="V567" i="14"/>
  <c r="W567" i="14"/>
  <c r="X567" i="14"/>
  <c r="Y567" i="14"/>
  <c r="Z567" i="14"/>
  <c r="AA567" i="14"/>
  <c r="AB567" i="14"/>
  <c r="AC567" i="14"/>
  <c r="AD567" i="14"/>
  <c r="AE567" i="14"/>
  <c r="AF567" i="14"/>
  <c r="AG567" i="14"/>
  <c r="AH567" i="14"/>
  <c r="AI567" i="14"/>
  <c r="AJ567" i="14"/>
  <c r="AK567" i="14"/>
  <c r="AL567" i="14"/>
  <c r="AM567" i="14"/>
  <c r="AN567" i="14"/>
  <c r="AO567" i="14"/>
  <c r="AP567" i="14"/>
  <c r="AQ567" i="14"/>
  <c r="AR567" i="14"/>
  <c r="AS567" i="14"/>
  <c r="AT567" i="14"/>
  <c r="AU567" i="14"/>
  <c r="AV567" i="14"/>
  <c r="AW567" i="14"/>
  <c r="AX567" i="14"/>
  <c r="AZ567" i="14"/>
  <c r="BA567" i="14"/>
  <c r="BB567" i="14"/>
  <c r="BC567" i="14"/>
  <c r="BD567" i="14"/>
  <c r="BE567" i="14"/>
  <c r="BF567" i="14"/>
  <c r="BG567" i="14"/>
  <c r="BH567" i="14"/>
  <c r="BI567" i="14"/>
  <c r="BJ567" i="14"/>
  <c r="BK567" i="14"/>
  <c r="BL567" i="14"/>
  <c r="BM567" i="14"/>
  <c r="BN567" i="14"/>
  <c r="BO567" i="14"/>
  <c r="BP567" i="14"/>
  <c r="BQ567" i="14"/>
  <c r="BR567" i="14"/>
  <c r="BS567" i="14"/>
  <c r="BT567" i="14"/>
  <c r="BU567" i="14"/>
  <c r="BV567" i="14"/>
  <c r="BW567" i="14"/>
  <c r="BY567" i="14"/>
  <c r="BZ567" i="14"/>
  <c r="CA567" i="14"/>
  <c r="CB567" i="14"/>
  <c r="A568" i="14"/>
  <c r="B568" i="14"/>
  <c r="C568" i="14"/>
  <c r="D568" i="14"/>
  <c r="E568" i="14"/>
  <c r="F568" i="14"/>
  <c r="G568" i="14"/>
  <c r="H568" i="14"/>
  <c r="I568" i="14"/>
  <c r="J568" i="14"/>
  <c r="K568" i="14"/>
  <c r="L568" i="14"/>
  <c r="M568" i="14"/>
  <c r="N568" i="14"/>
  <c r="O568" i="14"/>
  <c r="P568" i="14"/>
  <c r="Q568" i="14"/>
  <c r="R568" i="14"/>
  <c r="S568" i="14"/>
  <c r="T568" i="14"/>
  <c r="U568" i="14"/>
  <c r="V568" i="14"/>
  <c r="W568" i="14"/>
  <c r="X568" i="14"/>
  <c r="Y568" i="14"/>
  <c r="Z568" i="14"/>
  <c r="AA568" i="14"/>
  <c r="AB568" i="14"/>
  <c r="AC568" i="14"/>
  <c r="AD568" i="14"/>
  <c r="AE568" i="14"/>
  <c r="AF568" i="14"/>
  <c r="AG568" i="14"/>
  <c r="AH568" i="14"/>
  <c r="AI568" i="14"/>
  <c r="AJ568" i="14"/>
  <c r="AK568" i="14"/>
  <c r="AL568" i="14"/>
  <c r="AM568" i="14"/>
  <c r="AN568" i="14"/>
  <c r="AO568" i="14"/>
  <c r="AP568" i="14"/>
  <c r="AQ568" i="14"/>
  <c r="AR568" i="14"/>
  <c r="AS568" i="14"/>
  <c r="AT568" i="14"/>
  <c r="AU568" i="14"/>
  <c r="AV568" i="14"/>
  <c r="AW568" i="14"/>
  <c r="AX568" i="14"/>
  <c r="AZ568" i="14"/>
  <c r="BA568" i="14"/>
  <c r="BB568" i="14"/>
  <c r="BC568" i="14"/>
  <c r="BD568" i="14"/>
  <c r="BE568" i="14"/>
  <c r="BF568" i="14"/>
  <c r="BG568" i="14"/>
  <c r="BH568" i="14"/>
  <c r="BI568" i="14"/>
  <c r="BJ568" i="14"/>
  <c r="BK568" i="14"/>
  <c r="BL568" i="14"/>
  <c r="BM568" i="14"/>
  <c r="BN568" i="14"/>
  <c r="BO568" i="14"/>
  <c r="BP568" i="14"/>
  <c r="BQ568" i="14"/>
  <c r="BR568" i="14"/>
  <c r="BS568" i="14"/>
  <c r="BT568" i="14"/>
  <c r="BU568" i="14"/>
  <c r="BV568" i="14"/>
  <c r="BW568" i="14"/>
  <c r="BY568" i="14"/>
  <c r="BZ568" i="14"/>
  <c r="CA568" i="14"/>
  <c r="CB568" i="14"/>
  <c r="A569" i="14"/>
  <c r="B569" i="14"/>
  <c r="C569" i="14"/>
  <c r="D569" i="14"/>
  <c r="E569" i="14"/>
  <c r="F569" i="14"/>
  <c r="G569" i="14"/>
  <c r="H569" i="14"/>
  <c r="I569" i="14"/>
  <c r="J569" i="14"/>
  <c r="K569" i="14"/>
  <c r="L569" i="14"/>
  <c r="M569" i="14"/>
  <c r="N569" i="14"/>
  <c r="O569" i="14"/>
  <c r="P569" i="14"/>
  <c r="Q569" i="14"/>
  <c r="R569" i="14"/>
  <c r="S569" i="14"/>
  <c r="T569" i="14"/>
  <c r="U569" i="14"/>
  <c r="V569" i="14"/>
  <c r="W569" i="14"/>
  <c r="X569" i="14"/>
  <c r="Y569" i="14"/>
  <c r="Z569" i="14"/>
  <c r="AA569" i="14"/>
  <c r="AB569" i="14"/>
  <c r="AC569" i="14"/>
  <c r="AD569" i="14"/>
  <c r="AE569" i="14"/>
  <c r="AF569" i="14"/>
  <c r="AG569" i="14"/>
  <c r="AH569" i="14"/>
  <c r="AI569" i="14"/>
  <c r="AJ569" i="14"/>
  <c r="AK569" i="14"/>
  <c r="AL569" i="14"/>
  <c r="AM569" i="14"/>
  <c r="AN569" i="14"/>
  <c r="AO569" i="14"/>
  <c r="AP569" i="14"/>
  <c r="AQ569" i="14"/>
  <c r="AR569" i="14"/>
  <c r="AS569" i="14"/>
  <c r="AT569" i="14"/>
  <c r="AU569" i="14"/>
  <c r="AV569" i="14"/>
  <c r="AW569" i="14"/>
  <c r="AX569" i="14"/>
  <c r="AZ569" i="14"/>
  <c r="BA569" i="14"/>
  <c r="BB569" i="14"/>
  <c r="BC569" i="14"/>
  <c r="BD569" i="14"/>
  <c r="BE569" i="14"/>
  <c r="BF569" i="14"/>
  <c r="BG569" i="14"/>
  <c r="BH569" i="14"/>
  <c r="BI569" i="14"/>
  <c r="BJ569" i="14"/>
  <c r="BK569" i="14"/>
  <c r="BL569" i="14"/>
  <c r="BM569" i="14"/>
  <c r="BN569" i="14"/>
  <c r="BO569" i="14"/>
  <c r="BP569" i="14"/>
  <c r="BQ569" i="14"/>
  <c r="BR569" i="14"/>
  <c r="BS569" i="14"/>
  <c r="BT569" i="14"/>
  <c r="BU569" i="14"/>
  <c r="BV569" i="14"/>
  <c r="BW569" i="14"/>
  <c r="BY569" i="14"/>
  <c r="BZ569" i="14"/>
  <c r="CA569" i="14"/>
  <c r="CB569" i="14"/>
  <c r="A570" i="14"/>
  <c r="B570" i="14"/>
  <c r="C570" i="14"/>
  <c r="D570" i="14"/>
  <c r="E570" i="14"/>
  <c r="F570" i="14"/>
  <c r="G570" i="14"/>
  <c r="H570" i="14"/>
  <c r="I570" i="14"/>
  <c r="J570" i="14"/>
  <c r="K570" i="14"/>
  <c r="L570" i="14"/>
  <c r="M570" i="14"/>
  <c r="N570" i="14"/>
  <c r="O570" i="14"/>
  <c r="P570" i="14"/>
  <c r="Q570" i="14"/>
  <c r="R570" i="14"/>
  <c r="S570" i="14"/>
  <c r="T570" i="14"/>
  <c r="U570" i="14"/>
  <c r="V570" i="14"/>
  <c r="W570" i="14"/>
  <c r="X570" i="14"/>
  <c r="Y570" i="14"/>
  <c r="Z570" i="14"/>
  <c r="AA570" i="14"/>
  <c r="AB570" i="14"/>
  <c r="AC570" i="14"/>
  <c r="AD570" i="14"/>
  <c r="AE570" i="14"/>
  <c r="AF570" i="14"/>
  <c r="AG570" i="14"/>
  <c r="AH570" i="14"/>
  <c r="AI570" i="14"/>
  <c r="AJ570" i="14"/>
  <c r="AK570" i="14"/>
  <c r="AL570" i="14"/>
  <c r="AM570" i="14"/>
  <c r="AN570" i="14"/>
  <c r="AO570" i="14"/>
  <c r="AP570" i="14"/>
  <c r="AQ570" i="14"/>
  <c r="AR570" i="14"/>
  <c r="AS570" i="14"/>
  <c r="AT570" i="14"/>
  <c r="AU570" i="14"/>
  <c r="AV570" i="14"/>
  <c r="AW570" i="14"/>
  <c r="AX570" i="14"/>
  <c r="AZ570" i="14"/>
  <c r="BA570" i="14"/>
  <c r="BB570" i="14"/>
  <c r="BC570" i="14"/>
  <c r="BD570" i="14"/>
  <c r="BE570" i="14"/>
  <c r="BF570" i="14"/>
  <c r="BG570" i="14"/>
  <c r="BH570" i="14"/>
  <c r="BI570" i="14"/>
  <c r="BJ570" i="14"/>
  <c r="BK570" i="14"/>
  <c r="BL570" i="14"/>
  <c r="BM570" i="14"/>
  <c r="BN570" i="14"/>
  <c r="BO570" i="14"/>
  <c r="BP570" i="14"/>
  <c r="BQ570" i="14"/>
  <c r="BR570" i="14"/>
  <c r="BS570" i="14"/>
  <c r="BT570" i="14"/>
  <c r="BU570" i="14"/>
  <c r="BV570" i="14"/>
  <c r="BW570" i="14"/>
  <c r="BY570" i="14"/>
  <c r="BZ570" i="14"/>
  <c r="CA570" i="14"/>
  <c r="CB570" i="14"/>
  <c r="A571" i="14"/>
  <c r="B571" i="14"/>
  <c r="C571" i="14"/>
  <c r="D571" i="14"/>
  <c r="E571" i="14"/>
  <c r="F571" i="14"/>
  <c r="G571" i="14"/>
  <c r="H571" i="14"/>
  <c r="I571" i="14"/>
  <c r="J571" i="14"/>
  <c r="K571" i="14"/>
  <c r="L571" i="14"/>
  <c r="M571" i="14"/>
  <c r="N571" i="14"/>
  <c r="O571" i="14"/>
  <c r="P571" i="14"/>
  <c r="Q571" i="14"/>
  <c r="R571" i="14"/>
  <c r="S571" i="14"/>
  <c r="T571" i="14"/>
  <c r="U571" i="14"/>
  <c r="V571" i="14"/>
  <c r="W571" i="14"/>
  <c r="X571" i="14"/>
  <c r="Y571" i="14"/>
  <c r="Z571" i="14"/>
  <c r="AA571" i="14"/>
  <c r="AB571" i="14"/>
  <c r="AC571" i="14"/>
  <c r="AD571" i="14"/>
  <c r="AE571" i="14"/>
  <c r="AF571" i="14"/>
  <c r="AG571" i="14"/>
  <c r="AH571" i="14"/>
  <c r="AI571" i="14"/>
  <c r="AJ571" i="14"/>
  <c r="AK571" i="14"/>
  <c r="AL571" i="14"/>
  <c r="AM571" i="14"/>
  <c r="AN571" i="14"/>
  <c r="AO571" i="14"/>
  <c r="AP571" i="14"/>
  <c r="AQ571" i="14"/>
  <c r="AR571" i="14"/>
  <c r="AS571" i="14"/>
  <c r="AT571" i="14"/>
  <c r="AU571" i="14"/>
  <c r="AV571" i="14"/>
  <c r="AW571" i="14"/>
  <c r="AX571" i="14"/>
  <c r="AZ571" i="14"/>
  <c r="BA571" i="14"/>
  <c r="BB571" i="14"/>
  <c r="BC571" i="14"/>
  <c r="BD571" i="14"/>
  <c r="BE571" i="14"/>
  <c r="BF571" i="14"/>
  <c r="BG571" i="14"/>
  <c r="BH571" i="14"/>
  <c r="BI571" i="14"/>
  <c r="BJ571" i="14"/>
  <c r="BK571" i="14"/>
  <c r="BL571" i="14"/>
  <c r="BM571" i="14"/>
  <c r="BN571" i="14"/>
  <c r="BO571" i="14"/>
  <c r="BP571" i="14"/>
  <c r="BQ571" i="14"/>
  <c r="BR571" i="14"/>
  <c r="BS571" i="14"/>
  <c r="BT571" i="14"/>
  <c r="BU571" i="14"/>
  <c r="BV571" i="14"/>
  <c r="BW571" i="14"/>
  <c r="BY571" i="14"/>
  <c r="BZ571" i="14"/>
  <c r="CA571" i="14"/>
  <c r="CB571" i="14"/>
  <c r="A572" i="14"/>
  <c r="B572" i="14"/>
  <c r="C572" i="14"/>
  <c r="D572" i="14"/>
  <c r="E572" i="14"/>
  <c r="F572" i="14"/>
  <c r="G572" i="14"/>
  <c r="H572" i="14"/>
  <c r="I572" i="14"/>
  <c r="J572" i="14"/>
  <c r="K572" i="14"/>
  <c r="L572" i="14"/>
  <c r="M572" i="14"/>
  <c r="N572" i="14"/>
  <c r="O572" i="14"/>
  <c r="P572" i="14"/>
  <c r="Q572" i="14"/>
  <c r="R572" i="14"/>
  <c r="S572" i="14"/>
  <c r="T572" i="14"/>
  <c r="U572" i="14"/>
  <c r="V572" i="14"/>
  <c r="W572" i="14"/>
  <c r="X572" i="14"/>
  <c r="Y572" i="14"/>
  <c r="Z572" i="14"/>
  <c r="AA572" i="14"/>
  <c r="AB572" i="14"/>
  <c r="AC572" i="14"/>
  <c r="AD572" i="14"/>
  <c r="AE572" i="14"/>
  <c r="AF572" i="14"/>
  <c r="AG572" i="14"/>
  <c r="AH572" i="14"/>
  <c r="AI572" i="14"/>
  <c r="AJ572" i="14"/>
  <c r="AK572" i="14"/>
  <c r="AL572" i="14"/>
  <c r="AM572" i="14"/>
  <c r="AN572" i="14"/>
  <c r="AO572" i="14"/>
  <c r="AP572" i="14"/>
  <c r="AQ572" i="14"/>
  <c r="AR572" i="14"/>
  <c r="AS572" i="14"/>
  <c r="AT572" i="14"/>
  <c r="AU572" i="14"/>
  <c r="AV572" i="14"/>
  <c r="AW572" i="14"/>
  <c r="AX572" i="14"/>
  <c r="AZ572" i="14"/>
  <c r="BA572" i="14"/>
  <c r="BB572" i="14"/>
  <c r="BC572" i="14"/>
  <c r="BD572" i="14"/>
  <c r="BE572" i="14"/>
  <c r="BF572" i="14"/>
  <c r="BG572" i="14"/>
  <c r="BH572" i="14"/>
  <c r="BI572" i="14"/>
  <c r="BJ572" i="14"/>
  <c r="BK572" i="14"/>
  <c r="BL572" i="14"/>
  <c r="BM572" i="14"/>
  <c r="BN572" i="14"/>
  <c r="BO572" i="14"/>
  <c r="BP572" i="14"/>
  <c r="BQ572" i="14"/>
  <c r="BR572" i="14"/>
  <c r="BS572" i="14"/>
  <c r="BT572" i="14"/>
  <c r="BU572" i="14"/>
  <c r="BV572" i="14"/>
  <c r="BW572" i="14"/>
  <c r="BY572" i="14"/>
  <c r="BZ572" i="14"/>
  <c r="CA572" i="14"/>
  <c r="CB572" i="14"/>
  <c r="A573" i="14"/>
  <c r="B573" i="14"/>
  <c r="C573" i="14"/>
  <c r="D573" i="14"/>
  <c r="E573" i="14"/>
  <c r="F573" i="14"/>
  <c r="G573" i="14"/>
  <c r="H573" i="14"/>
  <c r="I573" i="14"/>
  <c r="J573" i="14"/>
  <c r="K573" i="14"/>
  <c r="L573" i="14"/>
  <c r="M573" i="14"/>
  <c r="N573" i="14"/>
  <c r="O573" i="14"/>
  <c r="P573" i="14"/>
  <c r="Q573" i="14"/>
  <c r="R573" i="14"/>
  <c r="S573" i="14"/>
  <c r="T573" i="14"/>
  <c r="U573" i="14"/>
  <c r="V573" i="14"/>
  <c r="W573" i="14"/>
  <c r="X573" i="14"/>
  <c r="Y573" i="14"/>
  <c r="Z573" i="14"/>
  <c r="AA573" i="14"/>
  <c r="AB573" i="14"/>
  <c r="AC573" i="14"/>
  <c r="AD573" i="14"/>
  <c r="AE573" i="14"/>
  <c r="AF573" i="14"/>
  <c r="AG573" i="14"/>
  <c r="AH573" i="14"/>
  <c r="AI573" i="14"/>
  <c r="AJ573" i="14"/>
  <c r="AK573" i="14"/>
  <c r="AL573" i="14"/>
  <c r="AM573" i="14"/>
  <c r="AN573" i="14"/>
  <c r="AO573" i="14"/>
  <c r="AP573" i="14"/>
  <c r="AQ573" i="14"/>
  <c r="AR573" i="14"/>
  <c r="AS573" i="14"/>
  <c r="AT573" i="14"/>
  <c r="AU573" i="14"/>
  <c r="AV573" i="14"/>
  <c r="AW573" i="14"/>
  <c r="AX573" i="14"/>
  <c r="AZ573" i="14"/>
  <c r="BA573" i="14"/>
  <c r="BB573" i="14"/>
  <c r="BC573" i="14"/>
  <c r="BD573" i="14"/>
  <c r="BE573" i="14"/>
  <c r="BF573" i="14"/>
  <c r="BG573" i="14"/>
  <c r="BH573" i="14"/>
  <c r="BI573" i="14"/>
  <c r="BJ573" i="14"/>
  <c r="BK573" i="14"/>
  <c r="BL573" i="14"/>
  <c r="BM573" i="14"/>
  <c r="BN573" i="14"/>
  <c r="BO573" i="14"/>
  <c r="BP573" i="14"/>
  <c r="BQ573" i="14"/>
  <c r="BR573" i="14"/>
  <c r="BS573" i="14"/>
  <c r="BT573" i="14"/>
  <c r="BU573" i="14"/>
  <c r="BV573" i="14"/>
  <c r="BW573" i="14"/>
  <c r="BY573" i="14"/>
  <c r="BZ573" i="14"/>
  <c r="CA573" i="14"/>
  <c r="CB573" i="14"/>
  <c r="A574" i="14"/>
  <c r="B574" i="14"/>
  <c r="C574" i="14"/>
  <c r="D574" i="14"/>
  <c r="E574" i="14"/>
  <c r="F574" i="14"/>
  <c r="G574" i="14"/>
  <c r="H574" i="14"/>
  <c r="I574" i="14"/>
  <c r="J574" i="14"/>
  <c r="K574" i="14"/>
  <c r="L574" i="14"/>
  <c r="M574" i="14"/>
  <c r="N574" i="14"/>
  <c r="O574" i="14"/>
  <c r="P574" i="14"/>
  <c r="Q574" i="14"/>
  <c r="R574" i="14"/>
  <c r="S574" i="14"/>
  <c r="T574" i="14"/>
  <c r="U574" i="14"/>
  <c r="V574" i="14"/>
  <c r="W574" i="14"/>
  <c r="X574" i="14"/>
  <c r="Y574" i="14"/>
  <c r="Z574" i="14"/>
  <c r="AA574" i="14"/>
  <c r="AB574" i="14"/>
  <c r="AC574" i="14"/>
  <c r="AD574" i="14"/>
  <c r="AE574" i="14"/>
  <c r="AF574" i="14"/>
  <c r="AG574" i="14"/>
  <c r="AH574" i="14"/>
  <c r="AI574" i="14"/>
  <c r="AJ574" i="14"/>
  <c r="AK574" i="14"/>
  <c r="AL574" i="14"/>
  <c r="AM574" i="14"/>
  <c r="AN574" i="14"/>
  <c r="AO574" i="14"/>
  <c r="AP574" i="14"/>
  <c r="AQ574" i="14"/>
  <c r="AR574" i="14"/>
  <c r="AS574" i="14"/>
  <c r="AT574" i="14"/>
  <c r="AU574" i="14"/>
  <c r="AV574" i="14"/>
  <c r="AW574" i="14"/>
  <c r="AX574" i="14"/>
  <c r="AZ574" i="14"/>
  <c r="BA574" i="14"/>
  <c r="BB574" i="14"/>
  <c r="BC574" i="14"/>
  <c r="BD574" i="14"/>
  <c r="BE574" i="14"/>
  <c r="BF574" i="14"/>
  <c r="BG574" i="14"/>
  <c r="BH574" i="14"/>
  <c r="BI574" i="14"/>
  <c r="BJ574" i="14"/>
  <c r="BK574" i="14"/>
  <c r="BL574" i="14"/>
  <c r="BM574" i="14"/>
  <c r="BN574" i="14"/>
  <c r="BO574" i="14"/>
  <c r="BP574" i="14"/>
  <c r="BQ574" i="14"/>
  <c r="BR574" i="14"/>
  <c r="BS574" i="14"/>
  <c r="BT574" i="14"/>
  <c r="BU574" i="14"/>
  <c r="BV574" i="14"/>
  <c r="BW574" i="14"/>
  <c r="BY574" i="14"/>
  <c r="BZ574" i="14"/>
  <c r="CA574" i="14"/>
  <c r="CB574" i="14"/>
  <c r="A575" i="14"/>
  <c r="B575" i="14"/>
  <c r="C575" i="14"/>
  <c r="D575" i="14"/>
  <c r="E575" i="14"/>
  <c r="F575" i="14"/>
  <c r="G575" i="14"/>
  <c r="H575" i="14"/>
  <c r="I575" i="14"/>
  <c r="J575" i="14"/>
  <c r="K575" i="14"/>
  <c r="L575" i="14"/>
  <c r="M575" i="14"/>
  <c r="N575" i="14"/>
  <c r="O575" i="14"/>
  <c r="P575" i="14"/>
  <c r="Q575" i="14"/>
  <c r="R575" i="14"/>
  <c r="S575" i="14"/>
  <c r="T575" i="14"/>
  <c r="U575" i="14"/>
  <c r="V575" i="14"/>
  <c r="W575" i="14"/>
  <c r="X575" i="14"/>
  <c r="Y575" i="14"/>
  <c r="Z575" i="14"/>
  <c r="AA575" i="14"/>
  <c r="AB575" i="14"/>
  <c r="AC575" i="14"/>
  <c r="AD575" i="14"/>
  <c r="AE575" i="14"/>
  <c r="AF575" i="14"/>
  <c r="AG575" i="14"/>
  <c r="AH575" i="14"/>
  <c r="AI575" i="14"/>
  <c r="AJ575" i="14"/>
  <c r="AK575" i="14"/>
  <c r="AL575" i="14"/>
  <c r="AM575" i="14"/>
  <c r="AN575" i="14"/>
  <c r="AO575" i="14"/>
  <c r="AP575" i="14"/>
  <c r="AQ575" i="14"/>
  <c r="AR575" i="14"/>
  <c r="AS575" i="14"/>
  <c r="AT575" i="14"/>
  <c r="AU575" i="14"/>
  <c r="AV575" i="14"/>
  <c r="AW575" i="14"/>
  <c r="AX575" i="14"/>
  <c r="AZ575" i="14"/>
  <c r="BA575" i="14"/>
  <c r="BB575" i="14"/>
  <c r="BC575" i="14"/>
  <c r="BD575" i="14"/>
  <c r="BE575" i="14"/>
  <c r="BF575" i="14"/>
  <c r="BG575" i="14"/>
  <c r="BH575" i="14"/>
  <c r="BI575" i="14"/>
  <c r="BJ575" i="14"/>
  <c r="BK575" i="14"/>
  <c r="BL575" i="14"/>
  <c r="BM575" i="14"/>
  <c r="BN575" i="14"/>
  <c r="BO575" i="14"/>
  <c r="BP575" i="14"/>
  <c r="BQ575" i="14"/>
  <c r="BR575" i="14"/>
  <c r="BS575" i="14"/>
  <c r="BT575" i="14"/>
  <c r="BU575" i="14"/>
  <c r="BV575" i="14"/>
  <c r="BW575" i="14"/>
  <c r="BY575" i="14"/>
  <c r="BZ575" i="14"/>
  <c r="CA575" i="14"/>
  <c r="CB575" i="14"/>
  <c r="A576" i="14"/>
  <c r="B576" i="14"/>
  <c r="C576" i="14"/>
  <c r="D576" i="14"/>
  <c r="E576" i="14"/>
  <c r="F576" i="14"/>
  <c r="G576" i="14"/>
  <c r="H576" i="14"/>
  <c r="I576" i="14"/>
  <c r="J576" i="14"/>
  <c r="K576" i="14"/>
  <c r="L576" i="14"/>
  <c r="M576" i="14"/>
  <c r="N576" i="14"/>
  <c r="O576" i="14"/>
  <c r="P576" i="14"/>
  <c r="Q576" i="14"/>
  <c r="R576" i="14"/>
  <c r="S576" i="14"/>
  <c r="T576" i="14"/>
  <c r="U576" i="14"/>
  <c r="V576" i="14"/>
  <c r="W576" i="14"/>
  <c r="X576" i="14"/>
  <c r="Y576" i="14"/>
  <c r="Z576" i="14"/>
  <c r="AA576" i="14"/>
  <c r="AB576" i="14"/>
  <c r="AC576" i="14"/>
  <c r="AD576" i="14"/>
  <c r="AE576" i="14"/>
  <c r="AF576" i="14"/>
  <c r="AG576" i="14"/>
  <c r="AH576" i="14"/>
  <c r="AI576" i="14"/>
  <c r="AJ576" i="14"/>
  <c r="AK576" i="14"/>
  <c r="AL576" i="14"/>
  <c r="AM576" i="14"/>
  <c r="AN576" i="14"/>
  <c r="AO576" i="14"/>
  <c r="AP576" i="14"/>
  <c r="AQ576" i="14"/>
  <c r="AR576" i="14"/>
  <c r="AS576" i="14"/>
  <c r="AT576" i="14"/>
  <c r="AU576" i="14"/>
  <c r="AV576" i="14"/>
  <c r="AW576" i="14"/>
  <c r="AX576" i="14"/>
  <c r="AZ576" i="14"/>
  <c r="BA576" i="14"/>
  <c r="BB576" i="14"/>
  <c r="BC576" i="14"/>
  <c r="BD576" i="14"/>
  <c r="BE576" i="14"/>
  <c r="BF576" i="14"/>
  <c r="BG576" i="14"/>
  <c r="BH576" i="14"/>
  <c r="BI576" i="14"/>
  <c r="BJ576" i="14"/>
  <c r="BK576" i="14"/>
  <c r="BL576" i="14"/>
  <c r="BM576" i="14"/>
  <c r="BN576" i="14"/>
  <c r="BO576" i="14"/>
  <c r="BP576" i="14"/>
  <c r="BQ576" i="14"/>
  <c r="BR576" i="14"/>
  <c r="BS576" i="14"/>
  <c r="BT576" i="14"/>
  <c r="BU576" i="14"/>
  <c r="BV576" i="14"/>
  <c r="BW576" i="14"/>
  <c r="BY576" i="14"/>
  <c r="BZ576" i="14"/>
  <c r="CA576" i="14"/>
  <c r="CB576" i="14"/>
  <c r="A577" i="14"/>
  <c r="B577" i="14"/>
  <c r="C577" i="14"/>
  <c r="D577" i="14"/>
  <c r="E577" i="14"/>
  <c r="F577" i="14"/>
  <c r="G577" i="14"/>
  <c r="H577" i="14"/>
  <c r="I577" i="14"/>
  <c r="J577" i="14"/>
  <c r="K577" i="14"/>
  <c r="L577" i="14"/>
  <c r="M577" i="14"/>
  <c r="N577" i="14"/>
  <c r="O577" i="14"/>
  <c r="P577" i="14"/>
  <c r="Q577" i="14"/>
  <c r="R577" i="14"/>
  <c r="S577" i="14"/>
  <c r="T577" i="14"/>
  <c r="U577" i="14"/>
  <c r="V577" i="14"/>
  <c r="W577" i="14"/>
  <c r="X577" i="14"/>
  <c r="Y577" i="14"/>
  <c r="Z577" i="14"/>
  <c r="AA577" i="14"/>
  <c r="AB577" i="14"/>
  <c r="AC577" i="14"/>
  <c r="AD577" i="14"/>
  <c r="AE577" i="14"/>
  <c r="AF577" i="14"/>
  <c r="AG577" i="14"/>
  <c r="AH577" i="14"/>
  <c r="AI577" i="14"/>
  <c r="AJ577" i="14"/>
  <c r="AK577" i="14"/>
  <c r="AL577" i="14"/>
  <c r="AM577" i="14"/>
  <c r="AN577" i="14"/>
  <c r="AO577" i="14"/>
  <c r="AP577" i="14"/>
  <c r="AQ577" i="14"/>
  <c r="AR577" i="14"/>
  <c r="AS577" i="14"/>
  <c r="AT577" i="14"/>
  <c r="AU577" i="14"/>
  <c r="AV577" i="14"/>
  <c r="AW577" i="14"/>
  <c r="AX577" i="14"/>
  <c r="AZ577" i="14"/>
  <c r="BA577" i="14"/>
  <c r="BB577" i="14"/>
  <c r="BC577" i="14"/>
  <c r="BD577" i="14"/>
  <c r="BE577" i="14"/>
  <c r="BF577" i="14"/>
  <c r="BG577" i="14"/>
  <c r="BH577" i="14"/>
  <c r="BI577" i="14"/>
  <c r="BJ577" i="14"/>
  <c r="BK577" i="14"/>
  <c r="BL577" i="14"/>
  <c r="BM577" i="14"/>
  <c r="BN577" i="14"/>
  <c r="BO577" i="14"/>
  <c r="BP577" i="14"/>
  <c r="BQ577" i="14"/>
  <c r="BR577" i="14"/>
  <c r="BS577" i="14"/>
  <c r="BT577" i="14"/>
  <c r="BU577" i="14"/>
  <c r="BV577" i="14"/>
  <c r="BW577" i="14"/>
  <c r="BY577" i="14"/>
  <c r="BZ577" i="14"/>
  <c r="CA577" i="14"/>
  <c r="CB577" i="14"/>
  <c r="A578" i="14"/>
  <c r="B578" i="14"/>
  <c r="C578" i="14"/>
  <c r="D578" i="14"/>
  <c r="E578" i="14"/>
  <c r="F578" i="14"/>
  <c r="G578" i="14"/>
  <c r="H578" i="14"/>
  <c r="I578" i="14"/>
  <c r="J578" i="14"/>
  <c r="K578" i="14"/>
  <c r="L578" i="14"/>
  <c r="M578" i="14"/>
  <c r="N578" i="14"/>
  <c r="O578" i="14"/>
  <c r="P578" i="14"/>
  <c r="Q578" i="14"/>
  <c r="R578" i="14"/>
  <c r="S578" i="14"/>
  <c r="T578" i="14"/>
  <c r="U578" i="14"/>
  <c r="V578" i="14"/>
  <c r="W578" i="14"/>
  <c r="X578" i="14"/>
  <c r="Y578" i="14"/>
  <c r="Z578" i="14"/>
  <c r="AA578" i="14"/>
  <c r="AB578" i="14"/>
  <c r="AC578" i="14"/>
  <c r="AD578" i="14"/>
  <c r="AE578" i="14"/>
  <c r="AF578" i="14"/>
  <c r="AG578" i="14"/>
  <c r="AH578" i="14"/>
  <c r="AI578" i="14"/>
  <c r="AJ578" i="14"/>
  <c r="AK578" i="14"/>
  <c r="AL578" i="14"/>
  <c r="AM578" i="14"/>
  <c r="AN578" i="14"/>
  <c r="AO578" i="14"/>
  <c r="AP578" i="14"/>
  <c r="AQ578" i="14"/>
  <c r="AR578" i="14"/>
  <c r="AS578" i="14"/>
  <c r="AT578" i="14"/>
  <c r="AU578" i="14"/>
  <c r="AV578" i="14"/>
  <c r="AW578" i="14"/>
  <c r="AX578" i="14"/>
  <c r="AZ578" i="14"/>
  <c r="BA578" i="14"/>
  <c r="BB578" i="14"/>
  <c r="BC578" i="14"/>
  <c r="BD578" i="14"/>
  <c r="BE578" i="14"/>
  <c r="BF578" i="14"/>
  <c r="BG578" i="14"/>
  <c r="BH578" i="14"/>
  <c r="BI578" i="14"/>
  <c r="BJ578" i="14"/>
  <c r="BK578" i="14"/>
  <c r="BL578" i="14"/>
  <c r="BM578" i="14"/>
  <c r="BN578" i="14"/>
  <c r="BO578" i="14"/>
  <c r="BP578" i="14"/>
  <c r="BQ578" i="14"/>
  <c r="BR578" i="14"/>
  <c r="BS578" i="14"/>
  <c r="BT578" i="14"/>
  <c r="BU578" i="14"/>
  <c r="BV578" i="14"/>
  <c r="BW578" i="14"/>
  <c r="BY578" i="14"/>
  <c r="BZ578" i="14"/>
  <c r="CA578" i="14"/>
  <c r="CB578" i="14"/>
  <c r="A579" i="14"/>
  <c r="B579" i="14"/>
  <c r="C579" i="14"/>
  <c r="D579" i="14"/>
  <c r="E579" i="14"/>
  <c r="F579" i="14"/>
  <c r="G579" i="14"/>
  <c r="H579" i="14"/>
  <c r="I579" i="14"/>
  <c r="J579" i="14"/>
  <c r="K579" i="14"/>
  <c r="L579" i="14"/>
  <c r="M579" i="14"/>
  <c r="N579" i="14"/>
  <c r="O579" i="14"/>
  <c r="P579" i="14"/>
  <c r="Q579" i="14"/>
  <c r="R579" i="14"/>
  <c r="S579" i="14"/>
  <c r="T579" i="14"/>
  <c r="U579" i="14"/>
  <c r="V579" i="14"/>
  <c r="W579" i="14"/>
  <c r="X579" i="14"/>
  <c r="Y579" i="14"/>
  <c r="Z579" i="14"/>
  <c r="AA579" i="14"/>
  <c r="AB579" i="14"/>
  <c r="AC579" i="14"/>
  <c r="AD579" i="14"/>
  <c r="AE579" i="14"/>
  <c r="AF579" i="14"/>
  <c r="AG579" i="14"/>
  <c r="AH579" i="14"/>
  <c r="AI579" i="14"/>
  <c r="AJ579" i="14"/>
  <c r="AK579" i="14"/>
  <c r="AL579" i="14"/>
  <c r="AM579" i="14"/>
  <c r="AN579" i="14"/>
  <c r="AO579" i="14"/>
  <c r="AP579" i="14"/>
  <c r="AQ579" i="14"/>
  <c r="AR579" i="14"/>
  <c r="AS579" i="14"/>
  <c r="AT579" i="14"/>
  <c r="AU579" i="14"/>
  <c r="AV579" i="14"/>
  <c r="AW579" i="14"/>
  <c r="AX579" i="14"/>
  <c r="AZ579" i="14"/>
  <c r="BA579" i="14"/>
  <c r="BB579" i="14"/>
  <c r="BC579" i="14"/>
  <c r="BD579" i="14"/>
  <c r="BE579" i="14"/>
  <c r="BF579" i="14"/>
  <c r="BG579" i="14"/>
  <c r="BH579" i="14"/>
  <c r="BI579" i="14"/>
  <c r="BJ579" i="14"/>
  <c r="BK579" i="14"/>
  <c r="BL579" i="14"/>
  <c r="BM579" i="14"/>
  <c r="BN579" i="14"/>
  <c r="BO579" i="14"/>
  <c r="BP579" i="14"/>
  <c r="BQ579" i="14"/>
  <c r="BR579" i="14"/>
  <c r="BS579" i="14"/>
  <c r="BT579" i="14"/>
  <c r="BU579" i="14"/>
  <c r="BV579" i="14"/>
  <c r="BW579" i="14"/>
  <c r="BY579" i="14"/>
  <c r="BZ579" i="14"/>
  <c r="CA579" i="14"/>
  <c r="CB579" i="14"/>
  <c r="A580" i="14"/>
  <c r="B580" i="14"/>
  <c r="C580" i="14"/>
  <c r="D580" i="14"/>
  <c r="E580" i="14"/>
  <c r="F580" i="14"/>
  <c r="G580" i="14"/>
  <c r="H580" i="14"/>
  <c r="I580" i="14"/>
  <c r="J580" i="14"/>
  <c r="K580" i="14"/>
  <c r="L580" i="14"/>
  <c r="M580" i="14"/>
  <c r="N580" i="14"/>
  <c r="O580" i="14"/>
  <c r="P580" i="14"/>
  <c r="Q580" i="14"/>
  <c r="R580" i="14"/>
  <c r="S580" i="14"/>
  <c r="T580" i="14"/>
  <c r="U580" i="14"/>
  <c r="V580" i="14"/>
  <c r="W580" i="14"/>
  <c r="X580" i="14"/>
  <c r="Y580" i="14"/>
  <c r="Z580" i="14"/>
  <c r="AA580" i="14"/>
  <c r="AB580" i="14"/>
  <c r="AC580" i="14"/>
  <c r="AD580" i="14"/>
  <c r="AE580" i="14"/>
  <c r="AF580" i="14"/>
  <c r="AG580" i="14"/>
  <c r="AH580" i="14"/>
  <c r="AI580" i="14"/>
  <c r="AJ580" i="14"/>
  <c r="AK580" i="14"/>
  <c r="AL580" i="14"/>
  <c r="AM580" i="14"/>
  <c r="AN580" i="14"/>
  <c r="AO580" i="14"/>
  <c r="AP580" i="14"/>
  <c r="AQ580" i="14"/>
  <c r="AR580" i="14"/>
  <c r="AS580" i="14"/>
  <c r="AT580" i="14"/>
  <c r="AU580" i="14"/>
  <c r="AV580" i="14"/>
  <c r="AW580" i="14"/>
  <c r="AX580" i="14"/>
  <c r="AZ580" i="14"/>
  <c r="BA580" i="14"/>
  <c r="BB580" i="14"/>
  <c r="BC580" i="14"/>
  <c r="BD580" i="14"/>
  <c r="BE580" i="14"/>
  <c r="BF580" i="14"/>
  <c r="BG580" i="14"/>
  <c r="BH580" i="14"/>
  <c r="BI580" i="14"/>
  <c r="BJ580" i="14"/>
  <c r="BK580" i="14"/>
  <c r="BL580" i="14"/>
  <c r="BM580" i="14"/>
  <c r="BN580" i="14"/>
  <c r="BO580" i="14"/>
  <c r="BP580" i="14"/>
  <c r="BQ580" i="14"/>
  <c r="BR580" i="14"/>
  <c r="BS580" i="14"/>
  <c r="BT580" i="14"/>
  <c r="BU580" i="14"/>
  <c r="BV580" i="14"/>
  <c r="BW580" i="14"/>
  <c r="BY580" i="14"/>
  <c r="BZ580" i="14"/>
  <c r="CA580" i="14"/>
  <c r="CB580" i="14"/>
  <c r="A581" i="14"/>
  <c r="B581" i="14"/>
  <c r="C581" i="14"/>
  <c r="D581" i="14"/>
  <c r="E581" i="14"/>
  <c r="F581" i="14"/>
  <c r="G581" i="14"/>
  <c r="H581" i="14"/>
  <c r="I581" i="14"/>
  <c r="J581" i="14"/>
  <c r="K581" i="14"/>
  <c r="L581" i="14"/>
  <c r="M581" i="14"/>
  <c r="N581" i="14"/>
  <c r="O581" i="14"/>
  <c r="P581" i="14"/>
  <c r="Q581" i="14"/>
  <c r="R581" i="14"/>
  <c r="S581" i="14"/>
  <c r="T581" i="14"/>
  <c r="U581" i="14"/>
  <c r="V581" i="14"/>
  <c r="W581" i="14"/>
  <c r="X581" i="14"/>
  <c r="Y581" i="14"/>
  <c r="Z581" i="14"/>
  <c r="AA581" i="14"/>
  <c r="AB581" i="14"/>
  <c r="AC581" i="14"/>
  <c r="AD581" i="14"/>
  <c r="AE581" i="14"/>
  <c r="AF581" i="14"/>
  <c r="AG581" i="14"/>
  <c r="AH581" i="14"/>
  <c r="AI581" i="14"/>
  <c r="AJ581" i="14"/>
  <c r="AK581" i="14"/>
  <c r="AL581" i="14"/>
  <c r="AM581" i="14"/>
  <c r="AN581" i="14"/>
  <c r="AO581" i="14"/>
  <c r="AP581" i="14"/>
  <c r="AQ581" i="14"/>
  <c r="AR581" i="14"/>
  <c r="AS581" i="14"/>
  <c r="AT581" i="14"/>
  <c r="AU581" i="14"/>
  <c r="AV581" i="14"/>
  <c r="AW581" i="14"/>
  <c r="AX581" i="14"/>
  <c r="AZ581" i="14"/>
  <c r="BA581" i="14"/>
  <c r="BB581" i="14"/>
  <c r="BC581" i="14"/>
  <c r="BD581" i="14"/>
  <c r="BE581" i="14"/>
  <c r="BF581" i="14"/>
  <c r="BG581" i="14"/>
  <c r="BH581" i="14"/>
  <c r="BI581" i="14"/>
  <c r="BJ581" i="14"/>
  <c r="BK581" i="14"/>
  <c r="BL581" i="14"/>
  <c r="BM581" i="14"/>
  <c r="BN581" i="14"/>
  <c r="BO581" i="14"/>
  <c r="BP581" i="14"/>
  <c r="BQ581" i="14"/>
  <c r="BR581" i="14"/>
  <c r="BS581" i="14"/>
  <c r="BT581" i="14"/>
  <c r="BU581" i="14"/>
  <c r="BV581" i="14"/>
  <c r="BW581" i="14"/>
  <c r="BY581" i="14"/>
  <c r="BZ581" i="14"/>
  <c r="CA581" i="14"/>
  <c r="CB581" i="14"/>
  <c r="A582" i="14"/>
  <c r="B582" i="14"/>
  <c r="C582" i="14"/>
  <c r="D582" i="14"/>
  <c r="E582" i="14"/>
  <c r="F582" i="14"/>
  <c r="G582" i="14"/>
  <c r="H582" i="14"/>
  <c r="I582" i="14"/>
  <c r="J582" i="14"/>
  <c r="K582" i="14"/>
  <c r="L582" i="14"/>
  <c r="M582" i="14"/>
  <c r="N582" i="14"/>
  <c r="O582" i="14"/>
  <c r="P582" i="14"/>
  <c r="Q582" i="14"/>
  <c r="R582" i="14"/>
  <c r="S582" i="14"/>
  <c r="T582" i="14"/>
  <c r="U582" i="14"/>
  <c r="V582" i="14"/>
  <c r="W582" i="14"/>
  <c r="X582" i="14"/>
  <c r="Y582" i="14"/>
  <c r="Z582" i="14"/>
  <c r="AA582" i="14"/>
  <c r="AB582" i="14"/>
  <c r="AC582" i="14"/>
  <c r="AD582" i="14"/>
  <c r="AE582" i="14"/>
  <c r="AF582" i="14"/>
  <c r="AG582" i="14"/>
  <c r="AH582" i="14"/>
  <c r="AI582" i="14"/>
  <c r="AJ582" i="14"/>
  <c r="AK582" i="14"/>
  <c r="AL582" i="14"/>
  <c r="AM582" i="14"/>
  <c r="AN582" i="14"/>
  <c r="AO582" i="14"/>
  <c r="AP582" i="14"/>
  <c r="AQ582" i="14"/>
  <c r="AR582" i="14"/>
  <c r="AS582" i="14"/>
  <c r="AT582" i="14"/>
  <c r="AU582" i="14"/>
  <c r="AV582" i="14"/>
  <c r="AW582" i="14"/>
  <c r="AX582" i="14"/>
  <c r="AZ582" i="14"/>
  <c r="BA582" i="14"/>
  <c r="BB582" i="14"/>
  <c r="BC582" i="14"/>
  <c r="BD582" i="14"/>
  <c r="BE582" i="14"/>
  <c r="BF582" i="14"/>
  <c r="BG582" i="14"/>
  <c r="BH582" i="14"/>
  <c r="BI582" i="14"/>
  <c r="BJ582" i="14"/>
  <c r="BK582" i="14"/>
  <c r="BL582" i="14"/>
  <c r="BM582" i="14"/>
  <c r="BN582" i="14"/>
  <c r="BO582" i="14"/>
  <c r="BP582" i="14"/>
  <c r="BQ582" i="14"/>
  <c r="BR582" i="14"/>
  <c r="BS582" i="14"/>
  <c r="BT582" i="14"/>
  <c r="BU582" i="14"/>
  <c r="BV582" i="14"/>
  <c r="BW582" i="14"/>
  <c r="BY582" i="14"/>
  <c r="BZ582" i="14"/>
  <c r="CA582" i="14"/>
  <c r="CB582" i="14"/>
  <c r="A583" i="14"/>
  <c r="B583" i="14"/>
  <c r="C583" i="14"/>
  <c r="D583" i="14"/>
  <c r="E583" i="14"/>
  <c r="F583" i="14"/>
  <c r="G583" i="14"/>
  <c r="H583" i="14"/>
  <c r="I583" i="14"/>
  <c r="J583" i="14"/>
  <c r="K583" i="14"/>
  <c r="L583" i="14"/>
  <c r="M583" i="14"/>
  <c r="N583" i="14"/>
  <c r="O583" i="14"/>
  <c r="P583" i="14"/>
  <c r="Q583" i="14"/>
  <c r="R583" i="14"/>
  <c r="S583" i="14"/>
  <c r="T583" i="14"/>
  <c r="U583" i="14"/>
  <c r="V583" i="14"/>
  <c r="W583" i="14"/>
  <c r="X583" i="14"/>
  <c r="Y583" i="14"/>
  <c r="Z583" i="14"/>
  <c r="AA583" i="14"/>
  <c r="AB583" i="14"/>
  <c r="AC583" i="14"/>
  <c r="AD583" i="14"/>
  <c r="AE583" i="14"/>
  <c r="AF583" i="14"/>
  <c r="AG583" i="14"/>
  <c r="AH583" i="14"/>
  <c r="AI583" i="14"/>
  <c r="AJ583" i="14"/>
  <c r="AK583" i="14"/>
  <c r="AL583" i="14"/>
  <c r="AM583" i="14"/>
  <c r="AN583" i="14"/>
  <c r="AO583" i="14"/>
  <c r="AP583" i="14"/>
  <c r="AQ583" i="14"/>
  <c r="AR583" i="14"/>
  <c r="AS583" i="14"/>
  <c r="AT583" i="14"/>
  <c r="AU583" i="14"/>
  <c r="AV583" i="14"/>
  <c r="AW583" i="14"/>
  <c r="AX583" i="14"/>
  <c r="AZ583" i="14"/>
  <c r="BA583" i="14"/>
  <c r="BB583" i="14"/>
  <c r="BC583" i="14"/>
  <c r="BD583" i="14"/>
  <c r="BE583" i="14"/>
  <c r="BF583" i="14"/>
  <c r="BG583" i="14"/>
  <c r="BH583" i="14"/>
  <c r="BI583" i="14"/>
  <c r="BJ583" i="14"/>
  <c r="BK583" i="14"/>
  <c r="BL583" i="14"/>
  <c r="BM583" i="14"/>
  <c r="BN583" i="14"/>
  <c r="BO583" i="14"/>
  <c r="BP583" i="14"/>
  <c r="BQ583" i="14"/>
  <c r="BR583" i="14"/>
  <c r="BS583" i="14"/>
  <c r="BT583" i="14"/>
  <c r="BU583" i="14"/>
  <c r="BV583" i="14"/>
  <c r="BW583" i="14"/>
  <c r="BY583" i="14"/>
  <c r="BZ583" i="14"/>
  <c r="CA583" i="14"/>
  <c r="CB583" i="14"/>
  <c r="A584" i="14"/>
  <c r="B584" i="14"/>
  <c r="C584" i="14"/>
  <c r="D584" i="14"/>
  <c r="E584" i="14"/>
  <c r="F584" i="14"/>
  <c r="G584" i="14"/>
  <c r="H584" i="14"/>
  <c r="I584" i="14"/>
  <c r="J584" i="14"/>
  <c r="K584" i="14"/>
  <c r="L584" i="14"/>
  <c r="M584" i="14"/>
  <c r="N584" i="14"/>
  <c r="O584" i="14"/>
  <c r="P584" i="14"/>
  <c r="Q584" i="14"/>
  <c r="R584" i="14"/>
  <c r="S584" i="14"/>
  <c r="T584" i="14"/>
  <c r="U584" i="14"/>
  <c r="V584" i="14"/>
  <c r="W584" i="14"/>
  <c r="X584" i="14"/>
  <c r="Y584" i="14"/>
  <c r="Z584" i="14"/>
  <c r="AA584" i="14"/>
  <c r="AB584" i="14"/>
  <c r="AC584" i="14"/>
  <c r="AD584" i="14"/>
  <c r="AE584" i="14"/>
  <c r="AF584" i="14"/>
  <c r="AG584" i="14"/>
  <c r="AH584" i="14"/>
  <c r="AI584" i="14"/>
  <c r="AJ584" i="14"/>
  <c r="AK584" i="14"/>
  <c r="AL584" i="14"/>
  <c r="AM584" i="14"/>
  <c r="AN584" i="14"/>
  <c r="AO584" i="14"/>
  <c r="AP584" i="14"/>
  <c r="AQ584" i="14"/>
  <c r="AR584" i="14"/>
  <c r="AS584" i="14"/>
  <c r="AT584" i="14"/>
  <c r="AU584" i="14"/>
  <c r="AV584" i="14"/>
  <c r="AW584" i="14"/>
  <c r="AX584" i="14"/>
  <c r="AZ584" i="14"/>
  <c r="BA584" i="14"/>
  <c r="BB584" i="14"/>
  <c r="BC584" i="14"/>
  <c r="BD584" i="14"/>
  <c r="BE584" i="14"/>
  <c r="BF584" i="14"/>
  <c r="BG584" i="14"/>
  <c r="BH584" i="14"/>
  <c r="BI584" i="14"/>
  <c r="BJ584" i="14"/>
  <c r="BK584" i="14"/>
  <c r="BL584" i="14"/>
  <c r="BM584" i="14"/>
  <c r="BN584" i="14"/>
  <c r="BO584" i="14"/>
  <c r="BP584" i="14"/>
  <c r="BQ584" i="14"/>
  <c r="BR584" i="14"/>
  <c r="BS584" i="14"/>
  <c r="BT584" i="14"/>
  <c r="BU584" i="14"/>
  <c r="BV584" i="14"/>
  <c r="BW584" i="14"/>
  <c r="BY584" i="14"/>
  <c r="BZ584" i="14"/>
  <c r="CA584" i="14"/>
  <c r="CB584" i="14"/>
  <c r="A585" i="14"/>
  <c r="B585" i="14"/>
  <c r="C585" i="14"/>
  <c r="D585" i="14"/>
  <c r="E585" i="14"/>
  <c r="F585" i="14"/>
  <c r="G585" i="14"/>
  <c r="H585" i="14"/>
  <c r="I585" i="14"/>
  <c r="J585" i="14"/>
  <c r="K585" i="14"/>
  <c r="L585" i="14"/>
  <c r="M585" i="14"/>
  <c r="N585" i="14"/>
  <c r="O585" i="14"/>
  <c r="P585" i="14"/>
  <c r="Q585" i="14"/>
  <c r="R585" i="14"/>
  <c r="S585" i="14"/>
  <c r="T585" i="14"/>
  <c r="U585" i="14"/>
  <c r="V585" i="14"/>
  <c r="W585" i="14"/>
  <c r="X585" i="14"/>
  <c r="Y585" i="14"/>
  <c r="Z585" i="14"/>
  <c r="AA585" i="14"/>
  <c r="AB585" i="14"/>
  <c r="AC585" i="14"/>
  <c r="AD585" i="14"/>
  <c r="AE585" i="14"/>
  <c r="AF585" i="14"/>
  <c r="AG585" i="14"/>
  <c r="AH585" i="14"/>
  <c r="AI585" i="14"/>
  <c r="AJ585" i="14"/>
  <c r="AK585" i="14"/>
  <c r="AL585" i="14"/>
  <c r="AM585" i="14"/>
  <c r="AN585" i="14"/>
  <c r="AO585" i="14"/>
  <c r="AP585" i="14"/>
  <c r="AQ585" i="14"/>
  <c r="AR585" i="14"/>
  <c r="AS585" i="14"/>
  <c r="AT585" i="14"/>
  <c r="AU585" i="14"/>
  <c r="AV585" i="14"/>
  <c r="AW585" i="14"/>
  <c r="AX585" i="14"/>
  <c r="AZ585" i="14"/>
  <c r="BA585" i="14"/>
  <c r="BB585" i="14"/>
  <c r="BC585" i="14"/>
  <c r="BD585" i="14"/>
  <c r="BE585" i="14"/>
  <c r="BF585" i="14"/>
  <c r="BG585" i="14"/>
  <c r="BH585" i="14"/>
  <c r="BI585" i="14"/>
  <c r="BJ585" i="14"/>
  <c r="BK585" i="14"/>
  <c r="BL585" i="14"/>
  <c r="BM585" i="14"/>
  <c r="BN585" i="14"/>
  <c r="BO585" i="14"/>
  <c r="BP585" i="14"/>
  <c r="BQ585" i="14"/>
  <c r="BR585" i="14"/>
  <c r="BS585" i="14"/>
  <c r="BT585" i="14"/>
  <c r="BU585" i="14"/>
  <c r="BV585" i="14"/>
  <c r="BW585" i="14"/>
  <c r="BY585" i="14"/>
  <c r="BZ585" i="14"/>
  <c r="CA585" i="14"/>
  <c r="CB585" i="14"/>
  <c r="A586" i="14"/>
  <c r="B586" i="14"/>
  <c r="C586" i="14"/>
  <c r="D586" i="14"/>
  <c r="E586" i="14"/>
  <c r="F586" i="14"/>
  <c r="G586" i="14"/>
  <c r="H586" i="14"/>
  <c r="I586" i="14"/>
  <c r="J586" i="14"/>
  <c r="K586" i="14"/>
  <c r="L586" i="14"/>
  <c r="M586" i="14"/>
  <c r="N586" i="14"/>
  <c r="O586" i="14"/>
  <c r="P586" i="14"/>
  <c r="Q586" i="14"/>
  <c r="R586" i="14"/>
  <c r="S586" i="14"/>
  <c r="T586" i="14"/>
  <c r="U586" i="14"/>
  <c r="V586" i="14"/>
  <c r="W586" i="14"/>
  <c r="X586" i="14"/>
  <c r="Y586" i="14"/>
  <c r="Z586" i="14"/>
  <c r="AA586" i="14"/>
  <c r="AB586" i="14"/>
  <c r="AC586" i="14"/>
  <c r="AD586" i="14"/>
  <c r="AE586" i="14"/>
  <c r="AF586" i="14"/>
  <c r="AG586" i="14"/>
  <c r="AH586" i="14"/>
  <c r="AI586" i="14"/>
  <c r="AJ586" i="14"/>
  <c r="AK586" i="14"/>
  <c r="AL586" i="14"/>
  <c r="AM586" i="14"/>
  <c r="AN586" i="14"/>
  <c r="AO586" i="14"/>
  <c r="AP586" i="14"/>
  <c r="AQ586" i="14"/>
  <c r="AR586" i="14"/>
  <c r="AS586" i="14"/>
  <c r="AT586" i="14"/>
  <c r="AU586" i="14"/>
  <c r="AV586" i="14"/>
  <c r="AW586" i="14"/>
  <c r="AX586" i="14"/>
  <c r="AZ586" i="14"/>
  <c r="BA586" i="14"/>
  <c r="BB586" i="14"/>
  <c r="BC586" i="14"/>
  <c r="BD586" i="14"/>
  <c r="BE586" i="14"/>
  <c r="BF586" i="14"/>
  <c r="BG586" i="14"/>
  <c r="BH586" i="14"/>
  <c r="BI586" i="14"/>
  <c r="BJ586" i="14"/>
  <c r="BK586" i="14"/>
  <c r="BL586" i="14"/>
  <c r="BM586" i="14"/>
  <c r="BN586" i="14"/>
  <c r="BO586" i="14"/>
  <c r="BP586" i="14"/>
  <c r="BQ586" i="14"/>
  <c r="BR586" i="14"/>
  <c r="BS586" i="14"/>
  <c r="BT586" i="14"/>
  <c r="BU586" i="14"/>
  <c r="BV586" i="14"/>
  <c r="BW586" i="14"/>
  <c r="BY586" i="14"/>
  <c r="BZ586" i="14"/>
  <c r="CA586" i="14"/>
  <c r="CB586" i="14"/>
  <c r="A587" i="14"/>
  <c r="B587" i="14"/>
  <c r="C587" i="14"/>
  <c r="D587" i="14"/>
  <c r="E587" i="14"/>
  <c r="F587" i="14"/>
  <c r="G587" i="14"/>
  <c r="H587" i="14"/>
  <c r="I587" i="14"/>
  <c r="J587" i="14"/>
  <c r="K587" i="14"/>
  <c r="L587" i="14"/>
  <c r="M587" i="14"/>
  <c r="N587" i="14"/>
  <c r="O587" i="14"/>
  <c r="P587" i="14"/>
  <c r="Q587" i="14"/>
  <c r="R587" i="14"/>
  <c r="S587" i="14"/>
  <c r="T587" i="14"/>
  <c r="U587" i="14"/>
  <c r="V587" i="14"/>
  <c r="W587" i="14"/>
  <c r="X587" i="14"/>
  <c r="Y587" i="14"/>
  <c r="Z587" i="14"/>
  <c r="AA587" i="14"/>
  <c r="AB587" i="14"/>
  <c r="AC587" i="14"/>
  <c r="AD587" i="14"/>
  <c r="AE587" i="14"/>
  <c r="AF587" i="14"/>
  <c r="AG587" i="14"/>
  <c r="AH587" i="14"/>
  <c r="AI587" i="14"/>
  <c r="AJ587" i="14"/>
  <c r="AK587" i="14"/>
  <c r="AL587" i="14"/>
  <c r="AM587" i="14"/>
  <c r="AN587" i="14"/>
  <c r="AO587" i="14"/>
  <c r="AP587" i="14"/>
  <c r="AQ587" i="14"/>
  <c r="AR587" i="14"/>
  <c r="AS587" i="14"/>
  <c r="AT587" i="14"/>
  <c r="AU587" i="14"/>
  <c r="AV587" i="14"/>
  <c r="AW587" i="14"/>
  <c r="AX587" i="14"/>
  <c r="AZ587" i="14"/>
  <c r="BA587" i="14"/>
  <c r="BB587" i="14"/>
  <c r="BC587" i="14"/>
  <c r="BD587" i="14"/>
  <c r="BE587" i="14"/>
  <c r="BF587" i="14"/>
  <c r="BG587" i="14"/>
  <c r="BH587" i="14"/>
  <c r="BI587" i="14"/>
  <c r="BJ587" i="14"/>
  <c r="BK587" i="14"/>
  <c r="BL587" i="14"/>
  <c r="BM587" i="14"/>
  <c r="BN587" i="14"/>
  <c r="BO587" i="14"/>
  <c r="BP587" i="14"/>
  <c r="BQ587" i="14"/>
  <c r="BR587" i="14"/>
  <c r="BS587" i="14"/>
  <c r="BT587" i="14"/>
  <c r="BU587" i="14"/>
  <c r="BV587" i="14"/>
  <c r="BW587" i="14"/>
  <c r="BY587" i="14"/>
  <c r="BZ587" i="14"/>
  <c r="CA587" i="14"/>
  <c r="CB587" i="14"/>
  <c r="A588" i="14"/>
  <c r="B588" i="14"/>
  <c r="C588" i="14"/>
  <c r="D588" i="14"/>
  <c r="E588" i="14"/>
  <c r="F588" i="14"/>
  <c r="G588" i="14"/>
  <c r="H588" i="14"/>
  <c r="I588" i="14"/>
  <c r="J588" i="14"/>
  <c r="K588" i="14"/>
  <c r="L588" i="14"/>
  <c r="M588" i="14"/>
  <c r="N588" i="14"/>
  <c r="O588" i="14"/>
  <c r="P588" i="14"/>
  <c r="Q588" i="14"/>
  <c r="R588" i="14"/>
  <c r="S588" i="14"/>
  <c r="T588" i="14"/>
  <c r="U588" i="14"/>
  <c r="V588" i="14"/>
  <c r="W588" i="14"/>
  <c r="X588" i="14"/>
  <c r="Y588" i="14"/>
  <c r="Z588" i="14"/>
  <c r="AA588" i="14"/>
  <c r="AB588" i="14"/>
  <c r="AC588" i="14"/>
  <c r="AD588" i="14"/>
  <c r="AE588" i="14"/>
  <c r="AF588" i="14"/>
  <c r="AG588" i="14"/>
  <c r="AH588" i="14"/>
  <c r="AI588" i="14"/>
  <c r="AJ588" i="14"/>
  <c r="AK588" i="14"/>
  <c r="AL588" i="14"/>
  <c r="AM588" i="14"/>
  <c r="AN588" i="14"/>
  <c r="AO588" i="14"/>
  <c r="AP588" i="14"/>
  <c r="AQ588" i="14"/>
  <c r="AR588" i="14"/>
  <c r="AS588" i="14"/>
  <c r="AT588" i="14"/>
  <c r="AU588" i="14"/>
  <c r="AV588" i="14"/>
  <c r="AW588" i="14"/>
  <c r="AX588" i="14"/>
  <c r="AZ588" i="14"/>
  <c r="BA588" i="14"/>
  <c r="BB588" i="14"/>
  <c r="BC588" i="14"/>
  <c r="BD588" i="14"/>
  <c r="BE588" i="14"/>
  <c r="BF588" i="14"/>
  <c r="BG588" i="14"/>
  <c r="BH588" i="14"/>
  <c r="BI588" i="14"/>
  <c r="BJ588" i="14"/>
  <c r="BK588" i="14"/>
  <c r="BL588" i="14"/>
  <c r="BM588" i="14"/>
  <c r="BN588" i="14"/>
  <c r="BO588" i="14"/>
  <c r="BP588" i="14"/>
  <c r="BQ588" i="14"/>
  <c r="BR588" i="14"/>
  <c r="BS588" i="14"/>
  <c r="BT588" i="14"/>
  <c r="BU588" i="14"/>
  <c r="BV588" i="14"/>
  <c r="BW588" i="14"/>
  <c r="BY588" i="14"/>
  <c r="BZ588" i="14"/>
  <c r="CA588" i="14"/>
  <c r="CB588" i="14"/>
  <c r="A589" i="14"/>
  <c r="B589" i="14"/>
  <c r="C589" i="14"/>
  <c r="D589" i="14"/>
  <c r="E589" i="14"/>
  <c r="F589" i="14"/>
  <c r="G589" i="14"/>
  <c r="H589" i="14"/>
  <c r="I589" i="14"/>
  <c r="J589" i="14"/>
  <c r="K589" i="14"/>
  <c r="L589" i="14"/>
  <c r="M589" i="14"/>
  <c r="N589" i="14"/>
  <c r="O589" i="14"/>
  <c r="P589" i="14"/>
  <c r="Q589" i="14"/>
  <c r="R589" i="14"/>
  <c r="S589" i="14"/>
  <c r="T589" i="14"/>
  <c r="U589" i="14"/>
  <c r="V589" i="14"/>
  <c r="W589" i="14"/>
  <c r="X589" i="14"/>
  <c r="Y589" i="14"/>
  <c r="Z589" i="14"/>
  <c r="AA589" i="14"/>
  <c r="AB589" i="14"/>
  <c r="AC589" i="14"/>
  <c r="AD589" i="14"/>
  <c r="AE589" i="14"/>
  <c r="AF589" i="14"/>
  <c r="AG589" i="14"/>
  <c r="AH589" i="14"/>
  <c r="AI589" i="14"/>
  <c r="AJ589" i="14"/>
  <c r="AK589" i="14"/>
  <c r="AL589" i="14"/>
  <c r="AM589" i="14"/>
  <c r="AN589" i="14"/>
  <c r="AO589" i="14"/>
  <c r="AP589" i="14"/>
  <c r="AQ589" i="14"/>
  <c r="AR589" i="14"/>
  <c r="AS589" i="14"/>
  <c r="AT589" i="14"/>
  <c r="AU589" i="14"/>
  <c r="AV589" i="14"/>
  <c r="AW589" i="14"/>
  <c r="AX589" i="14"/>
  <c r="AZ589" i="14"/>
  <c r="BA589" i="14"/>
  <c r="BB589" i="14"/>
  <c r="BC589" i="14"/>
  <c r="BD589" i="14"/>
  <c r="BE589" i="14"/>
  <c r="BF589" i="14"/>
  <c r="BG589" i="14"/>
  <c r="BH589" i="14"/>
  <c r="BI589" i="14"/>
  <c r="BJ589" i="14"/>
  <c r="BK589" i="14"/>
  <c r="BL589" i="14"/>
  <c r="BM589" i="14"/>
  <c r="BN589" i="14"/>
  <c r="BO589" i="14"/>
  <c r="BP589" i="14"/>
  <c r="BQ589" i="14"/>
  <c r="BR589" i="14"/>
  <c r="BS589" i="14"/>
  <c r="BT589" i="14"/>
  <c r="BU589" i="14"/>
  <c r="BV589" i="14"/>
  <c r="BW589" i="14"/>
  <c r="BY589" i="14"/>
  <c r="BZ589" i="14"/>
  <c r="CA589" i="14"/>
  <c r="CB589" i="14"/>
  <c r="A590" i="14"/>
  <c r="B590" i="14"/>
  <c r="C590" i="14"/>
  <c r="D590" i="14"/>
  <c r="E590" i="14"/>
  <c r="F590" i="14"/>
  <c r="G590" i="14"/>
  <c r="H590" i="14"/>
  <c r="I590" i="14"/>
  <c r="J590" i="14"/>
  <c r="K590" i="14"/>
  <c r="L590" i="14"/>
  <c r="M590" i="14"/>
  <c r="N590" i="14"/>
  <c r="O590" i="14"/>
  <c r="P590" i="14"/>
  <c r="Q590" i="14"/>
  <c r="R590" i="14"/>
  <c r="S590" i="14"/>
  <c r="T590" i="14"/>
  <c r="U590" i="14"/>
  <c r="V590" i="14"/>
  <c r="W590" i="14"/>
  <c r="X590" i="14"/>
  <c r="Y590" i="14"/>
  <c r="Z590" i="14"/>
  <c r="AA590" i="14"/>
  <c r="AB590" i="14"/>
  <c r="AC590" i="14"/>
  <c r="AD590" i="14"/>
  <c r="AE590" i="14"/>
  <c r="AF590" i="14"/>
  <c r="AG590" i="14"/>
  <c r="AH590" i="14"/>
  <c r="AI590" i="14"/>
  <c r="AJ590" i="14"/>
  <c r="AK590" i="14"/>
  <c r="AL590" i="14"/>
  <c r="AM590" i="14"/>
  <c r="AN590" i="14"/>
  <c r="AO590" i="14"/>
  <c r="AP590" i="14"/>
  <c r="AQ590" i="14"/>
  <c r="AR590" i="14"/>
  <c r="AS590" i="14"/>
  <c r="AT590" i="14"/>
  <c r="AU590" i="14"/>
  <c r="AV590" i="14"/>
  <c r="AW590" i="14"/>
  <c r="AX590" i="14"/>
  <c r="AZ590" i="14"/>
  <c r="BA590" i="14"/>
  <c r="BB590" i="14"/>
  <c r="BC590" i="14"/>
  <c r="BD590" i="14"/>
  <c r="BE590" i="14"/>
  <c r="BF590" i="14"/>
  <c r="BG590" i="14"/>
  <c r="BH590" i="14"/>
  <c r="BI590" i="14"/>
  <c r="BJ590" i="14"/>
  <c r="BK590" i="14"/>
  <c r="BL590" i="14"/>
  <c r="BM590" i="14"/>
  <c r="BN590" i="14"/>
  <c r="BO590" i="14"/>
  <c r="BP590" i="14"/>
  <c r="BQ590" i="14"/>
  <c r="BR590" i="14"/>
  <c r="BS590" i="14"/>
  <c r="BT590" i="14"/>
  <c r="BU590" i="14"/>
  <c r="BV590" i="14"/>
  <c r="BW590" i="14"/>
  <c r="BY590" i="14"/>
  <c r="BZ590" i="14"/>
  <c r="CA590" i="14"/>
  <c r="CB590" i="14"/>
  <c r="A591" i="14"/>
  <c r="B591" i="14"/>
  <c r="C591" i="14"/>
  <c r="D591" i="14"/>
  <c r="E591" i="14"/>
  <c r="F591" i="14"/>
  <c r="G591" i="14"/>
  <c r="H591" i="14"/>
  <c r="I591" i="14"/>
  <c r="J591" i="14"/>
  <c r="K591" i="14"/>
  <c r="L591" i="14"/>
  <c r="M591" i="14"/>
  <c r="N591" i="14"/>
  <c r="O591" i="14"/>
  <c r="P591" i="14"/>
  <c r="Q591" i="14"/>
  <c r="R591" i="14"/>
  <c r="S591" i="14"/>
  <c r="T591" i="14"/>
  <c r="U591" i="14"/>
  <c r="V591" i="14"/>
  <c r="W591" i="14"/>
  <c r="X591" i="14"/>
  <c r="Y591" i="14"/>
  <c r="Z591" i="14"/>
  <c r="AA591" i="14"/>
  <c r="AB591" i="14"/>
  <c r="AC591" i="14"/>
  <c r="AD591" i="14"/>
  <c r="AE591" i="14"/>
  <c r="AF591" i="14"/>
  <c r="AG591" i="14"/>
  <c r="AH591" i="14"/>
  <c r="AI591" i="14"/>
  <c r="AJ591" i="14"/>
  <c r="AK591" i="14"/>
  <c r="AL591" i="14"/>
  <c r="AM591" i="14"/>
  <c r="AN591" i="14"/>
  <c r="AO591" i="14"/>
  <c r="AP591" i="14"/>
  <c r="AQ591" i="14"/>
  <c r="AR591" i="14"/>
  <c r="AS591" i="14"/>
  <c r="AT591" i="14"/>
  <c r="AU591" i="14"/>
  <c r="AV591" i="14"/>
  <c r="AW591" i="14"/>
  <c r="AX591" i="14"/>
  <c r="AZ591" i="14"/>
  <c r="BA591" i="14"/>
  <c r="BB591" i="14"/>
  <c r="BC591" i="14"/>
  <c r="BD591" i="14"/>
  <c r="BE591" i="14"/>
  <c r="BF591" i="14"/>
  <c r="BG591" i="14"/>
  <c r="BH591" i="14"/>
  <c r="BI591" i="14"/>
  <c r="BJ591" i="14"/>
  <c r="BK591" i="14"/>
  <c r="BL591" i="14"/>
  <c r="BM591" i="14"/>
  <c r="BN591" i="14"/>
  <c r="BO591" i="14"/>
  <c r="BP591" i="14"/>
  <c r="BQ591" i="14"/>
  <c r="BR591" i="14"/>
  <c r="BS591" i="14"/>
  <c r="BT591" i="14"/>
  <c r="BU591" i="14"/>
  <c r="BV591" i="14"/>
  <c r="BW591" i="14"/>
  <c r="BY591" i="14"/>
  <c r="BZ591" i="14"/>
  <c r="CA591" i="14"/>
  <c r="CB591" i="14"/>
  <c r="A592" i="14"/>
  <c r="B592" i="14"/>
  <c r="C592" i="14"/>
  <c r="D592" i="14"/>
  <c r="E592" i="14"/>
  <c r="F592" i="14"/>
  <c r="G592" i="14"/>
  <c r="H592" i="14"/>
  <c r="I592" i="14"/>
  <c r="J592" i="14"/>
  <c r="K592" i="14"/>
  <c r="L592" i="14"/>
  <c r="M592" i="14"/>
  <c r="N592" i="14"/>
  <c r="O592" i="14"/>
  <c r="P592" i="14"/>
  <c r="Q592" i="14"/>
  <c r="R592" i="14"/>
  <c r="S592" i="14"/>
  <c r="T592" i="14"/>
  <c r="U592" i="14"/>
  <c r="V592" i="14"/>
  <c r="W592" i="14"/>
  <c r="X592" i="14"/>
  <c r="Y592" i="14"/>
  <c r="Z592" i="14"/>
  <c r="AA592" i="14"/>
  <c r="AB592" i="14"/>
  <c r="AC592" i="14"/>
  <c r="AD592" i="14"/>
  <c r="AE592" i="14"/>
  <c r="AF592" i="14"/>
  <c r="AG592" i="14"/>
  <c r="AH592" i="14"/>
  <c r="AI592" i="14"/>
  <c r="AJ592" i="14"/>
  <c r="AK592" i="14"/>
  <c r="AL592" i="14"/>
  <c r="AM592" i="14"/>
  <c r="AN592" i="14"/>
  <c r="AO592" i="14"/>
  <c r="AP592" i="14"/>
  <c r="AQ592" i="14"/>
  <c r="AR592" i="14"/>
  <c r="AS592" i="14"/>
  <c r="AT592" i="14"/>
  <c r="AU592" i="14"/>
  <c r="AV592" i="14"/>
  <c r="AW592" i="14"/>
  <c r="AX592" i="14"/>
  <c r="AZ592" i="14"/>
  <c r="BA592" i="14"/>
  <c r="BB592" i="14"/>
  <c r="BC592" i="14"/>
  <c r="BD592" i="14"/>
  <c r="BE592" i="14"/>
  <c r="BF592" i="14"/>
  <c r="BG592" i="14"/>
  <c r="BH592" i="14"/>
  <c r="BI592" i="14"/>
  <c r="BJ592" i="14"/>
  <c r="BK592" i="14"/>
  <c r="BL592" i="14"/>
  <c r="BM592" i="14"/>
  <c r="BN592" i="14"/>
  <c r="BO592" i="14"/>
  <c r="BP592" i="14"/>
  <c r="BQ592" i="14"/>
  <c r="BR592" i="14"/>
  <c r="BS592" i="14"/>
  <c r="BT592" i="14"/>
  <c r="BU592" i="14"/>
  <c r="BV592" i="14"/>
  <c r="BW592" i="14"/>
  <c r="BY592" i="14"/>
  <c r="BZ592" i="14"/>
  <c r="CA592" i="14"/>
  <c r="CB592" i="14"/>
  <c r="A593" i="14"/>
  <c r="B593" i="14"/>
  <c r="C593" i="14"/>
  <c r="D593" i="14"/>
  <c r="E593" i="14"/>
  <c r="F593" i="14"/>
  <c r="G593" i="14"/>
  <c r="H593" i="14"/>
  <c r="I593" i="14"/>
  <c r="J593" i="14"/>
  <c r="K593" i="14"/>
  <c r="L593" i="14"/>
  <c r="M593" i="14"/>
  <c r="N593" i="14"/>
  <c r="O593" i="14"/>
  <c r="P593" i="14"/>
  <c r="Q593" i="14"/>
  <c r="R593" i="14"/>
  <c r="S593" i="14"/>
  <c r="T593" i="14"/>
  <c r="U593" i="14"/>
  <c r="V593" i="14"/>
  <c r="W593" i="14"/>
  <c r="X593" i="14"/>
  <c r="Y593" i="14"/>
  <c r="Z593" i="14"/>
  <c r="AA593" i="14"/>
  <c r="AB593" i="14"/>
  <c r="AC593" i="14"/>
  <c r="AD593" i="14"/>
  <c r="AE593" i="14"/>
  <c r="AF593" i="14"/>
  <c r="AG593" i="14"/>
  <c r="AH593" i="14"/>
  <c r="AI593" i="14"/>
  <c r="AJ593" i="14"/>
  <c r="AK593" i="14"/>
  <c r="AL593" i="14"/>
  <c r="AM593" i="14"/>
  <c r="AN593" i="14"/>
  <c r="AO593" i="14"/>
  <c r="AP593" i="14"/>
  <c r="AQ593" i="14"/>
  <c r="AR593" i="14"/>
  <c r="AS593" i="14"/>
  <c r="AT593" i="14"/>
  <c r="AU593" i="14"/>
  <c r="AV593" i="14"/>
  <c r="AW593" i="14"/>
  <c r="AX593" i="14"/>
  <c r="AZ593" i="14"/>
  <c r="BA593" i="14"/>
  <c r="BB593" i="14"/>
  <c r="BC593" i="14"/>
  <c r="BD593" i="14"/>
  <c r="BE593" i="14"/>
  <c r="BF593" i="14"/>
  <c r="BG593" i="14"/>
  <c r="BH593" i="14"/>
  <c r="BI593" i="14"/>
  <c r="BJ593" i="14"/>
  <c r="BK593" i="14"/>
  <c r="BL593" i="14"/>
  <c r="BM593" i="14"/>
  <c r="BN593" i="14"/>
  <c r="BO593" i="14"/>
  <c r="BP593" i="14"/>
  <c r="BQ593" i="14"/>
  <c r="BR593" i="14"/>
  <c r="BS593" i="14"/>
  <c r="BT593" i="14"/>
  <c r="BU593" i="14"/>
  <c r="BV593" i="14"/>
  <c r="BW593" i="14"/>
  <c r="BY593" i="14"/>
  <c r="BZ593" i="14"/>
  <c r="CA593" i="14"/>
  <c r="CB593" i="14"/>
  <c r="A594" i="14"/>
  <c r="B594" i="14"/>
  <c r="C594" i="14"/>
  <c r="D594" i="14"/>
  <c r="E594" i="14"/>
  <c r="F594" i="14"/>
  <c r="G594" i="14"/>
  <c r="H594" i="14"/>
  <c r="I594" i="14"/>
  <c r="J594" i="14"/>
  <c r="K594" i="14"/>
  <c r="L594" i="14"/>
  <c r="M594" i="14"/>
  <c r="N594" i="14"/>
  <c r="O594" i="14"/>
  <c r="P594" i="14"/>
  <c r="Q594" i="14"/>
  <c r="R594" i="14"/>
  <c r="S594" i="14"/>
  <c r="T594" i="14"/>
  <c r="U594" i="14"/>
  <c r="V594" i="14"/>
  <c r="W594" i="14"/>
  <c r="X594" i="14"/>
  <c r="Y594" i="14"/>
  <c r="Z594" i="14"/>
  <c r="AA594" i="14"/>
  <c r="AB594" i="14"/>
  <c r="AC594" i="14"/>
  <c r="AD594" i="14"/>
  <c r="AE594" i="14"/>
  <c r="AF594" i="14"/>
  <c r="AG594" i="14"/>
  <c r="AH594" i="14"/>
  <c r="AI594" i="14"/>
  <c r="AJ594" i="14"/>
  <c r="AK594" i="14"/>
  <c r="AL594" i="14"/>
  <c r="AM594" i="14"/>
  <c r="AN594" i="14"/>
  <c r="AO594" i="14"/>
  <c r="AP594" i="14"/>
  <c r="AQ594" i="14"/>
  <c r="AR594" i="14"/>
  <c r="AS594" i="14"/>
  <c r="AT594" i="14"/>
  <c r="AU594" i="14"/>
  <c r="AV594" i="14"/>
  <c r="AW594" i="14"/>
  <c r="AX594" i="14"/>
  <c r="AZ594" i="14"/>
  <c r="BA594" i="14"/>
  <c r="BB594" i="14"/>
  <c r="BC594" i="14"/>
  <c r="BD594" i="14"/>
  <c r="BE594" i="14"/>
  <c r="BF594" i="14"/>
  <c r="BG594" i="14"/>
  <c r="BH594" i="14"/>
  <c r="BI594" i="14"/>
  <c r="BJ594" i="14"/>
  <c r="BK594" i="14"/>
  <c r="BL594" i="14"/>
  <c r="BM594" i="14"/>
  <c r="BN594" i="14"/>
  <c r="BO594" i="14"/>
  <c r="BP594" i="14"/>
  <c r="BQ594" i="14"/>
  <c r="BR594" i="14"/>
  <c r="BS594" i="14"/>
  <c r="BT594" i="14"/>
  <c r="BU594" i="14"/>
  <c r="BV594" i="14"/>
  <c r="BW594" i="14"/>
  <c r="BY594" i="14"/>
  <c r="BZ594" i="14"/>
  <c r="CA594" i="14"/>
  <c r="CB594" i="14"/>
  <c r="A595" i="14"/>
  <c r="B595" i="14"/>
  <c r="C595" i="14"/>
  <c r="D595" i="14"/>
  <c r="E595" i="14"/>
  <c r="F595" i="14"/>
  <c r="G595" i="14"/>
  <c r="H595" i="14"/>
  <c r="I595" i="14"/>
  <c r="J595" i="14"/>
  <c r="K595" i="14"/>
  <c r="L595" i="14"/>
  <c r="M595" i="14"/>
  <c r="N595" i="14"/>
  <c r="O595" i="14"/>
  <c r="P595" i="14"/>
  <c r="Q595" i="14"/>
  <c r="R595" i="14"/>
  <c r="S595" i="14"/>
  <c r="T595" i="14"/>
  <c r="U595" i="14"/>
  <c r="V595" i="14"/>
  <c r="W595" i="14"/>
  <c r="X595" i="14"/>
  <c r="Y595" i="14"/>
  <c r="Z595" i="14"/>
  <c r="AA595" i="14"/>
  <c r="AB595" i="14"/>
  <c r="AC595" i="14"/>
  <c r="AD595" i="14"/>
  <c r="AE595" i="14"/>
  <c r="AF595" i="14"/>
  <c r="AG595" i="14"/>
  <c r="AH595" i="14"/>
  <c r="AI595" i="14"/>
  <c r="AJ595" i="14"/>
  <c r="AK595" i="14"/>
  <c r="AL595" i="14"/>
  <c r="AM595" i="14"/>
  <c r="AN595" i="14"/>
  <c r="AO595" i="14"/>
  <c r="AP595" i="14"/>
  <c r="AQ595" i="14"/>
  <c r="AR595" i="14"/>
  <c r="AS595" i="14"/>
  <c r="AT595" i="14"/>
  <c r="AU595" i="14"/>
  <c r="AV595" i="14"/>
  <c r="AW595" i="14"/>
  <c r="AX595" i="14"/>
  <c r="AZ595" i="14"/>
  <c r="BA595" i="14"/>
  <c r="BB595" i="14"/>
  <c r="BC595" i="14"/>
  <c r="BD595" i="14"/>
  <c r="BE595" i="14"/>
  <c r="BF595" i="14"/>
  <c r="BG595" i="14"/>
  <c r="BH595" i="14"/>
  <c r="BI595" i="14"/>
  <c r="BJ595" i="14"/>
  <c r="BK595" i="14"/>
  <c r="BL595" i="14"/>
  <c r="BM595" i="14"/>
  <c r="BN595" i="14"/>
  <c r="BO595" i="14"/>
  <c r="BP595" i="14"/>
  <c r="BQ595" i="14"/>
  <c r="BR595" i="14"/>
  <c r="BS595" i="14"/>
  <c r="BT595" i="14"/>
  <c r="BU595" i="14"/>
  <c r="BV595" i="14"/>
  <c r="BW595" i="14"/>
  <c r="BY595" i="14"/>
  <c r="BZ595" i="14"/>
  <c r="CA595" i="14"/>
  <c r="CB595" i="14"/>
  <c r="A596" i="14"/>
  <c r="B596" i="14"/>
  <c r="C596" i="14"/>
  <c r="D596" i="14"/>
  <c r="E596" i="14"/>
  <c r="F596" i="14"/>
  <c r="G596" i="14"/>
  <c r="H596" i="14"/>
  <c r="I596" i="14"/>
  <c r="J596" i="14"/>
  <c r="K596" i="14"/>
  <c r="L596" i="14"/>
  <c r="M596" i="14"/>
  <c r="N596" i="14"/>
  <c r="O596" i="14"/>
  <c r="P596" i="14"/>
  <c r="Q596" i="14"/>
  <c r="R596" i="14"/>
  <c r="S596" i="14"/>
  <c r="T596" i="14"/>
  <c r="U596" i="14"/>
  <c r="V596" i="14"/>
  <c r="W596" i="14"/>
  <c r="X596" i="14"/>
  <c r="Y596" i="14"/>
  <c r="Z596" i="14"/>
  <c r="AA596" i="14"/>
  <c r="AB596" i="14"/>
  <c r="AC596" i="14"/>
  <c r="AD596" i="14"/>
  <c r="AE596" i="14"/>
  <c r="AF596" i="14"/>
  <c r="AG596" i="14"/>
  <c r="AH596" i="14"/>
  <c r="AI596" i="14"/>
  <c r="AJ596" i="14"/>
  <c r="AK596" i="14"/>
  <c r="AL596" i="14"/>
  <c r="AM596" i="14"/>
  <c r="AN596" i="14"/>
  <c r="AO596" i="14"/>
  <c r="AP596" i="14"/>
  <c r="AQ596" i="14"/>
  <c r="AR596" i="14"/>
  <c r="AS596" i="14"/>
  <c r="AT596" i="14"/>
  <c r="AU596" i="14"/>
  <c r="AV596" i="14"/>
  <c r="AW596" i="14"/>
  <c r="AX596" i="14"/>
  <c r="AZ596" i="14"/>
  <c r="BA596" i="14"/>
  <c r="BB596" i="14"/>
  <c r="BC596" i="14"/>
  <c r="BD596" i="14"/>
  <c r="BE596" i="14"/>
  <c r="BF596" i="14"/>
  <c r="BG596" i="14"/>
  <c r="BH596" i="14"/>
  <c r="BI596" i="14"/>
  <c r="BJ596" i="14"/>
  <c r="BK596" i="14"/>
  <c r="BL596" i="14"/>
  <c r="BM596" i="14"/>
  <c r="BN596" i="14"/>
  <c r="BO596" i="14"/>
  <c r="BP596" i="14"/>
  <c r="BQ596" i="14"/>
  <c r="BR596" i="14"/>
  <c r="BS596" i="14"/>
  <c r="BT596" i="14"/>
  <c r="BU596" i="14"/>
  <c r="BV596" i="14"/>
  <c r="BW596" i="14"/>
  <c r="BY596" i="14"/>
  <c r="BZ596" i="14"/>
  <c r="CA596" i="14"/>
  <c r="CB596" i="14"/>
  <c r="A597" i="14"/>
  <c r="B597" i="14"/>
  <c r="C597" i="14"/>
  <c r="D597" i="14"/>
  <c r="E597" i="14"/>
  <c r="F597" i="14"/>
  <c r="G597" i="14"/>
  <c r="H597" i="14"/>
  <c r="I597" i="14"/>
  <c r="J597" i="14"/>
  <c r="K597" i="14"/>
  <c r="L597" i="14"/>
  <c r="M597" i="14"/>
  <c r="N597" i="14"/>
  <c r="O597" i="14"/>
  <c r="P597" i="14"/>
  <c r="Q597" i="14"/>
  <c r="R597" i="14"/>
  <c r="S597" i="14"/>
  <c r="T597" i="14"/>
  <c r="U597" i="14"/>
  <c r="V597" i="14"/>
  <c r="W597" i="14"/>
  <c r="X597" i="14"/>
  <c r="Y597" i="14"/>
  <c r="Z597" i="14"/>
  <c r="AA597" i="14"/>
  <c r="AB597" i="14"/>
  <c r="AC597" i="14"/>
  <c r="AD597" i="14"/>
  <c r="AE597" i="14"/>
  <c r="AF597" i="14"/>
  <c r="AG597" i="14"/>
  <c r="AH597" i="14"/>
  <c r="AI597" i="14"/>
  <c r="AJ597" i="14"/>
  <c r="AK597" i="14"/>
  <c r="AL597" i="14"/>
  <c r="AM597" i="14"/>
  <c r="AN597" i="14"/>
  <c r="AO597" i="14"/>
  <c r="AP597" i="14"/>
  <c r="AQ597" i="14"/>
  <c r="AR597" i="14"/>
  <c r="AS597" i="14"/>
  <c r="AT597" i="14"/>
  <c r="AU597" i="14"/>
  <c r="AV597" i="14"/>
  <c r="AW597" i="14"/>
  <c r="AX597" i="14"/>
  <c r="AZ597" i="14"/>
  <c r="BA597" i="14"/>
  <c r="BB597" i="14"/>
  <c r="BC597" i="14"/>
  <c r="BD597" i="14"/>
  <c r="BE597" i="14"/>
  <c r="BF597" i="14"/>
  <c r="BG597" i="14"/>
  <c r="BH597" i="14"/>
  <c r="BI597" i="14"/>
  <c r="BJ597" i="14"/>
  <c r="BK597" i="14"/>
  <c r="BL597" i="14"/>
  <c r="BM597" i="14"/>
  <c r="BN597" i="14"/>
  <c r="BO597" i="14"/>
  <c r="BP597" i="14"/>
  <c r="BQ597" i="14"/>
  <c r="BR597" i="14"/>
  <c r="BS597" i="14"/>
  <c r="BT597" i="14"/>
  <c r="BU597" i="14"/>
  <c r="BV597" i="14"/>
  <c r="BW597" i="14"/>
  <c r="BY597" i="14"/>
  <c r="BZ597" i="14"/>
  <c r="CA597" i="14"/>
  <c r="CB597" i="14"/>
  <c r="A598" i="14"/>
  <c r="B598" i="14"/>
  <c r="C598" i="14"/>
  <c r="D598" i="14"/>
  <c r="E598" i="14"/>
  <c r="F598" i="14"/>
  <c r="G598" i="14"/>
  <c r="H598" i="14"/>
  <c r="I598" i="14"/>
  <c r="J598" i="14"/>
  <c r="K598" i="14"/>
  <c r="L598" i="14"/>
  <c r="M598" i="14"/>
  <c r="N598" i="14"/>
  <c r="O598" i="14"/>
  <c r="P598" i="14"/>
  <c r="Q598" i="14"/>
  <c r="R598" i="14"/>
  <c r="S598" i="14"/>
  <c r="T598" i="14"/>
  <c r="U598" i="14"/>
  <c r="V598" i="14"/>
  <c r="W598" i="14"/>
  <c r="X598" i="14"/>
  <c r="Y598" i="14"/>
  <c r="Z598" i="14"/>
  <c r="AA598" i="14"/>
  <c r="AB598" i="14"/>
  <c r="AC598" i="14"/>
  <c r="AD598" i="14"/>
  <c r="AE598" i="14"/>
  <c r="AF598" i="14"/>
  <c r="AG598" i="14"/>
  <c r="AH598" i="14"/>
  <c r="AI598" i="14"/>
  <c r="AJ598" i="14"/>
  <c r="AK598" i="14"/>
  <c r="AL598" i="14"/>
  <c r="AM598" i="14"/>
  <c r="AN598" i="14"/>
  <c r="AO598" i="14"/>
  <c r="AP598" i="14"/>
  <c r="AQ598" i="14"/>
  <c r="AR598" i="14"/>
  <c r="AS598" i="14"/>
  <c r="AT598" i="14"/>
  <c r="AU598" i="14"/>
  <c r="AV598" i="14"/>
  <c r="AW598" i="14"/>
  <c r="AX598" i="14"/>
  <c r="AZ598" i="14"/>
  <c r="BA598" i="14"/>
  <c r="BB598" i="14"/>
  <c r="BC598" i="14"/>
  <c r="BD598" i="14"/>
  <c r="BE598" i="14"/>
  <c r="BF598" i="14"/>
  <c r="BG598" i="14"/>
  <c r="BH598" i="14"/>
  <c r="BI598" i="14"/>
  <c r="BJ598" i="14"/>
  <c r="BK598" i="14"/>
  <c r="BL598" i="14"/>
  <c r="BM598" i="14"/>
  <c r="BN598" i="14"/>
  <c r="BO598" i="14"/>
  <c r="BP598" i="14"/>
  <c r="BQ598" i="14"/>
  <c r="BR598" i="14"/>
  <c r="BS598" i="14"/>
  <c r="BT598" i="14"/>
  <c r="BU598" i="14"/>
  <c r="BV598" i="14"/>
  <c r="BW598" i="14"/>
  <c r="BY598" i="14"/>
  <c r="BZ598" i="14"/>
  <c r="CA598" i="14"/>
  <c r="CB598" i="14"/>
  <c r="A599" i="14"/>
  <c r="B599" i="14"/>
  <c r="C599" i="14"/>
  <c r="D599" i="14"/>
  <c r="E599" i="14"/>
  <c r="F599" i="14"/>
  <c r="G599" i="14"/>
  <c r="H599" i="14"/>
  <c r="I599" i="14"/>
  <c r="J599" i="14"/>
  <c r="K599" i="14"/>
  <c r="L599" i="14"/>
  <c r="M599" i="14"/>
  <c r="N599" i="14"/>
  <c r="O599" i="14"/>
  <c r="P599" i="14"/>
  <c r="Q599" i="14"/>
  <c r="R599" i="14"/>
  <c r="S599" i="14"/>
  <c r="T599" i="14"/>
  <c r="U599" i="14"/>
  <c r="V599" i="14"/>
  <c r="W599" i="14"/>
  <c r="X599" i="14"/>
  <c r="Y599" i="14"/>
  <c r="Z599" i="14"/>
  <c r="AA599" i="14"/>
  <c r="AB599" i="14"/>
  <c r="AC599" i="14"/>
  <c r="AD599" i="14"/>
  <c r="AE599" i="14"/>
  <c r="AF599" i="14"/>
  <c r="AG599" i="14"/>
  <c r="AH599" i="14"/>
  <c r="AI599" i="14"/>
  <c r="AJ599" i="14"/>
  <c r="AK599" i="14"/>
  <c r="AL599" i="14"/>
  <c r="AM599" i="14"/>
  <c r="AN599" i="14"/>
  <c r="AO599" i="14"/>
  <c r="AP599" i="14"/>
  <c r="AQ599" i="14"/>
  <c r="AR599" i="14"/>
  <c r="AS599" i="14"/>
  <c r="AT599" i="14"/>
  <c r="AU599" i="14"/>
  <c r="AV599" i="14"/>
  <c r="AW599" i="14"/>
  <c r="AX599" i="14"/>
  <c r="AZ599" i="14"/>
  <c r="BA599" i="14"/>
  <c r="BB599" i="14"/>
  <c r="BC599" i="14"/>
  <c r="BD599" i="14"/>
  <c r="BE599" i="14"/>
  <c r="BF599" i="14"/>
  <c r="BG599" i="14"/>
  <c r="BH599" i="14"/>
  <c r="BI599" i="14"/>
  <c r="BJ599" i="14"/>
  <c r="BK599" i="14"/>
  <c r="BL599" i="14"/>
  <c r="BM599" i="14"/>
  <c r="BN599" i="14"/>
  <c r="BO599" i="14"/>
  <c r="BP599" i="14"/>
  <c r="BQ599" i="14"/>
  <c r="BR599" i="14"/>
  <c r="BS599" i="14"/>
  <c r="BT599" i="14"/>
  <c r="BU599" i="14"/>
  <c r="BV599" i="14"/>
  <c r="BW599" i="14"/>
  <c r="BY599" i="14"/>
  <c r="BZ599" i="14"/>
  <c r="CA599" i="14"/>
  <c r="CB599" i="14"/>
  <c r="A600" i="14"/>
  <c r="B600" i="14"/>
  <c r="C600" i="14"/>
  <c r="D600" i="14"/>
  <c r="E600" i="14"/>
  <c r="F600" i="14"/>
  <c r="G600" i="14"/>
  <c r="H600" i="14"/>
  <c r="I600" i="14"/>
  <c r="J600" i="14"/>
  <c r="K600" i="14"/>
  <c r="L600" i="14"/>
  <c r="M600" i="14"/>
  <c r="N600" i="14"/>
  <c r="O600" i="14"/>
  <c r="P600" i="14"/>
  <c r="Q600" i="14"/>
  <c r="R600" i="14"/>
  <c r="S600" i="14"/>
  <c r="T600" i="14"/>
  <c r="U600" i="14"/>
  <c r="V600" i="14"/>
  <c r="W600" i="14"/>
  <c r="X600" i="14"/>
  <c r="Y600" i="14"/>
  <c r="Z600" i="14"/>
  <c r="AA600" i="14"/>
  <c r="AB600" i="14"/>
  <c r="AC600" i="14"/>
  <c r="AD600" i="14"/>
  <c r="AE600" i="14"/>
  <c r="AF600" i="14"/>
  <c r="AG600" i="14"/>
  <c r="AH600" i="14"/>
  <c r="AI600" i="14"/>
  <c r="AJ600" i="14"/>
  <c r="AK600" i="14"/>
  <c r="AL600" i="14"/>
  <c r="AM600" i="14"/>
  <c r="AN600" i="14"/>
  <c r="AO600" i="14"/>
  <c r="AP600" i="14"/>
  <c r="AQ600" i="14"/>
  <c r="AR600" i="14"/>
  <c r="AS600" i="14"/>
  <c r="AT600" i="14"/>
  <c r="AU600" i="14"/>
  <c r="AV600" i="14"/>
  <c r="AW600" i="14"/>
  <c r="AX600" i="14"/>
  <c r="AZ600" i="14"/>
  <c r="BA600" i="14"/>
  <c r="BB600" i="14"/>
  <c r="BC600" i="14"/>
  <c r="BD600" i="14"/>
  <c r="BE600" i="14"/>
  <c r="BF600" i="14"/>
  <c r="BG600" i="14"/>
  <c r="BH600" i="14"/>
  <c r="BI600" i="14"/>
  <c r="BJ600" i="14"/>
  <c r="BK600" i="14"/>
  <c r="BL600" i="14"/>
  <c r="BM600" i="14"/>
  <c r="BN600" i="14"/>
  <c r="BO600" i="14"/>
  <c r="BP600" i="14"/>
  <c r="BQ600" i="14"/>
  <c r="BR600" i="14"/>
  <c r="BS600" i="14"/>
  <c r="BT600" i="14"/>
  <c r="BU600" i="14"/>
  <c r="BV600" i="14"/>
  <c r="BW600" i="14"/>
  <c r="BY600" i="14"/>
  <c r="BZ600" i="14"/>
  <c r="CA600" i="14"/>
  <c r="CB600" i="14"/>
  <c r="A601" i="14"/>
  <c r="B601" i="14"/>
  <c r="C601" i="14"/>
  <c r="D601" i="14"/>
  <c r="E601" i="14"/>
  <c r="F601" i="14"/>
  <c r="G601" i="14"/>
  <c r="H601" i="14"/>
  <c r="I601" i="14"/>
  <c r="J601" i="14"/>
  <c r="K601" i="14"/>
  <c r="L601" i="14"/>
  <c r="M601" i="14"/>
  <c r="N601" i="14"/>
  <c r="O601" i="14"/>
  <c r="P601" i="14"/>
  <c r="Q601" i="14"/>
  <c r="R601" i="14"/>
  <c r="S601" i="14"/>
  <c r="T601" i="14"/>
  <c r="U601" i="14"/>
  <c r="V601" i="14"/>
  <c r="W601" i="14"/>
  <c r="X601" i="14"/>
  <c r="Y601" i="14"/>
  <c r="Z601" i="14"/>
  <c r="AA601" i="14"/>
  <c r="AB601" i="14"/>
  <c r="AC601" i="14"/>
  <c r="AD601" i="14"/>
  <c r="AE601" i="14"/>
  <c r="AF601" i="14"/>
  <c r="AG601" i="14"/>
  <c r="AH601" i="14"/>
  <c r="AI601" i="14"/>
  <c r="AJ601" i="14"/>
  <c r="AK601" i="14"/>
  <c r="AL601" i="14"/>
  <c r="AM601" i="14"/>
  <c r="AN601" i="14"/>
  <c r="AO601" i="14"/>
  <c r="AP601" i="14"/>
  <c r="AQ601" i="14"/>
  <c r="AR601" i="14"/>
  <c r="AS601" i="14"/>
  <c r="AT601" i="14"/>
  <c r="AU601" i="14"/>
  <c r="AV601" i="14"/>
  <c r="AW601" i="14"/>
  <c r="AX601" i="14"/>
  <c r="AZ601" i="14"/>
  <c r="BA601" i="14"/>
  <c r="BB601" i="14"/>
  <c r="BC601" i="14"/>
  <c r="BD601" i="14"/>
  <c r="BE601" i="14"/>
  <c r="BF601" i="14"/>
  <c r="BG601" i="14"/>
  <c r="BH601" i="14"/>
  <c r="BI601" i="14"/>
  <c r="BJ601" i="14"/>
  <c r="BK601" i="14"/>
  <c r="BL601" i="14"/>
  <c r="BM601" i="14"/>
  <c r="BN601" i="14"/>
  <c r="BO601" i="14"/>
  <c r="BP601" i="14"/>
  <c r="BQ601" i="14"/>
  <c r="BR601" i="14"/>
  <c r="BS601" i="14"/>
  <c r="BT601" i="14"/>
  <c r="BU601" i="14"/>
  <c r="BV601" i="14"/>
  <c r="BW601" i="14"/>
  <c r="BY601" i="14"/>
  <c r="BZ601" i="14"/>
  <c r="CA601" i="14"/>
  <c r="CB601" i="14"/>
  <c r="A602" i="14"/>
  <c r="B602" i="14"/>
  <c r="C602" i="14"/>
  <c r="D602" i="14"/>
  <c r="E602" i="14"/>
  <c r="F602" i="14"/>
  <c r="G602" i="14"/>
  <c r="H602" i="14"/>
  <c r="I602" i="14"/>
  <c r="J602" i="14"/>
  <c r="K602" i="14"/>
  <c r="L602" i="14"/>
  <c r="M602" i="14"/>
  <c r="N602" i="14"/>
  <c r="O602" i="14"/>
  <c r="P602" i="14"/>
  <c r="Q602" i="14"/>
  <c r="R602" i="14"/>
  <c r="S602" i="14"/>
  <c r="T602" i="14"/>
  <c r="U602" i="14"/>
  <c r="V602" i="14"/>
  <c r="W602" i="14"/>
  <c r="X602" i="14"/>
  <c r="Y602" i="14"/>
  <c r="Z602" i="14"/>
  <c r="AA602" i="14"/>
  <c r="AB602" i="14"/>
  <c r="AC602" i="14"/>
  <c r="AD602" i="14"/>
  <c r="AE602" i="14"/>
  <c r="AF602" i="14"/>
  <c r="AG602" i="14"/>
  <c r="AH602" i="14"/>
  <c r="AI602" i="14"/>
  <c r="AJ602" i="14"/>
  <c r="AK602" i="14"/>
  <c r="AL602" i="14"/>
  <c r="AM602" i="14"/>
  <c r="AN602" i="14"/>
  <c r="AO602" i="14"/>
  <c r="AP602" i="14"/>
  <c r="AQ602" i="14"/>
  <c r="AR602" i="14"/>
  <c r="AS602" i="14"/>
  <c r="AT602" i="14"/>
  <c r="AU602" i="14"/>
  <c r="AV602" i="14"/>
  <c r="AW602" i="14"/>
  <c r="AX602" i="14"/>
  <c r="AZ602" i="14"/>
  <c r="BA602" i="14"/>
  <c r="BB602" i="14"/>
  <c r="BC602" i="14"/>
  <c r="BD602" i="14"/>
  <c r="BE602" i="14"/>
  <c r="BF602" i="14"/>
  <c r="BG602" i="14"/>
  <c r="BH602" i="14"/>
  <c r="BI602" i="14"/>
  <c r="BJ602" i="14"/>
  <c r="BK602" i="14"/>
  <c r="BL602" i="14"/>
  <c r="BM602" i="14"/>
  <c r="BN602" i="14"/>
  <c r="BO602" i="14"/>
  <c r="BP602" i="14"/>
  <c r="BQ602" i="14"/>
  <c r="BR602" i="14"/>
  <c r="BS602" i="14"/>
  <c r="BT602" i="14"/>
  <c r="BU602" i="14"/>
  <c r="BV602" i="14"/>
  <c r="BW602" i="14"/>
  <c r="BY602" i="14"/>
  <c r="BZ602" i="14"/>
  <c r="CA602" i="14"/>
  <c r="CB602" i="14"/>
  <c r="A603" i="14"/>
  <c r="B603" i="14"/>
  <c r="C603" i="14"/>
  <c r="D603" i="14"/>
  <c r="E603" i="14"/>
  <c r="F603" i="14"/>
  <c r="G603" i="14"/>
  <c r="H603" i="14"/>
  <c r="I603" i="14"/>
  <c r="J603" i="14"/>
  <c r="K603" i="14"/>
  <c r="L603" i="14"/>
  <c r="M603" i="14"/>
  <c r="N603" i="14"/>
  <c r="O603" i="14"/>
  <c r="P603" i="14"/>
  <c r="Q603" i="14"/>
  <c r="R603" i="14"/>
  <c r="S603" i="14"/>
  <c r="T603" i="14"/>
  <c r="U603" i="14"/>
  <c r="V603" i="14"/>
  <c r="W603" i="14"/>
  <c r="X603" i="14"/>
  <c r="Y603" i="14"/>
  <c r="Z603" i="14"/>
  <c r="AA603" i="14"/>
  <c r="AB603" i="14"/>
  <c r="AC603" i="14"/>
  <c r="AD603" i="14"/>
  <c r="AE603" i="14"/>
  <c r="AF603" i="14"/>
  <c r="AG603" i="14"/>
  <c r="AH603" i="14"/>
  <c r="AI603" i="14"/>
  <c r="AJ603" i="14"/>
  <c r="AK603" i="14"/>
  <c r="AL603" i="14"/>
  <c r="AM603" i="14"/>
  <c r="AN603" i="14"/>
  <c r="AO603" i="14"/>
  <c r="AP603" i="14"/>
  <c r="AQ603" i="14"/>
  <c r="AR603" i="14"/>
  <c r="AS603" i="14"/>
  <c r="AT603" i="14"/>
  <c r="AU603" i="14"/>
  <c r="AV603" i="14"/>
  <c r="AW603" i="14"/>
  <c r="AX603" i="14"/>
  <c r="AZ603" i="14"/>
  <c r="BA603" i="14"/>
  <c r="BB603" i="14"/>
  <c r="BC603" i="14"/>
  <c r="BD603" i="14"/>
  <c r="BE603" i="14"/>
  <c r="BF603" i="14"/>
  <c r="BG603" i="14"/>
  <c r="BH603" i="14"/>
  <c r="BI603" i="14"/>
  <c r="BJ603" i="14"/>
  <c r="BK603" i="14"/>
  <c r="BL603" i="14"/>
  <c r="BM603" i="14"/>
  <c r="BN603" i="14"/>
  <c r="BO603" i="14"/>
  <c r="BP603" i="14"/>
  <c r="BQ603" i="14"/>
  <c r="BR603" i="14"/>
  <c r="BS603" i="14"/>
  <c r="BT603" i="14"/>
  <c r="BU603" i="14"/>
  <c r="BV603" i="14"/>
  <c r="BW603" i="14"/>
  <c r="BY603" i="14"/>
  <c r="BZ603" i="14"/>
  <c r="CA603" i="14"/>
  <c r="CB603" i="14"/>
  <c r="A604" i="14"/>
  <c r="B604" i="14"/>
  <c r="C604" i="14"/>
  <c r="D604" i="14"/>
  <c r="E604" i="14"/>
  <c r="F604" i="14"/>
  <c r="G604" i="14"/>
  <c r="H604" i="14"/>
  <c r="I604" i="14"/>
  <c r="J604" i="14"/>
  <c r="K604" i="14"/>
  <c r="L604" i="14"/>
  <c r="M604" i="14"/>
  <c r="N604" i="14"/>
  <c r="O604" i="14"/>
  <c r="P604" i="14"/>
  <c r="Q604" i="14"/>
  <c r="R604" i="14"/>
  <c r="S604" i="14"/>
  <c r="T604" i="14"/>
  <c r="U604" i="14"/>
  <c r="V604" i="14"/>
  <c r="W604" i="14"/>
  <c r="X604" i="14"/>
  <c r="Y604" i="14"/>
  <c r="Z604" i="14"/>
  <c r="AA604" i="14"/>
  <c r="AB604" i="14"/>
  <c r="AC604" i="14"/>
  <c r="AD604" i="14"/>
  <c r="AE604" i="14"/>
  <c r="AF604" i="14"/>
  <c r="AG604" i="14"/>
  <c r="AH604" i="14"/>
  <c r="AI604" i="14"/>
  <c r="AJ604" i="14"/>
  <c r="AK604" i="14"/>
  <c r="AL604" i="14"/>
  <c r="AM604" i="14"/>
  <c r="AN604" i="14"/>
  <c r="AO604" i="14"/>
  <c r="AP604" i="14"/>
  <c r="AQ604" i="14"/>
  <c r="AR604" i="14"/>
  <c r="AS604" i="14"/>
  <c r="AT604" i="14"/>
  <c r="AU604" i="14"/>
  <c r="AV604" i="14"/>
  <c r="AW604" i="14"/>
  <c r="AX604" i="14"/>
  <c r="AZ604" i="14"/>
  <c r="BA604" i="14"/>
  <c r="BB604" i="14"/>
  <c r="BC604" i="14"/>
  <c r="BD604" i="14"/>
  <c r="BE604" i="14"/>
  <c r="BF604" i="14"/>
  <c r="BG604" i="14"/>
  <c r="BH604" i="14"/>
  <c r="BI604" i="14"/>
  <c r="BJ604" i="14"/>
  <c r="BK604" i="14"/>
  <c r="BL604" i="14"/>
  <c r="BM604" i="14"/>
  <c r="BN604" i="14"/>
  <c r="BO604" i="14"/>
  <c r="BP604" i="14"/>
  <c r="BQ604" i="14"/>
  <c r="BR604" i="14"/>
  <c r="BS604" i="14"/>
  <c r="BT604" i="14"/>
  <c r="BU604" i="14"/>
  <c r="BV604" i="14"/>
  <c r="BW604" i="14"/>
  <c r="BY604" i="14"/>
  <c r="BZ604" i="14"/>
  <c r="CA604" i="14"/>
  <c r="CB604" i="14"/>
  <c r="A605" i="14"/>
  <c r="B605" i="14"/>
  <c r="C605" i="14"/>
  <c r="D605" i="14"/>
  <c r="E605" i="14"/>
  <c r="F605" i="14"/>
  <c r="G605" i="14"/>
  <c r="H605" i="14"/>
  <c r="I605" i="14"/>
  <c r="J605" i="14"/>
  <c r="K605" i="14"/>
  <c r="L605" i="14"/>
  <c r="M605" i="14"/>
  <c r="N605" i="14"/>
  <c r="O605" i="14"/>
  <c r="P605" i="14"/>
  <c r="Q605" i="14"/>
  <c r="R605" i="14"/>
  <c r="S605" i="14"/>
  <c r="T605" i="14"/>
  <c r="U605" i="14"/>
  <c r="V605" i="14"/>
  <c r="W605" i="14"/>
  <c r="X605" i="14"/>
  <c r="Y605" i="14"/>
  <c r="Z605" i="14"/>
  <c r="AA605" i="14"/>
  <c r="AB605" i="14"/>
  <c r="AC605" i="14"/>
  <c r="AD605" i="14"/>
  <c r="AE605" i="14"/>
  <c r="AF605" i="14"/>
  <c r="AG605" i="14"/>
  <c r="AH605" i="14"/>
  <c r="AI605" i="14"/>
  <c r="AJ605" i="14"/>
  <c r="AK605" i="14"/>
  <c r="AL605" i="14"/>
  <c r="AM605" i="14"/>
  <c r="AN605" i="14"/>
  <c r="AO605" i="14"/>
  <c r="AP605" i="14"/>
  <c r="AQ605" i="14"/>
  <c r="AR605" i="14"/>
  <c r="AS605" i="14"/>
  <c r="AT605" i="14"/>
  <c r="AU605" i="14"/>
  <c r="AV605" i="14"/>
  <c r="AW605" i="14"/>
  <c r="AX605" i="14"/>
  <c r="AZ605" i="14"/>
  <c r="BA605" i="14"/>
  <c r="BB605" i="14"/>
  <c r="BC605" i="14"/>
  <c r="BD605" i="14"/>
  <c r="BE605" i="14"/>
  <c r="BF605" i="14"/>
  <c r="BG605" i="14"/>
  <c r="BH605" i="14"/>
  <c r="BI605" i="14"/>
  <c r="BJ605" i="14"/>
  <c r="BK605" i="14"/>
  <c r="BL605" i="14"/>
  <c r="BM605" i="14"/>
  <c r="BN605" i="14"/>
  <c r="BO605" i="14"/>
  <c r="BP605" i="14"/>
  <c r="BQ605" i="14"/>
  <c r="BR605" i="14"/>
  <c r="BS605" i="14"/>
  <c r="BT605" i="14"/>
  <c r="BU605" i="14"/>
  <c r="BV605" i="14"/>
  <c r="BW605" i="14"/>
  <c r="BY605" i="14"/>
  <c r="BZ605" i="14"/>
  <c r="CA605" i="14"/>
  <c r="CB605" i="14"/>
  <c r="A606" i="14"/>
  <c r="B606" i="14"/>
  <c r="C606" i="14"/>
  <c r="D606" i="14"/>
  <c r="E606" i="14"/>
  <c r="F606" i="14"/>
  <c r="G606" i="14"/>
  <c r="H606" i="14"/>
  <c r="I606" i="14"/>
  <c r="J606" i="14"/>
  <c r="K606" i="14"/>
  <c r="L606" i="14"/>
  <c r="M606" i="14"/>
  <c r="N606" i="14"/>
  <c r="O606" i="14"/>
  <c r="P606" i="14"/>
  <c r="Q606" i="14"/>
  <c r="R606" i="14"/>
  <c r="S606" i="14"/>
  <c r="T606" i="14"/>
  <c r="U606" i="14"/>
  <c r="V606" i="14"/>
  <c r="W606" i="14"/>
  <c r="X606" i="14"/>
  <c r="Y606" i="14"/>
  <c r="Z606" i="14"/>
  <c r="AA606" i="14"/>
  <c r="AB606" i="14"/>
  <c r="AC606" i="14"/>
  <c r="AD606" i="14"/>
  <c r="AE606" i="14"/>
  <c r="AF606" i="14"/>
  <c r="AG606" i="14"/>
  <c r="AH606" i="14"/>
  <c r="AI606" i="14"/>
  <c r="AJ606" i="14"/>
  <c r="AK606" i="14"/>
  <c r="AL606" i="14"/>
  <c r="AM606" i="14"/>
  <c r="AN606" i="14"/>
  <c r="AO606" i="14"/>
  <c r="AP606" i="14"/>
  <c r="AQ606" i="14"/>
  <c r="AR606" i="14"/>
  <c r="AS606" i="14"/>
  <c r="AT606" i="14"/>
  <c r="AU606" i="14"/>
  <c r="AV606" i="14"/>
  <c r="AW606" i="14"/>
  <c r="AX606" i="14"/>
  <c r="AZ606" i="14"/>
  <c r="BA606" i="14"/>
  <c r="BB606" i="14"/>
  <c r="BC606" i="14"/>
  <c r="BD606" i="14"/>
  <c r="BE606" i="14"/>
  <c r="BF606" i="14"/>
  <c r="BG606" i="14"/>
  <c r="BH606" i="14"/>
  <c r="BI606" i="14"/>
  <c r="BJ606" i="14"/>
  <c r="BK606" i="14"/>
  <c r="BL606" i="14"/>
  <c r="BM606" i="14"/>
  <c r="BN606" i="14"/>
  <c r="BO606" i="14"/>
  <c r="BP606" i="14"/>
  <c r="BQ606" i="14"/>
  <c r="BR606" i="14"/>
  <c r="BS606" i="14"/>
  <c r="BT606" i="14"/>
  <c r="BU606" i="14"/>
  <c r="BV606" i="14"/>
  <c r="BW606" i="14"/>
  <c r="BY606" i="14"/>
  <c r="BZ606" i="14"/>
  <c r="CA606" i="14"/>
  <c r="CB606" i="14"/>
  <c r="A607" i="14"/>
  <c r="B607" i="14"/>
  <c r="C607" i="14"/>
  <c r="D607" i="14"/>
  <c r="E607" i="14"/>
  <c r="F607" i="14"/>
  <c r="G607" i="14"/>
  <c r="H607" i="14"/>
  <c r="I607" i="14"/>
  <c r="J607" i="14"/>
  <c r="K607" i="14"/>
  <c r="L607" i="14"/>
  <c r="M607" i="14"/>
  <c r="N607" i="14"/>
  <c r="O607" i="14"/>
  <c r="P607" i="14"/>
  <c r="Q607" i="14"/>
  <c r="R607" i="14"/>
  <c r="S607" i="14"/>
  <c r="T607" i="14"/>
  <c r="U607" i="14"/>
  <c r="V607" i="14"/>
  <c r="W607" i="14"/>
  <c r="X607" i="14"/>
  <c r="Y607" i="14"/>
  <c r="Z607" i="14"/>
  <c r="AA607" i="14"/>
  <c r="AB607" i="14"/>
  <c r="AC607" i="14"/>
  <c r="AD607" i="14"/>
  <c r="AE607" i="14"/>
  <c r="AF607" i="14"/>
  <c r="AG607" i="14"/>
  <c r="AH607" i="14"/>
  <c r="AI607" i="14"/>
  <c r="AJ607" i="14"/>
  <c r="AK607" i="14"/>
  <c r="AL607" i="14"/>
  <c r="AM607" i="14"/>
  <c r="AN607" i="14"/>
  <c r="AO607" i="14"/>
  <c r="AP607" i="14"/>
  <c r="AQ607" i="14"/>
  <c r="AR607" i="14"/>
  <c r="AS607" i="14"/>
  <c r="AT607" i="14"/>
  <c r="AU607" i="14"/>
  <c r="AV607" i="14"/>
  <c r="AW607" i="14"/>
  <c r="AX607" i="14"/>
  <c r="AZ607" i="14"/>
  <c r="BA607" i="14"/>
  <c r="BB607" i="14"/>
  <c r="BC607" i="14"/>
  <c r="BD607" i="14"/>
  <c r="BE607" i="14"/>
  <c r="BF607" i="14"/>
  <c r="BG607" i="14"/>
  <c r="BH607" i="14"/>
  <c r="BI607" i="14"/>
  <c r="BJ607" i="14"/>
  <c r="BK607" i="14"/>
  <c r="BL607" i="14"/>
  <c r="BM607" i="14"/>
  <c r="BN607" i="14"/>
  <c r="BO607" i="14"/>
  <c r="BP607" i="14"/>
  <c r="BQ607" i="14"/>
  <c r="BR607" i="14"/>
  <c r="BS607" i="14"/>
  <c r="BT607" i="14"/>
  <c r="BU607" i="14"/>
  <c r="BV607" i="14"/>
  <c r="BW607" i="14"/>
  <c r="BY607" i="14"/>
  <c r="BZ607" i="14"/>
  <c r="CA607" i="14"/>
  <c r="CB607" i="14"/>
  <c r="A608" i="14"/>
  <c r="B608" i="14"/>
  <c r="C608" i="14"/>
  <c r="D608" i="14"/>
  <c r="E608" i="14"/>
  <c r="F608" i="14"/>
  <c r="G608" i="14"/>
  <c r="H608" i="14"/>
  <c r="I608" i="14"/>
  <c r="J608" i="14"/>
  <c r="K608" i="14"/>
  <c r="L608" i="14"/>
  <c r="M608" i="14"/>
  <c r="N608" i="14"/>
  <c r="O608" i="14"/>
  <c r="P608" i="14"/>
  <c r="Q608" i="14"/>
  <c r="R608" i="14"/>
  <c r="S608" i="14"/>
  <c r="T608" i="14"/>
  <c r="U608" i="14"/>
  <c r="V608" i="14"/>
  <c r="W608" i="14"/>
  <c r="X608" i="14"/>
  <c r="Y608" i="14"/>
  <c r="Z608" i="14"/>
  <c r="AA608" i="14"/>
  <c r="AB608" i="14"/>
  <c r="AC608" i="14"/>
  <c r="AD608" i="14"/>
  <c r="AE608" i="14"/>
  <c r="AF608" i="14"/>
  <c r="AG608" i="14"/>
  <c r="AH608" i="14"/>
  <c r="AI608" i="14"/>
  <c r="AJ608" i="14"/>
  <c r="AK608" i="14"/>
  <c r="AL608" i="14"/>
  <c r="AM608" i="14"/>
  <c r="AN608" i="14"/>
  <c r="AO608" i="14"/>
  <c r="AP608" i="14"/>
  <c r="AQ608" i="14"/>
  <c r="AR608" i="14"/>
  <c r="AS608" i="14"/>
  <c r="AT608" i="14"/>
  <c r="AU608" i="14"/>
  <c r="AV608" i="14"/>
  <c r="AW608" i="14"/>
  <c r="AX608" i="14"/>
  <c r="AZ608" i="14"/>
  <c r="BA608" i="14"/>
  <c r="BB608" i="14"/>
  <c r="BC608" i="14"/>
  <c r="BD608" i="14"/>
  <c r="BE608" i="14"/>
  <c r="BF608" i="14"/>
  <c r="BG608" i="14"/>
  <c r="BH608" i="14"/>
  <c r="BI608" i="14"/>
  <c r="BJ608" i="14"/>
  <c r="BK608" i="14"/>
  <c r="BL608" i="14"/>
  <c r="BM608" i="14"/>
  <c r="BN608" i="14"/>
  <c r="BO608" i="14"/>
  <c r="BP608" i="14"/>
  <c r="BQ608" i="14"/>
  <c r="BR608" i="14"/>
  <c r="BS608" i="14"/>
  <c r="BT608" i="14"/>
  <c r="BU608" i="14"/>
  <c r="BV608" i="14"/>
  <c r="BW608" i="14"/>
  <c r="BY608" i="14"/>
  <c r="BZ608" i="14"/>
  <c r="CA608" i="14"/>
  <c r="CB608" i="14"/>
  <c r="A609" i="14"/>
  <c r="B609" i="14"/>
  <c r="C609" i="14"/>
  <c r="D609" i="14"/>
  <c r="E609" i="14"/>
  <c r="F609" i="14"/>
  <c r="G609" i="14"/>
  <c r="H609" i="14"/>
  <c r="I609" i="14"/>
  <c r="J609" i="14"/>
  <c r="K609" i="14"/>
  <c r="L609" i="14"/>
  <c r="M609" i="14"/>
  <c r="N609" i="14"/>
  <c r="O609" i="14"/>
  <c r="P609" i="14"/>
  <c r="Q609" i="14"/>
  <c r="R609" i="14"/>
  <c r="S609" i="14"/>
  <c r="T609" i="14"/>
  <c r="U609" i="14"/>
  <c r="V609" i="14"/>
  <c r="W609" i="14"/>
  <c r="X609" i="14"/>
  <c r="Y609" i="14"/>
  <c r="Z609" i="14"/>
  <c r="AA609" i="14"/>
  <c r="AB609" i="14"/>
  <c r="AC609" i="14"/>
  <c r="AD609" i="14"/>
  <c r="AE609" i="14"/>
  <c r="AF609" i="14"/>
  <c r="AG609" i="14"/>
  <c r="AH609" i="14"/>
  <c r="AI609" i="14"/>
  <c r="AJ609" i="14"/>
  <c r="AK609" i="14"/>
  <c r="AL609" i="14"/>
  <c r="AM609" i="14"/>
  <c r="AN609" i="14"/>
  <c r="AO609" i="14"/>
  <c r="AP609" i="14"/>
  <c r="AQ609" i="14"/>
  <c r="AR609" i="14"/>
  <c r="AS609" i="14"/>
  <c r="AT609" i="14"/>
  <c r="AU609" i="14"/>
  <c r="AV609" i="14"/>
  <c r="AW609" i="14"/>
  <c r="AX609" i="14"/>
  <c r="AZ609" i="14"/>
  <c r="BA609" i="14"/>
  <c r="BB609" i="14"/>
  <c r="BC609" i="14"/>
  <c r="BD609" i="14"/>
  <c r="BE609" i="14"/>
  <c r="BF609" i="14"/>
  <c r="BG609" i="14"/>
  <c r="BH609" i="14"/>
  <c r="BI609" i="14"/>
  <c r="BJ609" i="14"/>
  <c r="BK609" i="14"/>
  <c r="BL609" i="14"/>
  <c r="BM609" i="14"/>
  <c r="BN609" i="14"/>
  <c r="BO609" i="14"/>
  <c r="BP609" i="14"/>
  <c r="BQ609" i="14"/>
  <c r="BR609" i="14"/>
  <c r="BS609" i="14"/>
  <c r="BT609" i="14"/>
  <c r="BU609" i="14"/>
  <c r="BV609" i="14"/>
  <c r="BW609" i="14"/>
  <c r="BY609" i="14"/>
  <c r="BZ609" i="14"/>
  <c r="CA609" i="14"/>
  <c r="CB609" i="14"/>
  <c r="A610" i="14"/>
  <c r="B610" i="14"/>
  <c r="C610" i="14"/>
  <c r="D610" i="14"/>
  <c r="E610" i="14"/>
  <c r="F610" i="14"/>
  <c r="G610" i="14"/>
  <c r="H610" i="14"/>
  <c r="I610" i="14"/>
  <c r="J610" i="14"/>
  <c r="K610" i="14"/>
  <c r="L610" i="14"/>
  <c r="M610" i="14"/>
  <c r="N610" i="14"/>
  <c r="O610" i="14"/>
  <c r="P610" i="14"/>
  <c r="Q610" i="14"/>
  <c r="R610" i="14"/>
  <c r="S610" i="14"/>
  <c r="T610" i="14"/>
  <c r="U610" i="14"/>
  <c r="V610" i="14"/>
  <c r="W610" i="14"/>
  <c r="X610" i="14"/>
  <c r="Y610" i="14"/>
  <c r="Z610" i="14"/>
  <c r="AA610" i="14"/>
  <c r="AB610" i="14"/>
  <c r="AC610" i="14"/>
  <c r="AD610" i="14"/>
  <c r="AE610" i="14"/>
  <c r="AF610" i="14"/>
  <c r="AG610" i="14"/>
  <c r="AH610" i="14"/>
  <c r="AI610" i="14"/>
  <c r="AJ610" i="14"/>
  <c r="AK610" i="14"/>
  <c r="AL610" i="14"/>
  <c r="AM610" i="14"/>
  <c r="AN610" i="14"/>
  <c r="AO610" i="14"/>
  <c r="AP610" i="14"/>
  <c r="AQ610" i="14"/>
  <c r="AR610" i="14"/>
  <c r="AS610" i="14"/>
  <c r="AT610" i="14"/>
  <c r="AU610" i="14"/>
  <c r="AV610" i="14"/>
  <c r="AW610" i="14"/>
  <c r="AX610" i="14"/>
  <c r="AZ610" i="14"/>
  <c r="BA610" i="14"/>
  <c r="BB610" i="14"/>
  <c r="BC610" i="14"/>
  <c r="BD610" i="14"/>
  <c r="BE610" i="14"/>
  <c r="BF610" i="14"/>
  <c r="BG610" i="14"/>
  <c r="BH610" i="14"/>
  <c r="BI610" i="14"/>
  <c r="BJ610" i="14"/>
  <c r="BK610" i="14"/>
  <c r="BL610" i="14"/>
  <c r="BM610" i="14"/>
  <c r="BN610" i="14"/>
  <c r="BO610" i="14"/>
  <c r="BP610" i="14"/>
  <c r="BQ610" i="14"/>
  <c r="BR610" i="14"/>
  <c r="BS610" i="14"/>
  <c r="BT610" i="14"/>
  <c r="BU610" i="14"/>
  <c r="BV610" i="14"/>
  <c r="BW610" i="14"/>
  <c r="BY610" i="14"/>
  <c r="BZ610" i="14"/>
  <c r="CA610" i="14"/>
  <c r="CB610" i="14"/>
  <c r="A611" i="14"/>
  <c r="B611" i="14"/>
  <c r="C611" i="14"/>
  <c r="D611" i="14"/>
  <c r="E611" i="14"/>
  <c r="F611" i="14"/>
  <c r="G611" i="14"/>
  <c r="H611" i="14"/>
  <c r="I611" i="14"/>
  <c r="J611" i="14"/>
  <c r="K611" i="14"/>
  <c r="L611" i="14"/>
  <c r="M611" i="14"/>
  <c r="N611" i="14"/>
  <c r="O611" i="14"/>
  <c r="P611" i="14"/>
  <c r="Q611" i="14"/>
  <c r="R611" i="14"/>
  <c r="S611" i="14"/>
  <c r="T611" i="14"/>
  <c r="U611" i="14"/>
  <c r="V611" i="14"/>
  <c r="W611" i="14"/>
  <c r="X611" i="14"/>
  <c r="Y611" i="14"/>
  <c r="Z611" i="14"/>
  <c r="AA611" i="14"/>
  <c r="AB611" i="14"/>
  <c r="AC611" i="14"/>
  <c r="AD611" i="14"/>
  <c r="AE611" i="14"/>
  <c r="AF611" i="14"/>
  <c r="AG611" i="14"/>
  <c r="AH611" i="14"/>
  <c r="AI611" i="14"/>
  <c r="AJ611" i="14"/>
  <c r="AK611" i="14"/>
  <c r="AL611" i="14"/>
  <c r="AM611" i="14"/>
  <c r="AN611" i="14"/>
  <c r="AO611" i="14"/>
  <c r="AP611" i="14"/>
  <c r="AQ611" i="14"/>
  <c r="AR611" i="14"/>
  <c r="AS611" i="14"/>
  <c r="AT611" i="14"/>
  <c r="AU611" i="14"/>
  <c r="AV611" i="14"/>
  <c r="AW611" i="14"/>
  <c r="AX611" i="14"/>
  <c r="AY611" i="14"/>
  <c r="AZ611" i="14"/>
  <c r="BA611" i="14"/>
  <c r="BB611" i="14"/>
  <c r="BC611" i="14"/>
  <c r="BD611" i="14"/>
  <c r="BE611" i="14"/>
  <c r="BF611" i="14"/>
  <c r="BG611" i="14"/>
  <c r="BH611" i="14"/>
  <c r="BI611" i="14"/>
  <c r="BJ611" i="14"/>
  <c r="BK611" i="14"/>
  <c r="BL611" i="14"/>
  <c r="BM611" i="14"/>
  <c r="BN611" i="14"/>
  <c r="BO611" i="14"/>
  <c r="BP611" i="14"/>
  <c r="BQ611" i="14"/>
  <c r="BR611" i="14"/>
  <c r="BS611" i="14"/>
  <c r="BT611" i="14"/>
  <c r="BU611" i="14"/>
  <c r="BV611" i="14"/>
  <c r="BW611" i="14"/>
  <c r="BY611" i="14"/>
  <c r="BZ611" i="14"/>
  <c r="CA611" i="14"/>
  <c r="CB611" i="14"/>
  <c r="A612" i="14"/>
  <c r="B612" i="14"/>
  <c r="C612" i="14"/>
  <c r="D612" i="14"/>
  <c r="E612" i="14"/>
  <c r="F612" i="14"/>
  <c r="G612" i="14"/>
  <c r="H612" i="14"/>
  <c r="I612" i="14"/>
  <c r="J612" i="14"/>
  <c r="K612" i="14"/>
  <c r="L612" i="14"/>
  <c r="M612" i="14"/>
  <c r="N612" i="14"/>
  <c r="O612" i="14"/>
  <c r="P612" i="14"/>
  <c r="Q612" i="14"/>
  <c r="R612" i="14"/>
  <c r="S612" i="14"/>
  <c r="T612" i="14"/>
  <c r="U612" i="14"/>
  <c r="V612" i="14"/>
  <c r="W612" i="14"/>
  <c r="X612" i="14"/>
  <c r="Y612" i="14"/>
  <c r="Z612" i="14"/>
  <c r="AA612" i="14"/>
  <c r="AB612" i="14"/>
  <c r="AC612" i="14"/>
  <c r="AD612" i="14"/>
  <c r="AE612" i="14"/>
  <c r="AF612" i="14"/>
  <c r="AG612" i="14"/>
  <c r="AH612" i="14"/>
  <c r="AI612" i="14"/>
  <c r="AJ612" i="14"/>
  <c r="AK612" i="14"/>
  <c r="AL612" i="14"/>
  <c r="AM612" i="14"/>
  <c r="AN612" i="14"/>
  <c r="AO612" i="14"/>
  <c r="AP612" i="14"/>
  <c r="AQ612" i="14"/>
  <c r="AR612" i="14"/>
  <c r="AS612" i="14"/>
  <c r="AT612" i="14"/>
  <c r="AU612" i="14"/>
  <c r="AV612" i="14"/>
  <c r="AW612" i="14"/>
  <c r="AX612" i="14"/>
  <c r="AY612" i="14"/>
  <c r="AZ612" i="14"/>
  <c r="BA612" i="14"/>
  <c r="BB612" i="14"/>
  <c r="BC612" i="14"/>
  <c r="BD612" i="14"/>
  <c r="BE612" i="14"/>
  <c r="BF612" i="14"/>
  <c r="BG612" i="14"/>
  <c r="BH612" i="14"/>
  <c r="BI612" i="14"/>
  <c r="BJ612" i="14"/>
  <c r="BK612" i="14"/>
  <c r="BL612" i="14"/>
  <c r="BM612" i="14"/>
  <c r="BN612" i="14"/>
  <c r="BO612" i="14"/>
  <c r="BP612" i="14"/>
  <c r="BQ612" i="14"/>
  <c r="BR612" i="14"/>
  <c r="BS612" i="14"/>
  <c r="BT612" i="14"/>
  <c r="BU612" i="14"/>
  <c r="BV612" i="14"/>
  <c r="BW612" i="14"/>
  <c r="BY612" i="14"/>
  <c r="BZ612" i="14"/>
  <c r="CA612" i="14"/>
  <c r="CB612" i="14"/>
  <c r="A613" i="14"/>
  <c r="B613" i="14"/>
  <c r="C613" i="14"/>
  <c r="D613" i="14"/>
  <c r="E613" i="14"/>
  <c r="F613" i="14"/>
  <c r="G613" i="14"/>
  <c r="H613" i="14"/>
  <c r="I613" i="14"/>
  <c r="J613" i="14"/>
  <c r="K613" i="14"/>
  <c r="L613" i="14"/>
  <c r="M613" i="14"/>
  <c r="N613" i="14"/>
  <c r="O613" i="14"/>
  <c r="P613" i="14"/>
  <c r="Q613" i="14"/>
  <c r="R613" i="14"/>
  <c r="S613" i="14"/>
  <c r="T613" i="14"/>
  <c r="U613" i="14"/>
  <c r="V613" i="14"/>
  <c r="W613" i="14"/>
  <c r="X613" i="14"/>
  <c r="Y613" i="14"/>
  <c r="Z613" i="14"/>
  <c r="AA613" i="14"/>
  <c r="AB613" i="14"/>
  <c r="AC613" i="14"/>
  <c r="AD613" i="14"/>
  <c r="AE613" i="14"/>
  <c r="AF613" i="14"/>
  <c r="AG613" i="14"/>
  <c r="AH613" i="14"/>
  <c r="AI613" i="14"/>
  <c r="AJ613" i="14"/>
  <c r="AK613" i="14"/>
  <c r="AL613" i="14"/>
  <c r="AM613" i="14"/>
  <c r="AN613" i="14"/>
  <c r="AO613" i="14"/>
  <c r="AP613" i="14"/>
  <c r="AQ613" i="14"/>
  <c r="AR613" i="14"/>
  <c r="AS613" i="14"/>
  <c r="AT613" i="14"/>
  <c r="AU613" i="14"/>
  <c r="AV613" i="14"/>
  <c r="AW613" i="14"/>
  <c r="AX613" i="14"/>
  <c r="AY613" i="14"/>
  <c r="AZ613" i="14"/>
  <c r="BA613" i="14"/>
  <c r="BB613" i="14"/>
  <c r="BC613" i="14"/>
  <c r="BD613" i="14"/>
  <c r="BE613" i="14"/>
  <c r="BF613" i="14"/>
  <c r="BG613" i="14"/>
  <c r="BH613" i="14"/>
  <c r="BI613" i="14"/>
  <c r="BJ613" i="14"/>
  <c r="BK613" i="14"/>
  <c r="BL613" i="14"/>
  <c r="BM613" i="14"/>
  <c r="BN613" i="14"/>
  <c r="BO613" i="14"/>
  <c r="BP613" i="14"/>
  <c r="BQ613" i="14"/>
  <c r="BR613" i="14"/>
  <c r="BS613" i="14"/>
  <c r="BT613" i="14"/>
  <c r="BU613" i="14"/>
  <c r="BV613" i="14"/>
  <c r="BW613" i="14"/>
  <c r="BY613" i="14"/>
  <c r="BZ613" i="14"/>
  <c r="CA613" i="14"/>
  <c r="CB613" i="14"/>
  <c r="A614" i="14"/>
  <c r="B614" i="14"/>
  <c r="C614" i="14"/>
  <c r="D614" i="14"/>
  <c r="E614" i="14"/>
  <c r="F614" i="14"/>
  <c r="G614" i="14"/>
  <c r="H614" i="14"/>
  <c r="I614" i="14"/>
  <c r="J614" i="14"/>
  <c r="K614" i="14"/>
  <c r="L614" i="14"/>
  <c r="M614" i="14"/>
  <c r="N614" i="14"/>
  <c r="O614" i="14"/>
  <c r="P614" i="14"/>
  <c r="Q614" i="14"/>
  <c r="R614" i="14"/>
  <c r="S614" i="14"/>
  <c r="T614" i="14"/>
  <c r="U614" i="14"/>
  <c r="V614" i="14"/>
  <c r="W614" i="14"/>
  <c r="X614" i="14"/>
  <c r="Y614" i="14"/>
  <c r="Z614" i="14"/>
  <c r="AA614" i="14"/>
  <c r="AB614" i="14"/>
  <c r="AC614" i="14"/>
  <c r="AD614" i="14"/>
  <c r="AE614" i="14"/>
  <c r="AF614" i="14"/>
  <c r="AG614" i="14"/>
  <c r="AH614" i="14"/>
  <c r="AI614" i="14"/>
  <c r="AJ614" i="14"/>
  <c r="AK614" i="14"/>
  <c r="AL614" i="14"/>
  <c r="AM614" i="14"/>
  <c r="AN614" i="14"/>
  <c r="AO614" i="14"/>
  <c r="AP614" i="14"/>
  <c r="AQ614" i="14"/>
  <c r="AR614" i="14"/>
  <c r="AS614" i="14"/>
  <c r="AT614" i="14"/>
  <c r="AU614" i="14"/>
  <c r="AV614" i="14"/>
  <c r="AW614" i="14"/>
  <c r="AX614" i="14"/>
  <c r="AZ614" i="14"/>
  <c r="BA614" i="14"/>
  <c r="BB614" i="14"/>
  <c r="BC614" i="14"/>
  <c r="BD614" i="14"/>
  <c r="BE614" i="14"/>
  <c r="BF614" i="14"/>
  <c r="BG614" i="14"/>
  <c r="BH614" i="14"/>
  <c r="BI614" i="14"/>
  <c r="BJ614" i="14"/>
  <c r="BK614" i="14"/>
  <c r="BL614" i="14"/>
  <c r="BM614" i="14"/>
  <c r="BN614" i="14"/>
  <c r="BO614" i="14"/>
  <c r="BP614" i="14"/>
  <c r="BQ614" i="14"/>
  <c r="BR614" i="14"/>
  <c r="BS614" i="14"/>
  <c r="BT614" i="14"/>
  <c r="BU614" i="14"/>
  <c r="BV614" i="14"/>
  <c r="BW614" i="14"/>
  <c r="BY614" i="14"/>
  <c r="BZ614" i="14"/>
  <c r="CA614" i="14"/>
  <c r="CB614" i="14"/>
  <c r="A615" i="14"/>
  <c r="B615" i="14"/>
  <c r="C615" i="14"/>
  <c r="D615" i="14"/>
  <c r="E615" i="14"/>
  <c r="F615" i="14"/>
  <c r="G615" i="14"/>
  <c r="H615" i="14"/>
  <c r="I615" i="14"/>
  <c r="J615" i="14"/>
  <c r="K615" i="14"/>
  <c r="L615" i="14"/>
  <c r="M615" i="14"/>
  <c r="N615" i="14"/>
  <c r="O615" i="14"/>
  <c r="P615" i="14"/>
  <c r="Q615" i="14"/>
  <c r="R615" i="14"/>
  <c r="S615" i="14"/>
  <c r="T615" i="14"/>
  <c r="U615" i="14"/>
  <c r="V615" i="14"/>
  <c r="W615" i="14"/>
  <c r="X615" i="14"/>
  <c r="Y615" i="14"/>
  <c r="Z615" i="14"/>
  <c r="AA615" i="14"/>
  <c r="AB615" i="14"/>
  <c r="AC615" i="14"/>
  <c r="AD615" i="14"/>
  <c r="AE615" i="14"/>
  <c r="AF615" i="14"/>
  <c r="AG615" i="14"/>
  <c r="AH615" i="14"/>
  <c r="AI615" i="14"/>
  <c r="AJ615" i="14"/>
  <c r="AK615" i="14"/>
  <c r="AL615" i="14"/>
  <c r="AM615" i="14"/>
  <c r="AN615" i="14"/>
  <c r="AO615" i="14"/>
  <c r="AP615" i="14"/>
  <c r="AQ615" i="14"/>
  <c r="AR615" i="14"/>
  <c r="AS615" i="14"/>
  <c r="AT615" i="14"/>
  <c r="AU615" i="14"/>
  <c r="AV615" i="14"/>
  <c r="AW615" i="14"/>
  <c r="AX615" i="14"/>
  <c r="AZ615" i="14"/>
  <c r="BA615" i="14"/>
  <c r="BB615" i="14"/>
  <c r="BC615" i="14"/>
  <c r="BD615" i="14"/>
  <c r="BE615" i="14"/>
  <c r="BF615" i="14"/>
  <c r="BG615" i="14"/>
  <c r="BH615" i="14"/>
  <c r="BI615" i="14"/>
  <c r="BJ615" i="14"/>
  <c r="BK615" i="14"/>
  <c r="BL615" i="14"/>
  <c r="BM615" i="14"/>
  <c r="BN615" i="14"/>
  <c r="BO615" i="14"/>
  <c r="BP615" i="14"/>
  <c r="BQ615" i="14"/>
  <c r="BR615" i="14"/>
  <c r="BS615" i="14"/>
  <c r="BT615" i="14"/>
  <c r="BU615" i="14"/>
  <c r="BV615" i="14"/>
  <c r="BW615" i="14"/>
  <c r="BY615" i="14"/>
  <c r="BZ615" i="14"/>
  <c r="CA615" i="14"/>
  <c r="CB615" i="14"/>
  <c r="A616" i="14"/>
  <c r="B616" i="14"/>
  <c r="C616" i="14"/>
  <c r="D616" i="14"/>
  <c r="E616" i="14"/>
  <c r="F616" i="14"/>
  <c r="G616" i="14"/>
  <c r="H616" i="14"/>
  <c r="I616" i="14"/>
  <c r="J616" i="14"/>
  <c r="K616" i="14"/>
  <c r="L616" i="14"/>
  <c r="M616" i="14"/>
  <c r="N616" i="14"/>
  <c r="O616" i="14"/>
  <c r="P616" i="14"/>
  <c r="Q616" i="14"/>
  <c r="R616" i="14"/>
  <c r="S616" i="14"/>
  <c r="T616" i="14"/>
  <c r="U616" i="14"/>
  <c r="V616" i="14"/>
  <c r="W616" i="14"/>
  <c r="X616" i="14"/>
  <c r="Y616" i="14"/>
  <c r="Z616" i="14"/>
  <c r="AA616" i="14"/>
  <c r="AB616" i="14"/>
  <c r="AC616" i="14"/>
  <c r="AD616" i="14"/>
  <c r="AE616" i="14"/>
  <c r="AF616" i="14"/>
  <c r="AG616" i="14"/>
  <c r="AH616" i="14"/>
  <c r="AI616" i="14"/>
  <c r="AJ616" i="14"/>
  <c r="AK616" i="14"/>
  <c r="AL616" i="14"/>
  <c r="AM616" i="14"/>
  <c r="AN616" i="14"/>
  <c r="AO616" i="14"/>
  <c r="AP616" i="14"/>
  <c r="AQ616" i="14"/>
  <c r="AR616" i="14"/>
  <c r="AS616" i="14"/>
  <c r="AT616" i="14"/>
  <c r="AU616" i="14"/>
  <c r="AV616" i="14"/>
  <c r="AW616" i="14"/>
  <c r="AX616" i="14"/>
  <c r="AZ616" i="14"/>
  <c r="BA616" i="14"/>
  <c r="BB616" i="14"/>
  <c r="BC616" i="14"/>
  <c r="BD616" i="14"/>
  <c r="BE616" i="14"/>
  <c r="BF616" i="14"/>
  <c r="BG616" i="14"/>
  <c r="BH616" i="14"/>
  <c r="BI616" i="14"/>
  <c r="BJ616" i="14"/>
  <c r="BK616" i="14"/>
  <c r="BL616" i="14"/>
  <c r="BM616" i="14"/>
  <c r="BN616" i="14"/>
  <c r="BO616" i="14"/>
  <c r="BP616" i="14"/>
  <c r="BQ616" i="14"/>
  <c r="BR616" i="14"/>
  <c r="BS616" i="14"/>
  <c r="BT616" i="14"/>
  <c r="BU616" i="14"/>
  <c r="BV616" i="14"/>
  <c r="BW616" i="14"/>
  <c r="BY616" i="14"/>
  <c r="BZ616" i="14"/>
  <c r="CA616" i="14"/>
  <c r="CB616" i="14"/>
  <c r="A617" i="14"/>
  <c r="B617" i="14"/>
  <c r="C617" i="14"/>
  <c r="D617" i="14"/>
  <c r="E617" i="14"/>
  <c r="F617" i="14"/>
  <c r="G617" i="14"/>
  <c r="H617" i="14"/>
  <c r="I617" i="14"/>
  <c r="J617" i="14"/>
  <c r="K617" i="14"/>
  <c r="L617" i="14"/>
  <c r="M617" i="14"/>
  <c r="N617" i="14"/>
  <c r="O617" i="14"/>
  <c r="P617" i="14"/>
  <c r="Q617" i="14"/>
  <c r="R617" i="14"/>
  <c r="S617" i="14"/>
  <c r="T617" i="14"/>
  <c r="U617" i="14"/>
  <c r="V617" i="14"/>
  <c r="W617" i="14"/>
  <c r="X617" i="14"/>
  <c r="Y617" i="14"/>
  <c r="Z617" i="14"/>
  <c r="AA617" i="14"/>
  <c r="AB617" i="14"/>
  <c r="AC617" i="14"/>
  <c r="AD617" i="14"/>
  <c r="AE617" i="14"/>
  <c r="AF617" i="14"/>
  <c r="AG617" i="14"/>
  <c r="AH617" i="14"/>
  <c r="AI617" i="14"/>
  <c r="AJ617" i="14"/>
  <c r="AK617" i="14"/>
  <c r="AL617" i="14"/>
  <c r="AM617" i="14"/>
  <c r="AN617" i="14"/>
  <c r="AO617" i="14"/>
  <c r="AP617" i="14"/>
  <c r="AQ617" i="14"/>
  <c r="AR617" i="14"/>
  <c r="AS617" i="14"/>
  <c r="AT617" i="14"/>
  <c r="AU617" i="14"/>
  <c r="AV617" i="14"/>
  <c r="AW617" i="14"/>
  <c r="AX617" i="14"/>
  <c r="AZ617" i="14"/>
  <c r="BA617" i="14"/>
  <c r="BB617" i="14"/>
  <c r="BC617" i="14"/>
  <c r="BD617" i="14"/>
  <c r="BE617" i="14"/>
  <c r="BF617" i="14"/>
  <c r="BG617" i="14"/>
  <c r="BH617" i="14"/>
  <c r="BI617" i="14"/>
  <c r="BJ617" i="14"/>
  <c r="BK617" i="14"/>
  <c r="BL617" i="14"/>
  <c r="BM617" i="14"/>
  <c r="BN617" i="14"/>
  <c r="BO617" i="14"/>
  <c r="BP617" i="14"/>
  <c r="BQ617" i="14"/>
  <c r="BR617" i="14"/>
  <c r="BS617" i="14"/>
  <c r="BT617" i="14"/>
  <c r="BU617" i="14"/>
  <c r="BV617" i="14"/>
  <c r="BW617" i="14"/>
  <c r="BY617" i="14"/>
  <c r="BZ617" i="14"/>
  <c r="CA617" i="14"/>
  <c r="CB617" i="14"/>
  <c r="A618" i="14"/>
  <c r="B618" i="14"/>
  <c r="C618" i="14"/>
  <c r="D618" i="14"/>
  <c r="E618" i="14"/>
  <c r="F618" i="14"/>
  <c r="G618" i="14"/>
  <c r="H618" i="14"/>
  <c r="I618" i="14"/>
  <c r="J618" i="14"/>
  <c r="K618" i="14"/>
  <c r="L618" i="14"/>
  <c r="M618" i="14"/>
  <c r="N618" i="14"/>
  <c r="O618" i="14"/>
  <c r="P618" i="14"/>
  <c r="Q618" i="14"/>
  <c r="R618" i="14"/>
  <c r="S618" i="14"/>
  <c r="T618" i="14"/>
  <c r="U618" i="14"/>
  <c r="V618" i="14"/>
  <c r="W618" i="14"/>
  <c r="X618" i="14"/>
  <c r="Y618" i="14"/>
  <c r="Z618" i="14"/>
  <c r="AA618" i="14"/>
  <c r="AB618" i="14"/>
  <c r="AC618" i="14"/>
  <c r="AD618" i="14"/>
  <c r="AE618" i="14"/>
  <c r="AF618" i="14"/>
  <c r="AG618" i="14"/>
  <c r="AH618" i="14"/>
  <c r="AI618" i="14"/>
  <c r="AJ618" i="14"/>
  <c r="AK618" i="14"/>
  <c r="AL618" i="14"/>
  <c r="AM618" i="14"/>
  <c r="AN618" i="14"/>
  <c r="AO618" i="14"/>
  <c r="AP618" i="14"/>
  <c r="AQ618" i="14"/>
  <c r="AR618" i="14"/>
  <c r="AS618" i="14"/>
  <c r="AT618" i="14"/>
  <c r="AU618" i="14"/>
  <c r="AV618" i="14"/>
  <c r="AW618" i="14"/>
  <c r="AX618" i="14"/>
  <c r="AZ618" i="14"/>
  <c r="BA618" i="14"/>
  <c r="BB618" i="14"/>
  <c r="BC618" i="14"/>
  <c r="BD618" i="14"/>
  <c r="BE618" i="14"/>
  <c r="BF618" i="14"/>
  <c r="BG618" i="14"/>
  <c r="BH618" i="14"/>
  <c r="BI618" i="14"/>
  <c r="BJ618" i="14"/>
  <c r="BK618" i="14"/>
  <c r="BL618" i="14"/>
  <c r="BM618" i="14"/>
  <c r="BN618" i="14"/>
  <c r="BO618" i="14"/>
  <c r="BP618" i="14"/>
  <c r="BQ618" i="14"/>
  <c r="BR618" i="14"/>
  <c r="BS618" i="14"/>
  <c r="BT618" i="14"/>
  <c r="BU618" i="14"/>
  <c r="BV618" i="14"/>
  <c r="BW618" i="14"/>
  <c r="BY618" i="14"/>
  <c r="BZ618" i="14"/>
  <c r="CA618" i="14"/>
  <c r="CB618" i="14"/>
  <c r="A619" i="14"/>
  <c r="B619" i="14"/>
  <c r="C619" i="14"/>
  <c r="D619" i="14"/>
  <c r="E619" i="14"/>
  <c r="F619" i="14"/>
  <c r="G619" i="14"/>
  <c r="H619" i="14"/>
  <c r="I619" i="14"/>
  <c r="J619" i="14"/>
  <c r="K619" i="14"/>
  <c r="L619" i="14"/>
  <c r="M619" i="14"/>
  <c r="N619" i="14"/>
  <c r="O619" i="14"/>
  <c r="P619" i="14"/>
  <c r="Q619" i="14"/>
  <c r="R619" i="14"/>
  <c r="S619" i="14"/>
  <c r="T619" i="14"/>
  <c r="U619" i="14"/>
  <c r="V619" i="14"/>
  <c r="W619" i="14"/>
  <c r="X619" i="14"/>
  <c r="Y619" i="14"/>
  <c r="Z619" i="14"/>
  <c r="AA619" i="14"/>
  <c r="AB619" i="14"/>
  <c r="AC619" i="14"/>
  <c r="AD619" i="14"/>
  <c r="AE619" i="14"/>
  <c r="AF619" i="14"/>
  <c r="AG619" i="14"/>
  <c r="AH619" i="14"/>
  <c r="AI619" i="14"/>
  <c r="AJ619" i="14"/>
  <c r="AK619" i="14"/>
  <c r="AL619" i="14"/>
  <c r="AM619" i="14"/>
  <c r="AN619" i="14"/>
  <c r="AO619" i="14"/>
  <c r="AP619" i="14"/>
  <c r="AQ619" i="14"/>
  <c r="AR619" i="14"/>
  <c r="AS619" i="14"/>
  <c r="AT619" i="14"/>
  <c r="AU619" i="14"/>
  <c r="AV619" i="14"/>
  <c r="AW619" i="14"/>
  <c r="AX619" i="14"/>
  <c r="AZ619" i="14"/>
  <c r="BA619" i="14"/>
  <c r="BB619" i="14"/>
  <c r="BC619" i="14"/>
  <c r="BD619" i="14"/>
  <c r="BE619" i="14"/>
  <c r="BF619" i="14"/>
  <c r="BG619" i="14"/>
  <c r="BH619" i="14"/>
  <c r="BI619" i="14"/>
  <c r="BJ619" i="14"/>
  <c r="BK619" i="14"/>
  <c r="BL619" i="14"/>
  <c r="BM619" i="14"/>
  <c r="BN619" i="14"/>
  <c r="BO619" i="14"/>
  <c r="BP619" i="14"/>
  <c r="BQ619" i="14"/>
  <c r="BR619" i="14"/>
  <c r="BS619" i="14"/>
  <c r="BT619" i="14"/>
  <c r="BU619" i="14"/>
  <c r="BV619" i="14"/>
  <c r="BW619" i="14"/>
  <c r="BY619" i="14"/>
  <c r="BZ619" i="14"/>
  <c r="CA619" i="14"/>
  <c r="CB619" i="14"/>
  <c r="A620" i="14"/>
  <c r="B620" i="14"/>
  <c r="C620" i="14"/>
  <c r="D620" i="14"/>
  <c r="E620" i="14"/>
  <c r="F620" i="14"/>
  <c r="G620" i="14"/>
  <c r="H620" i="14"/>
  <c r="I620" i="14"/>
  <c r="J620" i="14"/>
  <c r="K620" i="14"/>
  <c r="L620" i="14"/>
  <c r="M620" i="14"/>
  <c r="N620" i="14"/>
  <c r="O620" i="14"/>
  <c r="P620" i="14"/>
  <c r="Q620" i="14"/>
  <c r="R620" i="14"/>
  <c r="S620" i="14"/>
  <c r="T620" i="14"/>
  <c r="U620" i="14"/>
  <c r="V620" i="14"/>
  <c r="W620" i="14"/>
  <c r="X620" i="14"/>
  <c r="Y620" i="14"/>
  <c r="Z620" i="14"/>
  <c r="AA620" i="14"/>
  <c r="AB620" i="14"/>
  <c r="AC620" i="14"/>
  <c r="AD620" i="14"/>
  <c r="AE620" i="14"/>
  <c r="AF620" i="14"/>
  <c r="AG620" i="14"/>
  <c r="AH620" i="14"/>
  <c r="AI620" i="14"/>
  <c r="AJ620" i="14"/>
  <c r="AK620" i="14"/>
  <c r="AL620" i="14"/>
  <c r="AM620" i="14"/>
  <c r="AN620" i="14"/>
  <c r="AO620" i="14"/>
  <c r="AP620" i="14"/>
  <c r="AQ620" i="14"/>
  <c r="AR620" i="14"/>
  <c r="AS620" i="14"/>
  <c r="AT620" i="14"/>
  <c r="AU620" i="14"/>
  <c r="AV620" i="14"/>
  <c r="AW620" i="14"/>
  <c r="AX620" i="14"/>
  <c r="AZ620" i="14"/>
  <c r="BA620" i="14"/>
  <c r="BB620" i="14"/>
  <c r="BC620" i="14"/>
  <c r="BD620" i="14"/>
  <c r="BE620" i="14"/>
  <c r="BF620" i="14"/>
  <c r="BG620" i="14"/>
  <c r="BH620" i="14"/>
  <c r="BI620" i="14"/>
  <c r="BJ620" i="14"/>
  <c r="BK620" i="14"/>
  <c r="BL620" i="14"/>
  <c r="BM620" i="14"/>
  <c r="BN620" i="14"/>
  <c r="BO620" i="14"/>
  <c r="BP620" i="14"/>
  <c r="BQ620" i="14"/>
  <c r="BR620" i="14"/>
  <c r="BS620" i="14"/>
  <c r="BT620" i="14"/>
  <c r="BU620" i="14"/>
  <c r="BV620" i="14"/>
  <c r="BW620" i="14"/>
  <c r="BY620" i="14"/>
  <c r="BZ620" i="14"/>
  <c r="CA620" i="14"/>
  <c r="CB620" i="14"/>
  <c r="A621" i="14"/>
  <c r="B621" i="14"/>
  <c r="C621" i="14"/>
  <c r="D621" i="14"/>
  <c r="E621" i="14"/>
  <c r="F621" i="14"/>
  <c r="G621" i="14"/>
  <c r="H621" i="14"/>
  <c r="I621" i="14"/>
  <c r="J621" i="14"/>
  <c r="K621" i="14"/>
  <c r="L621" i="14"/>
  <c r="M621" i="14"/>
  <c r="N621" i="14"/>
  <c r="O621" i="14"/>
  <c r="P621" i="14"/>
  <c r="Q621" i="14"/>
  <c r="R621" i="14"/>
  <c r="S621" i="14"/>
  <c r="T621" i="14"/>
  <c r="U621" i="14"/>
  <c r="V621" i="14"/>
  <c r="W621" i="14"/>
  <c r="X621" i="14"/>
  <c r="Y621" i="14"/>
  <c r="Z621" i="14"/>
  <c r="AA621" i="14"/>
  <c r="AB621" i="14"/>
  <c r="AC621" i="14"/>
  <c r="AD621" i="14"/>
  <c r="AE621" i="14"/>
  <c r="AF621" i="14"/>
  <c r="AG621" i="14"/>
  <c r="AH621" i="14"/>
  <c r="AI621" i="14"/>
  <c r="AJ621" i="14"/>
  <c r="AK621" i="14"/>
  <c r="AL621" i="14"/>
  <c r="AM621" i="14"/>
  <c r="AN621" i="14"/>
  <c r="AO621" i="14"/>
  <c r="AP621" i="14"/>
  <c r="AQ621" i="14"/>
  <c r="AR621" i="14"/>
  <c r="AS621" i="14"/>
  <c r="AT621" i="14"/>
  <c r="AU621" i="14"/>
  <c r="AV621" i="14"/>
  <c r="AW621" i="14"/>
  <c r="AX621" i="14"/>
  <c r="AZ621" i="14"/>
  <c r="BA621" i="14"/>
  <c r="BB621" i="14"/>
  <c r="BC621" i="14"/>
  <c r="BD621" i="14"/>
  <c r="BE621" i="14"/>
  <c r="BF621" i="14"/>
  <c r="BG621" i="14"/>
  <c r="BH621" i="14"/>
  <c r="BI621" i="14"/>
  <c r="BJ621" i="14"/>
  <c r="BK621" i="14"/>
  <c r="BL621" i="14"/>
  <c r="BM621" i="14"/>
  <c r="BN621" i="14"/>
  <c r="BO621" i="14"/>
  <c r="BP621" i="14"/>
  <c r="BQ621" i="14"/>
  <c r="BR621" i="14"/>
  <c r="BS621" i="14"/>
  <c r="BT621" i="14"/>
  <c r="BU621" i="14"/>
  <c r="BV621" i="14"/>
  <c r="BW621" i="14"/>
  <c r="BY621" i="14"/>
  <c r="BZ621" i="14"/>
  <c r="CA621" i="14"/>
  <c r="CB621" i="14"/>
  <c r="A622" i="14"/>
  <c r="B622" i="14"/>
  <c r="C622" i="14"/>
  <c r="D622" i="14"/>
  <c r="E622" i="14"/>
  <c r="F622" i="14"/>
  <c r="G622" i="14"/>
  <c r="H622" i="14"/>
  <c r="I622" i="14"/>
  <c r="J622" i="14"/>
  <c r="K622" i="14"/>
  <c r="L622" i="14"/>
  <c r="M622" i="14"/>
  <c r="N622" i="14"/>
  <c r="O622" i="14"/>
  <c r="P622" i="14"/>
  <c r="Q622" i="14"/>
  <c r="R622" i="14"/>
  <c r="S622" i="14"/>
  <c r="T622" i="14"/>
  <c r="U622" i="14"/>
  <c r="V622" i="14"/>
  <c r="W622" i="14"/>
  <c r="X622" i="14"/>
  <c r="Y622" i="14"/>
  <c r="Z622" i="14"/>
  <c r="AA622" i="14"/>
  <c r="AB622" i="14"/>
  <c r="AC622" i="14"/>
  <c r="AD622" i="14"/>
  <c r="AE622" i="14"/>
  <c r="AF622" i="14"/>
  <c r="AG622" i="14"/>
  <c r="AH622" i="14"/>
  <c r="AI622" i="14"/>
  <c r="AJ622" i="14"/>
  <c r="AK622" i="14"/>
  <c r="AL622" i="14"/>
  <c r="AM622" i="14"/>
  <c r="AN622" i="14"/>
  <c r="AO622" i="14"/>
  <c r="AP622" i="14"/>
  <c r="AQ622" i="14"/>
  <c r="AR622" i="14"/>
  <c r="AS622" i="14"/>
  <c r="AT622" i="14"/>
  <c r="AU622" i="14"/>
  <c r="AV622" i="14"/>
  <c r="AW622" i="14"/>
  <c r="AX622" i="14"/>
  <c r="AZ622" i="14"/>
  <c r="BA622" i="14"/>
  <c r="BB622" i="14"/>
  <c r="BC622" i="14"/>
  <c r="BD622" i="14"/>
  <c r="BE622" i="14"/>
  <c r="BF622" i="14"/>
  <c r="BG622" i="14"/>
  <c r="BH622" i="14"/>
  <c r="BI622" i="14"/>
  <c r="BJ622" i="14"/>
  <c r="BK622" i="14"/>
  <c r="BL622" i="14"/>
  <c r="BM622" i="14"/>
  <c r="BN622" i="14"/>
  <c r="BO622" i="14"/>
  <c r="BP622" i="14"/>
  <c r="BQ622" i="14"/>
  <c r="BR622" i="14"/>
  <c r="BS622" i="14"/>
  <c r="BT622" i="14"/>
  <c r="BU622" i="14"/>
  <c r="BV622" i="14"/>
  <c r="BW622" i="14"/>
  <c r="BY622" i="14"/>
  <c r="BZ622" i="14"/>
  <c r="CA622" i="14"/>
  <c r="CB622" i="14"/>
  <c r="A623" i="14"/>
  <c r="B623" i="14"/>
  <c r="C623" i="14"/>
  <c r="D623" i="14"/>
  <c r="E623" i="14"/>
  <c r="F623" i="14"/>
  <c r="G623" i="14"/>
  <c r="H623" i="14"/>
  <c r="I623" i="14"/>
  <c r="J623" i="14"/>
  <c r="K623" i="14"/>
  <c r="L623" i="14"/>
  <c r="M623" i="14"/>
  <c r="N623" i="14"/>
  <c r="O623" i="14"/>
  <c r="P623" i="14"/>
  <c r="Q623" i="14"/>
  <c r="R623" i="14"/>
  <c r="S623" i="14"/>
  <c r="T623" i="14"/>
  <c r="U623" i="14"/>
  <c r="V623" i="14"/>
  <c r="W623" i="14"/>
  <c r="X623" i="14"/>
  <c r="Y623" i="14"/>
  <c r="Z623" i="14"/>
  <c r="AA623" i="14"/>
  <c r="AB623" i="14"/>
  <c r="AC623" i="14"/>
  <c r="AD623" i="14"/>
  <c r="AE623" i="14"/>
  <c r="AF623" i="14"/>
  <c r="AG623" i="14"/>
  <c r="AH623" i="14"/>
  <c r="AI623" i="14"/>
  <c r="AJ623" i="14"/>
  <c r="AK623" i="14"/>
  <c r="AL623" i="14"/>
  <c r="AM623" i="14"/>
  <c r="AN623" i="14"/>
  <c r="AO623" i="14"/>
  <c r="AP623" i="14"/>
  <c r="AQ623" i="14"/>
  <c r="AR623" i="14"/>
  <c r="AS623" i="14"/>
  <c r="AT623" i="14"/>
  <c r="AU623" i="14"/>
  <c r="AV623" i="14"/>
  <c r="AW623" i="14"/>
  <c r="AX623" i="14"/>
  <c r="AZ623" i="14"/>
  <c r="BA623" i="14"/>
  <c r="BB623" i="14"/>
  <c r="BC623" i="14"/>
  <c r="BD623" i="14"/>
  <c r="BE623" i="14"/>
  <c r="BF623" i="14"/>
  <c r="BG623" i="14"/>
  <c r="BH623" i="14"/>
  <c r="BI623" i="14"/>
  <c r="BJ623" i="14"/>
  <c r="BK623" i="14"/>
  <c r="BL623" i="14"/>
  <c r="BM623" i="14"/>
  <c r="BN623" i="14"/>
  <c r="BO623" i="14"/>
  <c r="BP623" i="14"/>
  <c r="BQ623" i="14"/>
  <c r="BR623" i="14"/>
  <c r="BS623" i="14"/>
  <c r="BT623" i="14"/>
  <c r="BU623" i="14"/>
  <c r="BV623" i="14"/>
  <c r="BW623" i="14"/>
  <c r="BY623" i="14"/>
  <c r="BZ623" i="14"/>
  <c r="CA623" i="14"/>
  <c r="CB623" i="14"/>
  <c r="A624" i="14"/>
  <c r="B624" i="14"/>
  <c r="C624" i="14"/>
  <c r="D624" i="14"/>
  <c r="E624" i="14"/>
  <c r="F624" i="14"/>
  <c r="G624" i="14"/>
  <c r="H624" i="14"/>
  <c r="I624" i="14"/>
  <c r="J624" i="14"/>
  <c r="K624" i="14"/>
  <c r="L624" i="14"/>
  <c r="M624" i="14"/>
  <c r="N624" i="14"/>
  <c r="O624" i="14"/>
  <c r="P624" i="14"/>
  <c r="Q624" i="14"/>
  <c r="R624" i="14"/>
  <c r="S624" i="14"/>
  <c r="T624" i="14"/>
  <c r="U624" i="14"/>
  <c r="V624" i="14"/>
  <c r="W624" i="14"/>
  <c r="X624" i="14"/>
  <c r="Y624" i="14"/>
  <c r="Z624" i="14"/>
  <c r="AA624" i="14"/>
  <c r="AB624" i="14"/>
  <c r="AC624" i="14"/>
  <c r="AD624" i="14"/>
  <c r="AE624" i="14"/>
  <c r="AF624" i="14"/>
  <c r="AG624" i="14"/>
  <c r="AH624" i="14"/>
  <c r="AI624" i="14"/>
  <c r="AJ624" i="14"/>
  <c r="AK624" i="14"/>
  <c r="AL624" i="14"/>
  <c r="AM624" i="14"/>
  <c r="AN624" i="14"/>
  <c r="AO624" i="14"/>
  <c r="AP624" i="14"/>
  <c r="AQ624" i="14"/>
  <c r="AR624" i="14"/>
  <c r="AS624" i="14"/>
  <c r="AT624" i="14"/>
  <c r="AU624" i="14"/>
  <c r="AV624" i="14"/>
  <c r="AW624" i="14"/>
  <c r="AX624" i="14"/>
  <c r="AZ624" i="14"/>
  <c r="BA624" i="14"/>
  <c r="BB624" i="14"/>
  <c r="BC624" i="14"/>
  <c r="BD624" i="14"/>
  <c r="BE624" i="14"/>
  <c r="BF624" i="14"/>
  <c r="BG624" i="14"/>
  <c r="BH624" i="14"/>
  <c r="BI624" i="14"/>
  <c r="BJ624" i="14"/>
  <c r="BK624" i="14"/>
  <c r="BL624" i="14"/>
  <c r="BM624" i="14"/>
  <c r="BN624" i="14"/>
  <c r="BO624" i="14"/>
  <c r="BP624" i="14"/>
  <c r="BQ624" i="14"/>
  <c r="BR624" i="14"/>
  <c r="BS624" i="14"/>
  <c r="BT624" i="14"/>
  <c r="BU624" i="14"/>
  <c r="BV624" i="14"/>
  <c r="BW624" i="14"/>
  <c r="BY624" i="14"/>
  <c r="BZ624" i="14"/>
  <c r="CA624" i="14"/>
  <c r="CB624" i="14"/>
  <c r="A625" i="14"/>
  <c r="B625" i="14"/>
  <c r="C625" i="14"/>
  <c r="D625" i="14"/>
  <c r="E625" i="14"/>
  <c r="F625" i="14"/>
  <c r="G625" i="14"/>
  <c r="H625" i="14"/>
  <c r="I625" i="14"/>
  <c r="J625" i="14"/>
  <c r="K625" i="14"/>
  <c r="L625" i="14"/>
  <c r="M625" i="14"/>
  <c r="N625" i="14"/>
  <c r="O625" i="1"/>
  <c r="O625" i="14"/>
  <c r="P625" i="14"/>
  <c r="Q625" i="14"/>
  <c r="R625" i="14"/>
  <c r="S625" i="14"/>
  <c r="T625" i="14"/>
  <c r="U625" i="14"/>
  <c r="V625" i="14"/>
  <c r="W625" i="14"/>
  <c r="X625" i="14"/>
  <c r="Y625" i="14"/>
  <c r="Z625" i="14"/>
  <c r="AA625" i="14"/>
  <c r="AB625" i="14"/>
  <c r="AC625" i="1"/>
  <c r="AC625" i="14"/>
  <c r="AD625" i="14"/>
  <c r="AE625" i="14"/>
  <c r="AF625" i="14"/>
  <c r="AG625" i="14"/>
  <c r="AH625" i="14"/>
  <c r="AI625" i="14"/>
  <c r="AJ625" i="14"/>
  <c r="AK625" i="14"/>
  <c r="AL625" i="14"/>
  <c r="AM625" i="14"/>
  <c r="AN625" i="14"/>
  <c r="AO625" i="14"/>
  <c r="AP625" i="14"/>
  <c r="AQ625" i="14"/>
  <c r="AR625" i="14"/>
  <c r="AS625" i="14"/>
  <c r="AT625" i="14"/>
  <c r="AU625" i="14"/>
  <c r="AV625" i="14"/>
  <c r="AW625" i="14"/>
  <c r="AX625" i="14"/>
  <c r="AZ625" i="14"/>
  <c r="BA625" i="14"/>
  <c r="BB625" i="14"/>
  <c r="BC625" i="14"/>
  <c r="BD625" i="14"/>
  <c r="BE625" i="14"/>
  <c r="BF625" i="14"/>
  <c r="BG625" i="14"/>
  <c r="BH625" i="14"/>
  <c r="BI625" i="14"/>
  <c r="BJ625" i="14"/>
  <c r="BK625" i="14"/>
  <c r="BL625" i="14"/>
  <c r="BM625" i="14"/>
  <c r="BN625" i="14"/>
  <c r="BO625" i="14"/>
  <c r="BP625" i="14"/>
  <c r="BQ625" i="14"/>
  <c r="BR625" i="14"/>
  <c r="BS625" i="14"/>
  <c r="BT625" i="14"/>
  <c r="BU625" i="14"/>
  <c r="BV625" i="14"/>
  <c r="BW625" i="14"/>
  <c r="BY625" i="14"/>
  <c r="BZ625" i="14"/>
  <c r="CA625" i="14"/>
  <c r="CB625" i="14"/>
  <c r="A626" i="14"/>
  <c r="B626" i="14"/>
  <c r="C626" i="14"/>
  <c r="D626" i="14"/>
  <c r="E626" i="14"/>
  <c r="F626" i="1"/>
  <c r="F626" i="14"/>
  <c r="G626" i="14"/>
  <c r="H626" i="14"/>
  <c r="I626" i="14"/>
  <c r="J626" i="14"/>
  <c r="K626" i="14"/>
  <c r="L626" i="14"/>
  <c r="M626" i="14"/>
  <c r="N626" i="14"/>
  <c r="O626" i="1"/>
  <c r="O626" i="14"/>
  <c r="P626" i="14"/>
  <c r="Q626" i="14"/>
  <c r="R626" i="14"/>
  <c r="S626" i="14"/>
  <c r="T626" i="14"/>
  <c r="U626" i="14"/>
  <c r="V626" i="14"/>
  <c r="W626" i="14"/>
  <c r="X626" i="14"/>
  <c r="Y626" i="14"/>
  <c r="Z626" i="14"/>
  <c r="AA626" i="14"/>
  <c r="AB626" i="14"/>
  <c r="AC626" i="14"/>
  <c r="AD626" i="14"/>
  <c r="AE626" i="14"/>
  <c r="AF626" i="14"/>
  <c r="AG626" i="14"/>
  <c r="AH626" i="14"/>
  <c r="AI626" i="14"/>
  <c r="AJ626" i="14"/>
  <c r="AK626" i="14"/>
  <c r="AL626" i="14"/>
  <c r="AM626" i="14"/>
  <c r="AN626" i="14"/>
  <c r="AO626" i="14"/>
  <c r="AP626" i="14"/>
  <c r="AQ626" i="14"/>
  <c r="AR626" i="14"/>
  <c r="AS626" i="14"/>
  <c r="AT626" i="14"/>
  <c r="AU626" i="14"/>
  <c r="AV626" i="14"/>
  <c r="AW626" i="14"/>
  <c r="AX626" i="14"/>
  <c r="AZ626" i="14"/>
  <c r="BA626" i="14"/>
  <c r="BB626" i="14"/>
  <c r="BC626" i="14"/>
  <c r="BD626" i="14"/>
  <c r="BE626" i="14"/>
  <c r="BF626" i="14"/>
  <c r="BG626" i="14"/>
  <c r="BH626" i="14"/>
  <c r="BI626" i="14"/>
  <c r="BJ626" i="14"/>
  <c r="BK626" i="14"/>
  <c r="BL626" i="14"/>
  <c r="BM626" i="14"/>
  <c r="BN626" i="14"/>
  <c r="BO626" i="14"/>
  <c r="BP626" i="14"/>
  <c r="BQ626" i="14"/>
  <c r="BR626" i="14"/>
  <c r="BS626" i="14"/>
  <c r="BT626" i="14"/>
  <c r="BU626" i="14"/>
  <c r="BV626" i="14"/>
  <c r="BW626" i="14"/>
  <c r="BY626" i="14"/>
  <c r="BZ626" i="14"/>
  <c r="CA626" i="14"/>
  <c r="CB626" i="14"/>
  <c r="A627" i="14"/>
  <c r="B627" i="14"/>
  <c r="C627" i="14"/>
  <c r="D627" i="14"/>
  <c r="E627" i="14"/>
  <c r="F627" i="1"/>
  <c r="F627" i="14"/>
  <c r="G627" i="14"/>
  <c r="H627" i="14"/>
  <c r="I627" i="14"/>
  <c r="J627" i="14"/>
  <c r="K627" i="14"/>
  <c r="L627" i="14"/>
  <c r="M627" i="14"/>
  <c r="N627" i="14"/>
  <c r="O627" i="1"/>
  <c r="O627" i="14"/>
  <c r="P627" i="14"/>
  <c r="Q627" i="14"/>
  <c r="R627" i="14"/>
  <c r="S627" i="14"/>
  <c r="T627" i="14"/>
  <c r="U627" i="14"/>
  <c r="V627" i="14"/>
  <c r="W627" i="14"/>
  <c r="X627" i="14"/>
  <c r="Y627" i="14"/>
  <c r="Z627" i="14"/>
  <c r="AA627" i="14"/>
  <c r="AB627" i="14"/>
  <c r="AC627" i="14"/>
  <c r="AD627" i="14"/>
  <c r="AE627" i="14"/>
  <c r="AF627" i="14"/>
  <c r="AG627" i="14"/>
  <c r="AH627" i="14"/>
  <c r="AI627" i="14"/>
  <c r="AJ627" i="14"/>
  <c r="AK627" i="14"/>
  <c r="AL627" i="14"/>
  <c r="AM627" i="14"/>
  <c r="AN627" i="14"/>
  <c r="AO627" i="14"/>
  <c r="AP627" i="14"/>
  <c r="AQ627" i="14"/>
  <c r="AR627" i="14"/>
  <c r="AS627" i="14"/>
  <c r="AT627" i="14"/>
  <c r="AU627" i="14"/>
  <c r="AV627" i="14"/>
  <c r="AW627" i="14"/>
  <c r="AX627" i="14"/>
  <c r="AZ627" i="14"/>
  <c r="BA627" i="14"/>
  <c r="BB627" i="14"/>
  <c r="BC627" i="14"/>
  <c r="BD627" i="14"/>
  <c r="BE627" i="14"/>
  <c r="BF627" i="14"/>
  <c r="BG627" i="14"/>
  <c r="BH627" i="14"/>
  <c r="BI627" i="14"/>
  <c r="BJ627" i="14"/>
  <c r="BK627" i="14"/>
  <c r="BL627" i="14"/>
  <c r="BM627" i="14"/>
  <c r="BN627" i="14"/>
  <c r="BO627" i="14"/>
  <c r="BP627" i="14"/>
  <c r="BQ627" i="14"/>
  <c r="BR627" i="14"/>
  <c r="BS627" i="14"/>
  <c r="BT627" i="14"/>
  <c r="BU627" i="14"/>
  <c r="BV627" i="14"/>
  <c r="BW627" i="14"/>
  <c r="BY627" i="14"/>
  <c r="BZ627" i="14"/>
  <c r="CA627" i="14"/>
  <c r="CB627" i="14"/>
  <c r="A628" i="14"/>
  <c r="B628" i="14"/>
  <c r="C628" i="14"/>
  <c r="D628" i="14"/>
  <c r="E628" i="14"/>
  <c r="F628" i="1"/>
  <c r="F628" i="14"/>
  <c r="G628" i="14"/>
  <c r="H628" i="14"/>
  <c r="I628" i="14"/>
  <c r="J628" i="14"/>
  <c r="K628" i="14"/>
  <c r="L628" i="14"/>
  <c r="M628" i="14"/>
  <c r="N628" i="14"/>
  <c r="O628" i="1"/>
  <c r="O628" i="14"/>
  <c r="P628" i="14"/>
  <c r="Q628" i="14"/>
  <c r="R628" i="14"/>
  <c r="S628" i="14"/>
  <c r="T628" i="14"/>
  <c r="U628" i="14"/>
  <c r="V628" i="14"/>
  <c r="W628" i="14"/>
  <c r="X628" i="14"/>
  <c r="Y628" i="14"/>
  <c r="Z628" i="14"/>
  <c r="AA628" i="14"/>
  <c r="AB628" i="14"/>
  <c r="AC628" i="1"/>
  <c r="AC628" i="14"/>
  <c r="AD628" i="14"/>
  <c r="AE628" i="14"/>
  <c r="AF628" i="14"/>
  <c r="AG628" i="14"/>
  <c r="AH628" i="14"/>
  <c r="AI628" i="14"/>
  <c r="AJ628" i="14"/>
  <c r="AK628" i="14"/>
  <c r="AL628" i="14"/>
  <c r="AM628" i="14"/>
  <c r="AN628" i="14"/>
  <c r="AO628" i="14"/>
  <c r="AP628" i="14"/>
  <c r="AQ628" i="14"/>
  <c r="AR628" i="14"/>
  <c r="AS628" i="14"/>
  <c r="AT628" i="14"/>
  <c r="AU628" i="14"/>
  <c r="AV628" i="14"/>
  <c r="AW628" i="14"/>
  <c r="AX628" i="14"/>
  <c r="AZ628" i="14"/>
  <c r="BA628" i="14"/>
  <c r="BB628" i="14"/>
  <c r="BC628" i="14"/>
  <c r="BD628" i="14"/>
  <c r="BE628" i="14"/>
  <c r="BF628" i="14"/>
  <c r="BG628" i="14"/>
  <c r="BH628" i="14"/>
  <c r="BI628" i="14"/>
  <c r="BJ628" i="14"/>
  <c r="BK628" i="14"/>
  <c r="BL628" i="14"/>
  <c r="BM628" i="14"/>
  <c r="BN628" i="14"/>
  <c r="BO628" i="14"/>
  <c r="BP628" i="14"/>
  <c r="BQ628" i="14"/>
  <c r="BR628" i="14"/>
  <c r="BS628" i="14"/>
  <c r="BT628" i="14"/>
  <c r="BU628" i="14"/>
  <c r="BV628" i="14"/>
  <c r="BW628" i="14"/>
  <c r="BY628" i="14"/>
  <c r="BZ628" i="14"/>
  <c r="CA628" i="14"/>
  <c r="CB628" i="14"/>
  <c r="A629" i="14"/>
  <c r="B629" i="14"/>
  <c r="C629" i="14"/>
  <c r="D629" i="14"/>
  <c r="E629" i="14"/>
  <c r="F629" i="14"/>
  <c r="G629" i="14"/>
  <c r="H629" i="14"/>
  <c r="I629" i="14"/>
  <c r="J629" i="14"/>
  <c r="K629" i="14"/>
  <c r="L629" i="14"/>
  <c r="M629" i="14"/>
  <c r="N629" i="14"/>
  <c r="O629" i="1"/>
  <c r="O629" i="14"/>
  <c r="P629" i="14"/>
  <c r="Q629" i="14"/>
  <c r="R629" i="14"/>
  <c r="S629" i="14"/>
  <c r="T629" i="14"/>
  <c r="U629" i="14"/>
  <c r="V629" i="14"/>
  <c r="W629" i="14"/>
  <c r="X629" i="14"/>
  <c r="Y629" i="14"/>
  <c r="Z629" i="14"/>
  <c r="AA629" i="14"/>
  <c r="AB629" i="14"/>
  <c r="AC629" i="1"/>
  <c r="AC629" i="14"/>
  <c r="AD629" i="14"/>
  <c r="AE629" i="14"/>
  <c r="AF629" i="14"/>
  <c r="AG629" i="14"/>
  <c r="AH629" i="14"/>
  <c r="AI629" i="14"/>
  <c r="AJ629" i="14"/>
  <c r="AK629" i="14"/>
  <c r="AL629" i="14"/>
  <c r="AM629" i="14"/>
  <c r="AN629" i="14"/>
  <c r="AO629" i="14"/>
  <c r="AP629" i="14"/>
  <c r="AQ629" i="14"/>
  <c r="AR629" i="14"/>
  <c r="AS629" i="14"/>
  <c r="AT629" i="14"/>
  <c r="AU629" i="14"/>
  <c r="AV629" i="14"/>
  <c r="AW629" i="14"/>
  <c r="AX629" i="14"/>
  <c r="AZ629" i="14"/>
  <c r="BA629" i="14"/>
  <c r="BB629" i="14"/>
  <c r="BC629" i="14"/>
  <c r="BD629" i="14"/>
  <c r="BE629" i="14"/>
  <c r="BF629" i="14"/>
  <c r="BG629" i="14"/>
  <c r="BH629" i="14"/>
  <c r="BI629" i="14"/>
  <c r="BJ629" i="14"/>
  <c r="BK629" i="14"/>
  <c r="BL629" i="14"/>
  <c r="BM629" i="14"/>
  <c r="BN629" i="14"/>
  <c r="BO629" i="14"/>
  <c r="BP629" i="14"/>
  <c r="BQ629" i="14"/>
  <c r="BR629" i="14"/>
  <c r="BS629" i="14"/>
  <c r="BT629" i="14"/>
  <c r="BU629" i="14"/>
  <c r="BV629" i="14"/>
  <c r="BW629" i="14"/>
  <c r="BY629" i="14"/>
  <c r="BZ629" i="14"/>
  <c r="CA629" i="14"/>
  <c r="CB629" i="14"/>
  <c r="A630" i="14"/>
  <c r="B630" i="14"/>
  <c r="C630" i="14"/>
  <c r="D630" i="14"/>
  <c r="E630" i="14"/>
  <c r="F630" i="14"/>
  <c r="G630" i="14"/>
  <c r="H630" i="14"/>
  <c r="I630" i="14"/>
  <c r="J630" i="14"/>
  <c r="K630" i="14"/>
  <c r="L630" i="14"/>
  <c r="M630" i="14"/>
  <c r="N630" i="14"/>
  <c r="O630" i="14"/>
  <c r="P630" i="14"/>
  <c r="Q630" i="14"/>
  <c r="R630" i="14"/>
  <c r="S630" i="14"/>
  <c r="T630" i="14"/>
  <c r="U630" i="14"/>
  <c r="V630" i="14"/>
  <c r="W630" i="14"/>
  <c r="X630" i="14"/>
  <c r="Y630" i="14"/>
  <c r="Z630" i="14"/>
  <c r="AA630" i="14"/>
  <c r="AB630" i="14"/>
  <c r="AC630" i="14"/>
  <c r="AD630" i="14"/>
  <c r="AE630" i="14"/>
  <c r="AF630" i="14"/>
  <c r="AG630" i="14"/>
  <c r="AH630" i="14"/>
  <c r="AI630" i="14"/>
  <c r="AJ630" i="14"/>
  <c r="AK630" i="14"/>
  <c r="AL630" i="14"/>
  <c r="AM630" i="14"/>
  <c r="AN630" i="14"/>
  <c r="AO630" i="14"/>
  <c r="AP630" i="14"/>
  <c r="AQ630" i="14"/>
  <c r="AR630" i="14"/>
  <c r="AS630" i="14"/>
  <c r="AT630" i="14"/>
  <c r="AU630" i="14"/>
  <c r="AV630" i="14"/>
  <c r="AW630" i="14"/>
  <c r="AX630" i="14"/>
  <c r="AZ630" i="14"/>
  <c r="BA630" i="14"/>
  <c r="BB630" i="14"/>
  <c r="BC630" i="14"/>
  <c r="BD630" i="14"/>
  <c r="BE630" i="14"/>
  <c r="BF630" i="14"/>
  <c r="BG630" i="14"/>
  <c r="BH630" i="14"/>
  <c r="BI630" i="14"/>
  <c r="BJ630" i="14"/>
  <c r="BK630" i="14"/>
  <c r="BL630" i="14"/>
  <c r="BM630" i="14"/>
  <c r="BN630" i="14"/>
  <c r="BO630" i="14"/>
  <c r="BP630" i="14"/>
  <c r="BQ630" i="14"/>
  <c r="BR630" i="14"/>
  <c r="BS630" i="14"/>
  <c r="BT630" i="14"/>
  <c r="BU630" i="14"/>
  <c r="BV630" i="14"/>
  <c r="BW630" i="14"/>
  <c r="BY630" i="14"/>
  <c r="BZ630" i="14"/>
  <c r="CA630" i="14"/>
  <c r="CB630" i="14"/>
  <c r="A631" i="14"/>
  <c r="B631" i="14"/>
  <c r="C631" i="14"/>
  <c r="D631" i="14"/>
  <c r="E631" i="14"/>
  <c r="F631" i="14"/>
  <c r="G631" i="14"/>
  <c r="H631" i="14"/>
  <c r="I631" i="14"/>
  <c r="J631" i="14"/>
  <c r="K631" i="14"/>
  <c r="L631" i="14"/>
  <c r="M631" i="14"/>
  <c r="N631" i="14"/>
  <c r="O631" i="14"/>
  <c r="P631" i="14"/>
  <c r="Q631" i="14"/>
  <c r="R631" i="14"/>
  <c r="S631" i="14"/>
  <c r="T631" i="14"/>
  <c r="U631" i="14"/>
  <c r="V631" i="14"/>
  <c r="W631" i="14"/>
  <c r="X631" i="14"/>
  <c r="Y631" i="14"/>
  <c r="Z631" i="14"/>
  <c r="AA631" i="14"/>
  <c r="AB631" i="14"/>
  <c r="AC631" i="14"/>
  <c r="AD631" i="14"/>
  <c r="AE631" i="14"/>
  <c r="AF631" i="14"/>
  <c r="AG631" i="14"/>
  <c r="AH631" i="14"/>
  <c r="AI631" i="14"/>
  <c r="AJ631" i="14"/>
  <c r="AK631" i="14"/>
  <c r="AL631" i="14"/>
  <c r="AM631" i="14"/>
  <c r="AN631" i="14"/>
  <c r="AO631" i="14"/>
  <c r="AP631" i="14"/>
  <c r="AQ631" i="14"/>
  <c r="AR631" i="14"/>
  <c r="AS631" i="14"/>
  <c r="AT631" i="14"/>
  <c r="AU631" i="14"/>
  <c r="AV631" i="14"/>
  <c r="AW631" i="14"/>
  <c r="AX631" i="14"/>
  <c r="AZ631" i="14"/>
  <c r="BA631" i="14"/>
  <c r="BB631" i="14"/>
  <c r="BC631" i="14"/>
  <c r="BD631" i="14"/>
  <c r="BE631" i="14"/>
  <c r="BF631" i="14"/>
  <c r="BG631" i="14"/>
  <c r="BH631" i="14"/>
  <c r="BI631" i="14"/>
  <c r="BJ631" i="14"/>
  <c r="BK631" i="14"/>
  <c r="BL631" i="14"/>
  <c r="BM631" i="14"/>
  <c r="BN631" i="14"/>
  <c r="BO631" i="14"/>
  <c r="BP631" i="14"/>
  <c r="BQ631" i="14"/>
  <c r="BR631" i="14"/>
  <c r="BS631" i="14"/>
  <c r="BT631" i="14"/>
  <c r="BU631" i="14"/>
  <c r="BV631" i="14"/>
  <c r="BW631" i="14"/>
  <c r="BY631" i="14"/>
  <c r="BZ631" i="14"/>
  <c r="CA631" i="14"/>
  <c r="CB631" i="14"/>
  <c r="A632" i="14"/>
  <c r="B632" i="14"/>
  <c r="C632" i="14"/>
  <c r="D632" i="14"/>
  <c r="E632" i="14"/>
  <c r="F632" i="14"/>
  <c r="G632" i="14"/>
  <c r="H632" i="14"/>
  <c r="I632" i="14"/>
  <c r="J632" i="14"/>
  <c r="K632" i="14"/>
  <c r="L632" i="14"/>
  <c r="M632" i="14"/>
  <c r="N632" i="14"/>
  <c r="O632" i="14"/>
  <c r="P632" i="14"/>
  <c r="Q632" i="14"/>
  <c r="R632" i="14"/>
  <c r="S632" i="14"/>
  <c r="T632" i="14"/>
  <c r="U632" i="14"/>
  <c r="V632" i="14"/>
  <c r="W632" i="14"/>
  <c r="X632" i="14"/>
  <c r="Y632" i="14"/>
  <c r="Z632" i="14"/>
  <c r="AA632" i="14"/>
  <c r="AB632" i="14"/>
  <c r="AC632" i="14"/>
  <c r="AD632" i="14"/>
  <c r="AE632" i="14"/>
  <c r="AF632" i="14"/>
  <c r="AG632" i="14"/>
  <c r="AH632" i="14"/>
  <c r="AI632" i="14"/>
  <c r="AJ632" i="14"/>
  <c r="AK632" i="14"/>
  <c r="AL632" i="14"/>
  <c r="AM632" i="14"/>
  <c r="AN632" i="14"/>
  <c r="AO632" i="14"/>
  <c r="AP632" i="14"/>
  <c r="AQ632" i="14"/>
  <c r="AR632" i="14"/>
  <c r="AS632" i="14"/>
  <c r="AT632" i="14"/>
  <c r="AU632" i="14"/>
  <c r="AV632" i="14"/>
  <c r="AW632" i="14"/>
  <c r="AX632" i="14"/>
  <c r="AZ632" i="14"/>
  <c r="BA632" i="14"/>
  <c r="BB632" i="14"/>
  <c r="BC632" i="14"/>
  <c r="BD632" i="14"/>
  <c r="BE632" i="14"/>
  <c r="BF632" i="14"/>
  <c r="BG632" i="14"/>
  <c r="BH632" i="14"/>
  <c r="BI632" i="14"/>
  <c r="BJ632" i="14"/>
  <c r="BK632" i="14"/>
  <c r="BL632" i="14"/>
  <c r="BM632" i="14"/>
  <c r="BN632" i="14"/>
  <c r="BO632" i="14"/>
  <c r="BP632" i="14"/>
  <c r="BQ632" i="14"/>
  <c r="BR632" i="14"/>
  <c r="BS632" i="14"/>
  <c r="BT632" i="14"/>
  <c r="BU632" i="14"/>
  <c r="BV632" i="14"/>
  <c r="BW632" i="14"/>
  <c r="BY632" i="14"/>
  <c r="BZ632" i="14"/>
  <c r="CA632" i="14"/>
  <c r="CB632" i="14"/>
  <c r="A633" i="14"/>
  <c r="B633" i="14"/>
  <c r="C633" i="14"/>
  <c r="D633" i="14"/>
  <c r="E633" i="14"/>
  <c r="F633" i="14"/>
  <c r="G633" i="14"/>
  <c r="H633" i="14"/>
  <c r="I633" i="14"/>
  <c r="J633" i="14"/>
  <c r="K633" i="14"/>
  <c r="L633" i="14"/>
  <c r="M633" i="14"/>
  <c r="N633" i="14"/>
  <c r="O633" i="14"/>
  <c r="P633" i="14"/>
  <c r="Q633" i="14"/>
  <c r="R633" i="14"/>
  <c r="S633" i="14"/>
  <c r="T633" i="14"/>
  <c r="U633" i="14"/>
  <c r="V633" i="14"/>
  <c r="W633" i="14"/>
  <c r="X633" i="14"/>
  <c r="Y633" i="14"/>
  <c r="Z633" i="14"/>
  <c r="AA633" i="14"/>
  <c r="AB633" i="14"/>
  <c r="AC633" i="14"/>
  <c r="AD633" i="14"/>
  <c r="AE633" i="14"/>
  <c r="AF633" i="14"/>
  <c r="AG633" i="14"/>
  <c r="AH633" i="14"/>
  <c r="AI633" i="14"/>
  <c r="AJ633" i="14"/>
  <c r="AK633" i="14"/>
  <c r="AL633" i="14"/>
  <c r="AM633" i="14"/>
  <c r="AN633" i="14"/>
  <c r="AO633" i="14"/>
  <c r="AP633" i="14"/>
  <c r="AQ633" i="14"/>
  <c r="AR633" i="14"/>
  <c r="AS633" i="14"/>
  <c r="AT633" i="14"/>
  <c r="AU633" i="14"/>
  <c r="AV633" i="14"/>
  <c r="AW633" i="14"/>
  <c r="AX633" i="14"/>
  <c r="AZ633" i="14"/>
  <c r="BA633" i="14"/>
  <c r="BB633" i="14"/>
  <c r="BC633" i="14"/>
  <c r="BD633" i="14"/>
  <c r="BE633" i="14"/>
  <c r="BF633" i="14"/>
  <c r="BG633" i="14"/>
  <c r="BH633" i="14"/>
  <c r="BI633" i="14"/>
  <c r="BJ633" i="14"/>
  <c r="BK633" i="14"/>
  <c r="BL633" i="14"/>
  <c r="BM633" i="14"/>
  <c r="BN633" i="14"/>
  <c r="BO633" i="14"/>
  <c r="BP633" i="14"/>
  <c r="BQ633" i="14"/>
  <c r="BR633" i="14"/>
  <c r="BS633" i="14"/>
  <c r="BT633" i="14"/>
  <c r="BU633" i="14"/>
  <c r="BV633" i="14"/>
  <c r="BW633" i="14"/>
  <c r="BY633" i="14"/>
  <c r="BZ633" i="14"/>
  <c r="CA633" i="14"/>
  <c r="CB633" i="14"/>
  <c r="A634" i="14"/>
  <c r="B634" i="14"/>
  <c r="C634" i="14"/>
  <c r="D634" i="14"/>
  <c r="E634" i="14"/>
  <c r="F634" i="14"/>
  <c r="G634" i="14"/>
  <c r="H634" i="14"/>
  <c r="I634" i="14"/>
  <c r="J634" i="14"/>
  <c r="K634" i="14"/>
  <c r="L634" i="14"/>
  <c r="M634" i="14"/>
  <c r="N634" i="14"/>
  <c r="O634" i="14"/>
  <c r="P634" i="14"/>
  <c r="Q634" i="14"/>
  <c r="R634" i="14"/>
  <c r="S634" i="14"/>
  <c r="T634" i="14"/>
  <c r="U634" i="14"/>
  <c r="V634" i="14"/>
  <c r="W634" i="14"/>
  <c r="X634" i="14"/>
  <c r="Y634" i="14"/>
  <c r="Z634" i="14"/>
  <c r="AA634" i="14"/>
  <c r="AB634" i="14"/>
  <c r="AC634" i="14"/>
  <c r="AD634" i="14"/>
  <c r="AE634" i="14"/>
  <c r="AF634" i="14"/>
  <c r="AG634" i="14"/>
  <c r="AH634" i="14"/>
  <c r="AI634" i="14"/>
  <c r="AJ634" i="14"/>
  <c r="AK634" i="14"/>
  <c r="AL634" i="14"/>
  <c r="AM634" i="14"/>
  <c r="AN634" i="14"/>
  <c r="AO634" i="14"/>
  <c r="AP634" i="14"/>
  <c r="AQ634" i="14"/>
  <c r="AR634" i="14"/>
  <c r="AS634" i="14"/>
  <c r="AT634" i="14"/>
  <c r="AU634" i="14"/>
  <c r="AV634" i="14"/>
  <c r="AW634" i="14"/>
  <c r="AX634" i="14"/>
  <c r="AZ634" i="14"/>
  <c r="BA634" i="14"/>
  <c r="BB634" i="14"/>
  <c r="BC634" i="14"/>
  <c r="BD634" i="14"/>
  <c r="BE634" i="14"/>
  <c r="BF634" i="14"/>
  <c r="BG634" i="14"/>
  <c r="BH634" i="14"/>
  <c r="BI634" i="14"/>
  <c r="BJ634" i="14"/>
  <c r="BK634" i="14"/>
  <c r="BL634" i="14"/>
  <c r="BM634" i="14"/>
  <c r="BN634" i="14"/>
  <c r="BO634" i="14"/>
  <c r="BP634" i="14"/>
  <c r="BQ634" i="14"/>
  <c r="BR634" i="14"/>
  <c r="BS634" i="14"/>
  <c r="BT634" i="14"/>
  <c r="BU634" i="14"/>
  <c r="BV634" i="14"/>
  <c r="BW634" i="14"/>
  <c r="BY634" i="14"/>
  <c r="BZ634" i="14"/>
  <c r="CA634" i="14"/>
  <c r="CB634" i="14"/>
  <c r="A635" i="14"/>
  <c r="B635" i="14"/>
  <c r="C635" i="14"/>
  <c r="D635" i="14"/>
  <c r="E635" i="14"/>
  <c r="F635" i="14"/>
  <c r="G635" i="14"/>
  <c r="H635" i="14"/>
  <c r="I635" i="14"/>
  <c r="J635" i="14"/>
  <c r="K635" i="14"/>
  <c r="L635" i="14"/>
  <c r="M635" i="14"/>
  <c r="N635" i="14"/>
  <c r="O635" i="14"/>
  <c r="P635" i="14"/>
  <c r="Q635" i="14"/>
  <c r="R635" i="14"/>
  <c r="S635" i="14"/>
  <c r="T635" i="14"/>
  <c r="U635" i="14"/>
  <c r="V635" i="14"/>
  <c r="W635" i="14"/>
  <c r="X635" i="14"/>
  <c r="Y635" i="14"/>
  <c r="Z635" i="14"/>
  <c r="AA635" i="14"/>
  <c r="AB635" i="14"/>
  <c r="AC635" i="14"/>
  <c r="AD635" i="14"/>
  <c r="AE635" i="14"/>
  <c r="AF635" i="14"/>
  <c r="AG635" i="14"/>
  <c r="AH635" i="14"/>
  <c r="AI635" i="14"/>
  <c r="AJ635" i="14"/>
  <c r="AK635" i="14"/>
  <c r="AL635" i="14"/>
  <c r="AM635" i="14"/>
  <c r="AN635" i="14"/>
  <c r="AO635" i="14"/>
  <c r="AP635" i="14"/>
  <c r="AQ635" i="14"/>
  <c r="AR635" i="14"/>
  <c r="AS635" i="14"/>
  <c r="AT635" i="14"/>
  <c r="AU635" i="14"/>
  <c r="AV635" i="14"/>
  <c r="AW635" i="14"/>
  <c r="AX635" i="14"/>
  <c r="AZ635" i="14"/>
  <c r="BA635" i="14"/>
  <c r="BB635" i="14"/>
  <c r="BC635" i="14"/>
  <c r="BD635" i="14"/>
  <c r="BE635" i="14"/>
  <c r="BF635" i="14"/>
  <c r="BG635" i="14"/>
  <c r="BH635" i="14"/>
  <c r="BI635" i="14"/>
  <c r="BJ635" i="14"/>
  <c r="BK635" i="14"/>
  <c r="BL635" i="14"/>
  <c r="BM635" i="14"/>
  <c r="BN635" i="14"/>
  <c r="BO635" i="14"/>
  <c r="BP635" i="14"/>
  <c r="BQ635" i="14"/>
  <c r="BR635" i="14"/>
  <c r="BS635" i="14"/>
  <c r="BT635" i="14"/>
  <c r="BU635" i="14"/>
  <c r="BV635" i="14"/>
  <c r="BW635" i="14"/>
  <c r="BY635" i="14"/>
  <c r="BZ635" i="14"/>
  <c r="CA635" i="14"/>
  <c r="CB635" i="14"/>
  <c r="A636" i="14"/>
  <c r="B636" i="14"/>
  <c r="C636" i="14"/>
  <c r="D636" i="14"/>
  <c r="E636" i="14"/>
  <c r="F636" i="14"/>
  <c r="G636" i="14"/>
  <c r="H636" i="14"/>
  <c r="I636" i="14"/>
  <c r="J636" i="14"/>
  <c r="K636" i="14"/>
  <c r="L636" i="14"/>
  <c r="M636" i="14"/>
  <c r="N636" i="14"/>
  <c r="O636" i="14"/>
  <c r="P636" i="14"/>
  <c r="Q636" i="14"/>
  <c r="R636" i="14"/>
  <c r="S636" i="14"/>
  <c r="T636" i="14"/>
  <c r="U636" i="14"/>
  <c r="V636" i="14"/>
  <c r="W636" i="14"/>
  <c r="X636" i="14"/>
  <c r="Y636" i="14"/>
  <c r="Z636" i="14"/>
  <c r="AA636" i="14"/>
  <c r="AB636" i="14"/>
  <c r="AC636" i="14"/>
  <c r="AD636" i="14"/>
  <c r="AE636" i="14"/>
  <c r="AF636" i="14"/>
  <c r="AG636" i="14"/>
  <c r="AH636" i="14"/>
  <c r="AI636" i="14"/>
  <c r="AJ636" i="14"/>
  <c r="AK636" i="14"/>
  <c r="AL636" i="14"/>
  <c r="AM636" i="14"/>
  <c r="AN636" i="14"/>
  <c r="AO636" i="14"/>
  <c r="AP636" i="14"/>
  <c r="AQ636" i="14"/>
  <c r="AR636" i="14"/>
  <c r="AS636" i="14"/>
  <c r="AT636" i="14"/>
  <c r="AU636" i="14"/>
  <c r="AV636" i="14"/>
  <c r="AW636" i="14"/>
  <c r="AX636" i="14"/>
  <c r="AZ636" i="14"/>
  <c r="BA636" i="14"/>
  <c r="BB636" i="14"/>
  <c r="BC636" i="14"/>
  <c r="BD636" i="14"/>
  <c r="BE636" i="14"/>
  <c r="BF636" i="14"/>
  <c r="BG636" i="14"/>
  <c r="BH636" i="14"/>
  <c r="BI636" i="14"/>
  <c r="BJ636" i="14"/>
  <c r="BK636" i="14"/>
  <c r="BL636" i="14"/>
  <c r="BM636" i="14"/>
  <c r="BN636" i="14"/>
  <c r="BO636" i="14"/>
  <c r="BP636" i="14"/>
  <c r="BQ636" i="14"/>
  <c r="BR636" i="14"/>
  <c r="BS636" i="14"/>
  <c r="BT636" i="14"/>
  <c r="BU636" i="14"/>
  <c r="BV636" i="14"/>
  <c r="BW636" i="14"/>
  <c r="BY636" i="14"/>
  <c r="BZ636" i="14"/>
  <c r="CA636" i="14"/>
  <c r="CB636" i="14"/>
  <c r="A637" i="14"/>
  <c r="B637" i="14"/>
  <c r="C637" i="14"/>
  <c r="D637" i="14"/>
  <c r="E637" i="14"/>
  <c r="F637" i="14"/>
  <c r="G637" i="14"/>
  <c r="H637" i="14"/>
  <c r="I637" i="14"/>
  <c r="J637" i="14"/>
  <c r="K637" i="14"/>
  <c r="L637" i="14"/>
  <c r="M637" i="14"/>
  <c r="N637" i="14"/>
  <c r="O637" i="14"/>
  <c r="P637" i="14"/>
  <c r="Q637" i="14"/>
  <c r="R637" i="14"/>
  <c r="S637" i="14"/>
  <c r="T637" i="14"/>
  <c r="U637" i="14"/>
  <c r="V637" i="14"/>
  <c r="W637" i="14"/>
  <c r="X637" i="14"/>
  <c r="Y637" i="14"/>
  <c r="Z637" i="14"/>
  <c r="AA637" i="14"/>
  <c r="AB637" i="14"/>
  <c r="AC637" i="14"/>
  <c r="AD637" i="14"/>
  <c r="AE637" i="14"/>
  <c r="AF637" i="14"/>
  <c r="AG637" i="14"/>
  <c r="AH637" i="14"/>
  <c r="AI637" i="14"/>
  <c r="AJ637" i="14"/>
  <c r="AK637" i="14"/>
  <c r="AL637" i="14"/>
  <c r="AM637" i="14"/>
  <c r="AN637" i="14"/>
  <c r="AO637" i="14"/>
  <c r="AP637" i="14"/>
  <c r="AQ637" i="14"/>
  <c r="AR637" i="14"/>
  <c r="AS637" i="14"/>
  <c r="AT637" i="14"/>
  <c r="AU637" i="14"/>
  <c r="AV637" i="14"/>
  <c r="AW637" i="14"/>
  <c r="AX637" i="14"/>
  <c r="AZ637" i="14"/>
  <c r="BA637" i="14"/>
  <c r="BB637" i="14"/>
  <c r="BC637" i="14"/>
  <c r="BD637" i="14"/>
  <c r="BE637" i="14"/>
  <c r="BF637" i="14"/>
  <c r="BG637" i="14"/>
  <c r="BH637" i="14"/>
  <c r="BI637" i="14"/>
  <c r="BJ637" i="14"/>
  <c r="BK637" i="14"/>
  <c r="BL637" i="14"/>
  <c r="BM637" i="14"/>
  <c r="BN637" i="14"/>
  <c r="BO637" i="14"/>
  <c r="BP637" i="14"/>
  <c r="BQ637" i="14"/>
  <c r="BR637" i="14"/>
  <c r="BS637" i="14"/>
  <c r="BT637" i="14"/>
  <c r="BU637" i="14"/>
  <c r="BV637" i="14"/>
  <c r="BW637" i="14"/>
  <c r="BY637" i="14"/>
  <c r="BZ637" i="14"/>
  <c r="CA637" i="14"/>
  <c r="CB637" i="14"/>
  <c r="A638" i="14"/>
  <c r="B638" i="14"/>
  <c r="C638" i="14"/>
  <c r="D638" i="14"/>
  <c r="E638" i="14"/>
  <c r="F638" i="14"/>
  <c r="G638" i="14"/>
  <c r="H638" i="14"/>
  <c r="I638" i="14"/>
  <c r="J638" i="14"/>
  <c r="K638" i="14"/>
  <c r="L638" i="14"/>
  <c r="M638" i="14"/>
  <c r="N638" i="14"/>
  <c r="O638" i="14"/>
  <c r="P638" i="14"/>
  <c r="Q638" i="14"/>
  <c r="R638" i="14"/>
  <c r="S638" i="14"/>
  <c r="T638" i="14"/>
  <c r="U638" i="14"/>
  <c r="V638" i="14"/>
  <c r="W638" i="14"/>
  <c r="X638" i="14"/>
  <c r="Y638" i="14"/>
  <c r="Z638" i="14"/>
  <c r="AA638" i="14"/>
  <c r="AB638" i="14"/>
  <c r="AC638" i="14"/>
  <c r="AD638" i="14"/>
  <c r="AE638" i="14"/>
  <c r="AF638" i="14"/>
  <c r="AG638" i="14"/>
  <c r="AH638" i="14"/>
  <c r="AI638" i="14"/>
  <c r="AJ638" i="14"/>
  <c r="AK638" i="14"/>
  <c r="AL638" i="14"/>
  <c r="AM638" i="14"/>
  <c r="AN638" i="14"/>
  <c r="AO638" i="14"/>
  <c r="AP638" i="14"/>
  <c r="AQ638" i="14"/>
  <c r="AR638" i="14"/>
  <c r="AS638" i="14"/>
  <c r="AT638" i="14"/>
  <c r="AU638" i="14"/>
  <c r="AV638" i="14"/>
  <c r="AW638" i="14"/>
  <c r="AX638" i="14"/>
  <c r="AZ638" i="14"/>
  <c r="BA638" i="14"/>
  <c r="BB638" i="14"/>
  <c r="BC638" i="14"/>
  <c r="BD638" i="14"/>
  <c r="BE638" i="14"/>
  <c r="BF638" i="14"/>
  <c r="BG638" i="14"/>
  <c r="BH638" i="14"/>
  <c r="BI638" i="14"/>
  <c r="BJ638" i="14"/>
  <c r="BK638" i="14"/>
  <c r="BL638" i="14"/>
  <c r="BM638" i="14"/>
  <c r="BN638" i="14"/>
  <c r="BO638" i="14"/>
  <c r="BP638" i="14"/>
  <c r="BQ638" i="14"/>
  <c r="BR638" i="14"/>
  <c r="BS638" i="14"/>
  <c r="BT638" i="14"/>
  <c r="BU638" i="14"/>
  <c r="BV638" i="14"/>
  <c r="BW638" i="14"/>
  <c r="BY638" i="14"/>
  <c r="BZ638" i="14"/>
  <c r="CA638" i="14"/>
  <c r="CB638" i="14"/>
  <c r="A639" i="14"/>
  <c r="B639" i="14"/>
  <c r="C639" i="14"/>
  <c r="D639" i="14"/>
  <c r="E639" i="14"/>
  <c r="F639" i="14"/>
  <c r="G639" i="14"/>
  <c r="H639" i="14"/>
  <c r="I639" i="14"/>
  <c r="J639" i="14"/>
  <c r="K639" i="14"/>
  <c r="L639" i="14"/>
  <c r="M639" i="14"/>
  <c r="N639" i="14"/>
  <c r="O639" i="14"/>
  <c r="P639" i="14"/>
  <c r="Q639" i="14"/>
  <c r="R639" i="14"/>
  <c r="S639" i="14"/>
  <c r="T639" i="14"/>
  <c r="U639" i="14"/>
  <c r="V639" i="14"/>
  <c r="W639" i="14"/>
  <c r="X639" i="14"/>
  <c r="Y639" i="14"/>
  <c r="Z639" i="14"/>
  <c r="AA639" i="14"/>
  <c r="AB639" i="14"/>
  <c r="AC639" i="14"/>
  <c r="AD639" i="14"/>
  <c r="AE639" i="14"/>
  <c r="AF639" i="14"/>
  <c r="AG639" i="14"/>
  <c r="AH639" i="14"/>
  <c r="AI639" i="14"/>
  <c r="AJ639" i="14"/>
  <c r="AK639" i="14"/>
  <c r="AL639" i="14"/>
  <c r="AM639" i="14"/>
  <c r="AN639" i="14"/>
  <c r="AO639" i="14"/>
  <c r="AP639" i="14"/>
  <c r="AQ639" i="14"/>
  <c r="AR639" i="14"/>
  <c r="AS639" i="14"/>
  <c r="AT639" i="14"/>
  <c r="AU639" i="14"/>
  <c r="AV639" i="14"/>
  <c r="AW639" i="14"/>
  <c r="AX639" i="14"/>
  <c r="AZ639" i="14"/>
  <c r="BA639" i="14"/>
  <c r="BB639" i="14"/>
  <c r="BC639" i="14"/>
  <c r="BD639" i="14"/>
  <c r="BE639" i="14"/>
  <c r="BF639" i="14"/>
  <c r="BG639" i="14"/>
  <c r="BH639" i="14"/>
  <c r="BI639" i="14"/>
  <c r="BJ639" i="14"/>
  <c r="BK639" i="14"/>
  <c r="BL639" i="14"/>
  <c r="BM639" i="14"/>
  <c r="BN639" i="14"/>
  <c r="BO639" i="14"/>
  <c r="BP639" i="14"/>
  <c r="BQ639" i="14"/>
  <c r="BR639" i="14"/>
  <c r="BS639" i="14"/>
  <c r="BT639" i="14"/>
  <c r="BU639" i="14"/>
  <c r="BV639" i="14"/>
  <c r="BW639" i="14"/>
  <c r="BY639" i="14"/>
  <c r="BZ639" i="14"/>
  <c r="CA639" i="14"/>
  <c r="CB639" i="14"/>
  <c r="A640" i="14"/>
  <c r="B640" i="14"/>
  <c r="C640" i="14"/>
  <c r="D640" i="14"/>
  <c r="E640" i="14"/>
  <c r="F640" i="14"/>
  <c r="G640" i="14"/>
  <c r="H640" i="14"/>
  <c r="I640" i="14"/>
  <c r="J640" i="14"/>
  <c r="K640" i="14"/>
  <c r="L640" i="14"/>
  <c r="M640" i="14"/>
  <c r="N640" i="14"/>
  <c r="O640" i="14"/>
  <c r="P640" i="14"/>
  <c r="Q640" i="14"/>
  <c r="R640" i="14"/>
  <c r="S640" i="14"/>
  <c r="T640" i="14"/>
  <c r="U640" i="14"/>
  <c r="V640" i="14"/>
  <c r="W640" i="14"/>
  <c r="X640" i="14"/>
  <c r="Y640" i="14"/>
  <c r="Z640" i="14"/>
  <c r="AA640" i="14"/>
  <c r="AB640" i="14"/>
  <c r="AC640" i="14"/>
  <c r="AD640" i="14"/>
  <c r="AE640" i="14"/>
  <c r="AF640" i="14"/>
  <c r="AG640" i="14"/>
  <c r="AH640" i="14"/>
  <c r="AI640" i="14"/>
  <c r="AJ640" i="14"/>
  <c r="AK640" i="14"/>
  <c r="AL640" i="14"/>
  <c r="AM640" i="14"/>
  <c r="AN640" i="14"/>
  <c r="AO640" i="14"/>
  <c r="AP640" i="14"/>
  <c r="AQ640" i="14"/>
  <c r="AR640" i="14"/>
  <c r="AS640" i="14"/>
  <c r="AT640" i="14"/>
  <c r="AU640" i="14"/>
  <c r="AV640" i="14"/>
  <c r="AW640" i="14"/>
  <c r="AX640" i="14"/>
  <c r="AZ640" i="14"/>
  <c r="BA640" i="14"/>
  <c r="BB640" i="14"/>
  <c r="BC640" i="14"/>
  <c r="BD640" i="14"/>
  <c r="BE640" i="14"/>
  <c r="BF640" i="14"/>
  <c r="BG640" i="14"/>
  <c r="BH640" i="14"/>
  <c r="BI640" i="14"/>
  <c r="BJ640" i="14"/>
  <c r="BK640" i="14"/>
  <c r="BL640" i="14"/>
  <c r="BM640" i="14"/>
  <c r="BN640" i="14"/>
  <c r="BO640" i="14"/>
  <c r="BP640" i="14"/>
  <c r="BQ640" i="14"/>
  <c r="BR640" i="14"/>
  <c r="BS640" i="14"/>
  <c r="BT640" i="14"/>
  <c r="BU640" i="14"/>
  <c r="BV640" i="14"/>
  <c r="BW640" i="14"/>
  <c r="BY640" i="14"/>
  <c r="BZ640" i="14"/>
  <c r="CA640" i="14"/>
  <c r="CB640" i="14"/>
  <c r="A641" i="14"/>
  <c r="B641" i="14"/>
  <c r="C641" i="14"/>
  <c r="D641" i="14"/>
  <c r="E641" i="14"/>
  <c r="F641" i="14"/>
  <c r="G641" i="14"/>
  <c r="H641" i="14"/>
  <c r="I641" i="14"/>
  <c r="J641" i="14"/>
  <c r="K641" i="14"/>
  <c r="L641" i="14"/>
  <c r="M641" i="14"/>
  <c r="N641" i="14"/>
  <c r="O641" i="14"/>
  <c r="P641" i="14"/>
  <c r="Q641" i="14"/>
  <c r="R641" i="14"/>
  <c r="S641" i="14"/>
  <c r="T641" i="14"/>
  <c r="U641" i="14"/>
  <c r="V641" i="14"/>
  <c r="W641" i="14"/>
  <c r="X641" i="14"/>
  <c r="Y641" i="14"/>
  <c r="Z641" i="14"/>
  <c r="AA641" i="14"/>
  <c r="AB641" i="14"/>
  <c r="AC641" i="14"/>
  <c r="AD641" i="14"/>
  <c r="AE641" i="14"/>
  <c r="AF641" i="14"/>
  <c r="AG641" i="14"/>
  <c r="AH641" i="14"/>
  <c r="AI641" i="14"/>
  <c r="AJ641" i="14"/>
  <c r="AK641" i="14"/>
  <c r="AL641" i="14"/>
  <c r="AM641" i="14"/>
  <c r="AN641" i="14"/>
  <c r="AO641" i="14"/>
  <c r="AP641" i="14"/>
  <c r="AQ641" i="14"/>
  <c r="AR641" i="14"/>
  <c r="AS641" i="14"/>
  <c r="AT641" i="14"/>
  <c r="AU641" i="14"/>
  <c r="AV641" i="14"/>
  <c r="AW641" i="14"/>
  <c r="AX641" i="14"/>
  <c r="AZ641" i="14"/>
  <c r="BA641" i="14"/>
  <c r="BB641" i="14"/>
  <c r="BC641" i="14"/>
  <c r="BD641" i="14"/>
  <c r="BE641" i="14"/>
  <c r="BF641" i="14"/>
  <c r="BG641" i="14"/>
  <c r="BH641" i="14"/>
  <c r="BI641" i="14"/>
  <c r="BJ641" i="14"/>
  <c r="BK641" i="14"/>
  <c r="BL641" i="14"/>
  <c r="BM641" i="14"/>
  <c r="BN641" i="14"/>
  <c r="BO641" i="14"/>
  <c r="BP641" i="14"/>
  <c r="BQ641" i="14"/>
  <c r="BR641" i="14"/>
  <c r="BS641" i="14"/>
  <c r="BT641" i="14"/>
  <c r="BU641" i="14"/>
  <c r="BV641" i="14"/>
  <c r="BW641" i="14"/>
  <c r="BY641" i="14"/>
  <c r="BZ641" i="14"/>
  <c r="CA641" i="14"/>
  <c r="CB641" i="14"/>
  <c r="A642" i="14"/>
  <c r="B642" i="14"/>
  <c r="C642" i="14"/>
  <c r="D642" i="14"/>
  <c r="E642" i="14"/>
  <c r="F642" i="14"/>
  <c r="G642" i="14"/>
  <c r="H642" i="14"/>
  <c r="I642" i="14"/>
  <c r="J642" i="14"/>
  <c r="K642" i="14"/>
  <c r="L642" i="14"/>
  <c r="M642" i="14"/>
  <c r="N642" i="14"/>
  <c r="O642" i="14"/>
  <c r="P642" i="14"/>
  <c r="Q642" i="14"/>
  <c r="R642" i="14"/>
  <c r="S642" i="14"/>
  <c r="T642" i="14"/>
  <c r="U642" i="14"/>
  <c r="V642" i="14"/>
  <c r="W642" i="14"/>
  <c r="X642" i="14"/>
  <c r="Y642" i="14"/>
  <c r="Z642" i="14"/>
  <c r="AA642" i="14"/>
  <c r="AB642" i="14"/>
  <c r="AC642" i="14"/>
  <c r="AD642" i="14"/>
  <c r="AE642" i="14"/>
  <c r="AF642" i="14"/>
  <c r="AG642" i="14"/>
  <c r="AH642" i="14"/>
  <c r="AI642" i="14"/>
  <c r="AJ642" i="14"/>
  <c r="AK642" i="14"/>
  <c r="AL642" i="14"/>
  <c r="AM642" i="14"/>
  <c r="AN642" i="14"/>
  <c r="AO642" i="14"/>
  <c r="AP642" i="14"/>
  <c r="AQ642" i="14"/>
  <c r="AR642" i="14"/>
  <c r="AS642" i="14"/>
  <c r="AT642" i="14"/>
  <c r="AU642" i="14"/>
  <c r="AV642" i="14"/>
  <c r="AW642" i="14"/>
  <c r="AX642" i="14"/>
  <c r="AZ642" i="14"/>
  <c r="BA642" i="14"/>
  <c r="BB642" i="14"/>
  <c r="BC642" i="14"/>
  <c r="BD642" i="14"/>
  <c r="BE642" i="14"/>
  <c r="BF642" i="14"/>
  <c r="BG642" i="14"/>
  <c r="BH642" i="14"/>
  <c r="BI642" i="14"/>
  <c r="BJ642" i="14"/>
  <c r="BK642" i="14"/>
  <c r="BL642" i="14"/>
  <c r="BM642" i="14"/>
  <c r="BN642" i="14"/>
  <c r="BO642" i="14"/>
  <c r="BP642" i="14"/>
  <c r="BQ642" i="14"/>
  <c r="BR642" i="14"/>
  <c r="BS642" i="14"/>
  <c r="BT642" i="14"/>
  <c r="BU642" i="14"/>
  <c r="BV642" i="14"/>
  <c r="BW642" i="14"/>
  <c r="BY642" i="14"/>
  <c r="BZ642" i="14"/>
  <c r="CA642" i="14"/>
  <c r="CB642" i="14"/>
  <c r="A643" i="14"/>
  <c r="B643" i="14"/>
  <c r="C643" i="14"/>
  <c r="D643" i="14"/>
  <c r="E643" i="14"/>
  <c r="F643" i="14"/>
  <c r="G643" i="14"/>
  <c r="H643" i="14"/>
  <c r="I643" i="14"/>
  <c r="J643" i="14"/>
  <c r="K643" i="14"/>
  <c r="L643" i="14"/>
  <c r="M643" i="14"/>
  <c r="N643" i="14"/>
  <c r="O643" i="14"/>
  <c r="P643" i="14"/>
  <c r="Q643" i="14"/>
  <c r="R643" i="14"/>
  <c r="S643" i="14"/>
  <c r="T643" i="14"/>
  <c r="U643" i="14"/>
  <c r="V643" i="14"/>
  <c r="W643" i="14"/>
  <c r="X643" i="14"/>
  <c r="Y643" i="14"/>
  <c r="Z643" i="14"/>
  <c r="AA643" i="14"/>
  <c r="AB643" i="14"/>
  <c r="AC643" i="14"/>
  <c r="AD643" i="14"/>
  <c r="AE643" i="14"/>
  <c r="AF643" i="14"/>
  <c r="AG643" i="14"/>
  <c r="AH643" i="14"/>
  <c r="AI643" i="14"/>
  <c r="AJ643" i="14"/>
  <c r="AK643" i="14"/>
  <c r="AL643" i="14"/>
  <c r="AM643" i="14"/>
  <c r="AN643" i="14"/>
  <c r="AO643" i="14"/>
  <c r="AP643" i="14"/>
  <c r="AQ643" i="14"/>
  <c r="AR643" i="14"/>
  <c r="AS643" i="14"/>
  <c r="AT643" i="14"/>
  <c r="AU643" i="14"/>
  <c r="AV643" i="14"/>
  <c r="AW643" i="14"/>
  <c r="AX643" i="14"/>
  <c r="AZ643" i="14"/>
  <c r="BA643" i="14"/>
  <c r="BB643" i="14"/>
  <c r="BC643" i="14"/>
  <c r="BD643" i="14"/>
  <c r="BE643" i="14"/>
  <c r="BF643" i="14"/>
  <c r="BG643" i="14"/>
  <c r="BH643" i="14"/>
  <c r="BI643" i="14"/>
  <c r="BJ643" i="14"/>
  <c r="BK643" i="14"/>
  <c r="BL643" i="14"/>
  <c r="BM643" i="14"/>
  <c r="BN643" i="14"/>
  <c r="BO643" i="14"/>
  <c r="BP643" i="14"/>
  <c r="BQ643" i="14"/>
  <c r="BR643" i="14"/>
  <c r="BS643" i="14"/>
  <c r="BT643" i="14"/>
  <c r="BU643" i="14"/>
  <c r="BV643" i="14"/>
  <c r="BW643" i="14"/>
  <c r="BY643" i="14"/>
  <c r="BZ643" i="14"/>
  <c r="CA643" i="14"/>
  <c r="CB643" i="14"/>
  <c r="A644" i="14"/>
  <c r="B644" i="14"/>
  <c r="C644" i="14"/>
  <c r="D644" i="14"/>
  <c r="E644" i="14"/>
  <c r="F644" i="14"/>
  <c r="G644" i="14"/>
  <c r="H644" i="14"/>
  <c r="I644" i="14"/>
  <c r="J644" i="14"/>
  <c r="K644" i="14"/>
  <c r="L644" i="14"/>
  <c r="M644" i="14"/>
  <c r="N644" i="14"/>
  <c r="O644" i="14"/>
  <c r="P644" i="14"/>
  <c r="Q644" i="14"/>
  <c r="R644" i="14"/>
  <c r="S644" i="14"/>
  <c r="T644" i="14"/>
  <c r="U644" i="14"/>
  <c r="V644" i="14"/>
  <c r="W644" i="14"/>
  <c r="X644" i="14"/>
  <c r="Y644" i="14"/>
  <c r="Z644" i="14"/>
  <c r="AA644" i="14"/>
  <c r="AB644" i="14"/>
  <c r="AC644" i="14"/>
  <c r="AD644" i="14"/>
  <c r="AE644" i="14"/>
  <c r="AF644" i="14"/>
  <c r="AG644" i="14"/>
  <c r="AH644" i="14"/>
  <c r="AI644" i="14"/>
  <c r="AJ644" i="14"/>
  <c r="AK644" i="14"/>
  <c r="AL644" i="14"/>
  <c r="AM644" i="14"/>
  <c r="AN644" i="14"/>
  <c r="AO644" i="14"/>
  <c r="AP644" i="14"/>
  <c r="AQ644" i="14"/>
  <c r="AR644" i="14"/>
  <c r="AS644" i="14"/>
  <c r="AT644" i="14"/>
  <c r="AU644" i="14"/>
  <c r="AV644" i="14"/>
  <c r="AW644" i="14"/>
  <c r="AX644" i="14"/>
  <c r="AZ644" i="14"/>
  <c r="BA644" i="14"/>
  <c r="BB644" i="14"/>
  <c r="BC644" i="14"/>
  <c r="BD644" i="14"/>
  <c r="BE644" i="14"/>
  <c r="BF644" i="14"/>
  <c r="BG644" i="14"/>
  <c r="BH644" i="14"/>
  <c r="BI644" i="14"/>
  <c r="BJ644" i="14"/>
  <c r="BK644" i="14"/>
  <c r="BL644" i="14"/>
  <c r="BM644" i="14"/>
  <c r="BN644" i="14"/>
  <c r="BO644" i="14"/>
  <c r="BP644" i="14"/>
  <c r="BQ644" i="14"/>
  <c r="BR644" i="14"/>
  <c r="BS644" i="14"/>
  <c r="BT644" i="14"/>
  <c r="BU644" i="14"/>
  <c r="BV644" i="14"/>
  <c r="BW644" i="14"/>
  <c r="BY644" i="14"/>
  <c r="BZ644" i="14"/>
  <c r="CA644" i="14"/>
  <c r="CB644" i="14"/>
  <c r="A645" i="14"/>
  <c r="B645" i="14"/>
  <c r="C645" i="14"/>
  <c r="D645" i="14"/>
  <c r="E645" i="14"/>
  <c r="F645" i="14"/>
  <c r="G645" i="14"/>
  <c r="H645" i="14"/>
  <c r="I645" i="14"/>
  <c r="J645" i="14"/>
  <c r="K645" i="14"/>
  <c r="L645" i="14"/>
  <c r="M645" i="14"/>
  <c r="N645" i="14"/>
  <c r="O645" i="14"/>
  <c r="P645" i="14"/>
  <c r="Q645" i="14"/>
  <c r="R645" i="14"/>
  <c r="S645" i="14"/>
  <c r="T645" i="14"/>
  <c r="U645" i="14"/>
  <c r="V645" i="14"/>
  <c r="W645" i="14"/>
  <c r="X645" i="14"/>
  <c r="Y645" i="14"/>
  <c r="Z645" i="14"/>
  <c r="AA645" i="14"/>
  <c r="AB645" i="14"/>
  <c r="AC645" i="14"/>
  <c r="AD645" i="14"/>
  <c r="AE645" i="14"/>
  <c r="AF645" i="14"/>
  <c r="AG645" i="14"/>
  <c r="AH645" i="14"/>
  <c r="AI645" i="14"/>
  <c r="AJ645" i="14"/>
  <c r="AK645" i="14"/>
  <c r="AL645" i="14"/>
  <c r="AM645" i="14"/>
  <c r="AN645" i="14"/>
  <c r="AO645" i="14"/>
  <c r="AP645" i="14"/>
  <c r="AQ645" i="14"/>
  <c r="AR645" i="14"/>
  <c r="AS645" i="14"/>
  <c r="AT645" i="14"/>
  <c r="AU645" i="14"/>
  <c r="AV645" i="14"/>
  <c r="AW645" i="14"/>
  <c r="AX645" i="14"/>
  <c r="AZ645" i="14"/>
  <c r="BA645" i="14"/>
  <c r="BB645" i="14"/>
  <c r="BC645" i="14"/>
  <c r="BD645" i="14"/>
  <c r="BE645" i="14"/>
  <c r="BF645" i="14"/>
  <c r="BG645" i="14"/>
  <c r="BH645" i="14"/>
  <c r="BI645" i="14"/>
  <c r="BJ645" i="14"/>
  <c r="BK645" i="14"/>
  <c r="BL645" i="14"/>
  <c r="BM645" i="14"/>
  <c r="BN645" i="14"/>
  <c r="BO645" i="14"/>
  <c r="BP645" i="14"/>
  <c r="BQ645" i="14"/>
  <c r="BR645" i="14"/>
  <c r="BS645" i="14"/>
  <c r="BT645" i="14"/>
  <c r="BU645" i="14"/>
  <c r="BV645" i="14"/>
  <c r="BW645" i="14"/>
  <c r="BY645" i="14"/>
  <c r="BZ645" i="14"/>
  <c r="CA645" i="14"/>
  <c r="CB645" i="14"/>
  <c r="A646" i="14"/>
  <c r="B646" i="14"/>
  <c r="C646" i="14"/>
  <c r="D646" i="14"/>
  <c r="E646" i="14"/>
  <c r="F646" i="14"/>
  <c r="G646" i="14"/>
  <c r="H646" i="14"/>
  <c r="I646" i="14"/>
  <c r="J646" i="14"/>
  <c r="K646" i="14"/>
  <c r="L646" i="14"/>
  <c r="M646" i="14"/>
  <c r="N646" i="14"/>
  <c r="O646" i="14"/>
  <c r="P646" i="14"/>
  <c r="Q646" i="14"/>
  <c r="R646" i="14"/>
  <c r="S646" i="14"/>
  <c r="T646" i="14"/>
  <c r="U646" i="14"/>
  <c r="V646" i="14"/>
  <c r="W646" i="14"/>
  <c r="X646" i="14"/>
  <c r="Y646" i="14"/>
  <c r="Z646" i="14"/>
  <c r="AA646" i="14"/>
  <c r="AB646" i="14"/>
  <c r="AC646" i="14"/>
  <c r="AD646" i="14"/>
  <c r="AE646" i="14"/>
  <c r="AF646" i="14"/>
  <c r="AG646" i="14"/>
  <c r="AH646" i="14"/>
  <c r="AI646" i="14"/>
  <c r="AJ646" i="14"/>
  <c r="AK646" i="14"/>
  <c r="AL646" i="14"/>
  <c r="AM646" i="14"/>
  <c r="AN646" i="14"/>
  <c r="AO646" i="14"/>
  <c r="AP646" i="14"/>
  <c r="AQ646" i="14"/>
  <c r="AR646" i="14"/>
  <c r="AS646" i="14"/>
  <c r="AT646" i="14"/>
  <c r="AU646" i="14"/>
  <c r="AV646" i="14"/>
  <c r="AW646" i="14"/>
  <c r="AX646" i="14"/>
  <c r="AZ646" i="14"/>
  <c r="BA646" i="14"/>
  <c r="BB646" i="14"/>
  <c r="BC646" i="14"/>
  <c r="BD646" i="14"/>
  <c r="BE646" i="14"/>
  <c r="BF646" i="14"/>
  <c r="BG646" i="14"/>
  <c r="BH646" i="14"/>
  <c r="BI646" i="14"/>
  <c r="BJ646" i="14"/>
  <c r="BK646" i="14"/>
  <c r="BL646" i="14"/>
  <c r="BM646" i="14"/>
  <c r="BN646" i="14"/>
  <c r="BO646" i="14"/>
  <c r="BP646" i="14"/>
  <c r="BQ646" i="14"/>
  <c r="BR646" i="14"/>
  <c r="BS646" i="14"/>
  <c r="BT646" i="14"/>
  <c r="BU646" i="14"/>
  <c r="BV646" i="14"/>
  <c r="BW646" i="14"/>
  <c r="BY646" i="14"/>
  <c r="BZ646" i="14"/>
  <c r="CA646" i="14"/>
  <c r="CB646" i="14"/>
  <c r="A647" i="14"/>
  <c r="B647" i="14"/>
  <c r="C647" i="14"/>
  <c r="D647" i="14"/>
  <c r="E647" i="14"/>
  <c r="F647" i="14"/>
  <c r="G647" i="14"/>
  <c r="H647" i="14"/>
  <c r="I647" i="14"/>
  <c r="J647" i="14"/>
  <c r="K647" i="14"/>
  <c r="L647" i="14"/>
  <c r="M647" i="14"/>
  <c r="N647" i="14"/>
  <c r="O647" i="14"/>
  <c r="P647" i="14"/>
  <c r="Q647" i="14"/>
  <c r="R647" i="14"/>
  <c r="S647" i="14"/>
  <c r="T647" i="14"/>
  <c r="U647" i="14"/>
  <c r="V647" i="14"/>
  <c r="W647" i="14"/>
  <c r="X647" i="14"/>
  <c r="Y647" i="14"/>
  <c r="Z647" i="14"/>
  <c r="AA647" i="14"/>
  <c r="AB647" i="14"/>
  <c r="AC647" i="14"/>
  <c r="AD647" i="14"/>
  <c r="AE647" i="14"/>
  <c r="AF647" i="14"/>
  <c r="AG647" i="14"/>
  <c r="AH647" i="14"/>
  <c r="AI647" i="14"/>
  <c r="AJ647" i="14"/>
  <c r="AK647" i="14"/>
  <c r="AL647" i="14"/>
  <c r="AM647" i="14"/>
  <c r="AN647" i="14"/>
  <c r="AO647" i="14"/>
  <c r="AP647" i="14"/>
  <c r="AQ647" i="14"/>
  <c r="AR647" i="14"/>
  <c r="AS647" i="14"/>
  <c r="AT647" i="14"/>
  <c r="AU647" i="14"/>
  <c r="AV647" i="14"/>
  <c r="AW647" i="14"/>
  <c r="AX647" i="14"/>
  <c r="AZ647" i="14"/>
  <c r="BA647" i="14"/>
  <c r="BB647" i="14"/>
  <c r="BC647" i="14"/>
  <c r="BD647" i="14"/>
  <c r="BE647" i="14"/>
  <c r="BF647" i="14"/>
  <c r="BG647" i="14"/>
  <c r="BH647" i="14"/>
  <c r="BI647" i="14"/>
  <c r="BJ647" i="14"/>
  <c r="BK647" i="14"/>
  <c r="BL647" i="14"/>
  <c r="BM647" i="14"/>
  <c r="BN647" i="14"/>
  <c r="BO647" i="14"/>
  <c r="BP647" i="14"/>
  <c r="BQ647" i="14"/>
  <c r="BR647" i="14"/>
  <c r="BS647" i="14"/>
  <c r="BT647" i="14"/>
  <c r="BU647" i="14"/>
  <c r="BV647" i="14"/>
  <c r="BW647" i="14"/>
  <c r="BY647" i="14"/>
  <c r="BZ647" i="14"/>
  <c r="CA647" i="14"/>
  <c r="CB647" i="14"/>
  <c r="A648" i="14"/>
  <c r="B648" i="14"/>
  <c r="C648" i="14"/>
  <c r="D648" i="14"/>
  <c r="E648" i="14"/>
  <c r="F648" i="14"/>
  <c r="G648" i="14"/>
  <c r="H648" i="14"/>
  <c r="I648" i="14"/>
  <c r="J648" i="14"/>
  <c r="K648" i="14"/>
  <c r="L648" i="14"/>
  <c r="M648" i="14"/>
  <c r="N648" i="14"/>
  <c r="O648" i="14"/>
  <c r="P648" i="14"/>
  <c r="Q648" i="14"/>
  <c r="R648" i="14"/>
  <c r="S648" i="14"/>
  <c r="T648" i="14"/>
  <c r="U648" i="14"/>
  <c r="V648" i="14"/>
  <c r="W648" i="14"/>
  <c r="X648" i="14"/>
  <c r="Y648" i="14"/>
  <c r="Z648" i="14"/>
  <c r="AA648" i="14"/>
  <c r="AB648" i="14"/>
  <c r="AC648" i="14"/>
  <c r="AD648" i="14"/>
  <c r="AE648" i="14"/>
  <c r="AF648" i="14"/>
  <c r="AG648" i="14"/>
  <c r="AH648" i="14"/>
  <c r="AI648" i="14"/>
  <c r="AJ648" i="14"/>
  <c r="AK648" i="14"/>
  <c r="AL648" i="14"/>
  <c r="AM648" i="14"/>
  <c r="AN648" i="14"/>
  <c r="AO648" i="14"/>
  <c r="AP648" i="14"/>
  <c r="AQ648" i="14"/>
  <c r="AR648" i="14"/>
  <c r="AS648" i="14"/>
  <c r="AT648" i="14"/>
  <c r="AU648" i="14"/>
  <c r="AV648" i="14"/>
  <c r="AW648" i="14"/>
  <c r="AX648" i="14"/>
  <c r="AZ648" i="14"/>
  <c r="BA648" i="14"/>
  <c r="BB648" i="14"/>
  <c r="BC648" i="14"/>
  <c r="BD648" i="14"/>
  <c r="BE648" i="14"/>
  <c r="BF648" i="14"/>
  <c r="BG648" i="14"/>
  <c r="BH648" i="14"/>
  <c r="BI648" i="14"/>
  <c r="BJ648" i="14"/>
  <c r="BK648" i="14"/>
  <c r="BL648" i="14"/>
  <c r="BM648" i="14"/>
  <c r="BN648" i="14"/>
  <c r="BO648" i="14"/>
  <c r="BP648" i="14"/>
  <c r="BQ648" i="14"/>
  <c r="BR648" i="14"/>
  <c r="BS648" i="14"/>
  <c r="BT648" i="14"/>
  <c r="BU648" i="14"/>
  <c r="BV648" i="14"/>
  <c r="BW648" i="14"/>
  <c r="BY648" i="14"/>
  <c r="BZ648" i="14"/>
  <c r="CA648" i="14"/>
  <c r="CB648" i="14"/>
  <c r="A649" i="14"/>
  <c r="B649" i="14"/>
  <c r="C649" i="14"/>
  <c r="D649" i="14"/>
  <c r="E649" i="14"/>
  <c r="F649" i="14"/>
  <c r="G649" i="14"/>
  <c r="H649" i="14"/>
  <c r="I649" i="14"/>
  <c r="J649" i="14"/>
  <c r="K649" i="14"/>
  <c r="L649" i="14"/>
  <c r="M649" i="14"/>
  <c r="N649" i="14"/>
  <c r="O649" i="14"/>
  <c r="P649" i="14"/>
  <c r="Q649" i="14"/>
  <c r="R649" i="14"/>
  <c r="S649" i="14"/>
  <c r="T649" i="14"/>
  <c r="U649" i="14"/>
  <c r="V649" i="14"/>
  <c r="W649" i="14"/>
  <c r="X649" i="14"/>
  <c r="Y649" i="14"/>
  <c r="Z649" i="14"/>
  <c r="AA649" i="14"/>
  <c r="AB649" i="14"/>
  <c r="AC649" i="14"/>
  <c r="AD649" i="14"/>
  <c r="AE649" i="14"/>
  <c r="AF649" i="14"/>
  <c r="AG649" i="14"/>
  <c r="AH649" i="14"/>
  <c r="AI649" i="14"/>
  <c r="AJ649" i="14"/>
  <c r="AK649" i="14"/>
  <c r="AL649" i="14"/>
  <c r="AM649" i="14"/>
  <c r="AN649" i="14"/>
  <c r="AO649" i="14"/>
  <c r="AP649" i="14"/>
  <c r="AQ649" i="14"/>
  <c r="AR649" i="14"/>
  <c r="AS649" i="14"/>
  <c r="AT649" i="14"/>
  <c r="AU649" i="14"/>
  <c r="AV649" i="14"/>
  <c r="AW649" i="14"/>
  <c r="AX649" i="14"/>
  <c r="AZ649" i="14"/>
  <c r="BA649" i="14"/>
  <c r="BB649" i="14"/>
  <c r="BC649" i="14"/>
  <c r="BD649" i="14"/>
  <c r="BE649" i="14"/>
  <c r="BF649" i="14"/>
  <c r="BG649" i="14"/>
  <c r="BH649" i="14"/>
  <c r="BI649" i="14"/>
  <c r="BJ649" i="14"/>
  <c r="BK649" i="14"/>
  <c r="BL649" i="14"/>
  <c r="BM649" i="14"/>
  <c r="BN649" i="14"/>
  <c r="BO649" i="14"/>
  <c r="BP649" i="14"/>
  <c r="BQ649" i="14"/>
  <c r="BR649" i="14"/>
  <c r="BS649" i="14"/>
  <c r="BT649" i="14"/>
  <c r="BU649" i="14"/>
  <c r="BV649" i="14"/>
  <c r="BW649" i="14"/>
  <c r="BY649" i="14"/>
  <c r="BZ649" i="14"/>
  <c r="CA649" i="14"/>
  <c r="CB649" i="14"/>
  <c r="A650" i="14"/>
  <c r="B650" i="14"/>
  <c r="C650" i="14"/>
  <c r="D650" i="14"/>
  <c r="E650" i="14"/>
  <c r="F650" i="14"/>
  <c r="G650" i="14"/>
  <c r="H650" i="14"/>
  <c r="I650" i="14"/>
  <c r="J650" i="14"/>
  <c r="K650" i="14"/>
  <c r="L650" i="14"/>
  <c r="M650" i="14"/>
  <c r="N650" i="14"/>
  <c r="O650" i="14"/>
  <c r="P650" i="14"/>
  <c r="Q650" i="14"/>
  <c r="R650" i="14"/>
  <c r="S650" i="14"/>
  <c r="T650" i="14"/>
  <c r="U650" i="14"/>
  <c r="V650" i="14"/>
  <c r="W650" i="14"/>
  <c r="X650" i="14"/>
  <c r="Y650" i="14"/>
  <c r="Z650" i="14"/>
  <c r="AA650" i="14"/>
  <c r="AB650" i="14"/>
  <c r="AC650" i="14"/>
  <c r="AD650" i="14"/>
  <c r="AE650" i="14"/>
  <c r="AF650" i="14"/>
  <c r="AG650" i="14"/>
  <c r="AH650" i="14"/>
  <c r="AI650" i="14"/>
  <c r="AJ650" i="14"/>
  <c r="AK650" i="14"/>
  <c r="AL650" i="14"/>
  <c r="AM650" i="14"/>
  <c r="AN650" i="14"/>
  <c r="AO650" i="14"/>
  <c r="AP650" i="14"/>
  <c r="AQ650" i="14"/>
  <c r="AR650" i="14"/>
  <c r="AS650" i="14"/>
  <c r="AT650" i="14"/>
  <c r="AU650" i="14"/>
  <c r="AV650" i="14"/>
  <c r="AW650" i="14"/>
  <c r="AX650" i="14"/>
  <c r="AZ650" i="14"/>
  <c r="BA650" i="14"/>
  <c r="BB650" i="14"/>
  <c r="BC650" i="14"/>
  <c r="BD650" i="14"/>
  <c r="BE650" i="14"/>
  <c r="BF650" i="14"/>
  <c r="BG650" i="14"/>
  <c r="BH650" i="14"/>
  <c r="BI650" i="14"/>
  <c r="BJ650" i="14"/>
  <c r="BK650" i="14"/>
  <c r="BL650" i="14"/>
  <c r="BM650" i="14"/>
  <c r="BN650" i="14"/>
  <c r="BO650" i="14"/>
  <c r="BP650" i="14"/>
  <c r="BQ650" i="14"/>
  <c r="BR650" i="14"/>
  <c r="BS650" i="14"/>
  <c r="BT650" i="14"/>
  <c r="BU650" i="14"/>
  <c r="BV650" i="14"/>
  <c r="BW650" i="14"/>
  <c r="BY650" i="14"/>
  <c r="BZ650" i="14"/>
  <c r="CA650" i="14"/>
  <c r="CB650" i="14"/>
  <c r="A651" i="14"/>
  <c r="B651" i="14"/>
  <c r="C651" i="14"/>
  <c r="D651" i="14"/>
  <c r="E651" i="14"/>
  <c r="F651" i="14"/>
  <c r="G651" i="14"/>
  <c r="H651" i="14"/>
  <c r="I651" i="14"/>
  <c r="J651" i="14"/>
  <c r="K651" i="14"/>
  <c r="L651" i="14"/>
  <c r="M651" i="14"/>
  <c r="N651" i="14"/>
  <c r="O651" i="14"/>
  <c r="P651" i="14"/>
  <c r="Q651" i="14"/>
  <c r="R651" i="14"/>
  <c r="S651" i="14"/>
  <c r="T651" i="14"/>
  <c r="U651" i="14"/>
  <c r="V651" i="14"/>
  <c r="W651" i="14"/>
  <c r="X651" i="14"/>
  <c r="Y651" i="14"/>
  <c r="Z651" i="14"/>
  <c r="AA651" i="14"/>
  <c r="AB651" i="14"/>
  <c r="AC651" i="14"/>
  <c r="AD651" i="14"/>
  <c r="AE651" i="14"/>
  <c r="AF651" i="14"/>
  <c r="AG651" i="14"/>
  <c r="AH651" i="14"/>
  <c r="AI651" i="14"/>
  <c r="AJ651" i="14"/>
  <c r="AK651" i="14"/>
  <c r="AL651" i="14"/>
  <c r="AM651" i="14"/>
  <c r="AN651" i="14"/>
  <c r="AO651" i="14"/>
  <c r="AP651" i="14"/>
  <c r="AQ651" i="14"/>
  <c r="AR651" i="14"/>
  <c r="AS651" i="14"/>
  <c r="AT651" i="14"/>
  <c r="AU651" i="14"/>
  <c r="AV651" i="14"/>
  <c r="AW651" i="14"/>
  <c r="AX651" i="14"/>
  <c r="AZ651" i="14"/>
  <c r="BA651" i="14"/>
  <c r="BB651" i="14"/>
  <c r="BC651" i="14"/>
  <c r="BD651" i="14"/>
  <c r="BE651" i="14"/>
  <c r="BF651" i="14"/>
  <c r="BG651" i="14"/>
  <c r="BH651" i="14"/>
  <c r="BI651" i="14"/>
  <c r="BJ651" i="14"/>
  <c r="BK651" i="14"/>
  <c r="BL651" i="14"/>
  <c r="BM651" i="14"/>
  <c r="BN651" i="14"/>
  <c r="BO651" i="14"/>
  <c r="BP651" i="14"/>
  <c r="BQ651" i="14"/>
  <c r="BR651" i="14"/>
  <c r="BS651" i="14"/>
  <c r="BT651" i="14"/>
  <c r="BU651" i="14"/>
  <c r="BV651" i="14"/>
  <c r="BW651" i="14"/>
  <c r="BY651" i="14"/>
  <c r="BZ651" i="14"/>
  <c r="CA651" i="14"/>
  <c r="CB651" i="14"/>
  <c r="A652" i="14"/>
  <c r="B652" i="14"/>
  <c r="C652" i="14"/>
  <c r="D652" i="14"/>
  <c r="E652" i="14"/>
  <c r="F652" i="14"/>
  <c r="G652" i="14"/>
  <c r="H652" i="14"/>
  <c r="I652" i="14"/>
  <c r="J652" i="14"/>
  <c r="K652" i="14"/>
  <c r="L652" i="14"/>
  <c r="M652" i="14"/>
  <c r="N652" i="14"/>
  <c r="O652" i="14"/>
  <c r="P652" i="14"/>
  <c r="Q652" i="14"/>
  <c r="R652" i="14"/>
  <c r="S652" i="14"/>
  <c r="T652" i="14"/>
  <c r="U652" i="14"/>
  <c r="V652" i="14"/>
  <c r="W652" i="14"/>
  <c r="X652" i="14"/>
  <c r="Y652" i="14"/>
  <c r="Z652" i="14"/>
  <c r="AA652" i="14"/>
  <c r="AB652" i="14"/>
  <c r="AC652" i="14"/>
  <c r="AD652" i="14"/>
  <c r="AE652" i="14"/>
  <c r="AF652" i="14"/>
  <c r="AG652" i="14"/>
  <c r="AH652" i="14"/>
  <c r="AI652" i="14"/>
  <c r="AJ652" i="14"/>
  <c r="AK652" i="14"/>
  <c r="AL652" i="14"/>
  <c r="AM652" i="14"/>
  <c r="AN652" i="14"/>
  <c r="AO652" i="14"/>
  <c r="AP652" i="14"/>
  <c r="AQ652" i="14"/>
  <c r="AR652" i="14"/>
  <c r="AS652" i="14"/>
  <c r="AT652" i="14"/>
  <c r="AU652" i="14"/>
  <c r="AV652" i="14"/>
  <c r="AW652" i="14"/>
  <c r="AX652" i="14"/>
  <c r="AZ652" i="14"/>
  <c r="BA652" i="14"/>
  <c r="BB652" i="14"/>
  <c r="BC652" i="14"/>
  <c r="BD652" i="14"/>
  <c r="BE652" i="14"/>
  <c r="BF652" i="14"/>
  <c r="BG652" i="14"/>
  <c r="BH652" i="14"/>
  <c r="BI652" i="14"/>
  <c r="BJ652" i="14"/>
  <c r="BK652" i="14"/>
  <c r="BL652" i="14"/>
  <c r="BM652" i="14"/>
  <c r="BN652" i="14"/>
  <c r="BO652" i="14"/>
  <c r="BP652" i="14"/>
  <c r="BQ652" i="14"/>
  <c r="BR652" i="14"/>
  <c r="BS652" i="14"/>
  <c r="BT652" i="14"/>
  <c r="BU652" i="14"/>
  <c r="BV652" i="14"/>
  <c r="BW652" i="14"/>
  <c r="BY652" i="14"/>
  <c r="BZ652" i="14"/>
  <c r="CA652" i="14"/>
  <c r="CB652" i="14"/>
  <c r="A653" i="14"/>
  <c r="B653" i="14"/>
  <c r="C653" i="14"/>
  <c r="D653" i="14"/>
  <c r="E653" i="14"/>
  <c r="F653" i="14"/>
  <c r="G653" i="14"/>
  <c r="H653" i="14"/>
  <c r="I653" i="14"/>
  <c r="J653" i="14"/>
  <c r="K653" i="14"/>
  <c r="L653" i="14"/>
  <c r="M653" i="14"/>
  <c r="N653" i="14"/>
  <c r="O653" i="14"/>
  <c r="P653" i="14"/>
  <c r="Q653" i="14"/>
  <c r="R653" i="14"/>
  <c r="S653" i="14"/>
  <c r="T653" i="14"/>
  <c r="U653" i="14"/>
  <c r="V653" i="14"/>
  <c r="W653" i="14"/>
  <c r="X653" i="14"/>
  <c r="Y653" i="14"/>
  <c r="Z653" i="14"/>
  <c r="AA653" i="14"/>
  <c r="AB653" i="14"/>
  <c r="AC653" i="14"/>
  <c r="AD653" i="14"/>
  <c r="AE653" i="14"/>
  <c r="AF653" i="14"/>
  <c r="AG653" i="14"/>
  <c r="AH653" i="14"/>
  <c r="AI653" i="14"/>
  <c r="AJ653" i="14"/>
  <c r="AK653" i="14"/>
  <c r="AL653" i="14"/>
  <c r="AM653" i="14"/>
  <c r="AN653" i="14"/>
  <c r="AO653" i="14"/>
  <c r="AP653" i="14"/>
  <c r="AQ653" i="14"/>
  <c r="AR653" i="14"/>
  <c r="AS653" i="14"/>
  <c r="AT653" i="14"/>
  <c r="AU653" i="14"/>
  <c r="AV653" i="14"/>
  <c r="AW653" i="14"/>
  <c r="AX653" i="14"/>
  <c r="AZ653" i="14"/>
  <c r="BA653" i="14"/>
  <c r="BB653" i="14"/>
  <c r="BC653" i="14"/>
  <c r="BD653" i="14"/>
  <c r="BE653" i="14"/>
  <c r="BF653" i="14"/>
  <c r="BG653" i="14"/>
  <c r="BH653" i="14"/>
  <c r="BI653" i="14"/>
  <c r="BJ653" i="14"/>
  <c r="BK653" i="14"/>
  <c r="BL653" i="14"/>
  <c r="BM653" i="14"/>
  <c r="BN653" i="14"/>
  <c r="BO653" i="14"/>
  <c r="BP653" i="14"/>
  <c r="BQ653" i="14"/>
  <c r="BR653" i="14"/>
  <c r="BS653" i="14"/>
  <c r="BT653" i="14"/>
  <c r="BU653" i="14"/>
  <c r="BV653" i="14"/>
  <c r="BW653" i="14"/>
  <c r="BY653" i="14"/>
  <c r="BZ653" i="14"/>
  <c r="CA653" i="14"/>
  <c r="CB653" i="14"/>
  <c r="A654" i="14"/>
  <c r="B654" i="14"/>
  <c r="C654" i="14"/>
  <c r="D654" i="14"/>
  <c r="E654" i="14"/>
  <c r="F654" i="14"/>
  <c r="G654" i="14"/>
  <c r="H654" i="14"/>
  <c r="I654" i="14"/>
  <c r="J654" i="14"/>
  <c r="K654" i="14"/>
  <c r="L654" i="14"/>
  <c r="M654" i="14"/>
  <c r="N654" i="14"/>
  <c r="O654" i="14"/>
  <c r="P654" i="14"/>
  <c r="Q654" i="14"/>
  <c r="R654" i="14"/>
  <c r="S654" i="14"/>
  <c r="T654" i="14"/>
  <c r="U654" i="14"/>
  <c r="V654" i="14"/>
  <c r="W654" i="14"/>
  <c r="X654" i="14"/>
  <c r="Y654" i="14"/>
  <c r="Z654" i="14"/>
  <c r="AA654" i="14"/>
  <c r="AB654" i="14"/>
  <c r="AC654" i="14"/>
  <c r="AD654" i="14"/>
  <c r="AE654" i="14"/>
  <c r="AF654" i="14"/>
  <c r="AG654" i="14"/>
  <c r="AH654" i="14"/>
  <c r="AI654" i="14"/>
  <c r="AJ654" i="14"/>
  <c r="AK654" i="14"/>
  <c r="AL654" i="14"/>
  <c r="AM654" i="14"/>
  <c r="AN654" i="14"/>
  <c r="AO654" i="14"/>
  <c r="AP654" i="14"/>
  <c r="AQ654" i="14"/>
  <c r="AR654" i="14"/>
  <c r="AS654" i="14"/>
  <c r="AT654" i="14"/>
  <c r="AU654" i="14"/>
  <c r="AV654" i="14"/>
  <c r="AW654" i="14"/>
  <c r="AX654" i="14"/>
  <c r="AZ654" i="14"/>
  <c r="BA654" i="14"/>
  <c r="BB654" i="14"/>
  <c r="BC654" i="14"/>
  <c r="BD654" i="14"/>
  <c r="BE654" i="14"/>
  <c r="BF654" i="14"/>
  <c r="BG654" i="14"/>
  <c r="BH654" i="14"/>
  <c r="BI654" i="14"/>
  <c r="BJ654" i="14"/>
  <c r="BK654" i="14"/>
  <c r="BL654" i="14"/>
  <c r="BM654" i="14"/>
  <c r="BN654" i="14"/>
  <c r="BO654" i="14"/>
  <c r="BP654" i="14"/>
  <c r="BQ654" i="14"/>
  <c r="BR654" i="14"/>
  <c r="BS654" i="14"/>
  <c r="BT654" i="14"/>
  <c r="BU654" i="14"/>
  <c r="BV654" i="14"/>
  <c r="BW654" i="14"/>
  <c r="BY654" i="14"/>
  <c r="BZ654" i="14"/>
  <c r="CA654" i="14"/>
  <c r="CB654" i="14"/>
  <c r="A655" i="14"/>
  <c r="B655" i="14"/>
  <c r="C655" i="14"/>
  <c r="D655" i="14"/>
  <c r="E655" i="14"/>
  <c r="F655" i="14"/>
  <c r="G655" i="14"/>
  <c r="H655" i="14"/>
  <c r="I655" i="14"/>
  <c r="J655" i="14"/>
  <c r="K655" i="14"/>
  <c r="L655" i="14"/>
  <c r="M655" i="14"/>
  <c r="N655" i="14"/>
  <c r="O655" i="14"/>
  <c r="P655" i="14"/>
  <c r="Q655" i="14"/>
  <c r="R655" i="14"/>
  <c r="S655" i="14"/>
  <c r="T655" i="14"/>
  <c r="U655" i="14"/>
  <c r="V655" i="14"/>
  <c r="W655" i="14"/>
  <c r="X655" i="14"/>
  <c r="Y655" i="14"/>
  <c r="Z655" i="14"/>
  <c r="AA655" i="14"/>
  <c r="AB655" i="14"/>
  <c r="AC655" i="14"/>
  <c r="AD655" i="14"/>
  <c r="AE655" i="14"/>
  <c r="AF655" i="14"/>
  <c r="AG655" i="14"/>
  <c r="AH655" i="14"/>
  <c r="AI655" i="14"/>
  <c r="AJ655" i="14"/>
  <c r="AK655" i="14"/>
  <c r="AL655" i="14"/>
  <c r="AM655" i="14"/>
  <c r="AN655" i="14"/>
  <c r="AO655" i="14"/>
  <c r="AP655" i="14"/>
  <c r="AQ655" i="14"/>
  <c r="AR655" i="14"/>
  <c r="AS655" i="14"/>
  <c r="AT655" i="14"/>
  <c r="AU655" i="14"/>
  <c r="AV655" i="14"/>
  <c r="AW655" i="14"/>
  <c r="AX655" i="14"/>
  <c r="AZ655" i="14"/>
  <c r="BA655" i="14"/>
  <c r="BB655" i="14"/>
  <c r="BC655" i="14"/>
  <c r="BD655" i="14"/>
  <c r="BE655" i="14"/>
  <c r="BF655" i="14"/>
  <c r="BG655" i="14"/>
  <c r="BH655" i="14"/>
  <c r="BI655" i="14"/>
  <c r="BJ655" i="14"/>
  <c r="BK655" i="14"/>
  <c r="BL655" i="14"/>
  <c r="BM655" i="14"/>
  <c r="BN655" i="14"/>
  <c r="BO655" i="14"/>
  <c r="BP655" i="14"/>
  <c r="BQ655" i="14"/>
  <c r="BR655" i="14"/>
  <c r="BS655" i="14"/>
  <c r="BT655" i="14"/>
  <c r="BU655" i="14"/>
  <c r="BV655" i="14"/>
  <c r="BW655" i="14"/>
  <c r="BY655" i="14"/>
  <c r="BZ655" i="14"/>
  <c r="CA655" i="14"/>
  <c r="CB655" i="14"/>
  <c r="A656" i="14"/>
  <c r="B656" i="14"/>
  <c r="C656" i="14"/>
  <c r="D656" i="14"/>
  <c r="E656" i="14"/>
  <c r="F656" i="14"/>
  <c r="G656" i="14"/>
  <c r="H656" i="14"/>
  <c r="I656" i="14"/>
  <c r="J656" i="14"/>
  <c r="K656" i="14"/>
  <c r="L656" i="14"/>
  <c r="M656" i="14"/>
  <c r="N656" i="14"/>
  <c r="O656" i="14"/>
  <c r="P656" i="14"/>
  <c r="Q656" i="14"/>
  <c r="R656" i="14"/>
  <c r="S656" i="14"/>
  <c r="T656" i="14"/>
  <c r="U656" i="14"/>
  <c r="V656" i="14"/>
  <c r="W656" i="14"/>
  <c r="X656" i="14"/>
  <c r="Y656" i="14"/>
  <c r="Z656" i="14"/>
  <c r="AA656" i="14"/>
  <c r="AB656" i="14"/>
  <c r="AC656" i="14"/>
  <c r="AD656" i="14"/>
  <c r="AE656" i="14"/>
  <c r="AF656" i="14"/>
  <c r="AG656" i="14"/>
  <c r="AH656" i="14"/>
  <c r="AI656" i="14"/>
  <c r="AJ656" i="14"/>
  <c r="AK656" i="14"/>
  <c r="AL656" i="14"/>
  <c r="AM656" i="14"/>
  <c r="AN656" i="14"/>
  <c r="AO656" i="14"/>
  <c r="AP656" i="14"/>
  <c r="AQ656" i="14"/>
  <c r="AR656" i="14"/>
  <c r="AS656" i="14"/>
  <c r="AT656" i="14"/>
  <c r="AU656" i="14"/>
  <c r="AV656" i="14"/>
  <c r="AW656" i="14"/>
  <c r="AX656" i="14"/>
  <c r="AZ656" i="14"/>
  <c r="BA656" i="14"/>
  <c r="BB656" i="14"/>
  <c r="BC656" i="14"/>
  <c r="BD656" i="14"/>
  <c r="BE656" i="14"/>
  <c r="BF656" i="14"/>
  <c r="BG656" i="14"/>
  <c r="BH656" i="14"/>
  <c r="BI656" i="14"/>
  <c r="BJ656" i="14"/>
  <c r="BK656" i="14"/>
  <c r="BL656" i="14"/>
  <c r="BM656" i="14"/>
  <c r="BN656" i="14"/>
  <c r="BO656" i="14"/>
  <c r="BP656" i="14"/>
  <c r="BQ656" i="14"/>
  <c r="BR656" i="14"/>
  <c r="BS656" i="14"/>
  <c r="BT656" i="14"/>
  <c r="BU656" i="14"/>
  <c r="BV656" i="14"/>
  <c r="BW656" i="14"/>
  <c r="BY656" i="14"/>
  <c r="BZ656" i="14"/>
  <c r="CA656" i="14"/>
  <c r="CB656" i="14"/>
  <c r="A657" i="14"/>
  <c r="B657" i="14"/>
  <c r="C657" i="14"/>
  <c r="D657" i="14"/>
  <c r="E657" i="14"/>
  <c r="F657" i="14"/>
  <c r="G657" i="14"/>
  <c r="H657" i="14"/>
  <c r="I657" i="14"/>
  <c r="J657" i="14"/>
  <c r="K657" i="14"/>
  <c r="L657" i="14"/>
  <c r="M657" i="14"/>
  <c r="N657" i="14"/>
  <c r="O657" i="14"/>
  <c r="P657" i="14"/>
  <c r="Q657" i="14"/>
  <c r="R657" i="14"/>
  <c r="S657" i="14"/>
  <c r="T657" i="14"/>
  <c r="U657" i="14"/>
  <c r="V657" i="14"/>
  <c r="W657" i="14"/>
  <c r="X657" i="14"/>
  <c r="Y657" i="14"/>
  <c r="Z657" i="14"/>
  <c r="AA657" i="14"/>
  <c r="AB657" i="14"/>
  <c r="AC657" i="14"/>
  <c r="AD657" i="14"/>
  <c r="AE657" i="14"/>
  <c r="AF657" i="14"/>
  <c r="AG657" i="14"/>
  <c r="AH657" i="14"/>
  <c r="AI657" i="14"/>
  <c r="AJ657" i="14"/>
  <c r="AK657" i="14"/>
  <c r="AL657" i="14"/>
  <c r="AM657" i="14"/>
  <c r="AN657" i="14"/>
  <c r="AO657" i="14"/>
  <c r="AP657" i="14"/>
  <c r="AQ657" i="14"/>
  <c r="AR657" i="14"/>
  <c r="AS657" i="14"/>
  <c r="AT657" i="14"/>
  <c r="AU657" i="14"/>
  <c r="AV657" i="14"/>
  <c r="AW657" i="14"/>
  <c r="AX657" i="14"/>
  <c r="AZ657" i="14"/>
  <c r="BA657" i="14"/>
  <c r="BB657" i="14"/>
  <c r="BC657" i="14"/>
  <c r="BD657" i="14"/>
  <c r="BE657" i="14"/>
  <c r="BF657" i="14"/>
  <c r="BG657" i="14"/>
  <c r="BH657" i="14"/>
  <c r="BI657" i="14"/>
  <c r="BJ657" i="14"/>
  <c r="BK657" i="14"/>
  <c r="BL657" i="14"/>
  <c r="BM657" i="14"/>
  <c r="BN657" i="14"/>
  <c r="BO657" i="14"/>
  <c r="BP657" i="14"/>
  <c r="BQ657" i="14"/>
  <c r="BR657" i="14"/>
  <c r="BS657" i="14"/>
  <c r="BT657" i="14"/>
  <c r="BU657" i="14"/>
  <c r="BV657" i="14"/>
  <c r="BW657" i="14"/>
  <c r="BY657" i="14"/>
  <c r="BZ657" i="14"/>
  <c r="CA657" i="14"/>
  <c r="CB657" i="14"/>
  <c r="A658" i="14"/>
  <c r="B658" i="14"/>
  <c r="C658" i="14"/>
  <c r="D658" i="14"/>
  <c r="E658" i="14"/>
  <c r="F658" i="14"/>
  <c r="G658" i="14"/>
  <c r="H658" i="14"/>
  <c r="I658" i="14"/>
  <c r="J658" i="14"/>
  <c r="K658" i="14"/>
  <c r="L658" i="14"/>
  <c r="M658" i="14"/>
  <c r="N658" i="14"/>
  <c r="O658" i="14"/>
  <c r="P658" i="14"/>
  <c r="Q658" i="14"/>
  <c r="R658" i="14"/>
  <c r="S658" i="14"/>
  <c r="T658" i="14"/>
  <c r="U658" i="14"/>
  <c r="V658" i="14"/>
  <c r="W658" i="14"/>
  <c r="X658" i="14"/>
  <c r="Y658" i="14"/>
  <c r="Z658" i="14"/>
  <c r="AA658" i="14"/>
  <c r="AB658" i="14"/>
  <c r="AC658" i="14"/>
  <c r="AD658" i="14"/>
  <c r="AE658" i="14"/>
  <c r="AF658" i="14"/>
  <c r="AG658" i="14"/>
  <c r="AH658" i="14"/>
  <c r="AI658" i="14"/>
  <c r="AJ658" i="14"/>
  <c r="AK658" i="14"/>
  <c r="AL658" i="14"/>
  <c r="AM658" i="14"/>
  <c r="AN658" i="14"/>
  <c r="AO658" i="14"/>
  <c r="AP658" i="14"/>
  <c r="AQ658" i="14"/>
  <c r="AR658" i="14"/>
  <c r="AS658" i="14"/>
  <c r="AT658" i="14"/>
  <c r="AU658" i="14"/>
  <c r="AV658" i="14"/>
  <c r="AW658" i="14"/>
  <c r="AX658" i="14"/>
  <c r="AZ658" i="14"/>
  <c r="BA658" i="14"/>
  <c r="BB658" i="14"/>
  <c r="BC658" i="14"/>
  <c r="BD658" i="14"/>
  <c r="BE658" i="14"/>
  <c r="BF658" i="14"/>
  <c r="BG658" i="14"/>
  <c r="BH658" i="14"/>
  <c r="BI658" i="14"/>
  <c r="BJ658" i="14"/>
  <c r="BK658" i="14"/>
  <c r="BL658" i="14"/>
  <c r="BM658" i="14"/>
  <c r="BN658" i="14"/>
  <c r="BO658" i="14"/>
  <c r="BP658" i="14"/>
  <c r="BQ658" i="14"/>
  <c r="BR658" i="14"/>
  <c r="BS658" i="14"/>
  <c r="BT658" i="14"/>
  <c r="BU658" i="14"/>
  <c r="BV658" i="14"/>
  <c r="BW658" i="14"/>
  <c r="BY658" i="14"/>
  <c r="BZ658" i="14"/>
  <c r="CA658" i="14"/>
  <c r="CB658" i="14"/>
  <c r="A659" i="14"/>
  <c r="B659" i="14"/>
  <c r="C659" i="14"/>
  <c r="D659" i="14"/>
  <c r="E659" i="14"/>
  <c r="F659" i="14"/>
  <c r="G659" i="14"/>
  <c r="H659" i="14"/>
  <c r="I659" i="14"/>
  <c r="J659" i="14"/>
  <c r="K659" i="14"/>
  <c r="L659" i="14"/>
  <c r="M659" i="14"/>
  <c r="N659" i="14"/>
  <c r="O659" i="14"/>
  <c r="P659" i="14"/>
  <c r="Q659" i="14"/>
  <c r="R659" i="14"/>
  <c r="S659" i="14"/>
  <c r="T659" i="14"/>
  <c r="U659" i="14"/>
  <c r="V659" i="14"/>
  <c r="W659" i="14"/>
  <c r="X659" i="14"/>
  <c r="Y659" i="14"/>
  <c r="Z659" i="14"/>
  <c r="AA659" i="14"/>
  <c r="AB659" i="14"/>
  <c r="AC659" i="14"/>
  <c r="AD659" i="14"/>
  <c r="AE659" i="14"/>
  <c r="AF659" i="14"/>
  <c r="AG659" i="14"/>
  <c r="AH659" i="14"/>
  <c r="AI659" i="14"/>
  <c r="AJ659" i="14"/>
  <c r="AK659" i="14"/>
  <c r="AL659" i="14"/>
  <c r="AM659" i="14"/>
  <c r="AN659" i="14"/>
  <c r="AO659" i="14"/>
  <c r="AP659" i="14"/>
  <c r="AQ659" i="14"/>
  <c r="AR659" i="14"/>
  <c r="AS659" i="14"/>
  <c r="AT659" i="14"/>
  <c r="AU659" i="14"/>
  <c r="AV659" i="14"/>
  <c r="AW659" i="14"/>
  <c r="AX659" i="14"/>
  <c r="AZ659" i="14"/>
  <c r="BA659" i="14"/>
  <c r="BB659" i="14"/>
  <c r="BC659" i="14"/>
  <c r="BD659" i="14"/>
  <c r="BE659" i="14"/>
  <c r="BF659" i="14"/>
  <c r="BG659" i="14"/>
  <c r="BH659" i="14"/>
  <c r="BI659" i="14"/>
  <c r="BJ659" i="14"/>
  <c r="BK659" i="14"/>
  <c r="BL659" i="14"/>
  <c r="BM659" i="14"/>
  <c r="BN659" i="14"/>
  <c r="BO659" i="14"/>
  <c r="BP659" i="14"/>
  <c r="BQ659" i="14"/>
  <c r="BR659" i="14"/>
  <c r="BS659" i="14"/>
  <c r="BT659" i="14"/>
  <c r="BU659" i="14"/>
  <c r="BV659" i="14"/>
  <c r="BW659" i="14"/>
  <c r="BY659" i="14"/>
  <c r="BZ659" i="14"/>
  <c r="CA659" i="14"/>
  <c r="CB659" i="14"/>
  <c r="A660" i="14"/>
  <c r="B660" i="14"/>
  <c r="C660" i="14"/>
  <c r="D660" i="14"/>
  <c r="E660" i="14"/>
  <c r="F660" i="14"/>
  <c r="G660" i="14"/>
  <c r="H660" i="14"/>
  <c r="I660" i="14"/>
  <c r="J660" i="14"/>
  <c r="K660" i="14"/>
  <c r="L660" i="14"/>
  <c r="M660" i="14"/>
  <c r="N660" i="14"/>
  <c r="O660" i="14"/>
  <c r="P660" i="14"/>
  <c r="Q660" i="14"/>
  <c r="R660" i="14"/>
  <c r="S660" i="14"/>
  <c r="T660" i="14"/>
  <c r="U660" i="14"/>
  <c r="V660" i="14"/>
  <c r="W660" i="14"/>
  <c r="X660" i="14"/>
  <c r="Y660" i="14"/>
  <c r="Z660" i="14"/>
  <c r="AA660" i="14"/>
  <c r="AB660" i="14"/>
  <c r="AC660" i="14"/>
  <c r="AD660" i="14"/>
  <c r="AE660" i="14"/>
  <c r="AF660" i="14"/>
  <c r="AG660" i="14"/>
  <c r="AH660" i="14"/>
  <c r="AI660" i="14"/>
  <c r="AJ660" i="14"/>
  <c r="AK660" i="14"/>
  <c r="AL660" i="14"/>
  <c r="AM660" i="14"/>
  <c r="AN660" i="14"/>
  <c r="AO660" i="14"/>
  <c r="AP660" i="14"/>
  <c r="AQ660" i="14"/>
  <c r="AR660" i="14"/>
  <c r="AS660" i="14"/>
  <c r="AT660" i="14"/>
  <c r="AU660" i="14"/>
  <c r="AV660" i="14"/>
  <c r="AW660" i="14"/>
  <c r="AX660" i="14"/>
  <c r="AZ660" i="14"/>
  <c r="BA660" i="14"/>
  <c r="BB660" i="14"/>
  <c r="BC660" i="14"/>
  <c r="BD660" i="14"/>
  <c r="BE660" i="14"/>
  <c r="BF660" i="14"/>
  <c r="BG660" i="14"/>
  <c r="BH660" i="14"/>
  <c r="BI660" i="14"/>
  <c r="BJ660" i="14"/>
  <c r="BK660" i="14"/>
  <c r="BL660" i="14"/>
  <c r="BM660" i="14"/>
  <c r="BN660" i="14"/>
  <c r="BO660" i="14"/>
  <c r="BP660" i="14"/>
  <c r="BQ660" i="14"/>
  <c r="BR660" i="14"/>
  <c r="BS660" i="14"/>
  <c r="BT660" i="14"/>
  <c r="BU660" i="14"/>
  <c r="BV660" i="14"/>
  <c r="BW660" i="14"/>
  <c r="BY660" i="14"/>
  <c r="BZ660" i="14"/>
  <c r="CA660" i="14"/>
  <c r="CB660" i="14"/>
  <c r="A661" i="14"/>
  <c r="B661" i="14"/>
  <c r="C661" i="14"/>
  <c r="D661" i="14"/>
  <c r="E661" i="14"/>
  <c r="F661" i="14"/>
  <c r="G661" i="14"/>
  <c r="H661" i="14"/>
  <c r="I661" i="14"/>
  <c r="J661" i="14"/>
  <c r="K661" i="14"/>
  <c r="L661" i="14"/>
  <c r="M661" i="14"/>
  <c r="N661" i="14"/>
  <c r="O661" i="14"/>
  <c r="P661" i="14"/>
  <c r="Q661" i="14"/>
  <c r="R661" i="14"/>
  <c r="S661" i="14"/>
  <c r="T661" i="14"/>
  <c r="U661" i="14"/>
  <c r="V661" i="14"/>
  <c r="W661" i="14"/>
  <c r="X661" i="14"/>
  <c r="Y661" i="14"/>
  <c r="Z661" i="14"/>
  <c r="AA661" i="14"/>
  <c r="AB661" i="14"/>
  <c r="AC661" i="14"/>
  <c r="AD661" i="14"/>
  <c r="AE661" i="14"/>
  <c r="AF661" i="14"/>
  <c r="AG661" i="14"/>
  <c r="AH661" i="14"/>
  <c r="AI661" i="14"/>
  <c r="AJ661" i="14"/>
  <c r="AK661" i="14"/>
  <c r="AL661" i="14"/>
  <c r="AM661" i="14"/>
  <c r="AN661" i="14"/>
  <c r="AO661" i="14"/>
  <c r="AP661" i="14"/>
  <c r="AQ661" i="14"/>
  <c r="AR661" i="14"/>
  <c r="AS661" i="14"/>
  <c r="AT661" i="14"/>
  <c r="AU661" i="14"/>
  <c r="AV661" i="14"/>
  <c r="AW661" i="14"/>
  <c r="AX661" i="14"/>
  <c r="AZ661" i="14"/>
  <c r="BA661" i="14"/>
  <c r="BB661" i="14"/>
  <c r="BC661" i="14"/>
  <c r="BD661" i="14"/>
  <c r="BE661" i="14"/>
  <c r="BF661" i="14"/>
  <c r="BG661" i="14"/>
  <c r="BH661" i="14"/>
  <c r="BI661" i="14"/>
  <c r="BJ661" i="14"/>
  <c r="BK661" i="14"/>
  <c r="BL661" i="14"/>
  <c r="BM661" i="14"/>
  <c r="BN661" i="14"/>
  <c r="BO661" i="14"/>
  <c r="BP661" i="14"/>
  <c r="BQ661" i="14"/>
  <c r="BR661" i="14"/>
  <c r="BS661" i="14"/>
  <c r="BT661" i="14"/>
  <c r="BU661" i="14"/>
  <c r="BV661" i="14"/>
  <c r="BW661" i="14"/>
  <c r="BY661" i="14"/>
  <c r="BZ661" i="14"/>
  <c r="CA661" i="14"/>
  <c r="CB661" i="14"/>
  <c r="A662" i="14"/>
  <c r="B662" i="14"/>
  <c r="C662" i="14"/>
  <c r="D662" i="14"/>
  <c r="E662" i="14"/>
  <c r="F662" i="14"/>
  <c r="G662" i="14"/>
  <c r="H662" i="14"/>
  <c r="I662" i="14"/>
  <c r="J662" i="14"/>
  <c r="K662" i="14"/>
  <c r="L662" i="14"/>
  <c r="M662" i="14"/>
  <c r="N662" i="14"/>
  <c r="O662" i="14"/>
  <c r="P662" i="14"/>
  <c r="Q662" i="14"/>
  <c r="R662" i="14"/>
  <c r="S662" i="14"/>
  <c r="T662" i="14"/>
  <c r="U662" i="14"/>
  <c r="V662" i="14"/>
  <c r="W662" i="14"/>
  <c r="X662" i="14"/>
  <c r="Y662" i="14"/>
  <c r="Z662" i="14"/>
  <c r="AA662" i="14"/>
  <c r="AB662" i="14"/>
  <c r="AC662" i="14"/>
  <c r="AD662" i="14"/>
  <c r="AE662" i="14"/>
  <c r="AF662" i="14"/>
  <c r="AG662" i="14"/>
  <c r="AH662" i="14"/>
  <c r="AI662" i="14"/>
  <c r="AJ662" i="14"/>
  <c r="AK662" i="14"/>
  <c r="AL662" i="14"/>
  <c r="AM662" i="14"/>
  <c r="AN662" i="14"/>
  <c r="AO662" i="14"/>
  <c r="AP662" i="14"/>
  <c r="AQ662" i="14"/>
  <c r="AR662" i="14"/>
  <c r="AS662" i="14"/>
  <c r="AT662" i="14"/>
  <c r="AU662" i="14"/>
  <c r="AV662" i="14"/>
  <c r="AW662" i="14"/>
  <c r="AX662" i="14"/>
  <c r="AZ662" i="14"/>
  <c r="BA662" i="14"/>
  <c r="BB662" i="14"/>
  <c r="BC662" i="14"/>
  <c r="BD662" i="14"/>
  <c r="BE662" i="14"/>
  <c r="BF662" i="14"/>
  <c r="BG662" i="14"/>
  <c r="BH662" i="14"/>
  <c r="BI662" i="14"/>
  <c r="BJ662" i="14"/>
  <c r="BK662" i="14"/>
  <c r="BL662" i="14"/>
  <c r="BM662" i="14"/>
  <c r="BN662" i="14"/>
  <c r="BO662" i="14"/>
  <c r="BP662" i="14"/>
  <c r="BQ662" i="14"/>
  <c r="BR662" i="14"/>
  <c r="BS662" i="14"/>
  <c r="BT662" i="14"/>
  <c r="BU662" i="14"/>
  <c r="BV662" i="14"/>
  <c r="BW662" i="14"/>
  <c r="BY662" i="14"/>
  <c r="BZ662" i="14"/>
  <c r="CA662" i="14"/>
  <c r="CB662" i="14"/>
  <c r="A663" i="14"/>
  <c r="B663" i="14"/>
  <c r="C663" i="14"/>
  <c r="D663" i="14"/>
  <c r="E663" i="14"/>
  <c r="F663" i="14"/>
  <c r="G663" i="14"/>
  <c r="H663" i="14"/>
  <c r="I663" i="14"/>
  <c r="J663" i="14"/>
  <c r="K663" i="14"/>
  <c r="L663" i="14"/>
  <c r="M663" i="14"/>
  <c r="N663" i="14"/>
  <c r="O663" i="14"/>
  <c r="P663" i="14"/>
  <c r="Q663" i="14"/>
  <c r="R663" i="14"/>
  <c r="S663" i="14"/>
  <c r="T663" i="14"/>
  <c r="U663" i="14"/>
  <c r="V663" i="14"/>
  <c r="W663" i="14"/>
  <c r="X663" i="14"/>
  <c r="Y663" i="14"/>
  <c r="Z663" i="14"/>
  <c r="AA663" i="14"/>
  <c r="AB663" i="14"/>
  <c r="AC663" i="14"/>
  <c r="AD663" i="14"/>
  <c r="AE663" i="14"/>
  <c r="AF663" i="14"/>
  <c r="AG663" i="14"/>
  <c r="AH663" i="14"/>
  <c r="AI663" i="14"/>
  <c r="AJ663" i="14"/>
  <c r="AK663" i="14"/>
  <c r="AL663" i="14"/>
  <c r="AM663" i="14"/>
  <c r="AN663" i="14"/>
  <c r="AO663" i="14"/>
  <c r="AP663" i="14"/>
  <c r="AQ663" i="14"/>
  <c r="AR663" i="14"/>
  <c r="AS663" i="14"/>
  <c r="AT663" i="14"/>
  <c r="AU663" i="14"/>
  <c r="AV663" i="14"/>
  <c r="AW663" i="14"/>
  <c r="AX663" i="14"/>
  <c r="AZ663" i="14"/>
  <c r="BA663" i="14"/>
  <c r="BB663" i="14"/>
  <c r="BC663" i="14"/>
  <c r="BD663" i="14"/>
  <c r="BE663" i="14"/>
  <c r="BF663" i="14"/>
  <c r="BG663" i="14"/>
  <c r="BH663" i="14"/>
  <c r="BI663" i="14"/>
  <c r="BJ663" i="14"/>
  <c r="BK663" i="14"/>
  <c r="BL663" i="14"/>
  <c r="BM663" i="14"/>
  <c r="BN663" i="14"/>
  <c r="BO663" i="14"/>
  <c r="BP663" i="14"/>
  <c r="BQ663" i="14"/>
  <c r="BR663" i="14"/>
  <c r="BS663" i="14"/>
  <c r="BT663" i="14"/>
  <c r="BU663" i="14"/>
  <c r="BV663" i="14"/>
  <c r="BW663" i="14"/>
  <c r="BY663" i="14"/>
  <c r="BZ663" i="14"/>
  <c r="CA663" i="14"/>
  <c r="CB663" i="14"/>
  <c r="A664" i="14"/>
  <c r="B664" i="14"/>
  <c r="C664" i="14"/>
  <c r="D664" i="14"/>
  <c r="E664" i="14"/>
  <c r="F664" i="14"/>
  <c r="G664" i="14"/>
  <c r="H664" i="14"/>
  <c r="I664" i="14"/>
  <c r="J664" i="14"/>
  <c r="K664" i="14"/>
  <c r="L664" i="14"/>
  <c r="M664" i="14"/>
  <c r="N664" i="14"/>
  <c r="O664" i="14"/>
  <c r="P664" i="14"/>
  <c r="Q664" i="14"/>
  <c r="R664" i="14"/>
  <c r="S664" i="14"/>
  <c r="T664" i="14"/>
  <c r="U664" i="14"/>
  <c r="V664" i="14"/>
  <c r="W664" i="14"/>
  <c r="X664" i="14"/>
  <c r="Y664" i="14"/>
  <c r="Z664" i="14"/>
  <c r="AA664" i="14"/>
  <c r="AB664" i="14"/>
  <c r="AC664" i="14"/>
  <c r="AD664" i="14"/>
  <c r="AE664" i="14"/>
  <c r="AF664" i="14"/>
  <c r="AG664" i="14"/>
  <c r="AH664" i="14"/>
  <c r="AI664" i="14"/>
  <c r="AJ664" i="14"/>
  <c r="AK664" i="14"/>
  <c r="AL664" i="14"/>
  <c r="AM664" i="14"/>
  <c r="AN664" i="14"/>
  <c r="AO664" i="14"/>
  <c r="AP664" i="14"/>
  <c r="AQ664" i="14"/>
  <c r="AR664" i="14"/>
  <c r="AS664" i="14"/>
  <c r="AT664" i="14"/>
  <c r="AU664" i="14"/>
  <c r="AV664" i="14"/>
  <c r="AW664" i="14"/>
  <c r="AX664" i="14"/>
  <c r="AZ664" i="14"/>
  <c r="BA664" i="14"/>
  <c r="BB664" i="14"/>
  <c r="BC664" i="14"/>
  <c r="BD664" i="14"/>
  <c r="BE664" i="14"/>
  <c r="BF664" i="14"/>
  <c r="BG664" i="14"/>
  <c r="BH664" i="14"/>
  <c r="BI664" i="14"/>
  <c r="BJ664" i="14"/>
  <c r="BK664" i="14"/>
  <c r="BL664" i="14"/>
  <c r="BM664" i="14"/>
  <c r="BN664" i="14"/>
  <c r="BO664" i="14"/>
  <c r="BP664" i="14"/>
  <c r="BQ664" i="14"/>
  <c r="BR664" i="14"/>
  <c r="BS664" i="14"/>
  <c r="BT664" i="14"/>
  <c r="BU664" i="14"/>
  <c r="BV664" i="14"/>
  <c r="BW664" i="14"/>
  <c r="BY664" i="14"/>
  <c r="BZ664" i="14"/>
  <c r="CA664" i="14"/>
  <c r="CB664" i="14"/>
  <c r="A665" i="14"/>
  <c r="B665" i="14"/>
  <c r="C665" i="14"/>
  <c r="D665" i="14"/>
  <c r="E665" i="14"/>
  <c r="F665" i="14"/>
  <c r="G665" i="14"/>
  <c r="H665" i="14"/>
  <c r="I665" i="14"/>
  <c r="J665" i="14"/>
  <c r="K665" i="14"/>
  <c r="L665" i="14"/>
  <c r="M665" i="14"/>
  <c r="N665" i="14"/>
  <c r="O665" i="14"/>
  <c r="P665" i="14"/>
  <c r="Q665" i="14"/>
  <c r="R665" i="14"/>
  <c r="S665" i="14"/>
  <c r="T665" i="14"/>
  <c r="U665" i="14"/>
  <c r="V665" i="14"/>
  <c r="W665" i="14"/>
  <c r="X665" i="14"/>
  <c r="Y665" i="14"/>
  <c r="Z665" i="14"/>
  <c r="AA665" i="14"/>
  <c r="AB665" i="14"/>
  <c r="AC665" i="14"/>
  <c r="AD665" i="14"/>
  <c r="AE665" i="14"/>
  <c r="AF665" i="14"/>
  <c r="AG665" i="14"/>
  <c r="AH665" i="14"/>
  <c r="AI665" i="14"/>
  <c r="AJ665" i="14"/>
  <c r="AK665" i="14"/>
  <c r="AL665" i="14"/>
  <c r="AM665" i="14"/>
  <c r="AN665" i="14"/>
  <c r="AO665" i="14"/>
  <c r="AP665" i="14"/>
  <c r="AQ665" i="14"/>
  <c r="AR665" i="14"/>
  <c r="AS665" i="14"/>
  <c r="AT665" i="14"/>
  <c r="AU665" i="14"/>
  <c r="AV665" i="14"/>
  <c r="AW665" i="14"/>
  <c r="AX665" i="14"/>
  <c r="AZ665" i="14"/>
  <c r="BA665" i="14"/>
  <c r="BB665" i="14"/>
  <c r="BC665" i="14"/>
  <c r="BD665" i="14"/>
  <c r="BE665" i="14"/>
  <c r="BF665" i="14"/>
  <c r="BG665" i="14"/>
  <c r="BH665" i="14"/>
  <c r="BI665" i="14"/>
  <c r="BJ665" i="14"/>
  <c r="BK665" i="14"/>
  <c r="BL665" i="14"/>
  <c r="BM665" i="14"/>
  <c r="BN665" i="14"/>
  <c r="BO665" i="14"/>
  <c r="BP665" i="14"/>
  <c r="BQ665" i="14"/>
  <c r="BR665" i="14"/>
  <c r="BS665" i="14"/>
  <c r="BT665" i="14"/>
  <c r="BU665" i="14"/>
  <c r="BV665" i="14"/>
  <c r="BW665" i="14"/>
  <c r="BY665" i="14"/>
  <c r="BZ665" i="14"/>
  <c r="CA665" i="14"/>
  <c r="CB665" i="14"/>
  <c r="A666" i="14"/>
  <c r="B666" i="14"/>
  <c r="C666" i="14"/>
  <c r="D666" i="14"/>
  <c r="E666" i="14"/>
  <c r="F666" i="14"/>
  <c r="G666" i="14"/>
  <c r="H666" i="14"/>
  <c r="I666" i="14"/>
  <c r="J666" i="14"/>
  <c r="K666" i="14"/>
  <c r="L666" i="14"/>
  <c r="M666" i="14"/>
  <c r="N666" i="14"/>
  <c r="O666" i="14"/>
  <c r="P666" i="14"/>
  <c r="Q666" i="14"/>
  <c r="R666" i="14"/>
  <c r="S666" i="14"/>
  <c r="T666" i="14"/>
  <c r="U666" i="14"/>
  <c r="V666" i="14"/>
  <c r="W666" i="14"/>
  <c r="X666" i="14"/>
  <c r="Y666" i="14"/>
  <c r="Z666" i="14"/>
  <c r="AA666" i="14"/>
  <c r="AB666" i="14"/>
  <c r="AC666" i="14"/>
  <c r="AD666" i="14"/>
  <c r="AE666" i="14"/>
  <c r="AF666" i="14"/>
  <c r="AG666" i="14"/>
  <c r="AH666" i="14"/>
  <c r="AI666" i="14"/>
  <c r="AJ666" i="14"/>
  <c r="AK666" i="14"/>
  <c r="AL666" i="14"/>
  <c r="AM666" i="14"/>
  <c r="AN666" i="14"/>
  <c r="AO666" i="14"/>
  <c r="AP666" i="14"/>
  <c r="AQ666" i="14"/>
  <c r="AR666" i="14"/>
  <c r="AS666" i="14"/>
  <c r="AT666" i="14"/>
  <c r="AU666" i="14"/>
  <c r="AV666" i="14"/>
  <c r="AW666" i="14"/>
  <c r="AX666" i="14"/>
  <c r="AZ666" i="14"/>
  <c r="BA666" i="14"/>
  <c r="BB666" i="14"/>
  <c r="BC666" i="14"/>
  <c r="BD666" i="14"/>
  <c r="BE666" i="14"/>
  <c r="BF666" i="14"/>
  <c r="BG666" i="14"/>
  <c r="BH666" i="14"/>
  <c r="BI666" i="14"/>
  <c r="BJ666" i="14"/>
  <c r="BK666" i="14"/>
  <c r="BL666" i="14"/>
  <c r="BM666" i="14"/>
  <c r="BN666" i="14"/>
  <c r="BO666" i="14"/>
  <c r="BP666" i="14"/>
  <c r="BQ666" i="14"/>
  <c r="BR666" i="14"/>
  <c r="BS666" i="14"/>
  <c r="BT666" i="14"/>
  <c r="BU666" i="14"/>
  <c r="BV666" i="14"/>
  <c r="BW666" i="14"/>
  <c r="BY666" i="14"/>
  <c r="BZ666" i="14"/>
  <c r="CA666" i="14"/>
  <c r="CB666" i="14"/>
  <c r="A667" i="14"/>
  <c r="B667" i="14"/>
  <c r="C667" i="14"/>
  <c r="D667" i="14"/>
  <c r="E667" i="14"/>
  <c r="F667" i="14"/>
  <c r="G667" i="14"/>
  <c r="H667" i="14"/>
  <c r="I667" i="14"/>
  <c r="J667" i="14"/>
  <c r="K667" i="14"/>
  <c r="L667" i="14"/>
  <c r="M667" i="14"/>
  <c r="N667" i="14"/>
  <c r="O667" i="14"/>
  <c r="P667" i="14"/>
  <c r="Q667" i="14"/>
  <c r="R667" i="14"/>
  <c r="S667" i="14"/>
  <c r="T667" i="14"/>
  <c r="U667" i="14"/>
  <c r="V667" i="14"/>
  <c r="W667" i="14"/>
  <c r="X667" i="14"/>
  <c r="Y667" i="14"/>
  <c r="Z667" i="14"/>
  <c r="AA667" i="14"/>
  <c r="AB667" i="14"/>
  <c r="AC667" i="14"/>
  <c r="AD667" i="14"/>
  <c r="AE667" i="14"/>
  <c r="AF667" i="14"/>
  <c r="AG667" i="14"/>
  <c r="AH667" i="14"/>
  <c r="AI667" i="14"/>
  <c r="AJ667" i="14"/>
  <c r="AK667" i="14"/>
  <c r="AL667" i="14"/>
  <c r="AM667" i="14"/>
  <c r="AN667" i="14"/>
  <c r="AO667" i="14"/>
  <c r="AP667" i="14"/>
  <c r="AQ667" i="14"/>
  <c r="AR667" i="14"/>
  <c r="AS667" i="14"/>
  <c r="AT667" i="14"/>
  <c r="AU667" i="14"/>
  <c r="AV667" i="14"/>
  <c r="AW667" i="14"/>
  <c r="AX667" i="14"/>
  <c r="AZ667" i="14"/>
  <c r="BA667" i="14"/>
  <c r="BB667" i="14"/>
  <c r="BC667" i="14"/>
  <c r="BD667" i="14"/>
  <c r="BE667" i="14"/>
  <c r="BF667" i="14"/>
  <c r="BG667" i="14"/>
  <c r="BH667" i="14"/>
  <c r="BI667" i="14"/>
  <c r="BJ667" i="14"/>
  <c r="BK667" i="14"/>
  <c r="BL667" i="14"/>
  <c r="BM667" i="14"/>
  <c r="BN667" i="14"/>
  <c r="BO667" i="14"/>
  <c r="BP667" i="14"/>
  <c r="BQ667" i="14"/>
  <c r="BR667" i="14"/>
  <c r="BS667" i="14"/>
  <c r="BT667" i="14"/>
  <c r="BU667" i="14"/>
  <c r="BV667" i="14"/>
  <c r="BW667" i="14"/>
  <c r="BY667" i="14"/>
  <c r="BZ667" i="14"/>
  <c r="CA667" i="14"/>
  <c r="CB667" i="14"/>
  <c r="A668" i="14"/>
  <c r="B668" i="14"/>
  <c r="C668" i="14"/>
  <c r="D668" i="14"/>
  <c r="E668" i="14"/>
  <c r="F668" i="14"/>
  <c r="G668" i="14"/>
  <c r="H668" i="14"/>
  <c r="I668" i="14"/>
  <c r="J668" i="14"/>
  <c r="K668" i="14"/>
  <c r="L668" i="14"/>
  <c r="M668" i="14"/>
  <c r="N668" i="14"/>
  <c r="O668" i="14"/>
  <c r="P668" i="14"/>
  <c r="Q668" i="14"/>
  <c r="R668" i="14"/>
  <c r="S668" i="14"/>
  <c r="T668" i="14"/>
  <c r="U668" i="14"/>
  <c r="V668" i="14"/>
  <c r="W668" i="14"/>
  <c r="X668" i="14"/>
  <c r="Y668" i="14"/>
  <c r="Z668" i="14"/>
  <c r="AA668" i="14"/>
  <c r="AB668" i="14"/>
  <c r="AC668" i="14"/>
  <c r="AD668" i="14"/>
  <c r="AE668" i="14"/>
  <c r="AF668" i="14"/>
  <c r="AG668" i="14"/>
  <c r="AH668" i="14"/>
  <c r="AI668" i="14"/>
  <c r="AJ668" i="14"/>
  <c r="AK668" i="14"/>
  <c r="AL668" i="14"/>
  <c r="AM668" i="14"/>
  <c r="AN668" i="14"/>
  <c r="AO668" i="14"/>
  <c r="AP668" i="14"/>
  <c r="AQ668" i="14"/>
  <c r="AR668" i="14"/>
  <c r="AS668" i="14"/>
  <c r="AT668" i="14"/>
  <c r="AU668" i="14"/>
  <c r="AV668" i="14"/>
  <c r="AW668" i="14"/>
  <c r="AX668" i="14"/>
  <c r="AZ668" i="14"/>
  <c r="BA668" i="14"/>
  <c r="BB668" i="14"/>
  <c r="BC668" i="14"/>
  <c r="BD668" i="14"/>
  <c r="BE668" i="14"/>
  <c r="BF668" i="14"/>
  <c r="BG668" i="14"/>
  <c r="BH668" i="14"/>
  <c r="BI668" i="14"/>
  <c r="BJ668" i="14"/>
  <c r="BK668" i="14"/>
  <c r="BL668" i="14"/>
  <c r="BM668" i="14"/>
  <c r="BN668" i="14"/>
  <c r="BO668" i="14"/>
  <c r="BP668" i="14"/>
  <c r="BQ668" i="14"/>
  <c r="BR668" i="14"/>
  <c r="BS668" i="14"/>
  <c r="BT668" i="14"/>
  <c r="BU668" i="14"/>
  <c r="BV668" i="14"/>
  <c r="BW668" i="14"/>
  <c r="BY668" i="14"/>
  <c r="BZ668" i="14"/>
  <c r="CA668" i="14"/>
  <c r="CB668" i="14"/>
  <c r="A669" i="14"/>
  <c r="B669" i="14"/>
  <c r="C669" i="14"/>
  <c r="D669" i="14"/>
  <c r="E669" i="14"/>
  <c r="F669" i="14"/>
  <c r="G669" i="14"/>
  <c r="H669" i="14"/>
  <c r="I669" i="14"/>
  <c r="J669" i="14"/>
  <c r="K669" i="14"/>
  <c r="L669" i="14"/>
  <c r="M669" i="14"/>
  <c r="N669" i="14"/>
  <c r="O669" i="14"/>
  <c r="P669" i="14"/>
  <c r="Q669" i="14"/>
  <c r="R669" i="14"/>
  <c r="S669" i="14"/>
  <c r="T669" i="14"/>
  <c r="U669" i="14"/>
  <c r="V669" i="14"/>
  <c r="W669" i="14"/>
  <c r="X669" i="14"/>
  <c r="Y669" i="14"/>
  <c r="Z669" i="14"/>
  <c r="AA669" i="14"/>
  <c r="AB669" i="14"/>
  <c r="AC669" i="14"/>
  <c r="AD669" i="14"/>
  <c r="AE669" i="14"/>
  <c r="AF669" i="14"/>
  <c r="AG669" i="14"/>
  <c r="AH669" i="14"/>
  <c r="AI669" i="14"/>
  <c r="AJ669" i="14"/>
  <c r="AK669" i="14"/>
  <c r="AL669" i="14"/>
  <c r="AM669" i="14"/>
  <c r="AN669" i="14"/>
  <c r="AO669" i="14"/>
  <c r="AP669" i="14"/>
  <c r="AQ669" i="14"/>
  <c r="AR669" i="14"/>
  <c r="AS669" i="14"/>
  <c r="AT669" i="14"/>
  <c r="AU669" i="14"/>
  <c r="AV669" i="14"/>
  <c r="AW669" i="14"/>
  <c r="AX669" i="14"/>
  <c r="AZ669" i="14"/>
  <c r="BA669" i="14"/>
  <c r="BB669" i="14"/>
  <c r="BC669" i="14"/>
  <c r="BD669" i="14"/>
  <c r="BE669" i="14"/>
  <c r="BF669" i="14"/>
  <c r="BG669" i="14"/>
  <c r="BH669" i="14"/>
  <c r="BI669" i="14"/>
  <c r="BJ669" i="14"/>
  <c r="BK669" i="14"/>
  <c r="BL669" i="14"/>
  <c r="BM669" i="14"/>
  <c r="BN669" i="14"/>
  <c r="BO669" i="14"/>
  <c r="BP669" i="14"/>
  <c r="BQ669" i="14"/>
  <c r="BR669" i="14"/>
  <c r="BS669" i="14"/>
  <c r="BT669" i="14"/>
  <c r="BU669" i="14"/>
  <c r="BV669" i="14"/>
  <c r="BW669" i="14"/>
  <c r="BY669" i="14"/>
  <c r="BZ669" i="14"/>
  <c r="CA669" i="14"/>
  <c r="CB669" i="14"/>
  <c r="A670" i="14"/>
  <c r="B670" i="14"/>
  <c r="C670" i="14"/>
  <c r="D670" i="14"/>
  <c r="E670" i="14"/>
  <c r="F670" i="14"/>
  <c r="G670" i="14"/>
  <c r="H670" i="14"/>
  <c r="I670" i="14"/>
  <c r="J670" i="14"/>
  <c r="K670" i="14"/>
  <c r="L670" i="14"/>
  <c r="M670" i="14"/>
  <c r="N670" i="14"/>
  <c r="O670" i="14"/>
  <c r="P670" i="14"/>
  <c r="Q670" i="14"/>
  <c r="R670" i="14"/>
  <c r="S670" i="14"/>
  <c r="T670" i="14"/>
  <c r="U670" i="14"/>
  <c r="V670" i="14"/>
  <c r="W670" i="14"/>
  <c r="X670" i="14"/>
  <c r="Y670" i="14"/>
  <c r="Z670" i="14"/>
  <c r="AA670" i="14"/>
  <c r="AB670" i="14"/>
  <c r="AC670" i="14"/>
  <c r="AD670" i="14"/>
  <c r="AE670" i="14"/>
  <c r="AF670" i="14"/>
  <c r="AG670" i="14"/>
  <c r="AH670" i="14"/>
  <c r="AI670" i="14"/>
  <c r="AJ670" i="14"/>
  <c r="AK670" i="14"/>
  <c r="AL670" i="14"/>
  <c r="AM670" i="14"/>
  <c r="AN670" i="14"/>
  <c r="AO670" i="14"/>
  <c r="AP670" i="14"/>
  <c r="AQ670" i="14"/>
  <c r="AR670" i="14"/>
  <c r="AS670" i="14"/>
  <c r="AT670" i="14"/>
  <c r="AU670" i="14"/>
  <c r="AV670" i="14"/>
  <c r="AW670" i="14"/>
  <c r="AX670" i="14"/>
  <c r="AZ670" i="14"/>
  <c r="BA670" i="14"/>
  <c r="BB670" i="14"/>
  <c r="BC670" i="14"/>
  <c r="BD670" i="14"/>
  <c r="BE670" i="14"/>
  <c r="BF670" i="14"/>
  <c r="BG670" i="14"/>
  <c r="BH670" i="14"/>
  <c r="BI670" i="14"/>
  <c r="BJ670" i="14"/>
  <c r="BK670" i="14"/>
  <c r="BL670" i="14"/>
  <c r="BM670" i="14"/>
  <c r="BN670" i="14"/>
  <c r="BO670" i="14"/>
  <c r="BP670" i="14"/>
  <c r="BQ670" i="14"/>
  <c r="BR670" i="14"/>
  <c r="BS670" i="14"/>
  <c r="BT670" i="14"/>
  <c r="BU670" i="14"/>
  <c r="BV670" i="14"/>
  <c r="BW670" i="14"/>
  <c r="BY670" i="14"/>
  <c r="BZ670" i="14"/>
  <c r="CA670" i="14"/>
  <c r="CB670" i="14"/>
  <c r="A671" i="14"/>
  <c r="B671" i="14"/>
  <c r="C671" i="14"/>
  <c r="D671" i="14"/>
  <c r="E671" i="14"/>
  <c r="F671" i="14"/>
  <c r="G671" i="14"/>
  <c r="H671" i="14"/>
  <c r="I671" i="14"/>
  <c r="J671" i="14"/>
  <c r="K671" i="14"/>
  <c r="L671" i="14"/>
  <c r="M671" i="14"/>
  <c r="N671" i="14"/>
  <c r="O671" i="14"/>
  <c r="P671" i="14"/>
  <c r="Q671" i="14"/>
  <c r="R671" i="14"/>
  <c r="S671" i="14"/>
  <c r="T671" i="14"/>
  <c r="U671" i="14"/>
  <c r="V671" i="14"/>
  <c r="W671" i="14"/>
  <c r="X671" i="14"/>
  <c r="Y671" i="14"/>
  <c r="Z671" i="14"/>
  <c r="AA671" i="14"/>
  <c r="AB671" i="14"/>
  <c r="AC671" i="14"/>
  <c r="AD671" i="14"/>
  <c r="AE671" i="14"/>
  <c r="AF671" i="14"/>
  <c r="AG671" i="14"/>
  <c r="AH671" i="14"/>
  <c r="AI671" i="14"/>
  <c r="AJ671" i="14"/>
  <c r="AK671" i="14"/>
  <c r="AL671" i="14"/>
  <c r="AM671" i="14"/>
  <c r="AN671" i="14"/>
  <c r="AO671" i="14"/>
  <c r="AP671" i="14"/>
  <c r="AQ671" i="14"/>
  <c r="AR671" i="14"/>
  <c r="AS671" i="14"/>
  <c r="AT671" i="14"/>
  <c r="AU671" i="14"/>
  <c r="AV671" i="14"/>
  <c r="AW671" i="14"/>
  <c r="AX671" i="14"/>
  <c r="AZ671" i="14"/>
  <c r="BA671" i="14"/>
  <c r="BB671" i="14"/>
  <c r="BC671" i="14"/>
  <c r="BD671" i="14"/>
  <c r="BE671" i="14"/>
  <c r="BF671" i="14"/>
  <c r="BG671" i="14"/>
  <c r="BH671" i="14"/>
  <c r="BI671" i="14"/>
  <c r="BJ671" i="14"/>
  <c r="BK671" i="14"/>
  <c r="BL671" i="14"/>
  <c r="BM671" i="14"/>
  <c r="BN671" i="14"/>
  <c r="BO671" i="14"/>
  <c r="BP671" i="14"/>
  <c r="BQ671" i="14"/>
  <c r="BR671" i="14"/>
  <c r="BS671" i="14"/>
  <c r="BT671" i="14"/>
  <c r="BU671" i="14"/>
  <c r="BV671" i="14"/>
  <c r="BW671" i="14"/>
  <c r="BY671" i="14"/>
  <c r="BZ671" i="14"/>
  <c r="CA671" i="14"/>
  <c r="CB671" i="14"/>
  <c r="A672" i="14"/>
  <c r="B672" i="14"/>
  <c r="C672" i="14"/>
  <c r="D672" i="14"/>
  <c r="E672" i="14"/>
  <c r="F672" i="14"/>
  <c r="G672" i="14"/>
  <c r="H672" i="14"/>
  <c r="I672" i="14"/>
  <c r="J672" i="14"/>
  <c r="K672" i="14"/>
  <c r="L672" i="14"/>
  <c r="M672" i="14"/>
  <c r="N672" i="14"/>
  <c r="O672" i="14"/>
  <c r="P672" i="14"/>
  <c r="Q672" i="14"/>
  <c r="R672" i="14"/>
  <c r="S672" i="14"/>
  <c r="T672" i="14"/>
  <c r="U672" i="14"/>
  <c r="V672" i="14"/>
  <c r="W672" i="14"/>
  <c r="X672" i="14"/>
  <c r="Y672" i="14"/>
  <c r="Z672" i="14"/>
  <c r="AA672" i="14"/>
  <c r="AB672" i="14"/>
  <c r="AC672" i="14"/>
  <c r="AD672" i="14"/>
  <c r="AE672" i="14"/>
  <c r="AF672" i="14"/>
  <c r="AG672" i="14"/>
  <c r="AH672" i="14"/>
  <c r="AI672" i="14"/>
  <c r="AJ672" i="14"/>
  <c r="AK672" i="14"/>
  <c r="AL672" i="14"/>
  <c r="AM672" i="14"/>
  <c r="AN672" i="14"/>
  <c r="AO672" i="14"/>
  <c r="AP672" i="14"/>
  <c r="AQ672" i="14"/>
  <c r="AR672" i="14"/>
  <c r="AS672" i="14"/>
  <c r="AT672" i="14"/>
  <c r="AU672" i="14"/>
  <c r="AV672" i="14"/>
  <c r="AW672" i="14"/>
  <c r="AX672" i="14"/>
  <c r="AZ672" i="14"/>
  <c r="BA672" i="14"/>
  <c r="BB672" i="14"/>
  <c r="BC672" i="14"/>
  <c r="BD672" i="14"/>
  <c r="BE672" i="14"/>
  <c r="BF672" i="14"/>
  <c r="BG672" i="14"/>
  <c r="BH672" i="14"/>
  <c r="BI672" i="14"/>
  <c r="BJ672" i="14"/>
  <c r="BK672" i="14"/>
  <c r="BL672" i="14"/>
  <c r="BM672" i="14"/>
  <c r="BN672" i="14"/>
  <c r="BO672" i="14"/>
  <c r="BP672" i="14"/>
  <c r="BQ672" i="14"/>
  <c r="BR672" i="14"/>
  <c r="BS672" i="14"/>
  <c r="BT672" i="14"/>
  <c r="BU672" i="14"/>
  <c r="BV672" i="14"/>
  <c r="BW672" i="14"/>
  <c r="BY672" i="14"/>
  <c r="BZ672" i="14"/>
  <c r="CA672" i="14"/>
  <c r="CB672" i="14"/>
  <c r="A673" i="14"/>
  <c r="B673" i="14"/>
  <c r="C673" i="14"/>
  <c r="D673" i="14"/>
  <c r="E673" i="14"/>
  <c r="F673" i="14"/>
  <c r="G673" i="14"/>
  <c r="H673" i="14"/>
  <c r="I673" i="14"/>
  <c r="J673" i="14"/>
  <c r="K673" i="14"/>
  <c r="L673" i="14"/>
  <c r="M673" i="14"/>
  <c r="N673" i="14"/>
  <c r="O673" i="14"/>
  <c r="P673" i="14"/>
  <c r="Q673" i="14"/>
  <c r="R673" i="14"/>
  <c r="S673" i="14"/>
  <c r="T673" i="14"/>
  <c r="U673" i="14"/>
  <c r="V673" i="14"/>
  <c r="W673" i="14"/>
  <c r="X673" i="14"/>
  <c r="Y673" i="14"/>
  <c r="Z673" i="14"/>
  <c r="AA673" i="14"/>
  <c r="AB673" i="14"/>
  <c r="AC673" i="14"/>
  <c r="AD673" i="14"/>
  <c r="AE673" i="14"/>
  <c r="AF673" i="14"/>
  <c r="AG673" i="14"/>
  <c r="AH673" i="14"/>
  <c r="AI673" i="14"/>
  <c r="AJ673" i="14"/>
  <c r="AK673" i="14"/>
  <c r="AL673" i="14"/>
  <c r="AM673" i="14"/>
  <c r="AN673" i="14"/>
  <c r="AO673" i="14"/>
  <c r="AP673" i="14"/>
  <c r="AQ673" i="14"/>
  <c r="AR673" i="14"/>
  <c r="AS673" i="14"/>
  <c r="AT673" i="14"/>
  <c r="AU673" i="14"/>
  <c r="AV673" i="14"/>
  <c r="AW673" i="14"/>
  <c r="AX673" i="14"/>
  <c r="AZ673" i="14"/>
  <c r="BA673" i="14"/>
  <c r="BB673" i="14"/>
  <c r="BC673" i="14"/>
  <c r="BD673" i="14"/>
  <c r="BE673" i="14"/>
  <c r="BF673" i="14"/>
  <c r="BG673" i="14"/>
  <c r="BH673" i="14"/>
  <c r="BI673" i="14"/>
  <c r="BJ673" i="14"/>
  <c r="BK673" i="14"/>
  <c r="BL673" i="14"/>
  <c r="BM673" i="14"/>
  <c r="BN673" i="14"/>
  <c r="BO673" i="14"/>
  <c r="BP673" i="14"/>
  <c r="BQ673" i="14"/>
  <c r="BR673" i="14"/>
  <c r="BS673" i="14"/>
  <c r="BT673" i="14"/>
  <c r="BU673" i="14"/>
  <c r="BV673" i="14"/>
  <c r="BW673" i="14"/>
  <c r="BY673" i="14"/>
  <c r="BZ673" i="14"/>
  <c r="CA673" i="14"/>
  <c r="CB673" i="14"/>
  <c r="A674" i="14"/>
  <c r="B674" i="14"/>
  <c r="C674" i="14"/>
  <c r="D674" i="14"/>
  <c r="E674" i="14"/>
  <c r="F674" i="14"/>
  <c r="G674" i="14"/>
  <c r="H674" i="14"/>
  <c r="I674" i="14"/>
  <c r="J674" i="14"/>
  <c r="K674" i="14"/>
  <c r="L674" i="14"/>
  <c r="M674" i="14"/>
  <c r="N674" i="14"/>
  <c r="O674" i="14"/>
  <c r="P674" i="14"/>
  <c r="Q674" i="14"/>
  <c r="R674" i="14"/>
  <c r="S674" i="14"/>
  <c r="T674" i="14"/>
  <c r="U674" i="14"/>
  <c r="V674" i="14"/>
  <c r="W674" i="14"/>
  <c r="X674" i="14"/>
  <c r="Y674" i="14"/>
  <c r="Z674" i="14"/>
  <c r="AA674" i="14"/>
  <c r="AB674" i="14"/>
  <c r="AC674" i="14"/>
  <c r="AD674" i="14"/>
  <c r="AE674" i="14"/>
  <c r="AF674" i="14"/>
  <c r="AG674" i="14"/>
  <c r="AH674" i="14"/>
  <c r="AI674" i="14"/>
  <c r="AJ674" i="14"/>
  <c r="AK674" i="14"/>
  <c r="AL674" i="14"/>
  <c r="AM674" i="14"/>
  <c r="AN674" i="14"/>
  <c r="AO674" i="14"/>
  <c r="AP674" i="14"/>
  <c r="AQ674" i="14"/>
  <c r="AR674" i="14"/>
  <c r="AS674" i="14"/>
  <c r="AT674" i="14"/>
  <c r="AU674" i="14"/>
  <c r="AV674" i="14"/>
  <c r="AW674" i="14"/>
  <c r="AX674" i="14"/>
  <c r="AZ674" i="14"/>
  <c r="BA674" i="14"/>
  <c r="BB674" i="14"/>
  <c r="BC674" i="14"/>
  <c r="BD674" i="14"/>
  <c r="BE674" i="14"/>
  <c r="BF674" i="14"/>
  <c r="BG674" i="14"/>
  <c r="BH674" i="14"/>
  <c r="BI674" i="14"/>
  <c r="BJ674" i="14"/>
  <c r="BK674" i="14"/>
  <c r="BL674" i="14"/>
  <c r="BM674" i="14"/>
  <c r="BN674" i="14"/>
  <c r="BO674" i="14"/>
  <c r="BP674" i="14"/>
  <c r="BQ674" i="14"/>
  <c r="BR674" i="14"/>
  <c r="BS674" i="14"/>
  <c r="BT674" i="14"/>
  <c r="BU674" i="14"/>
  <c r="BV674" i="14"/>
  <c r="BW674" i="14"/>
  <c r="BY674" i="14"/>
  <c r="BZ674" i="14"/>
  <c r="CA674" i="14"/>
  <c r="CB674" i="14"/>
  <c r="A675" i="14"/>
  <c r="B675" i="14"/>
  <c r="C675" i="14"/>
  <c r="D675" i="14"/>
  <c r="E675" i="14"/>
  <c r="F675" i="14"/>
  <c r="G675" i="14"/>
  <c r="H675" i="14"/>
  <c r="I675" i="14"/>
  <c r="J675" i="14"/>
  <c r="K675" i="14"/>
  <c r="L675" i="14"/>
  <c r="M675" i="14"/>
  <c r="N675" i="14"/>
  <c r="O675" i="14"/>
  <c r="P675" i="14"/>
  <c r="Q675" i="14"/>
  <c r="R675" i="14"/>
  <c r="S675" i="14"/>
  <c r="T675" i="14"/>
  <c r="U675" i="14"/>
  <c r="V675" i="14"/>
  <c r="W675" i="14"/>
  <c r="X675" i="14"/>
  <c r="Y675" i="14"/>
  <c r="Z675" i="14"/>
  <c r="AA675" i="14"/>
  <c r="AB675" i="14"/>
  <c r="AC675" i="14"/>
  <c r="AD675" i="14"/>
  <c r="AE675" i="14"/>
  <c r="AF675" i="14"/>
  <c r="AG675" i="14"/>
  <c r="AH675" i="14"/>
  <c r="AI675" i="14"/>
  <c r="AJ675" i="14"/>
  <c r="AK675" i="14"/>
  <c r="AL675" i="14"/>
  <c r="AM675" i="14"/>
  <c r="AN675" i="14"/>
  <c r="AO675" i="14"/>
  <c r="AP675" i="14"/>
  <c r="AQ675" i="14"/>
  <c r="AR675" i="14"/>
  <c r="AS675" i="14"/>
  <c r="AT675" i="14"/>
  <c r="AU675" i="14"/>
  <c r="AV675" i="14"/>
  <c r="AW675" i="14"/>
  <c r="AX675" i="14"/>
  <c r="AZ675" i="14"/>
  <c r="BA675" i="14"/>
  <c r="BB675" i="14"/>
  <c r="BC675" i="14"/>
  <c r="BD675" i="14"/>
  <c r="BE675" i="14"/>
  <c r="BF675" i="14"/>
  <c r="BG675" i="14"/>
  <c r="BH675" i="14"/>
  <c r="BI675" i="14"/>
  <c r="BJ675" i="14"/>
  <c r="BK675" i="14"/>
  <c r="BL675" i="14"/>
  <c r="BM675" i="14"/>
  <c r="BN675" i="14"/>
  <c r="BO675" i="14"/>
  <c r="BP675" i="14"/>
  <c r="BQ675" i="14"/>
  <c r="BR675" i="14"/>
  <c r="BS675" i="14"/>
  <c r="BT675" i="14"/>
  <c r="BU675" i="14"/>
  <c r="BV675" i="14"/>
  <c r="BW675" i="14"/>
  <c r="BY675" i="14"/>
  <c r="BZ675" i="14"/>
  <c r="CA675" i="14"/>
  <c r="CB675" i="14"/>
  <c r="A676" i="14"/>
  <c r="B676" i="14"/>
  <c r="C676" i="14"/>
  <c r="D676" i="14"/>
  <c r="E676" i="14"/>
  <c r="F676" i="14"/>
  <c r="G676" i="14"/>
  <c r="H676" i="14"/>
  <c r="I676" i="14"/>
  <c r="J676" i="14"/>
  <c r="K676" i="14"/>
  <c r="L676" i="14"/>
  <c r="M676" i="14"/>
  <c r="N676" i="14"/>
  <c r="O676" i="14"/>
  <c r="P676" i="14"/>
  <c r="Q676" i="14"/>
  <c r="R676" i="14"/>
  <c r="S676" i="14"/>
  <c r="T676" i="14"/>
  <c r="U676" i="14"/>
  <c r="V676" i="14"/>
  <c r="W676" i="14"/>
  <c r="X676" i="14"/>
  <c r="Y676" i="14"/>
  <c r="Z676" i="14"/>
  <c r="AA676" i="14"/>
  <c r="AB676" i="14"/>
  <c r="AC676" i="14"/>
  <c r="AD676" i="14"/>
  <c r="AE676" i="14"/>
  <c r="AF676" i="14"/>
  <c r="AG676" i="14"/>
  <c r="AH676" i="14"/>
  <c r="AI676" i="14"/>
  <c r="AJ676" i="14"/>
  <c r="AK676" i="14"/>
  <c r="AL676" i="14"/>
  <c r="AM676" i="14"/>
  <c r="AN676" i="14"/>
  <c r="AO676" i="14"/>
  <c r="AP676" i="14"/>
  <c r="AQ676" i="14"/>
  <c r="AR676" i="14"/>
  <c r="AS676" i="14"/>
  <c r="AT676" i="14"/>
  <c r="AU676" i="14"/>
  <c r="AV676" i="14"/>
  <c r="AW676" i="14"/>
  <c r="AX676" i="14"/>
  <c r="AZ676" i="14"/>
  <c r="BA676" i="14"/>
  <c r="BB676" i="14"/>
  <c r="BC676" i="14"/>
  <c r="BD676" i="14"/>
  <c r="BE676" i="14"/>
  <c r="BF676" i="14"/>
  <c r="BG676" i="14"/>
  <c r="BH676" i="14"/>
  <c r="BI676" i="14"/>
  <c r="BJ676" i="14"/>
  <c r="BK676" i="14"/>
  <c r="BL676" i="14"/>
  <c r="BM676" i="14"/>
  <c r="BN676" i="14"/>
  <c r="BO676" i="14"/>
  <c r="BP676" i="14"/>
  <c r="BQ676" i="14"/>
  <c r="BR676" i="14"/>
  <c r="BS676" i="14"/>
  <c r="BT676" i="14"/>
  <c r="BU676" i="14"/>
  <c r="BV676" i="14"/>
  <c r="BW676" i="14"/>
  <c r="BY676" i="14"/>
  <c r="BZ676" i="14"/>
  <c r="CA676" i="14"/>
  <c r="CB676" i="14"/>
  <c r="A677" i="14"/>
  <c r="B677" i="14"/>
  <c r="C677" i="14"/>
  <c r="D677" i="14"/>
  <c r="E677" i="14"/>
  <c r="F677" i="14"/>
  <c r="G677" i="14"/>
  <c r="H677" i="14"/>
  <c r="I677" i="14"/>
  <c r="J677" i="14"/>
  <c r="K677" i="14"/>
  <c r="L677" i="14"/>
  <c r="M677" i="14"/>
  <c r="N677" i="14"/>
  <c r="O677" i="14"/>
  <c r="P677" i="14"/>
  <c r="Q677" i="14"/>
  <c r="R677" i="14"/>
  <c r="S677" i="14"/>
  <c r="T677" i="14"/>
  <c r="U677" i="14"/>
  <c r="V677" i="14"/>
  <c r="W677" i="14"/>
  <c r="X677" i="14"/>
  <c r="Y677" i="14"/>
  <c r="Z677" i="14"/>
  <c r="AA677" i="14"/>
  <c r="AB677" i="14"/>
  <c r="AC677" i="14"/>
  <c r="AD677" i="14"/>
  <c r="AE677" i="14"/>
  <c r="AF677" i="14"/>
  <c r="AG677" i="14"/>
  <c r="AH677" i="14"/>
  <c r="AI677" i="14"/>
  <c r="AJ677" i="14"/>
  <c r="AK677" i="14"/>
  <c r="AL677" i="14"/>
  <c r="AM677" i="14"/>
  <c r="AN677" i="14"/>
  <c r="AO677" i="14"/>
  <c r="AP677" i="14"/>
  <c r="AQ677" i="14"/>
  <c r="AR677" i="14"/>
  <c r="AS677" i="14"/>
  <c r="AT677" i="14"/>
  <c r="AU677" i="14"/>
  <c r="AV677" i="14"/>
  <c r="AW677" i="14"/>
  <c r="AX677" i="14"/>
  <c r="AZ677" i="14"/>
  <c r="BA677" i="14"/>
  <c r="BB677" i="14"/>
  <c r="BC677" i="14"/>
  <c r="BD677" i="14"/>
  <c r="BE677" i="14"/>
  <c r="BF677" i="14"/>
  <c r="BG677" i="14"/>
  <c r="BH677" i="14"/>
  <c r="BI677" i="14"/>
  <c r="BJ677" i="14"/>
  <c r="BK677" i="14"/>
  <c r="BL677" i="14"/>
  <c r="BM677" i="14"/>
  <c r="BN677" i="14"/>
  <c r="BO677" i="14"/>
  <c r="BP677" i="14"/>
  <c r="BQ677" i="14"/>
  <c r="BR677" i="14"/>
  <c r="BS677" i="14"/>
  <c r="BT677" i="14"/>
  <c r="BU677" i="14"/>
  <c r="BV677" i="14"/>
  <c r="BW677" i="14"/>
  <c r="BY677" i="14"/>
  <c r="BZ677" i="14"/>
  <c r="CA677" i="14"/>
  <c r="CB677" i="14"/>
  <c r="A678" i="14"/>
  <c r="B678" i="14"/>
  <c r="C678" i="14"/>
  <c r="D678" i="14"/>
  <c r="E678" i="14"/>
  <c r="F678" i="14"/>
  <c r="G678" i="14"/>
  <c r="H678" i="14"/>
  <c r="I678" i="14"/>
  <c r="J678" i="14"/>
  <c r="K678" i="14"/>
  <c r="L678" i="14"/>
  <c r="M678" i="14"/>
  <c r="N678" i="14"/>
  <c r="O678" i="14"/>
  <c r="P678" i="14"/>
  <c r="Q678" i="14"/>
  <c r="R678" i="14"/>
  <c r="S678" i="14"/>
  <c r="T678" i="14"/>
  <c r="U678" i="14"/>
  <c r="V678" i="14"/>
  <c r="W678" i="14"/>
  <c r="X678" i="14"/>
  <c r="Y678" i="14"/>
  <c r="Z678" i="14"/>
  <c r="AA678" i="14"/>
  <c r="AB678" i="14"/>
  <c r="AC678" i="14"/>
  <c r="AD678" i="14"/>
  <c r="AE678" i="14"/>
  <c r="AF678" i="14"/>
  <c r="AG678" i="14"/>
  <c r="AH678" i="14"/>
  <c r="AI678" i="14"/>
  <c r="AJ678" i="14"/>
  <c r="AK678" i="14"/>
  <c r="AL678" i="14"/>
  <c r="AM678" i="14"/>
  <c r="AN678" i="14"/>
  <c r="AO678" i="14"/>
  <c r="AP678" i="14"/>
  <c r="AQ678" i="14"/>
  <c r="AR678" i="14"/>
  <c r="AS678" i="14"/>
  <c r="AT678" i="14"/>
  <c r="AU678" i="14"/>
  <c r="AV678" i="14"/>
  <c r="AW678" i="14"/>
  <c r="AX678" i="14"/>
  <c r="AZ678" i="14"/>
  <c r="BA678" i="14"/>
  <c r="BB678" i="14"/>
  <c r="BC678" i="14"/>
  <c r="BD678" i="14"/>
  <c r="BE678" i="14"/>
  <c r="BF678" i="14"/>
  <c r="BG678" i="14"/>
  <c r="BH678" i="14"/>
  <c r="BI678" i="14"/>
  <c r="BJ678" i="14"/>
  <c r="BK678" i="14"/>
  <c r="BL678" i="14"/>
  <c r="BM678" i="14"/>
  <c r="BN678" i="14"/>
  <c r="BO678" i="14"/>
  <c r="BP678" i="14"/>
  <c r="BQ678" i="14"/>
  <c r="BR678" i="14"/>
  <c r="BS678" i="14"/>
  <c r="BT678" i="14"/>
  <c r="BU678" i="14"/>
  <c r="BV678" i="14"/>
  <c r="BW678" i="14"/>
  <c r="BY678" i="14"/>
  <c r="BZ678" i="14"/>
  <c r="CA678" i="14"/>
  <c r="CB678" i="14"/>
  <c r="A679" i="14"/>
  <c r="B679" i="14"/>
  <c r="C679" i="14"/>
  <c r="D679" i="14"/>
  <c r="E679" i="14"/>
  <c r="F679" i="14"/>
  <c r="G679" i="14"/>
  <c r="H679" i="14"/>
  <c r="I679" i="14"/>
  <c r="J679" i="14"/>
  <c r="K679" i="14"/>
  <c r="L679" i="14"/>
  <c r="M679" i="14"/>
  <c r="N679" i="14"/>
  <c r="O679" i="14"/>
  <c r="P679" i="14"/>
  <c r="Q679" i="14"/>
  <c r="R679" i="14"/>
  <c r="S679" i="14"/>
  <c r="T679" i="14"/>
  <c r="U679" i="14"/>
  <c r="V679" i="14"/>
  <c r="W679" i="14"/>
  <c r="X679" i="14"/>
  <c r="Y679" i="14"/>
  <c r="Z679" i="14"/>
  <c r="AA679" i="14"/>
  <c r="AB679" i="14"/>
  <c r="AC679" i="14"/>
  <c r="AD679" i="14"/>
  <c r="AE679" i="14"/>
  <c r="AF679" i="14"/>
  <c r="AG679" i="14"/>
  <c r="AH679" i="14"/>
  <c r="AI679" i="14"/>
  <c r="AJ679" i="14"/>
  <c r="AK679" i="14"/>
  <c r="AL679" i="14"/>
  <c r="AM679" i="14"/>
  <c r="AN679" i="14"/>
  <c r="AO679" i="14"/>
  <c r="AP679" i="14"/>
  <c r="AQ679" i="14"/>
  <c r="AR679" i="14"/>
  <c r="AS679" i="14"/>
  <c r="AT679" i="14"/>
  <c r="AU679" i="14"/>
  <c r="AV679" i="14"/>
  <c r="AW679" i="14"/>
  <c r="AX679" i="14"/>
  <c r="AZ679" i="14"/>
  <c r="BA679" i="14"/>
  <c r="BB679" i="14"/>
  <c r="BC679" i="14"/>
  <c r="BD679" i="14"/>
  <c r="BE679" i="14"/>
  <c r="BF679" i="14"/>
  <c r="BG679" i="14"/>
  <c r="BH679" i="14"/>
  <c r="BI679" i="14"/>
  <c r="BJ679" i="14"/>
  <c r="BK679" i="14"/>
  <c r="BL679" i="14"/>
  <c r="BM679" i="14"/>
  <c r="BN679" i="14"/>
  <c r="BO679" i="14"/>
  <c r="BP679" i="14"/>
  <c r="BQ679" i="14"/>
  <c r="BR679" i="14"/>
  <c r="BS679" i="14"/>
  <c r="BT679" i="14"/>
  <c r="BU679" i="14"/>
  <c r="BV679" i="14"/>
  <c r="BW679" i="14"/>
  <c r="BY679" i="14"/>
  <c r="BZ679" i="14"/>
  <c r="CA679" i="14"/>
  <c r="CB679" i="14"/>
  <c r="A680" i="14"/>
  <c r="B680" i="14"/>
  <c r="C680" i="14"/>
  <c r="D680" i="14"/>
  <c r="E680" i="14"/>
  <c r="F680" i="14"/>
  <c r="G680" i="14"/>
  <c r="H680" i="14"/>
  <c r="I680" i="14"/>
  <c r="J680" i="14"/>
  <c r="K680" i="14"/>
  <c r="L680" i="14"/>
  <c r="M680" i="14"/>
  <c r="N680" i="14"/>
  <c r="O680" i="14"/>
  <c r="P680" i="14"/>
  <c r="Q680" i="14"/>
  <c r="R680" i="14"/>
  <c r="S680" i="14"/>
  <c r="T680" i="14"/>
  <c r="U680" i="14"/>
  <c r="V680" i="14"/>
  <c r="W680" i="14"/>
  <c r="X680" i="14"/>
  <c r="Y680" i="14"/>
  <c r="Z680" i="14"/>
  <c r="AA680" i="14"/>
  <c r="AB680" i="14"/>
  <c r="AC680" i="14"/>
  <c r="AD680" i="14"/>
  <c r="AE680" i="14"/>
  <c r="AF680" i="14"/>
  <c r="AG680" i="14"/>
  <c r="AH680" i="14"/>
  <c r="AI680" i="14"/>
  <c r="AJ680" i="14"/>
  <c r="AK680" i="14"/>
  <c r="AL680" i="14"/>
  <c r="AM680" i="14"/>
  <c r="AN680" i="14"/>
  <c r="AO680" i="14"/>
  <c r="AP680" i="14"/>
  <c r="AQ680" i="14"/>
  <c r="AR680" i="14"/>
  <c r="AS680" i="14"/>
  <c r="AT680" i="14"/>
  <c r="AU680" i="14"/>
  <c r="AV680" i="14"/>
  <c r="AW680" i="14"/>
  <c r="AX680" i="14"/>
  <c r="AZ680" i="14"/>
  <c r="BA680" i="14"/>
  <c r="BB680" i="14"/>
  <c r="BC680" i="14"/>
  <c r="BD680" i="14"/>
  <c r="BE680" i="14"/>
  <c r="BF680" i="14"/>
  <c r="BG680" i="14"/>
  <c r="BH680" i="14"/>
  <c r="BI680" i="14"/>
  <c r="BJ680" i="14"/>
  <c r="BK680" i="14"/>
  <c r="BL680" i="14"/>
  <c r="BM680" i="14"/>
  <c r="BN680" i="14"/>
  <c r="BO680" i="14"/>
  <c r="BP680" i="14"/>
  <c r="BQ680" i="14"/>
  <c r="BR680" i="14"/>
  <c r="BS680" i="14"/>
  <c r="BT680" i="14"/>
  <c r="BU680" i="14"/>
  <c r="BV680" i="14"/>
  <c r="BW680" i="14"/>
  <c r="BY680" i="14"/>
  <c r="BZ680" i="14"/>
  <c r="CA680" i="14"/>
  <c r="CB680" i="14"/>
  <c r="A681" i="14"/>
  <c r="B681" i="14"/>
  <c r="C681" i="14"/>
  <c r="D681" i="14"/>
  <c r="E681" i="14"/>
  <c r="F681" i="14"/>
  <c r="G681" i="14"/>
  <c r="H681" i="14"/>
  <c r="I681" i="14"/>
  <c r="J681" i="14"/>
  <c r="K681" i="14"/>
  <c r="L681" i="14"/>
  <c r="M681" i="14"/>
  <c r="N681" i="14"/>
  <c r="O681" i="14"/>
  <c r="P681" i="14"/>
  <c r="Q681" i="14"/>
  <c r="R681" i="14"/>
  <c r="S681" i="14"/>
  <c r="T681" i="14"/>
  <c r="U681" i="14"/>
  <c r="V681" i="14"/>
  <c r="W681" i="14"/>
  <c r="X681" i="14"/>
  <c r="Y681" i="14"/>
  <c r="Z681" i="14"/>
  <c r="AA681" i="14"/>
  <c r="AB681" i="14"/>
  <c r="AC681" i="14"/>
  <c r="AD681" i="14"/>
  <c r="AE681" i="14"/>
  <c r="AF681" i="14"/>
  <c r="AG681" i="14"/>
  <c r="AH681" i="14"/>
  <c r="AI681" i="14"/>
  <c r="AJ681" i="14"/>
  <c r="AK681" i="14"/>
  <c r="AL681" i="14"/>
  <c r="AM681" i="14"/>
  <c r="AN681" i="14"/>
  <c r="AO681" i="14"/>
  <c r="AP681" i="14"/>
  <c r="AQ681" i="14"/>
  <c r="AR681" i="14"/>
  <c r="AS681" i="14"/>
  <c r="AT681" i="14"/>
  <c r="AU681" i="14"/>
  <c r="AV681" i="14"/>
  <c r="AW681" i="14"/>
  <c r="AX681" i="14"/>
  <c r="AZ681" i="14"/>
  <c r="BA681" i="14"/>
  <c r="BB681" i="14"/>
  <c r="BC681" i="14"/>
  <c r="BD681" i="14"/>
  <c r="BE681" i="14"/>
  <c r="BF681" i="14"/>
  <c r="BG681" i="14"/>
  <c r="BH681" i="14"/>
  <c r="BI681" i="14"/>
  <c r="BJ681" i="14"/>
  <c r="BK681" i="14"/>
  <c r="BL681" i="14"/>
  <c r="BM681" i="14"/>
  <c r="BN681" i="14"/>
  <c r="BO681" i="14"/>
  <c r="BP681" i="14"/>
  <c r="BQ681" i="14"/>
  <c r="BR681" i="14"/>
  <c r="BS681" i="14"/>
  <c r="BT681" i="14"/>
  <c r="BU681" i="14"/>
  <c r="BV681" i="14"/>
  <c r="BW681" i="14"/>
  <c r="BY681" i="14"/>
  <c r="BZ681" i="14"/>
  <c r="CA681" i="14"/>
  <c r="CB681" i="14"/>
  <c r="A682" i="14"/>
  <c r="B682" i="14"/>
  <c r="C682" i="14"/>
  <c r="D682" i="14"/>
  <c r="E682" i="14"/>
  <c r="F682" i="14"/>
  <c r="G682" i="14"/>
  <c r="H682" i="14"/>
  <c r="I682" i="14"/>
  <c r="J682" i="14"/>
  <c r="K682" i="14"/>
  <c r="L682" i="14"/>
  <c r="M682" i="14"/>
  <c r="N682" i="14"/>
  <c r="O682" i="14"/>
  <c r="P682" i="14"/>
  <c r="Q682" i="14"/>
  <c r="R682" i="14"/>
  <c r="S682" i="14"/>
  <c r="T682" i="14"/>
  <c r="U682" i="14"/>
  <c r="V682" i="14"/>
  <c r="W682" i="14"/>
  <c r="X682" i="14"/>
  <c r="Y682" i="14"/>
  <c r="Z682" i="14"/>
  <c r="AA682" i="14"/>
  <c r="AB682" i="14"/>
  <c r="AC682" i="14"/>
  <c r="AD682" i="14"/>
  <c r="AE682" i="14"/>
  <c r="AF682" i="14"/>
  <c r="AG682" i="14"/>
  <c r="AH682" i="14"/>
  <c r="AI682" i="14"/>
  <c r="AJ682" i="14"/>
  <c r="AK682" i="14"/>
  <c r="AL682" i="14"/>
  <c r="AM682" i="14"/>
  <c r="AN682" i="14"/>
  <c r="AO682" i="14"/>
  <c r="AP682" i="14"/>
  <c r="AQ682" i="14"/>
  <c r="AR682" i="14"/>
  <c r="AS682" i="14"/>
  <c r="AT682" i="14"/>
  <c r="AU682" i="14"/>
  <c r="AV682" i="14"/>
  <c r="AW682" i="14"/>
  <c r="AX682" i="14"/>
  <c r="AZ682" i="14"/>
  <c r="BA682" i="14"/>
  <c r="BB682" i="14"/>
  <c r="BC682" i="14"/>
  <c r="BD682" i="14"/>
  <c r="BE682" i="14"/>
  <c r="BF682" i="14"/>
  <c r="BG682" i="14"/>
  <c r="BH682" i="14"/>
  <c r="BI682" i="14"/>
  <c r="BJ682" i="14"/>
  <c r="BK682" i="14"/>
  <c r="BL682" i="14"/>
  <c r="BM682" i="14"/>
  <c r="BN682" i="14"/>
  <c r="BO682" i="14"/>
  <c r="BP682" i="14"/>
  <c r="BQ682" i="14"/>
  <c r="BR682" i="14"/>
  <c r="BS682" i="14"/>
  <c r="BT682" i="14"/>
  <c r="BU682" i="14"/>
  <c r="BV682" i="14"/>
  <c r="BW682" i="14"/>
  <c r="BY682" i="14"/>
  <c r="BZ682" i="14"/>
  <c r="CA682" i="14"/>
  <c r="CB682" i="14"/>
  <c r="A683" i="14"/>
  <c r="B683" i="14"/>
  <c r="C683" i="14"/>
  <c r="D683" i="14"/>
  <c r="E683" i="14"/>
  <c r="F683" i="14"/>
  <c r="G683" i="14"/>
  <c r="H683" i="14"/>
  <c r="I683" i="14"/>
  <c r="J683" i="14"/>
  <c r="K683" i="14"/>
  <c r="L683" i="14"/>
  <c r="M683" i="14"/>
  <c r="N683" i="14"/>
  <c r="O683" i="14"/>
  <c r="P683" i="14"/>
  <c r="Q683" i="14"/>
  <c r="R683" i="14"/>
  <c r="S683" i="14"/>
  <c r="T683" i="14"/>
  <c r="U683" i="14"/>
  <c r="V683" i="14"/>
  <c r="W683" i="14"/>
  <c r="X683" i="14"/>
  <c r="Y683" i="14"/>
  <c r="Z683" i="14"/>
  <c r="AA683" i="14"/>
  <c r="AB683" i="14"/>
  <c r="AC683" i="14"/>
  <c r="AD683" i="14"/>
  <c r="AE683" i="14"/>
  <c r="AF683" i="14"/>
  <c r="AG683" i="14"/>
  <c r="AH683" i="14"/>
  <c r="AI683" i="14"/>
  <c r="AJ683" i="14"/>
  <c r="AK683" i="14"/>
  <c r="AL683" i="14"/>
  <c r="AM683" i="14"/>
  <c r="AN683" i="14"/>
  <c r="AO683" i="14"/>
  <c r="AP683" i="14"/>
  <c r="AQ683" i="14"/>
  <c r="AR683" i="14"/>
  <c r="AS683" i="14"/>
  <c r="AT683" i="14"/>
  <c r="AU683" i="14"/>
  <c r="AV683" i="14"/>
  <c r="AW683" i="14"/>
  <c r="AX683" i="14"/>
  <c r="AZ683" i="14"/>
  <c r="BA683" i="14"/>
  <c r="BB683" i="14"/>
  <c r="BC683" i="14"/>
  <c r="BD683" i="14"/>
  <c r="BE683" i="14"/>
  <c r="BF683" i="14"/>
  <c r="BG683" i="14"/>
  <c r="BH683" i="14"/>
  <c r="BI683" i="14"/>
  <c r="BJ683" i="14"/>
  <c r="BK683" i="14"/>
  <c r="BL683" i="14"/>
  <c r="BM683" i="14"/>
  <c r="BN683" i="14"/>
  <c r="BO683" i="14"/>
  <c r="BP683" i="14"/>
  <c r="BQ683" i="14"/>
  <c r="BR683" i="14"/>
  <c r="BS683" i="14"/>
  <c r="BT683" i="14"/>
  <c r="BU683" i="14"/>
  <c r="BV683" i="14"/>
  <c r="BW683" i="14"/>
  <c r="BY683" i="14"/>
  <c r="BZ683" i="14"/>
  <c r="CA683" i="14"/>
  <c r="CB683" i="14"/>
  <c r="A684" i="14"/>
  <c r="B684" i="14"/>
  <c r="C684" i="14"/>
  <c r="D684" i="14"/>
  <c r="E684" i="14"/>
  <c r="F684" i="14"/>
  <c r="G684" i="14"/>
  <c r="H684" i="14"/>
  <c r="I684" i="14"/>
  <c r="J684" i="14"/>
  <c r="K684" i="14"/>
  <c r="L684" i="14"/>
  <c r="M684" i="14"/>
  <c r="N684" i="14"/>
  <c r="O684" i="14"/>
  <c r="P684" i="14"/>
  <c r="Q684" i="14"/>
  <c r="R684" i="14"/>
  <c r="S684" i="14"/>
  <c r="T684" i="14"/>
  <c r="U684" i="14"/>
  <c r="V684" i="14"/>
  <c r="W684" i="14"/>
  <c r="X684" i="14"/>
  <c r="Y684" i="14"/>
  <c r="Z684" i="14"/>
  <c r="AA684" i="14"/>
  <c r="AB684" i="14"/>
  <c r="AC684" i="14"/>
  <c r="AD684" i="14"/>
  <c r="AE684" i="14"/>
  <c r="AF684" i="14"/>
  <c r="AG684" i="14"/>
  <c r="AH684" i="14"/>
  <c r="AI684" i="14"/>
  <c r="AJ684" i="14"/>
  <c r="AK684" i="14"/>
  <c r="AL684" i="14"/>
  <c r="AM684" i="14"/>
  <c r="AN684" i="14"/>
  <c r="AO684" i="14"/>
  <c r="AP684" i="14"/>
  <c r="AQ684" i="14"/>
  <c r="AR684" i="14"/>
  <c r="AS684" i="14"/>
  <c r="AT684" i="14"/>
  <c r="AU684" i="14"/>
  <c r="AV684" i="14"/>
  <c r="AW684" i="14"/>
  <c r="AX684" i="14"/>
  <c r="AZ684" i="14"/>
  <c r="BA684" i="14"/>
  <c r="BB684" i="14"/>
  <c r="BC684" i="14"/>
  <c r="BD684" i="14"/>
  <c r="BE684" i="14"/>
  <c r="BF684" i="14"/>
  <c r="BG684" i="14"/>
  <c r="BH684" i="14"/>
  <c r="BI684" i="14"/>
  <c r="BJ684" i="14"/>
  <c r="BK684" i="14"/>
  <c r="BL684" i="14"/>
  <c r="BM684" i="14"/>
  <c r="BN684" i="14"/>
  <c r="BO684" i="14"/>
  <c r="BP684" i="14"/>
  <c r="BQ684" i="14"/>
  <c r="BR684" i="14"/>
  <c r="BS684" i="14"/>
  <c r="BT684" i="14"/>
  <c r="BU684" i="14"/>
  <c r="BV684" i="14"/>
  <c r="BW684" i="14"/>
  <c r="BY684" i="14"/>
  <c r="BZ684" i="14"/>
  <c r="CA684" i="14"/>
  <c r="CB684" i="14"/>
  <c r="A685" i="14"/>
  <c r="B685" i="14"/>
  <c r="C685" i="14"/>
  <c r="D685" i="14"/>
  <c r="E685" i="14"/>
  <c r="F685" i="14"/>
  <c r="G685" i="14"/>
  <c r="H685" i="14"/>
  <c r="I685" i="14"/>
  <c r="J685" i="14"/>
  <c r="K685" i="14"/>
  <c r="L685" i="14"/>
  <c r="M685" i="14"/>
  <c r="N685" i="14"/>
  <c r="O685" i="14"/>
  <c r="P685" i="14"/>
  <c r="Q685" i="14"/>
  <c r="R685" i="14"/>
  <c r="S685" i="14"/>
  <c r="T685" i="14"/>
  <c r="U685" i="14"/>
  <c r="V685" i="14"/>
  <c r="W685" i="14"/>
  <c r="X685" i="14"/>
  <c r="Y685" i="14"/>
  <c r="Z685" i="14"/>
  <c r="AA685" i="14"/>
  <c r="AB685" i="14"/>
  <c r="AC685" i="14"/>
  <c r="AD685" i="14"/>
  <c r="AE685" i="14"/>
  <c r="AF685" i="14"/>
  <c r="AG685" i="14"/>
  <c r="AH685" i="14"/>
  <c r="AI685" i="14"/>
  <c r="AJ685" i="14"/>
  <c r="AK685" i="14"/>
  <c r="AL685" i="14"/>
  <c r="AM685" i="14"/>
  <c r="AN685" i="14"/>
  <c r="AO685" i="14"/>
  <c r="AP685" i="14"/>
  <c r="AQ685" i="14"/>
  <c r="AR685" i="14"/>
  <c r="AS685" i="14"/>
  <c r="AT685" i="14"/>
  <c r="AU685" i="14"/>
  <c r="AV685" i="14"/>
  <c r="AW685" i="14"/>
  <c r="AX685" i="14"/>
  <c r="AZ685" i="14"/>
  <c r="BA685" i="14"/>
  <c r="BB685" i="14"/>
  <c r="BC685" i="14"/>
  <c r="BD685" i="14"/>
  <c r="BE685" i="14"/>
  <c r="BF685" i="14"/>
  <c r="BG685" i="14"/>
  <c r="BH685" i="14"/>
  <c r="BI685" i="14"/>
  <c r="BJ685" i="14"/>
  <c r="BK685" i="14"/>
  <c r="BL685" i="14"/>
  <c r="BM685" i="14"/>
  <c r="BN685" i="14"/>
  <c r="BO685" i="14"/>
  <c r="BP685" i="14"/>
  <c r="BQ685" i="14"/>
  <c r="BR685" i="14"/>
  <c r="BS685" i="14"/>
  <c r="BT685" i="14"/>
  <c r="BU685" i="14"/>
  <c r="BV685" i="14"/>
  <c r="BW685" i="14"/>
  <c r="BY685" i="14"/>
  <c r="BZ685" i="14"/>
  <c r="CA685" i="14"/>
  <c r="CB685" i="14"/>
  <c r="A686" i="14"/>
  <c r="B686" i="14"/>
  <c r="C686" i="14"/>
  <c r="D686" i="14"/>
  <c r="E686" i="14"/>
  <c r="F686" i="14"/>
  <c r="G686" i="14"/>
  <c r="H686" i="14"/>
  <c r="I686" i="14"/>
  <c r="J686" i="14"/>
  <c r="K686" i="14"/>
  <c r="L686" i="14"/>
  <c r="M686" i="14"/>
  <c r="N686" i="14"/>
  <c r="O686" i="14"/>
  <c r="P686" i="14"/>
  <c r="Q686" i="14"/>
  <c r="R686" i="14"/>
  <c r="S686" i="14"/>
  <c r="T686" i="14"/>
  <c r="U686" i="14"/>
  <c r="V686" i="14"/>
  <c r="W686" i="14"/>
  <c r="X686" i="14"/>
  <c r="Y686" i="14"/>
  <c r="Z686" i="14"/>
  <c r="AA686" i="14"/>
  <c r="AB686" i="14"/>
  <c r="AC686" i="14"/>
  <c r="AD686" i="14"/>
  <c r="AE686" i="14"/>
  <c r="AF686" i="14"/>
  <c r="AG686" i="14"/>
  <c r="AH686" i="14"/>
  <c r="AI686" i="14"/>
  <c r="AJ686" i="14"/>
  <c r="AK686" i="14"/>
  <c r="AL686" i="14"/>
  <c r="AM686" i="14"/>
  <c r="AN686" i="14"/>
  <c r="AO686" i="14"/>
  <c r="AP686" i="14"/>
  <c r="AQ686" i="14"/>
  <c r="AR686" i="14"/>
  <c r="AS686" i="14"/>
  <c r="AT686" i="14"/>
  <c r="AU686" i="14"/>
  <c r="AV686" i="14"/>
  <c r="AW686" i="14"/>
  <c r="AX686" i="14"/>
  <c r="AZ686" i="14"/>
  <c r="BA686" i="14"/>
  <c r="BB686" i="14"/>
  <c r="BC686" i="14"/>
  <c r="BD686" i="14"/>
  <c r="BE686" i="14"/>
  <c r="BF686" i="14"/>
  <c r="BG686" i="14"/>
  <c r="BH686" i="14"/>
  <c r="BI686" i="14"/>
  <c r="BJ686" i="14"/>
  <c r="BK686" i="14"/>
  <c r="BL686" i="14"/>
  <c r="BM686" i="14"/>
  <c r="BN686" i="14"/>
  <c r="BO686" i="14"/>
  <c r="BP686" i="14"/>
  <c r="BQ686" i="14"/>
  <c r="BR686" i="14"/>
  <c r="BS686" i="14"/>
  <c r="BT686" i="14"/>
  <c r="BU686" i="14"/>
  <c r="BV686" i="14"/>
  <c r="BW686" i="14"/>
  <c r="BY686" i="14"/>
  <c r="BZ686" i="14"/>
  <c r="CA686" i="14"/>
  <c r="CB686" i="14"/>
  <c r="A687" i="14"/>
  <c r="B687" i="14"/>
  <c r="C687" i="14"/>
  <c r="D687" i="14"/>
  <c r="E687" i="14"/>
  <c r="F687" i="14"/>
  <c r="G687" i="14"/>
  <c r="H687" i="14"/>
  <c r="I687" i="14"/>
  <c r="J687" i="14"/>
  <c r="K687" i="14"/>
  <c r="L687" i="14"/>
  <c r="M687" i="14"/>
  <c r="N687" i="14"/>
  <c r="O687" i="14"/>
  <c r="P687" i="14"/>
  <c r="Q687" i="14"/>
  <c r="R687" i="14"/>
  <c r="S687" i="14"/>
  <c r="T687" i="14"/>
  <c r="U687" i="14"/>
  <c r="V687" i="14"/>
  <c r="W687" i="14"/>
  <c r="X687" i="14"/>
  <c r="Y687" i="14"/>
  <c r="Z687" i="14"/>
  <c r="AA687" i="14"/>
  <c r="AB687" i="14"/>
  <c r="AC687" i="14"/>
  <c r="AD687" i="14"/>
  <c r="AE687" i="14"/>
  <c r="AF687" i="14"/>
  <c r="AG687" i="14"/>
  <c r="AH687" i="14"/>
  <c r="AI687" i="14"/>
  <c r="AJ687" i="14"/>
  <c r="AK687" i="14"/>
  <c r="AL687" i="14"/>
  <c r="AM687" i="14"/>
  <c r="AN687" i="14"/>
  <c r="AO687" i="14"/>
  <c r="AP687" i="14"/>
  <c r="AQ687" i="14"/>
  <c r="AR687" i="14"/>
  <c r="AS687" i="14"/>
  <c r="AT687" i="14"/>
  <c r="AU687" i="14"/>
  <c r="AV687" i="14"/>
  <c r="AW687" i="14"/>
  <c r="AX687" i="14"/>
  <c r="AZ687" i="14"/>
  <c r="BA687" i="14"/>
  <c r="BB687" i="14"/>
  <c r="BC687" i="14"/>
  <c r="BD687" i="14"/>
  <c r="BE687" i="14"/>
  <c r="BF687" i="14"/>
  <c r="BG687" i="14"/>
  <c r="BH687" i="14"/>
  <c r="BI687" i="14"/>
  <c r="BJ687" i="14"/>
  <c r="BK687" i="14"/>
  <c r="BL687" i="14"/>
  <c r="BM687" i="14"/>
  <c r="BN687" i="14"/>
  <c r="BO687" i="14"/>
  <c r="BP687" i="14"/>
  <c r="BQ687" i="14"/>
  <c r="BR687" i="14"/>
  <c r="BS687" i="14"/>
  <c r="BT687" i="14"/>
  <c r="BU687" i="14"/>
  <c r="BV687" i="14"/>
  <c r="BW687" i="14"/>
  <c r="BY687" i="14"/>
  <c r="BZ687" i="14"/>
  <c r="CA687" i="14"/>
  <c r="CB687" i="14"/>
  <c r="A688" i="14"/>
  <c r="B688" i="14"/>
  <c r="C688" i="14"/>
  <c r="D688" i="14"/>
  <c r="E688" i="14"/>
  <c r="F688" i="14"/>
  <c r="G688" i="14"/>
  <c r="H688" i="14"/>
  <c r="I688" i="14"/>
  <c r="J688" i="14"/>
  <c r="K688" i="14"/>
  <c r="L688" i="14"/>
  <c r="M688" i="14"/>
  <c r="N688" i="14"/>
  <c r="O688" i="14"/>
  <c r="P688" i="14"/>
  <c r="Q688" i="14"/>
  <c r="R688" i="14"/>
  <c r="S688" i="14"/>
  <c r="T688" i="14"/>
  <c r="U688" i="14"/>
  <c r="V688" i="14"/>
  <c r="W688" i="14"/>
  <c r="X688" i="14"/>
  <c r="Y688" i="14"/>
  <c r="Z688" i="14"/>
  <c r="AA688" i="14"/>
  <c r="AB688" i="14"/>
  <c r="AC688" i="14"/>
  <c r="AD688" i="14"/>
  <c r="AE688" i="14"/>
  <c r="AF688" i="14"/>
  <c r="AG688" i="14"/>
  <c r="AH688" i="14"/>
  <c r="AI688" i="14"/>
  <c r="AJ688" i="14"/>
  <c r="AK688" i="14"/>
  <c r="AL688" i="14"/>
  <c r="AM688" i="14"/>
  <c r="AN688" i="14"/>
  <c r="AO688" i="14"/>
  <c r="AP688" i="14"/>
  <c r="AQ688" i="14"/>
  <c r="AR688" i="14"/>
  <c r="AS688" i="14"/>
  <c r="AT688" i="14"/>
  <c r="AU688" i="14"/>
  <c r="AV688" i="14"/>
  <c r="AW688" i="14"/>
  <c r="AX688" i="14"/>
  <c r="AZ688" i="14"/>
  <c r="BA688" i="14"/>
  <c r="BB688" i="14"/>
  <c r="BC688" i="14"/>
  <c r="BD688" i="14"/>
  <c r="BE688" i="14"/>
  <c r="BF688" i="14"/>
  <c r="BG688" i="14"/>
  <c r="BH688" i="14"/>
  <c r="BI688" i="14"/>
  <c r="BJ688" i="14"/>
  <c r="BK688" i="14"/>
  <c r="BL688" i="14"/>
  <c r="BM688" i="14"/>
  <c r="BN688" i="14"/>
  <c r="BO688" i="14"/>
  <c r="BP688" i="14"/>
  <c r="BQ688" i="14"/>
  <c r="BR688" i="14"/>
  <c r="BS688" i="14"/>
  <c r="BT688" i="14"/>
  <c r="BU688" i="14"/>
  <c r="BV688" i="14"/>
  <c r="BW688" i="14"/>
  <c r="BY688" i="14"/>
  <c r="BZ688" i="14"/>
  <c r="CA688" i="14"/>
  <c r="CB688" i="14"/>
  <c r="A689" i="14"/>
  <c r="B689" i="14"/>
  <c r="C689" i="14"/>
  <c r="D689" i="14"/>
  <c r="E689" i="14"/>
  <c r="F689" i="14"/>
  <c r="G689" i="14"/>
  <c r="H689" i="14"/>
  <c r="I689" i="14"/>
  <c r="J689" i="14"/>
  <c r="K689" i="14"/>
  <c r="L689" i="14"/>
  <c r="M689" i="14"/>
  <c r="N689" i="14"/>
  <c r="O689" i="14"/>
  <c r="P689" i="14"/>
  <c r="Q689" i="14"/>
  <c r="R689" i="14"/>
  <c r="S689" i="14"/>
  <c r="T689" i="14"/>
  <c r="U689" i="14"/>
  <c r="V689" i="14"/>
  <c r="W689" i="14"/>
  <c r="X689" i="14"/>
  <c r="Y689" i="14"/>
  <c r="Z689" i="14"/>
  <c r="AA689" i="14"/>
  <c r="AB689" i="14"/>
  <c r="AC689" i="14"/>
  <c r="AD689" i="14"/>
  <c r="AE689" i="14"/>
  <c r="AF689" i="14"/>
  <c r="AG689" i="14"/>
  <c r="AH689" i="14"/>
  <c r="AI689" i="14"/>
  <c r="AJ689" i="14"/>
  <c r="AK689" i="14"/>
  <c r="AL689" i="14"/>
  <c r="AM689" i="14"/>
  <c r="AN689" i="14"/>
  <c r="AO689" i="14"/>
  <c r="AP689" i="14"/>
  <c r="AQ689" i="14"/>
  <c r="AR689" i="14"/>
  <c r="AS689" i="14"/>
  <c r="AT689" i="14"/>
  <c r="AU689" i="14"/>
  <c r="AV689" i="14"/>
  <c r="AW689" i="14"/>
  <c r="AX689" i="14"/>
  <c r="AZ689" i="14"/>
  <c r="BA689" i="14"/>
  <c r="BB689" i="14"/>
  <c r="BC689" i="14"/>
  <c r="BD689" i="14"/>
  <c r="BE689" i="14"/>
  <c r="BF689" i="14"/>
  <c r="BG689" i="14"/>
  <c r="BH689" i="14"/>
  <c r="BI689" i="14"/>
  <c r="BJ689" i="14"/>
  <c r="BK689" i="14"/>
  <c r="BL689" i="14"/>
  <c r="BM689" i="14"/>
  <c r="BN689" i="14"/>
  <c r="BO689" i="14"/>
  <c r="BP689" i="14"/>
  <c r="BQ689" i="14"/>
  <c r="BR689" i="14"/>
  <c r="BS689" i="14"/>
  <c r="BT689" i="14"/>
  <c r="BU689" i="14"/>
  <c r="BV689" i="14"/>
  <c r="BW689" i="14"/>
  <c r="BY689" i="14"/>
  <c r="BZ689" i="14"/>
  <c r="CA689" i="14"/>
  <c r="CB689" i="14"/>
  <c r="A690" i="14"/>
  <c r="B690" i="14"/>
  <c r="C690" i="14"/>
  <c r="D690" i="14"/>
  <c r="E690" i="14"/>
  <c r="F690" i="14"/>
  <c r="G690" i="14"/>
  <c r="H690" i="14"/>
  <c r="I690" i="14"/>
  <c r="J690" i="14"/>
  <c r="K690" i="14"/>
  <c r="L690" i="14"/>
  <c r="M690" i="14"/>
  <c r="N690" i="14"/>
  <c r="O690" i="14"/>
  <c r="P690" i="14"/>
  <c r="Q690" i="14"/>
  <c r="R690" i="14"/>
  <c r="S690" i="14"/>
  <c r="T690" i="14"/>
  <c r="U690" i="14"/>
  <c r="V690" i="14"/>
  <c r="W690" i="14"/>
  <c r="X690" i="14"/>
  <c r="Y690" i="14"/>
  <c r="Z690" i="14"/>
  <c r="AA690" i="14"/>
  <c r="AB690" i="14"/>
  <c r="AC690" i="14"/>
  <c r="AD690" i="14"/>
  <c r="AE690" i="14"/>
  <c r="AF690" i="14"/>
  <c r="AG690" i="14"/>
  <c r="AH690" i="14"/>
  <c r="AI690" i="14"/>
  <c r="AJ690" i="14"/>
  <c r="AK690" i="14"/>
  <c r="AL690" i="14"/>
  <c r="AM690" i="14"/>
  <c r="AN690" i="14"/>
  <c r="AO690" i="14"/>
  <c r="AP690" i="14"/>
  <c r="AQ690" i="14"/>
  <c r="AR690" i="14"/>
  <c r="AS690" i="14"/>
  <c r="AT690" i="14"/>
  <c r="AU690" i="14"/>
  <c r="AV690" i="14"/>
  <c r="AW690" i="14"/>
  <c r="AX690" i="14"/>
  <c r="AZ690" i="14"/>
  <c r="BA690" i="14"/>
  <c r="BB690" i="14"/>
  <c r="BC690" i="14"/>
  <c r="BD690" i="14"/>
  <c r="BE690" i="14"/>
  <c r="BF690" i="14"/>
  <c r="BG690" i="14"/>
  <c r="BH690" i="14"/>
  <c r="BI690" i="14"/>
  <c r="BJ690" i="14"/>
  <c r="BK690" i="14"/>
  <c r="BL690" i="14"/>
  <c r="BM690" i="14"/>
  <c r="BN690" i="14"/>
  <c r="BO690" i="14"/>
  <c r="BP690" i="14"/>
  <c r="BQ690" i="14"/>
  <c r="BR690" i="14"/>
  <c r="BS690" i="14"/>
  <c r="BT690" i="14"/>
  <c r="BU690" i="14"/>
  <c r="BV690" i="14"/>
  <c r="BW690" i="14"/>
  <c r="BY690" i="14"/>
  <c r="BZ690" i="14"/>
  <c r="CA690" i="14"/>
  <c r="CB690" i="14"/>
  <c r="A691" i="14"/>
  <c r="B691" i="14"/>
  <c r="C691" i="14"/>
  <c r="D691" i="14"/>
  <c r="E691" i="14"/>
  <c r="F691" i="14"/>
  <c r="G691" i="14"/>
  <c r="H691" i="14"/>
  <c r="I691" i="14"/>
  <c r="J691" i="14"/>
  <c r="K691" i="14"/>
  <c r="L691" i="14"/>
  <c r="M691" i="14"/>
  <c r="N691" i="14"/>
  <c r="O691" i="14"/>
  <c r="P691" i="14"/>
  <c r="Q691" i="14"/>
  <c r="R691" i="14"/>
  <c r="S691" i="14"/>
  <c r="T691" i="14"/>
  <c r="U691" i="14"/>
  <c r="V691" i="14"/>
  <c r="W691" i="14"/>
  <c r="X691" i="14"/>
  <c r="Y691" i="14"/>
  <c r="Z691" i="14"/>
  <c r="AA691" i="14"/>
  <c r="AB691" i="14"/>
  <c r="AC691" i="14"/>
  <c r="AD691" i="14"/>
  <c r="AE691" i="14"/>
  <c r="AF691" i="14"/>
  <c r="AG691" i="14"/>
  <c r="AH691" i="14"/>
  <c r="AI691" i="14"/>
  <c r="AJ691" i="14"/>
  <c r="AK691" i="14"/>
  <c r="AL691" i="14"/>
  <c r="AM691" i="14"/>
  <c r="AN691" i="14"/>
  <c r="AO691" i="14"/>
  <c r="AP691" i="14"/>
  <c r="AQ691" i="14"/>
  <c r="AR691" i="14"/>
  <c r="AS691" i="14"/>
  <c r="AT691" i="14"/>
  <c r="AU691" i="14"/>
  <c r="AV691" i="14"/>
  <c r="AW691" i="14"/>
  <c r="AX691" i="14"/>
  <c r="AZ691" i="14"/>
  <c r="BA691" i="14"/>
  <c r="BB691" i="14"/>
  <c r="BC691" i="14"/>
  <c r="BD691" i="14"/>
  <c r="BE691" i="14"/>
  <c r="BF691" i="14"/>
  <c r="BG691" i="14"/>
  <c r="BH691" i="14"/>
  <c r="BI691" i="14"/>
  <c r="BJ691" i="14"/>
  <c r="BK691" i="14"/>
  <c r="BL691" i="14"/>
  <c r="BM691" i="14"/>
  <c r="BN691" i="14"/>
  <c r="BO691" i="14"/>
  <c r="BP691" i="14"/>
  <c r="BQ691" i="14"/>
  <c r="BR691" i="14"/>
  <c r="BS691" i="14"/>
  <c r="BT691" i="14"/>
  <c r="BU691" i="14"/>
  <c r="BV691" i="14"/>
  <c r="BW691" i="14"/>
  <c r="BY691" i="14"/>
  <c r="BZ691" i="14"/>
  <c r="CA691" i="14"/>
  <c r="CB691" i="14"/>
  <c r="A692" i="14"/>
  <c r="B692" i="14"/>
  <c r="C692" i="14"/>
  <c r="D692" i="14"/>
  <c r="E692" i="14"/>
  <c r="F692" i="14"/>
  <c r="G692" i="14"/>
  <c r="H692" i="14"/>
  <c r="I692" i="14"/>
  <c r="J692" i="14"/>
  <c r="K692" i="14"/>
  <c r="L692" i="14"/>
  <c r="M692" i="14"/>
  <c r="N692" i="14"/>
  <c r="O692" i="14"/>
  <c r="P692" i="14"/>
  <c r="Q692" i="14"/>
  <c r="R692" i="14"/>
  <c r="S692" i="14"/>
  <c r="T692" i="14"/>
  <c r="U692" i="14"/>
  <c r="V692" i="14"/>
  <c r="W692" i="14"/>
  <c r="X692" i="14"/>
  <c r="Y692" i="14"/>
  <c r="Z692" i="14"/>
  <c r="AA692" i="14"/>
  <c r="AB692" i="14"/>
  <c r="AC692" i="14"/>
  <c r="AD692" i="14"/>
  <c r="AE692" i="14"/>
  <c r="AF692" i="14"/>
  <c r="AG692" i="14"/>
  <c r="AH692" i="14"/>
  <c r="AI692" i="14"/>
  <c r="AJ692" i="14"/>
  <c r="AK692" i="14"/>
  <c r="AL692" i="14"/>
  <c r="AM692" i="14"/>
  <c r="AN692" i="14"/>
  <c r="AO692" i="14"/>
  <c r="AP692" i="14"/>
  <c r="AQ692" i="14"/>
  <c r="AR692" i="14"/>
  <c r="AS692" i="14"/>
  <c r="AT692" i="14"/>
  <c r="AU692" i="14"/>
  <c r="AV692" i="14"/>
  <c r="AW692" i="14"/>
  <c r="AX692" i="14"/>
  <c r="AZ692" i="14"/>
  <c r="BA692" i="14"/>
  <c r="BB692" i="14"/>
  <c r="BC692" i="14"/>
  <c r="BD692" i="14"/>
  <c r="BE692" i="14"/>
  <c r="BF692" i="14"/>
  <c r="BG692" i="14"/>
  <c r="BH692" i="14"/>
  <c r="BI692" i="14"/>
  <c r="BJ692" i="14"/>
  <c r="BK692" i="14"/>
  <c r="BL692" i="14"/>
  <c r="BM692" i="14"/>
  <c r="BN692" i="14"/>
  <c r="BO692" i="14"/>
  <c r="BP692" i="14"/>
  <c r="BQ692" i="14"/>
  <c r="BR692" i="14"/>
  <c r="BS692" i="14"/>
  <c r="BT692" i="14"/>
  <c r="BU692" i="14"/>
  <c r="BV692" i="14"/>
  <c r="BW692" i="14"/>
  <c r="BY692" i="14"/>
  <c r="BZ692" i="14"/>
  <c r="CA692" i="14"/>
  <c r="CB692" i="14"/>
  <c r="A693" i="14"/>
  <c r="B693" i="14"/>
  <c r="C693" i="14"/>
  <c r="D693" i="14"/>
  <c r="E693" i="14"/>
  <c r="F693" i="14"/>
  <c r="G693" i="14"/>
  <c r="H693" i="14"/>
  <c r="I693" i="14"/>
  <c r="J693" i="14"/>
  <c r="K693" i="14"/>
  <c r="L693" i="14"/>
  <c r="M693" i="14"/>
  <c r="N693" i="14"/>
  <c r="O693" i="14"/>
  <c r="P693" i="14"/>
  <c r="Q693" i="14"/>
  <c r="R693" i="14"/>
  <c r="S693" i="14"/>
  <c r="T693" i="14"/>
  <c r="U693" i="14"/>
  <c r="V693" i="14"/>
  <c r="W693" i="14"/>
  <c r="X693" i="14"/>
  <c r="Y693" i="14"/>
  <c r="Z693" i="14"/>
  <c r="AA693" i="14"/>
  <c r="AB693" i="14"/>
  <c r="AC693" i="14"/>
  <c r="AD693" i="14"/>
  <c r="AE693" i="14"/>
  <c r="AF693" i="14"/>
  <c r="AG693" i="14"/>
  <c r="AH693" i="14"/>
  <c r="AI693" i="14"/>
  <c r="AJ693" i="14"/>
  <c r="AK693" i="14"/>
  <c r="AL693" i="14"/>
  <c r="AM693" i="14"/>
  <c r="AN693" i="14"/>
  <c r="AO693" i="14"/>
  <c r="AP693" i="14"/>
  <c r="AQ693" i="14"/>
  <c r="AR693" i="14"/>
  <c r="AS693" i="14"/>
  <c r="AT693" i="14"/>
  <c r="AU693" i="14"/>
  <c r="AV693" i="14"/>
  <c r="AW693" i="14"/>
  <c r="AX693" i="14"/>
  <c r="AZ693" i="14"/>
  <c r="BA693" i="14"/>
  <c r="BB693" i="14"/>
  <c r="BC693" i="14"/>
  <c r="BD693" i="14"/>
  <c r="BE693" i="14"/>
  <c r="BF693" i="14"/>
  <c r="BG693" i="14"/>
  <c r="BH693" i="14"/>
  <c r="BI693" i="14"/>
  <c r="BJ693" i="14"/>
  <c r="BK693" i="14"/>
  <c r="BL693" i="14"/>
  <c r="BM693" i="14"/>
  <c r="BN693" i="14"/>
  <c r="BO693" i="14"/>
  <c r="BP693" i="14"/>
  <c r="BQ693" i="14"/>
  <c r="BR693" i="14"/>
  <c r="BS693" i="14"/>
  <c r="BT693" i="14"/>
  <c r="BU693" i="14"/>
  <c r="BV693" i="14"/>
  <c r="BW693" i="14"/>
  <c r="BY693" i="14"/>
  <c r="BZ693" i="14"/>
  <c r="CA693" i="14"/>
  <c r="CB693" i="14"/>
  <c r="A694" i="14"/>
  <c r="B694" i="14"/>
  <c r="C694" i="14"/>
  <c r="D694" i="14"/>
  <c r="E694" i="14"/>
  <c r="F694" i="14"/>
  <c r="G694" i="14"/>
  <c r="H694" i="14"/>
  <c r="I694" i="14"/>
  <c r="J694" i="14"/>
  <c r="K694" i="14"/>
  <c r="L694" i="14"/>
  <c r="M694" i="14"/>
  <c r="N694" i="14"/>
  <c r="O694" i="14"/>
  <c r="P694" i="14"/>
  <c r="Q694" i="14"/>
  <c r="R694" i="14"/>
  <c r="S694" i="14"/>
  <c r="T694" i="14"/>
  <c r="U694" i="14"/>
  <c r="V694" i="14"/>
  <c r="W694" i="14"/>
  <c r="X694" i="14"/>
  <c r="Y694" i="14"/>
  <c r="Z694" i="14"/>
  <c r="AA694" i="14"/>
  <c r="AB694" i="14"/>
  <c r="AC694" i="14"/>
  <c r="AD694" i="14"/>
  <c r="AE694" i="14"/>
  <c r="AF694" i="14"/>
  <c r="AG694" i="14"/>
  <c r="AH694" i="14"/>
  <c r="AI694" i="14"/>
  <c r="AJ694" i="14"/>
  <c r="AK694" i="14"/>
  <c r="AL694" i="14"/>
  <c r="AM694" i="14"/>
  <c r="AN694" i="14"/>
  <c r="AO694" i="14"/>
  <c r="AP694" i="14"/>
  <c r="AQ694" i="14"/>
  <c r="AR694" i="14"/>
  <c r="AS694" i="14"/>
  <c r="AT694" i="14"/>
  <c r="AU694" i="14"/>
  <c r="AV694" i="14"/>
  <c r="AW694" i="14"/>
  <c r="AX694" i="14"/>
  <c r="AZ694" i="14"/>
  <c r="BA694" i="14"/>
  <c r="BB694" i="14"/>
  <c r="BC694" i="14"/>
  <c r="BD694" i="14"/>
  <c r="BE694" i="14"/>
  <c r="BF694" i="14"/>
  <c r="BG694" i="14"/>
  <c r="BH694" i="14"/>
  <c r="BI694" i="14"/>
  <c r="BJ694" i="14"/>
  <c r="BK694" i="14"/>
  <c r="BL694" i="14"/>
  <c r="BM694" i="14"/>
  <c r="BN694" i="14"/>
  <c r="BO694" i="14"/>
  <c r="BP694" i="14"/>
  <c r="BQ694" i="14"/>
  <c r="BR694" i="14"/>
  <c r="BS694" i="14"/>
  <c r="BT694" i="14"/>
  <c r="BU694" i="14"/>
  <c r="BV694" i="14"/>
  <c r="BW694" i="14"/>
  <c r="BY694" i="14"/>
  <c r="BZ694" i="14"/>
  <c r="CA694" i="14"/>
  <c r="CB694" i="14"/>
  <c r="A695" i="14"/>
  <c r="B695" i="14"/>
  <c r="C695" i="14"/>
  <c r="D695" i="14"/>
  <c r="E695" i="14"/>
  <c r="F695" i="14"/>
  <c r="G695" i="14"/>
  <c r="H695" i="14"/>
  <c r="I695" i="14"/>
  <c r="J695" i="14"/>
  <c r="K695" i="14"/>
  <c r="L695" i="14"/>
  <c r="M695" i="14"/>
  <c r="N695" i="14"/>
  <c r="O695" i="14"/>
  <c r="P695" i="14"/>
  <c r="Q695" i="14"/>
  <c r="R695" i="14"/>
  <c r="S695" i="14"/>
  <c r="T695" i="14"/>
  <c r="U695" i="14"/>
  <c r="V695" i="14"/>
  <c r="W695" i="14"/>
  <c r="X695" i="14"/>
  <c r="Y695" i="14"/>
  <c r="Z695" i="14"/>
  <c r="AA695" i="14"/>
  <c r="AB695" i="14"/>
  <c r="AC695" i="14"/>
  <c r="AD695" i="14"/>
  <c r="AE695" i="14"/>
  <c r="AF695" i="14"/>
  <c r="AG695" i="14"/>
  <c r="AH695" i="14"/>
  <c r="AI695" i="14"/>
  <c r="AJ695" i="14"/>
  <c r="AK695" i="14"/>
  <c r="AL695" i="14"/>
  <c r="AM695" i="14"/>
  <c r="AN695" i="14"/>
  <c r="AO695" i="14"/>
  <c r="AP695" i="14"/>
  <c r="AQ695" i="14"/>
  <c r="AR695" i="14"/>
  <c r="AS695" i="14"/>
  <c r="AT695" i="14"/>
  <c r="AU695" i="14"/>
  <c r="AV695" i="14"/>
  <c r="AW695" i="14"/>
  <c r="AX695" i="14"/>
  <c r="AZ695" i="14"/>
  <c r="BA695" i="14"/>
  <c r="BB695" i="14"/>
  <c r="BC695" i="14"/>
  <c r="BD695" i="14"/>
  <c r="BE695" i="14"/>
  <c r="BF695" i="14"/>
  <c r="BG695" i="14"/>
  <c r="BH695" i="14"/>
  <c r="BI695" i="14"/>
  <c r="BJ695" i="14"/>
  <c r="BK695" i="14"/>
  <c r="BL695" i="14"/>
  <c r="BM695" i="14"/>
  <c r="BN695" i="14"/>
  <c r="BO695" i="14"/>
  <c r="BP695" i="14"/>
  <c r="BQ695" i="14"/>
  <c r="BR695" i="14"/>
  <c r="BS695" i="14"/>
  <c r="BT695" i="14"/>
  <c r="BU695" i="14"/>
  <c r="BV695" i="14"/>
  <c r="BW695" i="14"/>
  <c r="BY695" i="14"/>
  <c r="BZ695" i="14"/>
  <c r="CA695" i="14"/>
  <c r="CB695" i="14"/>
  <c r="A696" i="14"/>
  <c r="B696" i="14"/>
  <c r="C696" i="14"/>
  <c r="D696" i="14"/>
  <c r="E696" i="14"/>
  <c r="F696" i="14"/>
  <c r="G696" i="14"/>
  <c r="H696" i="14"/>
  <c r="I696" i="14"/>
  <c r="J696" i="14"/>
  <c r="K696" i="14"/>
  <c r="L696" i="14"/>
  <c r="M696" i="14"/>
  <c r="N696" i="14"/>
  <c r="O696" i="14"/>
  <c r="P696" i="14"/>
  <c r="Q696" i="14"/>
  <c r="R696" i="14"/>
  <c r="S696" i="14"/>
  <c r="T696" i="14"/>
  <c r="U696" i="14"/>
  <c r="V696" i="14"/>
  <c r="W696" i="14"/>
  <c r="X696" i="14"/>
  <c r="Y696" i="14"/>
  <c r="Z696" i="14"/>
  <c r="AA696" i="14"/>
  <c r="AB696" i="14"/>
  <c r="AC696" i="14"/>
  <c r="AD696" i="14"/>
  <c r="AE696" i="14"/>
  <c r="AF696" i="14"/>
  <c r="AG696" i="14"/>
  <c r="AH696" i="14"/>
  <c r="AI696" i="14"/>
  <c r="AJ696" i="14"/>
  <c r="AK696" i="14"/>
  <c r="AL696" i="14"/>
  <c r="AM696" i="14"/>
  <c r="AN696" i="14"/>
  <c r="AO696" i="14"/>
  <c r="AP696" i="14"/>
  <c r="AQ696" i="14"/>
  <c r="AR696" i="14"/>
  <c r="AS696" i="14"/>
  <c r="AT696" i="14"/>
  <c r="AU696" i="14"/>
  <c r="AV696" i="14"/>
  <c r="AW696" i="14"/>
  <c r="AX696" i="14"/>
  <c r="AZ696" i="14"/>
  <c r="BA696" i="14"/>
  <c r="BB696" i="14"/>
  <c r="BC696" i="14"/>
  <c r="BD696" i="14"/>
  <c r="BE696" i="14"/>
  <c r="BF696" i="14"/>
  <c r="BG696" i="14"/>
  <c r="BH696" i="14"/>
  <c r="BI696" i="14"/>
  <c r="BJ696" i="14"/>
  <c r="BK696" i="14"/>
  <c r="BL696" i="14"/>
  <c r="BM696" i="14"/>
  <c r="BN696" i="14"/>
  <c r="BO696" i="14"/>
  <c r="BP696" i="14"/>
  <c r="BQ696" i="14"/>
  <c r="BR696" i="14"/>
  <c r="BS696" i="14"/>
  <c r="BT696" i="14"/>
  <c r="BU696" i="14"/>
  <c r="BV696" i="14"/>
  <c r="BW696" i="14"/>
  <c r="BY696" i="14"/>
  <c r="BZ696" i="14"/>
  <c r="CA696" i="14"/>
  <c r="CB696" i="14"/>
  <c r="A697" i="14"/>
  <c r="B697" i="14"/>
  <c r="C697" i="14"/>
  <c r="D697" i="14"/>
  <c r="E697" i="14"/>
  <c r="F697" i="14"/>
  <c r="G697" i="14"/>
  <c r="H697" i="14"/>
  <c r="I697" i="14"/>
  <c r="J697" i="14"/>
  <c r="K697" i="14"/>
  <c r="L697" i="14"/>
  <c r="M697" i="14"/>
  <c r="N697" i="14"/>
  <c r="O697" i="14"/>
  <c r="P697" i="14"/>
  <c r="Q697" i="14"/>
  <c r="R697" i="14"/>
  <c r="S697" i="14"/>
  <c r="T697" i="14"/>
  <c r="U697" i="14"/>
  <c r="V697" i="14"/>
  <c r="W697" i="14"/>
  <c r="X697" i="14"/>
  <c r="Y697" i="14"/>
  <c r="Z697" i="14"/>
  <c r="AA697" i="14"/>
  <c r="AB697" i="14"/>
  <c r="AC697" i="14"/>
  <c r="AD697" i="14"/>
  <c r="AE697" i="14"/>
  <c r="AF697" i="14"/>
  <c r="AG697" i="14"/>
  <c r="AH697" i="14"/>
  <c r="AI697" i="14"/>
  <c r="AJ697" i="14"/>
  <c r="AK697" i="14"/>
  <c r="AL697" i="14"/>
  <c r="AM697" i="14"/>
  <c r="AN697" i="14"/>
  <c r="AO697" i="14"/>
  <c r="AP697" i="14"/>
  <c r="AQ697" i="14"/>
  <c r="AR697" i="14"/>
  <c r="AS697" i="14"/>
  <c r="AT697" i="14"/>
  <c r="AU697" i="14"/>
  <c r="AV697" i="14"/>
  <c r="AW697" i="14"/>
  <c r="AX697" i="14"/>
  <c r="AZ697" i="14"/>
  <c r="BA697" i="14"/>
  <c r="BB697" i="14"/>
  <c r="BC697" i="14"/>
  <c r="BD697" i="14"/>
  <c r="BE697" i="14"/>
  <c r="BF697" i="14"/>
  <c r="BG697" i="14"/>
  <c r="BH697" i="14"/>
  <c r="BI697" i="14"/>
  <c r="BJ697" i="14"/>
  <c r="BK697" i="14"/>
  <c r="BL697" i="14"/>
  <c r="BM697" i="14"/>
  <c r="BN697" i="14"/>
  <c r="BO697" i="14"/>
  <c r="BP697" i="14"/>
  <c r="BQ697" i="14"/>
  <c r="BR697" i="14"/>
  <c r="BS697" i="14"/>
  <c r="BT697" i="14"/>
  <c r="BU697" i="14"/>
  <c r="BV697" i="14"/>
  <c r="BW697" i="14"/>
  <c r="BY697" i="14"/>
  <c r="BZ697" i="14"/>
  <c r="CA697" i="14"/>
  <c r="CB697" i="14"/>
  <c r="A698" i="14"/>
  <c r="B698" i="14"/>
  <c r="C698" i="14"/>
  <c r="D698" i="14"/>
  <c r="E698" i="14"/>
  <c r="F698" i="14"/>
  <c r="G698" i="14"/>
  <c r="H698" i="14"/>
  <c r="I698" i="14"/>
  <c r="J698" i="14"/>
  <c r="K698" i="14"/>
  <c r="L698" i="14"/>
  <c r="M698" i="14"/>
  <c r="N698" i="14"/>
  <c r="O698" i="14"/>
  <c r="P698" i="14"/>
  <c r="Q698" i="14"/>
  <c r="R698" i="14"/>
  <c r="S698" i="14"/>
  <c r="T698" i="14"/>
  <c r="U698" i="14"/>
  <c r="V698" i="14"/>
  <c r="W698" i="14"/>
  <c r="X698" i="14"/>
  <c r="Y698" i="14"/>
  <c r="Z698" i="14"/>
  <c r="AA698" i="14"/>
  <c r="AB698" i="14"/>
  <c r="AC698" i="14"/>
  <c r="AD698" i="14"/>
  <c r="AE698" i="14"/>
  <c r="AF698" i="14"/>
  <c r="AG698" i="14"/>
  <c r="AH698" i="14"/>
  <c r="AI698" i="14"/>
  <c r="AJ698" i="14"/>
  <c r="AK698" i="14"/>
  <c r="AL698" i="14"/>
  <c r="AM698" i="14"/>
  <c r="AN698" i="14"/>
  <c r="AO698" i="14"/>
  <c r="AP698" i="14"/>
  <c r="AQ698" i="14"/>
  <c r="AR698" i="14"/>
  <c r="AS698" i="14"/>
  <c r="AT698" i="14"/>
  <c r="AU698" i="14"/>
  <c r="AV698" i="14"/>
  <c r="AW698" i="14"/>
  <c r="AX698" i="14"/>
  <c r="AZ698" i="14"/>
  <c r="BA698" i="14"/>
  <c r="BB698" i="14"/>
  <c r="BC698" i="14"/>
  <c r="BD698" i="14"/>
  <c r="BE698" i="14"/>
  <c r="BF698" i="14"/>
  <c r="BG698" i="14"/>
  <c r="BH698" i="14"/>
  <c r="BI698" i="14"/>
  <c r="BJ698" i="14"/>
  <c r="BK698" i="14"/>
  <c r="BL698" i="14"/>
  <c r="BM698" i="14"/>
  <c r="BN698" i="14"/>
  <c r="BO698" i="14"/>
  <c r="BP698" i="14"/>
  <c r="BQ698" i="14"/>
  <c r="BR698" i="14"/>
  <c r="BS698" i="14"/>
  <c r="BT698" i="14"/>
  <c r="BU698" i="14"/>
  <c r="BV698" i="14"/>
  <c r="BW698" i="14"/>
  <c r="BY698" i="14"/>
  <c r="BZ698" i="14"/>
  <c r="CA698" i="14"/>
  <c r="CB698" i="14"/>
  <c r="A699" i="14"/>
  <c r="B699" i="14"/>
  <c r="C699" i="14"/>
  <c r="D699" i="14"/>
  <c r="E699" i="14"/>
  <c r="F699" i="14"/>
  <c r="G699" i="14"/>
  <c r="H699" i="14"/>
  <c r="I699" i="14"/>
  <c r="J699" i="14"/>
  <c r="K699" i="14"/>
  <c r="L699" i="14"/>
  <c r="M699" i="14"/>
  <c r="N699" i="14"/>
  <c r="O699" i="14"/>
  <c r="P699" i="14"/>
  <c r="Q699" i="14"/>
  <c r="R699" i="14"/>
  <c r="S699" i="14"/>
  <c r="T699" i="14"/>
  <c r="U699" i="14"/>
  <c r="V699" i="14"/>
  <c r="W699" i="14"/>
  <c r="X699" i="14"/>
  <c r="Y699" i="14"/>
  <c r="Z699" i="14"/>
  <c r="AA699" i="14"/>
  <c r="AB699" i="14"/>
  <c r="AC699" i="14"/>
  <c r="AD699" i="14"/>
  <c r="AE699" i="14"/>
  <c r="AF699" i="14"/>
  <c r="AG699" i="14"/>
  <c r="AH699" i="14"/>
  <c r="AI699" i="14"/>
  <c r="AJ699" i="14"/>
  <c r="AK699" i="14"/>
  <c r="AL699" i="14"/>
  <c r="AM699" i="14"/>
  <c r="AN699" i="14"/>
  <c r="AO699" i="14"/>
  <c r="AP699" i="14"/>
  <c r="AQ699" i="14"/>
  <c r="AR699" i="14"/>
  <c r="AS699" i="14"/>
  <c r="AT699" i="14"/>
  <c r="AU699" i="14"/>
  <c r="AV699" i="14"/>
  <c r="AW699" i="14"/>
  <c r="AX699" i="14"/>
  <c r="AZ699" i="14"/>
  <c r="BA699" i="14"/>
  <c r="BB699" i="14"/>
  <c r="BC699" i="14"/>
  <c r="BD699" i="14"/>
  <c r="BE699" i="14"/>
  <c r="BF699" i="14"/>
  <c r="BG699" i="14"/>
  <c r="BH699" i="14"/>
  <c r="BI699" i="14"/>
  <c r="BJ699" i="14"/>
  <c r="BK699" i="14"/>
  <c r="BL699" i="14"/>
  <c r="BM699" i="14"/>
  <c r="BN699" i="14"/>
  <c r="BO699" i="14"/>
  <c r="BP699" i="14"/>
  <c r="BQ699" i="14"/>
  <c r="BR699" i="14"/>
  <c r="BS699" i="14"/>
  <c r="BT699" i="14"/>
  <c r="BU699" i="14"/>
  <c r="BV699" i="14"/>
  <c r="BW699" i="14"/>
  <c r="BY699" i="14"/>
  <c r="BZ699" i="14"/>
  <c r="CA699" i="14"/>
  <c r="CB699" i="14"/>
  <c r="A700" i="14"/>
  <c r="B700" i="14"/>
  <c r="C700" i="14"/>
  <c r="D700" i="14"/>
  <c r="E700" i="14"/>
  <c r="F700" i="14"/>
  <c r="G700" i="14"/>
  <c r="H700" i="14"/>
  <c r="I700" i="14"/>
  <c r="J700" i="14"/>
  <c r="K700" i="14"/>
  <c r="L700" i="14"/>
  <c r="M700" i="14"/>
  <c r="N700" i="14"/>
  <c r="O700" i="14"/>
  <c r="P700" i="14"/>
  <c r="Q700" i="14"/>
  <c r="R700" i="14"/>
  <c r="S700" i="14"/>
  <c r="T700" i="14"/>
  <c r="U700" i="14"/>
  <c r="V700" i="14"/>
  <c r="W700" i="14"/>
  <c r="X700" i="14"/>
  <c r="Y700" i="14"/>
  <c r="Z700" i="14"/>
  <c r="AA700" i="14"/>
  <c r="AB700" i="14"/>
  <c r="AC700" i="14"/>
  <c r="AD700" i="14"/>
  <c r="AE700" i="14"/>
  <c r="AF700" i="14"/>
  <c r="AG700" i="14"/>
  <c r="AH700" i="14"/>
  <c r="AI700" i="14"/>
  <c r="AJ700" i="14"/>
  <c r="AK700" i="14"/>
  <c r="AL700" i="14"/>
  <c r="AM700" i="14"/>
  <c r="AN700" i="14"/>
  <c r="AO700" i="14"/>
  <c r="AP700" i="14"/>
  <c r="AQ700" i="14"/>
  <c r="AR700" i="14"/>
  <c r="AS700" i="14"/>
  <c r="AT700" i="14"/>
  <c r="AU700" i="14"/>
  <c r="AV700" i="14"/>
  <c r="AW700" i="14"/>
  <c r="AX700" i="14"/>
  <c r="AZ700" i="14"/>
  <c r="BA700" i="14"/>
  <c r="BB700" i="14"/>
  <c r="BC700" i="14"/>
  <c r="BD700" i="14"/>
  <c r="BE700" i="14"/>
  <c r="BF700" i="14"/>
  <c r="BG700" i="14"/>
  <c r="BH700" i="14"/>
  <c r="BI700" i="14"/>
  <c r="BJ700" i="14"/>
  <c r="BK700" i="14"/>
  <c r="BL700" i="14"/>
  <c r="BM700" i="14"/>
  <c r="BN700" i="14"/>
  <c r="BO700" i="14"/>
  <c r="BP700" i="14"/>
  <c r="BQ700" i="14"/>
  <c r="BR700" i="14"/>
  <c r="BS700" i="14"/>
  <c r="BT700" i="14"/>
  <c r="BU700" i="14"/>
  <c r="BV700" i="14"/>
  <c r="BW700" i="14"/>
  <c r="BY700" i="14"/>
  <c r="BZ700" i="14"/>
  <c r="CA700" i="14"/>
  <c r="CB700" i="14"/>
  <c r="A701" i="14"/>
  <c r="B701" i="14"/>
  <c r="C701" i="14"/>
  <c r="D701" i="14"/>
  <c r="E701" i="14"/>
  <c r="F701" i="14"/>
  <c r="G701" i="14"/>
  <c r="H701" i="14"/>
  <c r="I701" i="14"/>
  <c r="J701" i="14"/>
  <c r="K701" i="14"/>
  <c r="L701" i="14"/>
  <c r="M701" i="14"/>
  <c r="N701" i="14"/>
  <c r="O701" i="14"/>
  <c r="P701" i="14"/>
  <c r="Q701" i="14"/>
  <c r="R701" i="14"/>
  <c r="S701" i="14"/>
  <c r="T701" i="14"/>
  <c r="U701" i="14"/>
  <c r="V701" i="14"/>
  <c r="W701" i="14"/>
  <c r="X701" i="14"/>
  <c r="Y701" i="14"/>
  <c r="Z701" i="14"/>
  <c r="AA701" i="14"/>
  <c r="AB701" i="14"/>
  <c r="AC701" i="14"/>
  <c r="AD701" i="14"/>
  <c r="AE701" i="14"/>
  <c r="AF701" i="14"/>
  <c r="AG701" i="14"/>
  <c r="AH701" i="14"/>
  <c r="AI701" i="14"/>
  <c r="AJ701" i="14"/>
  <c r="AK701" i="14"/>
  <c r="AL701" i="14"/>
  <c r="AM701" i="14"/>
  <c r="AN701" i="14"/>
  <c r="AO701" i="14"/>
  <c r="AP701" i="14"/>
  <c r="AQ701" i="14"/>
  <c r="AR701" i="14"/>
  <c r="AS701" i="14"/>
  <c r="AT701" i="14"/>
  <c r="AU701" i="14"/>
  <c r="AV701" i="14"/>
  <c r="AW701" i="14"/>
  <c r="AX701" i="14"/>
  <c r="AZ701" i="14"/>
  <c r="BA701" i="14"/>
  <c r="BB701" i="14"/>
  <c r="BC701" i="14"/>
  <c r="BD701" i="14"/>
  <c r="BE701" i="14"/>
  <c r="BF701" i="14"/>
  <c r="BG701" i="14"/>
  <c r="BH701" i="14"/>
  <c r="BI701" i="14"/>
  <c r="BJ701" i="14"/>
  <c r="BK701" i="14"/>
  <c r="BL701" i="14"/>
  <c r="BM701" i="14"/>
  <c r="BN701" i="14"/>
  <c r="BO701" i="14"/>
  <c r="BP701" i="14"/>
  <c r="BQ701" i="14"/>
  <c r="BR701" i="14"/>
  <c r="BS701" i="14"/>
  <c r="BT701" i="14"/>
  <c r="BU701" i="14"/>
  <c r="BV701" i="14"/>
  <c r="BW701" i="14"/>
  <c r="BY701" i="14"/>
  <c r="BZ701" i="14"/>
  <c r="CA701" i="14"/>
  <c r="CB701" i="14"/>
  <c r="A702" i="14"/>
  <c r="B702" i="14"/>
  <c r="C702" i="14"/>
  <c r="D702" i="14"/>
  <c r="E702" i="14"/>
  <c r="F702" i="14"/>
  <c r="G702" i="14"/>
  <c r="H702" i="14"/>
  <c r="I702" i="14"/>
  <c r="J702" i="14"/>
  <c r="K702" i="14"/>
  <c r="L702" i="14"/>
  <c r="M702" i="14"/>
  <c r="N702" i="14"/>
  <c r="O702" i="14"/>
  <c r="P702" i="14"/>
  <c r="Q702" i="14"/>
  <c r="R702" i="14"/>
  <c r="S702" i="14"/>
  <c r="T702" i="14"/>
  <c r="U702" i="14"/>
  <c r="V702" i="14"/>
  <c r="W702" i="14"/>
  <c r="X702" i="14"/>
  <c r="Y702" i="14"/>
  <c r="Z702" i="14"/>
  <c r="AA702" i="14"/>
  <c r="AB702" i="14"/>
  <c r="AC702" i="14"/>
  <c r="AD702" i="14"/>
  <c r="AE702" i="14"/>
  <c r="AF702" i="14"/>
  <c r="AG702" i="14"/>
  <c r="AH702" i="14"/>
  <c r="AI702" i="14"/>
  <c r="AJ702" i="14"/>
  <c r="AK702" i="14"/>
  <c r="AL702" i="14"/>
  <c r="AM702" i="14"/>
  <c r="AN702" i="14"/>
  <c r="AO702" i="14"/>
  <c r="AP702" i="14"/>
  <c r="AQ702" i="14"/>
  <c r="AR702" i="14"/>
  <c r="AS702" i="14"/>
  <c r="AT702" i="14"/>
  <c r="AU702" i="14"/>
  <c r="AV702" i="14"/>
  <c r="AW702" i="14"/>
  <c r="AX702" i="14"/>
  <c r="AZ702" i="14"/>
  <c r="BA702" i="14"/>
  <c r="BB702" i="14"/>
  <c r="BC702" i="14"/>
  <c r="BD702" i="14"/>
  <c r="BE702" i="14"/>
  <c r="BF702" i="14"/>
  <c r="BG702" i="14"/>
  <c r="BH702" i="14"/>
  <c r="BI702" i="14"/>
  <c r="BJ702" i="14"/>
  <c r="BK702" i="14"/>
  <c r="BL702" i="14"/>
  <c r="BM702" i="14"/>
  <c r="BN702" i="14"/>
  <c r="BO702" i="14"/>
  <c r="BP702" i="14"/>
  <c r="BQ702" i="14"/>
  <c r="BR702" i="14"/>
  <c r="BS702" i="14"/>
  <c r="BT702" i="14"/>
  <c r="BU702" i="14"/>
  <c r="BV702" i="14"/>
  <c r="BW702" i="14"/>
  <c r="BY702" i="14"/>
  <c r="BZ702" i="14"/>
  <c r="CA702" i="14"/>
  <c r="CB702" i="14"/>
  <c r="A703" i="14"/>
  <c r="B703" i="14"/>
  <c r="C703" i="14"/>
  <c r="D703" i="14"/>
  <c r="E703" i="14"/>
  <c r="F703" i="14"/>
  <c r="G703" i="14"/>
  <c r="H703" i="14"/>
  <c r="I703" i="14"/>
  <c r="J703" i="14"/>
  <c r="K703" i="14"/>
  <c r="L703" i="14"/>
  <c r="M703" i="14"/>
  <c r="N703" i="14"/>
  <c r="O703" i="14"/>
  <c r="P703" i="14"/>
  <c r="Q703" i="14"/>
  <c r="R703" i="14"/>
  <c r="S703" i="14"/>
  <c r="T703" i="14"/>
  <c r="U703" i="14"/>
  <c r="V703" i="14"/>
  <c r="W703" i="14"/>
  <c r="X703" i="14"/>
  <c r="Y703" i="14"/>
  <c r="Z703" i="14"/>
  <c r="AA703" i="14"/>
  <c r="AB703" i="14"/>
  <c r="AC703" i="14"/>
  <c r="AD703" i="14"/>
  <c r="AE703" i="14"/>
  <c r="AF703" i="14"/>
  <c r="AG703" i="14"/>
  <c r="AH703" i="14"/>
  <c r="AI703" i="14"/>
  <c r="AJ703" i="14"/>
  <c r="AK703" i="14"/>
  <c r="AL703" i="14"/>
  <c r="AM703" i="14"/>
  <c r="AN703" i="14"/>
  <c r="AO703" i="14"/>
  <c r="AP703" i="14"/>
  <c r="AQ703" i="14"/>
  <c r="AR703" i="14"/>
  <c r="AS703" i="14"/>
  <c r="AT703" i="14"/>
  <c r="AU703" i="14"/>
  <c r="AV703" i="14"/>
  <c r="AW703" i="14"/>
  <c r="AX703" i="14"/>
  <c r="AZ703" i="14"/>
  <c r="BA703" i="14"/>
  <c r="BB703" i="14"/>
  <c r="BC703" i="14"/>
  <c r="BD703" i="14"/>
  <c r="BE703" i="14"/>
  <c r="BF703" i="14"/>
  <c r="BG703" i="14"/>
  <c r="BH703" i="14"/>
  <c r="BI703" i="14"/>
  <c r="BJ703" i="14"/>
  <c r="BK703" i="14"/>
  <c r="BL703" i="14"/>
  <c r="BM703" i="14"/>
  <c r="BN703" i="14"/>
  <c r="BO703" i="14"/>
  <c r="BP703" i="14"/>
  <c r="BQ703" i="14"/>
  <c r="BR703" i="14"/>
  <c r="BS703" i="14"/>
  <c r="BT703" i="14"/>
  <c r="BU703" i="14"/>
  <c r="BV703" i="14"/>
  <c r="BW703" i="14"/>
  <c r="BY703" i="14"/>
  <c r="BZ703" i="14"/>
  <c r="CA703" i="14"/>
  <c r="CB703" i="14"/>
  <c r="A704" i="14"/>
  <c r="B704" i="14"/>
  <c r="C704" i="14"/>
  <c r="D704" i="14"/>
  <c r="E704" i="14"/>
  <c r="F704" i="14"/>
  <c r="G704" i="14"/>
  <c r="H704" i="14"/>
  <c r="I704" i="14"/>
  <c r="J704" i="14"/>
  <c r="K704" i="14"/>
  <c r="L704" i="14"/>
  <c r="M704" i="14"/>
  <c r="N704" i="14"/>
  <c r="O704" i="14"/>
  <c r="P704" i="14"/>
  <c r="Q704" i="14"/>
  <c r="R704" i="14"/>
  <c r="S704" i="14"/>
  <c r="T704" i="14"/>
  <c r="U704" i="14"/>
  <c r="V704" i="14"/>
  <c r="W704" i="14"/>
  <c r="X704" i="14"/>
  <c r="Y704" i="14"/>
  <c r="Z704" i="14"/>
  <c r="AA704" i="14"/>
  <c r="AB704" i="14"/>
  <c r="AC704" i="14"/>
  <c r="AD704" i="14"/>
  <c r="AE704" i="14"/>
  <c r="AF704" i="14"/>
  <c r="AG704" i="14"/>
  <c r="AH704" i="14"/>
  <c r="AI704" i="14"/>
  <c r="AJ704" i="14"/>
  <c r="AK704" i="14"/>
  <c r="AL704" i="14"/>
  <c r="AM704" i="14"/>
  <c r="AN704" i="14"/>
  <c r="AO704" i="14"/>
  <c r="AP704" i="14"/>
  <c r="AQ704" i="14"/>
  <c r="AR704" i="14"/>
  <c r="AS704" i="14"/>
  <c r="AT704" i="14"/>
  <c r="AU704" i="14"/>
  <c r="AV704" i="14"/>
  <c r="AW704" i="14"/>
  <c r="AX704" i="14"/>
  <c r="AZ704" i="14"/>
  <c r="BA704" i="14"/>
  <c r="BB704" i="14"/>
  <c r="BC704" i="14"/>
  <c r="BD704" i="14"/>
  <c r="BE704" i="14"/>
  <c r="BF704" i="14"/>
  <c r="BG704" i="14"/>
  <c r="BH704" i="14"/>
  <c r="BI704" i="14"/>
  <c r="BJ704" i="14"/>
  <c r="BK704" i="14"/>
  <c r="BL704" i="14"/>
  <c r="BM704" i="14"/>
  <c r="BN704" i="14"/>
  <c r="BO704" i="14"/>
  <c r="BP704" i="14"/>
  <c r="BQ704" i="14"/>
  <c r="BR704" i="14"/>
  <c r="BS704" i="14"/>
  <c r="BT704" i="14"/>
  <c r="BU704" i="14"/>
  <c r="BV704" i="14"/>
  <c r="BW704" i="14"/>
  <c r="BY704" i="14"/>
  <c r="BZ704" i="14"/>
  <c r="CA704" i="14"/>
  <c r="CB704" i="14"/>
  <c r="A705" i="14"/>
  <c r="B705" i="14"/>
  <c r="C705" i="14"/>
  <c r="D705" i="14"/>
  <c r="E705" i="14"/>
  <c r="F705" i="14"/>
  <c r="G705" i="14"/>
  <c r="H705" i="14"/>
  <c r="I705" i="14"/>
  <c r="J705" i="14"/>
  <c r="K705" i="14"/>
  <c r="L705" i="14"/>
  <c r="M705" i="14"/>
  <c r="N705" i="14"/>
  <c r="O705" i="14"/>
  <c r="P705" i="14"/>
  <c r="Q705" i="14"/>
  <c r="R705" i="14"/>
  <c r="S705" i="14"/>
  <c r="T705" i="14"/>
  <c r="U705" i="14"/>
  <c r="V705" i="14"/>
  <c r="W705" i="14"/>
  <c r="X705" i="14"/>
  <c r="Y705" i="14"/>
  <c r="Z705" i="14"/>
  <c r="AA705" i="14"/>
  <c r="AB705" i="14"/>
  <c r="AC705" i="14"/>
  <c r="AD705" i="14"/>
  <c r="AE705" i="14"/>
  <c r="AF705" i="14"/>
  <c r="AG705" i="14"/>
  <c r="AH705" i="14"/>
  <c r="AI705" i="14"/>
  <c r="AJ705" i="14"/>
  <c r="AK705" i="14"/>
  <c r="AL705" i="14"/>
  <c r="AM705" i="14"/>
  <c r="AN705" i="14"/>
  <c r="AO705" i="14"/>
  <c r="AP705" i="14"/>
  <c r="AQ705" i="14"/>
  <c r="AR705" i="14"/>
  <c r="AS705" i="14"/>
  <c r="AT705" i="14"/>
  <c r="AU705" i="14"/>
  <c r="AV705" i="14"/>
  <c r="AW705" i="14"/>
  <c r="AX705" i="14"/>
  <c r="AZ705" i="14"/>
  <c r="BA705" i="14"/>
  <c r="BB705" i="14"/>
  <c r="BC705" i="14"/>
  <c r="BD705" i="14"/>
  <c r="BE705" i="14"/>
  <c r="BF705" i="14"/>
  <c r="BG705" i="14"/>
  <c r="BH705" i="14"/>
  <c r="BI705" i="14"/>
  <c r="BJ705" i="14"/>
  <c r="BK705" i="14"/>
  <c r="BL705" i="14"/>
  <c r="BM705" i="14"/>
  <c r="BN705" i="14"/>
  <c r="BO705" i="14"/>
  <c r="BP705" i="14"/>
  <c r="BQ705" i="14"/>
  <c r="BR705" i="14"/>
  <c r="BS705" i="14"/>
  <c r="BT705" i="14"/>
  <c r="BU705" i="14"/>
  <c r="BV705" i="14"/>
  <c r="BW705" i="14"/>
  <c r="BY705" i="14"/>
  <c r="BZ705" i="14"/>
  <c r="CA705" i="14"/>
  <c r="CB705" i="14"/>
  <c r="A706" i="14"/>
  <c r="B706" i="14"/>
  <c r="C706" i="14"/>
  <c r="D706" i="14"/>
  <c r="E706" i="14"/>
  <c r="F706" i="14"/>
  <c r="G706" i="14"/>
  <c r="H706" i="14"/>
  <c r="I706" i="14"/>
  <c r="J706" i="14"/>
  <c r="K706" i="14"/>
  <c r="L706" i="14"/>
  <c r="M706" i="14"/>
  <c r="N706" i="14"/>
  <c r="O706" i="14"/>
  <c r="P706" i="14"/>
  <c r="Q706" i="14"/>
  <c r="R706" i="14"/>
  <c r="S706" i="14"/>
  <c r="T706" i="14"/>
  <c r="U706" i="14"/>
  <c r="V706" i="14"/>
  <c r="W706" i="14"/>
  <c r="X706" i="14"/>
  <c r="Y706" i="14"/>
  <c r="Z706" i="14"/>
  <c r="AA706" i="14"/>
  <c r="AB706" i="14"/>
  <c r="AC706" i="14"/>
  <c r="AD706" i="14"/>
  <c r="AE706" i="14"/>
  <c r="AF706" i="14"/>
  <c r="AG706" i="14"/>
  <c r="AH706" i="14"/>
  <c r="AI706" i="14"/>
  <c r="AJ706" i="14"/>
  <c r="AK706" i="14"/>
  <c r="AL706" i="14"/>
  <c r="AM706" i="14"/>
  <c r="AN706" i="14"/>
  <c r="AO706" i="14"/>
  <c r="AP706" i="14"/>
  <c r="AQ706" i="14"/>
  <c r="AR706" i="14"/>
  <c r="AS706" i="14"/>
  <c r="AT706" i="14"/>
  <c r="AU706" i="14"/>
  <c r="AV706" i="14"/>
  <c r="AW706" i="14"/>
  <c r="AX706" i="14"/>
  <c r="AZ706" i="14"/>
  <c r="BA706" i="14"/>
  <c r="BB706" i="14"/>
  <c r="BC706" i="14"/>
  <c r="BD706" i="14"/>
  <c r="BE706" i="14"/>
  <c r="BF706" i="14"/>
  <c r="BG706" i="14"/>
  <c r="BH706" i="14"/>
  <c r="BI706" i="14"/>
  <c r="BJ706" i="14"/>
  <c r="BK706" i="14"/>
  <c r="BL706" i="14"/>
  <c r="BM706" i="14"/>
  <c r="BN706" i="14"/>
  <c r="BO706" i="14"/>
  <c r="BP706" i="14"/>
  <c r="BQ706" i="14"/>
  <c r="BR706" i="14"/>
  <c r="BS706" i="14"/>
  <c r="BT706" i="14"/>
  <c r="BU706" i="14"/>
  <c r="BV706" i="14"/>
  <c r="BW706" i="14"/>
  <c r="BY706" i="14"/>
  <c r="BZ706" i="14"/>
  <c r="CA706" i="14"/>
  <c r="CB706" i="14"/>
  <c r="A707" i="14"/>
  <c r="B707" i="14"/>
  <c r="C707" i="14"/>
  <c r="D707" i="14"/>
  <c r="E707" i="14"/>
  <c r="F707" i="14"/>
  <c r="G707" i="14"/>
  <c r="H707" i="14"/>
  <c r="I707" i="14"/>
  <c r="J707" i="14"/>
  <c r="K707" i="14"/>
  <c r="L707" i="14"/>
  <c r="M707" i="14"/>
  <c r="N707" i="14"/>
  <c r="O707" i="14"/>
  <c r="P707" i="14"/>
  <c r="Q707" i="14"/>
  <c r="R707" i="14"/>
  <c r="S707" i="14"/>
  <c r="T707" i="14"/>
  <c r="U707" i="14"/>
  <c r="V707" i="14"/>
  <c r="W707" i="14"/>
  <c r="X707" i="14"/>
  <c r="Y707" i="14"/>
  <c r="Z707" i="14"/>
  <c r="AA707" i="14"/>
  <c r="AB707" i="14"/>
  <c r="AC707" i="14"/>
  <c r="AD707" i="14"/>
  <c r="AE707" i="14"/>
  <c r="AF707" i="14"/>
  <c r="AG707" i="14"/>
  <c r="AH707" i="14"/>
  <c r="AI707" i="14"/>
  <c r="AJ707" i="14"/>
  <c r="AK707" i="14"/>
  <c r="AL707" i="14"/>
  <c r="AM707" i="14"/>
  <c r="AN707" i="14"/>
  <c r="AO707" i="14"/>
  <c r="AP707" i="14"/>
  <c r="AQ707" i="14"/>
  <c r="AR707" i="14"/>
  <c r="AS707" i="14"/>
  <c r="AT707" i="14"/>
  <c r="AU707" i="14"/>
  <c r="AV707" i="14"/>
  <c r="AW707" i="14"/>
  <c r="AX707" i="14"/>
  <c r="AZ707" i="14"/>
  <c r="BA707" i="14"/>
  <c r="BB707" i="14"/>
  <c r="BC707" i="14"/>
  <c r="BD707" i="14"/>
  <c r="BE707" i="14"/>
  <c r="BF707" i="14"/>
  <c r="BG707" i="14"/>
  <c r="BH707" i="14"/>
  <c r="BI707" i="14"/>
  <c r="BJ707" i="14"/>
  <c r="BK707" i="14"/>
  <c r="BL707" i="14"/>
  <c r="BM707" i="14"/>
  <c r="BN707" i="14"/>
  <c r="BO707" i="14"/>
  <c r="BP707" i="14"/>
  <c r="BQ707" i="14"/>
  <c r="BR707" i="14"/>
  <c r="BS707" i="14"/>
  <c r="BT707" i="14"/>
  <c r="BU707" i="14"/>
  <c r="BV707" i="14"/>
  <c r="BW707" i="14"/>
  <c r="BY707" i="14"/>
  <c r="BZ707" i="14"/>
  <c r="CA707" i="14"/>
  <c r="CB707" i="14"/>
  <c r="A708" i="14"/>
  <c r="B708" i="14"/>
  <c r="C708" i="14"/>
  <c r="D708" i="14"/>
  <c r="E708" i="14"/>
  <c r="F708" i="14"/>
  <c r="G708" i="14"/>
  <c r="H708" i="14"/>
  <c r="I708" i="14"/>
  <c r="J708" i="14"/>
  <c r="K708" i="14"/>
  <c r="L708" i="14"/>
  <c r="M708" i="14"/>
  <c r="N708" i="14"/>
  <c r="O708" i="14"/>
  <c r="P708" i="14"/>
  <c r="Q708" i="14"/>
  <c r="R708" i="14"/>
  <c r="S708" i="14"/>
  <c r="T708" i="14"/>
  <c r="U708" i="14"/>
  <c r="V708" i="14"/>
  <c r="W708" i="14"/>
  <c r="X708" i="14"/>
  <c r="Y708" i="14"/>
  <c r="Z708" i="14"/>
  <c r="AA708" i="14"/>
  <c r="AB708" i="14"/>
  <c r="AC708" i="14"/>
  <c r="AD708" i="14"/>
  <c r="AE708" i="14"/>
  <c r="AF708" i="14"/>
  <c r="AG708" i="14"/>
  <c r="AH708" i="14"/>
  <c r="AI708" i="14"/>
  <c r="AJ708" i="14"/>
  <c r="AK708" i="14"/>
  <c r="AL708" i="14"/>
  <c r="AM708" i="14"/>
  <c r="AN708" i="14"/>
  <c r="AO708" i="14"/>
  <c r="AP708" i="14"/>
  <c r="AQ708" i="14"/>
  <c r="AR708" i="14"/>
  <c r="AS708" i="14"/>
  <c r="AT708" i="14"/>
  <c r="AU708" i="14"/>
  <c r="AV708" i="14"/>
  <c r="AW708" i="14"/>
  <c r="AX708" i="14"/>
  <c r="AZ708" i="14"/>
  <c r="BA708" i="14"/>
  <c r="BB708" i="14"/>
  <c r="BC708" i="14"/>
  <c r="BD708" i="14"/>
  <c r="BE708" i="14"/>
  <c r="BF708" i="14"/>
  <c r="BG708" i="14"/>
  <c r="BH708" i="14"/>
  <c r="BI708" i="14"/>
  <c r="BJ708" i="14"/>
  <c r="BK708" i="14"/>
  <c r="BL708" i="14"/>
  <c r="BM708" i="14"/>
  <c r="BN708" i="14"/>
  <c r="BO708" i="14"/>
  <c r="BP708" i="14"/>
  <c r="BQ708" i="14"/>
  <c r="BR708" i="14"/>
  <c r="BS708" i="14"/>
  <c r="BT708" i="14"/>
  <c r="BU708" i="14"/>
  <c r="BV708" i="14"/>
  <c r="BW708" i="14"/>
  <c r="BY708" i="14"/>
  <c r="BZ708" i="14"/>
  <c r="CA708" i="14"/>
  <c r="CB708" i="14"/>
  <c r="A709" i="14"/>
  <c r="B709" i="14"/>
  <c r="C709" i="14"/>
  <c r="D709" i="14"/>
  <c r="E709" i="14"/>
  <c r="F709" i="14"/>
  <c r="G709" i="14"/>
  <c r="H709" i="14"/>
  <c r="I709" i="14"/>
  <c r="J709" i="14"/>
  <c r="K709" i="14"/>
  <c r="L709" i="14"/>
  <c r="M709" i="14"/>
  <c r="N709" i="14"/>
  <c r="O709" i="14"/>
  <c r="P709" i="14"/>
  <c r="Q709" i="14"/>
  <c r="R709" i="14"/>
  <c r="S709" i="14"/>
  <c r="T709" i="14"/>
  <c r="U709" i="14"/>
  <c r="V709" i="14"/>
  <c r="W709" i="14"/>
  <c r="X709" i="14"/>
  <c r="Y709" i="14"/>
  <c r="Z709" i="14"/>
  <c r="AA709" i="14"/>
  <c r="AB709" i="14"/>
  <c r="AC709" i="14"/>
  <c r="AD709" i="14"/>
  <c r="AE709" i="14"/>
  <c r="AF709" i="14"/>
  <c r="AG709" i="14"/>
  <c r="AH709" i="14"/>
  <c r="AI709" i="14"/>
  <c r="AJ709" i="14"/>
  <c r="AK709" i="14"/>
  <c r="AL709" i="14"/>
  <c r="AM709" i="14"/>
  <c r="AN709" i="14"/>
  <c r="AO709" i="14"/>
  <c r="AP709" i="14"/>
  <c r="AQ709" i="14"/>
  <c r="AR709" i="14"/>
  <c r="AS709" i="14"/>
  <c r="AT709" i="14"/>
  <c r="AU709" i="14"/>
  <c r="AV709" i="14"/>
  <c r="AW709" i="14"/>
  <c r="AX709" i="14"/>
  <c r="AZ709" i="14"/>
  <c r="BA709" i="14"/>
  <c r="BB709" i="14"/>
  <c r="BC709" i="14"/>
  <c r="BD709" i="14"/>
  <c r="BE709" i="14"/>
  <c r="BF709" i="14"/>
  <c r="BG709" i="14"/>
  <c r="BH709" i="14"/>
  <c r="BI709" i="14"/>
  <c r="BJ709" i="14"/>
  <c r="BK709" i="14"/>
  <c r="BL709" i="14"/>
  <c r="BM709" i="14"/>
  <c r="BN709" i="14"/>
  <c r="BO709" i="14"/>
  <c r="BP709" i="14"/>
  <c r="BQ709" i="14"/>
  <c r="BR709" i="14"/>
  <c r="BS709" i="14"/>
  <c r="BT709" i="14"/>
  <c r="BU709" i="14"/>
  <c r="BV709" i="14"/>
  <c r="BW709" i="14"/>
  <c r="BY709" i="14"/>
  <c r="BZ709" i="14"/>
  <c r="CA709" i="14"/>
  <c r="CB709" i="14"/>
  <c r="A710" i="14"/>
  <c r="B710" i="14"/>
  <c r="C710" i="14"/>
  <c r="D710" i="14"/>
  <c r="E710" i="14"/>
  <c r="F710" i="14"/>
  <c r="G710" i="14"/>
  <c r="H710" i="14"/>
  <c r="I710" i="14"/>
  <c r="J710" i="14"/>
  <c r="K710" i="14"/>
  <c r="L710" i="14"/>
  <c r="M710" i="14"/>
  <c r="N710" i="14"/>
  <c r="O710" i="14"/>
  <c r="P710" i="14"/>
  <c r="Q710" i="14"/>
  <c r="R710" i="14"/>
  <c r="S710" i="14"/>
  <c r="T710" i="14"/>
  <c r="U710" i="14"/>
  <c r="V710" i="14"/>
  <c r="W710" i="14"/>
  <c r="X710" i="14"/>
  <c r="Y710" i="14"/>
  <c r="Z710" i="14"/>
  <c r="AA710" i="14"/>
  <c r="AB710" i="14"/>
  <c r="AC710" i="14"/>
  <c r="AD710" i="14"/>
  <c r="AE710" i="14"/>
  <c r="AF710" i="14"/>
  <c r="AG710" i="14"/>
  <c r="AH710" i="14"/>
  <c r="AI710" i="14"/>
  <c r="AJ710" i="14"/>
  <c r="AK710" i="14"/>
  <c r="AL710" i="14"/>
  <c r="AM710" i="14"/>
  <c r="AN710" i="14"/>
  <c r="AO710" i="14"/>
  <c r="AP710" i="14"/>
  <c r="AQ710" i="14"/>
  <c r="AR710" i="14"/>
  <c r="AS710" i="14"/>
  <c r="AT710" i="14"/>
  <c r="AU710" i="14"/>
  <c r="AV710" i="14"/>
  <c r="AW710" i="14"/>
  <c r="AX710" i="14"/>
  <c r="AZ710" i="14"/>
  <c r="BA710" i="14"/>
  <c r="BB710" i="14"/>
  <c r="BC710" i="14"/>
  <c r="BD710" i="14"/>
  <c r="BE710" i="14"/>
  <c r="BF710" i="14"/>
  <c r="BG710" i="14"/>
  <c r="BH710" i="14"/>
  <c r="BI710" i="14"/>
  <c r="BJ710" i="14"/>
  <c r="BK710" i="14"/>
  <c r="BL710" i="14"/>
  <c r="BM710" i="14"/>
  <c r="BN710" i="14"/>
  <c r="BO710" i="14"/>
  <c r="BP710" i="14"/>
  <c r="BQ710" i="14"/>
  <c r="BR710" i="14"/>
  <c r="BS710" i="14"/>
  <c r="BT710" i="14"/>
  <c r="BU710" i="14"/>
  <c r="BV710" i="14"/>
  <c r="BW710" i="14"/>
  <c r="BY710" i="14"/>
  <c r="BZ710" i="14"/>
  <c r="CA710" i="14"/>
  <c r="CB710" i="14"/>
  <c r="A711" i="14"/>
  <c r="B711" i="14"/>
  <c r="C711" i="14"/>
  <c r="D711" i="14"/>
  <c r="E711" i="14"/>
  <c r="F711" i="14"/>
  <c r="G711" i="14"/>
  <c r="H711" i="14"/>
  <c r="I711" i="14"/>
  <c r="J711" i="14"/>
  <c r="K711" i="14"/>
  <c r="L711" i="14"/>
  <c r="M711" i="14"/>
  <c r="N711" i="14"/>
  <c r="O711" i="14"/>
  <c r="P711" i="14"/>
  <c r="Q711" i="14"/>
  <c r="R711" i="14"/>
  <c r="S711" i="14"/>
  <c r="T711" i="14"/>
  <c r="U711" i="14"/>
  <c r="V711" i="14"/>
  <c r="W711" i="14"/>
  <c r="X711" i="14"/>
  <c r="Y711" i="14"/>
  <c r="Z711" i="14"/>
  <c r="AA711" i="14"/>
  <c r="AB711" i="14"/>
  <c r="AC711" i="14"/>
  <c r="AD711" i="14"/>
  <c r="AE711" i="14"/>
  <c r="AF711" i="14"/>
  <c r="AG711" i="14"/>
  <c r="AH711" i="14"/>
  <c r="AI711" i="14"/>
  <c r="AJ711" i="14"/>
  <c r="AK711" i="14"/>
  <c r="AL711" i="14"/>
  <c r="AM711" i="14"/>
  <c r="AN711" i="14"/>
  <c r="AO711" i="14"/>
  <c r="AP711" i="14"/>
  <c r="AQ711" i="14"/>
  <c r="AR711" i="14"/>
  <c r="AS711" i="14"/>
  <c r="AT711" i="14"/>
  <c r="AU711" i="14"/>
  <c r="AV711" i="14"/>
  <c r="AW711" i="14"/>
  <c r="AX711" i="14"/>
  <c r="AZ711" i="14"/>
  <c r="BA711" i="14"/>
  <c r="BB711" i="14"/>
  <c r="BC711" i="14"/>
  <c r="BD711" i="14"/>
  <c r="BE711" i="14"/>
  <c r="BF711" i="14"/>
  <c r="BG711" i="14"/>
  <c r="BH711" i="14"/>
  <c r="BI711" i="14"/>
  <c r="BJ711" i="14"/>
  <c r="BK711" i="14"/>
  <c r="BL711" i="14"/>
  <c r="BM711" i="14"/>
  <c r="BN711" i="14"/>
  <c r="BO711" i="14"/>
  <c r="BP711" i="14"/>
  <c r="BQ711" i="14"/>
  <c r="BR711" i="14"/>
  <c r="BS711" i="14"/>
  <c r="BT711" i="14"/>
  <c r="BU711" i="14"/>
  <c r="BV711" i="14"/>
  <c r="BW711" i="14"/>
  <c r="BY711" i="14"/>
  <c r="BZ711" i="14"/>
  <c r="CA711" i="14"/>
  <c r="CB711" i="14"/>
  <c r="A712" i="14"/>
  <c r="B712" i="14"/>
  <c r="C712" i="14"/>
  <c r="D712" i="14"/>
  <c r="E712" i="14"/>
  <c r="F712" i="14"/>
  <c r="G712" i="14"/>
  <c r="H712" i="14"/>
  <c r="I712" i="14"/>
  <c r="J712" i="14"/>
  <c r="K712" i="14"/>
  <c r="L712" i="14"/>
  <c r="M712" i="14"/>
  <c r="N712" i="14"/>
  <c r="O712" i="14"/>
  <c r="P712" i="14"/>
  <c r="Q712" i="14"/>
  <c r="R712" i="14"/>
  <c r="S712" i="14"/>
  <c r="T712" i="14"/>
  <c r="U712" i="14"/>
  <c r="V712" i="14"/>
  <c r="W712" i="14"/>
  <c r="X712" i="14"/>
  <c r="Y712" i="14"/>
  <c r="Z712" i="14"/>
  <c r="AA712" i="14"/>
  <c r="AB712" i="14"/>
  <c r="AC712" i="14"/>
  <c r="AD712" i="14"/>
  <c r="AE712" i="14"/>
  <c r="AF712" i="14"/>
  <c r="AG712" i="14"/>
  <c r="AH712" i="14"/>
  <c r="AI712" i="14"/>
  <c r="AJ712" i="14"/>
  <c r="AK712" i="14"/>
  <c r="AL712" i="14"/>
  <c r="AM712" i="14"/>
  <c r="AN712" i="14"/>
  <c r="AO712" i="14"/>
  <c r="AP712" i="14"/>
  <c r="AQ712" i="14"/>
  <c r="AR712" i="14"/>
  <c r="AS712" i="14"/>
  <c r="AT712" i="14"/>
  <c r="AU712" i="14"/>
  <c r="AV712" i="14"/>
  <c r="AW712" i="14"/>
  <c r="AX712" i="14"/>
  <c r="AZ712" i="14"/>
  <c r="BA712" i="14"/>
  <c r="BB712" i="14"/>
  <c r="BC712" i="14"/>
  <c r="BD712" i="14"/>
  <c r="BE712" i="14"/>
  <c r="BF712" i="14"/>
  <c r="BG712" i="14"/>
  <c r="BH712" i="14"/>
  <c r="BI712" i="14"/>
  <c r="BJ712" i="14"/>
  <c r="BK712" i="14"/>
  <c r="BL712" i="14"/>
  <c r="BM712" i="14"/>
  <c r="BN712" i="14"/>
  <c r="BO712" i="14"/>
  <c r="BP712" i="14"/>
  <c r="BQ712" i="14"/>
  <c r="BR712" i="14"/>
  <c r="BS712" i="14"/>
  <c r="BT712" i="14"/>
  <c r="BU712" i="14"/>
  <c r="BV712" i="14"/>
  <c r="BW712" i="14"/>
  <c r="BY712" i="14"/>
  <c r="BZ712" i="14"/>
  <c r="CA712" i="14"/>
  <c r="CB712" i="14"/>
  <c r="A713" i="14"/>
  <c r="B713" i="14"/>
  <c r="C713" i="14"/>
  <c r="D713" i="14"/>
  <c r="E713" i="14"/>
  <c r="F713" i="14"/>
  <c r="G713" i="14"/>
  <c r="H713" i="14"/>
  <c r="I713" i="14"/>
  <c r="J713" i="14"/>
  <c r="K713" i="14"/>
  <c r="L713" i="14"/>
  <c r="M713" i="14"/>
  <c r="N713" i="14"/>
  <c r="O713" i="14"/>
  <c r="P713" i="14"/>
  <c r="Q713" i="14"/>
  <c r="R713" i="14"/>
  <c r="S713" i="14"/>
  <c r="T713" i="14"/>
  <c r="U713" i="14"/>
  <c r="V713" i="14"/>
  <c r="W713" i="14"/>
  <c r="X713" i="14"/>
  <c r="Y713" i="14"/>
  <c r="Z713" i="14"/>
  <c r="AA713" i="14"/>
  <c r="AB713" i="14"/>
  <c r="AC713" i="14"/>
  <c r="AD713" i="14"/>
  <c r="AE713" i="14"/>
  <c r="AF713" i="14"/>
  <c r="AG713" i="14"/>
  <c r="AH713" i="14"/>
  <c r="AI713" i="14"/>
  <c r="AJ713" i="14"/>
  <c r="AK713" i="14"/>
  <c r="AL713" i="14"/>
  <c r="AM713" i="14"/>
  <c r="AN713" i="14"/>
  <c r="AO713" i="14"/>
  <c r="AP713" i="14"/>
  <c r="AQ713" i="14"/>
  <c r="AR713" i="14"/>
  <c r="AS713" i="14"/>
  <c r="AT713" i="14"/>
  <c r="AU713" i="14"/>
  <c r="AV713" i="14"/>
  <c r="AW713" i="14"/>
  <c r="AX713" i="14"/>
  <c r="AZ713" i="14"/>
  <c r="BA713" i="14"/>
  <c r="BB713" i="14"/>
  <c r="BC713" i="14"/>
  <c r="BD713" i="14"/>
  <c r="BE713" i="14"/>
  <c r="BF713" i="14"/>
  <c r="BG713" i="14"/>
  <c r="BH713" i="14"/>
  <c r="BI713" i="14"/>
  <c r="BJ713" i="14"/>
  <c r="BK713" i="14"/>
  <c r="BL713" i="14"/>
  <c r="BM713" i="14"/>
  <c r="BN713" i="14"/>
  <c r="BO713" i="14"/>
  <c r="BP713" i="14"/>
  <c r="BQ713" i="14"/>
  <c r="BR713" i="14"/>
  <c r="BS713" i="14"/>
  <c r="BT713" i="14"/>
  <c r="BU713" i="14"/>
  <c r="BV713" i="14"/>
  <c r="BW713" i="14"/>
  <c r="BY713" i="14"/>
  <c r="BZ713" i="14"/>
  <c r="CA713" i="14"/>
  <c r="CB713" i="14"/>
  <c r="A714" i="14"/>
  <c r="B714" i="14"/>
  <c r="C714" i="14"/>
  <c r="D714" i="14"/>
  <c r="E714" i="14"/>
  <c r="F714" i="14"/>
  <c r="G714" i="14"/>
  <c r="H714" i="14"/>
  <c r="I714" i="14"/>
  <c r="J714" i="14"/>
  <c r="K714" i="14"/>
  <c r="L714" i="14"/>
  <c r="M714" i="14"/>
  <c r="N714" i="14"/>
  <c r="O714" i="14"/>
  <c r="P714" i="14"/>
  <c r="Q714" i="14"/>
  <c r="R714" i="14"/>
  <c r="S714" i="14"/>
  <c r="T714" i="14"/>
  <c r="U714" i="14"/>
  <c r="V714" i="14"/>
  <c r="W714" i="14"/>
  <c r="X714" i="14"/>
  <c r="Y714" i="14"/>
  <c r="Z714" i="14"/>
  <c r="AA714" i="14"/>
  <c r="AB714" i="14"/>
  <c r="AC714" i="14"/>
  <c r="AD714" i="14"/>
  <c r="AE714" i="14"/>
  <c r="AF714" i="14"/>
  <c r="AG714" i="14"/>
  <c r="AH714" i="14"/>
  <c r="AI714" i="14"/>
  <c r="AJ714" i="14"/>
  <c r="AK714" i="14"/>
  <c r="AL714" i="14"/>
  <c r="AM714" i="14"/>
  <c r="AN714" i="14"/>
  <c r="AO714" i="14"/>
  <c r="AP714" i="14"/>
  <c r="AQ714" i="14"/>
  <c r="AR714" i="14"/>
  <c r="AS714" i="14"/>
  <c r="AT714" i="14"/>
  <c r="AU714" i="14"/>
  <c r="AV714" i="14"/>
  <c r="AW714" i="14"/>
  <c r="AX714" i="14"/>
  <c r="AZ714" i="14"/>
  <c r="BA714" i="14"/>
  <c r="BB714" i="14"/>
  <c r="BC714" i="14"/>
  <c r="BD714" i="14"/>
  <c r="BE714" i="14"/>
  <c r="BF714" i="14"/>
  <c r="BG714" i="14"/>
  <c r="BH714" i="14"/>
  <c r="BI714" i="14"/>
  <c r="BJ714" i="14"/>
  <c r="BK714" i="14"/>
  <c r="BL714" i="14"/>
  <c r="BM714" i="14"/>
  <c r="BN714" i="14"/>
  <c r="BO714" i="14"/>
  <c r="BP714" i="14"/>
  <c r="BQ714" i="14"/>
  <c r="BR714" i="14"/>
  <c r="BS714" i="14"/>
  <c r="BT714" i="14"/>
  <c r="BU714" i="14"/>
  <c r="BV714" i="14"/>
  <c r="BW714" i="14"/>
  <c r="BY714" i="14"/>
  <c r="BZ714" i="14"/>
  <c r="CA714" i="14"/>
  <c r="CB714" i="14"/>
  <c r="A715" i="14"/>
  <c r="B715" i="14"/>
  <c r="C715" i="14"/>
  <c r="D715" i="14"/>
  <c r="E715" i="14"/>
  <c r="F715" i="14"/>
  <c r="G715" i="14"/>
  <c r="H715" i="14"/>
  <c r="I715" i="14"/>
  <c r="J715" i="14"/>
  <c r="K715" i="14"/>
  <c r="L715" i="14"/>
  <c r="M715" i="14"/>
  <c r="N715" i="14"/>
  <c r="O715" i="14"/>
  <c r="P715" i="14"/>
  <c r="Q715" i="14"/>
  <c r="R715" i="14"/>
  <c r="S715" i="14"/>
  <c r="T715" i="14"/>
  <c r="U715" i="14"/>
  <c r="V715" i="14"/>
  <c r="W715" i="14"/>
  <c r="X715" i="14"/>
  <c r="Y715" i="14"/>
  <c r="Z715" i="14"/>
  <c r="AA715" i="14"/>
  <c r="AB715" i="14"/>
  <c r="AC715" i="14"/>
  <c r="AD715" i="14"/>
  <c r="AE715" i="14"/>
  <c r="AF715" i="14"/>
  <c r="AG715" i="14"/>
  <c r="AH715" i="14"/>
  <c r="AI715" i="14"/>
  <c r="AJ715" i="14"/>
  <c r="AK715" i="14"/>
  <c r="AL715" i="14"/>
  <c r="AM715" i="14"/>
  <c r="AN715" i="14"/>
  <c r="AO715" i="14"/>
  <c r="AP715" i="14"/>
  <c r="AQ715" i="14"/>
  <c r="AR715" i="14"/>
  <c r="AS715" i="14"/>
  <c r="AT715" i="14"/>
  <c r="AU715" i="14"/>
  <c r="AV715" i="14"/>
  <c r="AW715" i="14"/>
  <c r="AX715" i="14"/>
  <c r="AZ715" i="14"/>
  <c r="BA715" i="14"/>
  <c r="BB715" i="14"/>
  <c r="BC715" i="14"/>
  <c r="BD715" i="14"/>
  <c r="BE715" i="14"/>
  <c r="BF715" i="14"/>
  <c r="BG715" i="14"/>
  <c r="BH715" i="14"/>
  <c r="BI715" i="14"/>
  <c r="BJ715" i="14"/>
  <c r="BK715" i="14"/>
  <c r="BL715" i="14"/>
  <c r="BM715" i="14"/>
  <c r="BN715" i="14"/>
  <c r="BO715" i="14"/>
  <c r="BP715" i="14"/>
  <c r="BQ715" i="14"/>
  <c r="BR715" i="14"/>
  <c r="BS715" i="14"/>
  <c r="BT715" i="14"/>
  <c r="BU715" i="14"/>
  <c r="BV715" i="14"/>
  <c r="BW715" i="14"/>
  <c r="BY715" i="14"/>
  <c r="BZ715" i="14"/>
  <c r="CA715" i="14"/>
  <c r="CB715" i="14"/>
  <c r="A716" i="14"/>
  <c r="B716" i="14"/>
  <c r="C716" i="14"/>
  <c r="D716" i="14"/>
  <c r="E716" i="14"/>
  <c r="F716" i="14"/>
  <c r="G716" i="14"/>
  <c r="H716" i="14"/>
  <c r="I716" i="14"/>
  <c r="J716" i="14"/>
  <c r="K716" i="14"/>
  <c r="L716" i="14"/>
  <c r="M716" i="14"/>
  <c r="N716" i="14"/>
  <c r="O716" i="14"/>
  <c r="P716" i="14"/>
  <c r="Q716" i="14"/>
  <c r="R716" i="14"/>
  <c r="S716" i="14"/>
  <c r="T716" i="14"/>
  <c r="U716" i="14"/>
  <c r="V716" i="14"/>
  <c r="W716" i="14"/>
  <c r="X716" i="14"/>
  <c r="Y716" i="14"/>
  <c r="Z716" i="14"/>
  <c r="AA716" i="14"/>
  <c r="AB716" i="14"/>
  <c r="AC716" i="14"/>
  <c r="AD716" i="14"/>
  <c r="AE716" i="14"/>
  <c r="AF716" i="14"/>
  <c r="AG716" i="14"/>
  <c r="AH716" i="14"/>
  <c r="AI716" i="14"/>
  <c r="AJ716" i="14"/>
  <c r="AK716" i="14"/>
  <c r="AL716" i="14"/>
  <c r="AM716" i="14"/>
  <c r="AN716" i="14"/>
  <c r="AO716" i="14"/>
  <c r="AP716" i="14"/>
  <c r="AQ716" i="14"/>
  <c r="AR716" i="14"/>
  <c r="AS716" i="14"/>
  <c r="AT716" i="14"/>
  <c r="AU716" i="14"/>
  <c r="AV716" i="14"/>
  <c r="AW716" i="14"/>
  <c r="AX716" i="14"/>
  <c r="AZ716" i="14"/>
  <c r="BA716" i="14"/>
  <c r="BB716" i="14"/>
  <c r="BC716" i="14"/>
  <c r="BD716" i="14"/>
  <c r="BE716" i="14"/>
  <c r="BF716" i="14"/>
  <c r="BG716" i="14"/>
  <c r="BH716" i="14"/>
  <c r="BI716" i="14"/>
  <c r="BJ716" i="14"/>
  <c r="BK716" i="14"/>
  <c r="BL716" i="14"/>
  <c r="BM716" i="14"/>
  <c r="BN716" i="14"/>
  <c r="BO716" i="14"/>
  <c r="BP716" i="14"/>
  <c r="BQ716" i="14"/>
  <c r="BR716" i="14"/>
  <c r="BS716" i="14"/>
  <c r="BT716" i="14"/>
  <c r="BU716" i="14"/>
  <c r="BV716" i="14"/>
  <c r="BW716" i="14"/>
  <c r="BY716" i="14"/>
  <c r="BZ716" i="14"/>
  <c r="CA716" i="14"/>
  <c r="CB716" i="14"/>
  <c r="A717" i="14"/>
  <c r="B717" i="14"/>
  <c r="C717" i="14"/>
  <c r="D717" i="14"/>
  <c r="E717" i="14"/>
  <c r="F717" i="14"/>
  <c r="G717" i="14"/>
  <c r="H717" i="14"/>
  <c r="I717" i="14"/>
  <c r="J717" i="14"/>
  <c r="K717" i="14"/>
  <c r="L717" i="14"/>
  <c r="M717" i="14"/>
  <c r="N717" i="14"/>
  <c r="O717" i="14"/>
  <c r="P717" i="14"/>
  <c r="Q717" i="14"/>
  <c r="R717" i="14"/>
  <c r="S717" i="14"/>
  <c r="T717" i="14"/>
  <c r="U717" i="14"/>
  <c r="V717" i="14"/>
  <c r="W717" i="14"/>
  <c r="X717" i="14"/>
  <c r="Y717" i="14"/>
  <c r="Z717" i="14"/>
  <c r="AA717" i="14"/>
  <c r="AB717" i="14"/>
  <c r="AC717" i="14"/>
  <c r="AD717" i="14"/>
  <c r="AE717" i="14"/>
  <c r="AF717" i="14"/>
  <c r="AG717" i="14"/>
  <c r="AH717" i="14"/>
  <c r="AI717" i="14"/>
  <c r="AJ717" i="14"/>
  <c r="AK717" i="14"/>
  <c r="AL717" i="14"/>
  <c r="AM717" i="14"/>
  <c r="AN717" i="14"/>
  <c r="AO717" i="14"/>
  <c r="AP717" i="14"/>
  <c r="AQ717" i="14"/>
  <c r="AR717" i="14"/>
  <c r="AS717" i="14"/>
  <c r="AT717" i="14"/>
  <c r="AU717" i="14"/>
  <c r="AV717" i="14"/>
  <c r="AW717" i="14"/>
  <c r="AX717" i="14"/>
  <c r="AZ717" i="14"/>
  <c r="BA717" i="14"/>
  <c r="BB717" i="14"/>
  <c r="BC717" i="14"/>
  <c r="BD717" i="14"/>
  <c r="BE717" i="14"/>
  <c r="BF717" i="14"/>
  <c r="BG717" i="14"/>
  <c r="BH717" i="14"/>
  <c r="BI717" i="14"/>
  <c r="BJ717" i="14"/>
  <c r="BK717" i="14"/>
  <c r="BL717" i="14"/>
  <c r="BM717" i="14"/>
  <c r="BN717" i="14"/>
  <c r="BO717" i="14"/>
  <c r="BP717" i="14"/>
  <c r="BQ717" i="14"/>
  <c r="BR717" i="14"/>
  <c r="BS717" i="14"/>
  <c r="BT717" i="14"/>
  <c r="BU717" i="14"/>
  <c r="BV717" i="14"/>
  <c r="BW717" i="14"/>
  <c r="BY717" i="14"/>
  <c r="BZ717" i="14"/>
  <c r="CA717" i="14"/>
  <c r="CB717" i="14"/>
  <c r="A718" i="14"/>
  <c r="B718" i="14"/>
  <c r="C718" i="14"/>
  <c r="D718" i="14"/>
  <c r="E718" i="14"/>
  <c r="F718" i="14"/>
  <c r="G718" i="14"/>
  <c r="H718" i="14"/>
  <c r="I718" i="14"/>
  <c r="J718" i="14"/>
  <c r="K718" i="14"/>
  <c r="L718" i="14"/>
  <c r="M718" i="14"/>
  <c r="N718" i="14"/>
  <c r="O718" i="14"/>
  <c r="P718" i="14"/>
  <c r="Q718" i="14"/>
  <c r="R718" i="14"/>
  <c r="S718" i="14"/>
  <c r="T718" i="14"/>
  <c r="U718" i="14"/>
  <c r="V718" i="14"/>
  <c r="W718" i="14"/>
  <c r="X718" i="14"/>
  <c r="Y718" i="14"/>
  <c r="Z718" i="14"/>
  <c r="AA718" i="14"/>
  <c r="AB718" i="14"/>
  <c r="AC718" i="14"/>
  <c r="AD718" i="14"/>
  <c r="AE718" i="14"/>
  <c r="AF718" i="14"/>
  <c r="AG718" i="14"/>
  <c r="AH718" i="14"/>
  <c r="AI718" i="14"/>
  <c r="AJ718" i="14"/>
  <c r="AK718" i="14"/>
  <c r="AL718" i="14"/>
  <c r="AM718" i="14"/>
  <c r="AN718" i="14"/>
  <c r="AO718" i="14"/>
  <c r="AP718" i="14"/>
  <c r="AQ718" i="14"/>
  <c r="AR718" i="14"/>
  <c r="AS718" i="14"/>
  <c r="AT718" i="14"/>
  <c r="AU718" i="14"/>
  <c r="AV718" i="14"/>
  <c r="AW718" i="14"/>
  <c r="AX718" i="14"/>
  <c r="AZ718" i="14"/>
  <c r="BA718" i="14"/>
  <c r="BB718" i="14"/>
  <c r="BC718" i="14"/>
  <c r="BD718" i="14"/>
  <c r="BE718" i="14"/>
  <c r="BF718" i="14"/>
  <c r="BG718" i="14"/>
  <c r="BH718" i="14"/>
  <c r="BI718" i="14"/>
  <c r="BJ718" i="14"/>
  <c r="BK718" i="14"/>
  <c r="BL718" i="14"/>
  <c r="BM718" i="14"/>
  <c r="BN718" i="14"/>
  <c r="BO718" i="14"/>
  <c r="BP718" i="14"/>
  <c r="BQ718" i="14"/>
  <c r="BR718" i="14"/>
  <c r="BS718" i="14"/>
  <c r="BT718" i="14"/>
  <c r="BU718" i="14"/>
  <c r="BV718" i="14"/>
  <c r="BW718" i="14"/>
  <c r="BY718" i="14"/>
  <c r="BZ718" i="14"/>
  <c r="CA718" i="14"/>
  <c r="CB718" i="14"/>
  <c r="A719" i="14"/>
  <c r="B719" i="14"/>
  <c r="C719" i="14"/>
  <c r="D719" i="14"/>
  <c r="E719" i="14"/>
  <c r="F719" i="14"/>
  <c r="G719" i="14"/>
  <c r="H719" i="14"/>
  <c r="I719" i="14"/>
  <c r="J719" i="14"/>
  <c r="K719" i="14"/>
  <c r="L719" i="14"/>
  <c r="M719" i="14"/>
  <c r="N719" i="14"/>
  <c r="O719" i="14"/>
  <c r="P719" i="14"/>
  <c r="Q719" i="14"/>
  <c r="R719" i="14"/>
  <c r="S719" i="14"/>
  <c r="T719" i="14"/>
  <c r="U719" i="14"/>
  <c r="V719" i="14"/>
  <c r="W719" i="14"/>
  <c r="X719" i="14"/>
  <c r="Y719" i="14"/>
  <c r="Z719" i="14"/>
  <c r="AA719" i="14"/>
  <c r="AB719" i="14"/>
  <c r="AC719" i="14"/>
  <c r="AD719" i="14"/>
  <c r="AE719" i="14"/>
  <c r="AF719" i="14"/>
  <c r="AG719" i="14"/>
  <c r="AH719" i="14"/>
  <c r="AI719" i="14"/>
  <c r="AJ719" i="14"/>
  <c r="AK719" i="14"/>
  <c r="AL719" i="14"/>
  <c r="AM719" i="14"/>
  <c r="AN719" i="14"/>
  <c r="AO719" i="14"/>
  <c r="AP719" i="14"/>
  <c r="AQ719" i="14"/>
  <c r="AR719" i="14"/>
  <c r="AS719" i="14"/>
  <c r="AT719" i="14"/>
  <c r="AU719" i="14"/>
  <c r="AV719" i="14"/>
  <c r="AW719" i="14"/>
  <c r="AX719" i="14"/>
  <c r="AZ719" i="14"/>
  <c r="BA719" i="14"/>
  <c r="BB719" i="14"/>
  <c r="BC719" i="14"/>
  <c r="BD719" i="14"/>
  <c r="BE719" i="14"/>
  <c r="BF719" i="14"/>
  <c r="BG719" i="14"/>
  <c r="BH719" i="14"/>
  <c r="BI719" i="14"/>
  <c r="BJ719" i="14"/>
  <c r="BK719" i="14"/>
  <c r="BL719" i="14"/>
  <c r="BM719" i="14"/>
  <c r="BN719" i="14"/>
  <c r="BO719" i="14"/>
  <c r="BP719" i="14"/>
  <c r="BQ719" i="14"/>
  <c r="BR719" i="14"/>
  <c r="BS719" i="14"/>
  <c r="BT719" i="14"/>
  <c r="BU719" i="14"/>
  <c r="BV719" i="14"/>
  <c r="BW719" i="14"/>
  <c r="BY719" i="14"/>
  <c r="BZ719" i="14"/>
  <c r="CA719" i="14"/>
  <c r="CB719" i="14"/>
  <c r="A720" i="14"/>
  <c r="B720" i="14"/>
  <c r="C720" i="14"/>
  <c r="D720" i="14"/>
  <c r="E720" i="14"/>
  <c r="F720" i="14"/>
  <c r="G720" i="14"/>
  <c r="H720" i="14"/>
  <c r="I720" i="14"/>
  <c r="J720" i="14"/>
  <c r="K720" i="14"/>
  <c r="L720" i="14"/>
  <c r="M720" i="14"/>
  <c r="N720" i="14"/>
  <c r="O720" i="14"/>
  <c r="P720" i="14"/>
  <c r="Q720" i="14"/>
  <c r="R720" i="14"/>
  <c r="S720" i="14"/>
  <c r="T720" i="14"/>
  <c r="U720" i="14"/>
  <c r="V720" i="14"/>
  <c r="W720" i="14"/>
  <c r="X720" i="14"/>
  <c r="Y720" i="14"/>
  <c r="Z720" i="14"/>
  <c r="AA720" i="14"/>
  <c r="AB720" i="14"/>
  <c r="AC720" i="14"/>
  <c r="AD720" i="14"/>
  <c r="AE720" i="14"/>
  <c r="AF720" i="14"/>
  <c r="AG720" i="14"/>
  <c r="AH720" i="14"/>
  <c r="AI720" i="14"/>
  <c r="AJ720" i="14"/>
  <c r="AK720" i="14"/>
  <c r="AL720" i="14"/>
  <c r="AM720" i="14"/>
  <c r="AN720" i="14"/>
  <c r="AO720" i="14"/>
  <c r="AP720" i="14"/>
  <c r="AQ720" i="14"/>
  <c r="AR720" i="14"/>
  <c r="AS720" i="14"/>
  <c r="AT720" i="14"/>
  <c r="AU720" i="14"/>
  <c r="AV720" i="14"/>
  <c r="AW720" i="14"/>
  <c r="AX720" i="14"/>
  <c r="AZ720" i="14"/>
  <c r="BA720" i="14"/>
  <c r="BB720" i="14"/>
  <c r="BC720" i="14"/>
  <c r="BD720" i="14"/>
  <c r="BE720" i="14"/>
  <c r="BF720" i="14"/>
  <c r="BG720" i="14"/>
  <c r="BH720" i="14"/>
  <c r="BI720" i="14"/>
  <c r="BJ720" i="14"/>
  <c r="BK720" i="14"/>
  <c r="BL720" i="14"/>
  <c r="BM720" i="14"/>
  <c r="BN720" i="14"/>
  <c r="BO720" i="14"/>
  <c r="BP720" i="14"/>
  <c r="BQ720" i="14"/>
  <c r="BR720" i="14"/>
  <c r="BS720" i="14"/>
  <c r="BT720" i="14"/>
  <c r="BU720" i="14"/>
  <c r="BV720" i="14"/>
  <c r="BW720" i="14"/>
  <c r="BY720" i="14"/>
  <c r="BZ720" i="14"/>
  <c r="CA720" i="14"/>
  <c r="CB720" i="14"/>
  <c r="A721" i="14"/>
  <c r="B721" i="14"/>
  <c r="C721" i="14"/>
  <c r="D721" i="14"/>
  <c r="E721" i="14"/>
  <c r="F721" i="14"/>
  <c r="G721" i="14"/>
  <c r="H721" i="14"/>
  <c r="I721" i="14"/>
  <c r="J721" i="14"/>
  <c r="K721" i="14"/>
  <c r="L721" i="14"/>
  <c r="M721" i="14"/>
  <c r="N721" i="14"/>
  <c r="O721" i="14"/>
  <c r="P721" i="14"/>
  <c r="Q721" i="14"/>
  <c r="R721" i="14"/>
  <c r="S721" i="14"/>
  <c r="T721" i="14"/>
  <c r="U721" i="14"/>
  <c r="V721" i="14"/>
  <c r="W721" i="14"/>
  <c r="X721" i="14"/>
  <c r="Y721" i="14"/>
  <c r="Z721" i="14"/>
  <c r="AA721" i="14"/>
  <c r="AB721" i="14"/>
  <c r="AC721" i="14"/>
  <c r="AD721" i="14"/>
  <c r="AE721" i="14"/>
  <c r="AF721" i="14"/>
  <c r="AG721" i="14"/>
  <c r="AH721" i="14"/>
  <c r="AI721" i="14"/>
  <c r="AJ721" i="14"/>
  <c r="AK721" i="14"/>
  <c r="AL721" i="14"/>
  <c r="AM721" i="14"/>
  <c r="AN721" i="14"/>
  <c r="AO721" i="14"/>
  <c r="AP721" i="14"/>
  <c r="AQ721" i="14"/>
  <c r="AR721" i="14"/>
  <c r="AS721" i="14"/>
  <c r="AT721" i="14"/>
  <c r="AU721" i="14"/>
  <c r="AV721" i="14"/>
  <c r="AW721" i="14"/>
  <c r="AX721" i="14"/>
  <c r="AZ721" i="14"/>
  <c r="BA721" i="14"/>
  <c r="BB721" i="14"/>
  <c r="BC721" i="14"/>
  <c r="BD721" i="14"/>
  <c r="BE721" i="14"/>
  <c r="BF721" i="14"/>
  <c r="BG721" i="14"/>
  <c r="BH721" i="14"/>
  <c r="BI721" i="14"/>
  <c r="BJ721" i="14"/>
  <c r="BK721" i="14"/>
  <c r="BL721" i="14"/>
  <c r="BM721" i="14"/>
  <c r="BN721" i="14"/>
  <c r="BO721" i="14"/>
  <c r="BP721" i="14"/>
  <c r="BQ721" i="14"/>
  <c r="BR721" i="14"/>
  <c r="BS721" i="14"/>
  <c r="BT721" i="14"/>
  <c r="BU721" i="14"/>
  <c r="BV721" i="14"/>
  <c r="BW721" i="14"/>
  <c r="BY721" i="14"/>
  <c r="BZ721" i="14"/>
  <c r="CA721" i="14"/>
  <c r="CB721" i="14"/>
  <c r="A722" i="14"/>
  <c r="B722" i="14"/>
  <c r="C722" i="14"/>
  <c r="D722" i="14"/>
  <c r="E722" i="14"/>
  <c r="F722" i="14"/>
  <c r="G722" i="14"/>
  <c r="H722" i="14"/>
  <c r="I722" i="14"/>
  <c r="J722" i="14"/>
  <c r="K722" i="14"/>
  <c r="L722" i="14"/>
  <c r="M722" i="14"/>
  <c r="N722" i="14"/>
  <c r="O722" i="14"/>
  <c r="P722" i="14"/>
  <c r="Q722" i="14"/>
  <c r="R722" i="14"/>
  <c r="S722" i="14"/>
  <c r="T722" i="14"/>
  <c r="U722" i="14"/>
  <c r="V722" i="14"/>
  <c r="W722" i="14"/>
  <c r="X722" i="14"/>
  <c r="Y722" i="14"/>
  <c r="Z722" i="14"/>
  <c r="AA722" i="14"/>
  <c r="AB722" i="14"/>
  <c r="AC722" i="14"/>
  <c r="AD722" i="14"/>
  <c r="AE722" i="14"/>
  <c r="AF722" i="14"/>
  <c r="AG722" i="14"/>
  <c r="AH722" i="14"/>
  <c r="AI722" i="14"/>
  <c r="AJ722" i="14"/>
  <c r="AK722" i="14"/>
  <c r="AL722" i="14"/>
  <c r="AM722" i="14"/>
  <c r="AN722" i="14"/>
  <c r="AO722" i="14"/>
  <c r="AP722" i="14"/>
  <c r="AQ722" i="14"/>
  <c r="AR722" i="14"/>
  <c r="AS722" i="14"/>
  <c r="AT722" i="14"/>
  <c r="AU722" i="14"/>
  <c r="AV722" i="14"/>
  <c r="AW722" i="14"/>
  <c r="AX722" i="14"/>
  <c r="AZ722" i="14"/>
  <c r="BA722" i="14"/>
  <c r="BB722" i="14"/>
  <c r="BC722" i="14"/>
  <c r="BD722" i="14"/>
  <c r="BE722" i="14"/>
  <c r="BF722" i="14"/>
  <c r="BG722" i="14"/>
  <c r="BH722" i="14"/>
  <c r="BI722" i="14"/>
  <c r="BJ722" i="14"/>
  <c r="BK722" i="14"/>
  <c r="BL722" i="14"/>
  <c r="BM722" i="14"/>
  <c r="BN722" i="14"/>
  <c r="BO722" i="14"/>
  <c r="BP722" i="14"/>
  <c r="BQ722" i="14"/>
  <c r="BR722" i="14"/>
  <c r="BS722" i="14"/>
  <c r="BT722" i="14"/>
  <c r="BU722" i="14"/>
  <c r="BV722" i="14"/>
  <c r="BW722" i="14"/>
  <c r="BY722" i="14"/>
  <c r="BZ722" i="14"/>
  <c r="CA722" i="14"/>
  <c r="CB722" i="14"/>
  <c r="A723" i="14"/>
  <c r="B723" i="14"/>
  <c r="C723" i="14"/>
  <c r="D723" i="14"/>
  <c r="E723" i="14"/>
  <c r="F723" i="14"/>
  <c r="G723" i="14"/>
  <c r="H723" i="14"/>
  <c r="I723" i="14"/>
  <c r="J723" i="14"/>
  <c r="K723" i="14"/>
  <c r="L723" i="14"/>
  <c r="M723" i="14"/>
  <c r="N723" i="14"/>
  <c r="O723" i="14"/>
  <c r="P723" i="14"/>
  <c r="Q723" i="14"/>
  <c r="R723" i="14"/>
  <c r="S723" i="14"/>
  <c r="T723" i="14"/>
  <c r="U723" i="14"/>
  <c r="V723" i="14"/>
  <c r="W723" i="14"/>
  <c r="X723" i="14"/>
  <c r="Y723" i="14"/>
  <c r="Z723" i="14"/>
  <c r="AA723" i="14"/>
  <c r="AB723" i="14"/>
  <c r="AC723" i="14"/>
  <c r="AD723" i="14"/>
  <c r="AE723" i="14"/>
  <c r="AF723" i="14"/>
  <c r="AG723" i="14"/>
  <c r="AH723" i="14"/>
  <c r="AI723" i="14"/>
  <c r="AJ723" i="14"/>
  <c r="AK723" i="14"/>
  <c r="AL723" i="14"/>
  <c r="AM723" i="14"/>
  <c r="AN723" i="14"/>
  <c r="AO723" i="14"/>
  <c r="AP723" i="14"/>
  <c r="AQ723" i="14"/>
  <c r="AR723" i="14"/>
  <c r="AS723" i="14"/>
  <c r="AT723" i="14"/>
  <c r="AU723" i="14"/>
  <c r="AV723" i="14"/>
  <c r="AW723" i="14"/>
  <c r="AX723" i="14"/>
  <c r="AZ723" i="14"/>
  <c r="BA723" i="14"/>
  <c r="BB723" i="14"/>
  <c r="BC723" i="14"/>
  <c r="BD723" i="14"/>
  <c r="BE723" i="14"/>
  <c r="BF723" i="14"/>
  <c r="BG723" i="14"/>
  <c r="BH723" i="14"/>
  <c r="BI723" i="14"/>
  <c r="BJ723" i="14"/>
  <c r="BK723" i="14"/>
  <c r="BL723" i="14"/>
  <c r="BM723" i="14"/>
  <c r="BN723" i="14"/>
  <c r="BO723" i="14"/>
  <c r="BP723" i="14"/>
  <c r="BQ723" i="14"/>
  <c r="BR723" i="14"/>
  <c r="BS723" i="14"/>
  <c r="BT723" i="14"/>
  <c r="BU723" i="14"/>
  <c r="BV723" i="14"/>
  <c r="BW723" i="14"/>
  <c r="BY723" i="14"/>
  <c r="BZ723" i="14"/>
  <c r="CA723" i="14"/>
  <c r="CB723" i="14"/>
  <c r="A724" i="14"/>
  <c r="B724" i="14"/>
  <c r="C724" i="14"/>
  <c r="D724" i="14"/>
  <c r="E724" i="14"/>
  <c r="F724" i="14"/>
  <c r="G724" i="14"/>
  <c r="H724" i="14"/>
  <c r="I724" i="14"/>
  <c r="J724" i="14"/>
  <c r="K724" i="14"/>
  <c r="L724" i="14"/>
  <c r="M724" i="14"/>
  <c r="N724" i="14"/>
  <c r="O724" i="14"/>
  <c r="P724" i="14"/>
  <c r="Q724" i="14"/>
  <c r="R724" i="14"/>
  <c r="S724" i="14"/>
  <c r="T724" i="14"/>
  <c r="U724" i="14"/>
  <c r="V724" i="14"/>
  <c r="W724" i="14"/>
  <c r="X724" i="14"/>
  <c r="Y724" i="14"/>
  <c r="Z724" i="14"/>
  <c r="AA724" i="14"/>
  <c r="AB724" i="14"/>
  <c r="AC724" i="14"/>
  <c r="AD724" i="14"/>
  <c r="AE724" i="14"/>
  <c r="AF724" i="14"/>
  <c r="AG724" i="14"/>
  <c r="AH724" i="14"/>
  <c r="AI724" i="14"/>
  <c r="AJ724" i="14"/>
  <c r="AK724" i="14"/>
  <c r="AL724" i="14"/>
  <c r="AM724" i="14"/>
  <c r="AN724" i="14"/>
  <c r="AO724" i="14"/>
  <c r="AP724" i="14"/>
  <c r="AQ724" i="14"/>
  <c r="AR724" i="14"/>
  <c r="AS724" i="14"/>
  <c r="AT724" i="14"/>
  <c r="AU724" i="14"/>
  <c r="AV724" i="14"/>
  <c r="AW724" i="14"/>
  <c r="AX724" i="14"/>
  <c r="AZ724" i="14"/>
  <c r="BA724" i="14"/>
  <c r="BB724" i="14"/>
  <c r="BC724" i="14"/>
  <c r="BD724" i="14"/>
  <c r="BE724" i="14"/>
  <c r="BF724" i="14"/>
  <c r="BG724" i="14"/>
  <c r="BH724" i="14"/>
  <c r="BI724" i="14"/>
  <c r="BJ724" i="14"/>
  <c r="BK724" i="14"/>
  <c r="BL724" i="14"/>
  <c r="BM724" i="14"/>
  <c r="BN724" i="14"/>
  <c r="BO724" i="14"/>
  <c r="BP724" i="14"/>
  <c r="BQ724" i="14"/>
  <c r="BR724" i="14"/>
  <c r="BS724" i="14"/>
  <c r="BT724" i="14"/>
  <c r="BU724" i="14"/>
  <c r="BV724" i="14"/>
  <c r="BW724" i="14"/>
  <c r="BY724" i="14"/>
  <c r="BZ724" i="14"/>
  <c r="CA724" i="14"/>
  <c r="CB724" i="14"/>
  <c r="A725" i="14"/>
  <c r="B725" i="14"/>
  <c r="C725" i="14"/>
  <c r="D725" i="14"/>
  <c r="E725" i="14"/>
  <c r="F725" i="14"/>
  <c r="G725" i="14"/>
  <c r="H725" i="14"/>
  <c r="I725" i="14"/>
  <c r="J725" i="14"/>
  <c r="K725" i="14"/>
  <c r="L725" i="14"/>
  <c r="M725" i="14"/>
  <c r="N725" i="14"/>
  <c r="O725" i="14"/>
  <c r="P725" i="14"/>
  <c r="Q725" i="14"/>
  <c r="R725" i="14"/>
  <c r="S725" i="14"/>
  <c r="T725" i="14"/>
  <c r="U725" i="14"/>
  <c r="V725" i="14"/>
  <c r="W725" i="14"/>
  <c r="X725" i="14"/>
  <c r="Y725" i="14"/>
  <c r="Z725" i="14"/>
  <c r="AA725" i="14"/>
  <c r="AB725" i="14"/>
  <c r="AC725" i="14"/>
  <c r="AD725" i="14"/>
  <c r="AE725" i="14"/>
  <c r="AF725" i="14"/>
  <c r="AG725" i="14"/>
  <c r="AH725" i="14"/>
  <c r="AI725" i="14"/>
  <c r="AJ725" i="14"/>
  <c r="AK725" i="14"/>
  <c r="AL725" i="14"/>
  <c r="AM725" i="14"/>
  <c r="AN725" i="14"/>
  <c r="AO725" i="14"/>
  <c r="AP725" i="14"/>
  <c r="AQ725" i="14"/>
  <c r="AR725" i="14"/>
  <c r="AS725" i="14"/>
  <c r="AT725" i="14"/>
  <c r="AU725" i="14"/>
  <c r="AV725" i="14"/>
  <c r="AW725" i="14"/>
  <c r="AX725" i="14"/>
  <c r="AZ725" i="14"/>
  <c r="BA725" i="14"/>
  <c r="BB725" i="14"/>
  <c r="BC725" i="14"/>
  <c r="BD725" i="14"/>
  <c r="BE725" i="14"/>
  <c r="BF725" i="14"/>
  <c r="BG725" i="14"/>
  <c r="BH725" i="14"/>
  <c r="BI725" i="14"/>
  <c r="BJ725" i="14"/>
  <c r="BK725" i="14"/>
  <c r="BL725" i="14"/>
  <c r="BM725" i="14"/>
  <c r="BN725" i="14"/>
  <c r="BO725" i="14"/>
  <c r="BP725" i="14"/>
  <c r="BQ725" i="14"/>
  <c r="BR725" i="14"/>
  <c r="BS725" i="14"/>
  <c r="BT725" i="14"/>
  <c r="BU725" i="14"/>
  <c r="BV725" i="14"/>
  <c r="BW725" i="14"/>
  <c r="BY725" i="14"/>
  <c r="BZ725" i="14"/>
  <c r="CA725" i="14"/>
  <c r="CB725" i="14"/>
  <c r="A726" i="14"/>
  <c r="B726" i="14"/>
  <c r="C726" i="14"/>
  <c r="D726" i="14"/>
  <c r="E726" i="14"/>
  <c r="F726" i="14"/>
  <c r="G726" i="14"/>
  <c r="H726" i="14"/>
  <c r="I726" i="14"/>
  <c r="J726" i="14"/>
  <c r="K726" i="14"/>
  <c r="L726" i="14"/>
  <c r="M726" i="14"/>
  <c r="N726" i="14"/>
  <c r="O726" i="14"/>
  <c r="P726" i="14"/>
  <c r="Q726" i="14"/>
  <c r="R726" i="14"/>
  <c r="S726" i="14"/>
  <c r="T726" i="14"/>
  <c r="U726" i="14"/>
  <c r="V726" i="14"/>
  <c r="W726" i="14"/>
  <c r="X726" i="14"/>
  <c r="Y726" i="14"/>
  <c r="Z726" i="14"/>
  <c r="AA726" i="14"/>
  <c r="AB726" i="14"/>
  <c r="AC726" i="14"/>
  <c r="AD726" i="14"/>
  <c r="AE726" i="14"/>
  <c r="AF726" i="14"/>
  <c r="AG726" i="14"/>
  <c r="AH726" i="14"/>
  <c r="AI726" i="14"/>
  <c r="AJ726" i="14"/>
  <c r="AK726" i="14"/>
  <c r="AL726" i="14"/>
  <c r="AM726" i="14"/>
  <c r="AN726" i="14"/>
  <c r="AO726" i="14"/>
  <c r="AP726" i="14"/>
  <c r="AQ726" i="14"/>
  <c r="AR726" i="14"/>
  <c r="AS726" i="14"/>
  <c r="AT726" i="14"/>
  <c r="AU726" i="14"/>
  <c r="AV726" i="14"/>
  <c r="AW726" i="14"/>
  <c r="AX726" i="14"/>
  <c r="AZ726" i="14"/>
  <c r="BA726" i="14"/>
  <c r="BB726" i="14"/>
  <c r="BC726" i="14"/>
  <c r="BD726" i="14"/>
  <c r="BE726" i="14"/>
  <c r="BF726" i="14"/>
  <c r="BG726" i="14"/>
  <c r="BH726" i="14"/>
  <c r="BI726" i="14"/>
  <c r="BJ726" i="14"/>
  <c r="BK726" i="14"/>
  <c r="BL726" i="14"/>
  <c r="BM726" i="14"/>
  <c r="BN726" i="14"/>
  <c r="BO726" i="14"/>
  <c r="BP726" i="14"/>
  <c r="BQ726" i="14"/>
  <c r="BR726" i="14"/>
  <c r="BS726" i="14"/>
  <c r="BT726" i="14"/>
  <c r="BU726" i="14"/>
  <c r="BV726" i="14"/>
  <c r="BW726" i="14"/>
  <c r="BY726" i="14"/>
  <c r="BZ726" i="14"/>
  <c r="CA726" i="14"/>
  <c r="CB726" i="14"/>
  <c r="A727" i="14"/>
  <c r="B727" i="14"/>
  <c r="C727" i="14"/>
  <c r="D727" i="14"/>
  <c r="E727" i="14"/>
  <c r="F727" i="14"/>
  <c r="G727" i="14"/>
  <c r="H727" i="14"/>
  <c r="I727" i="14"/>
  <c r="J727" i="14"/>
  <c r="K727" i="14"/>
  <c r="L727" i="14"/>
  <c r="M727" i="14"/>
  <c r="N727" i="14"/>
  <c r="O727" i="14"/>
  <c r="P727" i="14"/>
  <c r="Q727" i="14"/>
  <c r="R727" i="14"/>
  <c r="S727" i="14"/>
  <c r="T727" i="14"/>
  <c r="U727" i="14"/>
  <c r="V727" i="14"/>
  <c r="W727" i="14"/>
  <c r="X727" i="14"/>
  <c r="Y727" i="14"/>
  <c r="Z727" i="14"/>
  <c r="AA727" i="14"/>
  <c r="AB727" i="14"/>
  <c r="AC727" i="14"/>
  <c r="AD727" i="14"/>
  <c r="AE727" i="14"/>
  <c r="AF727" i="14"/>
  <c r="AG727" i="14"/>
  <c r="AH727" i="14"/>
  <c r="AI727" i="14"/>
  <c r="AJ727" i="14"/>
  <c r="AK727" i="14"/>
  <c r="AL727" i="14"/>
  <c r="AM727" i="14"/>
  <c r="AN727" i="14"/>
  <c r="AO727" i="14"/>
  <c r="AP727" i="14"/>
  <c r="AQ727" i="14"/>
  <c r="AR727" i="14"/>
  <c r="AS727" i="14"/>
  <c r="AT727" i="14"/>
  <c r="AU727" i="14"/>
  <c r="AV727" i="14"/>
  <c r="AW727" i="14"/>
  <c r="AX727" i="14"/>
  <c r="AZ727" i="14"/>
  <c r="BA727" i="14"/>
  <c r="BB727" i="14"/>
  <c r="BC727" i="14"/>
  <c r="BD727" i="14"/>
  <c r="BE727" i="14"/>
  <c r="BF727" i="14"/>
  <c r="BG727" i="14"/>
  <c r="BH727" i="14"/>
  <c r="BI727" i="14"/>
  <c r="BJ727" i="14"/>
  <c r="BK727" i="14"/>
  <c r="BL727" i="14"/>
  <c r="BM727" i="14"/>
  <c r="BN727" i="14"/>
  <c r="BO727" i="14"/>
  <c r="BP727" i="14"/>
  <c r="BQ727" i="14"/>
  <c r="BR727" i="14"/>
  <c r="BS727" i="14"/>
  <c r="BT727" i="14"/>
  <c r="BU727" i="14"/>
  <c r="BV727" i="14"/>
  <c r="BW727" i="14"/>
  <c r="BY727" i="14"/>
  <c r="BZ727" i="14"/>
  <c r="CA727" i="14"/>
  <c r="CB727" i="14"/>
  <c r="A728" i="14"/>
  <c r="B728" i="14"/>
  <c r="C728" i="14"/>
  <c r="D728" i="14"/>
  <c r="E728" i="14"/>
  <c r="F728" i="14"/>
  <c r="G728" i="14"/>
  <c r="H728" i="14"/>
  <c r="I728" i="14"/>
  <c r="J728" i="14"/>
  <c r="K728" i="14"/>
  <c r="L728" i="14"/>
  <c r="M728" i="14"/>
  <c r="N728" i="14"/>
  <c r="O728" i="14"/>
  <c r="P728" i="14"/>
  <c r="Q728" i="14"/>
  <c r="R728" i="14"/>
  <c r="S728" i="14"/>
  <c r="T728" i="14"/>
  <c r="U728" i="14"/>
  <c r="V728" i="14"/>
  <c r="W728" i="14"/>
  <c r="X728" i="14"/>
  <c r="Y728" i="14"/>
  <c r="Z728" i="14"/>
  <c r="AA728" i="14"/>
  <c r="AB728" i="14"/>
  <c r="AC728" i="14"/>
  <c r="AD728" i="14"/>
  <c r="AE728" i="14"/>
  <c r="AF728" i="14"/>
  <c r="AG728" i="14"/>
  <c r="AH728" i="14"/>
  <c r="AI728" i="14"/>
  <c r="AJ728" i="14"/>
  <c r="AK728" i="14"/>
  <c r="AL728" i="14"/>
  <c r="AM728" i="14"/>
  <c r="AN728" i="14"/>
  <c r="AO728" i="14"/>
  <c r="AP728" i="14"/>
  <c r="AQ728" i="14"/>
  <c r="AR728" i="14"/>
  <c r="AS728" i="14"/>
  <c r="AT728" i="14"/>
  <c r="AU728" i="14"/>
  <c r="AV728" i="14"/>
  <c r="AW728" i="14"/>
  <c r="AX728" i="14"/>
  <c r="AZ728" i="14"/>
  <c r="BA728" i="14"/>
  <c r="BB728" i="14"/>
  <c r="BC728" i="14"/>
  <c r="BD728" i="14"/>
  <c r="BE728" i="14"/>
  <c r="BF728" i="14"/>
  <c r="BG728" i="14"/>
  <c r="BH728" i="14"/>
  <c r="BI728" i="14"/>
  <c r="BJ728" i="14"/>
  <c r="BK728" i="14"/>
  <c r="BL728" i="14"/>
  <c r="BM728" i="14"/>
  <c r="BN728" i="14"/>
  <c r="BO728" i="14"/>
  <c r="BP728" i="14"/>
  <c r="BQ728" i="14"/>
  <c r="BR728" i="14"/>
  <c r="BS728" i="14"/>
  <c r="BT728" i="14"/>
  <c r="BU728" i="14"/>
  <c r="BV728" i="14"/>
  <c r="BW728" i="14"/>
  <c r="BY728" i="14"/>
  <c r="BZ728" i="14"/>
  <c r="CA728" i="14"/>
  <c r="CB728" i="14"/>
  <c r="A729" i="14"/>
  <c r="B729" i="14"/>
  <c r="C729" i="14"/>
  <c r="D729" i="14"/>
  <c r="E729" i="14"/>
  <c r="F729" i="14"/>
  <c r="G729" i="14"/>
  <c r="H729" i="14"/>
  <c r="I729" i="14"/>
  <c r="J729" i="14"/>
  <c r="K729" i="14"/>
  <c r="L729" i="14"/>
  <c r="M729" i="14"/>
  <c r="N729" i="14"/>
  <c r="O729" i="14"/>
  <c r="P729" i="14"/>
  <c r="Q729" i="14"/>
  <c r="R729" i="14"/>
  <c r="S729" i="14"/>
  <c r="T729" i="14"/>
  <c r="U729" i="14"/>
  <c r="V729" i="14"/>
  <c r="W729" i="14"/>
  <c r="X729" i="14"/>
  <c r="Y729" i="14"/>
  <c r="Z729" i="14"/>
  <c r="AA729" i="14"/>
  <c r="AB729" i="14"/>
  <c r="AC729" i="14"/>
  <c r="AD729" i="14"/>
  <c r="AE729" i="14"/>
  <c r="AF729" i="14"/>
  <c r="AG729" i="14"/>
  <c r="AH729" i="14"/>
  <c r="AI729" i="14"/>
  <c r="AJ729" i="14"/>
  <c r="AK729" i="14"/>
  <c r="AL729" i="14"/>
  <c r="AM729" i="14"/>
  <c r="AN729" i="14"/>
  <c r="AO729" i="14"/>
  <c r="AP729" i="14"/>
  <c r="AQ729" i="14"/>
  <c r="AR729" i="14"/>
  <c r="AS729" i="14"/>
  <c r="AT729" i="14"/>
  <c r="AU729" i="14"/>
  <c r="AV729" i="14"/>
  <c r="AW729" i="14"/>
  <c r="AX729" i="14"/>
  <c r="AZ729" i="14"/>
  <c r="BA729" i="14"/>
  <c r="BB729" i="14"/>
  <c r="BC729" i="14"/>
  <c r="BD729" i="14"/>
  <c r="BE729" i="14"/>
  <c r="BF729" i="14"/>
  <c r="BG729" i="14"/>
  <c r="BH729" i="14"/>
  <c r="BI729" i="14"/>
  <c r="BJ729" i="14"/>
  <c r="BK729" i="14"/>
  <c r="BL729" i="14"/>
  <c r="BM729" i="14"/>
  <c r="BN729" i="14"/>
  <c r="BO729" i="14"/>
  <c r="BP729" i="14"/>
  <c r="BQ729" i="14"/>
  <c r="BR729" i="14"/>
  <c r="BS729" i="14"/>
  <c r="BT729" i="14"/>
  <c r="BU729" i="14"/>
  <c r="BV729" i="14"/>
  <c r="BW729" i="14"/>
  <c r="BY729" i="14"/>
  <c r="BZ729" i="14"/>
  <c r="CA729" i="14"/>
  <c r="CB729" i="14"/>
  <c r="A730" i="14"/>
  <c r="B730" i="14"/>
  <c r="C730" i="14"/>
  <c r="D730" i="14"/>
  <c r="E730" i="14"/>
  <c r="F730" i="14"/>
  <c r="G730" i="14"/>
  <c r="H730" i="14"/>
  <c r="I730" i="14"/>
  <c r="J730" i="14"/>
  <c r="K730" i="14"/>
  <c r="L730" i="14"/>
  <c r="M730" i="14"/>
  <c r="N730" i="14"/>
  <c r="O730" i="14"/>
  <c r="P730" i="14"/>
  <c r="Q730" i="14"/>
  <c r="R730" i="14"/>
  <c r="S730" i="14"/>
  <c r="T730" i="14"/>
  <c r="U730" i="14"/>
  <c r="V730" i="14"/>
  <c r="W730" i="14"/>
  <c r="X730" i="14"/>
  <c r="Y730" i="14"/>
  <c r="Z730" i="14"/>
  <c r="AA730" i="14"/>
  <c r="AB730" i="14"/>
  <c r="AC730" i="14"/>
  <c r="AD730" i="14"/>
  <c r="AE730" i="14"/>
  <c r="AF730" i="14"/>
  <c r="AG730" i="14"/>
  <c r="AH730" i="14"/>
  <c r="AI730" i="14"/>
  <c r="AJ730" i="14"/>
  <c r="AK730" i="14"/>
  <c r="AL730" i="14"/>
  <c r="AM730" i="14"/>
  <c r="AN730" i="14"/>
  <c r="AO730" i="14"/>
  <c r="AP730" i="14"/>
  <c r="AQ730" i="14"/>
  <c r="AR730" i="14"/>
  <c r="AS730" i="14"/>
  <c r="AT730" i="14"/>
  <c r="AU730" i="14"/>
  <c r="AV730" i="14"/>
  <c r="AW730" i="14"/>
  <c r="AX730" i="14"/>
  <c r="AZ730" i="14"/>
  <c r="BA730" i="14"/>
  <c r="BB730" i="14"/>
  <c r="BC730" i="14"/>
  <c r="BD730" i="14"/>
  <c r="BE730" i="14"/>
  <c r="BF730" i="14"/>
  <c r="BG730" i="14"/>
  <c r="BH730" i="14"/>
  <c r="BI730" i="14"/>
  <c r="BJ730" i="14"/>
  <c r="BK730" i="14"/>
  <c r="BL730" i="14"/>
  <c r="BM730" i="14"/>
  <c r="BN730" i="14"/>
  <c r="BO730" i="14"/>
  <c r="BP730" i="14"/>
  <c r="BQ730" i="14"/>
  <c r="BR730" i="14"/>
  <c r="BS730" i="14"/>
  <c r="BT730" i="14"/>
  <c r="BU730" i="14"/>
  <c r="BV730" i="14"/>
  <c r="BW730" i="14"/>
  <c r="BY730" i="14"/>
  <c r="BZ730" i="14"/>
  <c r="CA730" i="14"/>
  <c r="CB730" i="14"/>
  <c r="A731" i="14"/>
  <c r="B731" i="14"/>
  <c r="C731" i="14"/>
  <c r="D731" i="14"/>
  <c r="E731" i="14"/>
  <c r="F731" i="14"/>
  <c r="G731" i="14"/>
  <c r="H731" i="14"/>
  <c r="I731" i="14"/>
  <c r="J731" i="14"/>
  <c r="K731" i="14"/>
  <c r="L731" i="14"/>
  <c r="M731" i="14"/>
  <c r="N731" i="14"/>
  <c r="O731" i="14"/>
  <c r="P731" i="14"/>
  <c r="Q731" i="14"/>
  <c r="R731" i="14"/>
  <c r="S731" i="14"/>
  <c r="T731" i="14"/>
  <c r="U731" i="14"/>
  <c r="V731" i="14"/>
  <c r="W731" i="14"/>
  <c r="X731" i="14"/>
  <c r="Y731" i="14"/>
  <c r="Z731" i="14"/>
  <c r="AA731" i="14"/>
  <c r="AB731" i="14"/>
  <c r="AC731" i="14"/>
  <c r="AD731" i="14"/>
  <c r="AE731" i="14"/>
  <c r="AF731" i="14"/>
  <c r="AG731" i="14"/>
  <c r="AH731" i="14"/>
  <c r="AI731" i="14"/>
  <c r="AJ731" i="14"/>
  <c r="AK731" i="14"/>
  <c r="AL731" i="14"/>
  <c r="AM731" i="14"/>
  <c r="AN731" i="14"/>
  <c r="AO731" i="14"/>
  <c r="AP731" i="14"/>
  <c r="AQ731" i="14"/>
  <c r="AR731" i="14"/>
  <c r="AS731" i="14"/>
  <c r="AT731" i="14"/>
  <c r="AU731" i="14"/>
  <c r="AV731" i="14"/>
  <c r="AW731" i="14"/>
  <c r="AX731" i="14"/>
  <c r="AY731" i="14"/>
  <c r="AZ731" i="14"/>
  <c r="BA731" i="14"/>
  <c r="BB731" i="14"/>
  <c r="BC731" i="14"/>
  <c r="BD731" i="14"/>
  <c r="BE731" i="14"/>
  <c r="BF731" i="14"/>
  <c r="BG731" i="14"/>
  <c r="BH731" i="14"/>
  <c r="BI731" i="14"/>
  <c r="BJ731" i="14"/>
  <c r="BK731" i="14"/>
  <c r="BL731" i="14"/>
  <c r="BM731" i="14"/>
  <c r="BN731" i="14"/>
  <c r="BO731" i="14"/>
  <c r="BP731" i="14"/>
  <c r="BQ731" i="14"/>
  <c r="BR731" i="14"/>
  <c r="BS731" i="14"/>
  <c r="BT731" i="14"/>
  <c r="BU731" i="14"/>
  <c r="BV731" i="14"/>
  <c r="BW731" i="14"/>
  <c r="BY731" i="14"/>
  <c r="BZ731" i="14"/>
  <c r="CA731" i="14"/>
  <c r="CB731" i="14"/>
  <c r="A732" i="14"/>
  <c r="B732" i="14"/>
  <c r="C732" i="14"/>
  <c r="D732" i="14"/>
  <c r="E732" i="14"/>
  <c r="F732" i="14"/>
  <c r="G732" i="14"/>
  <c r="H732" i="14"/>
  <c r="I732" i="14"/>
  <c r="J732" i="14"/>
  <c r="K732" i="14"/>
  <c r="L732" i="14"/>
  <c r="M732" i="14"/>
  <c r="N732" i="14"/>
  <c r="O732" i="14"/>
  <c r="P732" i="14"/>
  <c r="Q732" i="14"/>
  <c r="R732" i="14"/>
  <c r="S732" i="14"/>
  <c r="T732" i="14"/>
  <c r="U732" i="14"/>
  <c r="V732" i="14"/>
  <c r="W732" i="14"/>
  <c r="X732" i="14"/>
  <c r="Y732" i="14"/>
  <c r="Z732" i="14"/>
  <c r="AA732" i="14"/>
  <c r="AB732" i="14"/>
  <c r="AC732" i="14"/>
  <c r="AD732" i="14"/>
  <c r="AE732" i="14"/>
  <c r="AF732" i="14"/>
  <c r="AG732" i="14"/>
  <c r="AH732" i="14"/>
  <c r="AI732" i="14"/>
  <c r="AJ732" i="14"/>
  <c r="AK732" i="14"/>
  <c r="AL732" i="14"/>
  <c r="AM732" i="14"/>
  <c r="AN732" i="14"/>
  <c r="AO732" i="14"/>
  <c r="AP732" i="14"/>
  <c r="AQ732" i="14"/>
  <c r="AR732" i="14"/>
  <c r="AS732" i="14"/>
  <c r="AT732" i="14"/>
  <c r="AU732" i="14"/>
  <c r="AV732" i="14"/>
  <c r="AW732" i="14"/>
  <c r="AX732" i="14"/>
  <c r="AY732" i="14"/>
  <c r="AZ732" i="14"/>
  <c r="BA732" i="14"/>
  <c r="BB732" i="14"/>
  <c r="BC732" i="14"/>
  <c r="BD732" i="14"/>
  <c r="BE732" i="14"/>
  <c r="BF732" i="14"/>
  <c r="BG732" i="14"/>
  <c r="BH732" i="14"/>
  <c r="BI732" i="14"/>
  <c r="BJ732" i="14"/>
  <c r="BK732" i="14"/>
  <c r="BL732" i="14"/>
  <c r="BM732" i="14"/>
  <c r="BN732" i="14"/>
  <c r="BO732" i="14"/>
  <c r="BP732" i="14"/>
  <c r="BQ732" i="14"/>
  <c r="BR732" i="14"/>
  <c r="BS732" i="14"/>
  <c r="BT732" i="14"/>
  <c r="BU732" i="14"/>
  <c r="BV732" i="14"/>
  <c r="BW732" i="14"/>
  <c r="BY732" i="14"/>
  <c r="BZ732" i="14"/>
  <c r="CA732" i="14"/>
  <c r="CB732" i="14"/>
  <c r="A733" i="14"/>
  <c r="B733" i="14"/>
  <c r="C733" i="14"/>
  <c r="D733" i="14"/>
  <c r="E733" i="14"/>
  <c r="F733" i="14"/>
  <c r="G733" i="14"/>
  <c r="H733" i="14"/>
  <c r="I733" i="14"/>
  <c r="J733" i="14"/>
  <c r="K733" i="14"/>
  <c r="L733" i="14"/>
  <c r="M733" i="14"/>
  <c r="N733" i="14"/>
  <c r="O733" i="14"/>
  <c r="P733" i="14"/>
  <c r="Q733" i="14"/>
  <c r="R733" i="14"/>
  <c r="S733" i="14"/>
  <c r="T733" i="14"/>
  <c r="U733" i="14"/>
  <c r="V733" i="14"/>
  <c r="W733" i="14"/>
  <c r="X733" i="14"/>
  <c r="Y733" i="14"/>
  <c r="Z733" i="14"/>
  <c r="AA733" i="14"/>
  <c r="AB733" i="14"/>
  <c r="AC733" i="14"/>
  <c r="AD733" i="14"/>
  <c r="AE733" i="14"/>
  <c r="AF733" i="14"/>
  <c r="AG733" i="14"/>
  <c r="AH733" i="14"/>
  <c r="AI733" i="14"/>
  <c r="AJ733" i="14"/>
  <c r="AK733" i="14"/>
  <c r="AL733" i="14"/>
  <c r="AM733" i="14"/>
  <c r="AN733" i="14"/>
  <c r="AO733" i="14"/>
  <c r="AP733" i="14"/>
  <c r="AQ733" i="14"/>
  <c r="AR733" i="14"/>
  <c r="AS733" i="14"/>
  <c r="AT733" i="14"/>
  <c r="AU733" i="14"/>
  <c r="AV733" i="14"/>
  <c r="AW733" i="14"/>
  <c r="AX733" i="14"/>
  <c r="AZ733" i="14"/>
  <c r="BA733" i="14"/>
  <c r="BB733" i="14"/>
  <c r="BC733" i="14"/>
  <c r="BD733" i="14"/>
  <c r="BE733" i="14"/>
  <c r="BF733" i="14"/>
  <c r="BG733" i="14"/>
  <c r="BH733" i="14"/>
  <c r="BI733" i="14"/>
  <c r="BJ733" i="14"/>
  <c r="BK733" i="14"/>
  <c r="BL733" i="14"/>
  <c r="BM733" i="14"/>
  <c r="BN733" i="14"/>
  <c r="BO733" i="14"/>
  <c r="BP733" i="14"/>
  <c r="BQ733" i="14"/>
  <c r="BR733" i="14"/>
  <c r="BS733" i="14"/>
  <c r="BT733" i="14"/>
  <c r="BU733" i="14"/>
  <c r="BV733" i="14"/>
  <c r="BW733" i="14"/>
  <c r="BY733" i="14"/>
  <c r="BZ733" i="14"/>
  <c r="CA733" i="14"/>
  <c r="CB733" i="14"/>
  <c r="A734" i="14"/>
  <c r="B734" i="14"/>
  <c r="C734" i="14"/>
  <c r="D734" i="14"/>
  <c r="E734" i="14"/>
  <c r="F734" i="14"/>
  <c r="G734" i="14"/>
  <c r="H734" i="14"/>
  <c r="I734" i="14"/>
  <c r="J734" i="14"/>
  <c r="K734" i="14"/>
  <c r="L734" i="14"/>
  <c r="M734" i="14"/>
  <c r="N734" i="14"/>
  <c r="O734" i="14"/>
  <c r="P734" i="14"/>
  <c r="Q734" i="14"/>
  <c r="R734" i="14"/>
  <c r="S734" i="14"/>
  <c r="T734" i="14"/>
  <c r="U734" i="14"/>
  <c r="V734" i="14"/>
  <c r="W734" i="14"/>
  <c r="X734" i="14"/>
  <c r="Y734" i="14"/>
  <c r="Z734" i="14"/>
  <c r="AA734" i="14"/>
  <c r="AB734" i="14"/>
  <c r="AC734" i="14"/>
  <c r="AD734" i="14"/>
  <c r="AE734" i="14"/>
  <c r="AF734" i="14"/>
  <c r="AG734" i="14"/>
  <c r="AH734" i="14"/>
  <c r="AI734" i="14"/>
  <c r="AJ734" i="14"/>
  <c r="AK734" i="14"/>
  <c r="AL734" i="14"/>
  <c r="AM734" i="14"/>
  <c r="AN734" i="14"/>
  <c r="AO734" i="14"/>
  <c r="AP734" i="14"/>
  <c r="AQ734" i="14"/>
  <c r="AR734" i="14"/>
  <c r="AS734" i="14"/>
  <c r="AT734" i="14"/>
  <c r="AU734" i="14"/>
  <c r="AV734" i="14"/>
  <c r="AW734" i="14"/>
  <c r="AX734" i="14"/>
  <c r="AZ734" i="14"/>
  <c r="BA734" i="14"/>
  <c r="BB734" i="14"/>
  <c r="BC734" i="14"/>
  <c r="BD734" i="14"/>
  <c r="BE734" i="14"/>
  <c r="BF734" i="14"/>
  <c r="BG734" i="14"/>
  <c r="BH734" i="14"/>
  <c r="BI734" i="14"/>
  <c r="BJ734" i="14"/>
  <c r="BK734" i="14"/>
  <c r="BL734" i="14"/>
  <c r="BM734" i="14"/>
  <c r="BN734" i="14"/>
  <c r="BO734" i="14"/>
  <c r="BP734" i="14"/>
  <c r="BQ734" i="14"/>
  <c r="BR734" i="14"/>
  <c r="BS734" i="14"/>
  <c r="BT734" i="14"/>
  <c r="BU734" i="14"/>
  <c r="BV734" i="14"/>
  <c r="BW734" i="14"/>
  <c r="BY734" i="14"/>
  <c r="BZ734" i="14"/>
  <c r="CA734" i="14"/>
  <c r="CB734" i="14"/>
  <c r="A735" i="14"/>
  <c r="B735" i="14"/>
  <c r="C735" i="14"/>
  <c r="D735" i="14"/>
  <c r="E735" i="14"/>
  <c r="F735" i="14"/>
  <c r="G735" i="14"/>
  <c r="H735" i="14"/>
  <c r="I735" i="14"/>
  <c r="J735" i="14"/>
  <c r="K735" i="14"/>
  <c r="L735" i="14"/>
  <c r="M735" i="14"/>
  <c r="N735" i="14"/>
  <c r="O735" i="14"/>
  <c r="P735" i="14"/>
  <c r="Q735" i="14"/>
  <c r="R735" i="14"/>
  <c r="S735" i="14"/>
  <c r="T735" i="14"/>
  <c r="U735" i="14"/>
  <c r="V735" i="14"/>
  <c r="W735" i="14"/>
  <c r="X735" i="14"/>
  <c r="Y735" i="14"/>
  <c r="Z735" i="14"/>
  <c r="AA735" i="14"/>
  <c r="AB735" i="14"/>
  <c r="AC735" i="14"/>
  <c r="AD735" i="14"/>
  <c r="AE735" i="14"/>
  <c r="AF735" i="14"/>
  <c r="AG735" i="14"/>
  <c r="AH735" i="14"/>
  <c r="AI735" i="14"/>
  <c r="AJ735" i="14"/>
  <c r="AK735" i="14"/>
  <c r="AL735" i="14"/>
  <c r="AM735" i="14"/>
  <c r="AN735" i="14"/>
  <c r="AO735" i="14"/>
  <c r="AP735" i="14"/>
  <c r="AQ735" i="14"/>
  <c r="AR735" i="14"/>
  <c r="AS735" i="14"/>
  <c r="AT735" i="14"/>
  <c r="AU735" i="14"/>
  <c r="AV735" i="14"/>
  <c r="AW735" i="14"/>
  <c r="AX735" i="14"/>
  <c r="AZ735" i="14"/>
  <c r="BA735" i="14"/>
  <c r="BB735" i="14"/>
  <c r="BC735" i="14"/>
  <c r="BD735" i="14"/>
  <c r="BE735" i="14"/>
  <c r="BF735" i="14"/>
  <c r="BG735" i="14"/>
  <c r="BH735" i="14"/>
  <c r="BI735" i="14"/>
  <c r="BJ735" i="14"/>
  <c r="BK735" i="14"/>
  <c r="BL735" i="14"/>
  <c r="BM735" i="14"/>
  <c r="BN735" i="14"/>
  <c r="BO735" i="14"/>
  <c r="BP735" i="14"/>
  <c r="BQ735" i="14"/>
  <c r="BR735" i="14"/>
  <c r="BS735" i="14"/>
  <c r="BT735" i="14"/>
  <c r="BU735" i="14"/>
  <c r="BV735" i="14"/>
  <c r="BW735" i="14"/>
  <c r="BY735" i="14"/>
  <c r="BZ735" i="14"/>
  <c r="CA735" i="14"/>
  <c r="CB735" i="14"/>
  <c r="A736" i="14"/>
  <c r="B736" i="14"/>
  <c r="C736" i="14"/>
  <c r="D736" i="14"/>
  <c r="E736" i="14"/>
  <c r="F736" i="14"/>
  <c r="G736" i="14"/>
  <c r="H736" i="14"/>
  <c r="I736" i="14"/>
  <c r="J736" i="14"/>
  <c r="K736" i="14"/>
  <c r="L736" i="14"/>
  <c r="M736" i="14"/>
  <c r="N736" i="14"/>
  <c r="O736" i="14"/>
  <c r="P736" i="14"/>
  <c r="Q736" i="14"/>
  <c r="R736" i="14"/>
  <c r="S736" i="14"/>
  <c r="T736" i="14"/>
  <c r="U736" i="14"/>
  <c r="V736" i="14"/>
  <c r="W736" i="14"/>
  <c r="X736" i="14"/>
  <c r="Y736" i="14"/>
  <c r="Z736" i="14"/>
  <c r="AA736" i="14"/>
  <c r="AB736" i="14"/>
  <c r="AC736" i="14"/>
  <c r="AD736" i="14"/>
  <c r="AE736" i="14"/>
  <c r="AF736" i="14"/>
  <c r="AG736" i="14"/>
  <c r="AH736" i="14"/>
  <c r="AI736" i="14"/>
  <c r="AJ736" i="14"/>
  <c r="AK736" i="14"/>
  <c r="AL736" i="14"/>
  <c r="AM736" i="14"/>
  <c r="AN736" i="14"/>
  <c r="AO736" i="14"/>
  <c r="AP736" i="14"/>
  <c r="AQ736" i="14"/>
  <c r="AR736" i="14"/>
  <c r="AS736" i="14"/>
  <c r="AT736" i="14"/>
  <c r="AU736" i="14"/>
  <c r="AV736" i="14"/>
  <c r="AW736" i="14"/>
  <c r="AX736" i="14"/>
  <c r="AZ736" i="14"/>
  <c r="BA736" i="14"/>
  <c r="BB736" i="14"/>
  <c r="BC736" i="14"/>
  <c r="BD736" i="14"/>
  <c r="BE736" i="14"/>
  <c r="BF736" i="14"/>
  <c r="BG736" i="14"/>
  <c r="BH736" i="14"/>
  <c r="BI736" i="14"/>
  <c r="BJ736" i="14"/>
  <c r="BK736" i="14"/>
  <c r="BL736" i="14"/>
  <c r="BM736" i="14"/>
  <c r="BN736" i="14"/>
  <c r="BO736" i="14"/>
  <c r="BP736" i="14"/>
  <c r="BQ736" i="14"/>
  <c r="BR736" i="14"/>
  <c r="BS736" i="14"/>
  <c r="BT736" i="14"/>
  <c r="BU736" i="14"/>
  <c r="BV736" i="14"/>
  <c r="BW736" i="14"/>
  <c r="BY736" i="14"/>
  <c r="BZ736" i="14"/>
  <c r="CA736" i="14"/>
  <c r="CB736" i="14"/>
  <c r="A737" i="14"/>
  <c r="B737" i="14"/>
  <c r="C737" i="14"/>
  <c r="D737" i="14"/>
  <c r="E737" i="14"/>
  <c r="F737" i="14"/>
  <c r="G737" i="14"/>
  <c r="H737" i="14"/>
  <c r="I737" i="14"/>
  <c r="J737" i="14"/>
  <c r="K737" i="14"/>
  <c r="L737" i="14"/>
  <c r="M737" i="14"/>
  <c r="N737" i="14"/>
  <c r="O737" i="14"/>
  <c r="P737" i="14"/>
  <c r="Q737" i="14"/>
  <c r="R737" i="14"/>
  <c r="S737" i="14"/>
  <c r="T737" i="14"/>
  <c r="U737" i="14"/>
  <c r="V737" i="14"/>
  <c r="W737" i="14"/>
  <c r="X737" i="14"/>
  <c r="Y737" i="14"/>
  <c r="Z737" i="14"/>
  <c r="AA737" i="14"/>
  <c r="AB737" i="14"/>
  <c r="AC737" i="14"/>
  <c r="AD737" i="14"/>
  <c r="AE737" i="14"/>
  <c r="AF737" i="14"/>
  <c r="AG737" i="14"/>
  <c r="AH737" i="14"/>
  <c r="AI737" i="14"/>
  <c r="AJ737" i="14"/>
  <c r="AK737" i="14"/>
  <c r="AL737" i="14"/>
  <c r="AM737" i="14"/>
  <c r="AN737" i="14"/>
  <c r="AO737" i="14"/>
  <c r="AP737" i="14"/>
  <c r="AQ737" i="14"/>
  <c r="AR737" i="14"/>
  <c r="AS737" i="14"/>
  <c r="AT737" i="14"/>
  <c r="AU737" i="14"/>
  <c r="AV737" i="14"/>
  <c r="AW737" i="14"/>
  <c r="AX737" i="14"/>
  <c r="AZ737" i="14"/>
  <c r="BA737" i="14"/>
  <c r="BB737" i="14"/>
  <c r="BC737" i="14"/>
  <c r="BD737" i="14"/>
  <c r="BE737" i="14"/>
  <c r="BF737" i="14"/>
  <c r="BG737" i="14"/>
  <c r="BH737" i="14"/>
  <c r="BI737" i="14"/>
  <c r="BJ737" i="14"/>
  <c r="BK737" i="14"/>
  <c r="BL737" i="14"/>
  <c r="BM737" i="14"/>
  <c r="BN737" i="14"/>
  <c r="BO737" i="14"/>
  <c r="BP737" i="14"/>
  <c r="BQ737" i="14"/>
  <c r="BR737" i="14"/>
  <c r="BS737" i="14"/>
  <c r="BT737" i="14"/>
  <c r="BU737" i="14"/>
  <c r="BV737" i="14"/>
  <c r="BW737" i="14"/>
  <c r="BY737" i="14"/>
  <c r="BZ737" i="14"/>
  <c r="CA737" i="14"/>
  <c r="CB737" i="14"/>
  <c r="A738" i="14"/>
  <c r="B738" i="14"/>
  <c r="C738" i="14"/>
  <c r="D738" i="14"/>
  <c r="E738" i="14"/>
  <c r="F738" i="14"/>
  <c r="G738" i="14"/>
  <c r="H738" i="14"/>
  <c r="I738" i="14"/>
  <c r="J738" i="14"/>
  <c r="K738" i="14"/>
  <c r="L738" i="14"/>
  <c r="M738" i="14"/>
  <c r="N738" i="14"/>
  <c r="O738" i="14"/>
  <c r="P738" i="14"/>
  <c r="Q738" i="14"/>
  <c r="R738" i="14"/>
  <c r="S738" i="14"/>
  <c r="T738" i="14"/>
  <c r="U738" i="14"/>
  <c r="V738" i="14"/>
  <c r="W738" i="14"/>
  <c r="X738" i="14"/>
  <c r="Y738" i="14"/>
  <c r="Z738" i="14"/>
  <c r="AA738" i="14"/>
  <c r="AB738" i="14"/>
  <c r="AC738" i="14"/>
  <c r="AD738" i="14"/>
  <c r="AE738" i="14"/>
  <c r="AF738" i="14"/>
  <c r="AG738" i="14"/>
  <c r="AH738" i="14"/>
  <c r="AI738" i="14"/>
  <c r="AJ738" i="14"/>
  <c r="AK738" i="14"/>
  <c r="AL738" i="14"/>
  <c r="AM738" i="14"/>
  <c r="AN738" i="14"/>
  <c r="AO738" i="14"/>
  <c r="AP738" i="14"/>
  <c r="AQ738" i="14"/>
  <c r="AR738" i="14"/>
  <c r="AS738" i="14"/>
  <c r="AT738" i="14"/>
  <c r="AU738" i="14"/>
  <c r="AV738" i="14"/>
  <c r="AW738" i="14"/>
  <c r="AX738" i="14"/>
  <c r="AZ738" i="14"/>
  <c r="BA738" i="14"/>
  <c r="BB738" i="14"/>
  <c r="BC738" i="14"/>
  <c r="BD738" i="14"/>
  <c r="BE738" i="14"/>
  <c r="BF738" i="14"/>
  <c r="BG738" i="14"/>
  <c r="BH738" i="14"/>
  <c r="BI738" i="14"/>
  <c r="BJ738" i="14"/>
  <c r="BK738" i="14"/>
  <c r="BL738" i="14"/>
  <c r="BM738" i="14"/>
  <c r="BN738" i="14"/>
  <c r="BO738" i="14"/>
  <c r="BP738" i="14"/>
  <c r="BQ738" i="14"/>
  <c r="BR738" i="14"/>
  <c r="BS738" i="14"/>
  <c r="BT738" i="14"/>
  <c r="BU738" i="14"/>
  <c r="BV738" i="14"/>
  <c r="BW738" i="14"/>
  <c r="BY738" i="14"/>
  <c r="BZ738" i="14"/>
  <c r="CA738" i="14"/>
  <c r="CB738" i="14"/>
  <c r="A739" i="14"/>
  <c r="B739" i="14"/>
  <c r="C739" i="14"/>
  <c r="D739" i="14"/>
  <c r="E739" i="14"/>
  <c r="F739" i="14"/>
  <c r="G739" i="14"/>
  <c r="H739" i="14"/>
  <c r="I739" i="14"/>
  <c r="J739" i="14"/>
  <c r="K739" i="14"/>
  <c r="L739" i="14"/>
  <c r="M739" i="14"/>
  <c r="N739" i="14"/>
  <c r="O739" i="14"/>
  <c r="P739" i="14"/>
  <c r="Q739" i="14"/>
  <c r="R739" i="14"/>
  <c r="S739" i="14"/>
  <c r="T739" i="14"/>
  <c r="U739" i="14"/>
  <c r="V739" i="14"/>
  <c r="W739" i="14"/>
  <c r="X739" i="14"/>
  <c r="Y739" i="14"/>
  <c r="Z739" i="14"/>
  <c r="AA739" i="14"/>
  <c r="AB739" i="14"/>
  <c r="AC739" i="14"/>
  <c r="AD739" i="14"/>
  <c r="AE739" i="14"/>
  <c r="AF739" i="14"/>
  <c r="AG739" i="14"/>
  <c r="AH739" i="14"/>
  <c r="AI739" i="14"/>
  <c r="AJ739" i="14"/>
  <c r="AK739" i="14"/>
  <c r="AL739" i="14"/>
  <c r="AM739" i="14"/>
  <c r="AN739" i="14"/>
  <c r="AO739" i="14"/>
  <c r="AP739" i="14"/>
  <c r="AQ739" i="14"/>
  <c r="AR739" i="14"/>
  <c r="AS739" i="14"/>
  <c r="AT739" i="14"/>
  <c r="AU739" i="14"/>
  <c r="AV739" i="14"/>
  <c r="AW739" i="14"/>
  <c r="AX739" i="14"/>
  <c r="AZ739" i="14"/>
  <c r="BA739" i="14"/>
  <c r="BB739" i="14"/>
  <c r="BC739" i="14"/>
  <c r="BD739" i="14"/>
  <c r="BE739" i="14"/>
  <c r="BF739" i="14"/>
  <c r="BG739" i="14"/>
  <c r="BH739" i="14"/>
  <c r="BI739" i="14"/>
  <c r="BJ739" i="14"/>
  <c r="BK739" i="14"/>
  <c r="BL739" i="14"/>
  <c r="BM739" i="14"/>
  <c r="BN739" i="14"/>
  <c r="BO739" i="14"/>
  <c r="BP739" i="14"/>
  <c r="BQ739" i="14"/>
  <c r="BR739" i="14"/>
  <c r="BS739" i="14"/>
  <c r="BT739" i="14"/>
  <c r="BU739" i="14"/>
  <c r="BV739" i="14"/>
  <c r="BW739" i="14"/>
  <c r="BY739" i="14"/>
  <c r="BZ739" i="14"/>
  <c r="CA739" i="14"/>
  <c r="CB739" i="14"/>
  <c r="A740" i="14"/>
  <c r="B740" i="14"/>
  <c r="C740" i="14"/>
  <c r="D740" i="14"/>
  <c r="E740" i="14"/>
  <c r="F740" i="14"/>
  <c r="G740" i="14"/>
  <c r="H740" i="14"/>
  <c r="I740" i="14"/>
  <c r="J740" i="14"/>
  <c r="K740" i="14"/>
  <c r="L740" i="14"/>
  <c r="M740" i="14"/>
  <c r="N740" i="14"/>
  <c r="O740" i="14"/>
  <c r="P740" i="14"/>
  <c r="Q740" i="14"/>
  <c r="R740" i="14"/>
  <c r="S740" i="14"/>
  <c r="T740" i="14"/>
  <c r="U740" i="14"/>
  <c r="V740" i="14"/>
  <c r="W740" i="14"/>
  <c r="X740" i="14"/>
  <c r="Y740" i="14"/>
  <c r="Z740" i="14"/>
  <c r="AA740" i="14"/>
  <c r="AB740" i="14"/>
  <c r="AC740" i="14"/>
  <c r="AD740" i="14"/>
  <c r="AE740" i="14"/>
  <c r="AF740" i="14"/>
  <c r="AG740" i="14"/>
  <c r="AH740" i="14"/>
  <c r="AI740" i="14"/>
  <c r="AJ740" i="14"/>
  <c r="AK740" i="14"/>
  <c r="AL740" i="14"/>
  <c r="AM740" i="14"/>
  <c r="AN740" i="14"/>
  <c r="AO740" i="14"/>
  <c r="AP740" i="14"/>
  <c r="AQ740" i="14"/>
  <c r="AR740" i="14"/>
  <c r="AS740" i="14"/>
  <c r="AT740" i="14"/>
  <c r="AU740" i="14"/>
  <c r="AV740" i="14"/>
  <c r="AW740" i="14"/>
  <c r="AX740" i="14"/>
  <c r="AZ740" i="14"/>
  <c r="BA740" i="14"/>
  <c r="BB740" i="14"/>
  <c r="BC740" i="14"/>
  <c r="BD740" i="14"/>
  <c r="BE740" i="14"/>
  <c r="BF740" i="14"/>
  <c r="BG740" i="14"/>
  <c r="BH740" i="14"/>
  <c r="BI740" i="14"/>
  <c r="BJ740" i="14"/>
  <c r="BK740" i="14"/>
  <c r="BL740" i="14"/>
  <c r="BM740" i="14"/>
  <c r="BN740" i="14"/>
  <c r="BO740" i="14"/>
  <c r="BP740" i="14"/>
  <c r="BQ740" i="14"/>
  <c r="BR740" i="14"/>
  <c r="BS740" i="14"/>
  <c r="BT740" i="14"/>
  <c r="BU740" i="14"/>
  <c r="BV740" i="14"/>
  <c r="BW740" i="14"/>
  <c r="BY740" i="14"/>
  <c r="BZ740" i="14"/>
  <c r="CA740" i="14"/>
  <c r="CB740" i="14"/>
  <c r="A741" i="14"/>
  <c r="B741" i="14"/>
  <c r="C741" i="14"/>
  <c r="D741" i="14"/>
  <c r="E741" i="14"/>
  <c r="F741" i="14"/>
  <c r="G741" i="14"/>
  <c r="H741" i="14"/>
  <c r="I741" i="14"/>
  <c r="J741" i="14"/>
  <c r="K741" i="14"/>
  <c r="L741" i="14"/>
  <c r="M741" i="14"/>
  <c r="N741" i="14"/>
  <c r="O741" i="14"/>
  <c r="P741" i="14"/>
  <c r="Q741" i="14"/>
  <c r="R741" i="14"/>
  <c r="S741" i="14"/>
  <c r="T741" i="14"/>
  <c r="U741" i="14"/>
  <c r="V741" i="14"/>
  <c r="W741" i="14"/>
  <c r="X741" i="14"/>
  <c r="Y741" i="14"/>
  <c r="Z741" i="14"/>
  <c r="AA741" i="14"/>
  <c r="AB741" i="14"/>
  <c r="AC741" i="14"/>
  <c r="AD741" i="14"/>
  <c r="AE741" i="14"/>
  <c r="AF741" i="14"/>
  <c r="AG741" i="14"/>
  <c r="AH741" i="14"/>
  <c r="AI741" i="14"/>
  <c r="AJ741" i="14"/>
  <c r="AK741" i="14"/>
  <c r="AL741" i="14"/>
  <c r="AM741" i="14"/>
  <c r="AN741" i="14"/>
  <c r="AO741" i="14"/>
  <c r="AP741" i="14"/>
  <c r="AQ741" i="14"/>
  <c r="AR741" i="14"/>
  <c r="AS741" i="14"/>
  <c r="AT741" i="14"/>
  <c r="AU741" i="14"/>
  <c r="AV741" i="14"/>
  <c r="AW741" i="14"/>
  <c r="AX741" i="14"/>
  <c r="AZ741" i="14"/>
  <c r="BA741" i="14"/>
  <c r="BB741" i="14"/>
  <c r="BC741" i="14"/>
  <c r="BD741" i="14"/>
  <c r="BE741" i="14"/>
  <c r="BF741" i="14"/>
  <c r="BG741" i="14"/>
  <c r="BH741" i="14"/>
  <c r="BI741" i="14"/>
  <c r="BJ741" i="14"/>
  <c r="BK741" i="14"/>
  <c r="BL741" i="14"/>
  <c r="BM741" i="14"/>
  <c r="BN741" i="14"/>
  <c r="BO741" i="14"/>
  <c r="BP741" i="14"/>
  <c r="BQ741" i="14"/>
  <c r="BR741" i="14"/>
  <c r="BS741" i="14"/>
  <c r="BT741" i="14"/>
  <c r="BU741" i="14"/>
  <c r="BV741" i="14"/>
  <c r="BW741" i="14"/>
  <c r="BY741" i="14"/>
  <c r="BZ741" i="14"/>
  <c r="CA741" i="14"/>
  <c r="CB741" i="14"/>
  <c r="A742" i="14"/>
  <c r="B742" i="14"/>
  <c r="C742" i="14"/>
  <c r="D742" i="14"/>
  <c r="E742" i="14"/>
  <c r="F742" i="14"/>
  <c r="G742" i="14"/>
  <c r="H742" i="14"/>
  <c r="I742" i="14"/>
  <c r="J742" i="14"/>
  <c r="K742" i="14"/>
  <c r="L742" i="14"/>
  <c r="M742" i="14"/>
  <c r="N742" i="14"/>
  <c r="O742" i="14"/>
  <c r="P742" i="14"/>
  <c r="Q742" i="14"/>
  <c r="R742" i="14"/>
  <c r="S742" i="14"/>
  <c r="T742" i="14"/>
  <c r="U742" i="14"/>
  <c r="V742" i="14"/>
  <c r="W742" i="14"/>
  <c r="X742" i="14"/>
  <c r="Y742" i="14"/>
  <c r="Z742" i="14"/>
  <c r="AA742" i="14"/>
  <c r="AB742" i="14"/>
  <c r="AC742" i="14"/>
  <c r="AD742" i="14"/>
  <c r="AE742" i="14"/>
  <c r="AF742" i="14"/>
  <c r="AG742" i="14"/>
  <c r="AH742" i="14"/>
  <c r="AI742" i="14"/>
  <c r="AJ742" i="14"/>
  <c r="AK742" i="14"/>
  <c r="AL742" i="14"/>
  <c r="AM742" i="14"/>
  <c r="AN742" i="14"/>
  <c r="AO742" i="14"/>
  <c r="AP742" i="14"/>
  <c r="AQ742" i="14"/>
  <c r="AR742" i="14"/>
  <c r="AS742" i="14"/>
  <c r="AT742" i="14"/>
  <c r="AU742" i="14"/>
  <c r="AV742" i="14"/>
  <c r="AW742" i="14"/>
  <c r="AX742" i="14"/>
  <c r="AZ742" i="14"/>
  <c r="BA742" i="14"/>
  <c r="BB742" i="14"/>
  <c r="BC742" i="14"/>
  <c r="BD742" i="14"/>
  <c r="BE742" i="14"/>
  <c r="BF742" i="14"/>
  <c r="BG742" i="14"/>
  <c r="BH742" i="14"/>
  <c r="BI742" i="14"/>
  <c r="BJ742" i="14"/>
  <c r="BK742" i="14"/>
  <c r="BL742" i="14"/>
  <c r="BM742" i="14"/>
  <c r="BN742" i="14"/>
  <c r="BO742" i="14"/>
  <c r="BP742" i="14"/>
  <c r="BQ742" i="14"/>
  <c r="BR742" i="14"/>
  <c r="BS742" i="14"/>
  <c r="BT742" i="14"/>
  <c r="BU742" i="14"/>
  <c r="BV742" i="14"/>
  <c r="BW742" i="14"/>
  <c r="BY742" i="14"/>
  <c r="BZ742" i="14"/>
  <c r="CA742" i="14"/>
  <c r="CB742" i="14"/>
  <c r="A743" i="14"/>
  <c r="B743" i="14"/>
  <c r="C743" i="14"/>
  <c r="D743" i="14"/>
  <c r="E743" i="14"/>
  <c r="F743" i="14"/>
  <c r="G743" i="14"/>
  <c r="H743" i="14"/>
  <c r="I743" i="14"/>
  <c r="J743" i="14"/>
  <c r="K743" i="14"/>
  <c r="L743" i="14"/>
  <c r="M743" i="14"/>
  <c r="N743" i="14"/>
  <c r="O743" i="14"/>
  <c r="P743" i="14"/>
  <c r="Q743" i="14"/>
  <c r="R743" i="14"/>
  <c r="S743" i="14"/>
  <c r="T743" i="14"/>
  <c r="U743" i="14"/>
  <c r="V743" i="14"/>
  <c r="W743" i="14"/>
  <c r="X743" i="14"/>
  <c r="Y743" i="14"/>
  <c r="Z743" i="14"/>
  <c r="AA743" i="14"/>
  <c r="AB743" i="14"/>
  <c r="AC743" i="14"/>
  <c r="AD743" i="14"/>
  <c r="AE743" i="14"/>
  <c r="AF743" i="14"/>
  <c r="AG743" i="14"/>
  <c r="AH743" i="14"/>
  <c r="AI743" i="14"/>
  <c r="AJ743" i="14"/>
  <c r="AK743" i="14"/>
  <c r="AL743" i="14"/>
  <c r="AM743" i="14"/>
  <c r="AN743" i="14"/>
  <c r="AO743" i="14"/>
  <c r="AP743" i="14"/>
  <c r="AQ743" i="14"/>
  <c r="AR743" i="14"/>
  <c r="AS743" i="14"/>
  <c r="AT743" i="14"/>
  <c r="AU743" i="14"/>
  <c r="AV743" i="14"/>
  <c r="AW743" i="14"/>
  <c r="AX743" i="14"/>
  <c r="AZ743" i="14"/>
  <c r="BA743" i="14"/>
  <c r="BB743" i="14"/>
  <c r="BC743" i="14"/>
  <c r="BD743" i="14"/>
  <c r="BE743" i="14"/>
  <c r="BF743" i="14"/>
  <c r="BG743" i="14"/>
  <c r="BH743" i="14"/>
  <c r="BI743" i="14"/>
  <c r="BJ743" i="14"/>
  <c r="BK743" i="14"/>
  <c r="BL743" i="14"/>
  <c r="BM743" i="14"/>
  <c r="BN743" i="14"/>
  <c r="BO743" i="14"/>
  <c r="BP743" i="14"/>
  <c r="BQ743" i="14"/>
  <c r="BR743" i="14"/>
  <c r="BS743" i="14"/>
  <c r="BT743" i="14"/>
  <c r="BU743" i="14"/>
  <c r="BV743" i="14"/>
  <c r="BW743" i="14"/>
  <c r="BY743" i="14"/>
  <c r="BZ743" i="14"/>
  <c r="CA743" i="14"/>
  <c r="CB743" i="14"/>
  <c r="A744" i="14"/>
  <c r="B744" i="14"/>
  <c r="C744" i="14"/>
  <c r="D744" i="14"/>
  <c r="E744" i="14"/>
  <c r="F744" i="14"/>
  <c r="G744" i="14"/>
  <c r="H744" i="14"/>
  <c r="I744" i="14"/>
  <c r="J744" i="14"/>
  <c r="K744" i="14"/>
  <c r="L744" i="14"/>
  <c r="M744" i="14"/>
  <c r="N744" i="14"/>
  <c r="O744" i="14"/>
  <c r="P744" i="14"/>
  <c r="Q744" i="14"/>
  <c r="R744" i="14"/>
  <c r="S744" i="14"/>
  <c r="T744" i="14"/>
  <c r="U744" i="14"/>
  <c r="V744" i="14"/>
  <c r="W744" i="14"/>
  <c r="X744" i="14"/>
  <c r="Y744" i="14"/>
  <c r="Z744" i="14"/>
  <c r="AA744" i="14"/>
  <c r="AB744" i="14"/>
  <c r="AC744" i="14"/>
  <c r="AD744" i="14"/>
  <c r="AE744" i="14"/>
  <c r="AF744" i="14"/>
  <c r="AG744" i="14"/>
  <c r="AH744" i="14"/>
  <c r="AI744" i="14"/>
  <c r="AJ744" i="14"/>
  <c r="AK744" i="14"/>
  <c r="AL744" i="14"/>
  <c r="AM744" i="14"/>
  <c r="AN744" i="14"/>
  <c r="AO744" i="14"/>
  <c r="AP744" i="14"/>
  <c r="AQ744" i="14"/>
  <c r="AR744" i="14"/>
  <c r="AS744" i="14"/>
  <c r="AT744" i="14"/>
  <c r="AU744" i="14"/>
  <c r="AV744" i="14"/>
  <c r="AW744" i="14"/>
  <c r="AX744" i="14"/>
  <c r="AZ744" i="14"/>
  <c r="BA744" i="14"/>
  <c r="BB744" i="14"/>
  <c r="BC744" i="14"/>
  <c r="BD744" i="14"/>
  <c r="BE744" i="14"/>
  <c r="BF744" i="14"/>
  <c r="BG744" i="14"/>
  <c r="BH744" i="14"/>
  <c r="BI744" i="14"/>
  <c r="BJ744" i="14"/>
  <c r="BK744" i="14"/>
  <c r="BL744" i="14"/>
  <c r="BM744" i="14"/>
  <c r="BN744" i="14"/>
  <c r="BO744" i="14"/>
  <c r="BP744" i="14"/>
  <c r="BQ744" i="14"/>
  <c r="BR744" i="14"/>
  <c r="BS744" i="14"/>
  <c r="BT744" i="14"/>
  <c r="BU744" i="14"/>
  <c r="BV744" i="14"/>
  <c r="BW744" i="14"/>
  <c r="BY744" i="14"/>
  <c r="BZ744" i="14"/>
  <c r="CA744" i="14"/>
  <c r="CB744" i="14"/>
  <c r="A745" i="14"/>
  <c r="B745" i="14"/>
  <c r="C745" i="14"/>
  <c r="D745" i="14"/>
  <c r="E745" i="14"/>
  <c r="F745" i="14"/>
  <c r="G745" i="14"/>
  <c r="H745" i="14"/>
  <c r="I745" i="14"/>
  <c r="J745" i="14"/>
  <c r="K745" i="14"/>
  <c r="L745" i="14"/>
  <c r="M745" i="14"/>
  <c r="N745" i="14"/>
  <c r="O745" i="14"/>
  <c r="P745" i="14"/>
  <c r="Q745" i="14"/>
  <c r="R745" i="14"/>
  <c r="S745" i="14"/>
  <c r="T745" i="14"/>
  <c r="U745" i="14"/>
  <c r="V745" i="14"/>
  <c r="W745" i="14"/>
  <c r="X745" i="14"/>
  <c r="Y745" i="14"/>
  <c r="Z745" i="14"/>
  <c r="AA745" i="14"/>
  <c r="AB745" i="14"/>
  <c r="AC745" i="14"/>
  <c r="AD745" i="14"/>
  <c r="AE745" i="14"/>
  <c r="AF745" i="14"/>
  <c r="AG745" i="14"/>
  <c r="AH745" i="14"/>
  <c r="AI745" i="14"/>
  <c r="AJ745" i="14"/>
  <c r="AK745" i="14"/>
  <c r="AL745" i="14"/>
  <c r="AM745" i="14"/>
  <c r="AN745" i="14"/>
  <c r="AO745" i="14"/>
  <c r="AP745" i="14"/>
  <c r="AQ745" i="14"/>
  <c r="AR745" i="14"/>
  <c r="AS745" i="14"/>
  <c r="AT745" i="14"/>
  <c r="AU745" i="14"/>
  <c r="AV745" i="14"/>
  <c r="AW745" i="14"/>
  <c r="AX745" i="14"/>
  <c r="AZ745" i="14"/>
  <c r="BA745" i="14"/>
  <c r="BB745" i="14"/>
  <c r="BC745" i="14"/>
  <c r="BD745" i="14"/>
  <c r="BE745" i="14"/>
  <c r="BF745" i="14"/>
  <c r="BG745" i="14"/>
  <c r="BH745" i="14"/>
  <c r="BI745" i="14"/>
  <c r="BJ745" i="14"/>
  <c r="BK745" i="14"/>
  <c r="BL745" i="14"/>
  <c r="BM745" i="14"/>
  <c r="BN745" i="14"/>
  <c r="BO745" i="14"/>
  <c r="BP745" i="14"/>
  <c r="BQ745" i="14"/>
  <c r="BR745" i="14"/>
  <c r="BS745" i="14"/>
  <c r="BT745" i="14"/>
  <c r="BU745" i="14"/>
  <c r="BV745" i="14"/>
  <c r="BW745" i="14"/>
  <c r="BY745" i="14"/>
  <c r="BZ745" i="14"/>
  <c r="CA745" i="14"/>
  <c r="CB745" i="14"/>
  <c r="A746" i="14"/>
  <c r="B746" i="14"/>
  <c r="C746" i="14"/>
  <c r="D746" i="14"/>
  <c r="E746" i="14"/>
  <c r="F746" i="14"/>
  <c r="G746" i="14"/>
  <c r="H746" i="14"/>
  <c r="I746" i="14"/>
  <c r="J746" i="14"/>
  <c r="K746" i="14"/>
  <c r="L746" i="14"/>
  <c r="M746" i="14"/>
  <c r="N746" i="14"/>
  <c r="O746" i="14"/>
  <c r="P746" i="14"/>
  <c r="Q746" i="14"/>
  <c r="R746" i="14"/>
  <c r="S746" i="14"/>
  <c r="T746" i="14"/>
  <c r="U746" i="14"/>
  <c r="V746" i="14"/>
  <c r="W746" i="14"/>
  <c r="X746" i="14"/>
  <c r="Y746" i="14"/>
  <c r="Z746" i="14"/>
  <c r="AA746" i="14"/>
  <c r="AB746" i="14"/>
  <c r="AC746" i="14"/>
  <c r="AD746" i="14"/>
  <c r="AE746" i="14"/>
  <c r="AF746" i="14"/>
  <c r="AG746" i="14"/>
  <c r="AH746" i="14"/>
  <c r="AI746" i="14"/>
  <c r="AJ746" i="14"/>
  <c r="AK746" i="14"/>
  <c r="AL746" i="14"/>
  <c r="AM746" i="14"/>
  <c r="AN746" i="14"/>
  <c r="AO746" i="14"/>
  <c r="AP746" i="14"/>
  <c r="AQ746" i="14"/>
  <c r="AR746" i="14"/>
  <c r="AS746" i="14"/>
  <c r="AT746" i="14"/>
  <c r="AU746" i="14"/>
  <c r="AV746" i="14"/>
  <c r="AW746" i="14"/>
  <c r="AX746" i="14"/>
  <c r="AZ746" i="14"/>
  <c r="BA746" i="14"/>
  <c r="BB746" i="14"/>
  <c r="BC746" i="14"/>
  <c r="BD746" i="14"/>
  <c r="BE746" i="14"/>
  <c r="BF746" i="14"/>
  <c r="BG746" i="14"/>
  <c r="BH746" i="14"/>
  <c r="BI746" i="14"/>
  <c r="BJ746" i="14"/>
  <c r="BK746" i="14"/>
  <c r="BL746" i="14"/>
  <c r="BM746" i="14"/>
  <c r="BN746" i="14"/>
  <c r="BO746" i="14"/>
  <c r="BP746" i="14"/>
  <c r="BQ746" i="14"/>
  <c r="BR746" i="14"/>
  <c r="BS746" i="14"/>
  <c r="BT746" i="14"/>
  <c r="BU746" i="14"/>
  <c r="BV746" i="14"/>
  <c r="BW746" i="14"/>
  <c r="BY746" i="14"/>
  <c r="BZ746" i="14"/>
  <c r="CA746" i="14"/>
  <c r="CB746" i="14"/>
  <c r="A747" i="14"/>
  <c r="B747" i="14"/>
  <c r="C747" i="14"/>
  <c r="D747" i="14"/>
  <c r="E747" i="14"/>
  <c r="F747" i="14"/>
  <c r="G747" i="14"/>
  <c r="H747" i="14"/>
  <c r="I747" i="14"/>
  <c r="J747" i="14"/>
  <c r="K747" i="14"/>
  <c r="L747" i="14"/>
  <c r="M747" i="14"/>
  <c r="N747" i="14"/>
  <c r="O747" i="14"/>
  <c r="P747" i="14"/>
  <c r="Q747" i="14"/>
  <c r="R747" i="14"/>
  <c r="S747" i="14"/>
  <c r="T747" i="14"/>
  <c r="U747" i="14"/>
  <c r="V747" i="14"/>
  <c r="W747" i="14"/>
  <c r="X747" i="14"/>
  <c r="Y747" i="14"/>
  <c r="Z747" i="14"/>
  <c r="AA747" i="14"/>
  <c r="AB747" i="14"/>
  <c r="AC747" i="14"/>
  <c r="AD747" i="14"/>
  <c r="AE747" i="14"/>
  <c r="AF747" i="14"/>
  <c r="AG747" i="14"/>
  <c r="AH747" i="14"/>
  <c r="AI747" i="14"/>
  <c r="AJ747" i="14"/>
  <c r="AK747" i="14"/>
  <c r="AL747" i="14"/>
  <c r="AM747" i="14"/>
  <c r="AN747" i="14"/>
  <c r="AO747" i="14"/>
  <c r="AP747" i="14"/>
  <c r="AQ747" i="14"/>
  <c r="AR747" i="14"/>
  <c r="AS747" i="14"/>
  <c r="AT747" i="14"/>
  <c r="AU747" i="14"/>
  <c r="AV747" i="14"/>
  <c r="AW747" i="14"/>
  <c r="AX747" i="14"/>
  <c r="AZ747" i="14"/>
  <c r="BA747" i="14"/>
  <c r="BB747" i="14"/>
  <c r="BC747" i="14"/>
  <c r="BD747" i="14"/>
  <c r="BE747" i="14"/>
  <c r="BF747" i="14"/>
  <c r="BG747" i="14"/>
  <c r="BH747" i="14"/>
  <c r="BI747" i="14"/>
  <c r="BJ747" i="14"/>
  <c r="BK747" i="14"/>
  <c r="BL747" i="14"/>
  <c r="BM747" i="14"/>
  <c r="BN747" i="14"/>
  <c r="BO747" i="14"/>
  <c r="BP747" i="14"/>
  <c r="BQ747" i="14"/>
  <c r="BR747" i="14"/>
  <c r="BS747" i="14"/>
  <c r="BT747" i="14"/>
  <c r="BU747" i="14"/>
  <c r="BV747" i="14"/>
  <c r="BW747" i="14"/>
  <c r="BY747" i="14"/>
  <c r="BZ747" i="14"/>
  <c r="CA747" i="14"/>
  <c r="CB747" i="14"/>
  <c r="A748" i="14"/>
  <c r="B748" i="14"/>
  <c r="C748" i="14"/>
  <c r="D748" i="14"/>
  <c r="E748" i="14"/>
  <c r="F748" i="14"/>
  <c r="G748" i="14"/>
  <c r="H748" i="14"/>
  <c r="I748" i="14"/>
  <c r="J748" i="14"/>
  <c r="K748" i="14"/>
  <c r="L748" i="14"/>
  <c r="M748" i="14"/>
  <c r="N748" i="14"/>
  <c r="O748" i="14"/>
  <c r="P748" i="14"/>
  <c r="Q748" i="14"/>
  <c r="R748" i="14"/>
  <c r="S748" i="14"/>
  <c r="T748" i="14"/>
  <c r="U748" i="14"/>
  <c r="V748" i="14"/>
  <c r="W748" i="14"/>
  <c r="X748" i="14"/>
  <c r="Y748" i="14"/>
  <c r="Z748" i="14"/>
  <c r="AA748" i="14"/>
  <c r="AB748" i="14"/>
  <c r="AC748" i="14"/>
  <c r="AD748" i="14"/>
  <c r="AE748" i="14"/>
  <c r="AF748" i="14"/>
  <c r="AG748" i="14"/>
  <c r="AH748" i="14"/>
  <c r="AI748" i="14"/>
  <c r="AJ748" i="14"/>
  <c r="AK748" i="14"/>
  <c r="AL748" i="14"/>
  <c r="AM748" i="14"/>
  <c r="AN748" i="14"/>
  <c r="AO748" i="14"/>
  <c r="AP748" i="14"/>
  <c r="AQ748" i="14"/>
  <c r="AR748" i="14"/>
  <c r="AS748" i="14"/>
  <c r="AT748" i="14"/>
  <c r="AU748" i="14"/>
  <c r="AV748" i="14"/>
  <c r="AW748" i="14"/>
  <c r="AX748" i="14"/>
  <c r="AZ748" i="14"/>
  <c r="BA748" i="14"/>
  <c r="BB748" i="14"/>
  <c r="BC748" i="14"/>
  <c r="BD748" i="14"/>
  <c r="BE748" i="14"/>
  <c r="BF748" i="14"/>
  <c r="BG748" i="14"/>
  <c r="BH748" i="14"/>
  <c r="BI748" i="14"/>
  <c r="BJ748" i="14"/>
  <c r="BK748" i="14"/>
  <c r="BL748" i="14"/>
  <c r="BM748" i="14"/>
  <c r="BN748" i="14"/>
  <c r="BO748" i="14"/>
  <c r="BP748" i="14"/>
  <c r="BQ748" i="14"/>
  <c r="BR748" i="14"/>
  <c r="BS748" i="14"/>
  <c r="BT748" i="14"/>
  <c r="BU748" i="14"/>
  <c r="BV748" i="14"/>
  <c r="BW748" i="14"/>
  <c r="BY748" i="14"/>
  <c r="BZ748" i="14"/>
  <c r="CA748" i="14"/>
  <c r="CB748" i="14"/>
  <c r="A749" i="14"/>
  <c r="B749" i="14"/>
  <c r="C749" i="14"/>
  <c r="D749" i="14"/>
  <c r="E749" i="14"/>
  <c r="F749" i="14"/>
  <c r="G749" i="14"/>
  <c r="H749" i="14"/>
  <c r="I749" i="14"/>
  <c r="J749" i="14"/>
  <c r="K749" i="14"/>
  <c r="L749" i="14"/>
  <c r="M749" i="14"/>
  <c r="N749" i="14"/>
  <c r="O749" i="14"/>
  <c r="P749" i="14"/>
  <c r="Q749" i="14"/>
  <c r="R749" i="14"/>
  <c r="S749" i="14"/>
  <c r="T749" i="14"/>
  <c r="U749" i="14"/>
  <c r="V749" i="14"/>
  <c r="W749" i="14"/>
  <c r="X749" i="14"/>
  <c r="Y749" i="14"/>
  <c r="Z749" i="14"/>
  <c r="AA749" i="14"/>
  <c r="AB749" i="14"/>
  <c r="AC749" i="14"/>
  <c r="AD749" i="14"/>
  <c r="AE749" i="14"/>
  <c r="AF749" i="14"/>
  <c r="AG749" i="14"/>
  <c r="AH749" i="14"/>
  <c r="AI749" i="14"/>
  <c r="AJ749" i="14"/>
  <c r="AK749" i="14"/>
  <c r="AL749" i="14"/>
  <c r="AM749" i="14"/>
  <c r="AN749" i="14"/>
  <c r="AO749" i="14"/>
  <c r="AP749" i="14"/>
  <c r="AQ749" i="14"/>
  <c r="AR749" i="14"/>
  <c r="AS749" i="14"/>
  <c r="AT749" i="14"/>
  <c r="AU749" i="14"/>
  <c r="AV749" i="14"/>
  <c r="AW749" i="14"/>
  <c r="AX749" i="14"/>
  <c r="AZ749" i="14"/>
  <c r="BA749" i="14"/>
  <c r="BB749" i="14"/>
  <c r="BC749" i="14"/>
  <c r="BD749" i="14"/>
  <c r="BE749" i="14"/>
  <c r="BF749" i="14"/>
  <c r="BG749" i="14"/>
  <c r="BH749" i="14"/>
  <c r="BI749" i="14"/>
  <c r="BJ749" i="14"/>
  <c r="BK749" i="14"/>
  <c r="BL749" i="14"/>
  <c r="BM749" i="14"/>
  <c r="BN749" i="14"/>
  <c r="BO749" i="14"/>
  <c r="BP749" i="14"/>
  <c r="BQ749" i="14"/>
  <c r="BR749" i="14"/>
  <c r="BS749" i="14"/>
  <c r="BT749" i="14"/>
  <c r="BU749" i="14"/>
  <c r="BV749" i="14"/>
  <c r="BW749" i="14"/>
  <c r="BY749" i="14"/>
  <c r="BZ749" i="14"/>
  <c r="CA749" i="14"/>
  <c r="CB749" i="14"/>
  <c r="A750" i="14"/>
  <c r="B750" i="14"/>
  <c r="C750" i="14"/>
  <c r="D750" i="14"/>
  <c r="E750" i="14"/>
  <c r="F750" i="14"/>
  <c r="G750" i="14"/>
  <c r="H750" i="14"/>
  <c r="I750" i="14"/>
  <c r="J750" i="14"/>
  <c r="K750" i="14"/>
  <c r="L750" i="14"/>
  <c r="M750" i="14"/>
  <c r="N750" i="14"/>
  <c r="O750" i="14"/>
  <c r="P750" i="14"/>
  <c r="Q750" i="14"/>
  <c r="R750" i="14"/>
  <c r="S750" i="14"/>
  <c r="T750" i="14"/>
  <c r="U750" i="14"/>
  <c r="V750" i="14"/>
  <c r="W750" i="14"/>
  <c r="X750" i="14"/>
  <c r="Y750" i="14"/>
  <c r="Z750" i="14"/>
  <c r="AA750" i="14"/>
  <c r="AB750" i="14"/>
  <c r="AC750" i="14"/>
  <c r="AD750" i="14"/>
  <c r="AE750" i="14"/>
  <c r="AF750" i="14"/>
  <c r="AG750" i="14"/>
  <c r="AH750" i="14"/>
  <c r="AI750" i="14"/>
  <c r="AJ750" i="14"/>
  <c r="AK750" i="14"/>
  <c r="AL750" i="14"/>
  <c r="AM750" i="14"/>
  <c r="AN750" i="14"/>
  <c r="AO750" i="14"/>
  <c r="AP750" i="14"/>
  <c r="AQ750" i="14"/>
  <c r="AR750" i="14"/>
  <c r="AS750" i="14"/>
  <c r="AT750" i="14"/>
  <c r="AU750" i="14"/>
  <c r="AV750" i="14"/>
  <c r="AW750" i="14"/>
  <c r="AX750" i="14"/>
  <c r="AZ750" i="14"/>
  <c r="BA750" i="14"/>
  <c r="BB750" i="14"/>
  <c r="BC750" i="14"/>
  <c r="BD750" i="14"/>
  <c r="BE750" i="14"/>
  <c r="BF750" i="14"/>
  <c r="BG750" i="14"/>
  <c r="BH750" i="14"/>
  <c r="BI750" i="14"/>
  <c r="BJ750" i="14"/>
  <c r="BK750" i="14"/>
  <c r="BL750" i="14"/>
  <c r="BM750" i="14"/>
  <c r="BN750" i="14"/>
  <c r="BO750" i="14"/>
  <c r="BP750" i="14"/>
  <c r="BQ750" i="14"/>
  <c r="BR750" i="14"/>
  <c r="BS750" i="14"/>
  <c r="BT750" i="14"/>
  <c r="BU750" i="14"/>
  <c r="BV750" i="14"/>
  <c r="BW750" i="14"/>
  <c r="BY750" i="14"/>
  <c r="BZ750" i="14"/>
  <c r="CA750" i="14"/>
  <c r="CB750" i="14"/>
  <c r="A751" i="14"/>
  <c r="B751" i="14"/>
  <c r="C751" i="14"/>
  <c r="D751" i="14"/>
  <c r="E751" i="14"/>
  <c r="F751" i="14"/>
  <c r="G751" i="14"/>
  <c r="H751" i="14"/>
  <c r="I751" i="14"/>
  <c r="J751" i="14"/>
  <c r="K751" i="14"/>
  <c r="L751" i="14"/>
  <c r="M751" i="14"/>
  <c r="N751" i="14"/>
  <c r="O751" i="14"/>
  <c r="P751" i="14"/>
  <c r="Q751" i="14"/>
  <c r="R751" i="14"/>
  <c r="S751" i="14"/>
  <c r="T751" i="14"/>
  <c r="U751" i="14"/>
  <c r="V751" i="14"/>
  <c r="W751" i="14"/>
  <c r="X751" i="14"/>
  <c r="Y751" i="14"/>
  <c r="Z751" i="14"/>
  <c r="AA751" i="14"/>
  <c r="AB751" i="14"/>
  <c r="AC751" i="14"/>
  <c r="AD751" i="14"/>
  <c r="AE751" i="14"/>
  <c r="AF751" i="14"/>
  <c r="AG751" i="14"/>
  <c r="AH751" i="14"/>
  <c r="AI751" i="14"/>
  <c r="AJ751" i="14"/>
  <c r="AK751" i="14"/>
  <c r="AL751" i="14"/>
  <c r="AM751" i="14"/>
  <c r="AN751" i="14"/>
  <c r="AO751" i="14"/>
  <c r="AP751" i="14"/>
  <c r="AQ751" i="14"/>
  <c r="AR751" i="14"/>
  <c r="AS751" i="14"/>
  <c r="AT751" i="14"/>
  <c r="AU751" i="14"/>
  <c r="AV751" i="14"/>
  <c r="AW751" i="14"/>
  <c r="AX751" i="14"/>
  <c r="AZ751" i="14"/>
  <c r="BA751" i="14"/>
  <c r="BB751" i="14"/>
  <c r="BC751" i="14"/>
  <c r="BD751" i="14"/>
  <c r="BE751" i="14"/>
  <c r="BF751" i="14"/>
  <c r="BG751" i="14"/>
  <c r="BH751" i="14"/>
  <c r="BI751" i="14"/>
  <c r="BJ751" i="14"/>
  <c r="BK751" i="14"/>
  <c r="BL751" i="14"/>
  <c r="BM751" i="14"/>
  <c r="BN751" i="14"/>
  <c r="BO751" i="14"/>
  <c r="BP751" i="14"/>
  <c r="BQ751" i="14"/>
  <c r="BR751" i="14"/>
  <c r="BS751" i="14"/>
  <c r="BT751" i="14"/>
  <c r="BU751" i="14"/>
  <c r="BV751" i="14"/>
  <c r="BW751" i="14"/>
  <c r="BY751" i="14"/>
  <c r="BZ751" i="14"/>
  <c r="CA751" i="14"/>
  <c r="CB751" i="14"/>
  <c r="A752" i="14"/>
  <c r="B752" i="14"/>
  <c r="C752" i="14"/>
  <c r="D752" i="14"/>
  <c r="E752" i="14"/>
  <c r="F752" i="14"/>
  <c r="G752" i="14"/>
  <c r="H752" i="14"/>
  <c r="I752" i="14"/>
  <c r="J752" i="14"/>
  <c r="K752" i="14"/>
  <c r="L752" i="14"/>
  <c r="M752" i="14"/>
  <c r="N752" i="14"/>
  <c r="O752" i="14"/>
  <c r="P752" i="14"/>
  <c r="Q752" i="14"/>
  <c r="R752" i="14"/>
  <c r="S752" i="14"/>
  <c r="T752" i="14"/>
  <c r="U752" i="14"/>
  <c r="V752" i="14"/>
  <c r="W752" i="14"/>
  <c r="X752" i="14"/>
  <c r="Y752" i="14"/>
  <c r="Z752" i="14"/>
  <c r="AA752" i="14"/>
  <c r="AB752" i="14"/>
  <c r="AC752" i="14"/>
  <c r="AD752" i="14"/>
  <c r="AE752" i="14"/>
  <c r="AF752" i="14"/>
  <c r="AG752" i="14"/>
  <c r="AH752" i="14"/>
  <c r="AI752" i="14"/>
  <c r="AJ752" i="14"/>
  <c r="AK752" i="14"/>
  <c r="AL752" i="14"/>
  <c r="AM752" i="14"/>
  <c r="AN752" i="14"/>
  <c r="AO752" i="14"/>
  <c r="AP752" i="14"/>
  <c r="AQ752" i="14"/>
  <c r="AR752" i="14"/>
  <c r="AS752" i="14"/>
  <c r="AT752" i="14"/>
  <c r="AU752" i="14"/>
  <c r="AV752" i="14"/>
  <c r="AW752" i="14"/>
  <c r="AX752" i="14"/>
  <c r="AZ752" i="14"/>
  <c r="BA752" i="14"/>
  <c r="BB752" i="14"/>
  <c r="BC752" i="14"/>
  <c r="BD752" i="14"/>
  <c r="BE752" i="14"/>
  <c r="BF752" i="14"/>
  <c r="BG752" i="14"/>
  <c r="BH752" i="14"/>
  <c r="BI752" i="14"/>
  <c r="BJ752" i="14"/>
  <c r="BK752" i="14"/>
  <c r="BL752" i="14"/>
  <c r="BM752" i="14"/>
  <c r="BN752" i="14"/>
  <c r="BO752" i="14"/>
  <c r="BP752" i="14"/>
  <c r="BQ752" i="14"/>
  <c r="BR752" i="14"/>
  <c r="BS752" i="14"/>
  <c r="BT752" i="14"/>
  <c r="BU752" i="14"/>
  <c r="BV752" i="14"/>
  <c r="BW752" i="14"/>
  <c r="BY752" i="14"/>
  <c r="BZ752" i="14"/>
  <c r="CA752" i="14"/>
  <c r="CB752" i="14"/>
  <c r="A753" i="14"/>
  <c r="B753" i="14"/>
  <c r="C753" i="14"/>
  <c r="D753" i="14"/>
  <c r="E753" i="14"/>
  <c r="F753" i="14"/>
  <c r="G753" i="14"/>
  <c r="H753" i="14"/>
  <c r="I753" i="14"/>
  <c r="J753" i="14"/>
  <c r="K753" i="14"/>
  <c r="L753" i="14"/>
  <c r="M753" i="14"/>
  <c r="N753" i="14"/>
  <c r="O753" i="14"/>
  <c r="P753" i="14"/>
  <c r="Q753" i="14"/>
  <c r="R753" i="14"/>
  <c r="S753" i="14"/>
  <c r="T753" i="14"/>
  <c r="U753" i="14"/>
  <c r="V753" i="14"/>
  <c r="W753" i="14"/>
  <c r="X753" i="14"/>
  <c r="Y753" i="14"/>
  <c r="Z753" i="14"/>
  <c r="AA753" i="14"/>
  <c r="AB753" i="14"/>
  <c r="AC753" i="14"/>
  <c r="AD753" i="14"/>
  <c r="AE753" i="14"/>
  <c r="AF753" i="14"/>
  <c r="AG753" i="14"/>
  <c r="AH753" i="14"/>
  <c r="AI753" i="14"/>
  <c r="AJ753" i="14"/>
  <c r="AK753" i="14"/>
  <c r="AL753" i="14"/>
  <c r="AM753" i="14"/>
  <c r="AN753" i="14"/>
  <c r="AO753" i="14"/>
  <c r="AP753" i="14"/>
  <c r="AQ753" i="14"/>
  <c r="AR753" i="14"/>
  <c r="AS753" i="14"/>
  <c r="AT753" i="14"/>
  <c r="AU753" i="14"/>
  <c r="AV753" i="14"/>
  <c r="AW753" i="14"/>
  <c r="AX753" i="14"/>
  <c r="AZ753" i="14"/>
  <c r="BA753" i="14"/>
  <c r="BB753" i="14"/>
  <c r="BC753" i="14"/>
  <c r="BD753" i="14"/>
  <c r="BE753" i="14"/>
  <c r="BF753" i="14"/>
  <c r="BG753" i="14"/>
  <c r="BH753" i="14"/>
  <c r="BI753" i="14"/>
  <c r="BJ753" i="14"/>
  <c r="BK753" i="14"/>
  <c r="BL753" i="14"/>
  <c r="BM753" i="14"/>
  <c r="BN753" i="14"/>
  <c r="BO753" i="14"/>
  <c r="BP753" i="14"/>
  <c r="BQ753" i="14"/>
  <c r="BR753" i="14"/>
  <c r="BS753" i="14"/>
  <c r="BT753" i="14"/>
  <c r="BU753" i="14"/>
  <c r="BV753" i="14"/>
  <c r="BW753" i="14"/>
  <c r="BY753" i="14"/>
  <c r="BZ753" i="14"/>
  <c r="CA753" i="14"/>
  <c r="CB753" i="14"/>
  <c r="A754" i="14"/>
  <c r="B754" i="14"/>
  <c r="C754" i="14"/>
  <c r="D754" i="14"/>
  <c r="E754" i="14"/>
  <c r="F754" i="14"/>
  <c r="G754" i="14"/>
  <c r="H754" i="14"/>
  <c r="I754" i="14"/>
  <c r="J754" i="14"/>
  <c r="K754" i="14"/>
  <c r="L754" i="14"/>
  <c r="M754" i="14"/>
  <c r="N754" i="14"/>
  <c r="O754" i="14"/>
  <c r="P754" i="14"/>
  <c r="Q754" i="14"/>
  <c r="R754" i="14"/>
  <c r="S754" i="14"/>
  <c r="T754" i="14"/>
  <c r="U754" i="14"/>
  <c r="V754" i="14"/>
  <c r="W754" i="14"/>
  <c r="X754" i="14"/>
  <c r="Y754" i="14"/>
  <c r="Z754" i="14"/>
  <c r="AA754" i="14"/>
  <c r="AB754" i="14"/>
  <c r="AC754" i="14"/>
  <c r="AD754" i="14"/>
  <c r="AE754" i="14"/>
  <c r="AF754" i="14"/>
  <c r="AG754" i="14"/>
  <c r="AH754" i="14"/>
  <c r="AI754" i="14"/>
  <c r="AJ754" i="14"/>
  <c r="AK754" i="14"/>
  <c r="AL754" i="14"/>
  <c r="AM754" i="14"/>
  <c r="AN754" i="14"/>
  <c r="AO754" i="14"/>
  <c r="AP754" i="14"/>
  <c r="AQ754" i="14"/>
  <c r="AR754" i="14"/>
  <c r="AS754" i="14"/>
  <c r="AT754" i="14"/>
  <c r="AU754" i="14"/>
  <c r="AV754" i="14"/>
  <c r="AW754" i="14"/>
  <c r="AX754" i="14"/>
  <c r="AZ754" i="14"/>
  <c r="BA754" i="14"/>
  <c r="BB754" i="14"/>
  <c r="BC754" i="14"/>
  <c r="BD754" i="14"/>
  <c r="BE754" i="14"/>
  <c r="BF754" i="14"/>
  <c r="BG754" i="14"/>
  <c r="BH754" i="14"/>
  <c r="BI754" i="14"/>
  <c r="BJ754" i="14"/>
  <c r="BK754" i="14"/>
  <c r="BL754" i="14"/>
  <c r="BM754" i="14"/>
  <c r="BN754" i="14"/>
  <c r="BO754" i="14"/>
  <c r="BP754" i="14"/>
  <c r="BQ754" i="14"/>
  <c r="BR754" i="14"/>
  <c r="BS754" i="14"/>
  <c r="BT754" i="14"/>
  <c r="BU754" i="14"/>
  <c r="BV754" i="14"/>
  <c r="BW754" i="14"/>
  <c r="BY754" i="14"/>
  <c r="BZ754" i="14"/>
  <c r="CA754" i="14"/>
  <c r="CB754" i="14"/>
  <c r="A755" i="14"/>
  <c r="B755" i="14"/>
  <c r="C755" i="14"/>
  <c r="D755" i="14"/>
  <c r="E755" i="14"/>
  <c r="F755" i="14"/>
  <c r="G755" i="14"/>
  <c r="H755" i="14"/>
  <c r="I755" i="14"/>
  <c r="J755" i="14"/>
  <c r="K755" i="14"/>
  <c r="L755" i="14"/>
  <c r="M755" i="14"/>
  <c r="N755" i="14"/>
  <c r="O755" i="14"/>
  <c r="P755" i="14"/>
  <c r="Q755" i="14"/>
  <c r="R755" i="14"/>
  <c r="S755" i="14"/>
  <c r="T755" i="14"/>
  <c r="U755" i="14"/>
  <c r="V755" i="14"/>
  <c r="W755" i="14"/>
  <c r="X755" i="14"/>
  <c r="Y755" i="14"/>
  <c r="Z755" i="14"/>
  <c r="AA755" i="14"/>
  <c r="AB755" i="14"/>
  <c r="AC755" i="14"/>
  <c r="AD755" i="14"/>
  <c r="AE755" i="14"/>
  <c r="AF755" i="14"/>
  <c r="AG755" i="14"/>
  <c r="AH755" i="14"/>
  <c r="AI755" i="14"/>
  <c r="AJ755" i="14"/>
  <c r="AK755" i="14"/>
  <c r="AL755" i="14"/>
  <c r="AM755" i="14"/>
  <c r="AN755" i="14"/>
  <c r="AO755" i="14"/>
  <c r="AP755" i="14"/>
  <c r="AQ755" i="14"/>
  <c r="AR755" i="14"/>
  <c r="AS755" i="14"/>
  <c r="AT755" i="14"/>
  <c r="AU755" i="14"/>
  <c r="AV755" i="14"/>
  <c r="AW755" i="14"/>
  <c r="AX755" i="14"/>
  <c r="AZ755" i="14"/>
  <c r="BA755" i="14"/>
  <c r="BB755" i="14"/>
  <c r="BC755" i="14"/>
  <c r="BD755" i="14"/>
  <c r="BE755" i="14"/>
  <c r="BF755" i="14"/>
  <c r="BG755" i="14"/>
  <c r="BH755" i="14"/>
  <c r="BI755" i="14"/>
  <c r="BJ755" i="14"/>
  <c r="BK755" i="14"/>
  <c r="BL755" i="14"/>
  <c r="BM755" i="14"/>
  <c r="BN755" i="14"/>
  <c r="BO755" i="14"/>
  <c r="BP755" i="14"/>
  <c r="BQ755" i="14"/>
  <c r="BR755" i="14"/>
  <c r="BS755" i="14"/>
  <c r="BT755" i="14"/>
  <c r="BU755" i="14"/>
  <c r="BV755" i="14"/>
  <c r="BW755" i="14"/>
  <c r="BY755" i="14"/>
  <c r="BZ755" i="14"/>
  <c r="CA755" i="14"/>
  <c r="CB755" i="14"/>
  <c r="A756" i="14"/>
  <c r="B756" i="14"/>
  <c r="C756" i="14"/>
  <c r="D756" i="14"/>
  <c r="E756" i="14"/>
  <c r="F756" i="14"/>
  <c r="G756" i="14"/>
  <c r="H756" i="14"/>
  <c r="I756" i="14"/>
  <c r="J756" i="14"/>
  <c r="K756" i="14"/>
  <c r="L756" i="14"/>
  <c r="M756" i="14"/>
  <c r="N756" i="14"/>
  <c r="O756" i="14"/>
  <c r="P756" i="14"/>
  <c r="Q756" i="14"/>
  <c r="R756" i="14"/>
  <c r="S756" i="14"/>
  <c r="T756" i="14"/>
  <c r="U756" i="14"/>
  <c r="V756" i="14"/>
  <c r="W756" i="14"/>
  <c r="X756" i="14"/>
  <c r="Y756" i="14"/>
  <c r="Z756" i="14"/>
  <c r="AA756" i="14"/>
  <c r="AB756" i="14"/>
  <c r="AC756" i="14"/>
  <c r="AD756" i="14"/>
  <c r="AE756" i="14"/>
  <c r="AF756" i="14"/>
  <c r="AG756" i="14"/>
  <c r="AH756" i="14"/>
  <c r="AI756" i="14"/>
  <c r="AJ756" i="14"/>
  <c r="AK756" i="14"/>
  <c r="AL756" i="14"/>
  <c r="AM756" i="14"/>
  <c r="AN756" i="14"/>
  <c r="AO756" i="14"/>
  <c r="AP756" i="14"/>
  <c r="AQ756" i="14"/>
  <c r="AR756" i="14"/>
  <c r="AS756" i="14"/>
  <c r="AT756" i="14"/>
  <c r="AU756" i="14"/>
  <c r="AV756" i="14"/>
  <c r="AW756" i="14"/>
  <c r="AX756" i="14"/>
  <c r="AZ756" i="14"/>
  <c r="BA756" i="14"/>
  <c r="BB756" i="14"/>
  <c r="BC756" i="14"/>
  <c r="BD756" i="14"/>
  <c r="BE756" i="14"/>
  <c r="BF756" i="14"/>
  <c r="BG756" i="14"/>
  <c r="BH756" i="14"/>
  <c r="BI756" i="14"/>
  <c r="BJ756" i="14"/>
  <c r="BK756" i="14"/>
  <c r="BL756" i="14"/>
  <c r="BM756" i="14"/>
  <c r="BN756" i="14"/>
  <c r="BO756" i="14"/>
  <c r="BP756" i="14"/>
  <c r="BQ756" i="14"/>
  <c r="BR756" i="14"/>
  <c r="BS756" i="14"/>
  <c r="BT756" i="14"/>
  <c r="BU756" i="14"/>
  <c r="BV756" i="14"/>
  <c r="BW756" i="14"/>
  <c r="BY756" i="14"/>
  <c r="BZ756" i="14"/>
  <c r="CA756" i="14"/>
  <c r="CB756" i="14"/>
  <c r="A757" i="14"/>
  <c r="B757" i="14"/>
  <c r="C757" i="14"/>
  <c r="D757" i="14"/>
  <c r="E757" i="14"/>
  <c r="F757" i="14"/>
  <c r="G757" i="14"/>
  <c r="H757" i="14"/>
  <c r="I757" i="14"/>
  <c r="J757" i="14"/>
  <c r="K757" i="14"/>
  <c r="L757" i="14"/>
  <c r="M757" i="14"/>
  <c r="N757" i="14"/>
  <c r="O757" i="14"/>
  <c r="P757" i="14"/>
  <c r="Q757" i="14"/>
  <c r="R757" i="14"/>
  <c r="S757" i="14"/>
  <c r="T757" i="14"/>
  <c r="U757" i="14"/>
  <c r="V757" i="14"/>
  <c r="W757" i="14"/>
  <c r="X757" i="14"/>
  <c r="Y757" i="14"/>
  <c r="Z757" i="14"/>
  <c r="AA757" i="14"/>
  <c r="AB757" i="14"/>
  <c r="AC757" i="14"/>
  <c r="AD757" i="14"/>
  <c r="AE757" i="14"/>
  <c r="AF757" i="14"/>
  <c r="AG757" i="14"/>
  <c r="AH757" i="14"/>
  <c r="AI757" i="14"/>
  <c r="AJ757" i="14"/>
  <c r="AK757" i="14"/>
  <c r="AL757" i="14"/>
  <c r="AM757" i="14"/>
  <c r="AN757" i="14"/>
  <c r="AO757" i="14"/>
  <c r="AP757" i="14"/>
  <c r="AQ757" i="14"/>
  <c r="AR757" i="14"/>
  <c r="AS757" i="14"/>
  <c r="AT757" i="14"/>
  <c r="AU757" i="14"/>
  <c r="AV757" i="14"/>
  <c r="AW757" i="14"/>
  <c r="AX757" i="14"/>
  <c r="AZ757" i="14"/>
  <c r="BA757" i="14"/>
  <c r="BB757" i="14"/>
  <c r="BC757" i="14"/>
  <c r="BD757" i="14"/>
  <c r="BE757" i="14"/>
  <c r="BF757" i="14"/>
  <c r="BG757" i="14"/>
  <c r="BH757" i="14"/>
  <c r="BI757" i="14"/>
  <c r="BJ757" i="14"/>
  <c r="BK757" i="14"/>
  <c r="BL757" i="14"/>
  <c r="BM757" i="14"/>
  <c r="BN757" i="14"/>
  <c r="BO757" i="14"/>
  <c r="BP757" i="14"/>
  <c r="BQ757" i="14"/>
  <c r="BR757" i="14"/>
  <c r="BS757" i="14"/>
  <c r="BT757" i="14"/>
  <c r="BU757" i="14"/>
  <c r="BV757" i="14"/>
  <c r="BW757" i="14"/>
  <c r="BY757" i="14"/>
  <c r="BZ757" i="14"/>
  <c r="CA757" i="14"/>
  <c r="CB757" i="14"/>
  <c r="A758" i="14"/>
  <c r="B758" i="14"/>
  <c r="C758" i="14"/>
  <c r="D758" i="14"/>
  <c r="E758" i="14"/>
  <c r="F758" i="14"/>
  <c r="G758" i="14"/>
  <c r="H758" i="14"/>
  <c r="I758" i="14"/>
  <c r="J758" i="14"/>
  <c r="K758" i="14"/>
  <c r="L758" i="14"/>
  <c r="M758" i="14"/>
  <c r="N758" i="14"/>
  <c r="O758" i="14"/>
  <c r="P758" i="14"/>
  <c r="Q758" i="14"/>
  <c r="R758" i="14"/>
  <c r="S758" i="14"/>
  <c r="T758" i="14"/>
  <c r="U758" i="14"/>
  <c r="V758" i="14"/>
  <c r="W758" i="14"/>
  <c r="X758" i="14"/>
  <c r="Y758" i="14"/>
  <c r="Z758" i="14"/>
  <c r="AA758" i="14"/>
  <c r="AB758" i="14"/>
  <c r="AC758" i="14"/>
  <c r="AD758" i="14"/>
  <c r="AE758" i="14"/>
  <c r="AF758" i="14"/>
  <c r="AG758" i="14"/>
  <c r="AH758" i="14"/>
  <c r="AI758" i="14"/>
  <c r="AJ758" i="14"/>
  <c r="AK758" i="14"/>
  <c r="AL758" i="14"/>
  <c r="AM758" i="14"/>
  <c r="AN758" i="14"/>
  <c r="AO758" i="14"/>
  <c r="AP758" i="14"/>
  <c r="AQ758" i="14"/>
  <c r="AR758" i="14"/>
  <c r="AS758" i="14"/>
  <c r="AT758" i="14"/>
  <c r="AU758" i="14"/>
  <c r="AV758" i="14"/>
  <c r="AW758" i="14"/>
  <c r="AX758" i="14"/>
  <c r="AZ758" i="14"/>
  <c r="BA758" i="14"/>
  <c r="BB758" i="14"/>
  <c r="BC758" i="14"/>
  <c r="BD758" i="14"/>
  <c r="BE758" i="14"/>
  <c r="BF758" i="14"/>
  <c r="BG758" i="14"/>
  <c r="BH758" i="14"/>
  <c r="BI758" i="14"/>
  <c r="BJ758" i="14"/>
  <c r="BK758" i="14"/>
  <c r="BL758" i="14"/>
  <c r="BM758" i="14"/>
  <c r="BN758" i="14"/>
  <c r="BO758" i="14"/>
  <c r="BP758" i="14"/>
  <c r="BQ758" i="14"/>
  <c r="BR758" i="14"/>
  <c r="BS758" i="14"/>
  <c r="BT758" i="14"/>
  <c r="BU758" i="14"/>
  <c r="BV758" i="14"/>
  <c r="BW758" i="14"/>
  <c r="BY758" i="14"/>
  <c r="BZ758" i="14"/>
  <c r="CA758" i="14"/>
  <c r="CB758" i="14"/>
  <c r="A759" i="14"/>
  <c r="B759" i="14"/>
  <c r="C759" i="14"/>
  <c r="D759" i="14"/>
  <c r="E759" i="14"/>
  <c r="F759" i="14"/>
  <c r="G759" i="14"/>
  <c r="H759" i="14"/>
  <c r="I759" i="14"/>
  <c r="J759" i="14"/>
  <c r="K759" i="14"/>
  <c r="L759" i="14"/>
  <c r="M759" i="14"/>
  <c r="N759" i="14"/>
  <c r="O759" i="14"/>
  <c r="P759" i="14"/>
  <c r="Q759" i="14"/>
  <c r="R759" i="14"/>
  <c r="S759" i="14"/>
  <c r="T759" i="14"/>
  <c r="U759" i="14"/>
  <c r="V759" i="14"/>
  <c r="W759" i="14"/>
  <c r="X759" i="14"/>
  <c r="Y759" i="14"/>
  <c r="Z759" i="14"/>
  <c r="AA759" i="14"/>
  <c r="AB759" i="14"/>
  <c r="AC759" i="14"/>
  <c r="AD759" i="14"/>
  <c r="AE759" i="14"/>
  <c r="AF759" i="14"/>
  <c r="AG759" i="14"/>
  <c r="AH759" i="14"/>
  <c r="AI759" i="14"/>
  <c r="AJ759" i="14"/>
  <c r="AK759" i="14"/>
  <c r="AL759" i="14"/>
  <c r="AM759" i="14"/>
  <c r="AN759" i="14"/>
  <c r="AO759" i="14"/>
  <c r="AP759" i="14"/>
  <c r="AQ759" i="14"/>
  <c r="AR759" i="14"/>
  <c r="AS759" i="14"/>
  <c r="AT759" i="14"/>
  <c r="AU759" i="14"/>
  <c r="AV759" i="14"/>
  <c r="AW759" i="14"/>
  <c r="AX759" i="14"/>
  <c r="AZ759" i="14"/>
  <c r="BA759" i="14"/>
  <c r="BB759" i="14"/>
  <c r="BC759" i="14"/>
  <c r="BD759" i="14"/>
  <c r="BE759" i="14"/>
  <c r="BF759" i="14"/>
  <c r="BG759" i="14"/>
  <c r="BH759" i="14"/>
  <c r="BI759" i="14"/>
  <c r="BJ759" i="14"/>
  <c r="BK759" i="14"/>
  <c r="BL759" i="14"/>
  <c r="BM759" i="14"/>
  <c r="BN759" i="14"/>
  <c r="BO759" i="14"/>
  <c r="BP759" i="14"/>
  <c r="BQ759" i="14"/>
  <c r="BR759" i="14"/>
  <c r="BS759" i="14"/>
  <c r="BT759" i="14"/>
  <c r="BU759" i="14"/>
  <c r="BV759" i="14"/>
  <c r="BW759" i="14"/>
  <c r="BY759" i="14"/>
  <c r="BZ759" i="14"/>
  <c r="CA759" i="14"/>
  <c r="CB759" i="14"/>
  <c r="A760" i="14"/>
  <c r="B760" i="14"/>
  <c r="C760" i="14"/>
  <c r="D760" i="14"/>
  <c r="E760" i="14"/>
  <c r="F760" i="14"/>
  <c r="G760" i="14"/>
  <c r="H760" i="14"/>
  <c r="I760" i="14"/>
  <c r="J760" i="14"/>
  <c r="K760" i="14"/>
  <c r="L760" i="14"/>
  <c r="M760" i="14"/>
  <c r="N760" i="14"/>
  <c r="O760" i="14"/>
  <c r="P760" i="14"/>
  <c r="Q760" i="14"/>
  <c r="R760" i="14"/>
  <c r="S760" i="14"/>
  <c r="T760" i="14"/>
  <c r="U760" i="14"/>
  <c r="V760" i="14"/>
  <c r="W760" i="14"/>
  <c r="X760" i="14"/>
  <c r="Y760" i="14"/>
  <c r="Z760" i="14"/>
  <c r="AA760" i="14"/>
  <c r="AB760" i="14"/>
  <c r="AC760" i="14"/>
  <c r="AD760" i="14"/>
  <c r="AE760" i="14"/>
  <c r="AF760" i="14"/>
  <c r="AG760" i="14"/>
  <c r="AH760" i="14"/>
  <c r="AI760" i="14"/>
  <c r="AJ760" i="14"/>
  <c r="AK760" i="14"/>
  <c r="AL760" i="14"/>
  <c r="AM760" i="14"/>
  <c r="AN760" i="14"/>
  <c r="AO760" i="14"/>
  <c r="AP760" i="14"/>
  <c r="AQ760" i="14"/>
  <c r="AR760" i="14"/>
  <c r="AS760" i="14"/>
  <c r="AT760" i="14"/>
  <c r="AU760" i="14"/>
  <c r="AV760" i="14"/>
  <c r="AW760" i="14"/>
  <c r="AX760" i="14"/>
  <c r="AZ760" i="14"/>
  <c r="BA760" i="14"/>
  <c r="BB760" i="14"/>
  <c r="BC760" i="14"/>
  <c r="BD760" i="14"/>
  <c r="BE760" i="14"/>
  <c r="BF760" i="14"/>
  <c r="BG760" i="14"/>
  <c r="BH760" i="14"/>
  <c r="BI760" i="14"/>
  <c r="BJ760" i="14"/>
  <c r="BK760" i="14"/>
  <c r="BL760" i="14"/>
  <c r="BM760" i="14"/>
  <c r="BN760" i="14"/>
  <c r="BO760" i="14"/>
  <c r="BP760" i="14"/>
  <c r="BQ760" i="14"/>
  <c r="BR760" i="14"/>
  <c r="BS760" i="14"/>
  <c r="BT760" i="14"/>
  <c r="BU760" i="14"/>
  <c r="BV760" i="14"/>
  <c r="BW760" i="14"/>
  <c r="BY760" i="14"/>
  <c r="BZ760" i="14"/>
  <c r="CA760" i="14"/>
  <c r="CB760" i="14"/>
  <c r="A761" i="14"/>
  <c r="B761" i="14"/>
  <c r="C761" i="14"/>
  <c r="D761" i="14"/>
  <c r="E761" i="14"/>
  <c r="F761" i="14"/>
  <c r="G761" i="14"/>
  <c r="H761" i="14"/>
  <c r="I761" i="14"/>
  <c r="J761" i="14"/>
  <c r="K761" i="14"/>
  <c r="L761" i="14"/>
  <c r="M761" i="14"/>
  <c r="N761" i="14"/>
  <c r="O761" i="14"/>
  <c r="P761" i="14"/>
  <c r="Q761" i="14"/>
  <c r="R761" i="14"/>
  <c r="S761" i="14"/>
  <c r="T761" i="14"/>
  <c r="U761" i="14"/>
  <c r="V761" i="14"/>
  <c r="W761" i="14"/>
  <c r="X761" i="14"/>
  <c r="Y761" i="14"/>
  <c r="Z761" i="14"/>
  <c r="AA761" i="14"/>
  <c r="AB761" i="14"/>
  <c r="AC761" i="14"/>
  <c r="AD761" i="14"/>
  <c r="AE761" i="14"/>
  <c r="AF761" i="14"/>
  <c r="AG761" i="14"/>
  <c r="AH761" i="14"/>
  <c r="AI761" i="14"/>
  <c r="AJ761" i="14"/>
  <c r="AK761" i="14"/>
  <c r="AL761" i="14"/>
  <c r="AM761" i="14"/>
  <c r="AN761" i="14"/>
  <c r="AO761" i="14"/>
  <c r="AP761" i="14"/>
  <c r="AQ761" i="14"/>
  <c r="AR761" i="14"/>
  <c r="AS761" i="14"/>
  <c r="AT761" i="14"/>
  <c r="AU761" i="14"/>
  <c r="AV761" i="14"/>
  <c r="AW761" i="14"/>
  <c r="AX761" i="14"/>
  <c r="AZ761" i="14"/>
  <c r="BA761" i="14"/>
  <c r="BB761" i="14"/>
  <c r="BC761" i="14"/>
  <c r="BD761" i="14"/>
  <c r="BE761" i="14"/>
  <c r="BF761" i="14"/>
  <c r="BG761" i="14"/>
  <c r="BH761" i="14"/>
  <c r="BI761" i="14"/>
  <c r="BJ761" i="14"/>
  <c r="BK761" i="14"/>
  <c r="BL761" i="14"/>
  <c r="BM761" i="14"/>
  <c r="BN761" i="14"/>
  <c r="BO761" i="14"/>
  <c r="BP761" i="14"/>
  <c r="BQ761" i="14"/>
  <c r="BR761" i="14"/>
  <c r="BS761" i="14"/>
  <c r="BT761" i="14"/>
  <c r="BU761" i="14"/>
  <c r="BV761" i="14"/>
  <c r="BW761" i="14"/>
  <c r="BY761" i="14"/>
  <c r="BZ761" i="14"/>
  <c r="CA761" i="14"/>
  <c r="CB761" i="14"/>
  <c r="A762" i="14"/>
  <c r="B762" i="14"/>
  <c r="C762" i="14"/>
  <c r="D762" i="14"/>
  <c r="E762" i="14"/>
  <c r="F762" i="14"/>
  <c r="G762" i="14"/>
  <c r="H762" i="14"/>
  <c r="I762" i="14"/>
  <c r="J762" i="14"/>
  <c r="K762" i="14"/>
  <c r="L762" i="14"/>
  <c r="M762" i="14"/>
  <c r="N762" i="14"/>
  <c r="O762" i="14"/>
  <c r="P762" i="14"/>
  <c r="Q762" i="14"/>
  <c r="R762" i="14"/>
  <c r="S762" i="14"/>
  <c r="T762" i="14"/>
  <c r="U762" i="14"/>
  <c r="V762" i="14"/>
  <c r="W762" i="14"/>
  <c r="X762" i="14"/>
  <c r="Y762" i="14"/>
  <c r="Z762" i="14"/>
  <c r="AA762" i="14"/>
  <c r="AB762" i="14"/>
  <c r="AC762" i="14"/>
  <c r="AD762" i="14"/>
  <c r="AE762" i="14"/>
  <c r="AF762" i="14"/>
  <c r="AG762" i="14"/>
  <c r="AH762" i="14"/>
  <c r="AI762" i="14"/>
  <c r="AJ762" i="14"/>
  <c r="AK762" i="14"/>
  <c r="AL762" i="14"/>
  <c r="AM762" i="14"/>
  <c r="AN762" i="14"/>
  <c r="AO762" i="14"/>
  <c r="AP762" i="14"/>
  <c r="AQ762" i="14"/>
  <c r="AR762" i="14"/>
  <c r="AS762" i="14"/>
  <c r="AT762" i="14"/>
  <c r="AU762" i="14"/>
  <c r="AV762" i="14"/>
  <c r="AW762" i="14"/>
  <c r="AX762" i="14"/>
  <c r="AZ762" i="14"/>
  <c r="BA762" i="14"/>
  <c r="BB762" i="14"/>
  <c r="BC762" i="14"/>
  <c r="BD762" i="14"/>
  <c r="BE762" i="14"/>
  <c r="BF762" i="14"/>
  <c r="BG762" i="14"/>
  <c r="BH762" i="14"/>
  <c r="BI762" i="14"/>
  <c r="BJ762" i="14"/>
  <c r="BK762" i="14"/>
  <c r="BL762" i="14"/>
  <c r="BM762" i="14"/>
  <c r="BN762" i="14"/>
  <c r="BO762" i="14"/>
  <c r="BP762" i="14"/>
  <c r="BQ762" i="14"/>
  <c r="BR762" i="14"/>
  <c r="BS762" i="14"/>
  <c r="BT762" i="14"/>
  <c r="BU762" i="14"/>
  <c r="BV762" i="14"/>
  <c r="BW762" i="14"/>
  <c r="BY762" i="14"/>
  <c r="BZ762" i="14"/>
  <c r="CA762" i="14"/>
  <c r="CB762" i="14"/>
  <c r="A763" i="14"/>
  <c r="B763" i="14"/>
  <c r="C763" i="14"/>
  <c r="D763" i="14"/>
  <c r="E763" i="14"/>
  <c r="F763" i="14"/>
  <c r="G763" i="14"/>
  <c r="H763" i="14"/>
  <c r="I763" i="14"/>
  <c r="J763" i="14"/>
  <c r="K763" i="14"/>
  <c r="L763" i="14"/>
  <c r="M763" i="14"/>
  <c r="N763" i="14"/>
  <c r="O763" i="14"/>
  <c r="P763" i="14"/>
  <c r="Q763" i="14"/>
  <c r="R763" i="14"/>
  <c r="S763" i="14"/>
  <c r="T763" i="14"/>
  <c r="U763" i="14"/>
  <c r="V763" i="14"/>
  <c r="W763" i="14"/>
  <c r="X763" i="14"/>
  <c r="Y763" i="14"/>
  <c r="Z763" i="14"/>
  <c r="AA763" i="14"/>
  <c r="AB763" i="14"/>
  <c r="AC763" i="14"/>
  <c r="AD763" i="14"/>
  <c r="AE763" i="14"/>
  <c r="AF763" i="14"/>
  <c r="AG763" i="14"/>
  <c r="AH763" i="14"/>
  <c r="AI763" i="14"/>
  <c r="AJ763" i="14"/>
  <c r="AK763" i="14"/>
  <c r="AL763" i="14"/>
  <c r="AM763" i="14"/>
  <c r="AN763" i="14"/>
  <c r="AO763" i="14"/>
  <c r="AP763" i="14"/>
  <c r="AQ763" i="14"/>
  <c r="AR763" i="14"/>
  <c r="AS763" i="14"/>
  <c r="AT763" i="14"/>
  <c r="AU763" i="14"/>
  <c r="AV763" i="14"/>
  <c r="AW763" i="14"/>
  <c r="AX763" i="14"/>
  <c r="AZ763" i="14"/>
  <c r="BA763" i="14"/>
  <c r="BB763" i="14"/>
  <c r="BC763" i="14"/>
  <c r="BD763" i="14"/>
  <c r="BE763" i="14"/>
  <c r="BF763" i="14"/>
  <c r="BG763" i="14"/>
  <c r="BH763" i="14"/>
  <c r="BI763" i="14"/>
  <c r="BJ763" i="14"/>
  <c r="BK763" i="14"/>
  <c r="BL763" i="14"/>
  <c r="BM763" i="14"/>
  <c r="BN763" i="14"/>
  <c r="BO763" i="14"/>
  <c r="BP763" i="14"/>
  <c r="BQ763" i="14"/>
  <c r="BR763" i="14"/>
  <c r="BS763" i="14"/>
  <c r="BT763" i="14"/>
  <c r="BU763" i="14"/>
  <c r="BV763" i="14"/>
  <c r="BW763" i="14"/>
  <c r="BY763" i="14"/>
  <c r="BZ763" i="14"/>
  <c r="CA763" i="14"/>
  <c r="CB763" i="14"/>
  <c r="A764" i="14"/>
  <c r="B764" i="14"/>
  <c r="C764" i="14"/>
  <c r="D764" i="14"/>
  <c r="E764" i="14"/>
  <c r="F764" i="14"/>
  <c r="G764" i="14"/>
  <c r="H764" i="14"/>
  <c r="I764" i="14"/>
  <c r="J764" i="14"/>
  <c r="K764" i="14"/>
  <c r="L764" i="14"/>
  <c r="M764" i="14"/>
  <c r="N764" i="14"/>
  <c r="O764" i="14"/>
  <c r="P764" i="14"/>
  <c r="Q764" i="14"/>
  <c r="R764" i="14"/>
  <c r="S764" i="14"/>
  <c r="T764" i="14"/>
  <c r="U764" i="14"/>
  <c r="V764" i="14"/>
  <c r="W764" i="14"/>
  <c r="X764" i="14"/>
  <c r="Y764" i="14"/>
  <c r="Z764" i="14"/>
  <c r="AA764" i="14"/>
  <c r="AB764" i="14"/>
  <c r="AC764" i="14"/>
  <c r="AD764" i="14"/>
  <c r="AE764" i="14"/>
  <c r="AF764" i="14"/>
  <c r="AG764" i="14"/>
  <c r="AH764" i="14"/>
  <c r="AI764" i="14"/>
  <c r="AJ764" i="14"/>
  <c r="AK764" i="14"/>
  <c r="AL764" i="14"/>
  <c r="AM764" i="14"/>
  <c r="AN764" i="14"/>
  <c r="AO764" i="14"/>
  <c r="AP764" i="14"/>
  <c r="AQ764" i="14"/>
  <c r="AR764" i="14"/>
  <c r="AS764" i="14"/>
  <c r="AT764" i="14"/>
  <c r="AU764" i="14"/>
  <c r="AV764" i="14"/>
  <c r="AW764" i="14"/>
  <c r="AX764" i="14"/>
  <c r="AZ764" i="14"/>
  <c r="BA764" i="14"/>
  <c r="BB764" i="14"/>
  <c r="BC764" i="14"/>
  <c r="BD764" i="14"/>
  <c r="BE764" i="14"/>
  <c r="BF764" i="14"/>
  <c r="BG764" i="14"/>
  <c r="BH764" i="14"/>
  <c r="BI764" i="14"/>
  <c r="BJ764" i="14"/>
  <c r="BK764" i="14"/>
  <c r="BL764" i="14"/>
  <c r="BM764" i="14"/>
  <c r="BN764" i="14"/>
  <c r="BO764" i="14"/>
  <c r="BP764" i="14"/>
  <c r="BQ764" i="14"/>
  <c r="BR764" i="14"/>
  <c r="BS764" i="14"/>
  <c r="BT764" i="14"/>
  <c r="BU764" i="14"/>
  <c r="BV764" i="14"/>
  <c r="BW764" i="14"/>
  <c r="BY764" i="14"/>
  <c r="BZ764" i="14"/>
  <c r="CA764" i="14"/>
  <c r="CB764" i="14"/>
  <c r="A765" i="14"/>
  <c r="B765" i="14"/>
  <c r="C765" i="14"/>
  <c r="D765" i="14"/>
  <c r="E765" i="14"/>
  <c r="F765" i="14"/>
  <c r="G765" i="14"/>
  <c r="H765" i="14"/>
  <c r="I765" i="14"/>
  <c r="J765" i="14"/>
  <c r="K765" i="14"/>
  <c r="L765" i="14"/>
  <c r="M765" i="14"/>
  <c r="N765" i="14"/>
  <c r="O765" i="14"/>
  <c r="P765" i="14"/>
  <c r="Q765" i="14"/>
  <c r="R765" i="14"/>
  <c r="S765" i="14"/>
  <c r="T765" i="14"/>
  <c r="U765" i="14"/>
  <c r="V765" i="14"/>
  <c r="W765" i="14"/>
  <c r="X765" i="14"/>
  <c r="Y765" i="14"/>
  <c r="Z765" i="14"/>
  <c r="AA765" i="14"/>
  <c r="AB765" i="14"/>
  <c r="AC765" i="14"/>
  <c r="AD765" i="14"/>
  <c r="AE765" i="14"/>
  <c r="AF765" i="14"/>
  <c r="AG765" i="14"/>
  <c r="AH765" i="14"/>
  <c r="AI765" i="14"/>
  <c r="AJ765" i="14"/>
  <c r="AK765" i="14"/>
  <c r="AL765" i="14"/>
  <c r="AM765" i="14"/>
  <c r="AN765" i="14"/>
  <c r="AO765" i="14"/>
  <c r="AP765" i="14"/>
  <c r="AQ765" i="14"/>
  <c r="AR765" i="14"/>
  <c r="AS765" i="14"/>
  <c r="AT765" i="14"/>
  <c r="AU765" i="14"/>
  <c r="AV765" i="14"/>
  <c r="AW765" i="14"/>
  <c r="AX765" i="14"/>
  <c r="AZ765" i="14"/>
  <c r="BA765" i="14"/>
  <c r="BB765" i="14"/>
  <c r="BC765" i="14"/>
  <c r="BD765" i="14"/>
  <c r="BE765" i="14"/>
  <c r="BF765" i="14"/>
  <c r="BG765" i="14"/>
  <c r="BH765" i="14"/>
  <c r="BI765" i="14"/>
  <c r="BJ765" i="14"/>
  <c r="BK765" i="14"/>
  <c r="BL765" i="14"/>
  <c r="BM765" i="14"/>
  <c r="BN765" i="14"/>
  <c r="BO765" i="14"/>
  <c r="BP765" i="14"/>
  <c r="BQ765" i="14"/>
  <c r="BR765" i="14"/>
  <c r="BS765" i="14"/>
  <c r="BT765" i="14"/>
  <c r="BU765" i="14"/>
  <c r="BV765" i="14"/>
  <c r="BW765" i="14"/>
  <c r="BY765" i="14"/>
  <c r="BZ765" i="14"/>
  <c r="CA765" i="14"/>
  <c r="CB765" i="14"/>
  <c r="A766" i="14"/>
  <c r="B766" i="14"/>
  <c r="C766" i="14"/>
  <c r="D766" i="14"/>
  <c r="E766" i="14"/>
  <c r="F766" i="14"/>
  <c r="G766" i="14"/>
  <c r="H766" i="14"/>
  <c r="I766" i="14"/>
  <c r="J766" i="14"/>
  <c r="K766" i="14"/>
  <c r="L766" i="14"/>
  <c r="M766" i="14"/>
  <c r="N766" i="14"/>
  <c r="O766" i="14"/>
  <c r="P766" i="14"/>
  <c r="Q766" i="14"/>
  <c r="R766" i="14"/>
  <c r="S766" i="14"/>
  <c r="T766" i="14"/>
  <c r="U766" i="14"/>
  <c r="V766" i="14"/>
  <c r="W766" i="14"/>
  <c r="X766" i="14"/>
  <c r="Y766" i="14"/>
  <c r="Z766" i="14"/>
  <c r="AA766" i="14"/>
  <c r="AB766" i="14"/>
  <c r="AC766" i="14"/>
  <c r="AD766" i="14"/>
  <c r="AE766" i="14"/>
  <c r="AF766" i="14"/>
  <c r="AG766" i="14"/>
  <c r="AH766" i="14"/>
  <c r="AI766" i="14"/>
  <c r="AJ766" i="14"/>
  <c r="AK766" i="14"/>
  <c r="AL766" i="14"/>
  <c r="AM766" i="14"/>
  <c r="AN766" i="14"/>
  <c r="AO766" i="14"/>
  <c r="AP766" i="14"/>
  <c r="AQ766" i="14"/>
  <c r="AR766" i="14"/>
  <c r="AS766" i="14"/>
  <c r="AT766" i="14"/>
  <c r="AU766" i="14"/>
  <c r="AV766" i="14"/>
  <c r="AW766" i="14"/>
  <c r="AX766" i="14"/>
  <c r="AZ766" i="14"/>
  <c r="BA766" i="14"/>
  <c r="BB766" i="14"/>
  <c r="BC766" i="14"/>
  <c r="BD766" i="14"/>
  <c r="BE766" i="14"/>
  <c r="BF766" i="14"/>
  <c r="BG766" i="14"/>
  <c r="BH766" i="14"/>
  <c r="BI766" i="14"/>
  <c r="BJ766" i="14"/>
  <c r="BK766" i="14"/>
  <c r="BL766" i="14"/>
  <c r="BM766" i="14"/>
  <c r="BN766" i="14"/>
  <c r="BO766" i="14"/>
  <c r="BP766" i="14"/>
  <c r="BQ766" i="14"/>
  <c r="BR766" i="14"/>
  <c r="BS766" i="14"/>
  <c r="BT766" i="14"/>
  <c r="BU766" i="14"/>
  <c r="BV766" i="14"/>
  <c r="BW766" i="14"/>
  <c r="BY766" i="14"/>
  <c r="BZ766" i="14"/>
  <c r="CA766" i="14"/>
  <c r="CB766" i="14"/>
  <c r="A767" i="14"/>
  <c r="B767" i="14"/>
  <c r="C767" i="14"/>
  <c r="D767" i="14"/>
  <c r="E767" i="14"/>
  <c r="F767" i="14"/>
  <c r="G767" i="14"/>
  <c r="H767" i="14"/>
  <c r="I767" i="14"/>
  <c r="J767" i="14"/>
  <c r="K767" i="14"/>
  <c r="L767" i="14"/>
  <c r="M767" i="14"/>
  <c r="N767" i="14"/>
  <c r="O767" i="14"/>
  <c r="P767" i="14"/>
  <c r="Q767" i="14"/>
  <c r="R767" i="14"/>
  <c r="S767" i="14"/>
  <c r="T767" i="14"/>
  <c r="U767" i="14"/>
  <c r="V767" i="14"/>
  <c r="W767" i="14"/>
  <c r="X767" i="14"/>
  <c r="Y767" i="14"/>
  <c r="Z767" i="14"/>
  <c r="AA767" i="14"/>
  <c r="AB767" i="14"/>
  <c r="AC767" i="14"/>
  <c r="AD767" i="14"/>
  <c r="AE767" i="14"/>
  <c r="AF767" i="14"/>
  <c r="AG767" i="14"/>
  <c r="AH767" i="14"/>
  <c r="AI767" i="14"/>
  <c r="AJ767" i="14"/>
  <c r="AK767" i="14"/>
  <c r="AL767" i="14"/>
  <c r="AM767" i="14"/>
  <c r="AN767" i="14"/>
  <c r="AO767" i="14"/>
  <c r="AP767" i="14"/>
  <c r="AQ767" i="14"/>
  <c r="AR767" i="14"/>
  <c r="AS767" i="14"/>
  <c r="AT767" i="14"/>
  <c r="AU767" i="14"/>
  <c r="AV767" i="14"/>
  <c r="AW767" i="14"/>
  <c r="AX767" i="14"/>
  <c r="AZ767" i="14"/>
  <c r="BA767" i="14"/>
  <c r="BB767" i="14"/>
  <c r="BC767" i="14"/>
  <c r="BD767" i="14"/>
  <c r="BE767" i="14"/>
  <c r="BF767" i="14"/>
  <c r="BG767" i="14"/>
  <c r="BH767" i="14"/>
  <c r="BI767" i="14"/>
  <c r="BJ767" i="14"/>
  <c r="BK767" i="14"/>
  <c r="BL767" i="14"/>
  <c r="BM767" i="14"/>
  <c r="BN767" i="14"/>
  <c r="BO767" i="14"/>
  <c r="BP767" i="14"/>
  <c r="BQ767" i="14"/>
  <c r="BR767" i="14"/>
  <c r="BS767" i="14"/>
  <c r="BT767" i="14"/>
  <c r="BU767" i="14"/>
  <c r="BV767" i="14"/>
  <c r="BW767" i="14"/>
  <c r="BY767" i="14"/>
  <c r="BZ767" i="14"/>
  <c r="CA767" i="14"/>
  <c r="CB767" i="14"/>
  <c r="A768" i="14"/>
  <c r="B768" i="14"/>
  <c r="C768" i="14"/>
  <c r="D768" i="14"/>
  <c r="E768" i="14"/>
  <c r="F768" i="14"/>
  <c r="G768" i="14"/>
  <c r="H768" i="14"/>
  <c r="I768" i="14"/>
  <c r="J768" i="14"/>
  <c r="K768" i="14"/>
  <c r="L768" i="14"/>
  <c r="M768" i="14"/>
  <c r="N768" i="14"/>
  <c r="O768" i="14"/>
  <c r="P768" i="14"/>
  <c r="Q768" i="14"/>
  <c r="R768" i="14"/>
  <c r="S768" i="14"/>
  <c r="T768" i="14"/>
  <c r="U768" i="14"/>
  <c r="V768" i="14"/>
  <c r="W768" i="14"/>
  <c r="X768" i="14"/>
  <c r="Y768" i="14"/>
  <c r="Z768" i="14"/>
  <c r="AA768" i="14"/>
  <c r="AB768" i="14"/>
  <c r="AC768" i="14"/>
  <c r="AD768" i="14"/>
  <c r="AE768" i="14"/>
  <c r="AF768" i="14"/>
  <c r="AG768" i="14"/>
  <c r="AH768" i="14"/>
  <c r="AI768" i="14"/>
  <c r="AJ768" i="14"/>
  <c r="AK768" i="14"/>
  <c r="AL768" i="14"/>
  <c r="AM768" i="14"/>
  <c r="AN768" i="14"/>
  <c r="AO768" i="14"/>
  <c r="AP768" i="14"/>
  <c r="AQ768" i="14"/>
  <c r="AR768" i="14"/>
  <c r="AS768" i="14"/>
  <c r="AT768" i="14"/>
  <c r="AU768" i="14"/>
  <c r="AV768" i="14"/>
  <c r="AW768" i="14"/>
  <c r="AX768" i="14"/>
  <c r="AZ768" i="14"/>
  <c r="BA768" i="14"/>
  <c r="BB768" i="14"/>
  <c r="BC768" i="14"/>
  <c r="BD768" i="14"/>
  <c r="BE768" i="14"/>
  <c r="BF768" i="14"/>
  <c r="BG768" i="14"/>
  <c r="BH768" i="14"/>
  <c r="BI768" i="14"/>
  <c r="BJ768" i="14"/>
  <c r="BK768" i="14"/>
  <c r="BL768" i="14"/>
  <c r="BM768" i="14"/>
  <c r="BN768" i="14"/>
  <c r="BO768" i="14"/>
  <c r="BP768" i="14"/>
  <c r="BQ768" i="14"/>
  <c r="BR768" i="14"/>
  <c r="BS768" i="14"/>
  <c r="BT768" i="14"/>
  <c r="BU768" i="14"/>
  <c r="BV768" i="14"/>
  <c r="BW768" i="14"/>
  <c r="BY768" i="14"/>
  <c r="BZ768" i="14"/>
  <c r="CA768" i="14"/>
  <c r="CB768" i="14"/>
  <c r="A769" i="14"/>
  <c r="B769" i="14"/>
  <c r="C769" i="14"/>
  <c r="D769" i="14"/>
  <c r="E769" i="14"/>
  <c r="F769" i="14"/>
  <c r="G769" i="14"/>
  <c r="H769" i="14"/>
  <c r="I769" i="14"/>
  <c r="J769" i="14"/>
  <c r="K769" i="14"/>
  <c r="L769" i="14"/>
  <c r="M769" i="14"/>
  <c r="N769" i="14"/>
  <c r="O769" i="14"/>
  <c r="P769" i="14"/>
  <c r="Q769" i="14"/>
  <c r="R769" i="14"/>
  <c r="S769" i="14"/>
  <c r="T769" i="14"/>
  <c r="U769" i="14"/>
  <c r="V769" i="14"/>
  <c r="W769" i="14"/>
  <c r="X769" i="14"/>
  <c r="Y769" i="14"/>
  <c r="Z769" i="14"/>
  <c r="AA769" i="14"/>
  <c r="AB769" i="14"/>
  <c r="AC769" i="14"/>
  <c r="AD769" i="14"/>
  <c r="AE769" i="14"/>
  <c r="AF769" i="14"/>
  <c r="AG769" i="14"/>
  <c r="AH769" i="14"/>
  <c r="AI769" i="14"/>
  <c r="AJ769" i="14"/>
  <c r="AK769" i="14"/>
  <c r="AL769" i="14"/>
  <c r="AM769" i="14"/>
  <c r="AN769" i="14"/>
  <c r="AO769" i="14"/>
  <c r="AP769" i="14"/>
  <c r="AQ769" i="14"/>
  <c r="AR769" i="14"/>
  <c r="AS769" i="14"/>
  <c r="AT769" i="14"/>
  <c r="AU769" i="14"/>
  <c r="AV769" i="14"/>
  <c r="AW769" i="14"/>
  <c r="AX769" i="14"/>
  <c r="AZ769" i="14"/>
  <c r="BA769" i="14"/>
  <c r="BB769" i="14"/>
  <c r="BC769" i="14"/>
  <c r="BD769" i="14"/>
  <c r="BE769" i="14"/>
  <c r="BF769" i="14"/>
  <c r="BG769" i="14"/>
  <c r="BH769" i="14"/>
  <c r="BI769" i="14"/>
  <c r="BJ769" i="14"/>
  <c r="BK769" i="14"/>
  <c r="BL769" i="14"/>
  <c r="BM769" i="14"/>
  <c r="BN769" i="14"/>
  <c r="BO769" i="14"/>
  <c r="BP769" i="14"/>
  <c r="BQ769" i="14"/>
  <c r="BR769" i="14"/>
  <c r="BS769" i="14"/>
  <c r="BT769" i="14"/>
  <c r="BU769" i="14"/>
  <c r="BV769" i="14"/>
  <c r="BW769" i="14"/>
  <c r="BY769" i="14"/>
  <c r="BZ769" i="14"/>
  <c r="CA769" i="14"/>
  <c r="CB769" i="14"/>
  <c r="A770" i="14"/>
  <c r="B770" i="14"/>
  <c r="C770" i="14"/>
  <c r="D770" i="14"/>
  <c r="E770" i="14"/>
  <c r="F770" i="14"/>
  <c r="G770" i="14"/>
  <c r="H770" i="14"/>
  <c r="I770" i="14"/>
  <c r="J770" i="14"/>
  <c r="K770" i="14"/>
  <c r="L770" i="14"/>
  <c r="M770" i="14"/>
  <c r="N770" i="14"/>
  <c r="O770" i="14"/>
  <c r="P770" i="14"/>
  <c r="Q770" i="14"/>
  <c r="R770" i="14"/>
  <c r="S770" i="14"/>
  <c r="T770" i="14"/>
  <c r="U770" i="14"/>
  <c r="V770" i="14"/>
  <c r="W770" i="14"/>
  <c r="X770" i="14"/>
  <c r="Y770" i="14"/>
  <c r="Z770" i="14"/>
  <c r="AA770" i="14"/>
  <c r="AB770" i="14"/>
  <c r="AC770" i="14"/>
  <c r="AD770" i="14"/>
  <c r="AE770" i="14"/>
  <c r="AF770" i="14"/>
  <c r="AG770" i="14"/>
  <c r="AH770" i="14"/>
  <c r="AI770" i="14"/>
  <c r="AJ770" i="14"/>
  <c r="AK770" i="14"/>
  <c r="AL770" i="14"/>
  <c r="AM770" i="14"/>
  <c r="AN770" i="14"/>
  <c r="AO770" i="14"/>
  <c r="AP770" i="14"/>
  <c r="AQ770" i="14"/>
  <c r="AR770" i="14"/>
  <c r="AS770" i="14"/>
  <c r="AT770" i="14"/>
  <c r="AU770" i="14"/>
  <c r="AV770" i="14"/>
  <c r="AW770" i="14"/>
  <c r="AX770" i="14"/>
  <c r="AZ770" i="14"/>
  <c r="BA770" i="14"/>
  <c r="BB770" i="14"/>
  <c r="BC770" i="14"/>
  <c r="BD770" i="14"/>
  <c r="BE770" i="14"/>
  <c r="BF770" i="14"/>
  <c r="BG770" i="14"/>
  <c r="BH770" i="14"/>
  <c r="BI770" i="14"/>
  <c r="BJ770" i="14"/>
  <c r="BK770" i="14"/>
  <c r="BL770" i="14"/>
  <c r="BM770" i="14"/>
  <c r="BN770" i="14"/>
  <c r="BO770" i="14"/>
  <c r="BP770" i="14"/>
  <c r="BQ770" i="14"/>
  <c r="BR770" i="14"/>
  <c r="BS770" i="14"/>
  <c r="BT770" i="14"/>
  <c r="BU770" i="14"/>
  <c r="BV770" i="14"/>
  <c r="BW770" i="14"/>
  <c r="BY770" i="14"/>
  <c r="BZ770" i="14"/>
  <c r="CA770" i="14"/>
  <c r="CB770" i="14"/>
  <c r="A771" i="14"/>
  <c r="B771" i="14"/>
  <c r="C771" i="14"/>
  <c r="D771" i="14"/>
  <c r="E771" i="14"/>
  <c r="F771" i="14"/>
  <c r="G771" i="14"/>
  <c r="H771" i="14"/>
  <c r="I771" i="14"/>
  <c r="J771" i="14"/>
  <c r="K771" i="14"/>
  <c r="L771" i="14"/>
  <c r="M771" i="14"/>
  <c r="N771" i="14"/>
  <c r="O771" i="14"/>
  <c r="P771" i="14"/>
  <c r="Q771" i="14"/>
  <c r="R771" i="14"/>
  <c r="S771" i="14"/>
  <c r="T771" i="14"/>
  <c r="U771" i="14"/>
  <c r="V771" i="14"/>
  <c r="W771" i="14"/>
  <c r="X771" i="14"/>
  <c r="Y771" i="14"/>
  <c r="Z771" i="14"/>
  <c r="AA771" i="14"/>
  <c r="AB771" i="14"/>
  <c r="AC771" i="14"/>
  <c r="AD771" i="14"/>
  <c r="AE771" i="14"/>
  <c r="AF771" i="14"/>
  <c r="AG771" i="14"/>
  <c r="AH771" i="14"/>
  <c r="AI771" i="14"/>
  <c r="AJ771" i="14"/>
  <c r="AK771" i="14"/>
  <c r="AL771" i="14"/>
  <c r="AM771" i="14"/>
  <c r="AN771" i="14"/>
  <c r="AO771" i="14"/>
  <c r="AP771" i="14"/>
  <c r="AQ771" i="14"/>
  <c r="AR771" i="14"/>
  <c r="AS771" i="14"/>
  <c r="AT771" i="14"/>
  <c r="AU771" i="14"/>
  <c r="AV771" i="14"/>
  <c r="AW771" i="14"/>
  <c r="AX771" i="14"/>
  <c r="AZ771" i="14"/>
  <c r="BA771" i="14"/>
  <c r="BB771" i="14"/>
  <c r="BC771" i="14"/>
  <c r="BD771" i="14"/>
  <c r="BE771" i="14"/>
  <c r="BF771" i="14"/>
  <c r="BG771" i="14"/>
  <c r="BH771" i="14"/>
  <c r="BI771" i="14"/>
  <c r="BJ771" i="14"/>
  <c r="BK771" i="14"/>
  <c r="BL771" i="14"/>
  <c r="BM771" i="14"/>
  <c r="BN771" i="14"/>
  <c r="BO771" i="14"/>
  <c r="BP771" i="14"/>
  <c r="BQ771" i="14"/>
  <c r="BR771" i="14"/>
  <c r="BS771" i="14"/>
  <c r="BT771" i="14"/>
  <c r="BU771" i="14"/>
  <c r="BV771" i="14"/>
  <c r="BW771" i="14"/>
  <c r="BY771" i="14"/>
  <c r="BZ771" i="14"/>
  <c r="CA771" i="14"/>
  <c r="CB771" i="14"/>
  <c r="A772" i="14"/>
  <c r="B772" i="14"/>
  <c r="C772" i="14"/>
  <c r="D772" i="14"/>
  <c r="E772" i="14"/>
  <c r="F772" i="14"/>
  <c r="G772" i="14"/>
  <c r="H772" i="14"/>
  <c r="I772" i="14"/>
  <c r="J772" i="14"/>
  <c r="K772" i="14"/>
  <c r="L772" i="14"/>
  <c r="M772" i="14"/>
  <c r="N772" i="14"/>
  <c r="O772" i="14"/>
  <c r="P772" i="14"/>
  <c r="Q772" i="14"/>
  <c r="R772" i="14"/>
  <c r="S772" i="14"/>
  <c r="T772" i="14"/>
  <c r="U772" i="14"/>
  <c r="V772" i="14"/>
  <c r="W772" i="14"/>
  <c r="X772" i="14"/>
  <c r="Y772" i="14"/>
  <c r="Z772" i="14"/>
  <c r="AA772" i="14"/>
  <c r="AB772" i="14"/>
  <c r="AC772" i="14"/>
  <c r="AD772" i="14"/>
  <c r="AE772" i="14"/>
  <c r="AF772" i="14"/>
  <c r="AG772" i="14"/>
  <c r="AH772" i="14"/>
  <c r="AI772" i="14"/>
  <c r="AJ772" i="14"/>
  <c r="AK772" i="14"/>
  <c r="AL772" i="14"/>
  <c r="AM772" i="14"/>
  <c r="AN772" i="14"/>
  <c r="AO772" i="14"/>
  <c r="AP772" i="14"/>
  <c r="AQ772" i="14"/>
  <c r="AR772" i="14"/>
  <c r="AS772" i="14"/>
  <c r="AT772" i="14"/>
  <c r="AU772" i="14"/>
  <c r="AV772" i="14"/>
  <c r="AW772" i="14"/>
  <c r="AX772" i="14"/>
  <c r="AZ772" i="14"/>
  <c r="BA772" i="14"/>
  <c r="BB772" i="14"/>
  <c r="BC772" i="14"/>
  <c r="BD772" i="14"/>
  <c r="BE772" i="14"/>
  <c r="BF772" i="14"/>
  <c r="BG772" i="14"/>
  <c r="BH772" i="14"/>
  <c r="BI772" i="14"/>
  <c r="BJ772" i="14"/>
  <c r="BK772" i="14"/>
  <c r="BL772" i="14"/>
  <c r="BM772" i="14"/>
  <c r="BN772" i="14"/>
  <c r="BO772" i="14"/>
  <c r="BP772" i="14"/>
  <c r="BQ772" i="14"/>
  <c r="BR772" i="14"/>
  <c r="BS772" i="14"/>
  <c r="BT772" i="14"/>
  <c r="BU772" i="14"/>
  <c r="BV772" i="14"/>
  <c r="BW772" i="14"/>
  <c r="BY772" i="14"/>
  <c r="BZ772" i="14"/>
  <c r="CA772" i="14"/>
  <c r="CB772" i="14"/>
  <c r="A773" i="14"/>
  <c r="B773" i="14"/>
  <c r="C773" i="14"/>
  <c r="D773" i="14"/>
  <c r="E773" i="14"/>
  <c r="F773" i="14"/>
  <c r="G773" i="14"/>
  <c r="H773" i="14"/>
  <c r="I773" i="14"/>
  <c r="J773" i="14"/>
  <c r="K773" i="14"/>
  <c r="L773" i="14"/>
  <c r="M773" i="14"/>
  <c r="N773" i="14"/>
  <c r="O773" i="14"/>
  <c r="P773" i="14"/>
  <c r="Q773" i="14"/>
  <c r="R773" i="14"/>
  <c r="S773" i="14"/>
  <c r="T773" i="14"/>
  <c r="U773" i="14"/>
  <c r="V773" i="14"/>
  <c r="W773" i="14"/>
  <c r="X773" i="14"/>
  <c r="Y773" i="14"/>
  <c r="Z773" i="14"/>
  <c r="AA773" i="14"/>
  <c r="AB773" i="14"/>
  <c r="AC773" i="14"/>
  <c r="AD773" i="14"/>
  <c r="AE773" i="14"/>
  <c r="AF773" i="14"/>
  <c r="AG773" i="14"/>
  <c r="AH773" i="14"/>
  <c r="AI773" i="14"/>
  <c r="AJ773" i="14"/>
  <c r="AK773" i="14"/>
  <c r="AL773" i="14"/>
  <c r="AM773" i="14"/>
  <c r="AN773" i="14"/>
  <c r="AO773" i="14"/>
  <c r="AP773" i="14"/>
  <c r="AQ773" i="14"/>
  <c r="AR773" i="14"/>
  <c r="AS773" i="14"/>
  <c r="AT773" i="14"/>
  <c r="AU773" i="14"/>
  <c r="AV773" i="14"/>
  <c r="AW773" i="14"/>
  <c r="AX773" i="14"/>
  <c r="AZ773" i="14"/>
  <c r="BA773" i="14"/>
  <c r="BB773" i="14"/>
  <c r="BC773" i="14"/>
  <c r="BD773" i="14"/>
  <c r="BE773" i="14"/>
  <c r="BF773" i="14"/>
  <c r="BG773" i="14"/>
  <c r="BH773" i="14"/>
  <c r="BI773" i="14"/>
  <c r="BJ773" i="14"/>
  <c r="BK773" i="14"/>
  <c r="BL773" i="14"/>
  <c r="BM773" i="14"/>
  <c r="BN773" i="14"/>
  <c r="BO773" i="14"/>
  <c r="BP773" i="14"/>
  <c r="BQ773" i="14"/>
  <c r="BR773" i="14"/>
  <c r="BS773" i="14"/>
  <c r="BT773" i="14"/>
  <c r="BU773" i="14"/>
  <c r="BV773" i="14"/>
  <c r="BW773" i="14"/>
  <c r="BY773" i="14"/>
  <c r="BZ773" i="14"/>
  <c r="CA773" i="14"/>
  <c r="CB773" i="14"/>
  <c r="A774" i="14"/>
  <c r="B774" i="14"/>
  <c r="C774" i="14"/>
  <c r="D774" i="14"/>
  <c r="E774" i="14"/>
  <c r="F774" i="14"/>
  <c r="G774" i="14"/>
  <c r="H774" i="14"/>
  <c r="I774" i="14"/>
  <c r="J774" i="14"/>
  <c r="K774" i="14"/>
  <c r="L774" i="14"/>
  <c r="M774" i="14"/>
  <c r="N774" i="14"/>
  <c r="O774" i="14"/>
  <c r="P774" i="14"/>
  <c r="Q774" i="14"/>
  <c r="R774" i="14"/>
  <c r="S774" i="14"/>
  <c r="T774" i="14"/>
  <c r="U774" i="14"/>
  <c r="V774" i="14"/>
  <c r="W774" i="14"/>
  <c r="X774" i="14"/>
  <c r="Y774" i="14"/>
  <c r="Z774" i="14"/>
  <c r="AA774" i="14"/>
  <c r="AB774" i="14"/>
  <c r="AC774" i="14"/>
  <c r="AD774" i="14"/>
  <c r="AE774" i="14"/>
  <c r="AF774" i="14"/>
  <c r="AG774" i="14"/>
  <c r="AH774" i="14"/>
  <c r="AI774" i="14"/>
  <c r="AJ774" i="14"/>
  <c r="AK774" i="14"/>
  <c r="AL774" i="14"/>
  <c r="AM774" i="14"/>
  <c r="AN774" i="14"/>
  <c r="AO774" i="14"/>
  <c r="AP774" i="14"/>
  <c r="AQ774" i="14"/>
  <c r="AR774" i="14"/>
  <c r="AS774" i="14"/>
  <c r="AT774" i="14"/>
  <c r="AU774" i="14"/>
  <c r="AV774" i="14"/>
  <c r="AW774" i="14"/>
  <c r="AX774" i="14"/>
  <c r="AZ774" i="14"/>
  <c r="BA774" i="14"/>
  <c r="BB774" i="14"/>
  <c r="BC774" i="14"/>
  <c r="BD774" i="14"/>
  <c r="BE774" i="14"/>
  <c r="BF774" i="14"/>
  <c r="BG774" i="14"/>
  <c r="BH774" i="14"/>
  <c r="BI774" i="14"/>
  <c r="BJ774" i="14"/>
  <c r="BK774" i="14"/>
  <c r="BL774" i="14"/>
  <c r="BM774" i="14"/>
  <c r="BN774" i="14"/>
  <c r="BO774" i="14"/>
  <c r="BP774" i="14"/>
  <c r="BQ774" i="14"/>
  <c r="BR774" i="14"/>
  <c r="BS774" i="14"/>
  <c r="BT774" i="14"/>
  <c r="BU774" i="14"/>
  <c r="BV774" i="14"/>
  <c r="BW774" i="14"/>
  <c r="BY774" i="14"/>
  <c r="BZ774" i="14"/>
  <c r="CA774" i="14"/>
  <c r="CB774" i="14"/>
  <c r="A775" i="14"/>
  <c r="B775" i="14"/>
  <c r="C775" i="14"/>
  <c r="D775" i="14"/>
  <c r="E775" i="14"/>
  <c r="F775" i="14"/>
  <c r="G775" i="14"/>
  <c r="H775" i="14"/>
  <c r="I775" i="14"/>
  <c r="J775" i="14"/>
  <c r="K775" i="14"/>
  <c r="L775" i="14"/>
  <c r="M775" i="14"/>
  <c r="N775" i="14"/>
  <c r="O775" i="14"/>
  <c r="P775" i="14"/>
  <c r="Q775" i="14"/>
  <c r="R775" i="14"/>
  <c r="S775" i="14"/>
  <c r="T775" i="14"/>
  <c r="U775" i="14"/>
  <c r="V775" i="14"/>
  <c r="W775" i="14"/>
  <c r="X775" i="14"/>
  <c r="Y775" i="14"/>
  <c r="Z775" i="14"/>
  <c r="AA775" i="14"/>
  <c r="AB775" i="14"/>
  <c r="AC775" i="14"/>
  <c r="AD775" i="14"/>
  <c r="AE775" i="14"/>
  <c r="AF775" i="14"/>
  <c r="AG775" i="14"/>
  <c r="AH775" i="14"/>
  <c r="AI775" i="14"/>
  <c r="AJ775" i="14"/>
  <c r="AK775" i="14"/>
  <c r="AL775" i="14"/>
  <c r="AM775" i="14"/>
  <c r="AN775" i="14"/>
  <c r="AO775" i="14"/>
  <c r="AP775" i="14"/>
  <c r="AQ775" i="14"/>
  <c r="AR775" i="14"/>
  <c r="AS775" i="14"/>
  <c r="AT775" i="14"/>
  <c r="AU775" i="14"/>
  <c r="AV775" i="14"/>
  <c r="AW775" i="14"/>
  <c r="AX775" i="14"/>
  <c r="AZ775" i="14"/>
  <c r="BA775" i="14"/>
  <c r="BB775" i="14"/>
  <c r="BC775" i="14"/>
  <c r="BD775" i="14"/>
  <c r="BE775" i="14"/>
  <c r="BF775" i="14"/>
  <c r="BG775" i="14"/>
  <c r="BH775" i="14"/>
  <c r="BI775" i="14"/>
  <c r="BJ775" i="14"/>
  <c r="BK775" i="14"/>
  <c r="BL775" i="14"/>
  <c r="BM775" i="14"/>
  <c r="BN775" i="14"/>
  <c r="BO775" i="14"/>
  <c r="BP775" i="14"/>
  <c r="BQ775" i="14"/>
  <c r="BR775" i="14"/>
  <c r="BS775" i="14"/>
  <c r="BT775" i="14"/>
  <c r="BU775" i="14"/>
  <c r="BV775" i="14"/>
  <c r="BW775" i="14"/>
  <c r="BY775" i="14"/>
  <c r="BZ775" i="14"/>
  <c r="CA775" i="14"/>
  <c r="CB775" i="14"/>
  <c r="A776" i="14"/>
  <c r="B776" i="14"/>
  <c r="C776" i="14"/>
  <c r="D776" i="14"/>
  <c r="E776" i="14"/>
  <c r="F776" i="14"/>
  <c r="G776" i="14"/>
  <c r="H776" i="14"/>
  <c r="I776" i="14"/>
  <c r="J776" i="14"/>
  <c r="K776" i="14"/>
  <c r="L776" i="14"/>
  <c r="M776" i="14"/>
  <c r="N776" i="14"/>
  <c r="O776" i="14"/>
  <c r="P776" i="14"/>
  <c r="Q776" i="14"/>
  <c r="R776" i="14"/>
  <c r="S776" i="14"/>
  <c r="T776" i="14"/>
  <c r="U776" i="14"/>
  <c r="V776" i="14"/>
  <c r="W776" i="14"/>
  <c r="X776" i="14"/>
  <c r="Y776" i="14"/>
  <c r="Z776" i="14"/>
  <c r="AA776" i="14"/>
  <c r="AB776" i="14"/>
  <c r="AC776" i="14"/>
  <c r="AD776" i="14"/>
  <c r="AE776" i="14"/>
  <c r="AF776" i="14"/>
  <c r="AG776" i="14"/>
  <c r="AH776" i="14"/>
  <c r="AI776" i="14"/>
  <c r="AJ776" i="14"/>
  <c r="AK776" i="14"/>
  <c r="AL776" i="14"/>
  <c r="AM776" i="14"/>
  <c r="AN776" i="14"/>
  <c r="AO776" i="14"/>
  <c r="AP776" i="14"/>
  <c r="AQ776" i="14"/>
  <c r="AR776" i="14"/>
  <c r="AS776" i="14"/>
  <c r="AT776" i="14"/>
  <c r="AU776" i="14"/>
  <c r="AV776" i="14"/>
  <c r="AW776" i="14"/>
  <c r="AX776" i="14"/>
  <c r="AZ776" i="14"/>
  <c r="BA776" i="14"/>
  <c r="BB776" i="14"/>
  <c r="BC776" i="14"/>
  <c r="BD776" i="14"/>
  <c r="BE776" i="14"/>
  <c r="BF776" i="14"/>
  <c r="BG776" i="14"/>
  <c r="BH776" i="14"/>
  <c r="BI776" i="14"/>
  <c r="BJ776" i="14"/>
  <c r="BK776" i="14"/>
  <c r="BL776" i="14"/>
  <c r="BM776" i="14"/>
  <c r="BN776" i="14"/>
  <c r="BO776" i="14"/>
  <c r="BP776" i="14"/>
  <c r="BQ776" i="14"/>
  <c r="BR776" i="14"/>
  <c r="BS776" i="14"/>
  <c r="BT776" i="14"/>
  <c r="BU776" i="14"/>
  <c r="BV776" i="14"/>
  <c r="BW776" i="14"/>
  <c r="BY776" i="14"/>
  <c r="BZ776" i="14"/>
  <c r="CA776" i="14"/>
  <c r="CB776" i="14"/>
  <c r="A777" i="14"/>
  <c r="B777" i="14"/>
  <c r="C777" i="14"/>
  <c r="D777" i="14"/>
  <c r="E777" i="14"/>
  <c r="F777" i="14"/>
  <c r="G777" i="14"/>
  <c r="H777" i="14"/>
  <c r="I777" i="14"/>
  <c r="J777" i="14"/>
  <c r="K777" i="14"/>
  <c r="L777" i="14"/>
  <c r="M777" i="14"/>
  <c r="N777" i="14"/>
  <c r="O777" i="14"/>
  <c r="P777" i="14"/>
  <c r="Q777" i="14"/>
  <c r="R777" i="14"/>
  <c r="S777" i="14"/>
  <c r="T777" i="14"/>
  <c r="U777" i="14"/>
  <c r="V777" i="14"/>
  <c r="W777" i="14"/>
  <c r="X777" i="14"/>
  <c r="Y777" i="14"/>
  <c r="Z777" i="14"/>
  <c r="AA777" i="14"/>
  <c r="AB777" i="14"/>
  <c r="AC777" i="14"/>
  <c r="AD777" i="14"/>
  <c r="AE777" i="14"/>
  <c r="AF777" i="14"/>
  <c r="AG777" i="14"/>
  <c r="AH777" i="14"/>
  <c r="AI777" i="14"/>
  <c r="AJ777" i="14"/>
  <c r="AK777" i="14"/>
  <c r="AL777" i="14"/>
  <c r="AM777" i="14"/>
  <c r="AN777" i="14"/>
  <c r="AO777" i="14"/>
  <c r="AP777" i="14"/>
  <c r="AQ777" i="14"/>
  <c r="AR777" i="14"/>
  <c r="AS777" i="14"/>
  <c r="AT777" i="14"/>
  <c r="AU777" i="14"/>
  <c r="AV777" i="14"/>
  <c r="AW777" i="14"/>
  <c r="AX777" i="14"/>
  <c r="AZ777" i="14"/>
  <c r="BA777" i="14"/>
  <c r="BB777" i="14"/>
  <c r="BC777" i="14"/>
  <c r="BD777" i="14"/>
  <c r="BE777" i="14"/>
  <c r="BF777" i="14"/>
  <c r="BG777" i="14"/>
  <c r="BH777" i="14"/>
  <c r="BI777" i="14"/>
  <c r="BJ777" i="14"/>
  <c r="BK777" i="14"/>
  <c r="BL777" i="14"/>
  <c r="BM777" i="14"/>
  <c r="BN777" i="14"/>
  <c r="BO777" i="14"/>
  <c r="BP777" i="14"/>
  <c r="BQ777" i="14"/>
  <c r="BR777" i="14"/>
  <c r="BS777" i="14"/>
  <c r="BT777" i="14"/>
  <c r="BU777" i="14"/>
  <c r="BV777" i="14"/>
  <c r="BW777" i="14"/>
  <c r="BY777" i="14"/>
  <c r="BZ777" i="14"/>
  <c r="CA777" i="14"/>
  <c r="CB777" i="14"/>
  <c r="A778" i="14"/>
  <c r="B778" i="14"/>
  <c r="C778" i="14"/>
  <c r="D778" i="14"/>
  <c r="E778" i="14"/>
  <c r="F778" i="14"/>
  <c r="G778" i="14"/>
  <c r="H778" i="14"/>
  <c r="I778" i="14"/>
  <c r="J778" i="14"/>
  <c r="K778" i="14"/>
  <c r="L778" i="14"/>
  <c r="M778" i="14"/>
  <c r="N778" i="14"/>
  <c r="O778" i="14"/>
  <c r="P778" i="14"/>
  <c r="Q778" i="14"/>
  <c r="R778" i="14"/>
  <c r="S778" i="14"/>
  <c r="T778" i="14"/>
  <c r="U778" i="14"/>
  <c r="V778" i="14"/>
  <c r="W778" i="14"/>
  <c r="X778" i="14"/>
  <c r="Y778" i="14"/>
  <c r="Z778" i="14"/>
  <c r="AA778" i="14"/>
  <c r="AB778" i="14"/>
  <c r="AC778" i="14"/>
  <c r="AD778" i="14"/>
  <c r="AE778" i="14"/>
  <c r="AF778" i="14"/>
  <c r="AG778" i="14"/>
  <c r="AH778" i="14"/>
  <c r="AI778" i="14"/>
  <c r="AJ778" i="14"/>
  <c r="AK778" i="14"/>
  <c r="AL778" i="14"/>
  <c r="AM778" i="14"/>
  <c r="AN778" i="14"/>
  <c r="AO778" i="14"/>
  <c r="AP778" i="14"/>
  <c r="AQ778" i="14"/>
  <c r="AR778" i="14"/>
  <c r="AS778" i="14"/>
  <c r="AT778" i="14"/>
  <c r="AU778" i="14"/>
  <c r="AV778" i="14"/>
  <c r="AW778" i="14"/>
  <c r="AX778" i="14"/>
  <c r="AZ778" i="14"/>
  <c r="BA778" i="14"/>
  <c r="BB778" i="14"/>
  <c r="BC778" i="14"/>
  <c r="BD778" i="14"/>
  <c r="BE778" i="14"/>
  <c r="BF778" i="14"/>
  <c r="BG778" i="14"/>
  <c r="BH778" i="14"/>
  <c r="BI778" i="14"/>
  <c r="BJ778" i="14"/>
  <c r="BK778" i="14"/>
  <c r="BL778" i="14"/>
  <c r="BM778" i="14"/>
  <c r="BN778" i="14"/>
  <c r="BO778" i="14"/>
  <c r="BP778" i="14"/>
  <c r="BQ778" i="14"/>
  <c r="BR778" i="14"/>
  <c r="BS778" i="14"/>
  <c r="BT778" i="14"/>
  <c r="BU778" i="14"/>
  <c r="BV778" i="14"/>
  <c r="BW778" i="14"/>
  <c r="BY778" i="14"/>
  <c r="BZ778" i="14"/>
  <c r="CA778" i="14"/>
  <c r="CB778" i="14"/>
  <c r="A779" i="14"/>
  <c r="B779" i="14"/>
  <c r="C779" i="14"/>
  <c r="D779" i="14"/>
  <c r="E779" i="14"/>
  <c r="F779" i="14"/>
  <c r="G779" i="14"/>
  <c r="H779" i="14"/>
  <c r="I779" i="14"/>
  <c r="J779" i="14"/>
  <c r="K779" i="14"/>
  <c r="L779" i="14"/>
  <c r="M779" i="14"/>
  <c r="N779" i="14"/>
  <c r="O779" i="14"/>
  <c r="P779" i="14"/>
  <c r="Q779" i="14"/>
  <c r="R779" i="14"/>
  <c r="S779" i="14"/>
  <c r="T779" i="14"/>
  <c r="U779" i="14"/>
  <c r="V779" i="14"/>
  <c r="W779" i="14"/>
  <c r="X779" i="14"/>
  <c r="Y779" i="14"/>
  <c r="Z779" i="14"/>
  <c r="AA779" i="14"/>
  <c r="AB779" i="14"/>
  <c r="AC779" i="14"/>
  <c r="AD779" i="14"/>
  <c r="AE779" i="14"/>
  <c r="AF779" i="14"/>
  <c r="AG779" i="14"/>
  <c r="AH779" i="14"/>
  <c r="AI779" i="14"/>
  <c r="AJ779" i="14"/>
  <c r="AK779" i="14"/>
  <c r="AL779" i="14"/>
  <c r="AM779" i="14"/>
  <c r="AN779" i="14"/>
  <c r="AO779" i="14"/>
  <c r="AP779" i="14"/>
  <c r="AQ779" i="14"/>
  <c r="AR779" i="14"/>
  <c r="AS779" i="14"/>
  <c r="AT779" i="14"/>
  <c r="AU779" i="14"/>
  <c r="AV779" i="14"/>
  <c r="AW779" i="14"/>
  <c r="AX779" i="14"/>
  <c r="AZ779" i="14"/>
  <c r="BA779" i="14"/>
  <c r="BB779" i="14"/>
  <c r="BC779" i="14"/>
  <c r="BD779" i="14"/>
  <c r="BE779" i="14"/>
  <c r="BF779" i="14"/>
  <c r="BG779" i="14"/>
  <c r="BH779" i="14"/>
  <c r="BI779" i="14"/>
  <c r="BJ779" i="14"/>
  <c r="BK779" i="14"/>
  <c r="BL779" i="14"/>
  <c r="BM779" i="14"/>
  <c r="BN779" i="14"/>
  <c r="BO779" i="14"/>
  <c r="BP779" i="14"/>
  <c r="BQ779" i="14"/>
  <c r="BR779" i="14"/>
  <c r="BS779" i="14"/>
  <c r="BT779" i="14"/>
  <c r="BU779" i="14"/>
  <c r="BV779" i="14"/>
  <c r="BW779" i="14"/>
  <c r="BY779" i="14"/>
  <c r="BZ779" i="14"/>
  <c r="CA779" i="14"/>
  <c r="CB779" i="14"/>
  <c r="A780" i="14"/>
  <c r="B780" i="14"/>
  <c r="C780" i="14"/>
  <c r="D780" i="14"/>
  <c r="E780" i="14"/>
  <c r="F780" i="14"/>
  <c r="G780" i="14"/>
  <c r="H780" i="14"/>
  <c r="I780" i="14"/>
  <c r="J780" i="14"/>
  <c r="K780" i="14"/>
  <c r="L780" i="14"/>
  <c r="M780" i="14"/>
  <c r="N780" i="14"/>
  <c r="O780" i="14"/>
  <c r="P780" i="14"/>
  <c r="Q780" i="14"/>
  <c r="R780" i="14"/>
  <c r="S780" i="14"/>
  <c r="T780" i="14"/>
  <c r="U780" i="14"/>
  <c r="V780" i="14"/>
  <c r="W780" i="14"/>
  <c r="X780" i="14"/>
  <c r="Y780" i="14"/>
  <c r="Z780" i="14"/>
  <c r="AA780" i="14"/>
  <c r="AB780" i="14"/>
  <c r="AC780" i="14"/>
  <c r="AD780" i="14"/>
  <c r="AE780" i="14"/>
  <c r="AF780" i="14"/>
  <c r="AG780" i="14"/>
  <c r="AH780" i="14"/>
  <c r="AI780" i="14"/>
  <c r="AJ780" i="14"/>
  <c r="AK780" i="14"/>
  <c r="AL780" i="14"/>
  <c r="AM780" i="14"/>
  <c r="AN780" i="14"/>
  <c r="AO780" i="14"/>
  <c r="AP780" i="14"/>
  <c r="AQ780" i="14"/>
  <c r="AR780" i="14"/>
  <c r="AS780" i="14"/>
  <c r="AT780" i="14"/>
  <c r="AU780" i="14"/>
  <c r="AV780" i="14"/>
  <c r="AW780" i="14"/>
  <c r="AX780" i="14"/>
  <c r="AZ780" i="14"/>
  <c r="BA780" i="14"/>
  <c r="BB780" i="14"/>
  <c r="BC780" i="14"/>
  <c r="BD780" i="14"/>
  <c r="BE780" i="14"/>
  <c r="BF780" i="14"/>
  <c r="BG780" i="14"/>
  <c r="BH780" i="14"/>
  <c r="BI780" i="14"/>
  <c r="BJ780" i="14"/>
  <c r="BK780" i="14"/>
  <c r="BL780" i="14"/>
  <c r="BM780" i="14"/>
  <c r="BN780" i="14"/>
  <c r="BO780" i="14"/>
  <c r="BP780" i="14"/>
  <c r="BQ780" i="14"/>
  <c r="BR780" i="14"/>
  <c r="BS780" i="14"/>
  <c r="BT780" i="14"/>
  <c r="BU780" i="14"/>
  <c r="BV780" i="14"/>
  <c r="BW780" i="14"/>
  <c r="BY780" i="14"/>
  <c r="BZ780" i="14"/>
  <c r="CA780" i="14"/>
  <c r="CB780" i="14"/>
  <c r="A781" i="14"/>
  <c r="B781" i="14"/>
  <c r="C781" i="14"/>
  <c r="D781" i="14"/>
  <c r="E781" i="14"/>
  <c r="F781" i="14"/>
  <c r="G781" i="14"/>
  <c r="H781" i="14"/>
  <c r="I781" i="14"/>
  <c r="J781" i="14"/>
  <c r="K781" i="14"/>
  <c r="L781" i="14"/>
  <c r="M781" i="14"/>
  <c r="N781" i="14"/>
  <c r="O781" i="14"/>
  <c r="P781" i="14"/>
  <c r="Q781" i="14"/>
  <c r="R781" i="14"/>
  <c r="S781" i="14"/>
  <c r="T781" i="14"/>
  <c r="U781" i="14"/>
  <c r="V781" i="14"/>
  <c r="W781" i="14"/>
  <c r="X781" i="14"/>
  <c r="Y781" i="14"/>
  <c r="Z781" i="14"/>
  <c r="AA781" i="14"/>
  <c r="AB781" i="14"/>
  <c r="AC781" i="14"/>
  <c r="AD781" i="14"/>
  <c r="AE781" i="14"/>
  <c r="AF781" i="14"/>
  <c r="AG781" i="14"/>
  <c r="AH781" i="14"/>
  <c r="AI781" i="14"/>
  <c r="AJ781" i="14"/>
  <c r="AK781" i="14"/>
  <c r="AL781" i="14"/>
  <c r="AM781" i="14"/>
  <c r="AN781" i="14"/>
  <c r="AO781" i="14"/>
  <c r="AP781" i="14"/>
  <c r="AQ781" i="14"/>
  <c r="AR781" i="14"/>
  <c r="AS781" i="14"/>
  <c r="AT781" i="14"/>
  <c r="AU781" i="14"/>
  <c r="AV781" i="14"/>
  <c r="AW781" i="14"/>
  <c r="AX781" i="14"/>
  <c r="AZ781" i="14"/>
  <c r="BA781" i="14"/>
  <c r="BB781" i="14"/>
  <c r="BC781" i="14"/>
  <c r="BD781" i="14"/>
  <c r="BE781" i="14"/>
  <c r="BF781" i="14"/>
  <c r="BG781" i="14"/>
  <c r="BH781" i="14"/>
  <c r="BI781" i="14"/>
  <c r="BJ781" i="14"/>
  <c r="BK781" i="14"/>
  <c r="BL781" i="14"/>
  <c r="BM781" i="14"/>
  <c r="BN781" i="14"/>
  <c r="BO781" i="14"/>
  <c r="BP781" i="14"/>
  <c r="BQ781" i="14"/>
  <c r="BR781" i="14"/>
  <c r="BS781" i="14"/>
  <c r="BT781" i="14"/>
  <c r="BU781" i="14"/>
  <c r="BV781" i="14"/>
  <c r="BW781" i="14"/>
  <c r="BY781" i="14"/>
  <c r="BZ781" i="14"/>
  <c r="CA781" i="14"/>
  <c r="CB781" i="14"/>
  <c r="A782" i="14"/>
  <c r="B782" i="14"/>
  <c r="C782" i="14"/>
  <c r="D782" i="14"/>
  <c r="E782" i="14"/>
  <c r="F782" i="14"/>
  <c r="G782" i="14"/>
  <c r="H782" i="14"/>
  <c r="I782" i="14"/>
  <c r="J782" i="14"/>
  <c r="K782" i="14"/>
  <c r="L782" i="14"/>
  <c r="M782" i="14"/>
  <c r="N782" i="14"/>
  <c r="O782" i="14"/>
  <c r="P782" i="14"/>
  <c r="Q782" i="14"/>
  <c r="R782" i="14"/>
  <c r="S782" i="14"/>
  <c r="T782" i="14"/>
  <c r="U782" i="14"/>
  <c r="V782" i="14"/>
  <c r="W782" i="14"/>
  <c r="X782" i="14"/>
  <c r="Y782" i="14"/>
  <c r="Z782" i="14"/>
  <c r="AA782" i="14"/>
  <c r="AB782" i="14"/>
  <c r="AC782" i="14"/>
  <c r="AD782" i="14"/>
  <c r="AE782" i="14"/>
  <c r="AF782" i="14"/>
  <c r="AG782" i="14"/>
  <c r="AH782" i="14"/>
  <c r="AI782" i="14"/>
  <c r="AJ782" i="14"/>
  <c r="AK782" i="14"/>
  <c r="AL782" i="14"/>
  <c r="AM782" i="14"/>
  <c r="AN782" i="14"/>
  <c r="AO782" i="14"/>
  <c r="AP782" i="14"/>
  <c r="AQ782" i="14"/>
  <c r="AR782" i="14"/>
  <c r="AS782" i="14"/>
  <c r="AT782" i="14"/>
  <c r="AU782" i="14"/>
  <c r="AV782" i="14"/>
  <c r="AW782" i="14"/>
  <c r="AX782" i="14"/>
  <c r="AZ782" i="14"/>
  <c r="BA782" i="14"/>
  <c r="BB782" i="14"/>
  <c r="BC782" i="14"/>
  <c r="BD782" i="14"/>
  <c r="BE782" i="14"/>
  <c r="BF782" i="14"/>
  <c r="BG782" i="14"/>
  <c r="BH782" i="14"/>
  <c r="BI782" i="14"/>
  <c r="BJ782" i="14"/>
  <c r="BK782" i="14"/>
  <c r="BL782" i="14"/>
  <c r="BM782" i="14"/>
  <c r="BN782" i="14"/>
  <c r="BO782" i="14"/>
  <c r="BP782" i="14"/>
  <c r="BQ782" i="14"/>
  <c r="BR782" i="14"/>
  <c r="BS782" i="14"/>
  <c r="BT782" i="14"/>
  <c r="BU782" i="14"/>
  <c r="BV782" i="14"/>
  <c r="BW782" i="14"/>
  <c r="BY782" i="14"/>
  <c r="BZ782" i="14"/>
  <c r="CA782" i="14"/>
  <c r="CB782" i="14"/>
  <c r="A783" i="14"/>
  <c r="B783" i="14"/>
  <c r="C783" i="14"/>
  <c r="D783" i="14"/>
  <c r="E783" i="14"/>
  <c r="F783" i="14"/>
  <c r="G783" i="14"/>
  <c r="H783" i="14"/>
  <c r="I783" i="14"/>
  <c r="J783" i="14"/>
  <c r="K783" i="14"/>
  <c r="L783" i="14"/>
  <c r="M783" i="14"/>
  <c r="N783" i="14"/>
  <c r="O783" i="14"/>
  <c r="P783" i="14"/>
  <c r="Q783" i="14"/>
  <c r="R783" i="14"/>
  <c r="S783" i="14"/>
  <c r="T783" i="14"/>
  <c r="U783" i="14"/>
  <c r="V783" i="14"/>
  <c r="W783" i="14"/>
  <c r="X783" i="14"/>
  <c r="Y783" i="14"/>
  <c r="Z783" i="14"/>
  <c r="AA783" i="14"/>
  <c r="AB783" i="14"/>
  <c r="AC783" i="14"/>
  <c r="AD783" i="14"/>
  <c r="AE783" i="14"/>
  <c r="AF783" i="14"/>
  <c r="AG783" i="14"/>
  <c r="AH783" i="14"/>
  <c r="AI783" i="14"/>
  <c r="AJ783" i="14"/>
  <c r="AK783" i="14"/>
  <c r="AL783" i="14"/>
  <c r="AM783" i="14"/>
  <c r="AN783" i="14"/>
  <c r="AO783" i="14"/>
  <c r="AP783" i="14"/>
  <c r="AQ783" i="14"/>
  <c r="AR783" i="14"/>
  <c r="AS783" i="14"/>
  <c r="AT783" i="14"/>
  <c r="AU783" i="14"/>
  <c r="AV783" i="14"/>
  <c r="AW783" i="14"/>
  <c r="AX783" i="14"/>
  <c r="AZ783" i="14"/>
  <c r="BA783" i="14"/>
  <c r="BB783" i="14"/>
  <c r="BC783" i="14"/>
  <c r="BD783" i="14"/>
  <c r="BE783" i="14"/>
  <c r="BF783" i="14"/>
  <c r="BG783" i="14"/>
  <c r="BH783" i="14"/>
  <c r="BI783" i="14"/>
  <c r="BJ783" i="14"/>
  <c r="BK783" i="14"/>
  <c r="BL783" i="14"/>
  <c r="BM783" i="14"/>
  <c r="BN783" i="14"/>
  <c r="BO783" i="14"/>
  <c r="BP783" i="14"/>
  <c r="BQ783" i="14"/>
  <c r="BR783" i="14"/>
  <c r="BS783" i="14"/>
  <c r="BT783" i="14"/>
  <c r="BU783" i="14"/>
  <c r="BV783" i="14"/>
  <c r="BW783" i="14"/>
  <c r="BY783" i="14"/>
  <c r="BZ783" i="14"/>
  <c r="CA783" i="14"/>
  <c r="CB783" i="14"/>
  <c r="A784" i="14"/>
  <c r="B784" i="14"/>
  <c r="C784" i="14"/>
  <c r="D784" i="14"/>
  <c r="E784" i="14"/>
  <c r="F784" i="14"/>
  <c r="G784" i="14"/>
  <c r="H784" i="14"/>
  <c r="I784" i="14"/>
  <c r="J784" i="14"/>
  <c r="K784" i="14"/>
  <c r="L784" i="14"/>
  <c r="M784" i="14"/>
  <c r="N784" i="14"/>
  <c r="O784" i="14"/>
  <c r="P784" i="14"/>
  <c r="Q784" i="14"/>
  <c r="R784" i="14"/>
  <c r="S784" i="14"/>
  <c r="T784" i="14"/>
  <c r="U784" i="14"/>
  <c r="V784" i="14"/>
  <c r="W784" i="14"/>
  <c r="X784" i="14"/>
  <c r="Y784" i="14"/>
  <c r="Z784" i="14"/>
  <c r="AA784" i="14"/>
  <c r="AB784" i="14"/>
  <c r="AC784" i="14"/>
  <c r="AD784" i="14"/>
  <c r="AE784" i="14"/>
  <c r="AF784" i="14"/>
  <c r="AG784" i="14"/>
  <c r="AH784" i="14"/>
  <c r="AI784" i="14"/>
  <c r="AJ784" i="14"/>
  <c r="AK784" i="14"/>
  <c r="AL784" i="14"/>
  <c r="AM784" i="14"/>
  <c r="AN784" i="14"/>
  <c r="AO784" i="14"/>
  <c r="AP784" i="14"/>
  <c r="AQ784" i="14"/>
  <c r="AR784" i="14"/>
  <c r="AS784" i="14"/>
  <c r="AT784" i="14"/>
  <c r="AU784" i="14"/>
  <c r="AV784" i="14"/>
  <c r="AW784" i="14"/>
  <c r="AX784" i="14"/>
  <c r="AZ784" i="14"/>
  <c r="BA784" i="14"/>
  <c r="BB784" i="14"/>
  <c r="BC784" i="14"/>
  <c r="BD784" i="14"/>
  <c r="BE784" i="14"/>
  <c r="BF784" i="14"/>
  <c r="BG784" i="14"/>
  <c r="BH784" i="14"/>
  <c r="BI784" i="14"/>
  <c r="BJ784" i="14"/>
  <c r="BK784" i="14"/>
  <c r="BL784" i="14"/>
  <c r="BM784" i="14"/>
  <c r="BN784" i="14"/>
  <c r="BO784" i="14"/>
  <c r="BP784" i="14"/>
  <c r="BQ784" i="14"/>
  <c r="BR784" i="14"/>
  <c r="BS784" i="14"/>
  <c r="BT784" i="14"/>
  <c r="BU784" i="14"/>
  <c r="BV784" i="14"/>
  <c r="BW784" i="14"/>
  <c r="BY784" i="14"/>
  <c r="BZ784" i="14"/>
  <c r="CA784" i="14"/>
  <c r="CB784" i="14"/>
  <c r="A785" i="14"/>
  <c r="B785" i="14"/>
  <c r="C785" i="14"/>
  <c r="D785" i="14"/>
  <c r="E785" i="14"/>
  <c r="F785" i="14"/>
  <c r="G785" i="14"/>
  <c r="H785" i="14"/>
  <c r="I785" i="14"/>
  <c r="J785" i="14"/>
  <c r="K785" i="14"/>
  <c r="L785" i="14"/>
  <c r="M785" i="14"/>
  <c r="N785" i="14"/>
  <c r="O785" i="14"/>
  <c r="P785" i="14"/>
  <c r="Q785" i="14"/>
  <c r="R785" i="14"/>
  <c r="S785" i="14"/>
  <c r="T785" i="14"/>
  <c r="U785" i="14"/>
  <c r="V785" i="14"/>
  <c r="W785" i="14"/>
  <c r="X785" i="14"/>
  <c r="Y785" i="14"/>
  <c r="Z785" i="14"/>
  <c r="AA785" i="14"/>
  <c r="AB785" i="14"/>
  <c r="AC785" i="14"/>
  <c r="AD785" i="14"/>
  <c r="AE785" i="14"/>
  <c r="AF785" i="14"/>
  <c r="AG785" i="14"/>
  <c r="AH785" i="14"/>
  <c r="AI785" i="14"/>
  <c r="AJ785" i="14"/>
  <c r="AK785" i="14"/>
  <c r="AL785" i="14"/>
  <c r="AM785" i="14"/>
  <c r="AN785" i="14"/>
  <c r="AO785" i="14"/>
  <c r="AP785" i="14"/>
  <c r="AQ785" i="14"/>
  <c r="AR785" i="14"/>
  <c r="AS785" i="14"/>
  <c r="AT785" i="14"/>
  <c r="AU785" i="14"/>
  <c r="AV785" i="14"/>
  <c r="AW785" i="14"/>
  <c r="AX785" i="14"/>
  <c r="AZ785" i="14"/>
  <c r="BA785" i="14"/>
  <c r="BB785" i="14"/>
  <c r="BC785" i="14"/>
  <c r="BD785" i="14"/>
  <c r="BE785" i="14"/>
  <c r="BF785" i="14"/>
  <c r="BG785" i="14"/>
  <c r="BH785" i="14"/>
  <c r="BI785" i="14"/>
  <c r="BJ785" i="14"/>
  <c r="BK785" i="14"/>
  <c r="BL785" i="14"/>
  <c r="BM785" i="14"/>
  <c r="BN785" i="14"/>
  <c r="BO785" i="14"/>
  <c r="BP785" i="14"/>
  <c r="BQ785" i="14"/>
  <c r="BR785" i="14"/>
  <c r="BS785" i="14"/>
  <c r="BT785" i="14"/>
  <c r="BU785" i="14"/>
  <c r="BV785" i="14"/>
  <c r="BW785" i="14"/>
  <c r="BY785" i="14"/>
  <c r="BZ785" i="14"/>
  <c r="CA785" i="14"/>
  <c r="CB785" i="14"/>
  <c r="A786" i="14"/>
  <c r="B786" i="14"/>
  <c r="C786" i="14"/>
  <c r="D786" i="14"/>
  <c r="E786" i="14"/>
  <c r="F786" i="14"/>
  <c r="G786" i="14"/>
  <c r="H786" i="14"/>
  <c r="I786" i="14"/>
  <c r="J786" i="14"/>
  <c r="K786" i="14"/>
  <c r="L786" i="14"/>
  <c r="M786" i="14"/>
  <c r="N786" i="14"/>
  <c r="O786" i="14"/>
  <c r="P786" i="14"/>
  <c r="Q786" i="14"/>
  <c r="R786" i="14"/>
  <c r="S786" i="14"/>
  <c r="T786" i="14"/>
  <c r="U786" i="14"/>
  <c r="V786" i="14"/>
  <c r="W786" i="14"/>
  <c r="X786" i="14"/>
  <c r="Y786" i="14"/>
  <c r="Z786" i="14"/>
  <c r="AA786" i="14"/>
  <c r="AB786" i="14"/>
  <c r="AC786" i="14"/>
  <c r="AD786" i="14"/>
  <c r="AE786" i="14"/>
  <c r="AF786" i="14"/>
  <c r="AG786" i="14"/>
  <c r="AH786" i="14"/>
  <c r="AI786" i="14"/>
  <c r="AJ786" i="14"/>
  <c r="AK786" i="14"/>
  <c r="AL786" i="14"/>
  <c r="AM786" i="14"/>
  <c r="AN786" i="14"/>
  <c r="AO786" i="14"/>
  <c r="AP786" i="14"/>
  <c r="AQ786" i="14"/>
  <c r="AR786" i="14"/>
  <c r="AS786" i="14"/>
  <c r="AT786" i="14"/>
  <c r="AU786" i="14"/>
  <c r="AV786" i="14"/>
  <c r="AW786" i="14"/>
  <c r="AX786" i="14"/>
  <c r="AZ786" i="14"/>
  <c r="BA786" i="14"/>
  <c r="BB786" i="14"/>
  <c r="BC786" i="14"/>
  <c r="BD786" i="14"/>
  <c r="BE786" i="14"/>
  <c r="BF786" i="14"/>
  <c r="BG786" i="14"/>
  <c r="BH786" i="14"/>
  <c r="BI786" i="14"/>
  <c r="BJ786" i="14"/>
  <c r="BK786" i="14"/>
  <c r="BL786" i="14"/>
  <c r="BM786" i="14"/>
  <c r="BN786" i="14"/>
  <c r="BO786" i="14"/>
  <c r="BP786" i="14"/>
  <c r="BQ786" i="14"/>
  <c r="BR786" i="14"/>
  <c r="BS786" i="14"/>
  <c r="BT786" i="14"/>
  <c r="BU786" i="14"/>
  <c r="BV786" i="14"/>
  <c r="BW786" i="14"/>
  <c r="BY786" i="14"/>
  <c r="BZ786" i="14"/>
  <c r="CA786" i="14"/>
  <c r="CB786" i="14"/>
  <c r="A787" i="14"/>
  <c r="B787" i="14"/>
  <c r="C787" i="14"/>
  <c r="D787" i="14"/>
  <c r="E787" i="14"/>
  <c r="F787" i="14"/>
  <c r="G787" i="14"/>
  <c r="H787" i="14"/>
  <c r="I787" i="14"/>
  <c r="J787" i="14"/>
  <c r="K787" i="14"/>
  <c r="L787" i="14"/>
  <c r="M787" i="14"/>
  <c r="N787" i="14"/>
  <c r="O787" i="14"/>
  <c r="P787" i="14"/>
  <c r="Q787" i="14"/>
  <c r="R787" i="14"/>
  <c r="S787" i="14"/>
  <c r="T787" i="14"/>
  <c r="U787" i="14"/>
  <c r="V787" i="14"/>
  <c r="W787" i="14"/>
  <c r="X787" i="14"/>
  <c r="Y787" i="14"/>
  <c r="Z787" i="14"/>
  <c r="AA787" i="14"/>
  <c r="AB787" i="14"/>
  <c r="AC787" i="14"/>
  <c r="AD787" i="14"/>
  <c r="AE787" i="14"/>
  <c r="AF787" i="14"/>
  <c r="AG787" i="14"/>
  <c r="AH787" i="14"/>
  <c r="AI787" i="14"/>
  <c r="AJ787" i="14"/>
  <c r="AK787" i="14"/>
  <c r="AL787" i="14"/>
  <c r="AM787" i="14"/>
  <c r="AN787" i="14"/>
  <c r="AO787" i="14"/>
  <c r="AP787" i="14"/>
  <c r="AQ787" i="14"/>
  <c r="AR787" i="14"/>
  <c r="AS787" i="14"/>
  <c r="AT787" i="14"/>
  <c r="AU787" i="14"/>
  <c r="AV787" i="14"/>
  <c r="AW787" i="14"/>
  <c r="AX787" i="14"/>
  <c r="AZ787" i="14"/>
  <c r="BA787" i="14"/>
  <c r="BB787" i="14"/>
  <c r="BC787" i="14"/>
  <c r="BD787" i="14"/>
  <c r="BE787" i="14"/>
  <c r="BF787" i="14"/>
  <c r="BG787" i="14"/>
  <c r="BH787" i="14"/>
  <c r="BI787" i="14"/>
  <c r="BJ787" i="14"/>
  <c r="BK787" i="14"/>
  <c r="BL787" i="14"/>
  <c r="BM787" i="14"/>
  <c r="BN787" i="14"/>
  <c r="BO787" i="14"/>
  <c r="BP787" i="14"/>
  <c r="BQ787" i="14"/>
  <c r="BR787" i="14"/>
  <c r="BS787" i="14"/>
  <c r="BT787" i="14"/>
  <c r="BU787" i="14"/>
  <c r="BV787" i="14"/>
  <c r="BW787" i="14"/>
  <c r="BY787" i="14"/>
  <c r="BZ787" i="14"/>
  <c r="CA787" i="14"/>
  <c r="CB787" i="14"/>
  <c r="A788" i="14"/>
  <c r="B788" i="14"/>
  <c r="C788" i="14"/>
  <c r="D788" i="14"/>
  <c r="E788" i="14"/>
  <c r="F788" i="14"/>
  <c r="G788" i="14"/>
  <c r="H788" i="14"/>
  <c r="I788" i="14"/>
  <c r="J788" i="14"/>
  <c r="K788" i="14"/>
  <c r="L788" i="14"/>
  <c r="M788" i="14"/>
  <c r="N788" i="14"/>
  <c r="O788" i="14"/>
  <c r="P788" i="14"/>
  <c r="Q788" i="14"/>
  <c r="R788" i="14"/>
  <c r="S788" i="14"/>
  <c r="T788" i="14"/>
  <c r="U788" i="14"/>
  <c r="V788" i="14"/>
  <c r="W788" i="14"/>
  <c r="X788" i="14"/>
  <c r="Y788" i="14"/>
  <c r="Z788" i="14"/>
  <c r="AA788" i="14"/>
  <c r="AB788" i="14"/>
  <c r="AC788" i="14"/>
  <c r="AD788" i="14"/>
  <c r="AE788" i="14"/>
  <c r="AF788" i="14"/>
  <c r="AG788" i="14"/>
  <c r="AH788" i="14"/>
  <c r="AI788" i="14"/>
  <c r="AJ788" i="14"/>
  <c r="AK788" i="14"/>
  <c r="AL788" i="14"/>
  <c r="AM788" i="14"/>
  <c r="AN788" i="14"/>
  <c r="AO788" i="14"/>
  <c r="AP788" i="14"/>
  <c r="AQ788" i="14"/>
  <c r="AR788" i="14"/>
  <c r="AS788" i="14"/>
  <c r="AT788" i="14"/>
  <c r="AU788" i="14"/>
  <c r="AV788" i="14"/>
  <c r="AW788" i="14"/>
  <c r="AX788" i="14"/>
  <c r="AZ788" i="14"/>
  <c r="BA788" i="14"/>
  <c r="BB788" i="14"/>
  <c r="BC788" i="14"/>
  <c r="BD788" i="14"/>
  <c r="BE788" i="14"/>
  <c r="BF788" i="14"/>
  <c r="BG788" i="14"/>
  <c r="BH788" i="14"/>
  <c r="BI788" i="14"/>
  <c r="BJ788" i="14"/>
  <c r="BK788" i="14"/>
  <c r="BL788" i="14"/>
  <c r="BM788" i="14"/>
  <c r="BN788" i="14"/>
  <c r="BO788" i="14"/>
  <c r="BP788" i="14"/>
  <c r="BQ788" i="14"/>
  <c r="BR788" i="14"/>
  <c r="BS788" i="14"/>
  <c r="BT788" i="14"/>
  <c r="BU788" i="14"/>
  <c r="BV788" i="14"/>
  <c r="BW788" i="14"/>
  <c r="BY788" i="14"/>
  <c r="BZ788" i="14"/>
  <c r="CA788" i="14"/>
  <c r="CB788" i="14"/>
  <c r="A789" i="14"/>
  <c r="B789" i="14"/>
  <c r="C789" i="14"/>
  <c r="D789" i="14"/>
  <c r="E789" i="14"/>
  <c r="F789" i="14"/>
  <c r="G789" i="14"/>
  <c r="H789" i="14"/>
  <c r="I789" i="14"/>
  <c r="J789" i="14"/>
  <c r="K789" i="14"/>
  <c r="L789" i="14"/>
  <c r="M789" i="14"/>
  <c r="N789" i="14"/>
  <c r="O789" i="14"/>
  <c r="P789" i="14"/>
  <c r="Q789" i="14"/>
  <c r="R789" i="14"/>
  <c r="S789" i="14"/>
  <c r="T789" i="14"/>
  <c r="U789" i="14"/>
  <c r="V789" i="14"/>
  <c r="W789" i="14"/>
  <c r="X789" i="14"/>
  <c r="Y789" i="14"/>
  <c r="Z789" i="14"/>
  <c r="AA789" i="14"/>
  <c r="AB789" i="14"/>
  <c r="AC789" i="14"/>
  <c r="AD789" i="14"/>
  <c r="AE789" i="14"/>
  <c r="AF789" i="14"/>
  <c r="AG789" i="14"/>
  <c r="AH789" i="14"/>
  <c r="AI789" i="14"/>
  <c r="AJ789" i="14"/>
  <c r="AK789" i="14"/>
  <c r="AL789" i="14"/>
  <c r="AM789" i="14"/>
  <c r="AN789" i="14"/>
  <c r="AO789" i="14"/>
  <c r="AP789" i="14"/>
  <c r="AQ789" i="14"/>
  <c r="AR789" i="14"/>
  <c r="AS789" i="14"/>
  <c r="AT789" i="14"/>
  <c r="AU789" i="14"/>
  <c r="AV789" i="14"/>
  <c r="AW789" i="14"/>
  <c r="AX789" i="14"/>
  <c r="AZ789" i="14"/>
  <c r="BA789" i="14"/>
  <c r="BB789" i="14"/>
  <c r="BC789" i="14"/>
  <c r="BD789" i="14"/>
  <c r="BE789" i="14"/>
  <c r="BF789" i="14"/>
  <c r="BG789" i="14"/>
  <c r="BH789" i="14"/>
  <c r="BI789" i="14"/>
  <c r="BJ789" i="14"/>
  <c r="BK789" i="14"/>
  <c r="BL789" i="14"/>
  <c r="BM789" i="14"/>
  <c r="BN789" i="14"/>
  <c r="BO789" i="14"/>
  <c r="BP789" i="14"/>
  <c r="BQ789" i="14"/>
  <c r="BR789" i="14"/>
  <c r="BS789" i="14"/>
  <c r="BT789" i="14"/>
  <c r="BU789" i="14"/>
  <c r="BV789" i="14"/>
  <c r="BW789" i="14"/>
  <c r="BY789" i="14"/>
  <c r="BZ789" i="14"/>
  <c r="CA789" i="14"/>
  <c r="CB789" i="14"/>
  <c r="A790" i="14"/>
  <c r="B790" i="14"/>
  <c r="C790" i="14"/>
  <c r="D790" i="14"/>
  <c r="E790" i="14"/>
  <c r="F790" i="14"/>
  <c r="G790" i="14"/>
  <c r="H790" i="14"/>
  <c r="I790" i="14"/>
  <c r="J790" i="14"/>
  <c r="K790" i="14"/>
  <c r="L790" i="14"/>
  <c r="M790" i="14"/>
  <c r="N790" i="14"/>
  <c r="O790" i="14"/>
  <c r="P790" i="14"/>
  <c r="Q790" i="14"/>
  <c r="R790" i="14"/>
  <c r="S790" i="14"/>
  <c r="T790" i="14"/>
  <c r="U790" i="14"/>
  <c r="V790" i="14"/>
  <c r="W790" i="14"/>
  <c r="X790" i="14"/>
  <c r="Y790" i="14"/>
  <c r="Z790" i="14"/>
  <c r="AA790" i="14"/>
  <c r="AB790" i="14"/>
  <c r="AC790" i="14"/>
  <c r="AD790" i="14"/>
  <c r="AE790" i="14"/>
  <c r="AF790" i="14"/>
  <c r="AG790" i="14"/>
  <c r="AH790" i="14"/>
  <c r="AI790" i="14"/>
  <c r="AJ790" i="14"/>
  <c r="AK790" i="14"/>
  <c r="AL790" i="14"/>
  <c r="AM790" i="14"/>
  <c r="AN790" i="14"/>
  <c r="AO790" i="14"/>
  <c r="AP790" i="14"/>
  <c r="AQ790" i="14"/>
  <c r="AR790" i="14"/>
  <c r="AS790" i="14"/>
  <c r="AT790" i="14"/>
  <c r="AU790" i="14"/>
  <c r="AV790" i="14"/>
  <c r="AW790" i="14"/>
  <c r="AX790" i="14"/>
  <c r="AZ790" i="14"/>
  <c r="BA790" i="14"/>
  <c r="BB790" i="14"/>
  <c r="BC790" i="14"/>
  <c r="BD790" i="14"/>
  <c r="BE790" i="14"/>
  <c r="BF790" i="14"/>
  <c r="BG790" i="14"/>
  <c r="BH790" i="14"/>
  <c r="BI790" i="14"/>
  <c r="BJ790" i="14"/>
  <c r="BK790" i="14"/>
  <c r="BL790" i="14"/>
  <c r="BM790" i="14"/>
  <c r="BN790" i="14"/>
  <c r="BO790" i="14"/>
  <c r="BP790" i="14"/>
  <c r="BQ790" i="14"/>
  <c r="BR790" i="14"/>
  <c r="BS790" i="14"/>
  <c r="BT790" i="14"/>
  <c r="BU790" i="14"/>
  <c r="BV790" i="14"/>
  <c r="BW790" i="14"/>
  <c r="BY790" i="14"/>
  <c r="BZ790" i="14"/>
  <c r="CA790" i="14"/>
  <c r="CB790" i="14"/>
  <c r="A791" i="14"/>
  <c r="B791" i="14"/>
  <c r="C791" i="14"/>
  <c r="D791" i="14"/>
  <c r="E791" i="14"/>
  <c r="F791" i="14"/>
  <c r="G791" i="14"/>
  <c r="H791" i="14"/>
  <c r="I791" i="14"/>
  <c r="J791" i="14"/>
  <c r="K791" i="14"/>
  <c r="L791" i="14"/>
  <c r="M791" i="14"/>
  <c r="N791" i="14"/>
  <c r="O791" i="14"/>
  <c r="P791" i="14"/>
  <c r="Q791" i="14"/>
  <c r="R791" i="14"/>
  <c r="S791" i="14"/>
  <c r="T791" i="14"/>
  <c r="U791" i="14"/>
  <c r="V791" i="14"/>
  <c r="W791" i="14"/>
  <c r="X791" i="14"/>
  <c r="Y791" i="14"/>
  <c r="Z791" i="14"/>
  <c r="AA791" i="14"/>
  <c r="AB791" i="14"/>
  <c r="AC791" i="14"/>
  <c r="AD791" i="14"/>
  <c r="AE791" i="14"/>
  <c r="AF791" i="14"/>
  <c r="AG791" i="14"/>
  <c r="AH791" i="14"/>
  <c r="AI791" i="14"/>
  <c r="AJ791" i="14"/>
  <c r="AK791" i="14"/>
  <c r="AL791" i="14"/>
  <c r="AM791" i="14"/>
  <c r="AN791" i="14"/>
  <c r="AO791" i="14"/>
  <c r="AP791" i="14"/>
  <c r="AQ791" i="14"/>
  <c r="AR791" i="14"/>
  <c r="AS791" i="14"/>
  <c r="AT791" i="14"/>
  <c r="AU791" i="14"/>
  <c r="AV791" i="14"/>
  <c r="AW791" i="14"/>
  <c r="AX791" i="14"/>
  <c r="AZ791" i="14"/>
  <c r="BA791" i="14"/>
  <c r="BB791" i="14"/>
  <c r="BC791" i="14"/>
  <c r="BD791" i="14"/>
  <c r="BE791" i="14"/>
  <c r="BF791" i="14"/>
  <c r="BG791" i="14"/>
  <c r="BH791" i="14"/>
  <c r="BI791" i="14"/>
  <c r="BJ791" i="14"/>
  <c r="BK791" i="14"/>
  <c r="BL791" i="14"/>
  <c r="BM791" i="14"/>
  <c r="BN791" i="14"/>
  <c r="BO791" i="14"/>
  <c r="BP791" i="14"/>
  <c r="BQ791" i="14"/>
  <c r="BR791" i="14"/>
  <c r="BS791" i="14"/>
  <c r="BT791" i="14"/>
  <c r="BU791" i="14"/>
  <c r="BV791" i="14"/>
  <c r="BW791" i="14"/>
  <c r="BY791" i="14"/>
  <c r="BZ791" i="14"/>
  <c r="CA791" i="14"/>
  <c r="CB791" i="14"/>
  <c r="A792" i="14"/>
  <c r="B792" i="14"/>
  <c r="C792" i="14"/>
  <c r="D792" i="14"/>
  <c r="E792" i="14"/>
  <c r="F792" i="14"/>
  <c r="G792" i="14"/>
  <c r="H792" i="14"/>
  <c r="I792" i="14"/>
  <c r="J792" i="14"/>
  <c r="K792" i="14"/>
  <c r="L792" i="14"/>
  <c r="M792" i="14"/>
  <c r="N792" i="14"/>
  <c r="O792" i="14"/>
  <c r="P792" i="14"/>
  <c r="Q792" i="14"/>
  <c r="R792" i="14"/>
  <c r="S792" i="14"/>
  <c r="T792" i="14"/>
  <c r="U792" i="14"/>
  <c r="V792" i="14"/>
  <c r="W792" i="14"/>
  <c r="X792" i="14"/>
  <c r="Y792" i="14"/>
  <c r="Z792" i="14"/>
  <c r="AA792" i="14"/>
  <c r="AB792" i="14"/>
  <c r="AC792" i="14"/>
  <c r="AD792" i="14"/>
  <c r="AE792" i="14"/>
  <c r="AF792" i="14"/>
  <c r="AG792" i="14"/>
  <c r="AH792" i="14"/>
  <c r="AI792" i="14"/>
  <c r="AJ792" i="14"/>
  <c r="AK792" i="14"/>
  <c r="AL792" i="14"/>
  <c r="AM792" i="14"/>
  <c r="AN792" i="14"/>
  <c r="AO792" i="14"/>
  <c r="AP792" i="14"/>
  <c r="AQ792" i="14"/>
  <c r="AR792" i="14"/>
  <c r="AS792" i="14"/>
  <c r="AT792" i="14"/>
  <c r="AU792" i="14"/>
  <c r="AV792" i="14"/>
  <c r="AW792" i="14"/>
  <c r="AX792" i="14"/>
  <c r="AZ792" i="14"/>
  <c r="BA792" i="14"/>
  <c r="BB792" i="14"/>
  <c r="BC792" i="14"/>
  <c r="BD792" i="14"/>
  <c r="BE792" i="14"/>
  <c r="BF792" i="14"/>
  <c r="BG792" i="14"/>
  <c r="BH792" i="14"/>
  <c r="BI792" i="14"/>
  <c r="BJ792" i="14"/>
  <c r="BK792" i="14"/>
  <c r="BL792" i="14"/>
  <c r="BM792" i="14"/>
  <c r="BN792" i="14"/>
  <c r="BO792" i="14"/>
  <c r="BP792" i="14"/>
  <c r="BQ792" i="14"/>
  <c r="BR792" i="14"/>
  <c r="BS792" i="14"/>
  <c r="BT792" i="14"/>
  <c r="BU792" i="14"/>
  <c r="BV792" i="14"/>
  <c r="BW792" i="14"/>
  <c r="BY792" i="14"/>
  <c r="BZ792" i="14"/>
  <c r="CA792" i="14"/>
  <c r="CB792" i="14"/>
  <c r="A793" i="14"/>
  <c r="B793" i="14"/>
  <c r="C793" i="14"/>
  <c r="D793" i="14"/>
  <c r="E793" i="14"/>
  <c r="F793" i="14"/>
  <c r="G793" i="14"/>
  <c r="H793" i="14"/>
  <c r="I793" i="14"/>
  <c r="J793" i="14"/>
  <c r="K793" i="14"/>
  <c r="L793" i="14"/>
  <c r="M793" i="14"/>
  <c r="N793" i="14"/>
  <c r="O793" i="14"/>
  <c r="P793" i="14"/>
  <c r="Q793" i="14"/>
  <c r="R793" i="14"/>
  <c r="S793" i="14"/>
  <c r="T793" i="14"/>
  <c r="U793" i="14"/>
  <c r="V793" i="14"/>
  <c r="W793" i="14"/>
  <c r="X793" i="14"/>
  <c r="Y793" i="14"/>
  <c r="Z793" i="14"/>
  <c r="AA793" i="14"/>
  <c r="AB793" i="14"/>
  <c r="AC793" i="14"/>
  <c r="AD793" i="14"/>
  <c r="AE793" i="14"/>
  <c r="AF793" i="14"/>
  <c r="AG793" i="14"/>
  <c r="AH793" i="14"/>
  <c r="AI793" i="14"/>
  <c r="AJ793" i="14"/>
  <c r="AK793" i="14"/>
  <c r="AL793" i="14"/>
  <c r="AM793" i="14"/>
  <c r="AN793" i="14"/>
  <c r="AO793" i="14"/>
  <c r="AP793" i="14"/>
  <c r="AQ793" i="14"/>
  <c r="AR793" i="14"/>
  <c r="AS793" i="14"/>
  <c r="AT793" i="14"/>
  <c r="AU793" i="14"/>
  <c r="AV793" i="14"/>
  <c r="AW793" i="14"/>
  <c r="AX793" i="14"/>
  <c r="AZ793" i="14"/>
  <c r="BA793" i="14"/>
  <c r="BB793" i="14"/>
  <c r="BC793" i="14"/>
  <c r="BD793" i="14"/>
  <c r="BE793" i="14"/>
  <c r="BF793" i="14"/>
  <c r="BG793" i="14"/>
  <c r="BH793" i="14"/>
  <c r="BI793" i="14"/>
  <c r="BJ793" i="14"/>
  <c r="BK793" i="14"/>
  <c r="BL793" i="14"/>
  <c r="BM793" i="14"/>
  <c r="BN793" i="14"/>
  <c r="BO793" i="14"/>
  <c r="BP793" i="14"/>
  <c r="BQ793" i="14"/>
  <c r="BR793" i="14"/>
  <c r="BS793" i="14"/>
  <c r="BT793" i="14"/>
  <c r="BU793" i="14"/>
  <c r="BV793" i="14"/>
  <c r="BW793" i="14"/>
  <c r="BY793" i="14"/>
  <c r="BZ793" i="14"/>
  <c r="CA793" i="14"/>
  <c r="CB793" i="14"/>
  <c r="A794" i="14"/>
  <c r="B794" i="14"/>
  <c r="C794" i="14"/>
  <c r="D794" i="14"/>
  <c r="E794" i="14"/>
  <c r="F794" i="14"/>
  <c r="G794" i="14"/>
  <c r="H794" i="14"/>
  <c r="I794" i="14"/>
  <c r="J794" i="14"/>
  <c r="K794" i="14"/>
  <c r="L794" i="14"/>
  <c r="M794" i="14"/>
  <c r="N794" i="14"/>
  <c r="O794" i="14"/>
  <c r="P794" i="14"/>
  <c r="Q794" i="14"/>
  <c r="R794" i="14"/>
  <c r="S794" i="14"/>
  <c r="T794" i="14"/>
  <c r="U794" i="14"/>
  <c r="V794" i="14"/>
  <c r="W794" i="14"/>
  <c r="X794" i="14"/>
  <c r="Y794" i="14"/>
  <c r="Z794" i="14"/>
  <c r="AA794" i="14"/>
  <c r="AB794" i="14"/>
  <c r="AC794" i="14"/>
  <c r="AD794" i="14"/>
  <c r="AE794" i="14"/>
  <c r="AF794" i="14"/>
  <c r="AG794" i="14"/>
  <c r="AH794" i="14"/>
  <c r="AI794" i="14"/>
  <c r="AJ794" i="14"/>
  <c r="AK794" i="14"/>
  <c r="AL794" i="14"/>
  <c r="AM794" i="14"/>
  <c r="AN794" i="14"/>
  <c r="AO794" i="14"/>
  <c r="AP794" i="14"/>
  <c r="AQ794" i="14"/>
  <c r="AR794" i="14"/>
  <c r="AS794" i="14"/>
  <c r="AT794" i="14"/>
  <c r="AU794" i="14"/>
  <c r="AV794" i="14"/>
  <c r="AW794" i="14"/>
  <c r="AX794" i="14"/>
  <c r="AZ794" i="14"/>
  <c r="BA794" i="14"/>
  <c r="BB794" i="14"/>
  <c r="BC794" i="14"/>
  <c r="BD794" i="14"/>
  <c r="BE794" i="14"/>
  <c r="BF794" i="14"/>
  <c r="BG794" i="14"/>
  <c r="BH794" i="14"/>
  <c r="BI794" i="14"/>
  <c r="BJ794" i="14"/>
  <c r="BK794" i="14"/>
  <c r="BL794" i="14"/>
  <c r="BM794" i="14"/>
  <c r="BN794" i="14"/>
  <c r="BO794" i="14"/>
  <c r="BP794" i="14"/>
  <c r="BQ794" i="14"/>
  <c r="BR794" i="14"/>
  <c r="BS794" i="14"/>
  <c r="BT794" i="14"/>
  <c r="BU794" i="14"/>
  <c r="BV794" i="14"/>
  <c r="BW794" i="14"/>
  <c r="BY794" i="14"/>
  <c r="BZ794" i="14"/>
  <c r="CA794" i="14"/>
  <c r="CB794" i="14"/>
  <c r="A795" i="14"/>
  <c r="B795" i="14"/>
  <c r="C795" i="14"/>
  <c r="D795" i="14"/>
  <c r="E795" i="14"/>
  <c r="F795" i="14"/>
  <c r="G795" i="14"/>
  <c r="H795" i="14"/>
  <c r="I795" i="14"/>
  <c r="J795" i="14"/>
  <c r="K795" i="14"/>
  <c r="L795" i="14"/>
  <c r="M795" i="14"/>
  <c r="N795" i="14"/>
  <c r="O795" i="14"/>
  <c r="P795" i="14"/>
  <c r="Q795" i="14"/>
  <c r="R795" i="14"/>
  <c r="S795" i="14"/>
  <c r="T795" i="14"/>
  <c r="U795" i="14"/>
  <c r="V795" i="14"/>
  <c r="W795" i="14"/>
  <c r="X795" i="14"/>
  <c r="Y795" i="14"/>
  <c r="Z795" i="14"/>
  <c r="AA795" i="14"/>
  <c r="AB795" i="14"/>
  <c r="AC795" i="14"/>
  <c r="AD795" i="14"/>
  <c r="AE795" i="14"/>
  <c r="AF795" i="14"/>
  <c r="AG795" i="14"/>
  <c r="AH795" i="14"/>
  <c r="AI795" i="14"/>
  <c r="AJ795" i="14"/>
  <c r="AK795" i="14"/>
  <c r="AL795" i="14"/>
  <c r="AM795" i="14"/>
  <c r="AN795" i="14"/>
  <c r="AO795" i="14"/>
  <c r="AP795" i="14"/>
  <c r="AQ795" i="14"/>
  <c r="AR795" i="14"/>
  <c r="AS795" i="14"/>
  <c r="AT795" i="14"/>
  <c r="AU795" i="14"/>
  <c r="AV795" i="14"/>
  <c r="AW795" i="14"/>
  <c r="AX795" i="14"/>
  <c r="AZ795" i="14"/>
  <c r="BA795" i="14"/>
  <c r="BB795" i="14"/>
  <c r="BC795" i="14"/>
  <c r="BD795" i="14"/>
  <c r="BE795" i="14"/>
  <c r="BF795" i="14"/>
  <c r="BG795" i="14"/>
  <c r="BH795" i="14"/>
  <c r="BI795" i="14"/>
  <c r="BJ795" i="14"/>
  <c r="BK795" i="14"/>
  <c r="BL795" i="14"/>
  <c r="BM795" i="14"/>
  <c r="BN795" i="14"/>
  <c r="BO795" i="14"/>
  <c r="BP795" i="14"/>
  <c r="BQ795" i="14"/>
  <c r="BR795" i="14"/>
  <c r="BS795" i="14"/>
  <c r="BT795" i="14"/>
  <c r="BU795" i="14"/>
  <c r="BV795" i="14"/>
  <c r="BW795" i="14"/>
  <c r="BY795" i="14"/>
  <c r="BZ795" i="14"/>
  <c r="CA795" i="14"/>
  <c r="CB795" i="14"/>
  <c r="A796" i="14"/>
  <c r="B796" i="14"/>
  <c r="C796" i="14"/>
  <c r="D796" i="14"/>
  <c r="E796" i="14"/>
  <c r="F796" i="14"/>
  <c r="G796" i="14"/>
  <c r="H796" i="14"/>
  <c r="I796" i="14"/>
  <c r="J796" i="14"/>
  <c r="K796" i="14"/>
  <c r="L796" i="14"/>
  <c r="M796" i="14"/>
  <c r="N796" i="14"/>
  <c r="O796" i="14"/>
  <c r="P796" i="14"/>
  <c r="Q796" i="14"/>
  <c r="R796" i="14"/>
  <c r="S796" i="14"/>
  <c r="T796" i="14"/>
  <c r="U796" i="14"/>
  <c r="V796" i="14"/>
  <c r="W796" i="14"/>
  <c r="X796" i="14"/>
  <c r="Y796" i="14"/>
  <c r="Z796" i="14"/>
  <c r="AA796" i="14"/>
  <c r="AB796" i="14"/>
  <c r="AC796" i="14"/>
  <c r="AD796" i="14"/>
  <c r="AE796" i="14"/>
  <c r="AF796" i="14"/>
  <c r="AG796" i="14"/>
  <c r="AH796" i="14"/>
  <c r="AI796" i="14"/>
  <c r="AJ796" i="14"/>
  <c r="AK796" i="14"/>
  <c r="AL796" i="14"/>
  <c r="AM796" i="14"/>
  <c r="AN796" i="14"/>
  <c r="AO796" i="14"/>
  <c r="AP796" i="14"/>
  <c r="AQ796" i="14"/>
  <c r="AR796" i="14"/>
  <c r="AS796" i="14"/>
  <c r="AT796" i="14"/>
  <c r="AU796" i="14"/>
  <c r="AV796" i="14"/>
  <c r="AW796" i="14"/>
  <c r="AX796" i="14"/>
  <c r="AZ796" i="14"/>
  <c r="BA796" i="14"/>
  <c r="BB796" i="14"/>
  <c r="BC796" i="14"/>
  <c r="BD796" i="14"/>
  <c r="BE796" i="14"/>
  <c r="BF796" i="14"/>
  <c r="BG796" i="14"/>
  <c r="BH796" i="14"/>
  <c r="BI796" i="14"/>
  <c r="BJ796" i="14"/>
  <c r="BK796" i="14"/>
  <c r="BL796" i="14"/>
  <c r="BM796" i="14"/>
  <c r="BN796" i="14"/>
  <c r="BO796" i="14"/>
  <c r="BP796" i="14"/>
  <c r="BQ796" i="14"/>
  <c r="BR796" i="14"/>
  <c r="BS796" i="14"/>
  <c r="BT796" i="14"/>
  <c r="BU796" i="14"/>
  <c r="BV796" i="14"/>
  <c r="BW796" i="14"/>
  <c r="BY796" i="14"/>
  <c r="BZ796" i="14"/>
  <c r="CA796" i="14"/>
  <c r="CB796" i="14"/>
  <c r="A797" i="14"/>
  <c r="B797" i="14"/>
  <c r="C797" i="14"/>
  <c r="D797" i="14"/>
  <c r="E797" i="14"/>
  <c r="F797" i="14"/>
  <c r="G797" i="14"/>
  <c r="H797" i="14"/>
  <c r="I797" i="14"/>
  <c r="J797" i="14"/>
  <c r="K797" i="14"/>
  <c r="L797" i="14"/>
  <c r="M797" i="14"/>
  <c r="N797" i="14"/>
  <c r="O797" i="14"/>
  <c r="P797" i="14"/>
  <c r="Q797" i="14"/>
  <c r="R797" i="14"/>
  <c r="S797" i="14"/>
  <c r="T797" i="14"/>
  <c r="U797" i="14"/>
  <c r="V797" i="14"/>
  <c r="W797" i="14"/>
  <c r="X797" i="14"/>
  <c r="Y797" i="14"/>
  <c r="Z797" i="14"/>
  <c r="AA797" i="14"/>
  <c r="AB797" i="14"/>
  <c r="AC797" i="14"/>
  <c r="AD797" i="14"/>
  <c r="AE797" i="14"/>
  <c r="AF797" i="14"/>
  <c r="AG797" i="14"/>
  <c r="AH797" i="14"/>
  <c r="AI797" i="14"/>
  <c r="AJ797" i="14"/>
  <c r="AK797" i="14"/>
  <c r="AL797" i="14"/>
  <c r="AM797" i="14"/>
  <c r="AN797" i="14"/>
  <c r="AO797" i="14"/>
  <c r="AP797" i="14"/>
  <c r="AQ797" i="14"/>
  <c r="AR797" i="14"/>
  <c r="AS797" i="14"/>
  <c r="AT797" i="14"/>
  <c r="AU797" i="14"/>
  <c r="AV797" i="14"/>
  <c r="AW797" i="14"/>
  <c r="AX797" i="14"/>
  <c r="AZ797" i="14"/>
  <c r="BA797" i="14"/>
  <c r="BB797" i="14"/>
  <c r="BC797" i="14"/>
  <c r="BD797" i="14"/>
  <c r="BE797" i="14"/>
  <c r="BF797" i="14"/>
  <c r="BG797" i="14"/>
  <c r="BH797" i="14"/>
  <c r="BI797" i="14"/>
  <c r="BJ797" i="14"/>
  <c r="BK797" i="14"/>
  <c r="BL797" i="14"/>
  <c r="BM797" i="14"/>
  <c r="BN797" i="14"/>
  <c r="BO797" i="14"/>
  <c r="BP797" i="14"/>
  <c r="BQ797" i="14"/>
  <c r="BR797" i="14"/>
  <c r="BS797" i="14"/>
  <c r="BT797" i="14"/>
  <c r="BU797" i="14"/>
  <c r="BV797" i="14"/>
  <c r="BW797" i="14"/>
  <c r="BY797" i="14"/>
  <c r="BZ797" i="14"/>
  <c r="CA797" i="14"/>
  <c r="CB797" i="14"/>
  <c r="A798" i="14"/>
  <c r="B798" i="14"/>
  <c r="C798" i="14"/>
  <c r="D798" i="14"/>
  <c r="E798" i="14"/>
  <c r="F798" i="14"/>
  <c r="G798" i="14"/>
  <c r="H798" i="14"/>
  <c r="I798" i="14"/>
  <c r="J798" i="14"/>
  <c r="K798" i="14"/>
  <c r="L798" i="14"/>
  <c r="M798" i="14"/>
  <c r="N798" i="14"/>
  <c r="O798" i="14"/>
  <c r="P798" i="14"/>
  <c r="Q798" i="14"/>
  <c r="R798" i="14"/>
  <c r="S798" i="14"/>
  <c r="T798" i="14"/>
  <c r="U798" i="14"/>
  <c r="V798" i="14"/>
  <c r="W798" i="14"/>
  <c r="X798" i="14"/>
  <c r="Y798" i="14"/>
  <c r="Z798" i="14"/>
  <c r="AA798" i="14"/>
  <c r="AB798" i="14"/>
  <c r="AC798" i="14"/>
  <c r="AD798" i="14"/>
  <c r="AE798" i="14"/>
  <c r="AF798" i="14"/>
  <c r="AG798" i="14"/>
  <c r="AH798" i="14"/>
  <c r="AI798" i="14"/>
  <c r="AJ798" i="14"/>
  <c r="AK798" i="14"/>
  <c r="AL798" i="14"/>
  <c r="AM798" i="14"/>
  <c r="AN798" i="14"/>
  <c r="AO798" i="14"/>
  <c r="AP798" i="14"/>
  <c r="AQ798" i="14"/>
  <c r="AR798" i="14"/>
  <c r="AS798" i="14"/>
  <c r="AT798" i="14"/>
  <c r="AU798" i="14"/>
  <c r="AV798" i="14"/>
  <c r="AW798" i="14"/>
  <c r="AX798" i="14"/>
  <c r="AZ798" i="14"/>
  <c r="BA798" i="14"/>
  <c r="BB798" i="14"/>
  <c r="BC798" i="14"/>
  <c r="BD798" i="14"/>
  <c r="BE798" i="14"/>
  <c r="BF798" i="14"/>
  <c r="BG798" i="14"/>
  <c r="BH798" i="14"/>
  <c r="BI798" i="14"/>
  <c r="BJ798" i="14"/>
  <c r="BK798" i="14"/>
  <c r="BL798" i="14"/>
  <c r="BM798" i="14"/>
  <c r="BN798" i="14"/>
  <c r="BO798" i="14"/>
  <c r="BP798" i="14"/>
  <c r="BQ798" i="14"/>
  <c r="BR798" i="14"/>
  <c r="BS798" i="14"/>
  <c r="BT798" i="14"/>
  <c r="BU798" i="14"/>
  <c r="BV798" i="14"/>
  <c r="BW798" i="14"/>
  <c r="BY798" i="14"/>
  <c r="BZ798" i="14"/>
  <c r="CA798" i="14"/>
  <c r="CB798" i="14"/>
  <c r="A799" i="14"/>
  <c r="B799" i="14"/>
  <c r="C799" i="14"/>
  <c r="D799" i="14"/>
  <c r="E799" i="14"/>
  <c r="F799" i="14"/>
  <c r="G799" i="14"/>
  <c r="H799" i="14"/>
  <c r="I799" i="14"/>
  <c r="J799" i="14"/>
  <c r="K799" i="14"/>
  <c r="L799" i="14"/>
  <c r="M799" i="14"/>
  <c r="N799" i="14"/>
  <c r="O799" i="14"/>
  <c r="P799" i="14"/>
  <c r="Q799" i="14"/>
  <c r="R799" i="14"/>
  <c r="S799" i="14"/>
  <c r="T799" i="14"/>
  <c r="U799" i="14"/>
  <c r="V799" i="14"/>
  <c r="W799" i="14"/>
  <c r="X799" i="14"/>
  <c r="Y799" i="14"/>
  <c r="Z799" i="14"/>
  <c r="AA799" i="14"/>
  <c r="AB799" i="14"/>
  <c r="AC799" i="14"/>
  <c r="AD799" i="14"/>
  <c r="AE799" i="14"/>
  <c r="AF799" i="14"/>
  <c r="AG799" i="14"/>
  <c r="AH799" i="14"/>
  <c r="AI799" i="14"/>
  <c r="AJ799" i="14"/>
  <c r="AK799" i="14"/>
  <c r="AL799" i="14"/>
  <c r="AM799" i="14"/>
  <c r="AN799" i="14"/>
  <c r="AO799" i="14"/>
  <c r="AP799" i="14"/>
  <c r="AQ799" i="14"/>
  <c r="AR799" i="14"/>
  <c r="AS799" i="14"/>
  <c r="AT799" i="14"/>
  <c r="AU799" i="14"/>
  <c r="AV799" i="14"/>
  <c r="AW799" i="14"/>
  <c r="AX799" i="14"/>
  <c r="AZ799" i="14"/>
  <c r="BA799" i="14"/>
  <c r="BB799" i="14"/>
  <c r="BC799" i="14"/>
  <c r="BD799" i="14"/>
  <c r="BE799" i="14"/>
  <c r="BF799" i="14"/>
  <c r="BG799" i="14"/>
  <c r="BH799" i="14"/>
  <c r="BI799" i="14"/>
  <c r="BJ799" i="14"/>
  <c r="BK799" i="14"/>
  <c r="BL799" i="14"/>
  <c r="BM799" i="14"/>
  <c r="BN799" i="14"/>
  <c r="BO799" i="14"/>
  <c r="BP799" i="14"/>
  <c r="BQ799" i="14"/>
  <c r="BR799" i="14"/>
  <c r="BS799" i="14"/>
  <c r="BT799" i="14"/>
  <c r="BU799" i="14"/>
  <c r="BV799" i="14"/>
  <c r="BW799" i="14"/>
  <c r="BY799" i="14"/>
  <c r="BZ799" i="14"/>
  <c r="CA799" i="14"/>
  <c r="CB799" i="14"/>
  <c r="A800" i="14"/>
  <c r="B800" i="14"/>
  <c r="C800" i="14"/>
  <c r="D800" i="14"/>
  <c r="E800" i="14"/>
  <c r="F800" i="14"/>
  <c r="G800" i="14"/>
  <c r="H800" i="14"/>
  <c r="I800" i="14"/>
  <c r="J800" i="14"/>
  <c r="K800" i="14"/>
  <c r="L800" i="14"/>
  <c r="M800" i="14"/>
  <c r="N800" i="14"/>
  <c r="O800" i="14"/>
  <c r="P800" i="14"/>
  <c r="Q800" i="14"/>
  <c r="R800" i="14"/>
  <c r="S800" i="14"/>
  <c r="T800" i="14"/>
  <c r="U800" i="14"/>
  <c r="V800" i="14"/>
  <c r="W800" i="14"/>
  <c r="X800" i="14"/>
  <c r="Y800" i="14"/>
  <c r="Z800" i="14"/>
  <c r="AA800" i="14"/>
  <c r="AB800" i="14"/>
  <c r="AC800" i="14"/>
  <c r="AD800" i="14"/>
  <c r="AE800" i="14"/>
  <c r="AF800" i="14"/>
  <c r="AG800" i="14"/>
  <c r="AH800" i="14"/>
  <c r="AI800" i="14"/>
  <c r="AJ800" i="14"/>
  <c r="AK800" i="14"/>
  <c r="AL800" i="14"/>
  <c r="AM800" i="14"/>
  <c r="AN800" i="14"/>
  <c r="AO800" i="14"/>
  <c r="AP800" i="14"/>
  <c r="AQ800" i="14"/>
  <c r="AR800" i="14"/>
  <c r="AS800" i="14"/>
  <c r="AT800" i="14"/>
  <c r="AU800" i="14"/>
  <c r="AV800" i="14"/>
  <c r="AW800" i="14"/>
  <c r="AX800" i="14"/>
  <c r="AZ800" i="14"/>
  <c r="BA800" i="14"/>
  <c r="BB800" i="14"/>
  <c r="BC800" i="14"/>
  <c r="BD800" i="14"/>
  <c r="BE800" i="14"/>
  <c r="BF800" i="14"/>
  <c r="BG800" i="14"/>
  <c r="BH800" i="14"/>
  <c r="BI800" i="14"/>
  <c r="BJ800" i="14"/>
  <c r="BK800" i="14"/>
  <c r="BL800" i="14"/>
  <c r="BM800" i="14"/>
  <c r="BN800" i="14"/>
  <c r="BO800" i="14"/>
  <c r="BP800" i="14"/>
  <c r="BQ800" i="14"/>
  <c r="BR800" i="14"/>
  <c r="BS800" i="14"/>
  <c r="BT800" i="14"/>
  <c r="BU800" i="14"/>
  <c r="BV800" i="14"/>
  <c r="BW800" i="14"/>
  <c r="BY800" i="14"/>
  <c r="BZ800" i="14"/>
  <c r="CA800" i="14"/>
  <c r="CB800" i="14"/>
  <c r="A801" i="14"/>
  <c r="B801" i="14"/>
  <c r="C801" i="14"/>
  <c r="D801" i="14"/>
  <c r="E801" i="14"/>
  <c r="F801" i="14"/>
  <c r="G801" i="14"/>
  <c r="H801" i="14"/>
  <c r="I801" i="14"/>
  <c r="J801" i="14"/>
  <c r="K801" i="14"/>
  <c r="L801" i="14"/>
  <c r="M801" i="14"/>
  <c r="N801" i="14"/>
  <c r="O801" i="14"/>
  <c r="P801" i="14"/>
  <c r="Q801" i="14"/>
  <c r="R801" i="14"/>
  <c r="S801" i="14"/>
  <c r="T801" i="14"/>
  <c r="U801" i="14"/>
  <c r="V801" i="14"/>
  <c r="W801" i="14"/>
  <c r="X801" i="14"/>
  <c r="Y801" i="14"/>
  <c r="Z801" i="14"/>
  <c r="AA801" i="14"/>
  <c r="AB801" i="14"/>
  <c r="AC801" i="14"/>
  <c r="AD801" i="14"/>
  <c r="AE801" i="14"/>
  <c r="AF801" i="14"/>
  <c r="AG801" i="14"/>
  <c r="AH801" i="14"/>
  <c r="AI801" i="14"/>
  <c r="AJ801" i="14"/>
  <c r="AK801" i="14"/>
  <c r="AL801" i="14"/>
  <c r="AM801" i="14"/>
  <c r="AN801" i="14"/>
  <c r="AO801" i="14"/>
  <c r="AP801" i="14"/>
  <c r="AQ801" i="14"/>
  <c r="AR801" i="14"/>
  <c r="AS801" i="14"/>
  <c r="AT801" i="14"/>
  <c r="AU801" i="14"/>
  <c r="AV801" i="14"/>
  <c r="AW801" i="14"/>
  <c r="AX801" i="14"/>
  <c r="AZ801" i="14"/>
  <c r="BA801" i="14"/>
  <c r="BB801" i="14"/>
  <c r="BC801" i="14"/>
  <c r="BD801" i="14"/>
  <c r="BE801" i="14"/>
  <c r="BF801" i="14"/>
  <c r="BG801" i="14"/>
  <c r="BH801" i="14"/>
  <c r="BI801" i="14"/>
  <c r="BJ801" i="14"/>
  <c r="BK801" i="14"/>
  <c r="BL801" i="14"/>
  <c r="BM801" i="14"/>
  <c r="BN801" i="14"/>
  <c r="BO801" i="14"/>
  <c r="BP801" i="14"/>
  <c r="BQ801" i="14"/>
  <c r="BR801" i="14"/>
  <c r="BS801" i="14"/>
  <c r="BT801" i="14"/>
  <c r="BU801" i="14"/>
  <c r="BV801" i="14"/>
  <c r="BW801" i="14"/>
  <c r="BY801" i="14"/>
  <c r="BZ801" i="14"/>
  <c r="CA801" i="14"/>
  <c r="CB801" i="14"/>
  <c r="A802" i="14"/>
  <c r="B802" i="14"/>
  <c r="C802" i="14"/>
  <c r="D802" i="14"/>
  <c r="E802" i="14"/>
  <c r="F802" i="14"/>
  <c r="G802" i="14"/>
  <c r="H802" i="14"/>
  <c r="I802" i="14"/>
  <c r="J802" i="14"/>
  <c r="K802" i="14"/>
  <c r="L802" i="14"/>
  <c r="M802" i="14"/>
  <c r="N802" i="14"/>
  <c r="O802" i="14"/>
  <c r="P802" i="14"/>
  <c r="Q802" i="14"/>
  <c r="R802" i="14"/>
  <c r="S802" i="14"/>
  <c r="T802" i="14"/>
  <c r="U802" i="14"/>
  <c r="V802" i="14"/>
  <c r="W802" i="14"/>
  <c r="X802" i="14"/>
  <c r="Y802" i="14"/>
  <c r="Z802" i="14"/>
  <c r="AA802" i="14"/>
  <c r="AB802" i="14"/>
  <c r="AC802" i="14"/>
  <c r="AD802" i="14"/>
  <c r="AE802" i="14"/>
  <c r="AF802" i="14"/>
  <c r="AG802" i="14"/>
  <c r="AH802" i="14"/>
  <c r="AI802" i="14"/>
  <c r="AJ802" i="14"/>
  <c r="AK802" i="14"/>
  <c r="AL802" i="14"/>
  <c r="AM802" i="14"/>
  <c r="AN802" i="14"/>
  <c r="AO802" i="14"/>
  <c r="AP802" i="14"/>
  <c r="AQ802" i="14"/>
  <c r="AR802" i="14"/>
  <c r="AS802" i="14"/>
  <c r="AT802" i="14"/>
  <c r="AU802" i="14"/>
  <c r="AV802" i="14"/>
  <c r="AW802" i="14"/>
  <c r="AX802" i="14"/>
  <c r="AZ802" i="14"/>
  <c r="BA802" i="14"/>
  <c r="BB802" i="14"/>
  <c r="BC802" i="14"/>
  <c r="BD802" i="14"/>
  <c r="BE802" i="14"/>
  <c r="BF802" i="14"/>
  <c r="BG802" i="14"/>
  <c r="BH802" i="14"/>
  <c r="BI802" i="14"/>
  <c r="BJ802" i="14"/>
  <c r="BK802" i="14"/>
  <c r="BL802" i="14"/>
  <c r="BM802" i="14"/>
  <c r="BN802" i="14"/>
  <c r="BO802" i="14"/>
  <c r="BP802" i="14"/>
  <c r="BQ802" i="14"/>
  <c r="BR802" i="14"/>
  <c r="BS802" i="14"/>
  <c r="BT802" i="14"/>
  <c r="BU802" i="14"/>
  <c r="BV802" i="14"/>
  <c r="BW802" i="14"/>
  <c r="BY802" i="14"/>
  <c r="BZ802" i="14"/>
  <c r="CA802" i="14"/>
  <c r="CB802" i="14"/>
  <c r="A803" i="14"/>
  <c r="B803" i="14"/>
  <c r="C803" i="14"/>
  <c r="D803" i="14"/>
  <c r="E803" i="14"/>
  <c r="F803" i="14"/>
  <c r="G803" i="14"/>
  <c r="H803" i="14"/>
  <c r="I803" i="14"/>
  <c r="J803" i="14"/>
  <c r="K803" i="14"/>
  <c r="L803" i="14"/>
  <c r="M803" i="14"/>
  <c r="N803" i="14"/>
  <c r="O803" i="14"/>
  <c r="P803" i="14"/>
  <c r="Q803" i="14"/>
  <c r="R803" i="14"/>
  <c r="S803" i="14"/>
  <c r="T803" i="14"/>
  <c r="U803" i="14"/>
  <c r="V803" i="14"/>
  <c r="W803" i="14"/>
  <c r="X803" i="14"/>
  <c r="Y803" i="14"/>
  <c r="Z803" i="14"/>
  <c r="AA803" i="14"/>
  <c r="AB803" i="14"/>
  <c r="AC803" i="14"/>
  <c r="AD803" i="14"/>
  <c r="AE803" i="14"/>
  <c r="AF803" i="14"/>
  <c r="AG803" i="14"/>
  <c r="AH803" i="14"/>
  <c r="AI803" i="14"/>
  <c r="AJ803" i="14"/>
  <c r="AK803" i="14"/>
  <c r="AL803" i="14"/>
  <c r="AM803" i="14"/>
  <c r="AN803" i="14"/>
  <c r="AO803" i="14"/>
  <c r="AP803" i="14"/>
  <c r="AQ803" i="14"/>
  <c r="AR803" i="14"/>
  <c r="AS803" i="14"/>
  <c r="AT803" i="14"/>
  <c r="AU803" i="14"/>
  <c r="AV803" i="14"/>
  <c r="AW803" i="14"/>
  <c r="AX803" i="14"/>
  <c r="AZ803" i="14"/>
  <c r="BA803" i="14"/>
  <c r="BB803" i="14"/>
  <c r="BC803" i="14"/>
  <c r="BD803" i="14"/>
  <c r="BE803" i="14"/>
  <c r="BF803" i="14"/>
  <c r="BG803" i="14"/>
  <c r="BH803" i="14"/>
  <c r="BI803" i="14"/>
  <c r="BJ803" i="14"/>
  <c r="BK803" i="14"/>
  <c r="BL803" i="14"/>
  <c r="BM803" i="14"/>
  <c r="BN803" i="14"/>
  <c r="BO803" i="14"/>
  <c r="BP803" i="14"/>
  <c r="BQ803" i="14"/>
  <c r="BR803" i="14"/>
  <c r="BS803" i="14"/>
  <c r="BT803" i="14"/>
  <c r="BU803" i="14"/>
  <c r="BV803" i="14"/>
  <c r="BW803" i="14"/>
  <c r="BY803" i="14"/>
  <c r="BZ803" i="14"/>
  <c r="CA803" i="14"/>
  <c r="CB803" i="14"/>
  <c r="A804" i="14"/>
  <c r="B804" i="14"/>
  <c r="C804" i="14"/>
  <c r="D804" i="14"/>
  <c r="E804" i="14"/>
  <c r="F804" i="14"/>
  <c r="G804" i="14"/>
  <c r="H804" i="14"/>
  <c r="I804" i="14"/>
  <c r="J804" i="14"/>
  <c r="K804" i="14"/>
  <c r="L804" i="14"/>
  <c r="M804" i="14"/>
  <c r="N804" i="14"/>
  <c r="O804" i="14"/>
  <c r="P804" i="14"/>
  <c r="Q804" i="14"/>
  <c r="R804" i="14"/>
  <c r="S804" i="14"/>
  <c r="T804" i="14"/>
  <c r="U804" i="14"/>
  <c r="V804" i="14"/>
  <c r="W804" i="14"/>
  <c r="X804" i="14"/>
  <c r="Y804" i="14"/>
  <c r="Z804" i="14"/>
  <c r="AA804" i="14"/>
  <c r="AB804" i="14"/>
  <c r="AC804" i="14"/>
  <c r="AD804" i="14"/>
  <c r="AE804" i="14"/>
  <c r="AF804" i="14"/>
  <c r="AG804" i="14"/>
  <c r="AH804" i="14"/>
  <c r="AI804" i="14"/>
  <c r="AJ804" i="14"/>
  <c r="AK804" i="14"/>
  <c r="AL804" i="14"/>
  <c r="AM804" i="14"/>
  <c r="AN804" i="14"/>
  <c r="AO804" i="14"/>
  <c r="AP804" i="14"/>
  <c r="AQ804" i="14"/>
  <c r="AR804" i="14"/>
  <c r="AS804" i="14"/>
  <c r="AT804" i="14"/>
  <c r="AU804" i="14"/>
  <c r="AV804" i="14"/>
  <c r="AW804" i="14"/>
  <c r="AX804" i="14"/>
  <c r="AZ804" i="14"/>
  <c r="BA804" i="14"/>
  <c r="BB804" i="14"/>
  <c r="BC804" i="14"/>
  <c r="BD804" i="14"/>
  <c r="BE804" i="14"/>
  <c r="BF804" i="14"/>
  <c r="BG804" i="14"/>
  <c r="BH804" i="14"/>
  <c r="BI804" i="14"/>
  <c r="BJ804" i="14"/>
  <c r="BK804" i="14"/>
  <c r="BL804" i="14"/>
  <c r="BM804" i="14"/>
  <c r="BN804" i="14"/>
  <c r="BO804" i="14"/>
  <c r="BP804" i="14"/>
  <c r="BQ804" i="14"/>
  <c r="BR804" i="14"/>
  <c r="BS804" i="14"/>
  <c r="BT804" i="14"/>
  <c r="BU804" i="14"/>
  <c r="BV804" i="14"/>
  <c r="BW804" i="14"/>
  <c r="BY804" i="14"/>
  <c r="BZ804" i="14"/>
  <c r="CA804" i="14"/>
  <c r="CB804" i="14"/>
  <c r="CA2" i="14"/>
  <c r="CB2" i="14"/>
  <c r="CE1" i="14"/>
  <c r="CC1" i="14"/>
  <c r="CD1" i="14"/>
  <c r="BA2" i="14"/>
  <c r="BB2" i="14"/>
  <c r="BC2" i="14"/>
  <c r="BD2" i="14"/>
  <c r="BE2" i="14"/>
  <c r="BF2" i="14"/>
  <c r="BG2" i="14"/>
  <c r="BH2" i="14"/>
  <c r="BI2" i="14"/>
  <c r="BJ2" i="14"/>
  <c r="BK2" i="14"/>
  <c r="BL2" i="14"/>
  <c r="BM2" i="14"/>
  <c r="BN2" i="14"/>
  <c r="BO2" i="14"/>
  <c r="BP2" i="14"/>
  <c r="BQ2" i="14"/>
  <c r="BR2" i="14"/>
  <c r="BS2" i="14"/>
  <c r="BT2" i="14"/>
  <c r="BU2" i="14"/>
  <c r="BV2" i="14"/>
  <c r="BW2" i="14"/>
  <c r="BY2" i="14"/>
  <c r="BZ2" i="14"/>
  <c r="AZ2" i="14"/>
  <c r="B2" i="14"/>
  <c r="C2" i="14"/>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AF2" i="14"/>
  <c r="AG2" i="14"/>
  <c r="AH2" i="14"/>
  <c r="AI2" i="14"/>
  <c r="AJ2" i="14"/>
  <c r="AK2" i="14"/>
  <c r="AL2" i="14"/>
  <c r="AM2" i="14"/>
  <c r="AN2" i="14"/>
  <c r="AO2" i="14"/>
  <c r="AP2" i="14"/>
  <c r="AQ2" i="14"/>
  <c r="AR2" i="14"/>
  <c r="AS2" i="14"/>
  <c r="AT2" i="14"/>
  <c r="AU2" i="14"/>
  <c r="AV2" i="14"/>
  <c r="AW2" i="14"/>
  <c r="AX2" i="14"/>
  <c r="A2" i="14"/>
  <c r="BO1" i="14"/>
  <c r="BP1" i="14"/>
  <c r="BQ1" i="14"/>
  <c r="BR1" i="14"/>
  <c r="BS1" i="14"/>
  <c r="BT1" i="14"/>
  <c r="BU1" i="14"/>
  <c r="BV1" i="14"/>
  <c r="BW1" i="14"/>
  <c r="BX1" i="14"/>
  <c r="BY1" i="14"/>
  <c r="BZ1" i="14"/>
  <c r="CA1" i="14"/>
  <c r="CB1" i="14"/>
  <c r="B1" i="14"/>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AG1" i="14"/>
  <c r="AH1" i="14"/>
  <c r="AI1" i="14"/>
  <c r="AJ1" i="14"/>
  <c r="AK1" i="14"/>
  <c r="AL1" i="14"/>
  <c r="AM1" i="14"/>
  <c r="AN1" i="14"/>
  <c r="AO1" i="14"/>
  <c r="AP1" i="14"/>
  <c r="AQ1" i="14"/>
  <c r="AR1" i="14"/>
  <c r="AS1" i="14"/>
  <c r="AT1" i="14"/>
  <c r="AU1" i="14"/>
  <c r="AV1" i="14"/>
  <c r="AW1" i="14"/>
  <c r="AX1" i="14"/>
  <c r="AY1" i="14"/>
  <c r="AZ1" i="14"/>
  <c r="BA1" i="14"/>
  <c r="BB1" i="14"/>
  <c r="BC1" i="14"/>
  <c r="BD1" i="14"/>
  <c r="BE1" i="14"/>
  <c r="BF1" i="14"/>
  <c r="BG1" i="14"/>
  <c r="BH1" i="14"/>
  <c r="BI1" i="14"/>
  <c r="BJ1" i="14"/>
  <c r="BK1" i="14"/>
  <c r="BL1" i="14"/>
  <c r="BM1" i="14"/>
  <c r="BN1" i="14"/>
  <c r="A1" i="14"/>
  <c r="AY804" i="1"/>
  <c r="AY804" i="14"/>
  <c r="AY803" i="1"/>
  <c r="AY803" i="14"/>
  <c r="AY802" i="1"/>
  <c r="AY802" i="14"/>
  <c r="AY801" i="1"/>
  <c r="AY801" i="14"/>
  <c r="AY800" i="1"/>
  <c r="AY800" i="14"/>
  <c r="AY799" i="1"/>
  <c r="AY799" i="14"/>
  <c r="AY798" i="1"/>
  <c r="AY798" i="14"/>
  <c r="AY797" i="1"/>
  <c r="AY797" i="14"/>
  <c r="AY796" i="1"/>
  <c r="AY796" i="14"/>
  <c r="AY795" i="1"/>
  <c r="AY795" i="14"/>
  <c r="AY794" i="1"/>
  <c r="AY794" i="14"/>
  <c r="AY793" i="1"/>
  <c r="AY793" i="14"/>
  <c r="AY792" i="1"/>
  <c r="AY792" i="14"/>
  <c r="AY791" i="1"/>
  <c r="AY791" i="14"/>
  <c r="AY790" i="1"/>
  <c r="AY790" i="14"/>
  <c r="AY789" i="1"/>
  <c r="AY789" i="14"/>
  <c r="AY788" i="1"/>
  <c r="AY788" i="14"/>
  <c r="AY787" i="1"/>
  <c r="AY787" i="14"/>
  <c r="AY786" i="1"/>
  <c r="AY786" i="14"/>
  <c r="AY785" i="1"/>
  <c r="AY785" i="14"/>
  <c r="AY784" i="1"/>
  <c r="AY784" i="14"/>
  <c r="AY783" i="1"/>
  <c r="AY783" i="14"/>
  <c r="AY782" i="1"/>
  <c r="AY782" i="14"/>
  <c r="AY781" i="1"/>
  <c r="AY781" i="14"/>
  <c r="AY780" i="1"/>
  <c r="AY780" i="14"/>
  <c r="AY779" i="1"/>
  <c r="AY779" i="14"/>
  <c r="AY778" i="1"/>
  <c r="AY778" i="14"/>
  <c r="AY777" i="1"/>
  <c r="AY777" i="14"/>
  <c r="AY776" i="1"/>
  <c r="AY776" i="14"/>
  <c r="AY775" i="1"/>
  <c r="AY775" i="14"/>
  <c r="AY774" i="1"/>
  <c r="AY774" i="14"/>
  <c r="AY773" i="1"/>
  <c r="AY773" i="14"/>
  <c r="AY772" i="1"/>
  <c r="AY772" i="14"/>
  <c r="AY771" i="1"/>
  <c r="AY771" i="14"/>
  <c r="AY770" i="1"/>
  <c r="AY770" i="14"/>
  <c r="AY769" i="1"/>
  <c r="AY769" i="14"/>
  <c r="AY768" i="1"/>
  <c r="AY768" i="14"/>
  <c r="AY767" i="1"/>
  <c r="AY767" i="14"/>
  <c r="AY766" i="1"/>
  <c r="AY766" i="14"/>
  <c r="AY765" i="1"/>
  <c r="AY765" i="14"/>
  <c r="AY764" i="1"/>
  <c r="AY764" i="14"/>
  <c r="AY763" i="1"/>
  <c r="AY763" i="14"/>
  <c r="AY762" i="1"/>
  <c r="AY762" i="14"/>
  <c r="AY761" i="1"/>
  <c r="AY761" i="14"/>
  <c r="AY760" i="1"/>
  <c r="AY760" i="14"/>
  <c r="AY759" i="1"/>
  <c r="AY759" i="14"/>
  <c r="AY758" i="1"/>
  <c r="AY758" i="14"/>
  <c r="AY757" i="1"/>
  <c r="AY757" i="14"/>
  <c r="AY756" i="1"/>
  <c r="AY756" i="14"/>
  <c r="AY755" i="1"/>
  <c r="AY755" i="14"/>
  <c r="AY754" i="1"/>
  <c r="AY754" i="14"/>
  <c r="AY753" i="1"/>
  <c r="AY753" i="14"/>
  <c r="AY752" i="1"/>
  <c r="AY752" i="14"/>
  <c r="AY751" i="1"/>
  <c r="AY751" i="14"/>
  <c r="AY750" i="1"/>
  <c r="AY750" i="14"/>
  <c r="AY749" i="1"/>
  <c r="AY749" i="14"/>
  <c r="AY748" i="1"/>
  <c r="AY748" i="14"/>
  <c r="AY747" i="1"/>
  <c r="AY747" i="14"/>
  <c r="AY746" i="1"/>
  <c r="AY746" i="14"/>
  <c r="AY745" i="1"/>
  <c r="AY745" i="14"/>
  <c r="AY744" i="1"/>
  <c r="AY744" i="14"/>
  <c r="AY743" i="1"/>
  <c r="AY743" i="14"/>
  <c r="AY742" i="1"/>
  <c r="AY742" i="14"/>
  <c r="AY741" i="1"/>
  <c r="AY741" i="14"/>
  <c r="AY740" i="1"/>
  <c r="AY740" i="14"/>
  <c r="AY739" i="1"/>
  <c r="AY739" i="14"/>
  <c r="AY738" i="1"/>
  <c r="AY738" i="14"/>
  <c r="AY737" i="1"/>
  <c r="AY737" i="14"/>
  <c r="AY736" i="1"/>
  <c r="AY736" i="14"/>
  <c r="AY735" i="1"/>
  <c r="AY735" i="14"/>
  <c r="AY734" i="1"/>
  <c r="AY734" i="14"/>
  <c r="AY733" i="1"/>
  <c r="AY733" i="14"/>
  <c r="AY730" i="1"/>
  <c r="AY730" i="14"/>
  <c r="AY729" i="1"/>
  <c r="AY729" i="14"/>
  <c r="AY728" i="1"/>
  <c r="AY728" i="14"/>
  <c r="AY727" i="1"/>
  <c r="AY727" i="14"/>
  <c r="AY726" i="1"/>
  <c r="AY726" i="14"/>
  <c r="AY725" i="1"/>
  <c r="AY725" i="14"/>
  <c r="AY724" i="1"/>
  <c r="AY724" i="14"/>
  <c r="AY723" i="1"/>
  <c r="AY723" i="14"/>
  <c r="AY722" i="1"/>
  <c r="AY722" i="14"/>
  <c r="AY721" i="1"/>
  <c r="AY721" i="14"/>
  <c r="AY720" i="1"/>
  <c r="AY720" i="14"/>
  <c r="AY719" i="1"/>
  <c r="AY719" i="14"/>
  <c r="AY718" i="1"/>
  <c r="AY718" i="14"/>
  <c r="AY717" i="1"/>
  <c r="AY717" i="14"/>
  <c r="AY716" i="1"/>
  <c r="AY716" i="14"/>
  <c r="AY715" i="1"/>
  <c r="AY715" i="14"/>
  <c r="AY714" i="1"/>
  <c r="AY714" i="14"/>
  <c r="AY713" i="1"/>
  <c r="AY713" i="14"/>
  <c r="AY712" i="1"/>
  <c r="AY712" i="14"/>
  <c r="AY711" i="1"/>
  <c r="AY711" i="14"/>
  <c r="AY710" i="1"/>
  <c r="AY710" i="14"/>
  <c r="AY709" i="1"/>
  <c r="AY709" i="14"/>
  <c r="AY708" i="1"/>
  <c r="AY708" i="14"/>
  <c r="AY707" i="1"/>
  <c r="AY707" i="14"/>
  <c r="AY706" i="1"/>
  <c r="AY706" i="14"/>
  <c r="AY705" i="1"/>
  <c r="AY705" i="14"/>
  <c r="AY704" i="1"/>
  <c r="AY704" i="14"/>
  <c r="AY703" i="1"/>
  <c r="AY703" i="14"/>
  <c r="AY702" i="1"/>
  <c r="AY702" i="14"/>
  <c r="AY701" i="1"/>
  <c r="AY701" i="14"/>
  <c r="AY700" i="1"/>
  <c r="AY700" i="14"/>
  <c r="AY699" i="1"/>
  <c r="AY699" i="14"/>
  <c r="AY698" i="1"/>
  <c r="AY698" i="14"/>
  <c r="AY697" i="1"/>
  <c r="AY697" i="14"/>
  <c r="AY696" i="1"/>
  <c r="AY696" i="14"/>
  <c r="AY695" i="1"/>
  <c r="AY695" i="14"/>
  <c r="AY694" i="1"/>
  <c r="AY694" i="14"/>
  <c r="AY693" i="1"/>
  <c r="AY693" i="14"/>
  <c r="AY692" i="1"/>
  <c r="AY692" i="14"/>
  <c r="AY691" i="1"/>
  <c r="AY691" i="14"/>
  <c r="AY690" i="1"/>
  <c r="AY690" i="14"/>
  <c r="AY689" i="1"/>
  <c r="AY689" i="14"/>
  <c r="AY688" i="1"/>
  <c r="AY688" i="14"/>
  <c r="AY687" i="1"/>
  <c r="AY687" i="14"/>
  <c r="AY686" i="1"/>
  <c r="AY686" i="14"/>
  <c r="AY685" i="1"/>
  <c r="AY685" i="14"/>
  <c r="AY684" i="1"/>
  <c r="AY684" i="14"/>
  <c r="AY683" i="1"/>
  <c r="AY683" i="14"/>
  <c r="AY682" i="1"/>
  <c r="AY682" i="14"/>
  <c r="AY681" i="1"/>
  <c r="AY681" i="14"/>
  <c r="AY680" i="1"/>
  <c r="AY680" i="14"/>
  <c r="AY679" i="1"/>
  <c r="AY679" i="14"/>
  <c r="AY678" i="1"/>
  <c r="AY678" i="14"/>
  <c r="AY677" i="1"/>
  <c r="AY677" i="14"/>
  <c r="AY676" i="1"/>
  <c r="AY676" i="14"/>
  <c r="AY675" i="1"/>
  <c r="AY675" i="14"/>
  <c r="AY674" i="1"/>
  <c r="AY674" i="14"/>
  <c r="AY673" i="1"/>
  <c r="AY673" i="14"/>
  <c r="AY672" i="1"/>
  <c r="AY672" i="14"/>
  <c r="AY671" i="1"/>
  <c r="AY671" i="14"/>
  <c r="AY670" i="1"/>
  <c r="AY670" i="14"/>
  <c r="AY669" i="1"/>
  <c r="AY669" i="14"/>
  <c r="AY668" i="1"/>
  <c r="AY668" i="14"/>
  <c r="AY667" i="1"/>
  <c r="AY667" i="14"/>
  <c r="AY666" i="1"/>
  <c r="AY666" i="14"/>
  <c r="AY665" i="1"/>
  <c r="AY665" i="14"/>
  <c r="AY664" i="1"/>
  <c r="AY664" i="14"/>
  <c r="AY663" i="1"/>
  <c r="AY663" i="14"/>
  <c r="AY662" i="1"/>
  <c r="AY662" i="14"/>
  <c r="AY661" i="1"/>
  <c r="AY661" i="14"/>
  <c r="AY660" i="1"/>
  <c r="AY660" i="14"/>
  <c r="AY659" i="1"/>
  <c r="AY659" i="14"/>
  <c r="AY658" i="1"/>
  <c r="AY658" i="14"/>
  <c r="AY657" i="1"/>
  <c r="AY657" i="14"/>
  <c r="AY656" i="1"/>
  <c r="AY656" i="14"/>
  <c r="AY655" i="1"/>
  <c r="AY655" i="14"/>
  <c r="AY654" i="1"/>
  <c r="AY654" i="14"/>
  <c r="AY653" i="1"/>
  <c r="AY653" i="14"/>
  <c r="AY652" i="1"/>
  <c r="AY652" i="14"/>
  <c r="AY651" i="1"/>
  <c r="AY651" i="14"/>
  <c r="AY650" i="1"/>
  <c r="AY650" i="14"/>
  <c r="AY649" i="1"/>
  <c r="AY649" i="14"/>
  <c r="AY648" i="1"/>
  <c r="AY648" i="14"/>
  <c r="AY647" i="1"/>
  <c r="AY647" i="14"/>
  <c r="AY646" i="1"/>
  <c r="AY646" i="14"/>
  <c r="AY645" i="1"/>
  <c r="AY645" i="14"/>
  <c r="AY644" i="1"/>
  <c r="AY644" i="14"/>
  <c r="AY643" i="1"/>
  <c r="AY643" i="14"/>
  <c r="AY642" i="1"/>
  <c r="AY642" i="14"/>
  <c r="AY641" i="1"/>
  <c r="AY641" i="14"/>
  <c r="AY640" i="1"/>
  <c r="AY640" i="14"/>
  <c r="AY639" i="1"/>
  <c r="AY639" i="14"/>
  <c r="AY638" i="1"/>
  <c r="AY638" i="14"/>
  <c r="AY637" i="1"/>
  <c r="AY637" i="14"/>
  <c r="AY636" i="1"/>
  <c r="AY636" i="14"/>
  <c r="AY635" i="1"/>
  <c r="AY635" i="14"/>
  <c r="AY634" i="1"/>
  <c r="AY634" i="14"/>
  <c r="AY633" i="1"/>
  <c r="AY633" i="14"/>
  <c r="AY632" i="1"/>
  <c r="AY632" i="14"/>
  <c r="AY631" i="1"/>
  <c r="AY631" i="14"/>
  <c r="AY630" i="1"/>
  <c r="AY630" i="14"/>
  <c r="AY629" i="1"/>
  <c r="AY629" i="14"/>
  <c r="AY628" i="1"/>
  <c r="AY628" i="14"/>
  <c r="AY627" i="1"/>
  <c r="AY627" i="14"/>
  <c r="AY626" i="1"/>
  <c r="AY626" i="14"/>
  <c r="AY625" i="1"/>
  <c r="AY625" i="14"/>
  <c r="AY624" i="1"/>
  <c r="AY624" i="14"/>
  <c r="AY623" i="1"/>
  <c r="AY623" i="14"/>
  <c r="AY622" i="1"/>
  <c r="AY622" i="14"/>
  <c r="AY621" i="1"/>
  <c r="AY621" i="14"/>
  <c r="AY620" i="1"/>
  <c r="AY620" i="14"/>
  <c r="AY619" i="1"/>
  <c r="AY619" i="14"/>
  <c r="AY618" i="1"/>
  <c r="AY618" i="14"/>
  <c r="AY617" i="1"/>
  <c r="AY617" i="14"/>
  <c r="AY616" i="1"/>
  <c r="AY616" i="14"/>
  <c r="AY615" i="1"/>
  <c r="AY615" i="14"/>
  <c r="AY614" i="1"/>
  <c r="AY614" i="14"/>
  <c r="AY610" i="1"/>
  <c r="AY610" i="14"/>
  <c r="AY609" i="1"/>
  <c r="AY609" i="14"/>
  <c r="AY608" i="1"/>
  <c r="AY608" i="14"/>
  <c r="AY607" i="1"/>
  <c r="AY607" i="14"/>
  <c r="AY606" i="1"/>
  <c r="AY606" i="14"/>
  <c r="AY605" i="1"/>
  <c r="AY605" i="14"/>
  <c r="AY604" i="1"/>
  <c r="AY604" i="14"/>
  <c r="AY603" i="1"/>
  <c r="AY603" i="14"/>
  <c r="AY602" i="1"/>
  <c r="AY602" i="14"/>
  <c r="AY601" i="1"/>
  <c r="AY601" i="14"/>
  <c r="AY600" i="1"/>
  <c r="AY600" i="14"/>
  <c r="AY599" i="1"/>
  <c r="AY599" i="14"/>
  <c r="AY598" i="1"/>
  <c r="AY598" i="14"/>
  <c r="AY597" i="1"/>
  <c r="AY597" i="14"/>
  <c r="AY596" i="1"/>
  <c r="AY596" i="14"/>
  <c r="AY595" i="1"/>
  <c r="AY595" i="14"/>
  <c r="AY594" i="1"/>
  <c r="AY594" i="14"/>
  <c r="AY593" i="1"/>
  <c r="AY593" i="14"/>
  <c r="AY592" i="1"/>
  <c r="AY592" i="14"/>
  <c r="AY591" i="1"/>
  <c r="AY591" i="14"/>
  <c r="AY590" i="1"/>
  <c r="AY590" i="14"/>
  <c r="AY589" i="1"/>
  <c r="AY589" i="14"/>
  <c r="AY588" i="1"/>
  <c r="AY588" i="14"/>
  <c r="AY587" i="1"/>
  <c r="AY587" i="14"/>
  <c r="AY586" i="1"/>
  <c r="AY586" i="14"/>
  <c r="AY585" i="1"/>
  <c r="AY585" i="14"/>
  <c r="AY584" i="1"/>
  <c r="AY584" i="14"/>
  <c r="AY583" i="1"/>
  <c r="AY583" i="14"/>
  <c r="AY582" i="1"/>
  <c r="AY582" i="14"/>
  <c r="AY581" i="1"/>
  <c r="AY581" i="14"/>
  <c r="AY580" i="1"/>
  <c r="AY580" i="14"/>
  <c r="AY579" i="1"/>
  <c r="AY579" i="14"/>
  <c r="AY578" i="1"/>
  <c r="AY578" i="14"/>
  <c r="AY577" i="1"/>
  <c r="AY577" i="14"/>
  <c r="AY576" i="1"/>
  <c r="AY576" i="14"/>
  <c r="AY575" i="1"/>
  <c r="AY575" i="14"/>
  <c r="AY574" i="1"/>
  <c r="AY574" i="14"/>
  <c r="AY573" i="1"/>
  <c r="AY573" i="14"/>
  <c r="AY572" i="1"/>
  <c r="AY572" i="14"/>
  <c r="AY571" i="1"/>
  <c r="AY571" i="14"/>
  <c r="AY570" i="1"/>
  <c r="AY570" i="14"/>
  <c r="AY569" i="1"/>
  <c r="AY569" i="14"/>
  <c r="AY568" i="1"/>
  <c r="AY568" i="14"/>
  <c r="AY567" i="1"/>
  <c r="AY567" i="14"/>
  <c r="AY566" i="1"/>
  <c r="AY566" i="14"/>
  <c r="AY565" i="1"/>
  <c r="AY565" i="14"/>
  <c r="AY564" i="1"/>
  <c r="AY564" i="14"/>
  <c r="AY563" i="1"/>
  <c r="AY563" i="14"/>
  <c r="AY562" i="1"/>
  <c r="AY562" i="14"/>
  <c r="AY561" i="1"/>
  <c r="AY561" i="14"/>
  <c r="AY560" i="1"/>
  <c r="AY560" i="14"/>
  <c r="AY559" i="1"/>
  <c r="AY559" i="14"/>
  <c r="AY558" i="1"/>
  <c r="AY558" i="14"/>
  <c r="AY557" i="1"/>
  <c r="AY557" i="14"/>
  <c r="AY556" i="1"/>
  <c r="AY556" i="14"/>
  <c r="AY555" i="1"/>
  <c r="AY555" i="14"/>
  <c r="AY554" i="1"/>
  <c r="AY554" i="14"/>
  <c r="AY553" i="1"/>
  <c r="AY553" i="14"/>
  <c r="AY552" i="1"/>
  <c r="AY552" i="14"/>
  <c r="AY551" i="1"/>
  <c r="AY551" i="14"/>
  <c r="AY550" i="1"/>
  <c r="AY550" i="14"/>
  <c r="AY549" i="1"/>
  <c r="AY549" i="14"/>
  <c r="AY548" i="1"/>
  <c r="AY548" i="14"/>
  <c r="AY547" i="1"/>
  <c r="AY547" i="14"/>
  <c r="AY546" i="1"/>
  <c r="AY546" i="14"/>
  <c r="AY545" i="1"/>
  <c r="AY545" i="14"/>
  <c r="AY544" i="1"/>
  <c r="AY544" i="14"/>
  <c r="AY543" i="1"/>
  <c r="AY543" i="14"/>
  <c r="AY542" i="1"/>
  <c r="AY542" i="14"/>
  <c r="AY541" i="1"/>
  <c r="AY541" i="14"/>
  <c r="AY540" i="1"/>
  <c r="AY540" i="14"/>
  <c r="AY539" i="1"/>
  <c r="AY539" i="14"/>
  <c r="AY538" i="1"/>
  <c r="AY538" i="14"/>
  <c r="AY537" i="1"/>
  <c r="AY537" i="14"/>
  <c r="AY536" i="1"/>
  <c r="AY536" i="14"/>
  <c r="AY535" i="1"/>
  <c r="AY535" i="14"/>
  <c r="AY534" i="1"/>
  <c r="AY534" i="14"/>
  <c r="AY533" i="1"/>
  <c r="AY533" i="14"/>
  <c r="AY532" i="1"/>
  <c r="AY532" i="14"/>
  <c r="AY531" i="1"/>
  <c r="AY531" i="14"/>
  <c r="AY530" i="1"/>
  <c r="AY530" i="14"/>
  <c r="AY529" i="1"/>
  <c r="AY529" i="14"/>
  <c r="AY528" i="1"/>
  <c r="AY528" i="14"/>
  <c r="AY527" i="1"/>
  <c r="AY527" i="14"/>
  <c r="AY526" i="1"/>
  <c r="AY526" i="14"/>
  <c r="AY525" i="1"/>
  <c r="AY525" i="14"/>
  <c r="AY524" i="1"/>
  <c r="AY524" i="14"/>
  <c r="AY523" i="1"/>
  <c r="AY523" i="14"/>
  <c r="AY522" i="1"/>
  <c r="AY522" i="14"/>
  <c r="AY521" i="1"/>
  <c r="AY521" i="14"/>
  <c r="AY520" i="1"/>
  <c r="AY520" i="14"/>
  <c r="AY519" i="1"/>
  <c r="AY519" i="14"/>
  <c r="AY518" i="1"/>
  <c r="AY518" i="14"/>
  <c r="AY517" i="1"/>
  <c r="AY517" i="14"/>
  <c r="AY516" i="1"/>
  <c r="AY516" i="14"/>
  <c r="AY515" i="1"/>
  <c r="AY515" i="14"/>
  <c r="AY514" i="1"/>
  <c r="AY514" i="14"/>
  <c r="AY513" i="1"/>
  <c r="AY513" i="14"/>
  <c r="AY512" i="1"/>
  <c r="AY512" i="14"/>
  <c r="AY511" i="1"/>
  <c r="AY511" i="14"/>
  <c r="AY510" i="1"/>
  <c r="AY510" i="14"/>
  <c r="AY509" i="1"/>
  <c r="AY509" i="14"/>
  <c r="AY508" i="1"/>
  <c r="AY508" i="14"/>
  <c r="AY507" i="1"/>
  <c r="AY507" i="14"/>
  <c r="AY506" i="1"/>
  <c r="AY506" i="14"/>
  <c r="AY505" i="1"/>
  <c r="AY505" i="14"/>
  <c r="AY504" i="1"/>
  <c r="AY504" i="14"/>
  <c r="AY503" i="1"/>
  <c r="AY503" i="14"/>
  <c r="AY502" i="1"/>
  <c r="AY502" i="14"/>
  <c r="AY501" i="1"/>
  <c r="AY501" i="14"/>
  <c r="AY500" i="1"/>
  <c r="AY500" i="14"/>
  <c r="AY499" i="1"/>
  <c r="AY499" i="14"/>
  <c r="AY498" i="1"/>
  <c r="AY498" i="14"/>
  <c r="AY497" i="1"/>
  <c r="AY497" i="14"/>
  <c r="AY496" i="1"/>
  <c r="AY496" i="14"/>
  <c r="AY495" i="1"/>
  <c r="AY495" i="14"/>
  <c r="AY494" i="1"/>
  <c r="AY494" i="14"/>
  <c r="AY493" i="1"/>
  <c r="AY493" i="14"/>
  <c r="AY492" i="1"/>
  <c r="AY492" i="14"/>
  <c r="AY491" i="1"/>
  <c r="AY491" i="14"/>
  <c r="AY490" i="1"/>
  <c r="AY490" i="14"/>
  <c r="AY489" i="1"/>
  <c r="AY489" i="14"/>
  <c r="AY488" i="1"/>
  <c r="AY488" i="14"/>
  <c r="AY487" i="1"/>
  <c r="AY487" i="14"/>
  <c r="AY486" i="1"/>
  <c r="AY486" i="14"/>
  <c r="AY485" i="1"/>
  <c r="AY485" i="14"/>
  <c r="AY484" i="1"/>
  <c r="AY484" i="14"/>
  <c r="AY483" i="1"/>
  <c r="AY483" i="14"/>
  <c r="AY482" i="1"/>
  <c r="AY482" i="14"/>
  <c r="AY481" i="1"/>
  <c r="AY481" i="14"/>
  <c r="AY480" i="1"/>
  <c r="AY480" i="14"/>
  <c r="AY479" i="1"/>
  <c r="AY479" i="14"/>
  <c r="AY478" i="1"/>
  <c r="AY478" i="14"/>
  <c r="AY477" i="1"/>
  <c r="AY477" i="14"/>
  <c r="AY476" i="1"/>
  <c r="AY476" i="14"/>
  <c r="AY475" i="1"/>
  <c r="AY475" i="14"/>
  <c r="AY474" i="1"/>
  <c r="AY474" i="14"/>
  <c r="AY473" i="1"/>
  <c r="AY473" i="14"/>
  <c r="AY472" i="1"/>
  <c r="AY472" i="14"/>
  <c r="AY471" i="1"/>
  <c r="AY471" i="14"/>
  <c r="AY470" i="1"/>
  <c r="AY470" i="14"/>
  <c r="AY469" i="1"/>
  <c r="AY469" i="14"/>
  <c r="AY468" i="1"/>
  <c r="AY468" i="14"/>
  <c r="AY467" i="1"/>
  <c r="AY467" i="14"/>
  <c r="AY466" i="1"/>
  <c r="AY466" i="14"/>
  <c r="AY465" i="1"/>
  <c r="AY465" i="14"/>
  <c r="AY464" i="1"/>
  <c r="AY464" i="14"/>
  <c r="AY463" i="1"/>
  <c r="AY463" i="14"/>
  <c r="AY462" i="1"/>
  <c r="AY462" i="14"/>
  <c r="AY461" i="1"/>
  <c r="AY461" i="14"/>
  <c r="AY460" i="1"/>
  <c r="AY460" i="14"/>
  <c r="AY459" i="1"/>
  <c r="AY459" i="14"/>
  <c r="AY458" i="1"/>
  <c r="AY458" i="14"/>
  <c r="AY457" i="1"/>
  <c r="AY457" i="14"/>
  <c r="AY456" i="1"/>
  <c r="AY456" i="14"/>
  <c r="AY455" i="1"/>
  <c r="AY455" i="14"/>
  <c r="AY454" i="1"/>
  <c r="AY454" i="14"/>
  <c r="AY453" i="1"/>
  <c r="AY453" i="14"/>
  <c r="AY452" i="1"/>
  <c r="AY452" i="14"/>
  <c r="AY451" i="1"/>
  <c r="AY451" i="14"/>
  <c r="AY450" i="1"/>
  <c r="AY450" i="14"/>
  <c r="AY449" i="1"/>
  <c r="AY449" i="14"/>
  <c r="AY448" i="1"/>
  <c r="AY448" i="14"/>
  <c r="AY447" i="1"/>
  <c r="AY447" i="14"/>
  <c r="AY446" i="1"/>
  <c r="AY446" i="14"/>
  <c r="AY445" i="1"/>
  <c r="AY445" i="14"/>
  <c r="AY444" i="1"/>
  <c r="AY444" i="14"/>
  <c r="AY443" i="1"/>
  <c r="AY443" i="14"/>
  <c r="AY442" i="1"/>
  <c r="AY442" i="14"/>
  <c r="AY441" i="1"/>
  <c r="AY441" i="14"/>
  <c r="AY440" i="1"/>
  <c r="AY440" i="14"/>
  <c r="AY439" i="1"/>
  <c r="AY439" i="14"/>
  <c r="AY438" i="1"/>
  <c r="AY438" i="14"/>
  <c r="AY437" i="1"/>
  <c r="AY437" i="14"/>
  <c r="AY436" i="1"/>
  <c r="AY436" i="14"/>
  <c r="AY435" i="1"/>
  <c r="AY435" i="14"/>
  <c r="AY434" i="1"/>
  <c r="AY434" i="14"/>
  <c r="AY433" i="1"/>
  <c r="AY433" i="14"/>
  <c r="AY432" i="1"/>
  <c r="AY432" i="14"/>
  <c r="AY431" i="1"/>
  <c r="AY431" i="14"/>
  <c r="AY430" i="1"/>
  <c r="AY430" i="14"/>
  <c r="AY429" i="1"/>
  <c r="AY429" i="14"/>
  <c r="AY428" i="1"/>
  <c r="AY428" i="14"/>
  <c r="AY427" i="1"/>
  <c r="AY427" i="14"/>
  <c r="AY426" i="1"/>
  <c r="AY426" i="14"/>
  <c r="AY425" i="1"/>
  <c r="AY425" i="14"/>
  <c r="AY424" i="1"/>
  <c r="AY424" i="14"/>
  <c r="AY423" i="1"/>
  <c r="AY423" i="14"/>
  <c r="AY422" i="1"/>
  <c r="AY422" i="14"/>
  <c r="AY421" i="1"/>
  <c r="AY421" i="14"/>
  <c r="AY420" i="1"/>
  <c r="AY420" i="14"/>
  <c r="AY419" i="1"/>
  <c r="AY419" i="14"/>
  <c r="AY418" i="1"/>
  <c r="AY418" i="14"/>
  <c r="AY417" i="1"/>
  <c r="AY417" i="14"/>
  <c r="AY416" i="1"/>
  <c r="AY416" i="14"/>
  <c r="AY415" i="1"/>
  <c r="AY415" i="14"/>
  <c r="AY414" i="1"/>
  <c r="AY414" i="14"/>
  <c r="AY413" i="1"/>
  <c r="AY413" i="14"/>
  <c r="AY412" i="1"/>
  <c r="AY412" i="14"/>
  <c r="AY411" i="1"/>
  <c r="AY411" i="14"/>
  <c r="AY410" i="1"/>
  <c r="AY410" i="14"/>
  <c r="AY409" i="1"/>
  <c r="AY409" i="14"/>
  <c r="AY408" i="1"/>
  <c r="AY408" i="14"/>
  <c r="AY407" i="1"/>
  <c r="AY407" i="14"/>
  <c r="AY406" i="1"/>
  <c r="AY406" i="14"/>
  <c r="AY405" i="1"/>
  <c r="AY405" i="14"/>
  <c r="AY404" i="1"/>
  <c r="AY404" i="14"/>
  <c r="AY403" i="1"/>
  <c r="AY403" i="14"/>
  <c r="AY402" i="1"/>
  <c r="AY402" i="14"/>
  <c r="AY401" i="1"/>
  <c r="AY401" i="14"/>
  <c r="AY400" i="1"/>
  <c r="AY400" i="14"/>
  <c r="AY399" i="1"/>
  <c r="AY399" i="14"/>
  <c r="AY398" i="1"/>
  <c r="AY398" i="14"/>
  <c r="AY397" i="1"/>
  <c r="AY397" i="14"/>
  <c r="AY396" i="1"/>
  <c r="AY396" i="14"/>
  <c r="AY395" i="1"/>
  <c r="AY395" i="14"/>
  <c r="AY394" i="1"/>
  <c r="AY394" i="14"/>
  <c r="AY393" i="1"/>
  <c r="AY393" i="14"/>
  <c r="AY392" i="1"/>
  <c r="AY392" i="14"/>
  <c r="AY391" i="1"/>
  <c r="AY391" i="14"/>
  <c r="AY390" i="1"/>
  <c r="AY390" i="14"/>
  <c r="AY389" i="1"/>
  <c r="AY389" i="14"/>
  <c r="AY388" i="1"/>
  <c r="AY388" i="14"/>
  <c r="AY387" i="1"/>
  <c r="AY387" i="14"/>
  <c r="AY386" i="1"/>
  <c r="AY386" i="14"/>
  <c r="AY385" i="1"/>
  <c r="AY385" i="14"/>
  <c r="AY384" i="1"/>
  <c r="AY384" i="14"/>
  <c r="AY383" i="1"/>
  <c r="AY383" i="14"/>
  <c r="AY382" i="1"/>
  <c r="AY382" i="14"/>
  <c r="AY381" i="1"/>
  <c r="AY381" i="14"/>
  <c r="AY380" i="1"/>
  <c r="AY380" i="14"/>
  <c r="AY379" i="1"/>
  <c r="AY379" i="14"/>
  <c r="AY378" i="1"/>
  <c r="AY378" i="14"/>
  <c r="AY377" i="1"/>
  <c r="AY377" i="14"/>
  <c r="AY376" i="1"/>
  <c r="AY376" i="14"/>
  <c r="AY375" i="1"/>
  <c r="AY375" i="14"/>
  <c r="AY374" i="1"/>
  <c r="AY374" i="14"/>
  <c r="AY373" i="1"/>
  <c r="AY373" i="14"/>
  <c r="AY372" i="1"/>
  <c r="AY372" i="14"/>
  <c r="AY371" i="1"/>
  <c r="AY371" i="14"/>
  <c r="AY370" i="1"/>
  <c r="AY370" i="14"/>
  <c r="AY367" i="1"/>
  <c r="AY367" i="14"/>
  <c r="AY363" i="1"/>
  <c r="AY363" i="14"/>
  <c r="AY362" i="1"/>
  <c r="AY362" i="14"/>
  <c r="AY361" i="1"/>
  <c r="AY361" i="14"/>
  <c r="AY360" i="1"/>
  <c r="AY360" i="14"/>
  <c r="AY359" i="1"/>
  <c r="AY359" i="14"/>
  <c r="AY358" i="1"/>
  <c r="AY358" i="14"/>
  <c r="AY357" i="1"/>
  <c r="AY357" i="14"/>
  <c r="AY356" i="1"/>
  <c r="AY356" i="14"/>
  <c r="AY355" i="1"/>
  <c r="AY355" i="14"/>
  <c r="AY353" i="1"/>
  <c r="AY353" i="14"/>
  <c r="AY352" i="1"/>
  <c r="AY352" i="14"/>
  <c r="AY351" i="1"/>
  <c r="AY351" i="14"/>
  <c r="AY350" i="1"/>
  <c r="AY350" i="14"/>
  <c r="AY349" i="1"/>
  <c r="AY349" i="14"/>
  <c r="AY348" i="1"/>
  <c r="AY348" i="14"/>
  <c r="AY347" i="1"/>
  <c r="AY347" i="14"/>
  <c r="AY346" i="1"/>
  <c r="AY346" i="14"/>
  <c r="AY345" i="1"/>
  <c r="AY345" i="14"/>
  <c r="AY344" i="1"/>
  <c r="AY344" i="14"/>
  <c r="AY343" i="1"/>
  <c r="AY343" i="14"/>
  <c r="AY342" i="1"/>
  <c r="AY342" i="14"/>
  <c r="AY340" i="1"/>
  <c r="AY340" i="14"/>
  <c r="AY339" i="1"/>
  <c r="AY339" i="14"/>
  <c r="AY338" i="1"/>
  <c r="AY338" i="14"/>
  <c r="AY337" i="1"/>
  <c r="AY337" i="14"/>
  <c r="AY336" i="1"/>
  <c r="AY336" i="14"/>
  <c r="AY335" i="1"/>
  <c r="AY335" i="14"/>
  <c r="AY334" i="1"/>
  <c r="AY334" i="14"/>
  <c r="AY333" i="1"/>
  <c r="AY333" i="14"/>
  <c r="AY332" i="1"/>
  <c r="AY332" i="14"/>
  <c r="AY331" i="1"/>
  <c r="AY331" i="14"/>
  <c r="AY330" i="1"/>
  <c r="AY330" i="14"/>
  <c r="AY329" i="1"/>
  <c r="AY329" i="14"/>
  <c r="AY328" i="1"/>
  <c r="AY328" i="14"/>
  <c r="AY327" i="1"/>
  <c r="AY327" i="14"/>
  <c r="AY326" i="1"/>
  <c r="AY326" i="14"/>
  <c r="AY325" i="1"/>
  <c r="AY325" i="14"/>
  <c r="AY324" i="1"/>
  <c r="AY324" i="14"/>
  <c r="AY323" i="1"/>
  <c r="AY323" i="14"/>
  <c r="AY322" i="1"/>
  <c r="AY322" i="14"/>
  <c r="AY321" i="1"/>
  <c r="AY321" i="14"/>
  <c r="AY320" i="1"/>
  <c r="AY320" i="14"/>
  <c r="AY319" i="1"/>
  <c r="AY319" i="14"/>
  <c r="AY318" i="1"/>
  <c r="AY318" i="14"/>
  <c r="AY317" i="1"/>
  <c r="AY317" i="14"/>
  <c r="AY316" i="1"/>
  <c r="AY316" i="14"/>
  <c r="AY315" i="1"/>
  <c r="AY315" i="14"/>
  <c r="AY314" i="1"/>
  <c r="AY314" i="14"/>
  <c r="AY313" i="1"/>
  <c r="AY313" i="14"/>
  <c r="AY312" i="1"/>
  <c r="AY312" i="14"/>
  <c r="AY311" i="1"/>
  <c r="AY311" i="14"/>
  <c r="AY310" i="1"/>
  <c r="AY310" i="14"/>
  <c r="AY309" i="1"/>
  <c r="AY309" i="14"/>
  <c r="AY308" i="1"/>
  <c r="AY308" i="14"/>
  <c r="AY307" i="1"/>
  <c r="AY307" i="14"/>
  <c r="AY306" i="1"/>
  <c r="AY306" i="14"/>
  <c r="AY305" i="1"/>
  <c r="AY305" i="14"/>
  <c r="AY304" i="1"/>
  <c r="AY304" i="14"/>
  <c r="AY303" i="1"/>
  <c r="AY303" i="14"/>
  <c r="AY302" i="1"/>
  <c r="AY302" i="14"/>
  <c r="AY301" i="1"/>
  <c r="AY301" i="14"/>
  <c r="AY300" i="1"/>
  <c r="AY300" i="14"/>
  <c r="AY299" i="1"/>
  <c r="AY299" i="14"/>
  <c r="AY298" i="1"/>
  <c r="AY298" i="14"/>
  <c r="AY297" i="1"/>
  <c r="AY297" i="14"/>
  <c r="AY296" i="1"/>
  <c r="AY296" i="14"/>
  <c r="AY295" i="1"/>
  <c r="AY295" i="14"/>
  <c r="AY294" i="1"/>
  <c r="AY294" i="14"/>
  <c r="AY293" i="1"/>
  <c r="AY293" i="14"/>
  <c r="AY292" i="1"/>
  <c r="AY292" i="14"/>
  <c r="AY291" i="1"/>
  <c r="AY291" i="14"/>
  <c r="AY290" i="1"/>
  <c r="AY290" i="14"/>
  <c r="AY289" i="1"/>
  <c r="AY289" i="14"/>
  <c r="AY288" i="1"/>
  <c r="AY288" i="14"/>
  <c r="AY287" i="1"/>
  <c r="AY287" i="14"/>
  <c r="AY286" i="1"/>
  <c r="AY286" i="14"/>
  <c r="AY285" i="1"/>
  <c r="AY285" i="14"/>
  <c r="AY284" i="1"/>
  <c r="AY284" i="14"/>
  <c r="AY283" i="1"/>
  <c r="AY283" i="14"/>
  <c r="AY282" i="1"/>
  <c r="AY282" i="14"/>
  <c r="AY281" i="1"/>
  <c r="AY281" i="14"/>
  <c r="AY280" i="1"/>
  <c r="AY280" i="14"/>
  <c r="AY279" i="1"/>
  <c r="AY279" i="14"/>
  <c r="AY278" i="1"/>
  <c r="AY278" i="14"/>
  <c r="AY277" i="1"/>
  <c r="AY277" i="14"/>
  <c r="AY276" i="1"/>
  <c r="AY276" i="14"/>
  <c r="AY275" i="1"/>
  <c r="AY275" i="14"/>
  <c r="AY274" i="1"/>
  <c r="AY274" i="14"/>
  <c r="AY273" i="1"/>
  <c r="AY273" i="14"/>
  <c r="AY272" i="1"/>
  <c r="AY272" i="14"/>
  <c r="AY271" i="1"/>
  <c r="AY271" i="14"/>
  <c r="AY270" i="1"/>
  <c r="AY270" i="14"/>
  <c r="AY269" i="1"/>
  <c r="AY269" i="14"/>
  <c r="AY268" i="1"/>
  <c r="AY268" i="14"/>
  <c r="AY267" i="1"/>
  <c r="AY267" i="14"/>
  <c r="AY266" i="1"/>
  <c r="AY266" i="14"/>
  <c r="AY265" i="1"/>
  <c r="AY265" i="14"/>
  <c r="AY264" i="1"/>
  <c r="AY264" i="14"/>
  <c r="AY263" i="1"/>
  <c r="AY263" i="14"/>
  <c r="AY262" i="1"/>
  <c r="AY262" i="14"/>
  <c r="AY261" i="1"/>
  <c r="AY261" i="14"/>
  <c r="AY260" i="1"/>
  <c r="AY260" i="14"/>
  <c r="AY259" i="1"/>
  <c r="AY259" i="14"/>
  <c r="AY258" i="1"/>
  <c r="AY258" i="14"/>
  <c r="AY257" i="1"/>
  <c r="AY257" i="14"/>
  <c r="AY256" i="1"/>
  <c r="AY256" i="14"/>
  <c r="AY255" i="1"/>
  <c r="AY255" i="14"/>
  <c r="AY254" i="1"/>
  <c r="AY254" i="14"/>
  <c r="AY253" i="1"/>
  <c r="AY253" i="14"/>
  <c r="AY252" i="1"/>
  <c r="AY252" i="14"/>
  <c r="AY251" i="1"/>
  <c r="AY251" i="14"/>
  <c r="AY250" i="1"/>
  <c r="AY250" i="14"/>
  <c r="AY249" i="1"/>
  <c r="AY249" i="14"/>
  <c r="AY248" i="1"/>
  <c r="AY248" i="14"/>
  <c r="AY247" i="1"/>
  <c r="AY247" i="14"/>
  <c r="AY246" i="1"/>
  <c r="AY246" i="14"/>
  <c r="AY245" i="1"/>
  <c r="AY245" i="14"/>
  <c r="AY244" i="1"/>
  <c r="AY244" i="14"/>
  <c r="AY243" i="1"/>
  <c r="AY243" i="14"/>
  <c r="AY242" i="1"/>
  <c r="AY242" i="14"/>
  <c r="AY241" i="1"/>
  <c r="AY241" i="14"/>
  <c r="AY240" i="1"/>
  <c r="AY240" i="14"/>
  <c r="AY239" i="1"/>
  <c r="AY239" i="14"/>
  <c r="AY238" i="1"/>
  <c r="AY238" i="14"/>
  <c r="AY237" i="1"/>
  <c r="AY237" i="14"/>
  <c r="AY236" i="1"/>
  <c r="AY236" i="14"/>
  <c r="AY235" i="1"/>
  <c r="AY235" i="14"/>
  <c r="AY234" i="1"/>
  <c r="AY234" i="14"/>
  <c r="AY233" i="1"/>
  <c r="AY233" i="14"/>
  <c r="AY232" i="1"/>
  <c r="AY232" i="14"/>
  <c r="AY231" i="1"/>
  <c r="AY231" i="14"/>
  <c r="AY230" i="1"/>
  <c r="AY230" i="14"/>
  <c r="AY229" i="1"/>
  <c r="AY229" i="14"/>
  <c r="AY228" i="1"/>
  <c r="AY228" i="14"/>
  <c r="AY227" i="1"/>
  <c r="AY227" i="14"/>
  <c r="AY226" i="1"/>
  <c r="AY226" i="14"/>
  <c r="AY225" i="1"/>
  <c r="AY225" i="14"/>
  <c r="AY224" i="1"/>
  <c r="AY224" i="14"/>
  <c r="AY223" i="1"/>
  <c r="AY223" i="14"/>
  <c r="AY222" i="1"/>
  <c r="AY222" i="14"/>
  <c r="AY221" i="1"/>
  <c r="AY221" i="14"/>
  <c r="AY220" i="1"/>
  <c r="AY220" i="14"/>
  <c r="AY219" i="1"/>
  <c r="AY219" i="14"/>
  <c r="AY218" i="1"/>
  <c r="AY218" i="14"/>
  <c r="AY217" i="1"/>
  <c r="AY217" i="14"/>
  <c r="AY216" i="1"/>
  <c r="AY216" i="14"/>
  <c r="AY215" i="1"/>
  <c r="AY215" i="14"/>
  <c r="AY214" i="1"/>
  <c r="AY214" i="14"/>
  <c r="AY213" i="1"/>
  <c r="AY213" i="14"/>
  <c r="AY212" i="1"/>
  <c r="AY212" i="14"/>
  <c r="AY211" i="1"/>
  <c r="AY211" i="14"/>
  <c r="AY210" i="1"/>
  <c r="AY210" i="14"/>
  <c r="AY209" i="1"/>
  <c r="AY209" i="14"/>
  <c r="AY208" i="1"/>
  <c r="AY208" i="14"/>
  <c r="AY207" i="1"/>
  <c r="AY207" i="14"/>
  <c r="AY206" i="1"/>
  <c r="AY206" i="14"/>
  <c r="AY205" i="1"/>
  <c r="AY205" i="14"/>
  <c r="AY204" i="1"/>
  <c r="AY204" i="14"/>
  <c r="AY203" i="1"/>
  <c r="AY203" i="14"/>
  <c r="AY202" i="1"/>
  <c r="AY202" i="14"/>
  <c r="AY201" i="1"/>
  <c r="AY201" i="14"/>
  <c r="AY200" i="1"/>
  <c r="AY200" i="14"/>
  <c r="AY199" i="1"/>
  <c r="AY199" i="14"/>
  <c r="AY198" i="1"/>
  <c r="AY198" i="14"/>
  <c r="AY197" i="1"/>
  <c r="AY197" i="14"/>
  <c r="AY196" i="1"/>
  <c r="AY196" i="14"/>
  <c r="AY195" i="1"/>
  <c r="AY195" i="14"/>
  <c r="AY194" i="1"/>
  <c r="AY194" i="14"/>
  <c r="AY193" i="1"/>
  <c r="AY193" i="14"/>
  <c r="AY192" i="1"/>
  <c r="AY192" i="14"/>
  <c r="AY191" i="1"/>
  <c r="AY191" i="14"/>
  <c r="AY190" i="1"/>
  <c r="AY190" i="14"/>
  <c r="AY189" i="1"/>
  <c r="AY189" i="14"/>
  <c r="AY188" i="1"/>
  <c r="AY188" i="14"/>
  <c r="AY187" i="1"/>
  <c r="AY187" i="14"/>
  <c r="AY186" i="1"/>
  <c r="AY186" i="14"/>
  <c r="AY185" i="1"/>
  <c r="AY185" i="14"/>
  <c r="AY184" i="1"/>
  <c r="AY184" i="14"/>
  <c r="AY183" i="1"/>
  <c r="AY183" i="14"/>
  <c r="AY182" i="1"/>
  <c r="AY182" i="14"/>
  <c r="AY181" i="1"/>
  <c r="AY181" i="14"/>
  <c r="AY180" i="1"/>
  <c r="AY180" i="14"/>
  <c r="AY179" i="1"/>
  <c r="AY179" i="14"/>
  <c r="AY178" i="1"/>
  <c r="AY178" i="14"/>
  <c r="AY177" i="1"/>
  <c r="AY177" i="14"/>
  <c r="AY176" i="1"/>
  <c r="AY176" i="14"/>
  <c r="AY175" i="1"/>
  <c r="AY175" i="14"/>
  <c r="AY174" i="1"/>
  <c r="AY174" i="14"/>
  <c r="AY173" i="1"/>
  <c r="AY173" i="14"/>
  <c r="AY172" i="1"/>
  <c r="AY172" i="14"/>
  <c r="AY171" i="1"/>
  <c r="AY171" i="14"/>
  <c r="AY170" i="1"/>
  <c r="AY170" i="14"/>
  <c r="AY169" i="1"/>
  <c r="AY169" i="14"/>
  <c r="AY168" i="1"/>
  <c r="AY168" i="14"/>
  <c r="AY167" i="1"/>
  <c r="AY167" i="14"/>
  <c r="AY166" i="1"/>
  <c r="AY166" i="14"/>
  <c r="AY165" i="1"/>
  <c r="AY165" i="14"/>
  <c r="AY164" i="1"/>
  <c r="AY164" i="14"/>
  <c r="AY163" i="1"/>
  <c r="AY163" i="14"/>
  <c r="AY162" i="1"/>
  <c r="AY162" i="14"/>
  <c r="AY161" i="1"/>
  <c r="AY161" i="14"/>
  <c r="AY160" i="1"/>
  <c r="AY160" i="14"/>
  <c r="AY159" i="1"/>
  <c r="AY159" i="14"/>
  <c r="AY158" i="1"/>
  <c r="AY158" i="14"/>
  <c r="AY157" i="1"/>
  <c r="AY157" i="14"/>
  <c r="AY156" i="1"/>
  <c r="AY156" i="14"/>
  <c r="AY155" i="1"/>
  <c r="AY155" i="14"/>
  <c r="AY154" i="1"/>
  <c r="AY154" i="14"/>
  <c r="AY153" i="1"/>
  <c r="AY153" i="14"/>
  <c r="AY152" i="1"/>
  <c r="AY152" i="14"/>
  <c r="AY151" i="1"/>
  <c r="AY151" i="14"/>
  <c r="AY150" i="1"/>
  <c r="AY150" i="14"/>
  <c r="AY149" i="1"/>
  <c r="AY149" i="14"/>
  <c r="AY148" i="1"/>
  <c r="AY148" i="14"/>
  <c r="AY147" i="1"/>
  <c r="AY147" i="14"/>
  <c r="AY146" i="1"/>
  <c r="AY146" i="14"/>
  <c r="AY145" i="1"/>
  <c r="AY145" i="14"/>
  <c r="AY144" i="1"/>
  <c r="AY144" i="14"/>
  <c r="AY143" i="1"/>
  <c r="AY143" i="14"/>
  <c r="AY142" i="1"/>
  <c r="AY142" i="14"/>
  <c r="AY141" i="1"/>
  <c r="AY141" i="14"/>
  <c r="AY140" i="1"/>
  <c r="AY140" i="14"/>
  <c r="AY139" i="1"/>
  <c r="AY139" i="14"/>
  <c r="AY138" i="1"/>
  <c r="AY138" i="14"/>
  <c r="AY137" i="1"/>
  <c r="AY137" i="14"/>
  <c r="AY136" i="1"/>
  <c r="AY136" i="14"/>
  <c r="AY135" i="1"/>
  <c r="AY135" i="14"/>
  <c r="AY134" i="1"/>
  <c r="AY134" i="14"/>
  <c r="AY115" i="1"/>
  <c r="AY115" i="14"/>
  <c r="AY114" i="1"/>
  <c r="AY114" i="14"/>
  <c r="AY113" i="1"/>
  <c r="AY113" i="14"/>
  <c r="AY112" i="1"/>
  <c r="AY112" i="14"/>
  <c r="AY111" i="1"/>
  <c r="AY111" i="14"/>
  <c r="AY110" i="1"/>
  <c r="AY110" i="14"/>
  <c r="AY109" i="1"/>
  <c r="AY109" i="14"/>
  <c r="AY108" i="1"/>
  <c r="AY108" i="14"/>
  <c r="AY107" i="1"/>
  <c r="AY107" i="14"/>
  <c r="AY106" i="1"/>
  <c r="AY106" i="14"/>
  <c r="AY105" i="1"/>
  <c r="AY105" i="14"/>
  <c r="AY104" i="1"/>
  <c r="AY104" i="14"/>
  <c r="AY103" i="1"/>
  <c r="AY103" i="14"/>
  <c r="AY102" i="1"/>
  <c r="AY102" i="14"/>
  <c r="AY101" i="1"/>
  <c r="AY101" i="14"/>
  <c r="AY100" i="1"/>
  <c r="AY100" i="14"/>
  <c r="AY99" i="1"/>
  <c r="AY99" i="14"/>
  <c r="AY98" i="1"/>
  <c r="AY98" i="14"/>
  <c r="AY97" i="1"/>
  <c r="AY97" i="14"/>
  <c r="AY96" i="1"/>
  <c r="AY96" i="14"/>
  <c r="AY95" i="1"/>
  <c r="AY95" i="14"/>
  <c r="AY94" i="1"/>
  <c r="AY94" i="14"/>
  <c r="AY93" i="1"/>
  <c r="AY93" i="14"/>
  <c r="AY92" i="1"/>
  <c r="AY92" i="14"/>
  <c r="AY91" i="1"/>
  <c r="AY91" i="14"/>
  <c r="AY90" i="1"/>
  <c r="AY90" i="14"/>
  <c r="AY89" i="1"/>
  <c r="AY89" i="14"/>
  <c r="AY88" i="1"/>
  <c r="AY88" i="14"/>
  <c r="AY87" i="1"/>
  <c r="AY87" i="14"/>
  <c r="AY86" i="1"/>
  <c r="AY86" i="14"/>
  <c r="AY85" i="1"/>
  <c r="AY85" i="14"/>
  <c r="AY84" i="1"/>
  <c r="AY84" i="14"/>
  <c r="AY83" i="1"/>
  <c r="AY83" i="14"/>
  <c r="AY82" i="1"/>
  <c r="AY82" i="14"/>
  <c r="AY78" i="1"/>
  <c r="AY78" i="14"/>
  <c r="AY77" i="1"/>
  <c r="AY77" i="14"/>
  <c r="AY76" i="1"/>
  <c r="AY76" i="14"/>
  <c r="AY75" i="1"/>
  <c r="AY75" i="14"/>
  <c r="AY74" i="1"/>
  <c r="AY74" i="14"/>
  <c r="AY73" i="1"/>
  <c r="AY73" i="14"/>
  <c r="AY72" i="1"/>
  <c r="AY72" i="14"/>
  <c r="AY71" i="1"/>
  <c r="AY71" i="14"/>
  <c r="AY70" i="1"/>
  <c r="AY70" i="14"/>
  <c r="AY69" i="1"/>
  <c r="AY69" i="14"/>
  <c r="AY68" i="1"/>
  <c r="AY68" i="14"/>
  <c r="AY67" i="1"/>
  <c r="AY67" i="14"/>
  <c r="AY66" i="1"/>
  <c r="AY66" i="14"/>
  <c r="AY65" i="1"/>
  <c r="AY65" i="14"/>
  <c r="AY64" i="1"/>
  <c r="AY64" i="14"/>
  <c r="AY63" i="1"/>
  <c r="AY63" i="14"/>
  <c r="AY62" i="1"/>
  <c r="AY62" i="14"/>
  <c r="AY61" i="1"/>
  <c r="AY61" i="14"/>
  <c r="AY60" i="1"/>
  <c r="AY60" i="14"/>
  <c r="AY59" i="1"/>
  <c r="AY59" i="14"/>
  <c r="AY58" i="1"/>
  <c r="AY58" i="14"/>
  <c r="AY57" i="1"/>
  <c r="AY57" i="14"/>
  <c r="AY56" i="1"/>
  <c r="AY56" i="14"/>
  <c r="AY55" i="1"/>
  <c r="AY55" i="14"/>
  <c r="AY54" i="1"/>
  <c r="AY54" i="14"/>
  <c r="AY53" i="1"/>
  <c r="AY53" i="14"/>
  <c r="AY52" i="1"/>
  <c r="AY52" i="14"/>
  <c r="AY51" i="1"/>
  <c r="AY51" i="14"/>
  <c r="AY50" i="1"/>
  <c r="AY50" i="14"/>
  <c r="AY49" i="1"/>
  <c r="AY49" i="14"/>
  <c r="AY48" i="1"/>
  <c r="AY48" i="14"/>
  <c r="AY47" i="1"/>
  <c r="AY47" i="14"/>
  <c r="AY46" i="1"/>
  <c r="AY46" i="14"/>
  <c r="AY45" i="1"/>
  <c r="AY45" i="14"/>
  <c r="AY44" i="1"/>
  <c r="AY44" i="14"/>
  <c r="AY43" i="1"/>
  <c r="AY43" i="14"/>
  <c r="AY42" i="1"/>
  <c r="AY42" i="14"/>
  <c r="AY41" i="1"/>
  <c r="AY41" i="14"/>
  <c r="AY40" i="1"/>
  <c r="AY40" i="14"/>
  <c r="AY39" i="1"/>
  <c r="AY39" i="14"/>
  <c r="AY38" i="1"/>
  <c r="AY38" i="14"/>
  <c r="AY37" i="1"/>
  <c r="AY37" i="14"/>
  <c r="AY36" i="1"/>
  <c r="AY36" i="14"/>
  <c r="AY35" i="1"/>
  <c r="AY35" i="14"/>
  <c r="AY34" i="1"/>
  <c r="AY34" i="14"/>
  <c r="AY33" i="1"/>
  <c r="AY33" i="14"/>
  <c r="AY32" i="1"/>
  <c r="AY32" i="14"/>
  <c r="AY31" i="1"/>
  <c r="AY31" i="14"/>
  <c r="AY30" i="1"/>
  <c r="AY30" i="14"/>
  <c r="AY29" i="1"/>
  <c r="AY29" i="14"/>
  <c r="AY28" i="1"/>
  <c r="AY28" i="14"/>
  <c r="AY27" i="1"/>
  <c r="AY27" i="14"/>
  <c r="AY26" i="1"/>
  <c r="AY26" i="14"/>
  <c r="AY25" i="1"/>
  <c r="AY25" i="14"/>
  <c r="AY24" i="1"/>
  <c r="AY24" i="14"/>
  <c r="AY23" i="1"/>
  <c r="AY23" i="14"/>
  <c r="AY22" i="1"/>
  <c r="AY22" i="14"/>
  <c r="AY21" i="1"/>
  <c r="AY21" i="14"/>
  <c r="AY20" i="1"/>
  <c r="AY20" i="14"/>
  <c r="AY19" i="1"/>
  <c r="AY19" i="14"/>
  <c r="AY18" i="1"/>
  <c r="AY18" i="14"/>
  <c r="AY17" i="1"/>
  <c r="AY17" i="14"/>
  <c r="AY16" i="1"/>
  <c r="AY16" i="14"/>
  <c r="AY15" i="1"/>
  <c r="AY15" i="14"/>
  <c r="AY14" i="1"/>
  <c r="AY14" i="14"/>
  <c r="AY13" i="1"/>
  <c r="AY13" i="14"/>
  <c r="AY12" i="1"/>
  <c r="AY12" i="14"/>
  <c r="AY11" i="1"/>
  <c r="AY11" i="14"/>
  <c r="AY10" i="1"/>
  <c r="AY10" i="14"/>
  <c r="AY9" i="1"/>
  <c r="AY9" i="14"/>
  <c r="AY8" i="1"/>
  <c r="AY8" i="14"/>
  <c r="AY7" i="1"/>
  <c r="AY7" i="14"/>
  <c r="AY6" i="1"/>
  <c r="AY6" i="14"/>
  <c r="AY5" i="1"/>
  <c r="AY5" i="14"/>
  <c r="AY4" i="1"/>
  <c r="AY4" i="14"/>
  <c r="AY3" i="1"/>
  <c r="AY3" i="14"/>
  <c r="AY2" i="1"/>
  <c r="AY2" i="14"/>
  <c r="CC3" i="1"/>
  <c r="CC3" i="14"/>
  <c r="CD3" i="1"/>
  <c r="CD3" i="14"/>
  <c r="CC4" i="1"/>
  <c r="CC4" i="14"/>
  <c r="CD4" i="1"/>
  <c r="CD4" i="14"/>
  <c r="CC5" i="1"/>
  <c r="CC5" i="14"/>
  <c r="CD5" i="1"/>
  <c r="CD5" i="14"/>
  <c r="CC6" i="1"/>
  <c r="CC6" i="14"/>
  <c r="CD6" i="1"/>
  <c r="CD6" i="14"/>
  <c r="CC7" i="1"/>
  <c r="CC7" i="14"/>
  <c r="CD7" i="1"/>
  <c r="CD7" i="14"/>
  <c r="CC8" i="1"/>
  <c r="CC8" i="14"/>
  <c r="CD8" i="1"/>
  <c r="CD8" i="14"/>
  <c r="CC9" i="1"/>
  <c r="CC9" i="14"/>
  <c r="CD9" i="1"/>
  <c r="CD9" i="14"/>
  <c r="CC10" i="1"/>
  <c r="CC10" i="14"/>
  <c r="CD10" i="1"/>
  <c r="CD10" i="14"/>
  <c r="CC11" i="1"/>
  <c r="CC11" i="14"/>
  <c r="CD11" i="1"/>
  <c r="CD11" i="14"/>
  <c r="CC12" i="1"/>
  <c r="CC12" i="14"/>
  <c r="CD12" i="1"/>
  <c r="CD12" i="14"/>
  <c r="CC13" i="1"/>
  <c r="CC13" i="14"/>
  <c r="CD13" i="1"/>
  <c r="CD13" i="14"/>
  <c r="CC14" i="1"/>
  <c r="CC14" i="14"/>
  <c r="CD14" i="1"/>
  <c r="CD14" i="14"/>
  <c r="CC15" i="1"/>
  <c r="CC15" i="14"/>
  <c r="CD15" i="1"/>
  <c r="CD15" i="14"/>
  <c r="CC16" i="1"/>
  <c r="CC16" i="14"/>
  <c r="CD16" i="1"/>
  <c r="CD16" i="14"/>
  <c r="CC17" i="1"/>
  <c r="CC17" i="14"/>
  <c r="CD17" i="1"/>
  <c r="CD17" i="14"/>
  <c r="CC18" i="1"/>
  <c r="CC18" i="14"/>
  <c r="CD18" i="1"/>
  <c r="CD18" i="14"/>
  <c r="CC19" i="1"/>
  <c r="CC19" i="14"/>
  <c r="CD19" i="1"/>
  <c r="CD19" i="14"/>
  <c r="CC20" i="1"/>
  <c r="CC20" i="14"/>
  <c r="CD20" i="1"/>
  <c r="CD20" i="14"/>
  <c r="CC21" i="1"/>
  <c r="CC21" i="14"/>
  <c r="CD21" i="1"/>
  <c r="CD21" i="14"/>
  <c r="CC22" i="1"/>
  <c r="CC22" i="14"/>
  <c r="CD22" i="1"/>
  <c r="CD22" i="14"/>
  <c r="CC23" i="1"/>
  <c r="CC23" i="14"/>
  <c r="CD23" i="1"/>
  <c r="CD23" i="14"/>
  <c r="CC24" i="1"/>
  <c r="CC24" i="14"/>
  <c r="CD24" i="1"/>
  <c r="CD24" i="14"/>
  <c r="CC25" i="1"/>
  <c r="CC25" i="14"/>
  <c r="CD25" i="1"/>
  <c r="CD25" i="14"/>
  <c r="CC26" i="1"/>
  <c r="CC26" i="14"/>
  <c r="CD26" i="1"/>
  <c r="CD26" i="14"/>
  <c r="CC27" i="1"/>
  <c r="CC27" i="14"/>
  <c r="CD27" i="1"/>
  <c r="CD27" i="14"/>
  <c r="CC28" i="1"/>
  <c r="CC28" i="14"/>
  <c r="CD28" i="1"/>
  <c r="CD28" i="14"/>
  <c r="CC29" i="1"/>
  <c r="CC29" i="14"/>
  <c r="CD29" i="1"/>
  <c r="CD29" i="14"/>
  <c r="CC30" i="1"/>
  <c r="CC30" i="14"/>
  <c r="CD30" i="1"/>
  <c r="CD30" i="14"/>
  <c r="CC31" i="1"/>
  <c r="CC31" i="14"/>
  <c r="CD31" i="1"/>
  <c r="CD31" i="14"/>
  <c r="CC32" i="1"/>
  <c r="CC32" i="14"/>
  <c r="CD32" i="1"/>
  <c r="CD32" i="14"/>
  <c r="CC33" i="1"/>
  <c r="CC33" i="14"/>
  <c r="CD33" i="1"/>
  <c r="CD33" i="14"/>
  <c r="CC34" i="1"/>
  <c r="CC34" i="14"/>
  <c r="CD34" i="1"/>
  <c r="CD34" i="14"/>
  <c r="CC35" i="1"/>
  <c r="CC35" i="14"/>
  <c r="CD35" i="1"/>
  <c r="CD35" i="14"/>
  <c r="CC36" i="1"/>
  <c r="CC36" i="14"/>
  <c r="CD36" i="1"/>
  <c r="CD36" i="14"/>
  <c r="CC37" i="1"/>
  <c r="CC37" i="14"/>
  <c r="CD37" i="1"/>
  <c r="CD37" i="14"/>
  <c r="CC38" i="1"/>
  <c r="CC38" i="14"/>
  <c r="CD38" i="1"/>
  <c r="CD38" i="14"/>
  <c r="CC39" i="1"/>
  <c r="CC39" i="14"/>
  <c r="CD39" i="1"/>
  <c r="CD39" i="14"/>
  <c r="CC40" i="1"/>
  <c r="CC40" i="14"/>
  <c r="CD40" i="1"/>
  <c r="CD40" i="14"/>
  <c r="CC41" i="1"/>
  <c r="CC41" i="14"/>
  <c r="CD41" i="1"/>
  <c r="CD41" i="14"/>
  <c r="CC42" i="1"/>
  <c r="CC42" i="14"/>
  <c r="CD42" i="1"/>
  <c r="CD42" i="14"/>
  <c r="CC43" i="1"/>
  <c r="CC43" i="14"/>
  <c r="CD43" i="1"/>
  <c r="CD43" i="14"/>
  <c r="CC44" i="1"/>
  <c r="CC44" i="14"/>
  <c r="CD44" i="1"/>
  <c r="CD44" i="14"/>
  <c r="CC45" i="1"/>
  <c r="CC45" i="14"/>
  <c r="CD45" i="1"/>
  <c r="CD45" i="14"/>
  <c r="CC46" i="1"/>
  <c r="CC46" i="14"/>
  <c r="CD46" i="1"/>
  <c r="CD46" i="14"/>
  <c r="CC47" i="1"/>
  <c r="CC47" i="14"/>
  <c r="CD47" i="1"/>
  <c r="CD47" i="14"/>
  <c r="CC48" i="1"/>
  <c r="CC48" i="14"/>
  <c r="CD48" i="1"/>
  <c r="CD48" i="14"/>
  <c r="CC49" i="1"/>
  <c r="CC49" i="14"/>
  <c r="CD49" i="1"/>
  <c r="CD49" i="14"/>
  <c r="CC50" i="1"/>
  <c r="CC50" i="14"/>
  <c r="CD50" i="1"/>
  <c r="CD50" i="14"/>
  <c r="CC51" i="1"/>
  <c r="CC51" i="14"/>
  <c r="CD51" i="1"/>
  <c r="CD51" i="14"/>
  <c r="CC52" i="1"/>
  <c r="CC52" i="14"/>
  <c r="CD52" i="1"/>
  <c r="CD52" i="14"/>
  <c r="CC53" i="1"/>
  <c r="CC53" i="14"/>
  <c r="CD53" i="1"/>
  <c r="CD53" i="14"/>
  <c r="CC54" i="1"/>
  <c r="CC54" i="14"/>
  <c r="CD54" i="1"/>
  <c r="CD54" i="14"/>
  <c r="CC55" i="1"/>
  <c r="CC55" i="14"/>
  <c r="CD55" i="1"/>
  <c r="CD55" i="14"/>
  <c r="CC56" i="1"/>
  <c r="CC56" i="14"/>
  <c r="CD56" i="1"/>
  <c r="CD56" i="14"/>
  <c r="CC57" i="1"/>
  <c r="CC57" i="14"/>
  <c r="CD57" i="1"/>
  <c r="CD57" i="14"/>
  <c r="CC58" i="1"/>
  <c r="CC58" i="14"/>
  <c r="CD58" i="1"/>
  <c r="CD58" i="14"/>
  <c r="CC59" i="1"/>
  <c r="CC59" i="14"/>
  <c r="CD59" i="1"/>
  <c r="CD59" i="14"/>
  <c r="CC60" i="1"/>
  <c r="CC60" i="14"/>
  <c r="CD60" i="1"/>
  <c r="CD60" i="14"/>
  <c r="CC61" i="1"/>
  <c r="CC61" i="14"/>
  <c r="CD61" i="1"/>
  <c r="CD61" i="14"/>
  <c r="CC62" i="1"/>
  <c r="CC62" i="14"/>
  <c r="CD62" i="1"/>
  <c r="CD62" i="14"/>
  <c r="CC63" i="1"/>
  <c r="CC63" i="14"/>
  <c r="CD63" i="1"/>
  <c r="CD63" i="14"/>
  <c r="CC64" i="1"/>
  <c r="CC64" i="14"/>
  <c r="CD64" i="1"/>
  <c r="CD64" i="14"/>
  <c r="CC65" i="1"/>
  <c r="CC65" i="14"/>
  <c r="CD65" i="1"/>
  <c r="CD65" i="14"/>
  <c r="CC66" i="1"/>
  <c r="CC66" i="14"/>
  <c r="CD66" i="1"/>
  <c r="CD66" i="14"/>
  <c r="CC67" i="1"/>
  <c r="CC67" i="14"/>
  <c r="CD67" i="1"/>
  <c r="CD67" i="14"/>
  <c r="CC68" i="1"/>
  <c r="CC68" i="14"/>
  <c r="CD68" i="1"/>
  <c r="CD68" i="14"/>
  <c r="CC69" i="1"/>
  <c r="CC69" i="14"/>
  <c r="CD69" i="1"/>
  <c r="CD69" i="14"/>
  <c r="CC70" i="1"/>
  <c r="CC70" i="14"/>
  <c r="CD70" i="1"/>
  <c r="CD70" i="14"/>
  <c r="CC71" i="1"/>
  <c r="CC71" i="14"/>
  <c r="CD71" i="1"/>
  <c r="CD71" i="14"/>
  <c r="CC72" i="1"/>
  <c r="CC72" i="14"/>
  <c r="CD72" i="1"/>
  <c r="CD72" i="14"/>
  <c r="CC73" i="1"/>
  <c r="CC73" i="14"/>
  <c r="CD73" i="1"/>
  <c r="CD73" i="14"/>
  <c r="CC74" i="1"/>
  <c r="CC74" i="14"/>
  <c r="CD74" i="1"/>
  <c r="CD74" i="14"/>
  <c r="CC75" i="1"/>
  <c r="CC75" i="14"/>
  <c r="CD75" i="1"/>
  <c r="CD75" i="14"/>
  <c r="CC76" i="1"/>
  <c r="CC76" i="14"/>
  <c r="CD76" i="1"/>
  <c r="CD76" i="14"/>
  <c r="CC77" i="1"/>
  <c r="CC77" i="14"/>
  <c r="CD77" i="1"/>
  <c r="CD77" i="14"/>
  <c r="CC78" i="1"/>
  <c r="CC78" i="14"/>
  <c r="CD78" i="1"/>
  <c r="CD78" i="14"/>
  <c r="CC79" i="1"/>
  <c r="CC79" i="14"/>
  <c r="CD79" i="1"/>
  <c r="CD79" i="14"/>
  <c r="CC80" i="1"/>
  <c r="CC80" i="14"/>
  <c r="CD80" i="1"/>
  <c r="CD80" i="14"/>
  <c r="CC81" i="1"/>
  <c r="CC81" i="14"/>
  <c r="CD81" i="1"/>
  <c r="CD81" i="14"/>
  <c r="CC82" i="1"/>
  <c r="CC82" i="14"/>
  <c r="CD82" i="1"/>
  <c r="CD82" i="14"/>
  <c r="CC83" i="1"/>
  <c r="CC83" i="14"/>
  <c r="CD83" i="1"/>
  <c r="CD83" i="14"/>
  <c r="CC84" i="1"/>
  <c r="CC84" i="14"/>
  <c r="CD84" i="1"/>
  <c r="CD84" i="14"/>
  <c r="CC85" i="1"/>
  <c r="CC85" i="14"/>
  <c r="CD85" i="1"/>
  <c r="CD85" i="14"/>
  <c r="CC86" i="1"/>
  <c r="CC86" i="14"/>
  <c r="CD86" i="1"/>
  <c r="CD86" i="14"/>
  <c r="CC87" i="1"/>
  <c r="CC87" i="14"/>
  <c r="CD87" i="1"/>
  <c r="CD87" i="14"/>
  <c r="CC88" i="1"/>
  <c r="CC88" i="14"/>
  <c r="CD88" i="1"/>
  <c r="CD88" i="14"/>
  <c r="CC89" i="1"/>
  <c r="CC89" i="14"/>
  <c r="CD89" i="1"/>
  <c r="CD89" i="14"/>
  <c r="CC90" i="1"/>
  <c r="CC90" i="14"/>
  <c r="CD90" i="1"/>
  <c r="CD90" i="14"/>
  <c r="CC91" i="1"/>
  <c r="CC91" i="14"/>
  <c r="CD91" i="1"/>
  <c r="CD91" i="14"/>
  <c r="CC92" i="1"/>
  <c r="CC92" i="14"/>
  <c r="CD92" i="1"/>
  <c r="CD92" i="14"/>
  <c r="CC93" i="1"/>
  <c r="CC93" i="14"/>
  <c r="CD93" i="1"/>
  <c r="CD93" i="14"/>
  <c r="CC94" i="1"/>
  <c r="CC94" i="14"/>
  <c r="CD94" i="1"/>
  <c r="CD94" i="14"/>
  <c r="CC95" i="1"/>
  <c r="CC95" i="14"/>
  <c r="CD95" i="1"/>
  <c r="CD95" i="14"/>
  <c r="CC96" i="1"/>
  <c r="CC96" i="14"/>
  <c r="CD96" i="1"/>
  <c r="CD96" i="14"/>
  <c r="CC97" i="1"/>
  <c r="CC97" i="14"/>
  <c r="CD97" i="1"/>
  <c r="CD97" i="14"/>
  <c r="CC98" i="1"/>
  <c r="CC98" i="14"/>
  <c r="CD98" i="1"/>
  <c r="CD98" i="14"/>
  <c r="CC99" i="1"/>
  <c r="CC99" i="14"/>
  <c r="CD99" i="1"/>
  <c r="CD99" i="14"/>
  <c r="CC100" i="1"/>
  <c r="CC100" i="14"/>
  <c r="CD100" i="1"/>
  <c r="CD100" i="14"/>
  <c r="CC101" i="1"/>
  <c r="CC101" i="14"/>
  <c r="CD101" i="1"/>
  <c r="CD101" i="14"/>
  <c r="CC102" i="1"/>
  <c r="CC102" i="14"/>
  <c r="CD102" i="1"/>
  <c r="CD102" i="14"/>
  <c r="CC103" i="1"/>
  <c r="CC103" i="14"/>
  <c r="CD103" i="1"/>
  <c r="CD103" i="14"/>
  <c r="CC104" i="1"/>
  <c r="CC104" i="14"/>
  <c r="CD104" i="1"/>
  <c r="CD104" i="14"/>
  <c r="CC105" i="1"/>
  <c r="CC105" i="14"/>
  <c r="CD105" i="1"/>
  <c r="CD105" i="14"/>
  <c r="CC106" i="1"/>
  <c r="CC106" i="14"/>
  <c r="CD106" i="1"/>
  <c r="CD106" i="14"/>
  <c r="CC107" i="1"/>
  <c r="CC107" i="14"/>
  <c r="CD107" i="1"/>
  <c r="CD107" i="14"/>
  <c r="CC108" i="1"/>
  <c r="CC108" i="14"/>
  <c r="CD108" i="1"/>
  <c r="CD108" i="14"/>
  <c r="CC109" i="1"/>
  <c r="CC109" i="14"/>
  <c r="CD109" i="1"/>
  <c r="CD109" i="14"/>
  <c r="CC110" i="1"/>
  <c r="CC110" i="14"/>
  <c r="CD110" i="1"/>
  <c r="CD110" i="14"/>
  <c r="CC111" i="1"/>
  <c r="CC111" i="14"/>
  <c r="CD111" i="1"/>
  <c r="CD111" i="14"/>
  <c r="CC112" i="1"/>
  <c r="CC112" i="14"/>
  <c r="CD112" i="1"/>
  <c r="CD112" i="14"/>
  <c r="CC113" i="1"/>
  <c r="CC113" i="14"/>
  <c r="CD113" i="1"/>
  <c r="CD113" i="14"/>
  <c r="CC114" i="1"/>
  <c r="CC114" i="14"/>
  <c r="CD114" i="1"/>
  <c r="CD114" i="14"/>
  <c r="CC115" i="1"/>
  <c r="CC115" i="14"/>
  <c r="CD115" i="1"/>
  <c r="CD115" i="14"/>
  <c r="CC116" i="1"/>
  <c r="CC116" i="14"/>
  <c r="CD116" i="1"/>
  <c r="CD116" i="14"/>
  <c r="CC117" i="1"/>
  <c r="CC117" i="14"/>
  <c r="CD117" i="1"/>
  <c r="CD117" i="14"/>
  <c r="CC118" i="1"/>
  <c r="CC118" i="14"/>
  <c r="CD118" i="1"/>
  <c r="CD118" i="14"/>
  <c r="CC119" i="1"/>
  <c r="CC119" i="14"/>
  <c r="CD119" i="1"/>
  <c r="CD119" i="14"/>
  <c r="CC120" i="1"/>
  <c r="CC120" i="14"/>
  <c r="CD120" i="1"/>
  <c r="CD120" i="14"/>
  <c r="CC121" i="1"/>
  <c r="CC121" i="14"/>
  <c r="CD121" i="1"/>
  <c r="CD121" i="14"/>
  <c r="CC122" i="1"/>
  <c r="CC122" i="14"/>
  <c r="CD122" i="1"/>
  <c r="CD122" i="14"/>
  <c r="CC123" i="1"/>
  <c r="CC123" i="14"/>
  <c r="CD123" i="1"/>
  <c r="CD123" i="14"/>
  <c r="CC124" i="1"/>
  <c r="CC124" i="14"/>
  <c r="CD124" i="1"/>
  <c r="CD124" i="14"/>
  <c r="CC125" i="1"/>
  <c r="CC125" i="14"/>
  <c r="CD125" i="1"/>
  <c r="CD125" i="14"/>
  <c r="CC126" i="1"/>
  <c r="CC126" i="14"/>
  <c r="CD126" i="1"/>
  <c r="CD126" i="14"/>
  <c r="CC127" i="1"/>
  <c r="CC127" i="14"/>
  <c r="CD127" i="1"/>
  <c r="CD127" i="14"/>
  <c r="CC128" i="1"/>
  <c r="CC128" i="14"/>
  <c r="CD128" i="1"/>
  <c r="CD128" i="14"/>
  <c r="CC129" i="1"/>
  <c r="CC129" i="14"/>
  <c r="CD129" i="1"/>
  <c r="CD129" i="14"/>
  <c r="CC130" i="1"/>
  <c r="CC130" i="14"/>
  <c r="CD130" i="1"/>
  <c r="CD130" i="14"/>
  <c r="CC131" i="1"/>
  <c r="CC131" i="14"/>
  <c r="CD131" i="1"/>
  <c r="CD131" i="14"/>
  <c r="CC132" i="1"/>
  <c r="CC132" i="14"/>
  <c r="CD132" i="1"/>
  <c r="CD132" i="14"/>
  <c r="CC133" i="1"/>
  <c r="CC133" i="14"/>
  <c r="CD133" i="1"/>
  <c r="CD133" i="14"/>
  <c r="CC134" i="1"/>
  <c r="CC134" i="14"/>
  <c r="CD134" i="1"/>
  <c r="CD134" i="14"/>
  <c r="CC135" i="1"/>
  <c r="CC135" i="14"/>
  <c r="CD135" i="1"/>
  <c r="CD135" i="14"/>
  <c r="CC136" i="1"/>
  <c r="CC136" i="14"/>
  <c r="CD136" i="1"/>
  <c r="CD136" i="14"/>
  <c r="CC137" i="1"/>
  <c r="CC137" i="14"/>
  <c r="CD137" i="1"/>
  <c r="CD137" i="14"/>
  <c r="CC138" i="1"/>
  <c r="CC138" i="14"/>
  <c r="CD138" i="1"/>
  <c r="CD138" i="14"/>
  <c r="CC139" i="1"/>
  <c r="CC139" i="14"/>
  <c r="CD139" i="1"/>
  <c r="CD139" i="14"/>
  <c r="CC140" i="1"/>
  <c r="CC140" i="14"/>
  <c r="CD140" i="1"/>
  <c r="CD140" i="14"/>
  <c r="CC141" i="1"/>
  <c r="CC141" i="14"/>
  <c r="CD141" i="1"/>
  <c r="CD141" i="14"/>
  <c r="CC142" i="1"/>
  <c r="CC142" i="14"/>
  <c r="CD142" i="1"/>
  <c r="CD142" i="14"/>
  <c r="CC143" i="1"/>
  <c r="CC143" i="14"/>
  <c r="CD143" i="1"/>
  <c r="CD143" i="14"/>
  <c r="CC144" i="1"/>
  <c r="CC144" i="14"/>
  <c r="CD144" i="1"/>
  <c r="CD144" i="14"/>
  <c r="CC145" i="1"/>
  <c r="CC145" i="14"/>
  <c r="CD145" i="1"/>
  <c r="CD145" i="14"/>
  <c r="CC146" i="1"/>
  <c r="CC146" i="14"/>
  <c r="CD146" i="1"/>
  <c r="CD146" i="14"/>
  <c r="CC147" i="1"/>
  <c r="CC147" i="14"/>
  <c r="CD147" i="1"/>
  <c r="CD147" i="14"/>
  <c r="CC148" i="1"/>
  <c r="CC148" i="14"/>
  <c r="CD148" i="1"/>
  <c r="CD148" i="14"/>
  <c r="CC149" i="1"/>
  <c r="CC149" i="14"/>
  <c r="CD149" i="1"/>
  <c r="CD149" i="14"/>
  <c r="CC150" i="1"/>
  <c r="CC150" i="14"/>
  <c r="CD150" i="1"/>
  <c r="CD150" i="14"/>
  <c r="CC151" i="1"/>
  <c r="CC151" i="14"/>
  <c r="CD151" i="1"/>
  <c r="CD151" i="14"/>
  <c r="CC152" i="1"/>
  <c r="CC152" i="14"/>
  <c r="CD152" i="1"/>
  <c r="CD152" i="14"/>
  <c r="CC153" i="1"/>
  <c r="CC153" i="14"/>
  <c r="CD153" i="1"/>
  <c r="CD153" i="14"/>
  <c r="CC154" i="1"/>
  <c r="CC154" i="14"/>
  <c r="CD154" i="1"/>
  <c r="CD154" i="14"/>
  <c r="CC155" i="1"/>
  <c r="CC155" i="14"/>
  <c r="CD155" i="1"/>
  <c r="CD155" i="14"/>
  <c r="CC156" i="1"/>
  <c r="CC156" i="14"/>
  <c r="CD156" i="1"/>
  <c r="CD156" i="14"/>
  <c r="CC157" i="1"/>
  <c r="CC157" i="14"/>
  <c r="CD157" i="1"/>
  <c r="CD157" i="14"/>
  <c r="CC158" i="1"/>
  <c r="CC158" i="14"/>
  <c r="CD158" i="1"/>
  <c r="CD158" i="14"/>
  <c r="CC159" i="1"/>
  <c r="CC159" i="14"/>
  <c r="CD159" i="1"/>
  <c r="CD159" i="14"/>
  <c r="CC160" i="1"/>
  <c r="CC160" i="14"/>
  <c r="CD160" i="1"/>
  <c r="CD160" i="14"/>
  <c r="CC161" i="1"/>
  <c r="CC161" i="14"/>
  <c r="CD161" i="1"/>
  <c r="CD161" i="14"/>
  <c r="CC162" i="1"/>
  <c r="CC162" i="14"/>
  <c r="CD162" i="1"/>
  <c r="CD162" i="14"/>
  <c r="CC163" i="1"/>
  <c r="CC163" i="14"/>
  <c r="CD163" i="1"/>
  <c r="CD163" i="14"/>
  <c r="CC164" i="1"/>
  <c r="CC164" i="14"/>
  <c r="CD164" i="1"/>
  <c r="CD164" i="14"/>
  <c r="CC165" i="1"/>
  <c r="CC165" i="14"/>
  <c r="CD165" i="1"/>
  <c r="CD165" i="14"/>
  <c r="CC166" i="1"/>
  <c r="CC166" i="14"/>
  <c r="CD166" i="1"/>
  <c r="CD166" i="14"/>
  <c r="CC167" i="1"/>
  <c r="CC167" i="14"/>
  <c r="CD167" i="1"/>
  <c r="CD167" i="14"/>
  <c r="CC168" i="1"/>
  <c r="CC168" i="14"/>
  <c r="CD168" i="1"/>
  <c r="CD168" i="14"/>
  <c r="CC169" i="1"/>
  <c r="CC169" i="14"/>
  <c r="CD169" i="1"/>
  <c r="CD169" i="14"/>
  <c r="CC170" i="1"/>
  <c r="CC170" i="14"/>
  <c r="CD170" i="1"/>
  <c r="CD170" i="14"/>
  <c r="CC171" i="1"/>
  <c r="CC171" i="14"/>
  <c r="CD171" i="1"/>
  <c r="CD171" i="14"/>
  <c r="CC172" i="1"/>
  <c r="CC172" i="14"/>
  <c r="CD172" i="1"/>
  <c r="CD172" i="14"/>
  <c r="CC173" i="1"/>
  <c r="CC173" i="14"/>
  <c r="CD173" i="1"/>
  <c r="CD173" i="14"/>
  <c r="CC174" i="1"/>
  <c r="CC174" i="14"/>
  <c r="CD174" i="1"/>
  <c r="CD174" i="14"/>
  <c r="CC175" i="1"/>
  <c r="CC175" i="14"/>
  <c r="CD175" i="1"/>
  <c r="CD175" i="14"/>
  <c r="CC176" i="1"/>
  <c r="CC176" i="14"/>
  <c r="CD176" i="1"/>
  <c r="CD176" i="14"/>
  <c r="CC177" i="1"/>
  <c r="CC177" i="14"/>
  <c r="CD177" i="1"/>
  <c r="CD177" i="14"/>
  <c r="CC178" i="1"/>
  <c r="CC178" i="14"/>
  <c r="CD178" i="1"/>
  <c r="CD178" i="14"/>
  <c r="CC179" i="1"/>
  <c r="CC179" i="14"/>
  <c r="CD179" i="1"/>
  <c r="CD179" i="14"/>
  <c r="CC180" i="1"/>
  <c r="CC180" i="14"/>
  <c r="CD180" i="1"/>
  <c r="CD180" i="14"/>
  <c r="CC181" i="1"/>
  <c r="CC181" i="14"/>
  <c r="CD181" i="1"/>
  <c r="CD181" i="14"/>
  <c r="CC182" i="1"/>
  <c r="CC182" i="14"/>
  <c r="CD182" i="1"/>
  <c r="CD182" i="14"/>
  <c r="CC183" i="1"/>
  <c r="CC183" i="14"/>
  <c r="CD183" i="1"/>
  <c r="CD183" i="14"/>
  <c r="CC184" i="1"/>
  <c r="CC184" i="14"/>
  <c r="CD184" i="1"/>
  <c r="CD184" i="14"/>
  <c r="CC185" i="1"/>
  <c r="CC185" i="14"/>
  <c r="CD185" i="1"/>
  <c r="CD185" i="14"/>
  <c r="CC186" i="1"/>
  <c r="CC186" i="14"/>
  <c r="CD186" i="1"/>
  <c r="CD186" i="14"/>
  <c r="CC187" i="1"/>
  <c r="CC187" i="14"/>
  <c r="CD187" i="1"/>
  <c r="CD187" i="14"/>
  <c r="CC188" i="1"/>
  <c r="CC188" i="14"/>
  <c r="CD188" i="1"/>
  <c r="CD188" i="14"/>
  <c r="CC189" i="1"/>
  <c r="CC189" i="14"/>
  <c r="CD189" i="1"/>
  <c r="CD189" i="14"/>
  <c r="CC190" i="1"/>
  <c r="CC190" i="14"/>
  <c r="CD190" i="1"/>
  <c r="CD190" i="14"/>
  <c r="CC191" i="1"/>
  <c r="CC191" i="14"/>
  <c r="CD191" i="1"/>
  <c r="CD191" i="14"/>
  <c r="CC192" i="1"/>
  <c r="CC192" i="14"/>
  <c r="CD192" i="1"/>
  <c r="CD192" i="14"/>
  <c r="CC193" i="1"/>
  <c r="CC193" i="14"/>
  <c r="CD193" i="1"/>
  <c r="CD193" i="14"/>
  <c r="CC194" i="1"/>
  <c r="CC194" i="14"/>
  <c r="CD194" i="1"/>
  <c r="CD194" i="14"/>
  <c r="CC195" i="1"/>
  <c r="CC195" i="14"/>
  <c r="CD195" i="1"/>
  <c r="CD195" i="14"/>
  <c r="CC196" i="1"/>
  <c r="CC196" i="14"/>
  <c r="CD196" i="1"/>
  <c r="CD196" i="14"/>
  <c r="CC197" i="1"/>
  <c r="CC197" i="14"/>
  <c r="CD197" i="1"/>
  <c r="CD197" i="14"/>
  <c r="CC198" i="1"/>
  <c r="CC198" i="14"/>
  <c r="CD198" i="1"/>
  <c r="CD198" i="14"/>
  <c r="CC199" i="1"/>
  <c r="CC199" i="14"/>
  <c r="CD199" i="1"/>
  <c r="CD199" i="14"/>
  <c r="CC200" i="1"/>
  <c r="CC200" i="14"/>
  <c r="CD200" i="1"/>
  <c r="CD200" i="14"/>
  <c r="CC201" i="1"/>
  <c r="CC201" i="14"/>
  <c r="CD201" i="1"/>
  <c r="CD201" i="14"/>
  <c r="CC202" i="1"/>
  <c r="CC202" i="14"/>
  <c r="CD202" i="1"/>
  <c r="CD202" i="14"/>
  <c r="CC203" i="1"/>
  <c r="CC203" i="14"/>
  <c r="CD203" i="1"/>
  <c r="CD203" i="14"/>
  <c r="CC204" i="1"/>
  <c r="CC204" i="14"/>
  <c r="CD204" i="1"/>
  <c r="CD204" i="14"/>
  <c r="CC205" i="1"/>
  <c r="CC205" i="14"/>
  <c r="CD205" i="1"/>
  <c r="CD205" i="14"/>
  <c r="CC206" i="1"/>
  <c r="CC206" i="14"/>
  <c r="CD206" i="1"/>
  <c r="CD206" i="14"/>
  <c r="CC207" i="1"/>
  <c r="CC207" i="14"/>
  <c r="CD207" i="1"/>
  <c r="CD207" i="14"/>
  <c r="CC208" i="1"/>
  <c r="CC208" i="14"/>
  <c r="CD208" i="1"/>
  <c r="CD208" i="14"/>
  <c r="CC209" i="1"/>
  <c r="CC209" i="14"/>
  <c r="CD209" i="1"/>
  <c r="CD209" i="14"/>
  <c r="CC210" i="1"/>
  <c r="CC210" i="14"/>
  <c r="CD210" i="1"/>
  <c r="CD210" i="14"/>
  <c r="CC211" i="1"/>
  <c r="CC211" i="14"/>
  <c r="CD211" i="1"/>
  <c r="CD211" i="14"/>
  <c r="CC212" i="1"/>
  <c r="CC212" i="14"/>
  <c r="CD212" i="1"/>
  <c r="CD212" i="14"/>
  <c r="CC213" i="1"/>
  <c r="CC213" i="14"/>
  <c r="CD213" i="1"/>
  <c r="CD213" i="14"/>
  <c r="CC214" i="1"/>
  <c r="CC214" i="14"/>
  <c r="CD214" i="1"/>
  <c r="CD214" i="14"/>
  <c r="CC215" i="1"/>
  <c r="CC215" i="14"/>
  <c r="CD215" i="1"/>
  <c r="CD215" i="14"/>
  <c r="CC216" i="1"/>
  <c r="CC216" i="14"/>
  <c r="CD216" i="1"/>
  <c r="CD216" i="14"/>
  <c r="CC217" i="1"/>
  <c r="CC217" i="14"/>
  <c r="CD217" i="1"/>
  <c r="CD217" i="14"/>
  <c r="CC218" i="1"/>
  <c r="CC218" i="14"/>
  <c r="CD218" i="1"/>
  <c r="CD218" i="14"/>
  <c r="CC219" i="1"/>
  <c r="CC219" i="14"/>
  <c r="CD219" i="1"/>
  <c r="CD219" i="14"/>
  <c r="CC220" i="1"/>
  <c r="CC220" i="14"/>
  <c r="CD220" i="1"/>
  <c r="CD220" i="14"/>
  <c r="CC221" i="1"/>
  <c r="CC221" i="14"/>
  <c r="CD221" i="1"/>
  <c r="CD221" i="14"/>
  <c r="CC222" i="1"/>
  <c r="CC222" i="14"/>
  <c r="CD222" i="1"/>
  <c r="CD222" i="14"/>
  <c r="CC223" i="1"/>
  <c r="CC223" i="14"/>
  <c r="CD223" i="1"/>
  <c r="CD223" i="14"/>
  <c r="CC224" i="1"/>
  <c r="CC224" i="14"/>
  <c r="CD224" i="1"/>
  <c r="CD224" i="14"/>
  <c r="CC225" i="1"/>
  <c r="CC225" i="14"/>
  <c r="CD225" i="1"/>
  <c r="CD225" i="14"/>
  <c r="CC226" i="1"/>
  <c r="CC226" i="14"/>
  <c r="CD226" i="1"/>
  <c r="CD226" i="14"/>
  <c r="CC227" i="1"/>
  <c r="CC227" i="14"/>
  <c r="CD227" i="1"/>
  <c r="CD227" i="14"/>
  <c r="CC228" i="1"/>
  <c r="CC228" i="14"/>
  <c r="CD228" i="1"/>
  <c r="CD228" i="14"/>
  <c r="CC229" i="1"/>
  <c r="CC229" i="14"/>
  <c r="CD229" i="1"/>
  <c r="CD229" i="14"/>
  <c r="CC230" i="1"/>
  <c r="CC230" i="14"/>
  <c r="CD230" i="1"/>
  <c r="CD230" i="14"/>
  <c r="CC231" i="1"/>
  <c r="CC231" i="14"/>
  <c r="CD231" i="1"/>
  <c r="CD231" i="14"/>
  <c r="CC232" i="1"/>
  <c r="CC232" i="14"/>
  <c r="CD232" i="1"/>
  <c r="CD232" i="14"/>
  <c r="CC233" i="1"/>
  <c r="CC233" i="14"/>
  <c r="CD233" i="1"/>
  <c r="CD233" i="14"/>
  <c r="CC234" i="1"/>
  <c r="CC234" i="14"/>
  <c r="CD234" i="1"/>
  <c r="CD234" i="14"/>
  <c r="CC235" i="1"/>
  <c r="CC235" i="14"/>
  <c r="CD235" i="1"/>
  <c r="CD235" i="14"/>
  <c r="CC236" i="1"/>
  <c r="CC236" i="14"/>
  <c r="CD236" i="1"/>
  <c r="CD236" i="14"/>
  <c r="CC237" i="1"/>
  <c r="CC237" i="14"/>
  <c r="CD237" i="1"/>
  <c r="CD237" i="14"/>
  <c r="CC238" i="1"/>
  <c r="CC238" i="14"/>
  <c r="CD238" i="1"/>
  <c r="CD238" i="14"/>
  <c r="CC239" i="1"/>
  <c r="CC239" i="14"/>
  <c r="CD239" i="1"/>
  <c r="CD239" i="14"/>
  <c r="CC240" i="1"/>
  <c r="CC240" i="14"/>
  <c r="CD240" i="1"/>
  <c r="CD240" i="14"/>
  <c r="CC241" i="1"/>
  <c r="CC241" i="14"/>
  <c r="CD241" i="1"/>
  <c r="CD241" i="14"/>
  <c r="CC242" i="1"/>
  <c r="CC242" i="14"/>
  <c r="CD242" i="1"/>
  <c r="CD242" i="14"/>
  <c r="CC243" i="1"/>
  <c r="CC243" i="14"/>
  <c r="CD243" i="1"/>
  <c r="CD243" i="14"/>
  <c r="CC244" i="1"/>
  <c r="CC244" i="14"/>
  <c r="CD244" i="1"/>
  <c r="CD244" i="14"/>
  <c r="CC245" i="1"/>
  <c r="CC245" i="14"/>
  <c r="CD245" i="1"/>
  <c r="CD245" i="14"/>
  <c r="CC246" i="1"/>
  <c r="CC246" i="14"/>
  <c r="CD246" i="1"/>
  <c r="CD246" i="14"/>
  <c r="CC247" i="1"/>
  <c r="CC247" i="14"/>
  <c r="CD247" i="1"/>
  <c r="CD247" i="14"/>
  <c r="CC248" i="1"/>
  <c r="CC248" i="14"/>
  <c r="CD248" i="1"/>
  <c r="CD248" i="14"/>
  <c r="CC249" i="1"/>
  <c r="CC249" i="14"/>
  <c r="CD249" i="1"/>
  <c r="CD249" i="14"/>
  <c r="CC250" i="1"/>
  <c r="CC250" i="14"/>
  <c r="CD250" i="1"/>
  <c r="CD250" i="14"/>
  <c r="CC251" i="1"/>
  <c r="CC251" i="14"/>
  <c r="CD251" i="1"/>
  <c r="CD251" i="14"/>
  <c r="CC252" i="1"/>
  <c r="CC252" i="14"/>
  <c r="CD252" i="1"/>
  <c r="CD252" i="14"/>
  <c r="CC253" i="1"/>
  <c r="CC253" i="14"/>
  <c r="CD253" i="1"/>
  <c r="CD253" i="14"/>
  <c r="CC254" i="1"/>
  <c r="CC254" i="14"/>
  <c r="CD254" i="1"/>
  <c r="CD254" i="14"/>
  <c r="CC255" i="1"/>
  <c r="CC255" i="14"/>
  <c r="CD255" i="1"/>
  <c r="CD255" i="14"/>
  <c r="CC256" i="1"/>
  <c r="CC256" i="14"/>
  <c r="CD256" i="1"/>
  <c r="CD256" i="14"/>
  <c r="CC257" i="1"/>
  <c r="CC257" i="14"/>
  <c r="CD257" i="1"/>
  <c r="CD257" i="14"/>
  <c r="CC258" i="1"/>
  <c r="CC258" i="14"/>
  <c r="CD258" i="1"/>
  <c r="CD258" i="14"/>
  <c r="CC259" i="1"/>
  <c r="CC259" i="14"/>
  <c r="CD259" i="1"/>
  <c r="CD259" i="14"/>
  <c r="CC260" i="1"/>
  <c r="CC260" i="14"/>
  <c r="CD260" i="1"/>
  <c r="CD260" i="14"/>
  <c r="CC261" i="1"/>
  <c r="CC261" i="14"/>
  <c r="CD261" i="1"/>
  <c r="CD261" i="14"/>
  <c r="CC262" i="1"/>
  <c r="CC262" i="14"/>
  <c r="CD262" i="1"/>
  <c r="CD262" i="14"/>
  <c r="CC263" i="1"/>
  <c r="CC263" i="14"/>
  <c r="CD263" i="1"/>
  <c r="CD263" i="14"/>
  <c r="CC264" i="1"/>
  <c r="CC264" i="14"/>
  <c r="CD264" i="1"/>
  <c r="CD264" i="14"/>
  <c r="CC265" i="1"/>
  <c r="CC265" i="14"/>
  <c r="CD265" i="1"/>
  <c r="CD265" i="14"/>
  <c r="CC266" i="1"/>
  <c r="CC266" i="14"/>
  <c r="CD266" i="1"/>
  <c r="CD266" i="14"/>
  <c r="CC267" i="1"/>
  <c r="CC267" i="14"/>
  <c r="CD267" i="1"/>
  <c r="CD267" i="14"/>
  <c r="CC268" i="1"/>
  <c r="CC268" i="14"/>
  <c r="CD268" i="1"/>
  <c r="CD268" i="14"/>
  <c r="CC269" i="1"/>
  <c r="CC269" i="14"/>
  <c r="CD269" i="1"/>
  <c r="CD269" i="14"/>
  <c r="CC270" i="1"/>
  <c r="CC270" i="14"/>
  <c r="CD270" i="1"/>
  <c r="CD270" i="14"/>
  <c r="CC271" i="1"/>
  <c r="CC271" i="14"/>
  <c r="CD271" i="1"/>
  <c r="CD271" i="14"/>
  <c r="CC272" i="1"/>
  <c r="CC272" i="14"/>
  <c r="CD272" i="1"/>
  <c r="CD272" i="14"/>
  <c r="CC273" i="1"/>
  <c r="CC273" i="14"/>
  <c r="CD273" i="1"/>
  <c r="CD273" i="14"/>
  <c r="CC274" i="1"/>
  <c r="CC274" i="14"/>
  <c r="CD274" i="1"/>
  <c r="CD274" i="14"/>
  <c r="CC275" i="1"/>
  <c r="CC275" i="14"/>
  <c r="CD275" i="1"/>
  <c r="CD275" i="14"/>
  <c r="CC276" i="1"/>
  <c r="CC276" i="14"/>
  <c r="CD276" i="1"/>
  <c r="CD276" i="14"/>
  <c r="CC277" i="1"/>
  <c r="CC277" i="14"/>
  <c r="CD277" i="1"/>
  <c r="CD277" i="14"/>
  <c r="CC278" i="1"/>
  <c r="CC278" i="14"/>
  <c r="CD278" i="1"/>
  <c r="CD278" i="14"/>
  <c r="CC279" i="1"/>
  <c r="CC279" i="14"/>
  <c r="CD279" i="1"/>
  <c r="CD279" i="14"/>
  <c r="CC280" i="1"/>
  <c r="CC280" i="14"/>
  <c r="CD280" i="1"/>
  <c r="CD280" i="14"/>
  <c r="CC281" i="1"/>
  <c r="CC281" i="14"/>
  <c r="CD281" i="1"/>
  <c r="CD281" i="14"/>
  <c r="CC282" i="1"/>
  <c r="CC282" i="14"/>
  <c r="CD282" i="1"/>
  <c r="CD282" i="14"/>
  <c r="CC283" i="1"/>
  <c r="CC283" i="14"/>
  <c r="CD283" i="1"/>
  <c r="CD283" i="14"/>
  <c r="CC284" i="1"/>
  <c r="CC284" i="14"/>
  <c r="CD284" i="1"/>
  <c r="CD284" i="14"/>
  <c r="CC285" i="1"/>
  <c r="CC285" i="14"/>
  <c r="CD285" i="1"/>
  <c r="CD285" i="14"/>
  <c r="CC286" i="1"/>
  <c r="CC286" i="14"/>
  <c r="CD286" i="1"/>
  <c r="CD286" i="14"/>
  <c r="CC287" i="1"/>
  <c r="CC287" i="14"/>
  <c r="CD287" i="1"/>
  <c r="CD287" i="14"/>
  <c r="CC288" i="1"/>
  <c r="CC288" i="14"/>
  <c r="CD288" i="1"/>
  <c r="CD288" i="14"/>
  <c r="CC289" i="1"/>
  <c r="CC289" i="14"/>
  <c r="CD289" i="1"/>
  <c r="CD289" i="14"/>
  <c r="CC290" i="1"/>
  <c r="CC290" i="14"/>
  <c r="CD290" i="1"/>
  <c r="CD290" i="14"/>
  <c r="CC291" i="1"/>
  <c r="CC291" i="14"/>
  <c r="CD291" i="1"/>
  <c r="CD291" i="14"/>
  <c r="CC292" i="1"/>
  <c r="CC292" i="14"/>
  <c r="CD292" i="1"/>
  <c r="CD292" i="14"/>
  <c r="CC293" i="1"/>
  <c r="CC293" i="14"/>
  <c r="CD293" i="1"/>
  <c r="CD293" i="14"/>
  <c r="CC294" i="1"/>
  <c r="CC294" i="14"/>
  <c r="CD294" i="1"/>
  <c r="CD294" i="14"/>
  <c r="CC295" i="1"/>
  <c r="CC295" i="14"/>
  <c r="CD295" i="1"/>
  <c r="CD295" i="14"/>
  <c r="CC296" i="1"/>
  <c r="CC296" i="14"/>
  <c r="CD296" i="1"/>
  <c r="CD296" i="14"/>
  <c r="CC297" i="1"/>
  <c r="CC297" i="14"/>
  <c r="CD297" i="1"/>
  <c r="CD297" i="14"/>
  <c r="CC298" i="1"/>
  <c r="CC298" i="14"/>
  <c r="CD298" i="1"/>
  <c r="CD298" i="14"/>
  <c r="CC299" i="1"/>
  <c r="CC299" i="14"/>
  <c r="CD299" i="1"/>
  <c r="CD299" i="14"/>
  <c r="CC300" i="1"/>
  <c r="CC300" i="14"/>
  <c r="CD300" i="1"/>
  <c r="CD300" i="14"/>
  <c r="CC301" i="1"/>
  <c r="CC301" i="14"/>
  <c r="CD301" i="1"/>
  <c r="CD301" i="14"/>
  <c r="CC302" i="1"/>
  <c r="CC302" i="14"/>
  <c r="CD302" i="1"/>
  <c r="CD302" i="14"/>
  <c r="CC303" i="1"/>
  <c r="CC303" i="14"/>
  <c r="CD303" i="1"/>
  <c r="CD303" i="14"/>
  <c r="CC304" i="1"/>
  <c r="CC304" i="14"/>
  <c r="CD304" i="1"/>
  <c r="CD304" i="14"/>
  <c r="CC305" i="1"/>
  <c r="CC305" i="14"/>
  <c r="CD305" i="1"/>
  <c r="CD305" i="14"/>
  <c r="CC306" i="1"/>
  <c r="CC306" i="14"/>
  <c r="CD306" i="1"/>
  <c r="CD306" i="14"/>
  <c r="CC307" i="1"/>
  <c r="CC307" i="14"/>
  <c r="CD307" i="1"/>
  <c r="CD307" i="14"/>
  <c r="CC308" i="1"/>
  <c r="CC308" i="14"/>
  <c r="CD308" i="1"/>
  <c r="CD308" i="14"/>
  <c r="CC309" i="1"/>
  <c r="CC309" i="14"/>
  <c r="CD309" i="1"/>
  <c r="CD309" i="14"/>
  <c r="CC310" i="1"/>
  <c r="CC310" i="14"/>
  <c r="CD310" i="1"/>
  <c r="CD310" i="14"/>
  <c r="CC311" i="1"/>
  <c r="CC311" i="14"/>
  <c r="CD311" i="1"/>
  <c r="CD311" i="14"/>
  <c r="CC312" i="1"/>
  <c r="CC312" i="14"/>
  <c r="CD312" i="1"/>
  <c r="CD312" i="14"/>
  <c r="CC313" i="1"/>
  <c r="CC313" i="14"/>
  <c r="CD313" i="1"/>
  <c r="CD313" i="14"/>
  <c r="CC314" i="1"/>
  <c r="CC314" i="14"/>
  <c r="CD314" i="1"/>
  <c r="CD314" i="14"/>
  <c r="CC315" i="1"/>
  <c r="CC315" i="14"/>
  <c r="CD315" i="1"/>
  <c r="CD315" i="14"/>
  <c r="CC316" i="1"/>
  <c r="CC316" i="14"/>
  <c r="CD316" i="1"/>
  <c r="CD316" i="14"/>
  <c r="CC317" i="1"/>
  <c r="CC317" i="14"/>
  <c r="CD317" i="1"/>
  <c r="CD317" i="14"/>
  <c r="CC318" i="1"/>
  <c r="CC318" i="14"/>
  <c r="CD318" i="1"/>
  <c r="CD318" i="14"/>
  <c r="CC319" i="1"/>
  <c r="CC319" i="14"/>
  <c r="CD319" i="1"/>
  <c r="CD319" i="14"/>
  <c r="CC320" i="1"/>
  <c r="CC320" i="14"/>
  <c r="CD320" i="1"/>
  <c r="CD320" i="14"/>
  <c r="CC321" i="1"/>
  <c r="CC321" i="14"/>
  <c r="CD321" i="1"/>
  <c r="CD321" i="14"/>
  <c r="CC322" i="1"/>
  <c r="CC322" i="14"/>
  <c r="CD322" i="1"/>
  <c r="CD322" i="14"/>
  <c r="CC323" i="1"/>
  <c r="CC323" i="14"/>
  <c r="CD323" i="1"/>
  <c r="CD323" i="14"/>
  <c r="CC324" i="1"/>
  <c r="CC324" i="14"/>
  <c r="CD324" i="1"/>
  <c r="CD324" i="14"/>
  <c r="CC325" i="1"/>
  <c r="CC325" i="14"/>
  <c r="CD325" i="1"/>
  <c r="CD325" i="14"/>
  <c r="CC326" i="1"/>
  <c r="CC326" i="14"/>
  <c r="CD326" i="1"/>
  <c r="CD326" i="14"/>
  <c r="CC327" i="1"/>
  <c r="CC327" i="14"/>
  <c r="CD327" i="1"/>
  <c r="CD327" i="14"/>
  <c r="CC328" i="1"/>
  <c r="CC328" i="14"/>
  <c r="CD328" i="1"/>
  <c r="CD328" i="14"/>
  <c r="CC329" i="1"/>
  <c r="CC329" i="14"/>
  <c r="CD329" i="1"/>
  <c r="CD329" i="14"/>
  <c r="CC330" i="1"/>
  <c r="CC330" i="14"/>
  <c r="CD330" i="1"/>
  <c r="CD330" i="14"/>
  <c r="CC331" i="1"/>
  <c r="CC331" i="14"/>
  <c r="CD331" i="1"/>
  <c r="CD331" i="14"/>
  <c r="CC332" i="1"/>
  <c r="CC332" i="14"/>
  <c r="CD332" i="1"/>
  <c r="CD332" i="14"/>
  <c r="CC333" i="1"/>
  <c r="CC333" i="14"/>
  <c r="CD333" i="1"/>
  <c r="CD333" i="14"/>
  <c r="CC334" i="1"/>
  <c r="CC334" i="14"/>
  <c r="CD334" i="1"/>
  <c r="CD334" i="14"/>
  <c r="CC335" i="1"/>
  <c r="CC335" i="14"/>
  <c r="CD335" i="1"/>
  <c r="CD335" i="14"/>
  <c r="CC336" i="1"/>
  <c r="CC336" i="14"/>
  <c r="CD336" i="1"/>
  <c r="CD336" i="14"/>
  <c r="CC337" i="1"/>
  <c r="CC337" i="14"/>
  <c r="CD337" i="1"/>
  <c r="CD337" i="14"/>
  <c r="CC338" i="1"/>
  <c r="CC338" i="14"/>
  <c r="CD338" i="1"/>
  <c r="CD338" i="14"/>
  <c r="CC339" i="1"/>
  <c r="CC339" i="14"/>
  <c r="CD339" i="1"/>
  <c r="CD339" i="14"/>
  <c r="CC340" i="1"/>
  <c r="CC340" i="14"/>
  <c r="CD340" i="1"/>
  <c r="CD340" i="14"/>
  <c r="CC341" i="1"/>
  <c r="CC341" i="14"/>
  <c r="CD341" i="1"/>
  <c r="CD341" i="14"/>
  <c r="CC342" i="1"/>
  <c r="CC342" i="14"/>
  <c r="CD342" i="1"/>
  <c r="CD342" i="14"/>
  <c r="CC343" i="1"/>
  <c r="CC343" i="14"/>
  <c r="CD343" i="1"/>
  <c r="CD343" i="14"/>
  <c r="CC344" i="1"/>
  <c r="CC344" i="14"/>
  <c r="CD344" i="1"/>
  <c r="CD344" i="14"/>
  <c r="CC345" i="1"/>
  <c r="CC345" i="14"/>
  <c r="CD345" i="1"/>
  <c r="CD345" i="14"/>
  <c r="CC346" i="1"/>
  <c r="CC346" i="14"/>
  <c r="CD346" i="1"/>
  <c r="CD346" i="14"/>
  <c r="CC347" i="1"/>
  <c r="CC347" i="14"/>
  <c r="CD347" i="1"/>
  <c r="CD347" i="14"/>
  <c r="CC348" i="1"/>
  <c r="CC348" i="14"/>
  <c r="CD348" i="1"/>
  <c r="CD348" i="14"/>
  <c r="CC349" i="1"/>
  <c r="CC349" i="14"/>
  <c r="CD349" i="1"/>
  <c r="CD349" i="14"/>
  <c r="CC350" i="1"/>
  <c r="CC350" i="14"/>
  <c r="CD350" i="1"/>
  <c r="CD350" i="14"/>
  <c r="CC351" i="1"/>
  <c r="CC351" i="14"/>
  <c r="CD351" i="1"/>
  <c r="CD351" i="14"/>
  <c r="CC352" i="1"/>
  <c r="CC352" i="14"/>
  <c r="CD352" i="1"/>
  <c r="CD352" i="14"/>
  <c r="CC353" i="1"/>
  <c r="CC353" i="14"/>
  <c r="CD353" i="1"/>
  <c r="CD353" i="14"/>
  <c r="CC354" i="1"/>
  <c r="CC354" i="14"/>
  <c r="CD354" i="1"/>
  <c r="CD354" i="14"/>
  <c r="CC355" i="1"/>
  <c r="CC355" i="14"/>
  <c r="CD355" i="1"/>
  <c r="CD355" i="14"/>
  <c r="CC356" i="1"/>
  <c r="CC356" i="14"/>
  <c r="CD356" i="1"/>
  <c r="CD356" i="14"/>
  <c r="CC357" i="1"/>
  <c r="CC357" i="14"/>
  <c r="CD357" i="1"/>
  <c r="CD357" i="14"/>
  <c r="CC358" i="1"/>
  <c r="CC358" i="14"/>
  <c r="CD358" i="1"/>
  <c r="CD358" i="14"/>
  <c r="CC359" i="1"/>
  <c r="CC359" i="14"/>
  <c r="CD359" i="1"/>
  <c r="CD359" i="14"/>
  <c r="CC360" i="1"/>
  <c r="CC360" i="14"/>
  <c r="CD360" i="1"/>
  <c r="CD360" i="14"/>
  <c r="CC361" i="1"/>
  <c r="CC361" i="14"/>
  <c r="CD361" i="1"/>
  <c r="CD361" i="14"/>
  <c r="CC362" i="1"/>
  <c r="CC362" i="14"/>
  <c r="CD362" i="1"/>
  <c r="CD362" i="14"/>
  <c r="CC363" i="1"/>
  <c r="CC363" i="14"/>
  <c r="CD363" i="1"/>
  <c r="CD363" i="14"/>
  <c r="CC364" i="1"/>
  <c r="CC364" i="14"/>
  <c r="CD364" i="1"/>
  <c r="CD364" i="14"/>
  <c r="CC365" i="1"/>
  <c r="CC365" i="14"/>
  <c r="CD365" i="1"/>
  <c r="CD365" i="14"/>
  <c r="CC366" i="1"/>
  <c r="CC366" i="14"/>
  <c r="CD366" i="1"/>
  <c r="CD366" i="14"/>
  <c r="CC367" i="1"/>
  <c r="CC367" i="14"/>
  <c r="CD367" i="1"/>
  <c r="CD367" i="14"/>
  <c r="CC368" i="1"/>
  <c r="CC368" i="14"/>
  <c r="CD368" i="1"/>
  <c r="CD368" i="14"/>
  <c r="CC369" i="1"/>
  <c r="CC369" i="14"/>
  <c r="CD369" i="1"/>
  <c r="CD369" i="14"/>
  <c r="CC370" i="1"/>
  <c r="CC370" i="14"/>
  <c r="CD370" i="1"/>
  <c r="CD370" i="14"/>
  <c r="CC371" i="1"/>
  <c r="CC371" i="14"/>
  <c r="CD371" i="1"/>
  <c r="CD371" i="14"/>
  <c r="CC372" i="1"/>
  <c r="CC372" i="14"/>
  <c r="CD372" i="1"/>
  <c r="CD372" i="14"/>
  <c r="CC373" i="1"/>
  <c r="CC373" i="14"/>
  <c r="CD373" i="1"/>
  <c r="CD373" i="14"/>
  <c r="CC374" i="1"/>
  <c r="CC374" i="14"/>
  <c r="CD374" i="1"/>
  <c r="CD374" i="14"/>
  <c r="CC375" i="1"/>
  <c r="CC375" i="14"/>
  <c r="CD375" i="1"/>
  <c r="CD375" i="14"/>
  <c r="CC376" i="1"/>
  <c r="CC376" i="14"/>
  <c r="CD376" i="1"/>
  <c r="CD376" i="14"/>
  <c r="CC377" i="1"/>
  <c r="CC377" i="14"/>
  <c r="CD377" i="1"/>
  <c r="CD377" i="14"/>
  <c r="CC378" i="1"/>
  <c r="CC378" i="14"/>
  <c r="CD378" i="1"/>
  <c r="CD378" i="14"/>
  <c r="CC379" i="1"/>
  <c r="CC379" i="14"/>
  <c r="CD379" i="1"/>
  <c r="CD379" i="14"/>
  <c r="CC380" i="1"/>
  <c r="CC380" i="14"/>
  <c r="CD380" i="1"/>
  <c r="CD380" i="14"/>
  <c r="CC381" i="1"/>
  <c r="CC381" i="14"/>
  <c r="CD381" i="1"/>
  <c r="CD381" i="14"/>
  <c r="CC382" i="1"/>
  <c r="CC382" i="14"/>
  <c r="CD382" i="1"/>
  <c r="CD382" i="14"/>
  <c r="CC383" i="1"/>
  <c r="CC383" i="14"/>
  <c r="CD383" i="1"/>
  <c r="CD383" i="14"/>
  <c r="CC384" i="1"/>
  <c r="CC384" i="14"/>
  <c r="CD384" i="1"/>
  <c r="CD384" i="14"/>
  <c r="CC385" i="1"/>
  <c r="CC385" i="14"/>
  <c r="CD385" i="1"/>
  <c r="CD385" i="14"/>
  <c r="CC386" i="1"/>
  <c r="CC386" i="14"/>
  <c r="CD386" i="1"/>
  <c r="CD386" i="14"/>
  <c r="CC387" i="1"/>
  <c r="CC387" i="14"/>
  <c r="CD387" i="1"/>
  <c r="CD387" i="14"/>
  <c r="CC388" i="1"/>
  <c r="CC388" i="14"/>
  <c r="CD388" i="1"/>
  <c r="CD388" i="14"/>
  <c r="CC389" i="1"/>
  <c r="CC389" i="14"/>
  <c r="CD389" i="1"/>
  <c r="CD389" i="14"/>
  <c r="CC390" i="1"/>
  <c r="CC390" i="14"/>
  <c r="CD390" i="1"/>
  <c r="CD390" i="14"/>
  <c r="CC391" i="1"/>
  <c r="CC391" i="14"/>
  <c r="CD391" i="1"/>
  <c r="CD391" i="14"/>
  <c r="CC392" i="1"/>
  <c r="CC392" i="14"/>
  <c r="CD392" i="1"/>
  <c r="CD392" i="14"/>
  <c r="CC393" i="1"/>
  <c r="CC393" i="14"/>
  <c r="CD393" i="1"/>
  <c r="CD393" i="14"/>
  <c r="CC394" i="1"/>
  <c r="CC394" i="14"/>
  <c r="CD394" i="1"/>
  <c r="CD394" i="14"/>
  <c r="CC395" i="1"/>
  <c r="CC395" i="14"/>
  <c r="CD395" i="1"/>
  <c r="CD395" i="14"/>
  <c r="CC396" i="1"/>
  <c r="CC396" i="14"/>
  <c r="CD396" i="1"/>
  <c r="CD396" i="14"/>
  <c r="CC397" i="1"/>
  <c r="CC397" i="14"/>
  <c r="CD397" i="1"/>
  <c r="CD397" i="14"/>
  <c r="CC398" i="1"/>
  <c r="CC398" i="14"/>
  <c r="CD398" i="1"/>
  <c r="CD398" i="14"/>
  <c r="CC399" i="1"/>
  <c r="CC399" i="14"/>
  <c r="CD399" i="1"/>
  <c r="CD399" i="14"/>
  <c r="CC400" i="1"/>
  <c r="CC400" i="14"/>
  <c r="CD400" i="1"/>
  <c r="CD400" i="14"/>
  <c r="CC401" i="1"/>
  <c r="CC401" i="14"/>
  <c r="CD401" i="1"/>
  <c r="CD401" i="14"/>
  <c r="CC402" i="1"/>
  <c r="CC402" i="14"/>
  <c r="CD402" i="1"/>
  <c r="CD402" i="14"/>
  <c r="CC403" i="1"/>
  <c r="CC403" i="14"/>
  <c r="CD403" i="1"/>
  <c r="CD403" i="14"/>
  <c r="CC404" i="1"/>
  <c r="CC404" i="14"/>
  <c r="CD404" i="1"/>
  <c r="CD404" i="14"/>
  <c r="CC405" i="1"/>
  <c r="CC405" i="14"/>
  <c r="CD405" i="1"/>
  <c r="CD405" i="14"/>
  <c r="CC406" i="1"/>
  <c r="CC406" i="14"/>
  <c r="CD406" i="1"/>
  <c r="CD406" i="14"/>
  <c r="CC407" i="1"/>
  <c r="CC407" i="14"/>
  <c r="CD407" i="1"/>
  <c r="CD407" i="14"/>
  <c r="CC408" i="1"/>
  <c r="CC408" i="14"/>
  <c r="CD408" i="1"/>
  <c r="CD408" i="14"/>
  <c r="CC409" i="1"/>
  <c r="CC409" i="14"/>
  <c r="CD409" i="1"/>
  <c r="CD409" i="14"/>
  <c r="CC410" i="1"/>
  <c r="CC410" i="14"/>
  <c r="CD410" i="1"/>
  <c r="CD410" i="14"/>
  <c r="CC411" i="1"/>
  <c r="CC411" i="14"/>
  <c r="CD411" i="1"/>
  <c r="CD411" i="14"/>
  <c r="CC412" i="1"/>
  <c r="CC412" i="14"/>
  <c r="CD412" i="1"/>
  <c r="CD412" i="14"/>
  <c r="CC413" i="1"/>
  <c r="CC413" i="14"/>
  <c r="CD413" i="1"/>
  <c r="CD413" i="14"/>
  <c r="CC414" i="1"/>
  <c r="CC414" i="14"/>
  <c r="CD414" i="1"/>
  <c r="CD414" i="14"/>
  <c r="CC415" i="1"/>
  <c r="CC415" i="14"/>
  <c r="CD415" i="1"/>
  <c r="CD415" i="14"/>
  <c r="CC416" i="1"/>
  <c r="CC416" i="14"/>
  <c r="CD416" i="1"/>
  <c r="CD416" i="14"/>
  <c r="CC417" i="1"/>
  <c r="CC417" i="14"/>
  <c r="CD417" i="1"/>
  <c r="CD417" i="14"/>
  <c r="CC418" i="1"/>
  <c r="CC418" i="14"/>
  <c r="CD418" i="1"/>
  <c r="CD418" i="14"/>
  <c r="CC419" i="1"/>
  <c r="CC419" i="14"/>
  <c r="CD419" i="1"/>
  <c r="CD419" i="14"/>
  <c r="CC420" i="1"/>
  <c r="CC420" i="14"/>
  <c r="CD420" i="1"/>
  <c r="CD420" i="14"/>
  <c r="CC421" i="1"/>
  <c r="CC421" i="14"/>
  <c r="CD421" i="1"/>
  <c r="CD421" i="14"/>
  <c r="CC422" i="1"/>
  <c r="CC422" i="14"/>
  <c r="CD422" i="1"/>
  <c r="CD422" i="14"/>
  <c r="CC423" i="1"/>
  <c r="CC423" i="14"/>
  <c r="CD423" i="1"/>
  <c r="CD423" i="14"/>
  <c r="CC424" i="1"/>
  <c r="CC424" i="14"/>
  <c r="CD424" i="1"/>
  <c r="CD424" i="14"/>
  <c r="CC425" i="1"/>
  <c r="CC425" i="14"/>
  <c r="CD425" i="1"/>
  <c r="CD425" i="14"/>
  <c r="CC426" i="1"/>
  <c r="CC426" i="14"/>
  <c r="CD426" i="1"/>
  <c r="CD426" i="14"/>
  <c r="CC427" i="1"/>
  <c r="CC427" i="14"/>
  <c r="CD427" i="1"/>
  <c r="CD427" i="14"/>
  <c r="CC428" i="1"/>
  <c r="CC428" i="14"/>
  <c r="CD428" i="1"/>
  <c r="CD428" i="14"/>
  <c r="CC429" i="1"/>
  <c r="CC429" i="14"/>
  <c r="CD429" i="1"/>
  <c r="CD429" i="14"/>
  <c r="CC430" i="1"/>
  <c r="CC430" i="14"/>
  <c r="CD430" i="1"/>
  <c r="CD430" i="14"/>
  <c r="CC431" i="1"/>
  <c r="CC431" i="14"/>
  <c r="CD431" i="1"/>
  <c r="CD431" i="14"/>
  <c r="CC432" i="1"/>
  <c r="CC432" i="14"/>
  <c r="CD432" i="1"/>
  <c r="CD432" i="14"/>
  <c r="CC433" i="1"/>
  <c r="CC433" i="14"/>
  <c r="CD433" i="1"/>
  <c r="CD433" i="14"/>
  <c r="CC434" i="1"/>
  <c r="CC434" i="14"/>
  <c r="CD434" i="1"/>
  <c r="CD434" i="14"/>
  <c r="CC435" i="1"/>
  <c r="CC435" i="14"/>
  <c r="CD435" i="1"/>
  <c r="CD435" i="14"/>
  <c r="CC436" i="1"/>
  <c r="CC436" i="14"/>
  <c r="CD436" i="1"/>
  <c r="CD436" i="14"/>
  <c r="CC437" i="1"/>
  <c r="CC437" i="14"/>
  <c r="CD437" i="1"/>
  <c r="CD437" i="14"/>
  <c r="CC438" i="1"/>
  <c r="CC438" i="14"/>
  <c r="CD438" i="1"/>
  <c r="CD438" i="14"/>
  <c r="CC439" i="1"/>
  <c r="CC439" i="14"/>
  <c r="CD439" i="1"/>
  <c r="CD439" i="14"/>
  <c r="CC440" i="1"/>
  <c r="CC440" i="14"/>
  <c r="CD440" i="1"/>
  <c r="CD440" i="14"/>
  <c r="CC441" i="1"/>
  <c r="CC441" i="14"/>
  <c r="CD441" i="1"/>
  <c r="CD441" i="14"/>
  <c r="CC442" i="1"/>
  <c r="CC442" i="14"/>
  <c r="CD442" i="1"/>
  <c r="CD442" i="14"/>
  <c r="CC443" i="1"/>
  <c r="CC443" i="14"/>
  <c r="CD443" i="1"/>
  <c r="CD443" i="14"/>
  <c r="CC444" i="1"/>
  <c r="CC444" i="14"/>
  <c r="CD444" i="1"/>
  <c r="CD444" i="14"/>
  <c r="CC445" i="1"/>
  <c r="CC445" i="14"/>
  <c r="CD445" i="1"/>
  <c r="CD445" i="14"/>
  <c r="CC446" i="1"/>
  <c r="CC446" i="14"/>
  <c r="CD446" i="1"/>
  <c r="CD446" i="14"/>
  <c r="CC447" i="1"/>
  <c r="CC447" i="14"/>
  <c r="CD447" i="1"/>
  <c r="CD447" i="14"/>
  <c r="CC448" i="1"/>
  <c r="CC448" i="14"/>
  <c r="CD448" i="1"/>
  <c r="CD448" i="14"/>
  <c r="CC449" i="1"/>
  <c r="CC449" i="14"/>
  <c r="CD449" i="1"/>
  <c r="CD449" i="14"/>
  <c r="CC450" i="1"/>
  <c r="CC450" i="14"/>
  <c r="CD450" i="1"/>
  <c r="CD450" i="14"/>
  <c r="CC451" i="1"/>
  <c r="CC451" i="14"/>
  <c r="CD451" i="1"/>
  <c r="CD451" i="14"/>
  <c r="CC452" i="1"/>
  <c r="CC452" i="14"/>
  <c r="CD452" i="1"/>
  <c r="CD452" i="14"/>
  <c r="CC453" i="1"/>
  <c r="CC453" i="14"/>
  <c r="CD453" i="1"/>
  <c r="CD453" i="14"/>
  <c r="CC454" i="1"/>
  <c r="CC454" i="14"/>
  <c r="CD454" i="1"/>
  <c r="CD454" i="14"/>
  <c r="CC455" i="1"/>
  <c r="CC455" i="14"/>
  <c r="CD455" i="1"/>
  <c r="CD455" i="14"/>
  <c r="CC456" i="1"/>
  <c r="CC456" i="14"/>
  <c r="CD456" i="1"/>
  <c r="CD456" i="14"/>
  <c r="CC457" i="1"/>
  <c r="CC457" i="14"/>
  <c r="CD457" i="1"/>
  <c r="CD457" i="14"/>
  <c r="CC458" i="1"/>
  <c r="CC458" i="14"/>
  <c r="CD458" i="1"/>
  <c r="CD458" i="14"/>
  <c r="CC459" i="1"/>
  <c r="CC459" i="14"/>
  <c r="CD459" i="1"/>
  <c r="CD459" i="14"/>
  <c r="CC460" i="1"/>
  <c r="CC460" i="14"/>
  <c r="CD460" i="1"/>
  <c r="CD460" i="14"/>
  <c r="CC461" i="1"/>
  <c r="CC461" i="14"/>
  <c r="CD461" i="1"/>
  <c r="CD461" i="14"/>
  <c r="CC462" i="1"/>
  <c r="CC462" i="14"/>
  <c r="CD462" i="1"/>
  <c r="CD462" i="14"/>
  <c r="CC463" i="1"/>
  <c r="CC463" i="14"/>
  <c r="CD463" i="1"/>
  <c r="CD463" i="14"/>
  <c r="CC464" i="1"/>
  <c r="CC464" i="14"/>
  <c r="CD464" i="1"/>
  <c r="CD464" i="14"/>
  <c r="CC465" i="1"/>
  <c r="CC465" i="14"/>
  <c r="CD465" i="1"/>
  <c r="CD465" i="14"/>
  <c r="CC466" i="1"/>
  <c r="CC466" i="14"/>
  <c r="CD466" i="1"/>
  <c r="CD466" i="14"/>
  <c r="CC467" i="1"/>
  <c r="CC467" i="14"/>
  <c r="CD467" i="1"/>
  <c r="CD467" i="14"/>
  <c r="CC468" i="1"/>
  <c r="CC468" i="14"/>
  <c r="CD468" i="1"/>
  <c r="CD468" i="14"/>
  <c r="CC469" i="1"/>
  <c r="CC469" i="14"/>
  <c r="CD469" i="1"/>
  <c r="CD469" i="14"/>
  <c r="CC470" i="1"/>
  <c r="CC470" i="14"/>
  <c r="CD470" i="1"/>
  <c r="CD470" i="14"/>
  <c r="CC471" i="1"/>
  <c r="CC471" i="14"/>
  <c r="CD471" i="1"/>
  <c r="CD471" i="14"/>
  <c r="CC472" i="1"/>
  <c r="CC472" i="14"/>
  <c r="CD472" i="1"/>
  <c r="CD472" i="14"/>
  <c r="CC473" i="1"/>
  <c r="CC473" i="14"/>
  <c r="CD473" i="1"/>
  <c r="CD473" i="14"/>
  <c r="CC474" i="1"/>
  <c r="CC474" i="14"/>
  <c r="CD474" i="1"/>
  <c r="CD474" i="14"/>
  <c r="CC475" i="1"/>
  <c r="CC475" i="14"/>
  <c r="CD475" i="1"/>
  <c r="CD475" i="14"/>
  <c r="CC476" i="1"/>
  <c r="CC476" i="14"/>
  <c r="CD476" i="1"/>
  <c r="CD476" i="14"/>
  <c r="CC477" i="1"/>
  <c r="CC477" i="14"/>
  <c r="CD477" i="1"/>
  <c r="CD477" i="14"/>
  <c r="CC478" i="1"/>
  <c r="CC478" i="14"/>
  <c r="CD478" i="1"/>
  <c r="CD478" i="14"/>
  <c r="CC479" i="1"/>
  <c r="CC479" i="14"/>
  <c r="CD479" i="1"/>
  <c r="CD479" i="14"/>
  <c r="CC480" i="1"/>
  <c r="CC480" i="14"/>
  <c r="CD480" i="1"/>
  <c r="CD480" i="14"/>
  <c r="CC481" i="1"/>
  <c r="CC481" i="14"/>
  <c r="CD481" i="1"/>
  <c r="CD481" i="14"/>
  <c r="CC482" i="1"/>
  <c r="CC482" i="14"/>
  <c r="CD482" i="1"/>
  <c r="CD482" i="14"/>
  <c r="CC483" i="1"/>
  <c r="CC483" i="14"/>
  <c r="CD483" i="1"/>
  <c r="CD483" i="14"/>
  <c r="CC484" i="1"/>
  <c r="CC484" i="14"/>
  <c r="CD484" i="1"/>
  <c r="CD484" i="14"/>
  <c r="CC485" i="1"/>
  <c r="CC485" i="14"/>
  <c r="CD485" i="1"/>
  <c r="CD485" i="14"/>
  <c r="CC486" i="1"/>
  <c r="CC486" i="14"/>
  <c r="CD486" i="1"/>
  <c r="CD486" i="14"/>
  <c r="CC487" i="1"/>
  <c r="CC487" i="14"/>
  <c r="CD487" i="1"/>
  <c r="CD487" i="14"/>
  <c r="CC488" i="1"/>
  <c r="CC488" i="14"/>
  <c r="CD488" i="1"/>
  <c r="CD488" i="14"/>
  <c r="CC489" i="1"/>
  <c r="CC489" i="14"/>
  <c r="CD489" i="1"/>
  <c r="CD489" i="14"/>
  <c r="CC490" i="1"/>
  <c r="CC490" i="14"/>
  <c r="CD490" i="1"/>
  <c r="CD490" i="14"/>
  <c r="CC491" i="1"/>
  <c r="CC491" i="14"/>
  <c r="CD491" i="1"/>
  <c r="CD491" i="14"/>
  <c r="CC492" i="1"/>
  <c r="CC492" i="14"/>
  <c r="CD492" i="1"/>
  <c r="CD492" i="14"/>
  <c r="CC493" i="1"/>
  <c r="CC493" i="14"/>
  <c r="CD493" i="1"/>
  <c r="CD493" i="14"/>
  <c r="CC494" i="1"/>
  <c r="CC494" i="14"/>
  <c r="CD494" i="1"/>
  <c r="CD494" i="14"/>
  <c r="CC495" i="1"/>
  <c r="CC495" i="14"/>
  <c r="CD495" i="1"/>
  <c r="CD495" i="14"/>
  <c r="CC496" i="1"/>
  <c r="CC496" i="14"/>
  <c r="CD496" i="1"/>
  <c r="CD496" i="14"/>
  <c r="CC497" i="1"/>
  <c r="CC497" i="14"/>
  <c r="CD497" i="1"/>
  <c r="CD497" i="14"/>
  <c r="CC498" i="1"/>
  <c r="CC498" i="14"/>
  <c r="CD498" i="1"/>
  <c r="CD498" i="14"/>
  <c r="CC499" i="1"/>
  <c r="CC499" i="14"/>
  <c r="CD499" i="1"/>
  <c r="CD499" i="14"/>
  <c r="CC500" i="1"/>
  <c r="CC500" i="14"/>
  <c r="CD500" i="1"/>
  <c r="CD500" i="14"/>
  <c r="CC501" i="1"/>
  <c r="CC501" i="14"/>
  <c r="CD501" i="1"/>
  <c r="CD501" i="14"/>
  <c r="CC502" i="1"/>
  <c r="CC502" i="14"/>
  <c r="CD502" i="1"/>
  <c r="CD502" i="14"/>
  <c r="CC503" i="1"/>
  <c r="CC503" i="14"/>
  <c r="CD503" i="1"/>
  <c r="CD503" i="14"/>
  <c r="CC504" i="1"/>
  <c r="CC504" i="14"/>
  <c r="CD504" i="1"/>
  <c r="CD504" i="14"/>
  <c r="CC505" i="1"/>
  <c r="CC505" i="14"/>
  <c r="CD505" i="1"/>
  <c r="CD505" i="14"/>
  <c r="CC506" i="1"/>
  <c r="CC506" i="14"/>
  <c r="CD506" i="1"/>
  <c r="CD506" i="14"/>
  <c r="CC507" i="1"/>
  <c r="CC507" i="14"/>
  <c r="CD507" i="1"/>
  <c r="CD507" i="14"/>
  <c r="CC508" i="1"/>
  <c r="CC508" i="14"/>
  <c r="CD508" i="1"/>
  <c r="CD508" i="14"/>
  <c r="CC509" i="1"/>
  <c r="CC509" i="14"/>
  <c r="CD509" i="1"/>
  <c r="CD509" i="14"/>
  <c r="CC510" i="1"/>
  <c r="CC510" i="14"/>
  <c r="CD510" i="1"/>
  <c r="CD510" i="14"/>
  <c r="CC511" i="1"/>
  <c r="CC511" i="14"/>
  <c r="CD511" i="1"/>
  <c r="CD511" i="14"/>
  <c r="CC512" i="1"/>
  <c r="CC512" i="14"/>
  <c r="CD512" i="1"/>
  <c r="CD512" i="14"/>
  <c r="CC513" i="1"/>
  <c r="CC513" i="14"/>
  <c r="CD513" i="1"/>
  <c r="CD513" i="14"/>
  <c r="CC514" i="1"/>
  <c r="CC514" i="14"/>
  <c r="CD514" i="1"/>
  <c r="CD514" i="14"/>
  <c r="CC515" i="1"/>
  <c r="CC515" i="14"/>
  <c r="CD515" i="1"/>
  <c r="CD515" i="14"/>
  <c r="CC516" i="1"/>
  <c r="CC516" i="14"/>
  <c r="CD516" i="1"/>
  <c r="CD516" i="14"/>
  <c r="CC517" i="1"/>
  <c r="CC517" i="14"/>
  <c r="CD517" i="1"/>
  <c r="CD517" i="14"/>
  <c r="CC518" i="1"/>
  <c r="CC518" i="14"/>
  <c r="CD518" i="1"/>
  <c r="CD518" i="14"/>
  <c r="CC519" i="1"/>
  <c r="CC519" i="14"/>
  <c r="CD519" i="1"/>
  <c r="CD519" i="14"/>
  <c r="CC520" i="1"/>
  <c r="CC520" i="14"/>
  <c r="CD520" i="1"/>
  <c r="CD520" i="14"/>
  <c r="CC521" i="1"/>
  <c r="CC521" i="14"/>
  <c r="CD521" i="1"/>
  <c r="CD521" i="14"/>
  <c r="CC522" i="1"/>
  <c r="CC522" i="14"/>
  <c r="CD522" i="1"/>
  <c r="CD522" i="14"/>
  <c r="CC523" i="1"/>
  <c r="CC523" i="14"/>
  <c r="CD523" i="1"/>
  <c r="CD523" i="14"/>
  <c r="CC524" i="1"/>
  <c r="CC524" i="14"/>
  <c r="CD524" i="1"/>
  <c r="CD524" i="14"/>
  <c r="CC525" i="1"/>
  <c r="CC525" i="14"/>
  <c r="CD525" i="1"/>
  <c r="CD525" i="14"/>
  <c r="CC526" i="1"/>
  <c r="CC526" i="14"/>
  <c r="CD526" i="1"/>
  <c r="CD526" i="14"/>
  <c r="CC527" i="1"/>
  <c r="CC527" i="14"/>
  <c r="CD527" i="1"/>
  <c r="CD527" i="14"/>
  <c r="CC528" i="1"/>
  <c r="CC528" i="14"/>
  <c r="CD528" i="1"/>
  <c r="CD528" i="14"/>
  <c r="CC529" i="1"/>
  <c r="CC529" i="14"/>
  <c r="CD529" i="1"/>
  <c r="CD529" i="14"/>
  <c r="CC530" i="1"/>
  <c r="CC530" i="14"/>
  <c r="CD530" i="1"/>
  <c r="CD530" i="14"/>
  <c r="CC531" i="1"/>
  <c r="CC531" i="14"/>
  <c r="CD531" i="1"/>
  <c r="CD531" i="14"/>
  <c r="CC532" i="1"/>
  <c r="CC532" i="14"/>
  <c r="CD532" i="1"/>
  <c r="CD532" i="14"/>
  <c r="CC533" i="1"/>
  <c r="CC533" i="14"/>
  <c r="CD533" i="1"/>
  <c r="CD533" i="14"/>
  <c r="CC534" i="1"/>
  <c r="CC534" i="14"/>
  <c r="CD534" i="1"/>
  <c r="CD534" i="14"/>
  <c r="CC535" i="1"/>
  <c r="CC535" i="14"/>
  <c r="CD535" i="1"/>
  <c r="CD535" i="14"/>
  <c r="CC536" i="1"/>
  <c r="CC536" i="14"/>
  <c r="CD536" i="1"/>
  <c r="CD536" i="14"/>
  <c r="CC537" i="1"/>
  <c r="CC537" i="14"/>
  <c r="CD537" i="1"/>
  <c r="CD537" i="14"/>
  <c r="CC538" i="1"/>
  <c r="CC538" i="14"/>
  <c r="CD538" i="1"/>
  <c r="CD538" i="14"/>
  <c r="CC539" i="1"/>
  <c r="CC539" i="14"/>
  <c r="CD539" i="1"/>
  <c r="CD539" i="14"/>
  <c r="CC540" i="1"/>
  <c r="CC540" i="14"/>
  <c r="CD540" i="1"/>
  <c r="CD540" i="14"/>
  <c r="CC541" i="1"/>
  <c r="CC541" i="14"/>
  <c r="CD541" i="1"/>
  <c r="CD541" i="14"/>
  <c r="CC542" i="1"/>
  <c r="CC542" i="14"/>
  <c r="CD542" i="1"/>
  <c r="CD542" i="14"/>
  <c r="CC543" i="1"/>
  <c r="CC543" i="14"/>
  <c r="CD543" i="1"/>
  <c r="CD543" i="14"/>
  <c r="CC544" i="1"/>
  <c r="CC544" i="14"/>
  <c r="CD544" i="1"/>
  <c r="CD544" i="14"/>
  <c r="CC545" i="1"/>
  <c r="CC545" i="14"/>
  <c r="CD545" i="1"/>
  <c r="CD545" i="14"/>
  <c r="CC546" i="1"/>
  <c r="CC546" i="14"/>
  <c r="CD546" i="1"/>
  <c r="CD546" i="14"/>
  <c r="CC547" i="1"/>
  <c r="CC547" i="14"/>
  <c r="CD547" i="1"/>
  <c r="CD547" i="14"/>
  <c r="CC548" i="1"/>
  <c r="CC548" i="14"/>
  <c r="CD548" i="1"/>
  <c r="CD548" i="14"/>
  <c r="CC549" i="1"/>
  <c r="CC549" i="14"/>
  <c r="CD549" i="1"/>
  <c r="CD549" i="14"/>
  <c r="CC550" i="1"/>
  <c r="CC550" i="14"/>
  <c r="CD550" i="1"/>
  <c r="CD550" i="14"/>
  <c r="CC551" i="1"/>
  <c r="CC551" i="14"/>
  <c r="CD551" i="1"/>
  <c r="CD551" i="14"/>
  <c r="CC552" i="1"/>
  <c r="CC552" i="14"/>
  <c r="CD552" i="1"/>
  <c r="CD552" i="14"/>
  <c r="CC553" i="1"/>
  <c r="CC553" i="14"/>
  <c r="CD553" i="1"/>
  <c r="CD553" i="14"/>
  <c r="CC554" i="1"/>
  <c r="CC554" i="14"/>
  <c r="CD554" i="1"/>
  <c r="CD554" i="14"/>
  <c r="CC555" i="1"/>
  <c r="CC555" i="14"/>
  <c r="CD555" i="1"/>
  <c r="CD555" i="14"/>
  <c r="CC556" i="1"/>
  <c r="CC556" i="14"/>
  <c r="CD556" i="1"/>
  <c r="CD556" i="14"/>
  <c r="CC557" i="1"/>
  <c r="CC557" i="14"/>
  <c r="CD557" i="1"/>
  <c r="CD557" i="14"/>
  <c r="CC558" i="1"/>
  <c r="CC558" i="14"/>
  <c r="CD558" i="1"/>
  <c r="CD558" i="14"/>
  <c r="CC559" i="1"/>
  <c r="CC559" i="14"/>
  <c r="CD559" i="1"/>
  <c r="CD559" i="14"/>
  <c r="CC560" i="1"/>
  <c r="CC560" i="14"/>
  <c r="CD560" i="1"/>
  <c r="CD560" i="14"/>
  <c r="CC561" i="1"/>
  <c r="CC561" i="14"/>
  <c r="CD561" i="1"/>
  <c r="CD561" i="14"/>
  <c r="CC562" i="1"/>
  <c r="CC562" i="14"/>
  <c r="CD562" i="1"/>
  <c r="CD562" i="14"/>
  <c r="CC563" i="1"/>
  <c r="CC563" i="14"/>
  <c r="CD563" i="1"/>
  <c r="CD563" i="14"/>
  <c r="CC564" i="1"/>
  <c r="CC564" i="14"/>
  <c r="CD564" i="1"/>
  <c r="CD564" i="14"/>
  <c r="CC565" i="1"/>
  <c r="CC565" i="14"/>
  <c r="CD565" i="1"/>
  <c r="CD565" i="14"/>
  <c r="CC566" i="1"/>
  <c r="CC566" i="14"/>
  <c r="CD566" i="1"/>
  <c r="CD566" i="14"/>
  <c r="CC567" i="1"/>
  <c r="CC567" i="14"/>
  <c r="CD567" i="1"/>
  <c r="CD567" i="14"/>
  <c r="CC568" i="1"/>
  <c r="CC568" i="14"/>
  <c r="CD568" i="1"/>
  <c r="CD568" i="14"/>
  <c r="CC569" i="1"/>
  <c r="CC569" i="14"/>
  <c r="CD569" i="1"/>
  <c r="CD569" i="14"/>
  <c r="CC570" i="1"/>
  <c r="CC570" i="14"/>
  <c r="CD570" i="1"/>
  <c r="CD570" i="14"/>
  <c r="CC571" i="1"/>
  <c r="CC571" i="14"/>
  <c r="CD571" i="1"/>
  <c r="CD571" i="14"/>
  <c r="CC572" i="1"/>
  <c r="CC572" i="14"/>
  <c r="CD572" i="1"/>
  <c r="CD572" i="14"/>
  <c r="CC573" i="1"/>
  <c r="CC573" i="14"/>
  <c r="CD573" i="1"/>
  <c r="CD573" i="14"/>
  <c r="CC574" i="1"/>
  <c r="CC574" i="14"/>
  <c r="CD574" i="1"/>
  <c r="CD574" i="14"/>
  <c r="CC575" i="1"/>
  <c r="CC575" i="14"/>
  <c r="CD575" i="1"/>
  <c r="CD575" i="14"/>
  <c r="CC576" i="1"/>
  <c r="CC576" i="14"/>
  <c r="CD576" i="1"/>
  <c r="CD576" i="14"/>
  <c r="CC577" i="1"/>
  <c r="CC577" i="14"/>
  <c r="CD577" i="1"/>
  <c r="CD577" i="14"/>
  <c r="CC578" i="1"/>
  <c r="CC578" i="14"/>
  <c r="CD578" i="1"/>
  <c r="CD578" i="14"/>
  <c r="CC579" i="1"/>
  <c r="CC579" i="14"/>
  <c r="CD579" i="1"/>
  <c r="CD579" i="14"/>
  <c r="CC580" i="1"/>
  <c r="CC580" i="14"/>
  <c r="CD580" i="1"/>
  <c r="CD580" i="14"/>
  <c r="CC581" i="1"/>
  <c r="CC581" i="14"/>
  <c r="CD581" i="1"/>
  <c r="CD581" i="14"/>
  <c r="CC582" i="1"/>
  <c r="CC582" i="14"/>
  <c r="CD582" i="1"/>
  <c r="CD582" i="14"/>
  <c r="CC583" i="1"/>
  <c r="CC583" i="14"/>
  <c r="CD583" i="1"/>
  <c r="CD583" i="14"/>
  <c r="CC584" i="1"/>
  <c r="CC584" i="14"/>
  <c r="CD584" i="1"/>
  <c r="CD584" i="14"/>
  <c r="CC585" i="1"/>
  <c r="CC585" i="14"/>
  <c r="CD585" i="1"/>
  <c r="CD585" i="14"/>
  <c r="CC586" i="1"/>
  <c r="CC586" i="14"/>
  <c r="CD586" i="1"/>
  <c r="CD586" i="14"/>
  <c r="CC587" i="1"/>
  <c r="CC587" i="14"/>
  <c r="CD587" i="1"/>
  <c r="CD587" i="14"/>
  <c r="CC588" i="1"/>
  <c r="CC588" i="14"/>
  <c r="CD588" i="1"/>
  <c r="CD588" i="14"/>
  <c r="CC589" i="1"/>
  <c r="CC589" i="14"/>
  <c r="CD589" i="1"/>
  <c r="CD589" i="14"/>
  <c r="CC590" i="1"/>
  <c r="CC590" i="14"/>
  <c r="CD590" i="1"/>
  <c r="CD590" i="14"/>
  <c r="CC591" i="1"/>
  <c r="CC591" i="14"/>
  <c r="CD591" i="1"/>
  <c r="CD591" i="14"/>
  <c r="CC592" i="1"/>
  <c r="CC592" i="14"/>
  <c r="CD592" i="1"/>
  <c r="CD592" i="14"/>
  <c r="CC593" i="1"/>
  <c r="CC593" i="14"/>
  <c r="CD593" i="1"/>
  <c r="CD593" i="14"/>
  <c r="CC594" i="1"/>
  <c r="CC594" i="14"/>
  <c r="CD594" i="1"/>
  <c r="CD594" i="14"/>
  <c r="CC595" i="1"/>
  <c r="CC595" i="14"/>
  <c r="CD595" i="1"/>
  <c r="CD595" i="14"/>
  <c r="CC596" i="1"/>
  <c r="CC596" i="14"/>
  <c r="CD596" i="1"/>
  <c r="CD596" i="14"/>
  <c r="CC597" i="1"/>
  <c r="CC597" i="14"/>
  <c r="CD597" i="1"/>
  <c r="CD597" i="14"/>
  <c r="CC598" i="1"/>
  <c r="CC598" i="14"/>
  <c r="CD598" i="1"/>
  <c r="CD598" i="14"/>
  <c r="CC599" i="1"/>
  <c r="CC599" i="14"/>
  <c r="CD599" i="1"/>
  <c r="CD599" i="14"/>
  <c r="CC600" i="1"/>
  <c r="CC600" i="14"/>
  <c r="CD600" i="1"/>
  <c r="CD600" i="14"/>
  <c r="CC601" i="1"/>
  <c r="CC601" i="14"/>
  <c r="CD601" i="1"/>
  <c r="CD601" i="14"/>
  <c r="CC602" i="1"/>
  <c r="CC602" i="14"/>
  <c r="CD602" i="1"/>
  <c r="CD602" i="14"/>
  <c r="CC603" i="1"/>
  <c r="CC603" i="14"/>
  <c r="CD603" i="1"/>
  <c r="CD603" i="14"/>
  <c r="CC604" i="1"/>
  <c r="CC604" i="14"/>
  <c r="CD604" i="1"/>
  <c r="CD604" i="14"/>
  <c r="CC605" i="1"/>
  <c r="CC605" i="14"/>
  <c r="CD605" i="1"/>
  <c r="CD605" i="14"/>
  <c r="CC606" i="1"/>
  <c r="CC606" i="14"/>
  <c r="CD606" i="1"/>
  <c r="CD606" i="14"/>
  <c r="CC607" i="1"/>
  <c r="CC607" i="14"/>
  <c r="CD607" i="1"/>
  <c r="CD607" i="14"/>
  <c r="CC608" i="1"/>
  <c r="CC608" i="14"/>
  <c r="CD608" i="1"/>
  <c r="CD608" i="14"/>
  <c r="CC609" i="1"/>
  <c r="CC609" i="14"/>
  <c r="CD609" i="1"/>
  <c r="CD609" i="14"/>
  <c r="CC610" i="1"/>
  <c r="CC610" i="14"/>
  <c r="CD610" i="1"/>
  <c r="CD610" i="14"/>
  <c r="CC611" i="1"/>
  <c r="CC611" i="14"/>
  <c r="CD611" i="1"/>
  <c r="CD611" i="14"/>
  <c r="CC612" i="1"/>
  <c r="CC612" i="14"/>
  <c r="CD612" i="1"/>
  <c r="CD612" i="14"/>
  <c r="CC613" i="1"/>
  <c r="CC613" i="14"/>
  <c r="CD613" i="1"/>
  <c r="CD613" i="14"/>
  <c r="CC614" i="1"/>
  <c r="CC614" i="14"/>
  <c r="CD614" i="1"/>
  <c r="CD614" i="14"/>
  <c r="CC615" i="1"/>
  <c r="CC615" i="14"/>
  <c r="CD615" i="1"/>
  <c r="CD615" i="14"/>
  <c r="CC616" i="1"/>
  <c r="CC616" i="14"/>
  <c r="CD616" i="1"/>
  <c r="CD616" i="14"/>
  <c r="CC617" i="1"/>
  <c r="CC617" i="14"/>
  <c r="CD617" i="1"/>
  <c r="CD617" i="14"/>
  <c r="CC618" i="1"/>
  <c r="CC618" i="14"/>
  <c r="CD618" i="1"/>
  <c r="CD618" i="14"/>
  <c r="CC619" i="1"/>
  <c r="CC619" i="14"/>
  <c r="CD619" i="1"/>
  <c r="CD619" i="14"/>
  <c r="CC620" i="1"/>
  <c r="CC620" i="14"/>
  <c r="CD620" i="1"/>
  <c r="CD620" i="14"/>
  <c r="CC621" i="1"/>
  <c r="CC621" i="14"/>
  <c r="CD621" i="1"/>
  <c r="CD621" i="14"/>
  <c r="CC622" i="1"/>
  <c r="CC622" i="14"/>
  <c r="CD622" i="1"/>
  <c r="CD622" i="14"/>
  <c r="CC623" i="1"/>
  <c r="CC623" i="14"/>
  <c r="CD623" i="1"/>
  <c r="CD623" i="14"/>
  <c r="CC624" i="1"/>
  <c r="CC624" i="14"/>
  <c r="CD624" i="1"/>
  <c r="CD624" i="14"/>
  <c r="CC625" i="1"/>
  <c r="CC625" i="14"/>
  <c r="CD625" i="1"/>
  <c r="CD625" i="14"/>
  <c r="CC626" i="1"/>
  <c r="CC626" i="14"/>
  <c r="CD626" i="1"/>
  <c r="CD626" i="14"/>
  <c r="CC627" i="1"/>
  <c r="CC627" i="14"/>
  <c r="CD627" i="1"/>
  <c r="CD627" i="14"/>
  <c r="CC628" i="1"/>
  <c r="CC628" i="14"/>
  <c r="CD628" i="1"/>
  <c r="CD628" i="14"/>
  <c r="CC629" i="1"/>
  <c r="CC629" i="14"/>
  <c r="CD629" i="1"/>
  <c r="CD629" i="14"/>
  <c r="CC630" i="1"/>
  <c r="CC630" i="14"/>
  <c r="CD630" i="1"/>
  <c r="CD630" i="14"/>
  <c r="CC631" i="1"/>
  <c r="CC631" i="14"/>
  <c r="CD631" i="1"/>
  <c r="CD631" i="14"/>
  <c r="CC632" i="1"/>
  <c r="CC632" i="14"/>
  <c r="CD632" i="1"/>
  <c r="CD632" i="14"/>
  <c r="CC633" i="1"/>
  <c r="CC633" i="14"/>
  <c r="CD633" i="1"/>
  <c r="CD633" i="14"/>
  <c r="CC634" i="1"/>
  <c r="CC634" i="14"/>
  <c r="CD634" i="1"/>
  <c r="CD634" i="14"/>
  <c r="CC635" i="1"/>
  <c r="CC635" i="14"/>
  <c r="CD635" i="1"/>
  <c r="CD635" i="14"/>
  <c r="CC636" i="1"/>
  <c r="CC636" i="14"/>
  <c r="CD636" i="1"/>
  <c r="CD636" i="14"/>
  <c r="CC637" i="1"/>
  <c r="CC637" i="14"/>
  <c r="CD637" i="1"/>
  <c r="CD637" i="14"/>
  <c r="CC638" i="1"/>
  <c r="CC638" i="14"/>
  <c r="CD638" i="1"/>
  <c r="CD638" i="14"/>
  <c r="CC639" i="1"/>
  <c r="CC639" i="14"/>
  <c r="CD639" i="1"/>
  <c r="CD639" i="14"/>
  <c r="CC640" i="1"/>
  <c r="CC640" i="14"/>
  <c r="CD640" i="1"/>
  <c r="CD640" i="14"/>
  <c r="CC641" i="1"/>
  <c r="CC641" i="14"/>
  <c r="CD641" i="1"/>
  <c r="CD641" i="14"/>
  <c r="CC642" i="1"/>
  <c r="CC642" i="14"/>
  <c r="CD642" i="1"/>
  <c r="CD642" i="14"/>
  <c r="CC643" i="1"/>
  <c r="CC643" i="14"/>
  <c r="CD643" i="1"/>
  <c r="CD643" i="14"/>
  <c r="CC644" i="1"/>
  <c r="CC644" i="14"/>
  <c r="CD644" i="1"/>
  <c r="CD644" i="14"/>
  <c r="CC645" i="1"/>
  <c r="CC645" i="14"/>
  <c r="CD645" i="1"/>
  <c r="CD645" i="14"/>
  <c r="CC646" i="1"/>
  <c r="CC646" i="14"/>
  <c r="CD646" i="1"/>
  <c r="CD646" i="14"/>
  <c r="CC647" i="1"/>
  <c r="CC647" i="14"/>
  <c r="CD647" i="1"/>
  <c r="CD647" i="14"/>
  <c r="CC648" i="1"/>
  <c r="CC648" i="14"/>
  <c r="CD648" i="1"/>
  <c r="CD648" i="14"/>
  <c r="CC649" i="1"/>
  <c r="CC649" i="14"/>
  <c r="CD649" i="1"/>
  <c r="CD649" i="14"/>
  <c r="CC650" i="1"/>
  <c r="CC650" i="14"/>
  <c r="CD650" i="1"/>
  <c r="CD650" i="14"/>
  <c r="CC651" i="1"/>
  <c r="CC651" i="14"/>
  <c r="CD651" i="1"/>
  <c r="CD651" i="14"/>
  <c r="CC652" i="1"/>
  <c r="CC652" i="14"/>
  <c r="CD652" i="1"/>
  <c r="CD652" i="14"/>
  <c r="CC653" i="1"/>
  <c r="CC653" i="14"/>
  <c r="CD653" i="1"/>
  <c r="CD653" i="14"/>
  <c r="CC654" i="1"/>
  <c r="CC654" i="14"/>
  <c r="CD654" i="1"/>
  <c r="CD654" i="14"/>
  <c r="CC655" i="1"/>
  <c r="CC655" i="14"/>
  <c r="CD655" i="1"/>
  <c r="CD655" i="14"/>
  <c r="CC656" i="1"/>
  <c r="CC656" i="14"/>
  <c r="CD656" i="1"/>
  <c r="CD656" i="14"/>
  <c r="CC657" i="1"/>
  <c r="CC657" i="14"/>
  <c r="CD657" i="1"/>
  <c r="CD657" i="14"/>
  <c r="CC658" i="1"/>
  <c r="CC658" i="14"/>
  <c r="CD658" i="1"/>
  <c r="CD658" i="14"/>
  <c r="CC659" i="1"/>
  <c r="CC659" i="14"/>
  <c r="CD659" i="1"/>
  <c r="CD659" i="14"/>
  <c r="CC660" i="1"/>
  <c r="CC660" i="14"/>
  <c r="CD660" i="1"/>
  <c r="CD660" i="14"/>
  <c r="CC661" i="1"/>
  <c r="CC661" i="14"/>
  <c r="CD661" i="1"/>
  <c r="CD661" i="14"/>
  <c r="CC662" i="1"/>
  <c r="CC662" i="14"/>
  <c r="CD662" i="1"/>
  <c r="CD662" i="14"/>
  <c r="CC663" i="1"/>
  <c r="CC663" i="14"/>
  <c r="CD663" i="1"/>
  <c r="CD663" i="14"/>
  <c r="CC664" i="1"/>
  <c r="CC664" i="14"/>
  <c r="CD664" i="1"/>
  <c r="CD664" i="14"/>
  <c r="CC665" i="1"/>
  <c r="CC665" i="14"/>
  <c r="CD665" i="1"/>
  <c r="CD665" i="14"/>
  <c r="CC666" i="1"/>
  <c r="CC666" i="14"/>
  <c r="CD666" i="1"/>
  <c r="CD666" i="14"/>
  <c r="CC667" i="1"/>
  <c r="CC667" i="14"/>
  <c r="CD667" i="1"/>
  <c r="CD667" i="14"/>
  <c r="CC668" i="1"/>
  <c r="CC668" i="14"/>
  <c r="CD668" i="1"/>
  <c r="CD668" i="14"/>
  <c r="CC669" i="1"/>
  <c r="CC669" i="14"/>
  <c r="CD669" i="1"/>
  <c r="CD669" i="14"/>
  <c r="CC670" i="1"/>
  <c r="CC670" i="14"/>
  <c r="CD670" i="1"/>
  <c r="CD670" i="14"/>
  <c r="CC671" i="1"/>
  <c r="CC671" i="14"/>
  <c r="CD671" i="1"/>
  <c r="CD671" i="14"/>
  <c r="CC672" i="1"/>
  <c r="CC672" i="14"/>
  <c r="CD672" i="1"/>
  <c r="CD672" i="14"/>
  <c r="CC673" i="1"/>
  <c r="CC673" i="14"/>
  <c r="CD673" i="1"/>
  <c r="CD673" i="14"/>
  <c r="CC674" i="1"/>
  <c r="CC674" i="14"/>
  <c r="CD674" i="1"/>
  <c r="CD674" i="14"/>
  <c r="CC675" i="1"/>
  <c r="CC675" i="14"/>
  <c r="CD675" i="1"/>
  <c r="CD675" i="14"/>
  <c r="CC676" i="1"/>
  <c r="CC676" i="14"/>
  <c r="CD676" i="1"/>
  <c r="CD676" i="14"/>
  <c r="CC677" i="1"/>
  <c r="CC677" i="14"/>
  <c r="CD677" i="1"/>
  <c r="CD677" i="14"/>
  <c r="CC678" i="1"/>
  <c r="CC678" i="14"/>
  <c r="CD678" i="1"/>
  <c r="CD678" i="14"/>
  <c r="CC679" i="1"/>
  <c r="CC679" i="14"/>
  <c r="CD679" i="1"/>
  <c r="CD679" i="14"/>
  <c r="CC680" i="1"/>
  <c r="CC680" i="14"/>
  <c r="CD680" i="1"/>
  <c r="CD680" i="14"/>
  <c r="CC681" i="1"/>
  <c r="CC681" i="14"/>
  <c r="CD681" i="1"/>
  <c r="CD681" i="14"/>
  <c r="CC682" i="1"/>
  <c r="CC682" i="14"/>
  <c r="CD682" i="1"/>
  <c r="CD682" i="14"/>
  <c r="CC683" i="1"/>
  <c r="CC683" i="14"/>
  <c r="CD683" i="1"/>
  <c r="CD683" i="14"/>
  <c r="CC684" i="1"/>
  <c r="CC684" i="14"/>
  <c r="CD684" i="1"/>
  <c r="CD684" i="14"/>
  <c r="CC685" i="1"/>
  <c r="CC685" i="14"/>
  <c r="CD685" i="1"/>
  <c r="CD685" i="14"/>
  <c r="CC686" i="1"/>
  <c r="CC686" i="14"/>
  <c r="CD686" i="1"/>
  <c r="CD686" i="14"/>
  <c r="CC687" i="1"/>
  <c r="CC687" i="14"/>
  <c r="CD687" i="1"/>
  <c r="CD687" i="14"/>
  <c r="CC688" i="1"/>
  <c r="CC688" i="14"/>
  <c r="CD688" i="1"/>
  <c r="CD688" i="14"/>
  <c r="CC689" i="1"/>
  <c r="CC689" i="14"/>
  <c r="CD689" i="1"/>
  <c r="CD689" i="14"/>
  <c r="CC690" i="1"/>
  <c r="CC690" i="14"/>
  <c r="CD690" i="1"/>
  <c r="CD690" i="14"/>
  <c r="CC691" i="1"/>
  <c r="CC691" i="14"/>
  <c r="CD691" i="1"/>
  <c r="CD691" i="14"/>
  <c r="CC692" i="1"/>
  <c r="CC692" i="14"/>
  <c r="CD692" i="1"/>
  <c r="CD692" i="14"/>
  <c r="CC693" i="1"/>
  <c r="CC693" i="14"/>
  <c r="CD693" i="1"/>
  <c r="CD693" i="14"/>
  <c r="CC694" i="1"/>
  <c r="CC694" i="14"/>
  <c r="CD694" i="1"/>
  <c r="CD694" i="14"/>
  <c r="CC695" i="1"/>
  <c r="CC695" i="14"/>
  <c r="CD695" i="1"/>
  <c r="CD695" i="14"/>
  <c r="CC696" i="1"/>
  <c r="CC696" i="14"/>
  <c r="CD696" i="1"/>
  <c r="CD696" i="14"/>
  <c r="CC697" i="1"/>
  <c r="CC697" i="14"/>
  <c r="CD697" i="1"/>
  <c r="CD697" i="14"/>
  <c r="CC698" i="1"/>
  <c r="CC698" i="14"/>
  <c r="CD698" i="1"/>
  <c r="CD698" i="14"/>
  <c r="CC699" i="1"/>
  <c r="CC699" i="14"/>
  <c r="CD699" i="1"/>
  <c r="CD699" i="14"/>
  <c r="CC700" i="1"/>
  <c r="CC700" i="14"/>
  <c r="CD700" i="1"/>
  <c r="CD700" i="14"/>
  <c r="CC701" i="1"/>
  <c r="CC701" i="14"/>
  <c r="CD701" i="1"/>
  <c r="CD701" i="14"/>
  <c r="CC702" i="1"/>
  <c r="CC702" i="14"/>
  <c r="CD702" i="1"/>
  <c r="CD702" i="14"/>
  <c r="CC703" i="1"/>
  <c r="CC703" i="14"/>
  <c r="CD703" i="1"/>
  <c r="CD703" i="14"/>
  <c r="CC704" i="1"/>
  <c r="CC704" i="14"/>
  <c r="CD704" i="1"/>
  <c r="CD704" i="14"/>
  <c r="CC705" i="1"/>
  <c r="CC705" i="14"/>
  <c r="CD705" i="1"/>
  <c r="CD705" i="14"/>
  <c r="CC706" i="1"/>
  <c r="CC706" i="14"/>
  <c r="CD706" i="1"/>
  <c r="CD706" i="14"/>
  <c r="CC707" i="1"/>
  <c r="CC707" i="14"/>
  <c r="CD707" i="1"/>
  <c r="CD707" i="14"/>
  <c r="CC708" i="1"/>
  <c r="CC708" i="14"/>
  <c r="CD708" i="1"/>
  <c r="CD708" i="14"/>
  <c r="CC709" i="1"/>
  <c r="CC709" i="14"/>
  <c r="CD709" i="1"/>
  <c r="CD709" i="14"/>
  <c r="CC710" i="1"/>
  <c r="CC710" i="14"/>
  <c r="CD710" i="1"/>
  <c r="CD710" i="14"/>
  <c r="CC711" i="1"/>
  <c r="CC711" i="14"/>
  <c r="CD711" i="1"/>
  <c r="CD711" i="14"/>
  <c r="CC712" i="1"/>
  <c r="CC712" i="14"/>
  <c r="CD712" i="1"/>
  <c r="CD712" i="14"/>
  <c r="CC713" i="1"/>
  <c r="CC713" i="14"/>
  <c r="CD713" i="1"/>
  <c r="CD713" i="14"/>
  <c r="CC714" i="1"/>
  <c r="CC714" i="14"/>
  <c r="CD714" i="1"/>
  <c r="CD714" i="14"/>
  <c r="CC715" i="1"/>
  <c r="CC715" i="14"/>
  <c r="CD715" i="1"/>
  <c r="CD715" i="14"/>
  <c r="CC716" i="1"/>
  <c r="CC716" i="14"/>
  <c r="CD716" i="1"/>
  <c r="CD716" i="14"/>
  <c r="CC717" i="1"/>
  <c r="CC717" i="14"/>
  <c r="CD717" i="1"/>
  <c r="CD717" i="14"/>
  <c r="CC718" i="1"/>
  <c r="CC718" i="14"/>
  <c r="CD718" i="1"/>
  <c r="CD718" i="14"/>
  <c r="CC719" i="1"/>
  <c r="CC719" i="14"/>
  <c r="CD719" i="1"/>
  <c r="CD719" i="14"/>
  <c r="CC720" i="1"/>
  <c r="CC720" i="14"/>
  <c r="CD720" i="1"/>
  <c r="CD720" i="14"/>
  <c r="CC721" i="1"/>
  <c r="CC721" i="14"/>
  <c r="CD721" i="1"/>
  <c r="CD721" i="14"/>
  <c r="CC722" i="1"/>
  <c r="CC722" i="14"/>
  <c r="CD722" i="1"/>
  <c r="CD722" i="14"/>
  <c r="CC723" i="1"/>
  <c r="CC723" i="14"/>
  <c r="CD723" i="1"/>
  <c r="CD723" i="14"/>
  <c r="CC724" i="1"/>
  <c r="CC724" i="14"/>
  <c r="CD724" i="1"/>
  <c r="CD724" i="14"/>
  <c r="CC725" i="1"/>
  <c r="CC725" i="14"/>
  <c r="CD725" i="1"/>
  <c r="CD725" i="14"/>
  <c r="CC726" i="1"/>
  <c r="CC726" i="14"/>
  <c r="CD726" i="1"/>
  <c r="CD726" i="14"/>
  <c r="CC727" i="1"/>
  <c r="CC727" i="14"/>
  <c r="CD727" i="1"/>
  <c r="CD727" i="14"/>
  <c r="CC728" i="1"/>
  <c r="CC728" i="14"/>
  <c r="CD728" i="1"/>
  <c r="CD728" i="14"/>
  <c r="CC729" i="1"/>
  <c r="CC729" i="14"/>
  <c r="CD729" i="1"/>
  <c r="CD729" i="14"/>
  <c r="CC730" i="1"/>
  <c r="CC730" i="14"/>
  <c r="CD730" i="1"/>
  <c r="CD730" i="14"/>
  <c r="CC731" i="1"/>
  <c r="CC731" i="14"/>
  <c r="CD731" i="1"/>
  <c r="CD731" i="14"/>
  <c r="CC732" i="1"/>
  <c r="CC732" i="14"/>
  <c r="CD732" i="1"/>
  <c r="CD732" i="14"/>
  <c r="CC733" i="1"/>
  <c r="CC733" i="14"/>
  <c r="CD733" i="1"/>
  <c r="CD733" i="14"/>
  <c r="CC734" i="1"/>
  <c r="CC734" i="14"/>
  <c r="CD734" i="1"/>
  <c r="CD734" i="14"/>
  <c r="CC735" i="1"/>
  <c r="CC735" i="14"/>
  <c r="CD735" i="1"/>
  <c r="CD735" i="14"/>
  <c r="CC736" i="1"/>
  <c r="CC736" i="14"/>
  <c r="CD736" i="1"/>
  <c r="CD736" i="14"/>
  <c r="CC737" i="1"/>
  <c r="CC737" i="14"/>
  <c r="CD737" i="1"/>
  <c r="CD737" i="14"/>
  <c r="CC738" i="1"/>
  <c r="CC738" i="14"/>
  <c r="CD738" i="1"/>
  <c r="CD738" i="14"/>
  <c r="CC739" i="1"/>
  <c r="CC739" i="14"/>
  <c r="CD739" i="1"/>
  <c r="CD739" i="14"/>
  <c r="CC740" i="1"/>
  <c r="CC740" i="14"/>
  <c r="CD740" i="1"/>
  <c r="CD740" i="14"/>
  <c r="CC741" i="1"/>
  <c r="CC741" i="14"/>
  <c r="CD741" i="1"/>
  <c r="CD741" i="14"/>
  <c r="CC742" i="1"/>
  <c r="CC742" i="14"/>
  <c r="CD742" i="1"/>
  <c r="CD742" i="14"/>
  <c r="CC743" i="1"/>
  <c r="CC743" i="14"/>
  <c r="CD743" i="1"/>
  <c r="CD743" i="14"/>
  <c r="CC744" i="1"/>
  <c r="CC744" i="14"/>
  <c r="CD744" i="1"/>
  <c r="CD744" i="14"/>
  <c r="CC745" i="1"/>
  <c r="CC745" i="14"/>
  <c r="CD745" i="1"/>
  <c r="CD745" i="14"/>
  <c r="CC746" i="1"/>
  <c r="CC746" i="14"/>
  <c r="CD746" i="1"/>
  <c r="CD746" i="14"/>
  <c r="CC747" i="1"/>
  <c r="CC747" i="14"/>
  <c r="CD747" i="1"/>
  <c r="CD747" i="14"/>
  <c r="CC748" i="1"/>
  <c r="CC748" i="14"/>
  <c r="CD748" i="1"/>
  <c r="CD748" i="14"/>
  <c r="CC749" i="1"/>
  <c r="CC749" i="14"/>
  <c r="CD749" i="1"/>
  <c r="CD749" i="14"/>
  <c r="CC750" i="1"/>
  <c r="CC750" i="14"/>
  <c r="CD750" i="1"/>
  <c r="CD750" i="14"/>
  <c r="CC751" i="1"/>
  <c r="CC751" i="14"/>
  <c r="CD751" i="1"/>
  <c r="CD751" i="14"/>
  <c r="CC752" i="1"/>
  <c r="CC752" i="14"/>
  <c r="CD752" i="1"/>
  <c r="CD752" i="14"/>
  <c r="CC753" i="1"/>
  <c r="CC753" i="14"/>
  <c r="CD753" i="1"/>
  <c r="CD753" i="14"/>
  <c r="CC754" i="1"/>
  <c r="CC754" i="14"/>
  <c r="CD754" i="1"/>
  <c r="CD754" i="14"/>
  <c r="CC755" i="1"/>
  <c r="CC755" i="14"/>
  <c r="CD755" i="1"/>
  <c r="CD755" i="14"/>
  <c r="CC756" i="1"/>
  <c r="CC756" i="14"/>
  <c r="CD756" i="1"/>
  <c r="CD756" i="14"/>
  <c r="CC757" i="1"/>
  <c r="CC757" i="14"/>
  <c r="CD757" i="1"/>
  <c r="CD757" i="14"/>
  <c r="CC758" i="1"/>
  <c r="CC758" i="14"/>
  <c r="CD758" i="1"/>
  <c r="CD758" i="14"/>
  <c r="CC759" i="1"/>
  <c r="CC759" i="14"/>
  <c r="CD759" i="1"/>
  <c r="CD759" i="14"/>
  <c r="CC760" i="1"/>
  <c r="CC760" i="14"/>
  <c r="CD760" i="1"/>
  <c r="CD760" i="14"/>
  <c r="CC761" i="1"/>
  <c r="CC761" i="14"/>
  <c r="CD761" i="1"/>
  <c r="CD761" i="14"/>
  <c r="CC762" i="1"/>
  <c r="CC762" i="14"/>
  <c r="CD762" i="1"/>
  <c r="CD762" i="14"/>
  <c r="CC763" i="1"/>
  <c r="CC763" i="14"/>
  <c r="CD763" i="1"/>
  <c r="CD763" i="14"/>
  <c r="CC764" i="1"/>
  <c r="CC764" i="14"/>
  <c r="CD764" i="1"/>
  <c r="CD764" i="14"/>
  <c r="CC765" i="1"/>
  <c r="CC765" i="14"/>
  <c r="CD765" i="1"/>
  <c r="CD765" i="14"/>
  <c r="CC766" i="1"/>
  <c r="CC766" i="14"/>
  <c r="CD766" i="1"/>
  <c r="CD766" i="14"/>
  <c r="CC767" i="1"/>
  <c r="CC767" i="14"/>
  <c r="CD767" i="1"/>
  <c r="CD767" i="14"/>
  <c r="CC768" i="1"/>
  <c r="CC768" i="14"/>
  <c r="CD768" i="1"/>
  <c r="CD768" i="14"/>
  <c r="CC769" i="1"/>
  <c r="CC769" i="14"/>
  <c r="CD769" i="1"/>
  <c r="CD769" i="14"/>
  <c r="CC770" i="1"/>
  <c r="CC770" i="14"/>
  <c r="CD770" i="1"/>
  <c r="CD770" i="14"/>
  <c r="CC771" i="1"/>
  <c r="CC771" i="14"/>
  <c r="CD771" i="1"/>
  <c r="CD771" i="14"/>
  <c r="CC772" i="1"/>
  <c r="CC772" i="14"/>
  <c r="CD772" i="1"/>
  <c r="CD772" i="14"/>
  <c r="CC773" i="1"/>
  <c r="CC773" i="14"/>
  <c r="CD773" i="1"/>
  <c r="CD773" i="14"/>
  <c r="CC774" i="1"/>
  <c r="CC774" i="14"/>
  <c r="CD774" i="1"/>
  <c r="CD774" i="14"/>
  <c r="CC775" i="1"/>
  <c r="CC775" i="14"/>
  <c r="CD775" i="1"/>
  <c r="CD775" i="14"/>
  <c r="CC776" i="1"/>
  <c r="CC776" i="14"/>
  <c r="CD776" i="1"/>
  <c r="CD776" i="14"/>
  <c r="CC777" i="1"/>
  <c r="CC777" i="14"/>
  <c r="CD777" i="1"/>
  <c r="CD777" i="14"/>
  <c r="CC778" i="1"/>
  <c r="CC778" i="14"/>
  <c r="CD778" i="1"/>
  <c r="CD778" i="14"/>
  <c r="CC779" i="1"/>
  <c r="CC779" i="14"/>
  <c r="CD779" i="1"/>
  <c r="CD779" i="14"/>
  <c r="CC780" i="1"/>
  <c r="CC780" i="14"/>
  <c r="CD780" i="1"/>
  <c r="CD780" i="14"/>
  <c r="CC781" i="1"/>
  <c r="CC781" i="14"/>
  <c r="CD781" i="1"/>
  <c r="CD781" i="14"/>
  <c r="CC782" i="1"/>
  <c r="CC782" i="14"/>
  <c r="CD782" i="1"/>
  <c r="CD782" i="14"/>
  <c r="CC783" i="1"/>
  <c r="CC783" i="14"/>
  <c r="CD783" i="1"/>
  <c r="CD783" i="14"/>
  <c r="CC784" i="1"/>
  <c r="CC784" i="14"/>
  <c r="CD784" i="1"/>
  <c r="CD784" i="14"/>
  <c r="CC785" i="1"/>
  <c r="CC785" i="14"/>
  <c r="CD785" i="1"/>
  <c r="CD785" i="14"/>
  <c r="CC786" i="1"/>
  <c r="CC786" i="14"/>
  <c r="CD786" i="1"/>
  <c r="CD786" i="14"/>
  <c r="CC787" i="1"/>
  <c r="CC787" i="14"/>
  <c r="CD787" i="1"/>
  <c r="CD787" i="14"/>
  <c r="CC788" i="1"/>
  <c r="CC788" i="14"/>
  <c r="CD788" i="1"/>
  <c r="CD788" i="14"/>
  <c r="CC789" i="1"/>
  <c r="CC789" i="14"/>
  <c r="CD789" i="1"/>
  <c r="CD789" i="14"/>
  <c r="CC790" i="1"/>
  <c r="CC790" i="14"/>
  <c r="CD790" i="1"/>
  <c r="CD790" i="14"/>
  <c r="CC791" i="1"/>
  <c r="CC791" i="14"/>
  <c r="CD791" i="1"/>
  <c r="CD791" i="14"/>
  <c r="CC792" i="1"/>
  <c r="CC792" i="14"/>
  <c r="CD792" i="1"/>
  <c r="CD792" i="14"/>
  <c r="CC793" i="1"/>
  <c r="CC793" i="14"/>
  <c r="CD793" i="1"/>
  <c r="CD793" i="14"/>
  <c r="CC794" i="1"/>
  <c r="CC794" i="14"/>
  <c r="CD794" i="1"/>
  <c r="CD794" i="14"/>
  <c r="CC795" i="1"/>
  <c r="CC795" i="14"/>
  <c r="CD795" i="1"/>
  <c r="CD795" i="14"/>
  <c r="CC796" i="1"/>
  <c r="CC796" i="14"/>
  <c r="CD796" i="1"/>
  <c r="CD796" i="14"/>
  <c r="CC797" i="1"/>
  <c r="CC797" i="14"/>
  <c r="CD797" i="1"/>
  <c r="CD797" i="14"/>
  <c r="CC798" i="1"/>
  <c r="CC798" i="14"/>
  <c r="CD798" i="1"/>
  <c r="CD798" i="14"/>
  <c r="CC799" i="1"/>
  <c r="CC799" i="14"/>
  <c r="CD799" i="1"/>
  <c r="CD799" i="14"/>
  <c r="CC800" i="1"/>
  <c r="CC800" i="14"/>
  <c r="CD800" i="1"/>
  <c r="CD800" i="14"/>
  <c r="CC801" i="1"/>
  <c r="CC801" i="14"/>
  <c r="CD801" i="1"/>
  <c r="CD801" i="14"/>
  <c r="CC802" i="1"/>
  <c r="CC802" i="14"/>
  <c r="CD802" i="1"/>
  <c r="CD802" i="14"/>
  <c r="CC803" i="1"/>
  <c r="CC803" i="14"/>
  <c r="CD803" i="1"/>
  <c r="CD803" i="14"/>
  <c r="CC804" i="1"/>
  <c r="CC804" i="14"/>
  <c r="CD804" i="1"/>
  <c r="CD804" i="14"/>
  <c r="BX3" i="1"/>
  <c r="BX4" i="1"/>
  <c r="BX5" i="1"/>
  <c r="BX6" i="1"/>
  <c r="BX7" i="1"/>
  <c r="BX8" i="1"/>
  <c r="BX9" i="1"/>
  <c r="BX10" i="1"/>
  <c r="BX11" i="1"/>
  <c r="BX12" i="1"/>
  <c r="BX13" i="1"/>
  <c r="BX14" i="1"/>
  <c r="BX15" i="1"/>
  <c r="BX16" i="1"/>
  <c r="BX17" i="1"/>
  <c r="BX18" i="1"/>
  <c r="BX19" i="1"/>
  <c r="BX20" i="1"/>
  <c r="BX21" i="1"/>
  <c r="BX22" i="1"/>
  <c r="BX23" i="1"/>
  <c r="BX24" i="1"/>
  <c r="BX25" i="1"/>
  <c r="BX26" i="1"/>
  <c r="BX27" i="1"/>
  <c r="BX28" i="1"/>
  <c r="BX29" i="1"/>
  <c r="BX30" i="1"/>
  <c r="BX31" i="1"/>
  <c r="BX32" i="1"/>
  <c r="BX33" i="1"/>
  <c r="BX34"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62" i="1"/>
  <c r="BX63" i="1"/>
  <c r="BX64" i="1"/>
  <c r="BX65" i="1"/>
  <c r="BX66" i="1"/>
  <c r="BX67" i="1"/>
  <c r="BX68" i="1"/>
  <c r="BX69" i="1"/>
  <c r="BX70" i="1"/>
  <c r="BX71" i="1"/>
  <c r="BX72" i="1"/>
  <c r="BX73" i="1"/>
  <c r="BX74" i="1"/>
  <c r="BX75" i="1"/>
  <c r="BX76" i="1"/>
  <c r="BX77" i="1"/>
  <c r="BX78" i="1"/>
  <c r="BX79" i="1"/>
  <c r="BX80" i="1"/>
  <c r="BX81" i="1"/>
  <c r="BX82" i="1"/>
  <c r="BX83" i="1"/>
  <c r="BX84" i="1"/>
  <c r="BX85" i="1"/>
  <c r="BX86" i="1"/>
  <c r="BX87" i="1"/>
  <c r="BX88" i="1"/>
  <c r="BX89" i="1"/>
  <c r="BX90" i="1"/>
  <c r="BX91" i="1"/>
  <c r="BX92" i="1"/>
  <c r="BX93" i="1"/>
  <c r="BX94" i="1"/>
  <c r="BX95" i="1"/>
  <c r="BX96" i="1"/>
  <c r="BX97" i="1"/>
  <c r="BX98" i="1"/>
  <c r="BX99" i="1"/>
  <c r="BX100" i="1"/>
  <c r="BX101" i="1"/>
  <c r="BX102" i="1"/>
  <c r="BX103" i="1"/>
  <c r="BX104" i="1"/>
  <c r="BX105" i="1"/>
  <c r="BX106" i="1"/>
  <c r="BX107" i="1"/>
  <c r="BX108" i="1"/>
  <c r="BX109" i="1"/>
  <c r="BX110" i="1"/>
  <c r="BX111" i="1"/>
  <c r="BX112" i="1"/>
  <c r="BX113" i="1"/>
  <c r="BX114" i="1"/>
  <c r="BX115" i="1"/>
  <c r="BX116" i="1"/>
  <c r="BX117" i="1"/>
  <c r="BX118" i="1"/>
  <c r="BX119" i="1"/>
  <c r="BX120" i="1"/>
  <c r="BX121" i="1"/>
  <c r="BX122" i="1"/>
  <c r="BX123" i="1"/>
  <c r="BX124" i="1"/>
  <c r="BX125" i="1"/>
  <c r="BX126" i="1"/>
  <c r="BX127" i="1"/>
  <c r="BX128" i="1"/>
  <c r="BX129" i="1"/>
  <c r="BX130" i="1"/>
  <c r="BX131" i="1"/>
  <c r="BX132" i="1"/>
  <c r="BX133" i="1"/>
  <c r="BX134" i="1"/>
  <c r="BX135" i="1"/>
  <c r="BX136" i="1"/>
  <c r="BX137" i="1"/>
  <c r="BX138" i="1"/>
  <c r="BX139" i="1"/>
  <c r="BX140" i="1"/>
  <c r="BX141" i="1"/>
  <c r="BX142" i="1"/>
  <c r="BX143" i="1"/>
  <c r="BX144" i="1"/>
  <c r="BX145" i="1"/>
  <c r="BX146" i="1"/>
  <c r="BX147" i="1"/>
  <c r="BX148" i="1"/>
  <c r="BX149" i="1"/>
  <c r="BX150" i="1"/>
  <c r="BX151" i="1"/>
  <c r="BX152" i="1"/>
  <c r="BX153" i="1"/>
  <c r="BX154" i="1"/>
  <c r="BX155" i="1"/>
  <c r="BX156" i="1"/>
  <c r="BX157" i="1"/>
  <c r="BX158" i="1"/>
  <c r="BX159" i="1"/>
  <c r="BX160" i="1"/>
  <c r="BX161" i="1"/>
  <c r="BX162" i="1"/>
  <c r="BX163" i="1"/>
  <c r="BX164" i="1"/>
  <c r="BX165" i="1"/>
  <c r="BX166" i="1"/>
  <c r="BX167" i="1"/>
  <c r="BX168" i="1"/>
  <c r="BX169" i="1"/>
  <c r="BX170" i="1"/>
  <c r="BX171" i="1"/>
  <c r="BX172" i="1"/>
  <c r="BX173" i="1"/>
  <c r="BX174" i="1"/>
  <c r="BX175" i="1"/>
  <c r="BX176" i="1"/>
  <c r="BX177" i="1"/>
  <c r="BX178" i="1"/>
  <c r="BX179" i="1"/>
  <c r="BX180" i="1"/>
  <c r="BX181" i="1"/>
  <c r="BX182" i="1"/>
  <c r="BX183" i="1"/>
  <c r="BX184" i="1"/>
  <c r="BX185" i="1"/>
  <c r="BX186" i="1"/>
  <c r="BX187" i="1"/>
  <c r="BX188" i="1"/>
  <c r="BX189" i="1"/>
  <c r="BX190" i="1"/>
  <c r="BX191" i="1"/>
  <c r="BX192" i="1"/>
  <c r="BX193" i="1"/>
  <c r="BX194" i="1"/>
  <c r="BX195" i="1"/>
  <c r="BX196" i="1"/>
  <c r="BX197" i="1"/>
  <c r="BX198" i="1"/>
  <c r="BX199" i="1"/>
  <c r="BX200" i="1"/>
  <c r="BX201" i="1"/>
  <c r="BX202" i="1"/>
  <c r="BX203" i="1"/>
  <c r="BX204" i="1"/>
  <c r="BX205" i="1"/>
  <c r="BX206" i="1"/>
  <c r="BX207" i="1"/>
  <c r="BX208" i="1"/>
  <c r="BX209" i="1"/>
  <c r="BX210" i="1"/>
  <c r="BX211" i="1"/>
  <c r="BX212" i="1"/>
  <c r="BX213" i="1"/>
  <c r="BX214" i="1"/>
  <c r="BX215" i="1"/>
  <c r="BX216" i="1"/>
  <c r="BX217" i="1"/>
  <c r="BX218" i="1"/>
  <c r="BX219" i="1"/>
  <c r="BX220" i="1"/>
  <c r="BX221" i="1"/>
  <c r="BX222" i="1"/>
  <c r="BX223" i="1"/>
  <c r="BX224" i="1"/>
  <c r="BX225" i="1"/>
  <c r="BX226" i="1"/>
  <c r="BX227" i="1"/>
  <c r="BX228" i="1"/>
  <c r="BX229" i="1"/>
  <c r="BX230" i="1"/>
  <c r="BX231" i="1"/>
  <c r="BX232" i="1"/>
  <c r="BX233" i="1"/>
  <c r="BX234" i="1"/>
  <c r="BX235" i="1"/>
  <c r="BX236" i="1"/>
  <c r="BX237" i="1"/>
  <c r="BX238" i="1"/>
  <c r="BX239" i="1"/>
  <c r="BX240" i="1"/>
  <c r="BX241" i="1"/>
  <c r="BX242" i="1"/>
  <c r="BX243" i="1"/>
  <c r="BX244" i="1"/>
  <c r="BX245" i="1"/>
  <c r="BX246" i="1"/>
  <c r="BX247" i="1"/>
  <c r="BX248" i="1"/>
  <c r="BX249" i="1"/>
  <c r="BX250" i="1"/>
  <c r="BX251" i="1"/>
  <c r="BX252" i="1"/>
  <c r="BX253" i="1"/>
  <c r="BX254" i="1"/>
  <c r="BX255" i="1"/>
  <c r="BX256" i="1"/>
  <c r="BX257" i="1"/>
  <c r="BX258" i="1"/>
  <c r="BX259" i="1"/>
  <c r="BX260" i="1"/>
  <c r="BX261" i="1"/>
  <c r="BX262" i="1"/>
  <c r="BX263" i="1"/>
  <c r="BX264" i="1"/>
  <c r="BX265" i="1"/>
  <c r="BX266" i="1"/>
  <c r="BX267" i="1"/>
  <c r="BX268" i="1"/>
  <c r="BX269" i="1"/>
  <c r="BX270" i="1"/>
  <c r="BX271" i="1"/>
  <c r="BX272" i="1"/>
  <c r="BX273" i="1"/>
  <c r="BX274" i="1"/>
  <c r="BX275" i="1"/>
  <c r="BX276" i="1"/>
  <c r="BX277" i="1"/>
  <c r="BX278" i="1"/>
  <c r="BX279" i="1"/>
  <c r="BX280" i="1"/>
  <c r="BX281" i="1"/>
  <c r="BX282" i="1"/>
  <c r="BX283" i="1"/>
  <c r="BX284" i="1"/>
  <c r="BX285" i="1"/>
  <c r="BX286" i="1"/>
  <c r="BX287" i="1"/>
  <c r="BX288" i="1"/>
  <c r="BX289" i="1"/>
  <c r="BX290" i="1"/>
  <c r="BX291" i="1"/>
  <c r="BX292" i="1"/>
  <c r="BX293" i="1"/>
  <c r="BX294" i="1"/>
  <c r="BX295" i="1"/>
  <c r="BX296" i="1"/>
  <c r="BX297"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78" i="1"/>
  <c r="BX379" i="1"/>
  <c r="BX380" i="1"/>
  <c r="BX381" i="1"/>
  <c r="BX382" i="1"/>
  <c r="BX383"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416" i="1"/>
  <c r="BX417" i="1"/>
  <c r="BX418" i="1"/>
  <c r="BX419" i="1"/>
  <c r="BX420" i="1"/>
  <c r="BX421" i="1"/>
  <c r="BX422" i="1"/>
  <c r="BX423" i="1"/>
  <c r="BX424" i="1"/>
  <c r="BX425" i="1"/>
  <c r="BX426" i="1"/>
  <c r="BX427" i="1"/>
  <c r="BX428" i="1"/>
  <c r="BX429" i="1"/>
  <c r="BX430" i="1"/>
  <c r="BX431" i="1"/>
  <c r="BX432" i="1"/>
  <c r="BX433" i="1"/>
  <c r="BX434" i="1"/>
  <c r="BX435" i="1"/>
  <c r="BX436" i="1"/>
  <c r="BX437" i="1"/>
  <c r="BX438" i="1"/>
  <c r="BX439" i="1"/>
  <c r="BX440" i="1"/>
  <c r="BX441" i="1"/>
  <c r="BX442" i="1"/>
  <c r="BX443" i="1"/>
  <c r="BX444" i="1"/>
  <c r="BX445" i="1"/>
  <c r="BX446" i="1"/>
  <c r="BX447" i="1"/>
  <c r="BX448" i="1"/>
  <c r="BX449" i="1"/>
  <c r="BX450" i="1"/>
  <c r="BX451" i="1"/>
  <c r="BX452" i="1"/>
  <c r="BX453" i="1"/>
  <c r="BX454" i="1"/>
  <c r="BX455" i="1"/>
  <c r="BX456" i="1"/>
  <c r="BX457" i="1"/>
  <c r="BX458" i="1"/>
  <c r="BX459" i="1"/>
  <c r="BX460" i="1"/>
  <c r="BX461" i="1"/>
  <c r="BX462" i="1"/>
  <c r="BX463" i="1"/>
  <c r="BX464" i="1"/>
  <c r="BX465" i="1"/>
  <c r="BX466" i="1"/>
  <c r="BX467" i="1"/>
  <c r="BX468" i="1"/>
  <c r="BX469" i="1"/>
  <c r="BX470" i="1"/>
  <c r="BX471" i="1"/>
  <c r="BX472" i="1"/>
  <c r="BX473" i="1"/>
  <c r="BX474" i="1"/>
  <c r="BX475" i="1"/>
  <c r="BX476" i="1"/>
  <c r="BX477" i="1"/>
  <c r="BX478" i="1"/>
  <c r="BX479" i="1"/>
  <c r="BX480" i="1"/>
  <c r="BX481" i="1"/>
  <c r="BX482" i="1"/>
  <c r="BX483" i="1"/>
  <c r="BX484" i="1"/>
  <c r="BX485" i="1"/>
  <c r="BX486" i="1"/>
  <c r="BX487" i="1"/>
  <c r="BX488" i="1"/>
  <c r="BX489" i="1"/>
  <c r="BX490" i="1"/>
  <c r="BX491" i="1"/>
  <c r="BX492" i="1"/>
  <c r="BX493" i="1"/>
  <c r="BX494" i="1"/>
  <c r="BX495" i="1"/>
  <c r="BX496" i="1"/>
  <c r="BX497" i="1"/>
  <c r="BX498" i="1"/>
  <c r="BX499" i="1"/>
  <c r="BX500" i="1"/>
  <c r="BX501" i="1"/>
  <c r="BX502" i="1"/>
  <c r="BX503" i="1"/>
  <c r="BX504" i="1"/>
  <c r="BX505" i="1"/>
  <c r="BX506" i="1"/>
  <c r="BX507" i="1"/>
  <c r="BX508" i="1"/>
  <c r="BX509" i="1"/>
  <c r="BX510" i="1"/>
  <c r="BX511" i="1"/>
  <c r="BX512" i="1"/>
  <c r="BX513" i="1"/>
  <c r="BX514" i="1"/>
  <c r="BX515" i="1"/>
  <c r="BX516" i="1"/>
  <c r="BX517" i="1"/>
  <c r="BX518" i="1"/>
  <c r="BX519" i="1"/>
  <c r="BX520" i="1"/>
  <c r="BX521" i="1"/>
  <c r="BX522" i="1"/>
  <c r="BX523" i="1"/>
  <c r="BX524" i="1"/>
  <c r="BX525" i="1"/>
  <c r="BX526" i="1"/>
  <c r="BX527" i="1"/>
  <c r="BX528" i="1"/>
  <c r="BX529" i="1"/>
  <c r="BX530" i="1"/>
  <c r="BX531" i="1"/>
  <c r="BX532" i="1"/>
  <c r="BX533" i="1"/>
  <c r="BX534" i="1"/>
  <c r="BX535" i="1"/>
  <c r="BX536" i="1"/>
  <c r="BX537" i="1"/>
  <c r="BX538" i="1"/>
  <c r="BX539" i="1"/>
  <c r="BX540" i="1"/>
  <c r="BX541" i="1"/>
  <c r="BX542" i="1"/>
  <c r="BX543" i="1"/>
  <c r="BX544" i="1"/>
  <c r="BX545" i="1"/>
  <c r="BX546" i="1"/>
  <c r="BX547" i="1"/>
  <c r="BX548" i="1"/>
  <c r="BX549" i="1"/>
  <c r="BX550" i="1"/>
  <c r="BX551" i="1"/>
  <c r="BX552" i="1"/>
  <c r="BX553" i="1"/>
  <c r="BX554" i="1"/>
  <c r="BX555" i="1"/>
  <c r="BX556" i="1"/>
  <c r="BX557" i="1"/>
  <c r="BX558" i="1"/>
  <c r="BX559" i="1"/>
  <c r="BX560" i="1"/>
  <c r="BX561" i="1"/>
  <c r="BX562" i="1"/>
  <c r="CE562" i="1"/>
  <c r="CE562" i="14"/>
  <c r="BX563" i="1"/>
  <c r="BX564" i="1"/>
  <c r="BX565" i="1"/>
  <c r="BX566" i="1"/>
  <c r="BX567" i="1"/>
  <c r="BX568" i="1"/>
  <c r="BX569" i="1"/>
  <c r="BX570" i="1"/>
  <c r="BX571" i="1"/>
  <c r="BX572" i="1"/>
  <c r="BX573" i="1"/>
  <c r="BX574" i="1"/>
  <c r="BX575" i="1"/>
  <c r="BX576" i="1"/>
  <c r="BX577" i="1"/>
  <c r="BX578" i="1"/>
  <c r="BX579" i="1"/>
  <c r="BX580" i="1"/>
  <c r="BX581" i="1"/>
  <c r="BX582" i="1"/>
  <c r="BX583" i="1"/>
  <c r="BX584" i="1"/>
  <c r="CE584" i="1"/>
  <c r="CE584" i="14"/>
  <c r="BX585" i="1"/>
  <c r="BX586" i="1"/>
  <c r="BX587" i="1"/>
  <c r="BX588" i="1"/>
  <c r="BX589" i="1"/>
  <c r="BX590" i="1"/>
  <c r="BX591" i="1"/>
  <c r="BX592" i="1"/>
  <c r="BX593" i="1"/>
  <c r="BX594" i="1"/>
  <c r="BX595" i="1"/>
  <c r="BX596" i="1"/>
  <c r="BX597" i="1"/>
  <c r="BX598" i="1"/>
  <c r="BX599" i="1"/>
  <c r="BX600" i="1"/>
  <c r="BX601" i="1"/>
  <c r="BX602" i="1"/>
  <c r="BX603" i="1"/>
  <c r="BX604" i="1"/>
  <c r="BX605" i="1"/>
  <c r="CE605" i="1"/>
  <c r="CE605" i="14"/>
  <c r="BX606" i="1"/>
  <c r="BX607" i="1"/>
  <c r="BX608" i="1"/>
  <c r="BX609" i="1"/>
  <c r="BX610" i="1"/>
  <c r="BX611" i="1"/>
  <c r="BX612" i="1"/>
  <c r="BX613" i="1"/>
  <c r="BX614" i="1"/>
  <c r="BX615" i="1"/>
  <c r="BX616" i="1"/>
  <c r="BX617" i="1"/>
  <c r="BX618" i="1"/>
  <c r="BX619" i="1"/>
  <c r="BX620" i="1"/>
  <c r="BX621" i="1"/>
  <c r="BX622" i="1"/>
  <c r="BX623" i="1"/>
  <c r="BX624" i="1"/>
  <c r="BX625" i="1"/>
  <c r="BX626" i="1"/>
  <c r="BX627" i="1"/>
  <c r="BX628" i="1"/>
  <c r="BX629" i="1"/>
  <c r="CE629" i="1"/>
  <c r="CE629" i="14"/>
  <c r="BX630" i="1"/>
  <c r="BX631" i="1"/>
  <c r="BX632" i="1"/>
  <c r="BX633" i="1"/>
  <c r="BX634" i="1"/>
  <c r="BX635" i="1"/>
  <c r="BX636" i="1"/>
  <c r="BX637" i="1"/>
  <c r="BX638" i="1"/>
  <c r="BX639" i="1"/>
  <c r="BX640" i="1"/>
  <c r="CE640" i="1"/>
  <c r="CE640" i="14"/>
  <c r="BX641" i="1"/>
  <c r="BX642" i="1"/>
  <c r="BX643" i="1"/>
  <c r="BX644" i="1"/>
  <c r="BX645" i="1"/>
  <c r="BX646" i="1"/>
  <c r="BX647" i="1"/>
  <c r="BX648" i="1"/>
  <c r="BX649" i="1"/>
  <c r="BX650" i="1"/>
  <c r="BX651" i="1"/>
  <c r="BX652" i="1"/>
  <c r="BX653" i="1"/>
  <c r="BX654" i="1"/>
  <c r="BX655" i="1"/>
  <c r="BX656" i="1"/>
  <c r="BX657" i="1"/>
  <c r="BX658" i="1"/>
  <c r="BX659" i="1"/>
  <c r="BX660" i="1"/>
  <c r="BX661" i="1"/>
  <c r="BX662" i="1"/>
  <c r="BX663" i="1"/>
  <c r="BX664" i="1"/>
  <c r="BX665" i="1"/>
  <c r="BX666" i="1"/>
  <c r="BX667" i="1"/>
  <c r="BX668" i="1"/>
  <c r="BX669" i="1"/>
  <c r="BX670" i="1"/>
  <c r="BX671" i="1"/>
  <c r="BX672" i="1"/>
  <c r="BX673" i="1"/>
  <c r="BX674" i="1"/>
  <c r="BX675" i="1"/>
  <c r="BX676" i="1"/>
  <c r="BX677" i="1"/>
  <c r="BX678" i="1"/>
  <c r="CE678" i="1"/>
  <c r="CE678" i="14"/>
  <c r="BX679" i="1"/>
  <c r="BX680" i="1"/>
  <c r="BX681" i="1"/>
  <c r="BX682" i="1"/>
  <c r="BX683" i="1"/>
  <c r="BX684" i="1"/>
  <c r="BX685" i="1"/>
  <c r="BX686" i="1"/>
  <c r="CE686" i="1"/>
  <c r="CE686" i="14"/>
  <c r="BX687" i="1"/>
  <c r="BX688" i="1"/>
  <c r="BX689" i="1"/>
  <c r="BX690" i="1"/>
  <c r="BX691" i="1"/>
  <c r="BX692" i="1"/>
  <c r="BX693" i="1"/>
  <c r="BX694" i="1"/>
  <c r="CE694" i="1"/>
  <c r="CE694" i="14"/>
  <c r="BX695" i="1"/>
  <c r="BX696" i="1"/>
  <c r="BX697" i="1"/>
  <c r="BX698" i="1"/>
  <c r="BX699" i="1"/>
  <c r="BX700" i="1"/>
  <c r="BX701" i="1"/>
  <c r="BX702" i="1"/>
  <c r="CE702" i="1"/>
  <c r="CE702" i="14"/>
  <c r="BX703" i="1"/>
  <c r="BX704" i="1"/>
  <c r="BX705" i="1"/>
  <c r="BX706" i="1"/>
  <c r="BX707" i="1"/>
  <c r="BX708" i="1"/>
  <c r="BX709" i="1"/>
  <c r="BX710" i="1"/>
  <c r="CE710" i="1"/>
  <c r="CE710" i="14"/>
  <c r="BX711" i="1"/>
  <c r="BX712" i="1"/>
  <c r="BX713" i="1"/>
  <c r="BX714" i="1"/>
  <c r="BX715" i="1"/>
  <c r="BX716" i="1"/>
  <c r="BX717" i="1"/>
  <c r="BX718" i="1"/>
  <c r="CE718" i="1"/>
  <c r="CE718" i="14"/>
  <c r="BX719" i="1"/>
  <c r="BX720" i="1"/>
  <c r="BX721" i="1"/>
  <c r="BX722" i="1"/>
  <c r="BX723" i="1"/>
  <c r="BX724" i="1"/>
  <c r="BX725" i="1"/>
  <c r="BX726" i="1"/>
  <c r="CE726" i="1"/>
  <c r="CE726" i="14"/>
  <c r="BX727" i="1"/>
  <c r="BX728" i="1"/>
  <c r="BX729" i="1"/>
  <c r="BX730" i="1"/>
  <c r="BX731" i="1"/>
  <c r="BX732" i="1"/>
  <c r="BX733" i="1"/>
  <c r="BX734" i="1"/>
  <c r="CE734" i="1"/>
  <c r="CE734" i="14"/>
  <c r="BX735" i="1"/>
  <c r="BX736" i="1"/>
  <c r="BX737" i="1"/>
  <c r="BX738" i="1"/>
  <c r="BX739" i="1"/>
  <c r="BX740" i="1"/>
  <c r="BX741" i="1"/>
  <c r="BX742" i="1"/>
  <c r="CE742" i="1"/>
  <c r="CE742" i="14"/>
  <c r="BX743" i="1"/>
  <c r="BX744" i="1"/>
  <c r="BX745" i="1"/>
  <c r="BX746" i="1"/>
  <c r="BX747" i="1"/>
  <c r="BX748" i="1"/>
  <c r="BX749" i="1"/>
  <c r="BX750" i="1"/>
  <c r="CE750" i="1"/>
  <c r="CE750" i="14"/>
  <c r="BX751" i="1"/>
  <c r="BX752" i="1"/>
  <c r="BX753" i="1"/>
  <c r="BX754" i="1"/>
  <c r="BX755" i="1"/>
  <c r="BX756" i="1"/>
  <c r="BX757" i="1"/>
  <c r="BX758" i="1"/>
  <c r="CE758" i="1"/>
  <c r="CE758" i="14"/>
  <c r="BX759" i="1"/>
  <c r="BX760" i="1"/>
  <c r="BX761" i="1"/>
  <c r="BX762" i="1"/>
  <c r="BX763" i="1"/>
  <c r="BX764" i="1"/>
  <c r="BX765" i="1"/>
  <c r="BX766" i="1"/>
  <c r="CE766" i="1"/>
  <c r="CE766" i="14"/>
  <c r="BX767" i="1"/>
  <c r="BX768" i="1"/>
  <c r="BX769" i="1"/>
  <c r="BX770" i="1"/>
  <c r="BX771" i="1"/>
  <c r="BX772" i="1"/>
  <c r="BX773" i="1"/>
  <c r="BX774" i="1"/>
  <c r="CE774" i="1"/>
  <c r="CE774" i="14"/>
  <c r="BX775" i="1"/>
  <c r="BX776" i="1"/>
  <c r="BX777" i="1"/>
  <c r="BX778" i="1"/>
  <c r="CE778" i="1"/>
  <c r="CE778" i="14"/>
  <c r="BX779" i="1"/>
  <c r="CE779" i="1"/>
  <c r="CE779" i="14"/>
  <c r="BX780" i="1"/>
  <c r="CE780" i="1"/>
  <c r="CE780" i="14"/>
  <c r="BX781" i="1"/>
  <c r="CE781" i="1"/>
  <c r="CE781" i="14"/>
  <c r="BX782" i="1"/>
  <c r="CE782" i="1"/>
  <c r="CE782" i="14"/>
  <c r="BX783" i="1"/>
  <c r="CE783" i="1"/>
  <c r="CE783" i="14"/>
  <c r="BX784" i="1"/>
  <c r="CE784" i="1"/>
  <c r="CE784" i="14"/>
  <c r="BX785" i="1"/>
  <c r="CE785" i="1"/>
  <c r="CE785" i="14"/>
  <c r="BX786" i="1"/>
  <c r="CE786" i="1"/>
  <c r="CE786" i="14"/>
  <c r="BX787" i="1"/>
  <c r="CE787" i="1"/>
  <c r="CE787" i="14"/>
  <c r="BX788" i="1"/>
  <c r="CE788" i="1"/>
  <c r="CE788" i="14"/>
  <c r="BX789" i="1"/>
  <c r="CE789" i="1"/>
  <c r="CE789" i="14"/>
  <c r="BX790" i="1"/>
  <c r="CE790" i="1"/>
  <c r="CE790" i="14"/>
  <c r="BX791" i="1"/>
  <c r="CE791" i="1"/>
  <c r="CE791" i="14"/>
  <c r="BX792" i="1"/>
  <c r="CE792" i="1"/>
  <c r="CE792" i="14"/>
  <c r="BX793" i="1"/>
  <c r="CE793" i="1"/>
  <c r="CE793" i="14"/>
  <c r="BX794" i="1"/>
  <c r="CE794" i="1"/>
  <c r="CE794" i="14"/>
  <c r="BX795" i="1"/>
  <c r="CE795" i="1"/>
  <c r="CE795" i="14"/>
  <c r="BX796" i="1"/>
  <c r="CE796" i="1"/>
  <c r="CE796" i="14"/>
  <c r="BX797" i="1"/>
  <c r="CE797" i="1"/>
  <c r="CE797" i="14"/>
  <c r="BX798" i="1"/>
  <c r="CE798" i="1"/>
  <c r="CE798" i="14"/>
  <c r="BX799" i="1"/>
  <c r="CE799" i="1"/>
  <c r="CE799" i="14"/>
  <c r="BX800" i="1"/>
  <c r="CE800" i="1"/>
  <c r="CE800" i="14"/>
  <c r="BX801" i="1"/>
  <c r="CE801" i="1"/>
  <c r="CE801" i="14"/>
  <c r="BX802" i="1"/>
  <c r="CE802" i="1"/>
  <c r="CE802" i="14"/>
  <c r="BX803" i="1"/>
  <c r="CE803" i="1"/>
  <c r="CE803" i="14"/>
  <c r="BX804" i="1"/>
  <c r="CE804" i="1"/>
  <c r="CE804" i="14"/>
  <c r="CD856" i="1"/>
  <c r="CD841" i="1"/>
  <c r="CD842" i="1"/>
  <c r="CD843" i="1"/>
  <c r="CD844" i="1"/>
  <c r="CD845" i="1"/>
  <c r="CD846" i="1"/>
  <c r="CD847" i="1"/>
  <c r="CD848" i="1"/>
  <c r="CD849" i="1"/>
  <c r="CD850" i="1"/>
  <c r="CD851" i="1"/>
  <c r="CD852" i="1"/>
  <c r="CD853" i="1"/>
  <c r="CD854" i="1"/>
  <c r="CD855" i="1"/>
  <c r="CE777" i="1"/>
  <c r="CE777" i="14"/>
  <c r="BX777" i="14"/>
  <c r="CE736" i="1"/>
  <c r="CE736" i="14"/>
  <c r="BX736" i="14"/>
  <c r="CE688" i="1"/>
  <c r="CE688" i="14"/>
  <c r="BX688" i="14"/>
  <c r="CE648" i="1"/>
  <c r="CE648" i="14"/>
  <c r="BX648" i="14"/>
  <c r="CE608" i="1"/>
  <c r="CE608" i="14"/>
  <c r="BX608" i="14"/>
  <c r="CE520" i="1"/>
  <c r="CE520" i="14"/>
  <c r="BX520" i="14"/>
  <c r="CE480" i="1"/>
  <c r="CE480" i="14"/>
  <c r="BX480" i="14"/>
  <c r="CE440" i="1"/>
  <c r="CE440" i="14"/>
  <c r="BX440" i="14"/>
  <c r="CE400" i="1"/>
  <c r="CE400" i="14"/>
  <c r="BX400" i="14"/>
  <c r="CE360" i="1"/>
  <c r="CE360" i="14"/>
  <c r="BX360" i="14"/>
  <c r="CE280" i="1"/>
  <c r="CE280" i="14"/>
  <c r="BX280" i="14"/>
  <c r="CE232" i="1"/>
  <c r="CE232" i="14"/>
  <c r="BX232" i="14"/>
  <c r="CE184" i="1"/>
  <c r="CE184" i="14"/>
  <c r="BX184" i="14"/>
  <c r="CE128" i="1"/>
  <c r="CE128" i="14"/>
  <c r="BX128" i="14"/>
  <c r="CE72" i="1"/>
  <c r="CE72" i="14"/>
  <c r="BX72" i="14"/>
  <c r="CE32" i="1"/>
  <c r="CE32" i="14"/>
  <c r="BX32" i="14"/>
  <c r="CE757" i="1"/>
  <c r="CE757" i="14"/>
  <c r="BX757" i="14"/>
  <c r="CE741" i="1"/>
  <c r="CE741" i="14"/>
  <c r="BX741" i="14"/>
  <c r="CE725" i="1"/>
  <c r="CE725" i="14"/>
  <c r="BX725" i="14"/>
  <c r="CE709" i="1"/>
  <c r="CE709" i="14"/>
  <c r="BX709" i="14"/>
  <c r="CE693" i="1"/>
  <c r="CE693" i="14"/>
  <c r="BX693" i="14"/>
  <c r="CE677" i="1"/>
  <c r="CE677" i="14"/>
  <c r="BX677" i="14"/>
  <c r="CE661" i="1"/>
  <c r="CE661" i="14"/>
  <c r="BX661" i="14"/>
  <c r="CE645" i="1"/>
  <c r="CE645" i="14"/>
  <c r="BX645" i="14"/>
  <c r="CE589" i="1"/>
  <c r="CE589" i="14"/>
  <c r="BX589" i="14"/>
  <c r="CE573" i="1"/>
  <c r="CE573" i="14"/>
  <c r="BX573" i="14"/>
  <c r="CE557" i="1"/>
  <c r="CE557" i="14"/>
  <c r="BX557" i="14"/>
  <c r="CE541" i="1"/>
  <c r="CE541" i="14"/>
  <c r="BX541" i="14"/>
  <c r="CE525" i="1"/>
  <c r="CE525" i="14"/>
  <c r="BX525" i="14"/>
  <c r="CE501" i="1"/>
  <c r="CE501" i="14"/>
  <c r="BX501" i="14"/>
  <c r="CE477" i="1"/>
  <c r="CE477" i="14"/>
  <c r="BX477" i="14"/>
  <c r="CE772" i="1"/>
  <c r="CE772" i="14"/>
  <c r="BX772" i="14"/>
  <c r="CE764" i="1"/>
  <c r="CE764" i="14"/>
  <c r="BX764" i="14"/>
  <c r="CE756" i="1"/>
  <c r="CE756" i="14"/>
  <c r="BX756" i="14"/>
  <c r="CE748" i="1"/>
  <c r="CE748" i="14"/>
  <c r="BX748" i="14"/>
  <c r="CE740" i="1"/>
  <c r="CE740" i="14"/>
  <c r="BX740" i="14"/>
  <c r="CE732" i="1"/>
  <c r="CE732" i="14"/>
  <c r="BX732" i="14"/>
  <c r="CE724" i="1"/>
  <c r="CE724" i="14"/>
  <c r="BX724" i="14"/>
  <c r="CE716" i="1"/>
  <c r="CE716" i="14"/>
  <c r="BX716" i="14"/>
  <c r="CE708" i="1"/>
  <c r="CE708" i="14"/>
  <c r="BX708" i="14"/>
  <c r="CE700" i="1"/>
  <c r="CE700" i="14"/>
  <c r="BX700" i="14"/>
  <c r="CE692" i="1"/>
  <c r="CE692" i="14"/>
  <c r="BX692" i="14"/>
  <c r="CE684" i="1"/>
  <c r="CE684" i="14"/>
  <c r="BX684" i="14"/>
  <c r="CE676" i="1"/>
  <c r="CE676" i="14"/>
  <c r="BX676" i="14"/>
  <c r="CE668" i="1"/>
  <c r="CE668" i="14"/>
  <c r="BX668" i="14"/>
  <c r="CE660" i="1"/>
  <c r="CE660" i="14"/>
  <c r="BX660" i="14"/>
  <c r="CE652" i="1"/>
  <c r="CE652" i="14"/>
  <c r="BX652" i="14"/>
  <c r="CE644" i="1"/>
  <c r="CE644" i="14"/>
  <c r="BX644" i="14"/>
  <c r="CE636" i="1"/>
  <c r="CE636" i="14"/>
  <c r="BX636" i="14"/>
  <c r="CE628" i="1"/>
  <c r="CE628" i="14"/>
  <c r="BX628" i="14"/>
  <c r="CE620" i="1"/>
  <c r="CE620" i="14"/>
  <c r="BX620" i="14"/>
  <c r="CE612" i="1"/>
  <c r="CE612" i="14"/>
  <c r="BX612" i="14"/>
  <c r="CE604" i="1"/>
  <c r="CE604" i="14"/>
  <c r="BX604" i="14"/>
  <c r="CE596" i="1"/>
  <c r="CE596" i="14"/>
  <c r="BX596" i="14"/>
  <c r="CE588" i="1"/>
  <c r="CE588" i="14"/>
  <c r="BX588" i="14"/>
  <c r="CE580" i="1"/>
  <c r="CE580" i="14"/>
  <c r="BX580" i="14"/>
  <c r="CE572" i="1"/>
  <c r="CE572" i="14"/>
  <c r="BX572" i="14"/>
  <c r="CE564" i="1"/>
  <c r="CE564" i="14"/>
  <c r="BX564" i="14"/>
  <c r="CE556" i="1"/>
  <c r="CE556" i="14"/>
  <c r="BX556" i="14"/>
  <c r="CE548" i="1"/>
  <c r="CE548" i="14"/>
  <c r="BX548" i="14"/>
  <c r="CE540" i="1"/>
  <c r="CE540" i="14"/>
  <c r="BX540" i="14"/>
  <c r="CE532" i="1"/>
  <c r="CE532" i="14"/>
  <c r="BX532" i="14"/>
  <c r="CE524" i="1"/>
  <c r="CE524" i="14"/>
  <c r="BX524" i="14"/>
  <c r="CE516" i="1"/>
  <c r="CE516" i="14"/>
  <c r="BX516" i="14"/>
  <c r="CE508" i="1"/>
  <c r="CE508" i="14"/>
  <c r="BX508" i="14"/>
  <c r="CE500" i="1"/>
  <c r="CE500" i="14"/>
  <c r="BX500" i="14"/>
  <c r="CE492" i="1"/>
  <c r="CE492" i="14"/>
  <c r="BX492" i="14"/>
  <c r="CE484" i="1"/>
  <c r="CE484" i="14"/>
  <c r="BX484" i="14"/>
  <c r="CE476" i="1"/>
  <c r="CE476" i="14"/>
  <c r="BX476" i="14"/>
  <c r="CE468" i="1"/>
  <c r="CE468" i="14"/>
  <c r="BX468" i="14"/>
  <c r="CE460" i="1"/>
  <c r="CE460" i="14"/>
  <c r="BX460" i="14"/>
  <c r="CE452" i="1"/>
  <c r="CE452" i="14"/>
  <c r="BX452" i="14"/>
  <c r="CE444" i="1"/>
  <c r="CE444" i="14"/>
  <c r="BX444" i="14"/>
  <c r="CE436" i="1"/>
  <c r="CE436" i="14"/>
  <c r="BX436" i="14"/>
  <c r="CE428" i="1"/>
  <c r="CE428" i="14"/>
  <c r="BX428" i="14"/>
  <c r="CE420" i="1"/>
  <c r="CE420" i="14"/>
  <c r="BX420" i="14"/>
  <c r="CE412" i="1"/>
  <c r="CE412" i="14"/>
  <c r="BX412" i="14"/>
  <c r="CE404" i="1"/>
  <c r="CE404" i="14"/>
  <c r="BX404" i="14"/>
  <c r="CE396" i="1"/>
  <c r="CE396" i="14"/>
  <c r="BX396" i="14"/>
  <c r="CE388" i="1"/>
  <c r="CE388" i="14"/>
  <c r="BX388" i="14"/>
  <c r="CE380" i="1"/>
  <c r="CE380" i="14"/>
  <c r="BX380" i="14"/>
  <c r="CE372" i="1"/>
  <c r="CE372" i="14"/>
  <c r="BX372" i="14"/>
  <c r="CE364" i="1"/>
  <c r="CE364" i="14"/>
  <c r="BX364" i="14"/>
  <c r="CE356" i="1"/>
  <c r="CE356" i="14"/>
  <c r="BX356" i="14"/>
  <c r="CE348" i="1"/>
  <c r="CE348" i="14"/>
  <c r="BX348" i="14"/>
  <c r="CE340" i="1"/>
  <c r="CE340" i="14"/>
  <c r="BX340" i="14"/>
  <c r="CE332" i="1"/>
  <c r="CE332" i="14"/>
  <c r="BX332" i="14"/>
  <c r="CE324" i="1"/>
  <c r="CE324" i="14"/>
  <c r="BX324" i="14"/>
  <c r="CE316" i="1"/>
  <c r="CE316" i="14"/>
  <c r="BX316" i="14"/>
  <c r="CE308" i="1"/>
  <c r="CE308" i="14"/>
  <c r="BX308" i="14"/>
  <c r="CE300" i="1"/>
  <c r="CE300" i="14"/>
  <c r="BX300" i="14"/>
  <c r="CE292" i="1"/>
  <c r="CE292" i="14"/>
  <c r="BX292" i="14"/>
  <c r="CE284" i="1"/>
  <c r="CE284" i="14"/>
  <c r="BX284" i="14"/>
  <c r="CE276" i="1"/>
  <c r="CE276" i="14"/>
  <c r="BX276" i="14"/>
  <c r="CE268" i="1"/>
  <c r="CE268" i="14"/>
  <c r="BX268" i="14"/>
  <c r="CE260" i="1"/>
  <c r="CE260" i="14"/>
  <c r="BX260" i="14"/>
  <c r="CE252" i="1"/>
  <c r="CE252" i="14"/>
  <c r="BX252" i="14"/>
  <c r="CE244" i="1"/>
  <c r="CE244" i="14"/>
  <c r="BX244" i="14"/>
  <c r="CE236" i="1"/>
  <c r="CE236" i="14"/>
  <c r="BX236" i="14"/>
  <c r="CE228" i="1"/>
  <c r="CE228" i="14"/>
  <c r="BX228" i="14"/>
  <c r="CE220" i="1"/>
  <c r="CE220" i="14"/>
  <c r="BX220" i="14"/>
  <c r="CE212" i="1"/>
  <c r="CE212" i="14"/>
  <c r="BX212" i="14"/>
  <c r="CE204" i="1"/>
  <c r="CE204" i="14"/>
  <c r="BX204" i="14"/>
  <c r="CE196" i="1"/>
  <c r="CE196" i="14"/>
  <c r="BX196" i="14"/>
  <c r="CE188" i="1"/>
  <c r="CE188" i="14"/>
  <c r="BX188" i="14"/>
  <c r="CE180" i="1"/>
  <c r="CE180" i="14"/>
  <c r="BX180" i="14"/>
  <c r="CE172" i="1"/>
  <c r="CE172" i="14"/>
  <c r="BX172" i="14"/>
  <c r="CE164" i="1"/>
  <c r="CE164" i="14"/>
  <c r="BX164" i="14"/>
  <c r="CE156" i="1"/>
  <c r="CE156" i="14"/>
  <c r="BX156" i="14"/>
  <c r="CE148" i="1"/>
  <c r="CE148" i="14"/>
  <c r="BX148" i="14"/>
  <c r="CE140" i="1"/>
  <c r="CE140" i="14"/>
  <c r="BX140" i="14"/>
  <c r="CE132" i="1"/>
  <c r="CE132" i="14"/>
  <c r="BX132" i="14"/>
  <c r="CE124" i="1"/>
  <c r="CE124" i="14"/>
  <c r="BX124" i="14"/>
  <c r="CE116" i="1"/>
  <c r="CE116" i="14"/>
  <c r="BX116" i="14"/>
  <c r="CE108" i="1"/>
  <c r="CE108" i="14"/>
  <c r="BX108" i="14"/>
  <c r="CE100" i="1"/>
  <c r="CE100" i="14"/>
  <c r="BX100" i="14"/>
  <c r="CE92" i="1"/>
  <c r="CE92" i="14"/>
  <c r="BX92" i="14"/>
  <c r="CE84" i="1"/>
  <c r="CE84" i="14"/>
  <c r="BX84" i="14"/>
  <c r="CE76" i="1"/>
  <c r="CE76" i="14"/>
  <c r="BX76" i="14"/>
  <c r="CE68" i="1"/>
  <c r="CE68" i="14"/>
  <c r="BX68" i="14"/>
  <c r="CE60" i="1"/>
  <c r="CE60" i="14"/>
  <c r="BX60" i="14"/>
  <c r="CE52" i="1"/>
  <c r="CE52" i="14"/>
  <c r="BX52" i="14"/>
  <c r="CE44" i="1"/>
  <c r="CE44" i="14"/>
  <c r="BX44" i="14"/>
  <c r="CE36" i="1"/>
  <c r="CE36" i="14"/>
  <c r="BX36" i="14"/>
  <c r="CE28" i="1"/>
  <c r="CE28" i="14"/>
  <c r="BX28" i="14"/>
  <c r="CE20" i="1"/>
  <c r="CE20" i="14"/>
  <c r="BX20" i="14"/>
  <c r="CE12" i="1"/>
  <c r="CE12" i="14"/>
  <c r="BX12" i="14"/>
  <c r="CE4" i="1"/>
  <c r="CE4" i="14"/>
  <c r="BX4" i="14"/>
  <c r="BX803" i="14"/>
  <c r="BX795" i="14"/>
  <c r="BX787" i="14"/>
  <c r="BX779" i="14"/>
  <c r="BX774" i="14"/>
  <c r="BX726" i="14"/>
  <c r="CE761" i="1"/>
  <c r="CE761" i="14"/>
  <c r="BX761" i="14"/>
  <c r="CE729" i="1"/>
  <c r="CE729" i="14"/>
  <c r="BX729" i="14"/>
  <c r="CE760" i="1"/>
  <c r="CE760" i="14"/>
  <c r="BX760" i="14"/>
  <c r="CE704" i="1"/>
  <c r="CE704" i="14"/>
  <c r="BX704" i="14"/>
  <c r="CE672" i="1"/>
  <c r="CE672" i="14"/>
  <c r="BX672" i="14"/>
  <c r="CE624" i="1"/>
  <c r="CE624" i="14"/>
  <c r="BX624" i="14"/>
  <c r="CE568" i="1"/>
  <c r="CE568" i="14"/>
  <c r="BX568" i="14"/>
  <c r="CE544" i="1"/>
  <c r="CE544" i="14"/>
  <c r="BX544" i="14"/>
  <c r="CE512" i="1"/>
  <c r="CE512" i="14"/>
  <c r="BX512" i="14"/>
  <c r="CE464" i="1"/>
  <c r="CE464" i="14"/>
  <c r="BX464" i="14"/>
  <c r="CE416" i="1"/>
  <c r="CE416" i="14"/>
  <c r="BX416" i="14"/>
  <c r="CE392" i="1"/>
  <c r="CE392" i="14"/>
  <c r="BX392" i="14"/>
  <c r="CE344" i="1"/>
  <c r="CE344" i="14"/>
  <c r="BX344" i="14"/>
  <c r="CE288" i="1"/>
  <c r="CE288" i="14"/>
  <c r="BX288" i="14"/>
  <c r="CE248" i="1"/>
  <c r="CE248" i="14"/>
  <c r="BX248" i="14"/>
  <c r="CE216" i="1"/>
  <c r="CE216" i="14"/>
  <c r="BX216" i="14"/>
  <c r="CE168" i="1"/>
  <c r="CE168" i="14"/>
  <c r="BX168" i="14"/>
  <c r="CE120" i="1"/>
  <c r="CE120" i="14"/>
  <c r="BX120" i="14"/>
  <c r="CE96" i="1"/>
  <c r="CE96" i="14"/>
  <c r="BX96" i="14"/>
  <c r="CE48" i="1"/>
  <c r="CE48" i="14"/>
  <c r="BX48" i="14"/>
  <c r="CE771" i="1"/>
  <c r="CE771" i="14"/>
  <c r="BX771" i="14"/>
  <c r="CE755" i="1"/>
  <c r="CE755" i="14"/>
  <c r="BX755" i="14"/>
  <c r="CE739" i="1"/>
  <c r="CE739" i="14"/>
  <c r="BX739" i="14"/>
  <c r="CE731" i="1"/>
  <c r="CE731" i="14"/>
  <c r="BX731" i="14"/>
  <c r="CE715" i="1"/>
  <c r="CE715" i="14"/>
  <c r="BX715" i="14"/>
  <c r="CE699" i="1"/>
  <c r="CE699" i="14"/>
  <c r="BX699" i="14"/>
  <c r="CE683" i="1"/>
  <c r="CE683" i="14"/>
  <c r="BX683" i="14"/>
  <c r="CE667" i="1"/>
  <c r="CE667" i="14"/>
  <c r="BX667" i="14"/>
  <c r="CE659" i="1"/>
  <c r="CE659" i="14"/>
  <c r="BX659" i="14"/>
  <c r="CE643" i="1"/>
  <c r="CE643" i="14"/>
  <c r="BX643" i="14"/>
  <c r="CE619" i="1"/>
  <c r="CE619" i="14"/>
  <c r="BX619" i="14"/>
  <c r="CE603" i="1"/>
  <c r="CE603" i="14"/>
  <c r="BX603" i="14"/>
  <c r="CE587" i="1"/>
  <c r="CE587" i="14"/>
  <c r="BX587" i="14"/>
  <c r="CE579" i="1"/>
  <c r="CE579" i="14"/>
  <c r="BX579" i="14"/>
  <c r="CE563" i="1"/>
  <c r="CE563" i="14"/>
  <c r="BX563" i="14"/>
  <c r="CE547" i="1"/>
  <c r="CE547" i="14"/>
  <c r="BX547" i="14"/>
  <c r="CE531" i="1"/>
  <c r="CE531" i="14"/>
  <c r="BX531" i="14"/>
  <c r="CE523" i="1"/>
  <c r="CE523" i="14"/>
  <c r="BX523" i="14"/>
  <c r="CE507" i="1"/>
  <c r="CE507" i="14"/>
  <c r="BX507" i="14"/>
  <c r="CE499" i="1"/>
  <c r="CE499" i="14"/>
  <c r="BX499" i="14"/>
  <c r="CE491" i="1"/>
  <c r="CE491" i="14"/>
  <c r="BX491" i="14"/>
  <c r="CE483" i="1"/>
  <c r="CE483" i="14"/>
  <c r="BX483" i="14"/>
  <c r="CE475" i="1"/>
  <c r="CE475" i="14"/>
  <c r="BX475" i="14"/>
  <c r="CE467" i="1"/>
  <c r="CE467" i="14"/>
  <c r="BX467" i="14"/>
  <c r="CE459" i="1"/>
  <c r="CE459" i="14"/>
  <c r="BX459" i="14"/>
  <c r="CE451" i="1"/>
  <c r="CE451" i="14"/>
  <c r="BX451" i="14"/>
  <c r="CE443" i="1"/>
  <c r="CE443" i="14"/>
  <c r="BX443" i="14"/>
  <c r="CE435" i="1"/>
  <c r="CE435" i="14"/>
  <c r="BX435" i="14"/>
  <c r="CE427" i="1"/>
  <c r="CE427" i="14"/>
  <c r="BX427" i="14"/>
  <c r="CE419" i="1"/>
  <c r="CE419" i="14"/>
  <c r="BX419" i="14"/>
  <c r="CE411" i="1"/>
  <c r="CE411" i="14"/>
  <c r="BX411" i="14"/>
  <c r="CE403" i="1"/>
  <c r="CE403" i="14"/>
  <c r="BX403" i="14"/>
  <c r="CE395" i="1"/>
  <c r="CE395" i="14"/>
  <c r="BX395" i="14"/>
  <c r="CE387" i="1"/>
  <c r="CE387" i="14"/>
  <c r="BX387" i="14"/>
  <c r="CE379" i="1"/>
  <c r="CE379" i="14"/>
  <c r="BX379" i="14"/>
  <c r="CE371" i="1"/>
  <c r="CE371" i="14"/>
  <c r="BX371" i="14"/>
  <c r="CE363" i="1"/>
  <c r="CE363" i="14"/>
  <c r="BX363" i="14"/>
  <c r="CE355" i="1"/>
  <c r="CE355" i="14"/>
  <c r="BX355" i="14"/>
  <c r="CE347" i="1"/>
  <c r="CE347" i="14"/>
  <c r="BX347" i="14"/>
  <c r="CE339" i="1"/>
  <c r="CE339" i="14"/>
  <c r="BX339" i="14"/>
  <c r="CE331" i="1"/>
  <c r="CE331" i="14"/>
  <c r="BX331" i="14"/>
  <c r="CE323" i="1"/>
  <c r="CE323" i="14"/>
  <c r="BX323" i="14"/>
  <c r="CE315" i="1"/>
  <c r="CE315" i="14"/>
  <c r="BX315" i="14"/>
  <c r="CE307" i="1"/>
  <c r="CE307" i="14"/>
  <c r="BX307" i="14"/>
  <c r="CE299" i="1"/>
  <c r="CE299" i="14"/>
  <c r="BX299" i="14"/>
  <c r="CE291" i="1"/>
  <c r="CE291" i="14"/>
  <c r="BX291" i="14"/>
  <c r="CE283" i="1"/>
  <c r="CE283" i="14"/>
  <c r="BX283" i="14"/>
  <c r="CE275" i="1"/>
  <c r="CE275" i="14"/>
  <c r="BX275" i="14"/>
  <c r="CE267" i="1"/>
  <c r="CE267" i="14"/>
  <c r="BX267" i="14"/>
  <c r="CE259" i="1"/>
  <c r="CE259" i="14"/>
  <c r="BX259" i="14"/>
  <c r="CE251" i="1"/>
  <c r="CE251" i="14"/>
  <c r="BX251" i="14"/>
  <c r="CE243" i="1"/>
  <c r="CE243" i="14"/>
  <c r="BX243" i="14"/>
  <c r="CE235" i="1"/>
  <c r="CE235" i="14"/>
  <c r="BX235" i="14"/>
  <c r="CE227" i="1"/>
  <c r="CE227" i="14"/>
  <c r="BX227" i="14"/>
  <c r="CE219" i="1"/>
  <c r="CE219" i="14"/>
  <c r="BX219" i="14"/>
  <c r="CE211" i="1"/>
  <c r="CE211" i="14"/>
  <c r="BX211" i="14"/>
  <c r="CE203" i="1"/>
  <c r="CE203" i="14"/>
  <c r="BX203" i="14"/>
  <c r="CE195" i="1"/>
  <c r="CE195" i="14"/>
  <c r="BX195" i="14"/>
  <c r="CE187" i="1"/>
  <c r="CE187" i="14"/>
  <c r="BX187" i="14"/>
  <c r="CE179" i="1"/>
  <c r="CE179" i="14"/>
  <c r="BX179" i="14"/>
  <c r="CE171" i="1"/>
  <c r="CE171" i="14"/>
  <c r="BX171" i="14"/>
  <c r="CE163" i="1"/>
  <c r="CE163" i="14"/>
  <c r="BX163" i="14"/>
  <c r="CE155" i="1"/>
  <c r="CE155" i="14"/>
  <c r="BX155" i="14"/>
  <c r="CE147" i="1"/>
  <c r="CE147" i="14"/>
  <c r="BX147" i="14"/>
  <c r="CE139" i="1"/>
  <c r="CE139" i="14"/>
  <c r="BX139" i="14"/>
  <c r="CE131" i="1"/>
  <c r="CE131" i="14"/>
  <c r="BX131" i="14"/>
  <c r="CE123" i="1"/>
  <c r="CE123" i="14"/>
  <c r="BX123" i="14"/>
  <c r="CE115" i="1"/>
  <c r="CE115" i="14"/>
  <c r="BX115" i="14"/>
  <c r="CE107" i="1"/>
  <c r="CE107" i="14"/>
  <c r="BX107" i="14"/>
  <c r="CE99" i="1"/>
  <c r="CE99" i="14"/>
  <c r="BX99" i="14"/>
  <c r="CE91" i="1"/>
  <c r="CE91" i="14"/>
  <c r="BX91" i="14"/>
  <c r="CE83" i="1"/>
  <c r="CE83" i="14"/>
  <c r="BX83" i="14"/>
  <c r="CE75" i="1"/>
  <c r="CE75" i="14"/>
  <c r="BX75" i="14"/>
  <c r="CE67" i="1"/>
  <c r="CE67" i="14"/>
  <c r="BX67" i="14"/>
  <c r="CE59" i="1"/>
  <c r="CE59" i="14"/>
  <c r="BX59" i="14"/>
  <c r="CE51" i="1"/>
  <c r="CE51" i="14"/>
  <c r="BX51" i="14"/>
  <c r="CE43" i="1"/>
  <c r="CE43" i="14"/>
  <c r="BX43" i="14"/>
  <c r="CE35" i="1"/>
  <c r="CE35" i="14"/>
  <c r="BX35" i="14"/>
  <c r="CE27" i="1"/>
  <c r="CE27" i="14"/>
  <c r="BX27" i="14"/>
  <c r="CE19" i="1"/>
  <c r="CE19" i="14"/>
  <c r="BX19" i="14"/>
  <c r="CE11" i="1"/>
  <c r="CE11" i="14"/>
  <c r="BX11" i="14"/>
  <c r="CE3" i="1"/>
  <c r="CE3" i="14"/>
  <c r="BX3" i="14"/>
  <c r="BX800" i="14"/>
  <c r="BX792" i="14"/>
  <c r="BX784" i="14"/>
  <c r="BX734" i="14"/>
  <c r="BX686" i="14"/>
  <c r="BX640" i="14"/>
  <c r="CE745" i="1"/>
  <c r="CE745" i="14"/>
  <c r="BX745" i="14"/>
  <c r="CE776" i="1"/>
  <c r="CE776" i="14"/>
  <c r="BX776" i="14"/>
  <c r="CE720" i="1"/>
  <c r="CE720" i="14"/>
  <c r="BX720" i="14"/>
  <c r="CE664" i="1"/>
  <c r="CE664" i="14"/>
  <c r="BX664" i="14"/>
  <c r="CE552" i="1"/>
  <c r="CE552" i="14"/>
  <c r="BX552" i="14"/>
  <c r="CE496" i="1"/>
  <c r="CE496" i="14"/>
  <c r="BX496" i="14"/>
  <c r="CE432" i="1"/>
  <c r="CE432" i="14"/>
  <c r="BX432" i="14"/>
  <c r="CE376" i="1"/>
  <c r="CE376" i="14"/>
  <c r="BX376" i="14"/>
  <c r="CE336" i="1"/>
  <c r="CE336" i="14"/>
  <c r="BX336" i="14"/>
  <c r="CE320" i="1"/>
  <c r="CE320" i="14"/>
  <c r="BX320" i="14"/>
  <c r="CE272" i="1"/>
  <c r="CE272" i="14"/>
  <c r="BX272" i="14"/>
  <c r="CE224" i="1"/>
  <c r="CE224" i="14"/>
  <c r="BX224" i="14"/>
  <c r="CE176" i="1"/>
  <c r="CE176" i="14"/>
  <c r="BX176" i="14"/>
  <c r="CE144" i="1"/>
  <c r="CE144" i="14"/>
  <c r="BX144" i="14"/>
  <c r="CE104" i="1"/>
  <c r="CE104" i="14"/>
  <c r="BX104" i="14"/>
  <c r="CE80" i="1"/>
  <c r="CE80" i="14"/>
  <c r="BX80" i="14"/>
  <c r="CE24" i="1"/>
  <c r="CE24" i="14"/>
  <c r="BX24" i="14"/>
  <c r="CE773" i="1"/>
  <c r="CE773" i="14"/>
  <c r="BX773" i="14"/>
  <c r="CE763" i="1"/>
  <c r="CE763" i="14"/>
  <c r="BX763" i="14"/>
  <c r="CE747" i="1"/>
  <c r="CE747" i="14"/>
  <c r="BX747" i="14"/>
  <c r="CE723" i="1"/>
  <c r="CE723" i="14"/>
  <c r="BX723" i="14"/>
  <c r="CE707" i="1"/>
  <c r="CE707" i="14"/>
  <c r="BX707" i="14"/>
  <c r="CE691" i="1"/>
  <c r="CE691" i="14"/>
  <c r="BX691" i="14"/>
  <c r="CE675" i="1"/>
  <c r="CE675" i="14"/>
  <c r="BX675" i="14"/>
  <c r="CE651" i="1"/>
  <c r="CE651" i="14"/>
  <c r="BX651" i="14"/>
  <c r="CE635" i="1"/>
  <c r="CE635" i="14"/>
  <c r="BX635" i="14"/>
  <c r="CE627" i="1"/>
  <c r="CE627" i="14"/>
  <c r="BX627" i="14"/>
  <c r="CE611" i="1"/>
  <c r="CE611" i="14"/>
  <c r="BX611" i="14"/>
  <c r="CE595" i="1"/>
  <c r="CE595" i="14"/>
  <c r="BX595" i="14"/>
  <c r="CE571" i="1"/>
  <c r="CE571" i="14"/>
  <c r="BX571" i="14"/>
  <c r="CE555" i="1"/>
  <c r="CE555" i="14"/>
  <c r="BX555" i="14"/>
  <c r="CE539" i="1"/>
  <c r="CE539" i="14"/>
  <c r="BX539" i="14"/>
  <c r="CE515" i="1"/>
  <c r="CE515" i="14"/>
  <c r="BX515" i="14"/>
  <c r="CE770" i="1"/>
  <c r="CE770" i="14"/>
  <c r="BX770" i="14"/>
  <c r="CE762" i="1"/>
  <c r="CE762" i="14"/>
  <c r="BX762" i="14"/>
  <c r="CE754" i="1"/>
  <c r="CE754" i="14"/>
  <c r="BX754" i="14"/>
  <c r="CE746" i="1"/>
  <c r="CE746" i="14"/>
  <c r="BX746" i="14"/>
  <c r="CE738" i="1"/>
  <c r="CE738" i="14"/>
  <c r="BX738" i="14"/>
  <c r="CE730" i="1"/>
  <c r="CE730" i="14"/>
  <c r="BX730" i="14"/>
  <c r="CE722" i="1"/>
  <c r="CE722" i="14"/>
  <c r="BX722" i="14"/>
  <c r="CE714" i="1"/>
  <c r="CE714" i="14"/>
  <c r="BX714" i="14"/>
  <c r="CE706" i="1"/>
  <c r="CE706" i="14"/>
  <c r="BX706" i="14"/>
  <c r="CE698" i="1"/>
  <c r="CE698" i="14"/>
  <c r="BX698" i="14"/>
  <c r="CE690" i="1"/>
  <c r="CE690" i="14"/>
  <c r="BX690" i="14"/>
  <c r="CE682" i="1"/>
  <c r="CE682" i="14"/>
  <c r="BX682" i="14"/>
  <c r="CE674" i="1"/>
  <c r="CE674" i="14"/>
  <c r="BX674" i="14"/>
  <c r="CE666" i="1"/>
  <c r="CE666" i="14"/>
  <c r="BX666" i="14"/>
  <c r="CE658" i="1"/>
  <c r="CE658" i="14"/>
  <c r="BX658" i="14"/>
  <c r="CE650" i="1"/>
  <c r="CE650" i="14"/>
  <c r="BX650" i="14"/>
  <c r="CE642" i="1"/>
  <c r="CE642" i="14"/>
  <c r="BX642" i="14"/>
  <c r="CE634" i="1"/>
  <c r="CE634" i="14"/>
  <c r="BX634" i="14"/>
  <c r="CE626" i="1"/>
  <c r="CE626" i="14"/>
  <c r="BX626" i="14"/>
  <c r="CE618" i="1"/>
  <c r="CE618" i="14"/>
  <c r="BX618" i="14"/>
  <c r="CE610" i="1"/>
  <c r="CE610" i="14"/>
  <c r="BX610" i="14"/>
  <c r="CE602" i="1"/>
  <c r="CE602" i="14"/>
  <c r="BX602" i="14"/>
  <c r="CE594" i="1"/>
  <c r="CE594" i="14"/>
  <c r="BX594" i="14"/>
  <c r="CE586" i="1"/>
  <c r="CE586" i="14"/>
  <c r="BX586" i="14"/>
  <c r="CE578" i="1"/>
  <c r="CE578" i="14"/>
  <c r="BX578" i="14"/>
  <c r="CE570" i="1"/>
  <c r="CE570" i="14"/>
  <c r="BX570" i="14"/>
  <c r="CE554" i="1"/>
  <c r="CE554" i="14"/>
  <c r="BX554" i="14"/>
  <c r="CE546" i="1"/>
  <c r="CE546" i="14"/>
  <c r="BX546" i="14"/>
  <c r="CE538" i="1"/>
  <c r="CE538" i="14"/>
  <c r="BX538" i="14"/>
  <c r="CE530" i="1"/>
  <c r="CE530" i="14"/>
  <c r="BX530" i="14"/>
  <c r="CE522" i="1"/>
  <c r="CE522" i="14"/>
  <c r="BX522" i="14"/>
  <c r="CE514" i="1"/>
  <c r="CE514" i="14"/>
  <c r="BX514" i="14"/>
  <c r="CE506" i="1"/>
  <c r="CE506" i="14"/>
  <c r="BX506" i="14"/>
  <c r="CE498" i="1"/>
  <c r="CE498" i="14"/>
  <c r="BX498" i="14"/>
  <c r="CE490" i="1"/>
  <c r="CE490" i="14"/>
  <c r="BX490" i="14"/>
  <c r="CE482" i="1"/>
  <c r="CE482" i="14"/>
  <c r="BX482" i="14"/>
  <c r="CE474" i="1"/>
  <c r="CE474" i="14"/>
  <c r="BX474" i="14"/>
  <c r="CE466" i="1"/>
  <c r="CE466" i="14"/>
  <c r="BX466" i="14"/>
  <c r="CE458" i="1"/>
  <c r="CE458" i="14"/>
  <c r="BX458" i="14"/>
  <c r="CE450" i="1"/>
  <c r="CE450" i="14"/>
  <c r="BX450" i="14"/>
  <c r="CE442" i="1"/>
  <c r="CE442" i="14"/>
  <c r="BX442" i="14"/>
  <c r="CE434" i="1"/>
  <c r="CE434" i="14"/>
  <c r="BX434" i="14"/>
  <c r="CE426" i="1"/>
  <c r="CE426" i="14"/>
  <c r="BX426" i="14"/>
  <c r="CE418" i="1"/>
  <c r="CE418" i="14"/>
  <c r="BX418" i="14"/>
  <c r="CE410" i="1"/>
  <c r="CE410" i="14"/>
  <c r="BX410" i="14"/>
  <c r="CE402" i="1"/>
  <c r="CE402" i="14"/>
  <c r="BX402" i="14"/>
  <c r="CE394" i="1"/>
  <c r="CE394" i="14"/>
  <c r="BX394" i="14"/>
  <c r="CE386" i="1"/>
  <c r="CE386" i="14"/>
  <c r="BX386" i="14"/>
  <c r="CE378" i="1"/>
  <c r="CE378" i="14"/>
  <c r="BX378" i="14"/>
  <c r="CE370" i="1"/>
  <c r="CE370" i="14"/>
  <c r="BX370" i="14"/>
  <c r="CE362" i="1"/>
  <c r="CE362" i="14"/>
  <c r="BX362" i="14"/>
  <c r="CE354" i="1"/>
  <c r="CE354" i="14"/>
  <c r="BX354" i="14"/>
  <c r="CE346" i="1"/>
  <c r="CE346" i="14"/>
  <c r="BX346" i="14"/>
  <c r="CE338" i="1"/>
  <c r="CE338" i="14"/>
  <c r="BX338" i="14"/>
  <c r="CE330" i="1"/>
  <c r="CE330" i="14"/>
  <c r="BX330" i="14"/>
  <c r="CE322" i="1"/>
  <c r="CE322" i="14"/>
  <c r="BX322" i="14"/>
  <c r="CE314" i="1"/>
  <c r="CE314" i="14"/>
  <c r="BX314" i="14"/>
  <c r="CE306" i="1"/>
  <c r="CE306" i="14"/>
  <c r="BX306" i="14"/>
  <c r="CE298" i="1"/>
  <c r="CE298" i="14"/>
  <c r="BX298" i="14"/>
  <c r="CE290" i="1"/>
  <c r="CE290" i="14"/>
  <c r="BX290" i="14"/>
  <c r="CE282" i="1"/>
  <c r="CE282" i="14"/>
  <c r="BX282" i="14"/>
  <c r="CE274" i="1"/>
  <c r="CE274" i="14"/>
  <c r="BX274" i="14"/>
  <c r="CE266" i="1"/>
  <c r="CE266" i="14"/>
  <c r="BX266" i="14"/>
  <c r="CE258" i="1"/>
  <c r="CE258" i="14"/>
  <c r="BX258" i="14"/>
  <c r="CE250" i="1"/>
  <c r="CE250" i="14"/>
  <c r="BX250" i="14"/>
  <c r="CE242" i="1"/>
  <c r="CE242" i="14"/>
  <c r="BX242" i="14"/>
  <c r="CE234" i="1"/>
  <c r="CE234" i="14"/>
  <c r="BX234" i="14"/>
  <c r="CE226" i="1"/>
  <c r="CE226" i="14"/>
  <c r="BX226" i="14"/>
  <c r="CE218" i="1"/>
  <c r="CE218" i="14"/>
  <c r="BX218" i="14"/>
  <c r="CE210" i="1"/>
  <c r="CE210" i="14"/>
  <c r="BX210" i="14"/>
  <c r="CE202" i="1"/>
  <c r="CE202" i="14"/>
  <c r="BX202" i="14"/>
  <c r="CE194" i="1"/>
  <c r="CE194" i="14"/>
  <c r="BX194" i="14"/>
  <c r="CE186" i="1"/>
  <c r="CE186" i="14"/>
  <c r="BX186" i="14"/>
  <c r="CE178" i="1"/>
  <c r="CE178" i="14"/>
  <c r="BX178" i="14"/>
  <c r="CE170" i="1"/>
  <c r="CE170" i="14"/>
  <c r="BX170" i="14"/>
  <c r="CE162" i="1"/>
  <c r="CE162" i="14"/>
  <c r="BX162" i="14"/>
  <c r="CE154" i="1"/>
  <c r="CE154" i="14"/>
  <c r="BX154" i="14"/>
  <c r="CE146" i="1"/>
  <c r="CE146" i="14"/>
  <c r="BX146" i="14"/>
  <c r="CE138" i="1"/>
  <c r="CE138" i="14"/>
  <c r="BX138" i="14"/>
  <c r="CE130" i="1"/>
  <c r="CE130" i="14"/>
  <c r="BX130" i="14"/>
  <c r="CE122" i="1"/>
  <c r="CE122" i="14"/>
  <c r="BX122" i="14"/>
  <c r="CE114" i="1"/>
  <c r="CE114" i="14"/>
  <c r="BX114" i="14"/>
  <c r="CE106" i="1"/>
  <c r="CE106" i="14"/>
  <c r="BX106" i="14"/>
  <c r="CE98" i="1"/>
  <c r="CE98" i="14"/>
  <c r="BX98" i="14"/>
  <c r="CE90" i="1"/>
  <c r="CE90" i="14"/>
  <c r="BX90" i="14"/>
  <c r="CE82" i="1"/>
  <c r="CE82" i="14"/>
  <c r="BX82" i="14"/>
  <c r="CE74" i="1"/>
  <c r="CE74" i="14"/>
  <c r="BX74" i="14"/>
  <c r="CE66" i="1"/>
  <c r="CE66" i="14"/>
  <c r="BX66" i="14"/>
  <c r="CE58" i="1"/>
  <c r="CE58" i="14"/>
  <c r="BX58" i="14"/>
  <c r="CE50" i="1"/>
  <c r="CE50" i="14"/>
  <c r="BX50" i="14"/>
  <c r="CE42" i="1"/>
  <c r="CE42" i="14"/>
  <c r="BX42" i="14"/>
  <c r="CE34" i="1"/>
  <c r="CE34" i="14"/>
  <c r="BX34" i="14"/>
  <c r="CE26" i="1"/>
  <c r="CE26" i="14"/>
  <c r="BX26" i="14"/>
  <c r="CE18" i="1"/>
  <c r="CE18" i="14"/>
  <c r="BX18" i="14"/>
  <c r="CE10" i="1"/>
  <c r="CE10" i="14"/>
  <c r="BX10" i="14"/>
  <c r="BX797" i="14"/>
  <c r="BX789" i="14"/>
  <c r="BX781" i="14"/>
  <c r="BX778" i="14"/>
  <c r="BX758" i="14"/>
  <c r="BX710" i="14"/>
  <c r="CE753" i="1"/>
  <c r="CE753" i="14"/>
  <c r="BX753" i="14"/>
  <c r="CE721" i="1"/>
  <c r="CE721" i="14"/>
  <c r="BX721" i="14"/>
  <c r="CE713" i="1"/>
  <c r="CE713" i="14"/>
  <c r="BX713" i="14"/>
  <c r="CE705" i="1"/>
  <c r="CE705" i="14"/>
  <c r="BX705" i="14"/>
  <c r="CE697" i="1"/>
  <c r="CE697" i="14"/>
  <c r="BX697" i="14"/>
  <c r="CE689" i="1"/>
  <c r="CE689" i="14"/>
  <c r="BX689" i="14"/>
  <c r="CE681" i="1"/>
  <c r="CE681" i="14"/>
  <c r="BX681" i="14"/>
  <c r="CE673" i="1"/>
  <c r="CE673" i="14"/>
  <c r="BX673" i="14"/>
  <c r="CE665" i="1"/>
  <c r="CE665" i="14"/>
  <c r="BX665" i="14"/>
  <c r="CE657" i="1"/>
  <c r="CE657" i="14"/>
  <c r="BX657" i="14"/>
  <c r="CE649" i="1"/>
  <c r="CE649" i="14"/>
  <c r="BX649" i="14"/>
  <c r="CE641" i="1"/>
  <c r="CE641" i="14"/>
  <c r="BX641" i="14"/>
  <c r="CE633" i="1"/>
  <c r="CE633" i="14"/>
  <c r="BX633" i="14"/>
  <c r="CE625" i="1"/>
  <c r="CE625" i="14"/>
  <c r="BX625" i="14"/>
  <c r="CE617" i="1"/>
  <c r="CE617" i="14"/>
  <c r="BX617" i="14"/>
  <c r="CE609" i="1"/>
  <c r="CE609" i="14"/>
  <c r="BX609" i="14"/>
  <c r="CE601" i="1"/>
  <c r="CE601" i="14"/>
  <c r="BX601" i="14"/>
  <c r="CE593" i="1"/>
  <c r="CE593" i="14"/>
  <c r="BX593" i="14"/>
  <c r="CE585" i="1"/>
  <c r="CE585" i="14"/>
  <c r="BX585" i="14"/>
  <c r="CE577" i="1"/>
  <c r="CE577" i="14"/>
  <c r="BX577" i="14"/>
  <c r="CE569" i="1"/>
  <c r="CE569" i="14"/>
  <c r="BX569" i="14"/>
  <c r="CE561" i="1"/>
  <c r="CE561" i="14"/>
  <c r="BX561" i="14"/>
  <c r="CE553" i="1"/>
  <c r="CE553" i="14"/>
  <c r="BX553" i="14"/>
  <c r="CE545" i="1"/>
  <c r="CE545" i="14"/>
  <c r="BX545" i="14"/>
  <c r="CE537" i="1"/>
  <c r="CE537" i="14"/>
  <c r="BX537" i="14"/>
  <c r="CE529" i="1"/>
  <c r="CE529" i="14"/>
  <c r="BX529" i="14"/>
  <c r="CE521" i="1"/>
  <c r="CE521" i="14"/>
  <c r="BX521" i="14"/>
  <c r="CE513" i="1"/>
  <c r="CE513" i="14"/>
  <c r="BX513" i="14"/>
  <c r="CE505" i="1"/>
  <c r="CE505" i="14"/>
  <c r="BX505" i="14"/>
  <c r="CE497" i="1"/>
  <c r="CE497" i="14"/>
  <c r="BX497" i="14"/>
  <c r="CE489" i="1"/>
  <c r="CE489" i="14"/>
  <c r="BX489" i="14"/>
  <c r="CE481" i="1"/>
  <c r="CE481" i="14"/>
  <c r="BX481" i="14"/>
  <c r="CE473" i="1"/>
  <c r="CE473" i="14"/>
  <c r="BX473" i="14"/>
  <c r="CE465" i="1"/>
  <c r="CE465" i="14"/>
  <c r="BX465" i="14"/>
  <c r="CE457" i="1"/>
  <c r="CE457" i="14"/>
  <c r="BX457" i="14"/>
  <c r="CE449" i="1"/>
  <c r="CE449" i="14"/>
  <c r="BX449" i="14"/>
  <c r="CE441" i="1"/>
  <c r="CE441" i="14"/>
  <c r="BX441" i="14"/>
  <c r="CE433" i="1"/>
  <c r="CE433" i="14"/>
  <c r="BX433" i="14"/>
  <c r="CE425" i="1"/>
  <c r="CE425" i="14"/>
  <c r="BX425" i="14"/>
  <c r="CE417" i="1"/>
  <c r="CE417" i="14"/>
  <c r="BX417" i="14"/>
  <c r="CE409" i="1"/>
  <c r="CE409" i="14"/>
  <c r="BX409" i="14"/>
  <c r="CE401" i="1"/>
  <c r="CE401" i="14"/>
  <c r="BX401" i="14"/>
  <c r="CE393" i="1"/>
  <c r="CE393" i="14"/>
  <c r="BX393" i="14"/>
  <c r="CE385" i="1"/>
  <c r="CE385" i="14"/>
  <c r="BX385" i="14"/>
  <c r="CE377" i="1"/>
  <c r="CE377" i="14"/>
  <c r="BX377" i="14"/>
  <c r="CE369" i="1"/>
  <c r="CE369" i="14"/>
  <c r="BX369" i="14"/>
  <c r="CE361" i="1"/>
  <c r="CE361" i="14"/>
  <c r="BX361" i="14"/>
  <c r="CE353" i="1"/>
  <c r="CE353" i="14"/>
  <c r="BX353" i="14"/>
  <c r="CE345" i="1"/>
  <c r="CE345" i="14"/>
  <c r="BX345" i="14"/>
  <c r="CE337" i="1"/>
  <c r="CE337" i="14"/>
  <c r="BX337" i="14"/>
  <c r="CE329" i="1"/>
  <c r="CE329" i="14"/>
  <c r="BX329" i="14"/>
  <c r="CE321" i="1"/>
  <c r="CE321" i="14"/>
  <c r="BX321" i="14"/>
  <c r="CE313" i="1"/>
  <c r="CE313" i="14"/>
  <c r="BX313" i="14"/>
  <c r="CE305" i="1"/>
  <c r="CE305" i="14"/>
  <c r="BX305" i="14"/>
  <c r="CE297" i="1"/>
  <c r="CE297" i="14"/>
  <c r="BX297" i="14"/>
  <c r="CE289" i="1"/>
  <c r="CE289" i="14"/>
  <c r="BX289" i="14"/>
  <c r="CE281" i="1"/>
  <c r="CE281" i="14"/>
  <c r="BX281" i="14"/>
  <c r="CE273" i="1"/>
  <c r="CE273" i="14"/>
  <c r="BX273" i="14"/>
  <c r="CE265" i="1"/>
  <c r="CE265" i="14"/>
  <c r="BX265" i="14"/>
  <c r="CE257" i="1"/>
  <c r="CE257" i="14"/>
  <c r="BX257" i="14"/>
  <c r="CE249" i="1"/>
  <c r="CE249" i="14"/>
  <c r="BX249" i="14"/>
  <c r="CE241" i="1"/>
  <c r="CE241" i="14"/>
  <c r="BX241" i="14"/>
  <c r="CE233" i="1"/>
  <c r="CE233" i="14"/>
  <c r="BX233" i="14"/>
  <c r="CE225" i="1"/>
  <c r="CE225" i="14"/>
  <c r="BX225" i="14"/>
  <c r="CE217" i="1"/>
  <c r="CE217" i="14"/>
  <c r="BX217" i="14"/>
  <c r="CE209" i="1"/>
  <c r="CE209" i="14"/>
  <c r="BX209" i="14"/>
  <c r="CE201" i="1"/>
  <c r="CE201" i="14"/>
  <c r="BX201" i="14"/>
  <c r="CE193" i="1"/>
  <c r="CE193" i="14"/>
  <c r="BX193" i="14"/>
  <c r="CE185" i="1"/>
  <c r="CE185" i="14"/>
  <c r="BX185" i="14"/>
  <c r="CE177" i="1"/>
  <c r="CE177" i="14"/>
  <c r="BX177" i="14"/>
  <c r="CE169" i="1"/>
  <c r="CE169" i="14"/>
  <c r="BX169" i="14"/>
  <c r="CE161" i="1"/>
  <c r="CE161" i="14"/>
  <c r="BX161" i="14"/>
  <c r="CE153" i="1"/>
  <c r="CE153" i="14"/>
  <c r="BX153" i="14"/>
  <c r="CE145" i="1"/>
  <c r="CE145" i="14"/>
  <c r="BX145" i="14"/>
  <c r="CE137" i="1"/>
  <c r="CE137" i="14"/>
  <c r="BX137" i="14"/>
  <c r="CE129" i="1"/>
  <c r="CE129" i="14"/>
  <c r="BX129" i="14"/>
  <c r="CE121" i="1"/>
  <c r="CE121" i="14"/>
  <c r="BX121" i="14"/>
  <c r="CE113" i="1"/>
  <c r="CE113" i="14"/>
  <c r="BX113" i="14"/>
  <c r="CE105" i="1"/>
  <c r="CE105" i="14"/>
  <c r="BX105" i="14"/>
  <c r="CE97" i="1"/>
  <c r="CE97" i="14"/>
  <c r="BX97" i="14"/>
  <c r="CE89" i="1"/>
  <c r="CE89" i="14"/>
  <c r="BX89" i="14"/>
  <c r="CE81" i="1"/>
  <c r="CE81" i="14"/>
  <c r="BX81" i="14"/>
  <c r="CE73" i="1"/>
  <c r="CE73" i="14"/>
  <c r="BX73" i="14"/>
  <c r="CE65" i="1"/>
  <c r="CE65" i="14"/>
  <c r="BX65" i="14"/>
  <c r="CE57" i="1"/>
  <c r="CE57" i="14"/>
  <c r="BX57" i="14"/>
  <c r="CE49" i="1"/>
  <c r="CE49" i="14"/>
  <c r="BX49" i="14"/>
  <c r="CE41" i="1"/>
  <c r="CE41" i="14"/>
  <c r="BX41" i="14"/>
  <c r="CE33" i="1"/>
  <c r="CE33" i="14"/>
  <c r="BX33" i="14"/>
  <c r="CE25" i="1"/>
  <c r="CE25" i="14"/>
  <c r="BX25" i="14"/>
  <c r="CE17" i="1"/>
  <c r="CE17" i="14"/>
  <c r="BX17" i="14"/>
  <c r="CE9" i="1"/>
  <c r="CE9" i="14"/>
  <c r="BX9" i="14"/>
  <c r="BX802" i="14"/>
  <c r="BX794" i="14"/>
  <c r="BX786" i="14"/>
  <c r="BX562" i="14"/>
  <c r="BX799" i="14"/>
  <c r="BX791" i="14"/>
  <c r="BX783" i="14"/>
  <c r="BX742" i="14"/>
  <c r="BX694" i="14"/>
  <c r="BX605" i="14"/>
  <c r="CE769" i="1"/>
  <c r="CE769" i="14"/>
  <c r="BX769" i="14"/>
  <c r="CE744" i="1"/>
  <c r="CE744" i="14"/>
  <c r="BX744" i="14"/>
  <c r="CE696" i="1"/>
  <c r="CE696" i="14"/>
  <c r="BX696" i="14"/>
  <c r="CE656" i="1"/>
  <c r="CE656" i="14"/>
  <c r="BX656" i="14"/>
  <c r="CE616" i="1"/>
  <c r="CE616" i="14"/>
  <c r="BX616" i="14"/>
  <c r="CE576" i="1"/>
  <c r="CE576" i="14"/>
  <c r="BX576" i="14"/>
  <c r="CE536" i="1"/>
  <c r="CE536" i="14"/>
  <c r="BX536" i="14"/>
  <c r="CE488" i="1"/>
  <c r="CE488" i="14"/>
  <c r="BX488" i="14"/>
  <c r="CE456" i="1"/>
  <c r="CE456" i="14"/>
  <c r="BX456" i="14"/>
  <c r="CE408" i="1"/>
  <c r="CE408" i="14"/>
  <c r="BX408" i="14"/>
  <c r="CE352" i="1"/>
  <c r="CE352" i="14"/>
  <c r="BX352" i="14"/>
  <c r="CE328" i="1"/>
  <c r="CE328" i="14"/>
  <c r="BX328" i="14"/>
  <c r="CE304" i="1"/>
  <c r="CE304" i="14"/>
  <c r="BX304" i="14"/>
  <c r="CE256" i="1"/>
  <c r="CE256" i="14"/>
  <c r="BX256" i="14"/>
  <c r="CE208" i="1"/>
  <c r="CE208" i="14"/>
  <c r="BX208" i="14"/>
  <c r="CE160" i="1"/>
  <c r="CE160" i="14"/>
  <c r="BX160" i="14"/>
  <c r="CE64" i="1"/>
  <c r="CE64" i="14"/>
  <c r="BX64" i="14"/>
  <c r="CE16" i="1"/>
  <c r="CE16" i="14"/>
  <c r="BX16" i="14"/>
  <c r="CE767" i="1"/>
  <c r="CE767" i="14"/>
  <c r="BX767" i="14"/>
  <c r="CE751" i="1"/>
  <c r="CE751" i="14"/>
  <c r="BX751" i="14"/>
  <c r="CE735" i="1"/>
  <c r="CE735" i="14"/>
  <c r="BX735" i="14"/>
  <c r="CE719" i="1"/>
  <c r="CE719" i="14"/>
  <c r="BX719" i="14"/>
  <c r="CE711" i="1"/>
  <c r="CE711" i="14"/>
  <c r="BX711" i="14"/>
  <c r="CE695" i="1"/>
  <c r="CE695" i="14"/>
  <c r="BX695" i="14"/>
  <c r="CE679" i="1"/>
  <c r="CE679" i="14"/>
  <c r="BX679" i="14"/>
  <c r="CE663" i="1"/>
  <c r="CE663" i="14"/>
  <c r="BX663" i="14"/>
  <c r="CE647" i="1"/>
  <c r="CE647" i="14"/>
  <c r="BX647" i="14"/>
  <c r="CE631" i="1"/>
  <c r="CE631" i="14"/>
  <c r="BX631" i="14"/>
  <c r="CE615" i="1"/>
  <c r="CE615" i="14"/>
  <c r="BX615" i="14"/>
  <c r="CE599" i="1"/>
  <c r="CE599" i="14"/>
  <c r="BX599" i="14"/>
  <c r="CE583" i="1"/>
  <c r="CE583" i="14"/>
  <c r="BX583" i="14"/>
  <c r="CE575" i="1"/>
  <c r="CE575" i="14"/>
  <c r="BX575" i="14"/>
  <c r="CE559" i="1"/>
  <c r="CE559" i="14"/>
  <c r="BX559" i="14"/>
  <c r="CE551" i="1"/>
  <c r="CE551" i="14"/>
  <c r="BX551" i="14"/>
  <c r="CE543" i="1"/>
  <c r="CE543" i="14"/>
  <c r="BX543" i="14"/>
  <c r="CE535" i="1"/>
  <c r="CE535" i="14"/>
  <c r="BX535" i="14"/>
  <c r="CE527" i="1"/>
  <c r="CE527" i="14"/>
  <c r="BX527" i="14"/>
  <c r="CE519" i="1"/>
  <c r="CE519" i="14"/>
  <c r="BX519" i="14"/>
  <c r="CE511" i="1"/>
  <c r="CE511" i="14"/>
  <c r="BX511" i="14"/>
  <c r="CE503" i="1"/>
  <c r="CE503" i="14"/>
  <c r="BX503" i="14"/>
  <c r="CE495" i="1"/>
  <c r="CE495" i="14"/>
  <c r="BX495" i="14"/>
  <c r="CE487" i="1"/>
  <c r="CE487" i="14"/>
  <c r="BX487" i="14"/>
  <c r="CE479" i="1"/>
  <c r="CE479" i="14"/>
  <c r="BX479" i="14"/>
  <c r="CE471" i="1"/>
  <c r="CE471" i="14"/>
  <c r="BX471" i="14"/>
  <c r="CE463" i="1"/>
  <c r="CE463" i="14"/>
  <c r="BX463" i="14"/>
  <c r="CE455" i="1"/>
  <c r="CE455" i="14"/>
  <c r="BX455" i="14"/>
  <c r="CE447" i="1"/>
  <c r="CE447" i="14"/>
  <c r="BX447" i="14"/>
  <c r="CE439" i="1"/>
  <c r="CE439" i="14"/>
  <c r="BX439" i="14"/>
  <c r="CE431" i="1"/>
  <c r="CE431" i="14"/>
  <c r="BX431" i="14"/>
  <c r="CE423" i="1"/>
  <c r="CE423" i="14"/>
  <c r="BX423" i="14"/>
  <c r="CE415" i="1"/>
  <c r="CE415" i="14"/>
  <c r="BX415" i="14"/>
  <c r="CE407" i="1"/>
  <c r="CE407" i="14"/>
  <c r="BX407" i="14"/>
  <c r="CE399" i="1"/>
  <c r="CE399" i="14"/>
  <c r="BX399" i="14"/>
  <c r="CE391" i="1"/>
  <c r="CE391" i="14"/>
  <c r="BX391" i="14"/>
  <c r="CE383" i="1"/>
  <c r="CE383" i="14"/>
  <c r="BX383" i="14"/>
  <c r="CE375" i="1"/>
  <c r="CE375" i="14"/>
  <c r="BX375" i="14"/>
  <c r="CE367" i="1"/>
  <c r="CE367" i="14"/>
  <c r="BX367" i="14"/>
  <c r="CE359" i="1"/>
  <c r="CE359" i="14"/>
  <c r="BX359" i="14"/>
  <c r="CE351" i="1"/>
  <c r="CE351" i="14"/>
  <c r="BX351" i="14"/>
  <c r="CE343" i="1"/>
  <c r="CE343" i="14"/>
  <c r="BX343" i="14"/>
  <c r="CE335" i="1"/>
  <c r="CE335" i="14"/>
  <c r="BX335" i="14"/>
  <c r="CE327" i="1"/>
  <c r="CE327" i="14"/>
  <c r="BX327" i="14"/>
  <c r="CE319" i="1"/>
  <c r="CE319" i="14"/>
  <c r="BX319" i="14"/>
  <c r="CE311" i="1"/>
  <c r="CE311" i="14"/>
  <c r="BX311" i="14"/>
  <c r="CE303" i="1"/>
  <c r="CE303" i="14"/>
  <c r="BX303" i="14"/>
  <c r="CE295" i="1"/>
  <c r="CE295" i="14"/>
  <c r="BX295" i="14"/>
  <c r="CE287" i="1"/>
  <c r="CE287" i="14"/>
  <c r="BX287" i="14"/>
  <c r="CE279" i="1"/>
  <c r="CE279" i="14"/>
  <c r="BX279" i="14"/>
  <c r="CE271" i="1"/>
  <c r="CE271" i="14"/>
  <c r="BX271" i="14"/>
  <c r="CE263" i="1"/>
  <c r="CE263" i="14"/>
  <c r="BX263" i="14"/>
  <c r="CE255" i="1"/>
  <c r="CE255" i="14"/>
  <c r="BX255" i="14"/>
  <c r="CE247" i="1"/>
  <c r="CE247" i="14"/>
  <c r="BX247" i="14"/>
  <c r="CE239" i="1"/>
  <c r="CE239" i="14"/>
  <c r="BX239" i="14"/>
  <c r="CE231" i="1"/>
  <c r="CE231" i="14"/>
  <c r="BX231" i="14"/>
  <c r="CE223" i="1"/>
  <c r="CE223" i="14"/>
  <c r="BX223" i="14"/>
  <c r="CE215" i="1"/>
  <c r="CE215" i="14"/>
  <c r="BX215" i="14"/>
  <c r="CE207" i="1"/>
  <c r="CE207" i="14"/>
  <c r="BX207" i="14"/>
  <c r="CE199" i="1"/>
  <c r="CE199" i="14"/>
  <c r="BX199" i="14"/>
  <c r="CE191" i="1"/>
  <c r="CE191" i="14"/>
  <c r="BX191" i="14"/>
  <c r="CE183" i="1"/>
  <c r="CE183" i="14"/>
  <c r="BX183" i="14"/>
  <c r="CE175" i="1"/>
  <c r="CE175" i="14"/>
  <c r="BX175" i="14"/>
  <c r="CE167" i="1"/>
  <c r="CE167" i="14"/>
  <c r="BX167" i="14"/>
  <c r="CE159" i="1"/>
  <c r="CE159" i="14"/>
  <c r="BX159" i="14"/>
  <c r="CE151" i="1"/>
  <c r="CE151" i="14"/>
  <c r="BX151" i="14"/>
  <c r="CE143" i="1"/>
  <c r="CE143" i="14"/>
  <c r="BX143" i="14"/>
  <c r="CE135" i="1"/>
  <c r="CE135" i="14"/>
  <c r="BX135" i="14"/>
  <c r="CE127" i="1"/>
  <c r="CE127" i="14"/>
  <c r="BX127" i="14"/>
  <c r="CE119" i="1"/>
  <c r="CE119" i="14"/>
  <c r="BX119" i="14"/>
  <c r="CE111" i="1"/>
  <c r="CE111" i="14"/>
  <c r="BX111" i="14"/>
  <c r="CE103" i="1"/>
  <c r="CE103" i="14"/>
  <c r="BX103" i="14"/>
  <c r="CE95" i="1"/>
  <c r="CE95" i="14"/>
  <c r="BX95" i="14"/>
  <c r="CE87" i="1"/>
  <c r="CE87" i="14"/>
  <c r="BX87" i="14"/>
  <c r="CE79" i="1"/>
  <c r="CE79" i="14"/>
  <c r="BX79" i="14"/>
  <c r="CE71" i="1"/>
  <c r="CE71" i="14"/>
  <c r="BX71" i="14"/>
  <c r="CE63" i="1"/>
  <c r="CE63" i="14"/>
  <c r="BX63" i="14"/>
  <c r="CE55" i="1"/>
  <c r="CE55" i="14"/>
  <c r="BX55" i="14"/>
  <c r="CE47" i="1"/>
  <c r="CE47" i="14"/>
  <c r="BX47" i="14"/>
  <c r="CE39" i="1"/>
  <c r="CE39" i="14"/>
  <c r="BX39" i="14"/>
  <c r="CE31" i="1"/>
  <c r="CE31" i="14"/>
  <c r="BX31" i="14"/>
  <c r="CE23" i="1"/>
  <c r="CE23" i="14"/>
  <c r="BX23" i="14"/>
  <c r="CE15" i="1"/>
  <c r="CE15" i="14"/>
  <c r="BX15" i="14"/>
  <c r="CE7" i="1"/>
  <c r="CE7" i="14"/>
  <c r="BX7" i="14"/>
  <c r="BX804" i="14"/>
  <c r="BX796" i="14"/>
  <c r="BX788" i="14"/>
  <c r="BX780" i="14"/>
  <c r="BX766" i="14"/>
  <c r="BX718" i="14"/>
  <c r="BX629" i="14"/>
  <c r="BX584" i="14"/>
  <c r="CE737" i="1"/>
  <c r="CE737" i="14"/>
  <c r="BX737" i="14"/>
  <c r="CE768" i="1"/>
  <c r="CE768" i="14"/>
  <c r="BX768" i="14"/>
  <c r="CE728" i="1"/>
  <c r="CE728" i="14"/>
  <c r="BX728" i="14"/>
  <c r="CE680" i="1"/>
  <c r="CE680" i="14"/>
  <c r="BX680" i="14"/>
  <c r="CE632" i="1"/>
  <c r="CE632" i="14"/>
  <c r="BX632" i="14"/>
  <c r="CE592" i="1"/>
  <c r="CE592" i="14"/>
  <c r="BX592" i="14"/>
  <c r="CE528" i="1"/>
  <c r="CE528" i="14"/>
  <c r="BX528" i="14"/>
  <c r="CE472" i="1"/>
  <c r="CE472" i="14"/>
  <c r="BX472" i="14"/>
  <c r="CE424" i="1"/>
  <c r="CE424" i="14"/>
  <c r="BX424" i="14"/>
  <c r="CE368" i="1"/>
  <c r="CE368" i="14"/>
  <c r="BX368" i="14"/>
  <c r="CE296" i="1"/>
  <c r="CE296" i="14"/>
  <c r="BX296" i="14"/>
  <c r="CE240" i="1"/>
  <c r="CE240" i="14"/>
  <c r="BX240" i="14"/>
  <c r="CE192" i="1"/>
  <c r="CE192" i="14"/>
  <c r="BX192" i="14"/>
  <c r="CE152" i="1"/>
  <c r="CE152" i="14"/>
  <c r="BX152" i="14"/>
  <c r="CE112" i="1"/>
  <c r="CE112" i="14"/>
  <c r="BX112" i="14"/>
  <c r="CE88" i="1"/>
  <c r="CE88" i="14"/>
  <c r="BX88" i="14"/>
  <c r="CE40" i="1"/>
  <c r="CE40" i="14"/>
  <c r="BX40" i="14"/>
  <c r="CE775" i="1"/>
  <c r="CE775" i="14"/>
  <c r="BX775" i="14"/>
  <c r="CE759" i="1"/>
  <c r="CE759" i="14"/>
  <c r="BX759" i="14"/>
  <c r="CE743" i="1"/>
  <c r="CE743" i="14"/>
  <c r="BX743" i="14"/>
  <c r="CE727" i="1"/>
  <c r="CE727" i="14"/>
  <c r="BX727" i="14"/>
  <c r="CE703" i="1"/>
  <c r="CE703" i="14"/>
  <c r="BX703" i="14"/>
  <c r="CE687" i="1"/>
  <c r="CE687" i="14"/>
  <c r="BX687" i="14"/>
  <c r="CE671" i="1"/>
  <c r="CE671" i="14"/>
  <c r="BX671" i="14"/>
  <c r="CE655" i="1"/>
  <c r="CE655" i="14"/>
  <c r="BX655" i="14"/>
  <c r="CE639" i="1"/>
  <c r="CE639" i="14"/>
  <c r="BX639" i="14"/>
  <c r="CE623" i="1"/>
  <c r="CE623" i="14"/>
  <c r="BX623" i="14"/>
  <c r="CE607" i="1"/>
  <c r="CE607" i="14"/>
  <c r="BX607" i="14"/>
  <c r="CE591" i="1"/>
  <c r="CE591" i="14"/>
  <c r="BX591" i="14"/>
  <c r="CE567" i="1"/>
  <c r="CE567" i="14"/>
  <c r="BX567" i="14"/>
  <c r="CE670" i="1"/>
  <c r="CE670" i="14"/>
  <c r="BX670" i="14"/>
  <c r="CE662" i="1"/>
  <c r="CE662" i="14"/>
  <c r="BX662" i="14"/>
  <c r="CE654" i="1"/>
  <c r="CE654" i="14"/>
  <c r="BX654" i="14"/>
  <c r="CE646" i="1"/>
  <c r="CE646" i="14"/>
  <c r="BX646" i="14"/>
  <c r="CE638" i="1"/>
  <c r="CE638" i="14"/>
  <c r="BX638" i="14"/>
  <c r="CE630" i="1"/>
  <c r="CE630" i="14"/>
  <c r="BX630" i="14"/>
  <c r="CE622" i="1"/>
  <c r="CE622" i="14"/>
  <c r="BX622" i="14"/>
  <c r="CE614" i="1"/>
  <c r="CE614" i="14"/>
  <c r="BX614" i="14"/>
  <c r="CE606" i="1"/>
  <c r="CE606" i="14"/>
  <c r="BX606" i="14"/>
  <c r="CE598" i="1"/>
  <c r="CE598" i="14"/>
  <c r="BX598" i="14"/>
  <c r="CE590" i="1"/>
  <c r="CE590" i="14"/>
  <c r="BX590" i="14"/>
  <c r="CE582" i="1"/>
  <c r="CE582" i="14"/>
  <c r="BX582" i="14"/>
  <c r="CE574" i="1"/>
  <c r="CE574" i="14"/>
  <c r="BX574" i="14"/>
  <c r="CE566" i="1"/>
  <c r="CE566" i="14"/>
  <c r="BX566" i="14"/>
  <c r="CE558" i="1"/>
  <c r="CE558" i="14"/>
  <c r="BX558" i="14"/>
  <c r="CE550" i="1"/>
  <c r="CE550" i="14"/>
  <c r="BX550" i="14"/>
  <c r="CE542" i="1"/>
  <c r="CE542" i="14"/>
  <c r="BX542" i="14"/>
  <c r="CE534" i="1"/>
  <c r="CE534" i="14"/>
  <c r="BX534" i="14"/>
  <c r="CE526" i="1"/>
  <c r="CE526" i="14"/>
  <c r="BX526" i="14"/>
  <c r="CE518" i="1"/>
  <c r="CE518" i="14"/>
  <c r="BX518" i="14"/>
  <c r="CE510" i="1"/>
  <c r="CE510" i="14"/>
  <c r="BX510" i="14"/>
  <c r="CE502" i="1"/>
  <c r="CE502" i="14"/>
  <c r="BX502" i="14"/>
  <c r="CE494" i="1"/>
  <c r="CE494" i="14"/>
  <c r="BX494" i="14"/>
  <c r="CE486" i="1"/>
  <c r="CE486" i="14"/>
  <c r="BX486" i="14"/>
  <c r="CE478" i="1"/>
  <c r="CE478" i="14"/>
  <c r="BX478" i="14"/>
  <c r="CE470" i="1"/>
  <c r="CE470" i="14"/>
  <c r="BX470" i="14"/>
  <c r="CE462" i="1"/>
  <c r="CE462" i="14"/>
  <c r="BX462" i="14"/>
  <c r="CE454" i="1"/>
  <c r="CE454" i="14"/>
  <c r="BX454" i="14"/>
  <c r="CE446" i="1"/>
  <c r="CE446" i="14"/>
  <c r="BX446" i="14"/>
  <c r="CE438" i="1"/>
  <c r="CE438" i="14"/>
  <c r="BX438" i="14"/>
  <c r="CE430" i="1"/>
  <c r="CE430" i="14"/>
  <c r="BX430" i="14"/>
  <c r="CE422" i="1"/>
  <c r="CE422" i="14"/>
  <c r="BX422" i="14"/>
  <c r="CE414" i="1"/>
  <c r="CE414" i="14"/>
  <c r="BX414" i="14"/>
  <c r="CE406" i="1"/>
  <c r="CE406" i="14"/>
  <c r="BX406" i="14"/>
  <c r="CE398" i="1"/>
  <c r="CE398" i="14"/>
  <c r="BX398" i="14"/>
  <c r="CE390" i="1"/>
  <c r="CE390" i="14"/>
  <c r="BX390" i="14"/>
  <c r="CE382" i="1"/>
  <c r="CE382" i="14"/>
  <c r="BX382" i="14"/>
  <c r="CE374" i="1"/>
  <c r="CE374" i="14"/>
  <c r="BX374" i="14"/>
  <c r="CE366" i="1"/>
  <c r="CE366" i="14"/>
  <c r="BX366" i="14"/>
  <c r="CE358" i="1"/>
  <c r="CE358" i="14"/>
  <c r="BX358" i="14"/>
  <c r="CE350" i="1"/>
  <c r="CE350" i="14"/>
  <c r="BX350" i="14"/>
  <c r="CE342" i="1"/>
  <c r="CE342" i="14"/>
  <c r="BX342" i="14"/>
  <c r="CE334" i="1"/>
  <c r="CE334" i="14"/>
  <c r="BX334" i="14"/>
  <c r="CE326" i="1"/>
  <c r="CE326" i="14"/>
  <c r="BX326" i="14"/>
  <c r="CE318" i="1"/>
  <c r="CE318" i="14"/>
  <c r="BX318" i="14"/>
  <c r="CE310" i="1"/>
  <c r="CE310" i="14"/>
  <c r="BX310" i="14"/>
  <c r="CE302" i="1"/>
  <c r="CE302" i="14"/>
  <c r="BX302" i="14"/>
  <c r="CE294" i="1"/>
  <c r="CE294" i="14"/>
  <c r="BX294" i="14"/>
  <c r="CE286" i="1"/>
  <c r="CE286" i="14"/>
  <c r="BX286" i="14"/>
  <c r="CE278" i="1"/>
  <c r="CE278" i="14"/>
  <c r="BX278" i="14"/>
  <c r="CE270" i="1"/>
  <c r="CE270" i="14"/>
  <c r="BX270" i="14"/>
  <c r="CE262" i="1"/>
  <c r="CE262" i="14"/>
  <c r="BX262" i="14"/>
  <c r="CE254" i="1"/>
  <c r="CE254" i="14"/>
  <c r="BX254" i="14"/>
  <c r="CE246" i="1"/>
  <c r="CE246" i="14"/>
  <c r="BX246" i="14"/>
  <c r="CE238" i="1"/>
  <c r="CE238" i="14"/>
  <c r="BX238" i="14"/>
  <c r="CE230" i="1"/>
  <c r="CE230" i="14"/>
  <c r="BX230" i="14"/>
  <c r="CE222" i="1"/>
  <c r="CE222" i="14"/>
  <c r="BX222" i="14"/>
  <c r="CE214" i="1"/>
  <c r="CE214" i="14"/>
  <c r="BX214" i="14"/>
  <c r="CE206" i="1"/>
  <c r="CE206" i="14"/>
  <c r="BX206" i="14"/>
  <c r="CE198" i="1"/>
  <c r="CE198" i="14"/>
  <c r="BX198" i="14"/>
  <c r="CE190" i="1"/>
  <c r="CE190" i="14"/>
  <c r="BX190" i="14"/>
  <c r="CE182" i="1"/>
  <c r="CE182" i="14"/>
  <c r="BX182" i="14"/>
  <c r="CE174" i="1"/>
  <c r="CE174" i="14"/>
  <c r="BX174" i="14"/>
  <c r="CE166" i="1"/>
  <c r="CE166" i="14"/>
  <c r="BX166" i="14"/>
  <c r="CE158" i="1"/>
  <c r="CE158" i="14"/>
  <c r="BX158" i="14"/>
  <c r="CE150" i="1"/>
  <c r="CE150" i="14"/>
  <c r="BX150" i="14"/>
  <c r="CE142" i="1"/>
  <c r="CE142" i="14"/>
  <c r="BX142" i="14"/>
  <c r="CE134" i="1"/>
  <c r="CE134" i="14"/>
  <c r="BX134" i="14"/>
  <c r="CE126" i="1"/>
  <c r="CE126" i="14"/>
  <c r="BX126" i="14"/>
  <c r="CE118" i="1"/>
  <c r="CE118" i="14"/>
  <c r="BX118" i="14"/>
  <c r="CE110" i="1"/>
  <c r="CE110" i="14"/>
  <c r="BX110" i="14"/>
  <c r="CE102" i="1"/>
  <c r="CE102" i="14"/>
  <c r="BX102" i="14"/>
  <c r="CE94" i="1"/>
  <c r="CE94" i="14"/>
  <c r="BX94" i="14"/>
  <c r="CE86" i="1"/>
  <c r="CE86" i="14"/>
  <c r="BX86" i="14"/>
  <c r="CE78" i="1"/>
  <c r="CE78" i="14"/>
  <c r="BX78" i="14"/>
  <c r="CE70" i="1"/>
  <c r="CE70" i="14"/>
  <c r="BX70" i="14"/>
  <c r="CE62" i="1"/>
  <c r="CE62" i="14"/>
  <c r="BX62" i="14"/>
  <c r="CE54" i="1"/>
  <c r="CE54" i="14"/>
  <c r="BX54" i="14"/>
  <c r="CE46" i="1"/>
  <c r="CE46" i="14"/>
  <c r="BX46" i="14"/>
  <c r="CE38" i="1"/>
  <c r="CE38" i="14"/>
  <c r="BX38" i="14"/>
  <c r="CE30" i="1"/>
  <c r="CE30" i="14"/>
  <c r="BX30" i="14"/>
  <c r="CE22" i="1"/>
  <c r="CE22" i="14"/>
  <c r="BX22" i="14"/>
  <c r="CE14" i="1"/>
  <c r="CE14" i="14"/>
  <c r="BX14" i="14"/>
  <c r="CE6" i="1"/>
  <c r="CE6" i="14"/>
  <c r="BX6" i="14"/>
  <c r="BX801" i="14"/>
  <c r="BX793" i="14"/>
  <c r="BX785" i="14"/>
  <c r="BX678" i="14"/>
  <c r="CE752" i="1"/>
  <c r="CE752" i="14"/>
  <c r="BX752" i="14"/>
  <c r="CE712" i="1"/>
  <c r="CE712" i="14"/>
  <c r="BX712" i="14"/>
  <c r="CE600" i="1"/>
  <c r="CE600" i="14"/>
  <c r="BX600" i="14"/>
  <c r="CE560" i="1"/>
  <c r="CE560" i="14"/>
  <c r="BX560" i="14"/>
  <c r="CE504" i="1"/>
  <c r="CE504" i="14"/>
  <c r="BX504" i="14"/>
  <c r="CE448" i="1"/>
  <c r="CE448" i="14"/>
  <c r="BX448" i="14"/>
  <c r="CE384" i="1"/>
  <c r="CE384" i="14"/>
  <c r="BX384" i="14"/>
  <c r="CE312" i="1"/>
  <c r="CE312" i="14"/>
  <c r="BX312" i="14"/>
  <c r="CE264" i="1"/>
  <c r="CE264" i="14"/>
  <c r="BX264" i="14"/>
  <c r="CE200" i="1"/>
  <c r="CE200" i="14"/>
  <c r="BX200" i="14"/>
  <c r="CE136" i="1"/>
  <c r="CE136" i="14"/>
  <c r="BX136" i="14"/>
  <c r="CE56" i="1"/>
  <c r="CE56" i="14"/>
  <c r="BX56" i="14"/>
  <c r="CE8" i="1"/>
  <c r="CE8" i="14"/>
  <c r="BX8" i="14"/>
  <c r="CE765" i="1"/>
  <c r="CE765" i="14"/>
  <c r="BX765" i="14"/>
  <c r="CE749" i="1"/>
  <c r="CE749" i="14"/>
  <c r="BX749" i="14"/>
  <c r="CE733" i="1"/>
  <c r="CE733" i="14"/>
  <c r="BX733" i="14"/>
  <c r="CE717" i="1"/>
  <c r="CE717" i="14"/>
  <c r="BX717" i="14"/>
  <c r="CE701" i="1"/>
  <c r="CE701" i="14"/>
  <c r="BX701" i="14"/>
  <c r="CE685" i="1"/>
  <c r="CE685" i="14"/>
  <c r="BX685" i="14"/>
  <c r="CE669" i="1"/>
  <c r="CE669" i="14"/>
  <c r="BX669" i="14"/>
  <c r="CE653" i="1"/>
  <c r="CE653" i="14"/>
  <c r="BX653" i="14"/>
  <c r="CE637" i="1"/>
  <c r="CE637" i="14"/>
  <c r="BX637" i="14"/>
  <c r="CE621" i="1"/>
  <c r="CE621" i="14"/>
  <c r="BX621" i="14"/>
  <c r="CE613" i="1"/>
  <c r="CE613" i="14"/>
  <c r="BX613" i="14"/>
  <c r="CE597" i="1"/>
  <c r="CE597" i="14"/>
  <c r="BX597" i="14"/>
  <c r="CE581" i="1"/>
  <c r="CE581" i="14"/>
  <c r="BX581" i="14"/>
  <c r="CE565" i="1"/>
  <c r="CE565" i="14"/>
  <c r="BX565" i="14"/>
  <c r="CE549" i="1"/>
  <c r="CE549" i="14"/>
  <c r="BX549" i="14"/>
  <c r="CE533" i="1"/>
  <c r="CE533" i="14"/>
  <c r="BX533" i="14"/>
  <c r="CE517" i="1"/>
  <c r="CE517" i="14"/>
  <c r="BX517" i="14"/>
  <c r="CE509" i="1"/>
  <c r="CE509" i="14"/>
  <c r="BX509" i="14"/>
  <c r="CE493" i="1"/>
  <c r="CE493" i="14"/>
  <c r="BX493" i="14"/>
  <c r="CE485" i="1"/>
  <c r="CE485" i="14"/>
  <c r="BX485" i="14"/>
  <c r="CE469" i="1"/>
  <c r="CE469" i="14"/>
  <c r="BX469" i="14"/>
  <c r="CE461" i="1"/>
  <c r="CE461" i="14"/>
  <c r="BX461" i="14"/>
  <c r="CE453" i="1"/>
  <c r="CE453" i="14"/>
  <c r="BX453" i="14"/>
  <c r="CE445" i="1"/>
  <c r="CE445" i="14"/>
  <c r="BX445" i="14"/>
  <c r="CE437" i="1"/>
  <c r="CE437" i="14"/>
  <c r="BX437" i="14"/>
  <c r="CE429" i="1"/>
  <c r="CE429" i="14"/>
  <c r="BX429" i="14"/>
  <c r="CE421" i="1"/>
  <c r="CE421" i="14"/>
  <c r="BX421" i="14"/>
  <c r="CE413" i="1"/>
  <c r="CE413" i="14"/>
  <c r="BX413" i="14"/>
  <c r="CE405" i="1"/>
  <c r="CE405" i="14"/>
  <c r="BX405" i="14"/>
  <c r="CE397" i="1"/>
  <c r="CE397" i="14"/>
  <c r="BX397" i="14"/>
  <c r="CE389" i="1"/>
  <c r="CE389" i="14"/>
  <c r="BX389" i="14"/>
  <c r="CE381" i="1"/>
  <c r="CE381" i="14"/>
  <c r="BX381" i="14"/>
  <c r="CE373" i="1"/>
  <c r="CE373" i="14"/>
  <c r="BX373" i="14"/>
  <c r="CE365" i="1"/>
  <c r="CE365" i="14"/>
  <c r="BX365" i="14"/>
  <c r="CE357" i="1"/>
  <c r="CE357" i="14"/>
  <c r="BX357" i="14"/>
  <c r="CE349" i="1"/>
  <c r="CE349" i="14"/>
  <c r="BX349" i="14"/>
  <c r="CE341" i="1"/>
  <c r="CE341" i="14"/>
  <c r="BX341" i="14"/>
  <c r="CE333" i="1"/>
  <c r="CE333" i="14"/>
  <c r="BX333" i="14"/>
  <c r="CE325" i="1"/>
  <c r="CE325" i="14"/>
  <c r="BX325" i="14"/>
  <c r="CE317" i="1"/>
  <c r="CE317" i="14"/>
  <c r="BX317" i="14"/>
  <c r="CE309" i="1"/>
  <c r="CE309" i="14"/>
  <c r="BX309" i="14"/>
  <c r="CE301" i="1"/>
  <c r="CE301" i="14"/>
  <c r="BX301" i="14"/>
  <c r="CE293" i="1"/>
  <c r="CE293" i="14"/>
  <c r="BX293" i="14"/>
  <c r="CE285" i="1"/>
  <c r="CE285" i="14"/>
  <c r="BX285" i="14"/>
  <c r="CE277" i="1"/>
  <c r="CE277" i="14"/>
  <c r="BX277" i="14"/>
  <c r="CE269" i="1"/>
  <c r="CE269" i="14"/>
  <c r="BX269" i="14"/>
  <c r="CE261" i="1"/>
  <c r="CE261" i="14"/>
  <c r="BX261" i="14"/>
  <c r="CE253" i="1"/>
  <c r="CE253" i="14"/>
  <c r="BX253" i="14"/>
  <c r="CE245" i="1"/>
  <c r="CE245" i="14"/>
  <c r="BX245" i="14"/>
  <c r="CE237" i="1"/>
  <c r="CE237" i="14"/>
  <c r="BX237" i="14"/>
  <c r="CE229" i="1"/>
  <c r="CE229" i="14"/>
  <c r="BX229" i="14"/>
  <c r="CE221" i="1"/>
  <c r="CE221" i="14"/>
  <c r="BX221" i="14"/>
  <c r="CE213" i="1"/>
  <c r="CE213" i="14"/>
  <c r="BX213" i="14"/>
  <c r="CE205" i="1"/>
  <c r="CE205" i="14"/>
  <c r="BX205" i="14"/>
  <c r="CE197" i="1"/>
  <c r="CE197" i="14"/>
  <c r="BX197" i="14"/>
  <c r="CE189" i="1"/>
  <c r="CE189" i="14"/>
  <c r="BX189" i="14"/>
  <c r="CE181" i="1"/>
  <c r="CE181" i="14"/>
  <c r="BX181" i="14"/>
  <c r="CE173" i="1"/>
  <c r="CE173" i="14"/>
  <c r="BX173" i="14"/>
  <c r="CE165" i="1"/>
  <c r="CE165" i="14"/>
  <c r="BX165" i="14"/>
  <c r="CE157" i="1"/>
  <c r="CE157" i="14"/>
  <c r="BX157" i="14"/>
  <c r="CE149" i="1"/>
  <c r="CE149" i="14"/>
  <c r="BX149" i="14"/>
  <c r="CE141" i="1"/>
  <c r="CE141" i="14"/>
  <c r="BX141" i="14"/>
  <c r="CE133" i="1"/>
  <c r="CE133" i="14"/>
  <c r="BX133" i="14"/>
  <c r="CE125" i="1"/>
  <c r="CE125" i="14"/>
  <c r="BX125" i="14"/>
  <c r="CE117" i="1"/>
  <c r="CE117" i="14"/>
  <c r="BX117" i="14"/>
  <c r="CE109" i="1"/>
  <c r="CE109" i="14"/>
  <c r="BX109" i="14"/>
  <c r="CE101" i="1"/>
  <c r="CE101" i="14"/>
  <c r="BX101" i="14"/>
  <c r="CE93" i="1"/>
  <c r="CE93" i="14"/>
  <c r="BX93" i="14"/>
  <c r="CE85" i="1"/>
  <c r="CE85" i="14"/>
  <c r="BX85" i="14"/>
  <c r="CE77" i="1"/>
  <c r="CE77" i="14"/>
  <c r="BX77" i="14"/>
  <c r="CE69" i="1"/>
  <c r="CE69" i="14"/>
  <c r="BX69" i="14"/>
  <c r="CE61" i="1"/>
  <c r="CE61" i="14"/>
  <c r="BX61" i="14"/>
  <c r="CE53" i="1"/>
  <c r="CE53" i="14"/>
  <c r="BX53" i="14"/>
  <c r="CE45" i="1"/>
  <c r="CE45" i="14"/>
  <c r="BX45" i="14"/>
  <c r="CE37" i="1"/>
  <c r="CE37" i="14"/>
  <c r="BX37" i="14"/>
  <c r="CE29" i="1"/>
  <c r="CE29" i="14"/>
  <c r="BX29" i="14"/>
  <c r="CE21" i="1"/>
  <c r="CE21" i="14"/>
  <c r="BX21" i="14"/>
  <c r="CE13" i="1"/>
  <c r="CE13" i="14"/>
  <c r="BX13" i="14"/>
  <c r="CE5" i="1"/>
  <c r="CE5" i="14"/>
  <c r="BX5" i="14"/>
  <c r="BX798" i="14"/>
  <c r="BX790" i="14"/>
  <c r="BX782" i="14"/>
  <c r="BX750" i="14"/>
  <c r="BX702" i="14"/>
  <c r="CC2" i="1"/>
  <c r="CC2" i="14"/>
  <c r="CD2" i="1"/>
  <c r="CD2" i="14"/>
  <c r="CE2" i="1"/>
  <c r="CE2" i="14"/>
  <c r="BX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tc={FD825F0C-E19A-4CB0-B6B2-7C56DF2C41CD}</author>
  </authors>
  <commentList>
    <comment ref="E13" authorId="0" shapeId="0" xr:uid="{FD825F0C-E19A-4CB0-B6B2-7C56DF2C41CD}">
      <text>
        <t>[Threaded comment]
Your version of Excel allows you to read this threaded comment; however, any edits to it will get removed if the file is opened in a newer version of Excel. Learn more: https://go.microsoft.com/fwlink/?linkid=870924
Comment:
    differentiate fire-brick from concrete-brick (unkspecified-brick?), and adobe/mud from stone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tc={EE145CF3-CBDD-4577-8291-8C41BECCC65E}</author>
    <author>tc={EEB0152C-BEA8-4679-A44C-6FDDB85296FE}</author>
    <author>tc={A80CC90E-358E-43CA-B87D-40D7DD7F2831}</author>
    <author>tc={5B255A21-4E90-485D-8369-7C35B0B0F614}</author>
    <author>tc={8604B8AF-120E-4237-A5DD-98075860EE6E}</author>
  </authors>
  <commentList>
    <comment ref="AL799" authorId="0" shapeId="0" xr:uid="{EE145CF3-CBDD-4577-8291-8C41BECCC65E}">
      <text>
        <t>[Threaded comment]
Your version of Excel allows you to read this threaded comment; however, any edits to it will get removed if the file is opened in a newer version of Excel. Learn more: https://go.microsoft.com/fwlink/?linkid=870924
Comment:
    if int. load bearing wall is RC, then it goes into RC in our DB</t>
      </text>
    </comment>
    <comment ref="AL800" authorId="1" shapeId="0" xr:uid="{EEB0152C-BEA8-4679-A44C-6FDDB85296FE}">
      <text>
        <t>[Threaded comment]
Your version of Excel allows you to read this threaded comment; however, any edits to it will get removed if the file is opened in a newer version of Excel. Learn more: https://go.microsoft.com/fwlink/?linkid=870924
Comment:
    picture looks like prefab so RC_prefab</t>
      </text>
    </comment>
    <comment ref="AL801" authorId="2" shapeId="0" xr:uid="{A80CC90E-358E-43CA-B87D-40D7DD7F2831}">
      <text>
        <t>[Threaded comment]
Your version of Excel allows you to read this threaded comment; however, any edits to it will get removed if the file is opened in a newer version of Excel. Learn more: https://go.microsoft.com/fwlink/?linkid=870924
Comment:
    unclear! maybe check this MI against RC MIs and M MIs ad the steel would give away what it is</t>
      </text>
    </comment>
    <comment ref="AL802" authorId="3" shapeId="0" xr:uid="{5B255A21-4E90-485D-8369-7C35B0B0F614}">
      <text>
        <t>[Threaded comment]
Your version of Excel allows you to read this threaded comment; however, any edits to it will get removed if the file is opened in a newer version of Excel. Learn more: https://go.microsoft.com/fwlink/?linkid=870924
Comment:
    hard to assume that a 4+ story building from 1960+ is not RC</t>
      </text>
    </comment>
    <comment ref="AL803" authorId="4" shapeId="0" xr:uid="{8604B8AF-120E-4237-A5DD-98075860EE6E}">
      <text>
        <t>[Threaded comment]
Your version of Excel allows you to read this threaded comment; however, any edits to it will get removed if the file is opened in a newer version of Excel. Learn more: https://go.microsoft.com/fwlink/?linkid=870924
Comment:
    compare MI statistics whn using Nemry's categories, are there patterns or all over the place?</t>
      </text>
    </comment>
  </commentList>
</comments>
</file>

<file path=xl/sharedStrings.xml><?xml version="1.0" encoding="utf-8"?>
<sst xmlns="http://schemas.openxmlformats.org/spreadsheetml/2006/main" count="23656" uniqueCount="1614">
  <si>
    <t>edits and preparations</t>
  </si>
  <si>
    <t>downloaded from</t>
  </si>
  <si>
    <t>https://github.com/nheeren/material_intensity_db/blob/e55fce58d9f61f559645aeb81f1ec2afd93905c4/data/buildings.csv</t>
  </si>
  <si>
    <t>31/12/2020</t>
  </si>
  <si>
    <t>saved as xlsx</t>
  </si>
  <si>
    <t>year columns d and e:</t>
  </si>
  <si>
    <t>replaced things like "since 1950" with 1950 in D, "until 1945" with 1945 in column E, "&lt;1900 with NULL (unclear what &lt;1900 is supposed to mean), "early 1970s" with 1970 in D and 1975 in E</t>
  </si>
  <si>
    <t>corrected country names in column B, including removal of spaces before and after names, and moved Michigan &amp; New Jersey to column C</t>
  </si>
  <si>
    <t>added columns BW "R32" and BX "R5.2" for SSP regions, according to https://tntcat.iiasa.ac.at/SspDb/dsd?Action=htmlpage&amp;page=10#regiondefs</t>
  </si>
  <si>
    <t>columns d:AK</t>
  </si>
  <si>
    <t>replaced NA, NULL and other non-numeric cells to empty cells</t>
  </si>
  <si>
    <t>added column BY "Use_type"</t>
  </si>
  <si>
    <t>Use_type</t>
  </si>
  <si>
    <t>Construction_type_subtype</t>
  </si>
  <si>
    <t>Energy_efficiency</t>
  </si>
  <si>
    <t>quantification_method</t>
  </si>
  <si>
    <t>R_SFH_detached</t>
  </si>
  <si>
    <t>RC_concretefloor</t>
  </si>
  <si>
    <t>Standard</t>
  </si>
  <si>
    <t>real-world single case study</t>
  </si>
  <si>
    <t>SFH</t>
  </si>
  <si>
    <t>R_SFH_rowhouse</t>
  </si>
  <si>
    <t>Efficient</t>
  </si>
  <si>
    <t>sample/average/statistics</t>
  </si>
  <si>
    <t>MFH</t>
  </si>
  <si>
    <t>R_SFH_unspecified</t>
  </si>
  <si>
    <t>RC_unspecified</t>
  </si>
  <si>
    <t>Zero_energy</t>
  </si>
  <si>
    <t>modeled/hypothetical/regulations</t>
  </si>
  <si>
    <t>R_MFH_low</t>
  </si>
  <si>
    <t>S_concretefloor</t>
  </si>
  <si>
    <t>Unspecified</t>
  </si>
  <si>
    <t>NR</t>
  </si>
  <si>
    <t>R_MFH_high</t>
  </si>
  <si>
    <t>S_steelfloor</t>
  </si>
  <si>
    <t>RC</t>
  </si>
  <si>
    <t>Reinforced Concrete</t>
  </si>
  <si>
    <t>R_MFH_tower</t>
  </si>
  <si>
    <t>S_unspecified</t>
  </si>
  <si>
    <t>S</t>
  </si>
  <si>
    <t>R_MFH_unspecified</t>
  </si>
  <si>
    <t>W</t>
  </si>
  <si>
    <t>R_unspecified</t>
  </si>
  <si>
    <t>M</t>
  </si>
  <si>
    <t>NR_office_low</t>
  </si>
  <si>
    <t>NR_office_high</t>
  </si>
  <si>
    <t>NR_retail</t>
  </si>
  <si>
    <t>NR_factory</t>
  </si>
  <si>
    <t>NR_warehouse</t>
  </si>
  <si>
    <t>NR_civic</t>
  </si>
  <si>
    <t>NR_unspecified</t>
  </si>
  <si>
    <t>Informal</t>
  </si>
  <si>
    <t>Started standardization in columns BW:CC</t>
  </si>
  <si>
    <t>need to figure out what to do with multi-use datapoints (split to two rows or convert use_type column to multiple boolean ones, like in the original excel file)</t>
  </si>
  <si>
    <t>id</t>
  </si>
  <si>
    <t>construction_period_start</t>
  </si>
  <si>
    <t>construction_period_end</t>
  </si>
  <si>
    <t>steel</t>
  </si>
  <si>
    <t>copper</t>
  </si>
  <si>
    <t>aluminum</t>
  </si>
  <si>
    <t>unspecified_metal</t>
  </si>
  <si>
    <t>wood</t>
  </si>
  <si>
    <t>paper_cardboard</t>
  </si>
  <si>
    <t>straw</t>
  </si>
  <si>
    <t>concrete</t>
  </si>
  <si>
    <t>cement</t>
  </si>
  <si>
    <t>aggregates</t>
  </si>
  <si>
    <t>brick</t>
  </si>
  <si>
    <t>mortar_plaster</t>
  </si>
  <si>
    <t>mineral_fill</t>
  </si>
  <si>
    <t>plaster_board_gypsum</t>
  </si>
  <si>
    <t>Adobe</t>
  </si>
  <si>
    <t>natural_stone</t>
  </si>
  <si>
    <t>cement_asbestos</t>
  </si>
  <si>
    <t>siding_unspecified</t>
  </si>
  <si>
    <t>PVC</t>
  </si>
  <si>
    <t>insulation_unspecified</t>
  </si>
  <si>
    <t>other_unspecified_material</t>
  </si>
  <si>
    <t>building_description</t>
  </si>
  <si>
    <t>no_floors</t>
  </si>
  <si>
    <t>building_type</t>
  </si>
  <si>
    <t>measurement_type</t>
  </si>
  <si>
    <t>urban_rural</t>
  </si>
  <si>
    <t>floor_area_type</t>
  </si>
  <si>
    <t>publication_year</t>
  </si>
  <si>
    <t>publication_title</t>
  </si>
  <si>
    <t>publication_outlet</t>
  </si>
  <si>
    <t>copyright</t>
  </si>
  <si>
    <t>DOI</t>
  </si>
  <si>
    <t>URL</t>
  </si>
  <si>
    <t>comment_scope</t>
  </si>
  <si>
    <t>comment_conversion</t>
  </si>
  <si>
    <t>comment_aggregation</t>
  </si>
  <si>
    <t>comment_primary</t>
  </si>
  <si>
    <t>comment_secondary</t>
  </si>
  <si>
    <t>data_entry</t>
  </si>
  <si>
    <t>global_region</t>
  </si>
  <si>
    <t>climate_classification</t>
  </si>
  <si>
    <t>equator_distance</t>
  </si>
  <si>
    <t>heating_degree_days_0</t>
  </si>
  <si>
    <t>heating_degree_days_1</t>
  </si>
  <si>
    <t>cooling_degree_days_0</t>
  </si>
  <si>
    <t>cooling_degree_days_1</t>
  </si>
  <si>
    <t>country_land_area</t>
  </si>
  <si>
    <t>population_0</t>
  </si>
  <si>
    <t>Notes, population_0</t>
  </si>
  <si>
    <t>population_1</t>
  </si>
  <si>
    <t>urbanization_0</t>
  </si>
  <si>
    <t>urbanization_1</t>
  </si>
  <si>
    <t>gdp_0</t>
  </si>
  <si>
    <t>gdp_1</t>
  </si>
  <si>
    <t>hdi_0</t>
  </si>
  <si>
    <t>hdi_1</t>
  </si>
  <si>
    <t>R32</t>
  </si>
  <si>
    <t>R5.2</t>
  </si>
  <si>
    <t>Austria</t>
  </si>
  <si>
    <t>Vienna</t>
  </si>
  <si>
    <t>Case study OBG</t>
  </si>
  <si>
    <t>residential</t>
  </si>
  <si>
    <t>NA</t>
  </si>
  <si>
    <t>NULL</t>
  </si>
  <si>
    <t>urban</t>
  </si>
  <si>
    <t>gross</t>
  </si>
  <si>
    <t>Kleemann, Fritz; Lederer, Jakob; Rechberger, Helmut; Fellner, Johann</t>
  </si>
  <si>
    <t>GIS‐based Analysis of Vienna's Material Stock in Buildings</t>
  </si>
  <si>
    <t>Journal of Industrial Ecology</t>
  </si>
  <si>
    <t>Copyright Elsevier</t>
  </si>
  <si>
    <t>10.1111/jiec.12446</t>
  </si>
  <si>
    <t xml:space="preserve">Personal communication by the author. Data based and converted from Kleemann et al. 2016. No. of floors calculated by author. </t>
  </si>
  <si>
    <t>Summed "slag fill" and "mineral fill", "bricks" and "foamed clay bricks", "mineral wool" and "mineral wool board". Considered "cement asbestos" as "cement", "laminate" as "other".</t>
  </si>
  <si>
    <t>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t>
  </si>
  <si>
    <t>Heeren and Fishman</t>
  </si>
  <si>
    <t>Europe</t>
  </si>
  <si>
    <t>Cfb</t>
  </si>
  <si>
    <t>Pre-1918</t>
  </si>
  <si>
    <t>R32EU15</t>
  </si>
  <si>
    <t>R5.2OECD</t>
  </si>
  <si>
    <t>Construction files (nr. 3)</t>
  </si>
  <si>
    <t>Construction files (nr. 11)</t>
  </si>
  <si>
    <t>Construction files (nr. 29)</t>
  </si>
  <si>
    <t>Construction files (nr. 30)</t>
  </si>
  <si>
    <t>Construction files (nr. 42)</t>
  </si>
  <si>
    <t>Construction files (nr. 45)</t>
  </si>
  <si>
    <t>Construction files (nr. 50)</t>
  </si>
  <si>
    <t>Construction files (nr. 51)</t>
  </si>
  <si>
    <t>Construction files (nr. 59)</t>
  </si>
  <si>
    <t>Construction files (nr. 60)</t>
  </si>
  <si>
    <t>Construction files (nr. 65)</t>
  </si>
  <si>
    <t>Case study BFS</t>
  </si>
  <si>
    <t>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t>
  </si>
  <si>
    <t>Construction files (nr. 14)</t>
  </si>
  <si>
    <t>Construction files (nr. 15)</t>
  </si>
  <si>
    <t>Construction files (nr. 16)</t>
  </si>
  <si>
    <t>Construction files (nr. 34)</t>
  </si>
  <si>
    <t>Construction files (nr. 48)</t>
  </si>
  <si>
    <t>Case study PWG</t>
  </si>
  <si>
    <t>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t>
  </si>
  <si>
    <t>Case study DNG</t>
  </si>
  <si>
    <t>Construction files (nr. 4)</t>
  </si>
  <si>
    <t>Construction files (nr. 8)</t>
  </si>
  <si>
    <t>Construction files (nr. 12)</t>
  </si>
  <si>
    <t>Construction files (nr. 21)</t>
  </si>
  <si>
    <t>Construction files (nr. 22)</t>
  </si>
  <si>
    <t>Construction files (nr. 25)</t>
  </si>
  <si>
    <t>Construction files (nr. 28)</t>
  </si>
  <si>
    <t>Construction files (nr. 33)</t>
  </si>
  <si>
    <t>Construction files (nr. 36)</t>
  </si>
  <si>
    <t>Construction files (nr. 37)</t>
  </si>
  <si>
    <t>Construction files (nr. 39)</t>
  </si>
  <si>
    <t>Construction files (nr. 40)</t>
  </si>
  <si>
    <t>Construction files (nr. 57)</t>
  </si>
  <si>
    <t>Construction files (nr. 63)</t>
  </si>
  <si>
    <t>Construction files (nr. 5)</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</si>
  <si>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1995, Data: https://www.rug.nl/ggdc/historicaldevelopment/maddison/releases/maddison-project-database-2018. GDP: Data: https://esa.un.org/unpd/wup/Download, Urbanization_rate_2018.xls. Human Development Index: Not collected.</t>
  </si>
  <si>
    <t>Construction files (nr. 9)</t>
  </si>
  <si>
    <t>Construction files (nr. 17)</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</si>
  <si>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2000, Data: https://www.rug.nl/ggdc/historicaldevelopment/maddison/releases/maddison-project-database-2018. GDP: Data: https://esa.un.org/unpd/wup/Download, Urbanization_rate_2018.xls. Human Development Index: Not collected.</t>
  </si>
  <si>
    <t>Construction files (nr. 35)</t>
  </si>
  <si>
    <t>Final Bill WHA PGH.</t>
  </si>
  <si>
    <t>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t>
  </si>
  <si>
    <t>LCA Data JAS</t>
  </si>
  <si>
    <t>LCA Data IBO1</t>
  </si>
  <si>
    <t>LCA Data IBO2</t>
  </si>
  <si>
    <t>LCA Data IBO3</t>
  </si>
  <si>
    <t>LCA Data IBO4</t>
  </si>
  <si>
    <t>LCA Data IBO5</t>
  </si>
  <si>
    <t>LCA Data IBO6</t>
  </si>
  <si>
    <t>LCA Data IBO7</t>
  </si>
  <si>
    <t>LCA Data IBO8</t>
  </si>
  <si>
    <t>LCA Data IBO9</t>
  </si>
  <si>
    <t>LCA Data IBO10</t>
  </si>
  <si>
    <t>Case study KES P1</t>
  </si>
  <si>
    <t>commercial</t>
  </si>
  <si>
    <t>Commercial</t>
  </si>
  <si>
    <t>Case study KES P2</t>
  </si>
  <si>
    <t>Case study KES P3</t>
  </si>
  <si>
    <t>Case study KES VW</t>
  </si>
  <si>
    <t>Case study GZL</t>
  </si>
  <si>
    <t>Construction files (nr. 18)</t>
  </si>
  <si>
    <t>Construction files (nr. 20)</t>
  </si>
  <si>
    <t>Construction files (nr. 27)</t>
  </si>
  <si>
    <t>Construction files (nr. 7)</t>
  </si>
  <si>
    <t>Case study KES Pat</t>
  </si>
  <si>
    <t>Case study ZA</t>
  </si>
  <si>
    <t>Construction files  (nr. 58)</t>
  </si>
  <si>
    <t>Case study RZ</t>
  </si>
  <si>
    <t>Case study KES OP</t>
  </si>
  <si>
    <t>Construction files (nr. 6)</t>
  </si>
  <si>
    <t>Construction files (nr. 64)</t>
  </si>
  <si>
    <t>Case study WPO</t>
  </si>
  <si>
    <t>industrial</t>
  </si>
  <si>
    <t>Construction files (nr. 54)</t>
  </si>
  <si>
    <t>Brazil</t>
  </si>
  <si>
    <t>Rio de Janeiro</t>
  </si>
  <si>
    <t>SFH mainly composed of wood</t>
  </si>
  <si>
    <t>Condeixa, Karina; Haddad, Assed; Boer, Dieter</t>
  </si>
  <si>
    <t>Material flow analysis of the residential building stock at the city of Rio de Janeiro</t>
  </si>
  <si>
    <t>Journal of Cleaner Production</t>
  </si>
  <si>
    <t>10.1016/j.jclepro.2017.02.080</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</si>
  <si>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t>
  </si>
  <si>
    <t>South_America</t>
  </si>
  <si>
    <t>Aw</t>
  </si>
  <si>
    <t>R32BRA</t>
  </si>
  <si>
    <t>R5.2LAM</t>
  </si>
  <si>
    <t>MFB-4F: multi-family buildings with four apartment’s floors</t>
  </si>
  <si>
    <t>MFB-8F: eight apartment’s floors</t>
  </si>
  <si>
    <t>MFB-16F: 16 apartment’s floors</t>
  </si>
  <si>
    <t>China</t>
  </si>
  <si>
    <t>Urban</t>
  </si>
  <si>
    <t>Cao, Zhi; Shen, Lei; Zhong, Shuai; Liu, Litao; Kong, Hanxiao; Sun, Yanzhi</t>
  </si>
  <si>
    <t>A Probabilistic Dynamic Material Flow Analysis Model for Chinese Urban Housing Stock</t>
  </si>
  <si>
    <t>10.1111/jiec.12579</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</si>
  <si>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1985, Urban pop. in 2010, Data: https://www.rug.nl/ggdc/historicaldevelopment/maddison/releases/maddison-project-database-2018. GDP: Data: https://esa.un.org/unpd/wup/Download, Urbanization_rate_2018.xls. Human Development Index: Not collected.</t>
  </si>
  <si>
    <t>East_Asia</t>
  </si>
  <si>
    <t>R32CHN</t>
  </si>
  <si>
    <t>R5.2ASIA</t>
  </si>
  <si>
    <t>Beijing</t>
  </si>
  <si>
    <t>Han, Ji; Xiang, Wei Ning</t>
  </si>
  <si>
    <t>Analysis of material stock accumulation in China's infrastructure and its regional disparity</t>
  </si>
  <si>
    <t>Sustainability Science</t>
  </si>
  <si>
    <t>10.1007/s11625-012-0196-y</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</si>
  <si>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t>
  </si>
  <si>
    <t>Dwa</t>
  </si>
  <si>
    <t>rural</t>
  </si>
  <si>
    <t>Hong, Lixuan; Zhou, Nan; Fridley, David; Feng, Wei; Khanna, Nina; Berkeley, Lawrence</t>
  </si>
  <si>
    <t>Modeling China's Building Floor-Area Growth and the Implications for Building Materials and Energy Demand</t>
  </si>
  <si>
    <t>ACEEE Summer Study on Energy Efficiency in Buildings</t>
  </si>
  <si>
    <t>http://aceee.org/files/proceedings/2014/data/papers/10-230.pdf</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</si>
  <si>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t>
  </si>
  <si>
    <t>Fernández, John E.</t>
  </si>
  <si>
    <t>Resource Consumption of New Urban Construction in China</t>
  </si>
  <si>
    <t>10.1162/jie.2007.1199</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</si>
  <si>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t>
  </si>
  <si>
    <t>Hu, Mingming; Pauliuk, Stefan; Wang, Tao; Huppes, Gjalt; van der Voet, Ester; Müller, Daniel B.</t>
  </si>
  <si>
    <t>Iron and steel in Chinese residential buildings: A dynamic analysis</t>
  </si>
  <si>
    <t>Resources, Conservation and Recycling</t>
  </si>
  <si>
    <t>10.1016/j.resconrec.2009.10.016</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</si>
  <si>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t>
  </si>
  <si>
    <t>Rural</t>
  </si>
  <si>
    <t>Masonry-Concrete</t>
  </si>
  <si>
    <t>SFH, MFH</t>
  </si>
  <si>
    <t>Hu, Dan; You, Fang; Zhao, Yanhua; Yuan, Ye; Liu, Tianxing; Cao, Aixin; Wang, Zhen; Zhang, Junlian</t>
  </si>
  <si>
    <t>Input, stocks and output flows of urban residential building system in Beijing city, China from 1949 to 2008</t>
  </si>
  <si>
    <t>10.1016/j.resconrec.2010.03.011</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</si>
  <si>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GDP in 1950, Data: https://esa.un.org/unpd/wup/Download, Urbanization_rate_2018.xls. Human Development Index: Not collected.</t>
  </si>
  <si>
    <t>Steel-Concrete</t>
  </si>
  <si>
    <t>Brick-concrete</t>
  </si>
  <si>
    <t>Huang, Tao; Shi, Feng; Tanikawa, Hiroki; Fei, Jinling; Han, Ji</t>
  </si>
  <si>
    <t>Materials demand and environmental impact of buildings construction and demolition in China based on dynamic material flow analysis</t>
  </si>
  <si>
    <t>10.1016/j.resconrec.2012.12.013</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</si>
  <si>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</si>
  <si>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</si>
  <si>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</si>
  <si>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</si>
  <si>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</si>
  <si>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t>
  </si>
  <si>
    <t>Brick Concrete</t>
  </si>
  <si>
    <t>residential, non-residential</t>
  </si>
  <si>
    <t>Adobe-wood</t>
  </si>
  <si>
    <t>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2050, Data: https://www.rug.nl/ggdc/historicaldevelopment/maddison/releases/maddison-project-database-2018. GDP: GDP in 2016, Data: https://esa.un.org/unpd/wup/Download, Urbanization_rate_2018.xls. Human Development Index: Not collected.</t>
  </si>
  <si>
    <t>Brick-wood</t>
  </si>
  <si>
    <t>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t>
  </si>
  <si>
    <t>Brick-Concrete</t>
  </si>
  <si>
    <t>Reinforced-concrete</t>
  </si>
  <si>
    <t>Brick-Concrete residential</t>
  </si>
  <si>
    <t>Hu, Mingming; Van Der Voet, Ester; Huppes, Gjalt</t>
  </si>
  <si>
    <t>Dynamic Material Flow Analysis for Strategic Construction and Demolition Waste Management in Beijing</t>
  </si>
  <si>
    <t>10.1111/j.1530-9290.2010.00245.x</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</si>
  <si>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t>
  </si>
  <si>
    <t>Concrete frame residential</t>
  </si>
  <si>
    <t>Steel</t>
  </si>
  <si>
    <t>Wang, Tao; Tian, Xin; Hashimoto, Seiji; Tanikawa, Hiroki</t>
  </si>
  <si>
    <t>Concrete transformation of buildings in China and implications for the steel cycle</t>
  </si>
  <si>
    <t>10.1016/j.resconrec.2015.07.021</t>
  </si>
  <si>
    <t>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t>
  </si>
  <si>
    <t>Brick-wood and others</t>
  </si>
  <si>
    <t>Germany</t>
  </si>
  <si>
    <t>One floor house - w/ attic E-EH 1</t>
  </si>
  <si>
    <t>net</t>
  </si>
  <si>
    <t>Gruhler, Karin; Böhm, Ruth; Deilmann, Clemens; Schiller, Georg</t>
  </si>
  <si>
    <t>Stofflich-energetische Gebäudesteckbriefe - Gebäudevergleiche und Hochrechnungen für Bebauungsstrukturen</t>
  </si>
  <si>
    <t>IÖR Schriften 38</t>
  </si>
  <si>
    <t>http://nbn-resolving.de/urn:nbn:de:0168-ssoar-396855</t>
  </si>
  <si>
    <t>Recalculated for gross flor area by this table's authors</t>
  </si>
  <si>
    <t>Material categories "Dachdeckungen" (roof cover material) and "Sonst. Stoffe, Schüttungen" (Other materials, fillings) summed into Others category.</t>
  </si>
  <si>
    <t xml:space="preserve"> Construction period assuming "post1960" is a 20 year period. </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</si>
  <si>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t>
  </si>
  <si>
    <t>Cfb,Dfb</t>
  </si>
  <si>
    <t>One floor house - no attic E-EH 2</t>
  </si>
  <si>
    <t xml:space="preserve">Construction period assuming "post1960" is a 20 year period </t>
  </si>
  <si>
    <t>One floor house - no attic E-EH 3</t>
  </si>
  <si>
    <t>Material categories "Dachdeckungen" (roof cover material) and "Sonst. Stoffe, Schüttungen" (Other materials, fillings) summed into Other.</t>
  </si>
  <si>
    <t>Construction period assuming "post1960" is a 20 year period.</t>
  </si>
  <si>
    <t>One floor duplex house - w/ attic E-DH 1</t>
  </si>
  <si>
    <t>Material categories "Dachdeckungen" (roof cover material) and "Sonst. Stoffe, Schüttungen" (Other materials, fillings) summed into Other</t>
  </si>
  <si>
    <t>One floor duplex house - w/ attic E-DH 2</t>
  </si>
  <si>
    <t xml:space="preserve">Construction period assuming "post1960" is a 20 year period. </t>
  </si>
  <si>
    <t>Two floor house - townhouse - no attic E-RH 1</t>
  </si>
  <si>
    <t>Two floor house - townhouse - no attic E-RH 2</t>
  </si>
  <si>
    <t>Two floor house - townhouse - no attic E-RH 3</t>
  </si>
  <si>
    <t>Four floor - multifamily - halftimber IMF 1</t>
  </si>
  <si>
    <t>Material categories "Dachdeckungen" (roof cover material) and "Sonst. Stoffe, Schüttungen" (Other materials, fillings) summed into Other category.</t>
  </si>
  <si>
    <t xml:space="preserve">Construction period assuming "post1918" is a 20 year period. </t>
  </si>
  <si>
    <t>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1919,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t>
  </si>
  <si>
    <t>Four floor - multifamily - brick IMZ 2</t>
  </si>
  <si>
    <t>Recalculated for gross flor area by this table's authors.</t>
  </si>
  <si>
    <t>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t>
  </si>
  <si>
    <t>Four floor - multifamily - brick IMZ 3</t>
  </si>
  <si>
    <t>Four floor - multifamily - brick IMZ 4</t>
  </si>
  <si>
    <t>Four floor - multifamily - brick IMZ 5</t>
  </si>
  <si>
    <t xml:space="preserve"> Construction period assuming "post1945" is a 20 year period. </t>
  </si>
  <si>
    <t>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Land area in 1946, Data: https://www.cia.gov/library/publications/the-world-factbook/fields/2147.html. Population: Data: https://www.rug.nl/ggdc/historicaldevelopment/maddison/releases/maddison-project-database-2018. Urbanization: Urban pop. in 1950, Urban pop. in 1965, Data: https://www.rug.nl/ggdc/historicaldevelopment/maddison/releases/maddison-project-database-2018. GDP: Data: https://esa.un.org/unpd/wup/Download, Urbanization_rate_2018.xls. Human Development Index: Not collected.</t>
  </si>
  <si>
    <t>Four floor - multifamily - block and strip IMI 1</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</si>
  <si>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t>
  </si>
  <si>
    <t>Five floor - multifamily - panel IMI 2</t>
  </si>
  <si>
    <t xml:space="preserve">Construction period assuming "post1970" is a 20 year period. </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</si>
  <si>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1970, Urban pop. in 1990, Data: https://www.rug.nl/ggdc/historicaldevelopment/maddison/releases/maddison-project-database-2018. GDP: Data: https://esa.un.org/unpd/wup/Download, Urbanization_rate_2018.xls. Human Development Index: Not collected.</t>
  </si>
  <si>
    <t>Eleven floor - multifamily - panel IMI 3</t>
  </si>
  <si>
    <t>Eighteen floor - multifamily - panel IMI 4</t>
  </si>
  <si>
    <t>Three floor - multifamily - brick GWB</t>
  </si>
  <si>
    <t>Construction period assuming "post1990" is a 20 year period.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</si>
  <si>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t>
  </si>
  <si>
    <t>Ortlepp, Regine; Gruhler, Karin; Schiller, Georg</t>
  </si>
  <si>
    <t>Materials in Germany's domestic building stock: calculation model and uncertainties</t>
  </si>
  <si>
    <t>Building Research &amp; Information</t>
  </si>
  <si>
    <t>10.1080/09613218.2016.1264121</t>
  </si>
  <si>
    <t>Roof covering is other</t>
  </si>
  <si>
    <t>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Pre-1919, Data: https://esa.un.org/unpd/wup/Download, Urbanization_rate_2018.xls. Human Development Index: Not collected.</t>
  </si>
  <si>
    <t>Pre-1919</t>
  </si>
  <si>
    <t>Brick</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</si>
  <si>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1950 (east+west), Data: https://www.cia.gov/library/publications/the-world-factbook/fields/2147.html. Population: Data: https://www.rug.nl/ggdc/historicaldevelopment/maddison/releases/maddison-project-database-2018. Urbanization: Urban pop. in 1950, Urban pop. in 1980,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</si>
  <si>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t>
  </si>
  <si>
    <t>non-domestic - MI</t>
  </si>
  <si>
    <t>non-residential</t>
  </si>
  <si>
    <t>Material stocks in Germany's non-domestic buildings: a new quantification method</t>
  </si>
  <si>
    <t>10.1080/09613218.2016.1112096</t>
  </si>
  <si>
    <t>Others includes plaster, screed, mortar, roof covering, floorings, sealing sheetings and other materials</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</si>
  <si>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1975, Urban pop. in 2010, Data: https://www.rug.nl/ggdc/historicaldevelopment/maddison/releases/maddison-project-database-2018. GDP: Data: https://esa.un.org/unpd/wup/Download, Urbanization_rate_2018.xls. Human Development Index: Not collected.</t>
  </si>
  <si>
    <t>Grenada</t>
  </si>
  <si>
    <t>Concrete Structure A (Concrete block walls; Concrete slab floor; Concrete pillar foundation; Timber + sheet steel roof)</t>
  </si>
  <si>
    <t>1,2</t>
  </si>
  <si>
    <t>Symmes, Robert; Telesford, John; Fishman, Tomer; Su-yin, Tan; De Kroon, Kristen; Singh, Simron</t>
  </si>
  <si>
    <t>The weight of islands: Leveraging Grenada's material stocks to adapt to climate change</t>
  </si>
  <si>
    <t>10.1111/jiec.12853</t>
  </si>
  <si>
    <t>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t>
  </si>
  <si>
    <t>SIDS</t>
  </si>
  <si>
    <t>Af</t>
  </si>
  <si>
    <t>Data not available for this country</t>
  </si>
  <si>
    <t>R32LAM-M</t>
  </si>
  <si>
    <t>Concrete Structure B (Concrete block walls, concrete slab floor, concrete slab foundation; Timber + sheet steel roof)</t>
  </si>
  <si>
    <t>1,2,3</t>
  </si>
  <si>
    <t>residential, commercial</t>
  </si>
  <si>
    <t>Timber Structure (Timber walls + siding; Timber floor; Concrete footing foundation;  Timber + sheet steel roof)</t>
  </si>
  <si>
    <t>Concrete/Timber Mix Structure (Concrete block walls, concrete slab floor, concrete slab foundation; Timber + sheet steel roof)</t>
  </si>
  <si>
    <t>Steel Structure (Steel frame; sheet steel siding; concrete slab floor; Timber + sheet steel roof)</t>
  </si>
  <si>
    <t>Brick historical Structure (Brick exterior walls; concrete foundation; timber + sheet steel roof)</t>
  </si>
  <si>
    <t>2,3</t>
  </si>
  <si>
    <t>residential, commercial, public</t>
  </si>
  <si>
    <t>Reinforced concrete structure (Reinforced concrete structure)</t>
  </si>
  <si>
    <t>2,3,4</t>
  </si>
  <si>
    <t>public</t>
  </si>
  <si>
    <t>India</t>
  </si>
  <si>
    <t>1 storey</t>
  </si>
  <si>
    <t>Mastrucci, Alessio; Rao, Narasimha D.</t>
  </si>
  <si>
    <t>Decent housing in the developing world: Reducing life-cycle energy requirements</t>
  </si>
  <si>
    <t>Energy and Buildings</t>
  </si>
  <si>
    <t>Unclear what the color brown in Fig. 3 signifies. Included as "other"</t>
  </si>
  <si>
    <t>Reference floor surface: 40m2.  Author suggests that values may be on the high side. Wait for new paper.</t>
  </si>
  <si>
    <t>Heating Degree Days: No data after 2013, HDD in 2013, Data: https://www.kapsarc.org/research/projects/global-degree-days-database/ - sheet 'T2m.hdd.18C' and divided by four to obtain daily values. Cooling Degree Days: No data after 2013,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2015, Urban pop. in 2020, Data: https://www.rug.nl/ggdc/historicaldevelopment/maddison/releases/maddison-project-database-2018. GDP: No data after 2016, GDP in 2016, Data: https://esa.un.org/unpd/wup/Download, Urbanization_rate_2018.xls. Human Development Index: Not collected.</t>
  </si>
  <si>
    <t>South_and_Southeast_Asia</t>
  </si>
  <si>
    <t>Aw,Cwa</t>
  </si>
  <si>
    <t>No data after 2016</t>
  </si>
  <si>
    <t>R32IND</t>
  </si>
  <si>
    <t>2 storey</t>
  </si>
  <si>
    <t>10.1016/j.enbuild.2017.07.072</t>
  </si>
  <si>
    <t>Reference floor surface: 80m2. Author suggests that values may be on the high side. Wait for new paper.</t>
  </si>
  <si>
    <t>multi storey</t>
  </si>
  <si>
    <t>Reference floor surface: 640m2. Author suggests that values may be on the high side. Wait for new paper.</t>
  </si>
  <si>
    <t>Italy</t>
  </si>
  <si>
    <t>Turin</t>
  </si>
  <si>
    <t>Residential (6110 m^2)</t>
  </si>
  <si>
    <t>Blengini, Gian Andrea</t>
  </si>
  <si>
    <t>Life cycle of buildings, demolition and recycling potential: A case study in Turin, Italy</t>
  </si>
  <si>
    <t>Building and Environment</t>
  </si>
  <si>
    <t>10.1016/j.buildenv.2008.03.007</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</si>
  <si>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1965, Urban pop. in 2005, Data: https://www.rug.nl/ggdc/historicaldevelopment/maddison/releases/maddison-project-database-2018. GDP: Data: https://esa.un.org/unpd/wup/Download, Urbanization_rate_2018.xls. Human Development Index: Not collected.</t>
  </si>
  <si>
    <t>Cfa</t>
  </si>
  <si>
    <t>Japan</t>
  </si>
  <si>
    <t>Material Intensity</t>
  </si>
  <si>
    <t>country-weighed average</t>
  </si>
  <si>
    <t>Tanikawa, Hiroki; Fishman, Tomer; Okuoka, Keijiro; Sugimoto, Kenji</t>
  </si>
  <si>
    <t>The Weight of Society Over Time and Space: A Comprehensive Account of the Construction Material Stock of Japan, 1945-2010</t>
  </si>
  <si>
    <t>10.1111/jiec.12284</t>
  </si>
  <si>
    <t>R32JPN</t>
  </si>
  <si>
    <t>Traditional wooden house</t>
  </si>
  <si>
    <t>Tanikawa, Hiroki; Hashimoto, Seiji</t>
  </si>
  <si>
    <t>Urban stock over time: spatial material stock analysis using 4d-GIS</t>
  </si>
  <si>
    <t>10.1080/09613210903169394</t>
  </si>
  <si>
    <t>Heating Degree Days: Pre-1949, Data: https://www.kapsarc.org/research/projects/global-degree-days-database/ - sheet 'T2m.hdd.18C' and divided by four to obtain daily values. Cooling Degree Days: Pre-1949,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 1949, Data: https://esa.un.org/unpd/wup/Download, Urbanization_rate_2018.xls. Human Development Index: Not collected.</t>
  </si>
  <si>
    <t>Pre-1949</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</si>
  <si>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</si>
  <si>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</si>
  <si>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</si>
  <si>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t>
  </si>
  <si>
    <t>2x4 Wooden house</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</si>
  <si>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t>
  </si>
  <si>
    <t>RC (reinforced concrete-based) building</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</si>
  <si>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</si>
  <si>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t>
  </si>
  <si>
    <t>S (steel-based) factory</t>
  </si>
  <si>
    <t>timber construction</t>
  </si>
  <si>
    <t>Tanikawa, Hiroki; Managi, Shunsuke; Lwin, Cherry Myo</t>
  </si>
  <si>
    <t>Estimates of Lost Material Stock of Buildings and Roads Due to the Great East Japan Earthquake and Tsunami</t>
  </si>
  <si>
    <t>10.1111/jiec.12126</t>
  </si>
  <si>
    <t>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t>
  </si>
  <si>
    <t>steel frame - 1 floor</t>
  </si>
  <si>
    <t>steel frame - 2 floors</t>
  </si>
  <si>
    <t>steel frame - 3 floors</t>
  </si>
  <si>
    <t>Reinforced concrete</t>
  </si>
  <si>
    <t>Luxembourg</t>
  </si>
  <si>
    <t>Esch-sur-Alzette</t>
  </si>
  <si>
    <t>Mastrucci, Alessio; Marvuglia, Antonino; Popovici, Emil; Leopold, Ulrich; Benetto, Enrico</t>
  </si>
  <si>
    <t>Geospatial characterization of building material stocks for the life cycle assessment of end-of-life scenarios at the urban scale</t>
  </si>
  <si>
    <t>10.1016/j.resconrec.2016.07.003</t>
  </si>
  <si>
    <t>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1950, Data: https://www.rug.nl/ggdc/historicaldevelopment/maddison/releases/maddison-project-database-2018. Urbanization: No data before 1950, Urban pop. in 1950, Data: https://www.rug.nl/ggdc/historicaldevelopment/maddison/releases/maddison-project-database-2018. GDP: Pre-1949, GDP in 1950, Data: https://esa.un.org/unpd/wup/Download, Urbanization_rate_2018.xls. Human Development Index: Not collected.</t>
  </si>
  <si>
    <t>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1950, Urban pop. in 1970, Data: https://www.rug.nl/ggdc/historicaldevelopment/maddison/releases/maddison-project-database-2018. GDP: GDP in 1950, Data: https://esa.un.org/unpd/wup/Download, Urbanization_rate_2018.xls. Human Development Index: Not collected.</t>
  </si>
  <si>
    <t>Population in 1950</t>
  </si>
  <si>
    <t>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1970, Urban pop. in 1995, Data: https://www.rug.nl/ggdc/historicaldevelopment/maddison/releases/maddison-project-database-2018. GDP: Data: https://esa.un.org/unpd/wup/Download, Urbanization_rate_2018.xls. Human Development Index: Not collected.</t>
  </si>
  <si>
    <t>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t>
  </si>
  <si>
    <t>Macau</t>
  </si>
  <si>
    <t>national average</t>
  </si>
  <si>
    <t>Song, Qingbin; Duan, Huabo; Yu, Danfeng; Li, Jinhui; Wang, Chao; Zuo, Jian</t>
  </si>
  <si>
    <t>Characterizing the essential materials and energy performance of city buildings: A case study of Macau</t>
  </si>
  <si>
    <t>10.1016/j.jclepro.2018.05.148</t>
  </si>
  <si>
    <t>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2000, Urban pop. in 2015, Data: https://www.rug.nl/ggdc/historicaldevelopment/maddison/releases/maddison-project-database-2018. GDP: Data for this country not available in https://esa.un.org/unpd/wup/Download, Urbanization_rate_2018.xls. Human Development Index: Not collected.</t>
  </si>
  <si>
    <t>Cwa</t>
  </si>
  <si>
    <t>Netherlands</t>
  </si>
  <si>
    <t>Müller, Daniel B.</t>
  </si>
  <si>
    <t>Stock dynamics for forecasting material flows—Case study for housing in The Netherlands</t>
  </si>
  <si>
    <t>Ecological Economics</t>
  </si>
  <si>
    <t>10.1016/j.ecolecon.2005.09.025</t>
  </si>
  <si>
    <t>Heating Degree Days: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t>
  </si>
  <si>
    <t>New_Zealand</t>
  </si>
  <si>
    <t>1972 Modal House 92.9 m^2</t>
  </si>
  <si>
    <t>Johnstone, Ivan M.</t>
  </si>
  <si>
    <t>Energy and mass flows of housing: A model and example</t>
  </si>
  <si>
    <t>10.1016/S0360-1323(99)00065-7</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</si>
  <si>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1975, Data: https://www.rug.nl/ggdc/historicaldevelopment/maddison/releases/maddison-project-database-2018. GDP: Data: https://esa.un.org/unpd/wup/Download, Urbanization_rate_2018.xls. Human Development Index: Not collected.</t>
  </si>
  <si>
    <t>ANZ</t>
  </si>
  <si>
    <t>R32AUNZ</t>
  </si>
  <si>
    <t>New Zealand Institute of Valuers National Modal House 1996 Revision 100 m^2</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</si>
  <si>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1995, Urban pop. in 2000, Data: https://www.rug.nl/ggdc/historicaldevelopment/maddison/releases/maddison-project-database-2018. GDP: Data: https://esa.un.org/unpd/wup/Download, Urbanization_rate_2018.xls. Human Development Index: Not collected.</t>
  </si>
  <si>
    <t>Norway</t>
  </si>
  <si>
    <t>detached houses</t>
  </si>
  <si>
    <t>Bergsdal, Håvard; Brattebø, Helge; Bohne, Rolf A.; Müller, Daniel B.</t>
  </si>
  <si>
    <t>Dynamic material flow analysis for Norway's dwelling stock</t>
  </si>
  <si>
    <t>10.1080/09613210701287588</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</si>
  <si>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t>
  </si>
  <si>
    <t>Dfc</t>
  </si>
  <si>
    <t>R32EFTA</t>
  </si>
  <si>
    <t>chained houses</t>
  </si>
  <si>
    <t>multi-dwelling houses (&lt;3 floors)</t>
  </si>
  <si>
    <t>apartment blocks (&gt;3 floors)</t>
  </si>
  <si>
    <t>Commercial buildings with dwelling units</t>
  </si>
  <si>
    <t>detached houses; chained houses; multi-dwelling houses (&lt;3 floors)</t>
  </si>
  <si>
    <t>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Pre-1900, Data: https://esa.un.org/unpd/wup/Download, Urbanization_rate_2018.xls. Human Development Index: Not collected.</t>
  </si>
  <si>
    <t>Pre-1900</t>
  </si>
  <si>
    <t>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t>
  </si>
  <si>
    <t>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</si>
  <si>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</si>
  <si>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</si>
  <si>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t>
  </si>
  <si>
    <t>chained houses; multi-dwelling houses (&lt;3 floors)</t>
  </si>
  <si>
    <t>apartment blocks (&gt;3 floors); Commercial buildings with dwelling units</t>
  </si>
  <si>
    <t>Peru</t>
  </si>
  <si>
    <t>Chiclayo</t>
  </si>
  <si>
    <t>brick type</t>
  </si>
  <si>
    <t>Mesta, Carlos; Kahhat, Ramzy; Santa-Cruz, Sandra</t>
  </si>
  <si>
    <t>Geospatial Characterization of Material Stock in the Residential Sector of a Latin-American City</t>
  </si>
  <si>
    <t>10.1111/jiec.12723</t>
  </si>
  <si>
    <t>Floor numbers not integers, as reported in the publication (averages of buildings in Chiclayo)</t>
  </si>
  <si>
    <t>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1980, Urban pop. in 2015, Data: https://www.rug.nl/ggdc/historicaldevelopment/maddison/releases/maddison-project-database-2018. GDP: GDP in 2016, Data: https://esa.un.org/unpd/wup/Download, Urbanization_rate_2018.xls. Human Development Index: Not collected.</t>
  </si>
  <si>
    <t>BWh</t>
  </si>
  <si>
    <t>RC apartment</t>
  </si>
  <si>
    <t>Sweden</t>
  </si>
  <si>
    <t>SFH, Wooden</t>
  </si>
  <si>
    <t>Gontia, Paul; Nägeli, Claudio; Rosado, Leonardo; Kalmykova, Yuliya; Österbring, Magnus</t>
  </si>
  <si>
    <t>Material-intensity database of residential buildings: A case-study of Sweden in the international context</t>
  </si>
  <si>
    <t>10.1016/j.resconrec.2017.11.022</t>
  </si>
  <si>
    <t>Brick is originally "Ceramics and Bricks". Minteral fill is sum of peat slag and reed.</t>
  </si>
  <si>
    <t>Dfb,Dfc</t>
  </si>
  <si>
    <t>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t>
  </si>
  <si>
    <t>MFH, Wooden</t>
  </si>
  <si>
    <t>MFH, Wooden-Brick</t>
  </si>
  <si>
    <t>MFH, Brick</t>
  </si>
  <si>
    <t>MFH, Concrete</t>
  </si>
  <si>
    <t>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t>
  </si>
  <si>
    <t>Switzerland</t>
  </si>
  <si>
    <t>Heeren, Niko; Hellweg, Stefanie</t>
  </si>
  <si>
    <t>Tracking Construction Material over Space and Time: Prospective and Geo-referenced Modeling of Building Stocks and Construction Material Flows</t>
  </si>
  <si>
    <t>10.1111/jiec.12739</t>
  </si>
  <si>
    <t>Measurement_type: Special query acros the country-wide database of residential buildings by the author.</t>
  </si>
  <si>
    <t>Data is not published and was provided by the author. It is the result of a database query across the country-wide database of residential buildings Metals largely omitted in study</t>
  </si>
  <si>
    <t>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t>
  </si>
  <si>
    <t>Dfb</t>
  </si>
  <si>
    <t>Taiwan</t>
  </si>
  <si>
    <t>Taipei</t>
  </si>
  <si>
    <t>Cheng, Kuang Ly; Hsu, Shu Chien; Li, Wing Man; Ma, Hwong Wen</t>
  </si>
  <si>
    <t>Quantifying potential anthropogenic resources of buildings through hot spot analysis</t>
  </si>
  <si>
    <t>10.1016/j.resconrec.2018.02.003</t>
  </si>
  <si>
    <t>use material intensities synthesized from two studies published in 2002</t>
  </si>
  <si>
    <t>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t>
  </si>
  <si>
    <t>R32TWN</t>
  </si>
  <si>
    <t>steel reinforced concrete</t>
  </si>
  <si>
    <t>strength brick</t>
  </si>
  <si>
    <t>others</t>
  </si>
  <si>
    <t>UK</t>
  </si>
  <si>
    <t>Traditional Brick base flat</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</si>
  <si>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t>
  </si>
  <si>
    <t>Concrete block base flat</t>
  </si>
  <si>
    <t>RC building</t>
  </si>
  <si>
    <t>residential, commercial, industrial, public</t>
  </si>
  <si>
    <t>No additional data on others/only estimates</t>
  </si>
  <si>
    <t>Brick-Based factory</t>
  </si>
  <si>
    <t>USA</t>
  </si>
  <si>
    <t>Philadelphia</t>
  </si>
  <si>
    <t>Marcellus-Zamora, Kimberlee A.; Gallagher, Patricia M.; Spatari, Sabrina; Tanikawa, Hiroki</t>
  </si>
  <si>
    <t>Estimating Materials Stocked by Land-Use Type in Historic Urban Buildings Using Spatio-Temporal Analytical Tools</t>
  </si>
  <si>
    <t>10.1111/jiec.12327</t>
  </si>
  <si>
    <t>North_America</t>
  </si>
  <si>
    <t>R32USA</t>
  </si>
  <si>
    <t>Los Angeles</t>
  </si>
  <si>
    <t>Single Family House</t>
  </si>
  <si>
    <t>Reyna, Janet L.; Chester, Mikhail V.</t>
  </si>
  <si>
    <t>The Growth of Urban Building Stock: Unintended Lock-in and Embedded Environmental Effects</t>
  </si>
  <si>
    <t>10.1111/jiec.12211</t>
  </si>
  <si>
    <t>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Pre-1950, Data: https://esa.un.org/unpd/wup/Download, Urbanization_rate_2018.xls. Human Development Index: Not collected.</t>
  </si>
  <si>
    <t>Csa</t>
  </si>
  <si>
    <t>Pre-1950</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</si>
  <si>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1990, Data: https://www.rug.nl/ggdc/historicaldevelopment/maddison/releases/maddison-project-database-2018. GDP: Data: https://esa.un.org/unpd/wup/Download, Urbanization_rate_2018.xls. Human Development Index: Not collected.</t>
  </si>
  <si>
    <t>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1990, Urban pop. in 2020, Data: https://www.rug.nl/ggdc/historicaldevelopment/maddison/releases/maddison-project-database-2018. GDP: GDP in 2016, Data: https://esa.un.org/unpd/wup/Download, Urbanization_rate_2018.xls. Human Development Index: Not collected.</t>
  </si>
  <si>
    <t>Multi-family building (large)</t>
  </si>
  <si>
    <t>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t>
  </si>
  <si>
    <t>Multi-family building (small)</t>
  </si>
  <si>
    <t>Condominium</t>
  </si>
  <si>
    <t>Hotel</t>
  </si>
  <si>
    <t>Low Office</t>
  </si>
  <si>
    <t>High Office</t>
  </si>
  <si>
    <t>Hospital</t>
  </si>
  <si>
    <t>Warehouse</t>
  </si>
  <si>
    <t>Heavy Industrial</t>
  </si>
  <si>
    <t>Church</t>
  </si>
  <si>
    <t>School</t>
  </si>
  <si>
    <t>Indonesia</t>
  </si>
  <si>
    <t>Jakarta</t>
  </si>
  <si>
    <t>residential building, urban, simple</t>
  </si>
  <si>
    <t>Surahman, Usep; Kubota, Tetsu; Higashi, Osamu</t>
  </si>
  <si>
    <t>Life Cycle Assessment of Energy and CO2 Emissions for Residential Buildings in Jakarta and Bandung, Indonesia</t>
  </si>
  <si>
    <t>Buildings</t>
  </si>
  <si>
    <t>10.3390/buildings5041131</t>
  </si>
  <si>
    <t>other construction minerals include "clay brick" and "clay roof"; others include "paint"; other metals include "zinc roof"</t>
  </si>
  <si>
    <t>Am</t>
  </si>
  <si>
    <t>R32IDN</t>
  </si>
  <si>
    <t>Bandung</t>
  </si>
  <si>
    <t>residential building, urban, medium</t>
  </si>
  <si>
    <t>residential building, urban, luxurious</t>
  </si>
  <si>
    <t>other construction minerals include "clay brick" and "clay roof"; concrete includes "concrete roof"; others include "paint"</t>
  </si>
  <si>
    <t>residential building, urban</t>
  </si>
  <si>
    <t xml:space="preserve"> other construction minerals include "clay brick" and "clay roof"; concrete includes "concrete roof"; other metals include "zinc roof"; others include "paint"</t>
  </si>
  <si>
    <t>other construction minerals include "clay brick" and "clay roof"; concrete includes "concrete roof"; other metals include "zinc roof"; others include "paint"</t>
  </si>
  <si>
    <t>Thailand</t>
  </si>
  <si>
    <t>Bangkok</t>
  </si>
  <si>
    <t>Office tower</t>
  </si>
  <si>
    <t>Kofoworola, Oyeshola F.; Gheewala, Shabbir H.</t>
  </si>
  <si>
    <t>Life cycle energy assessment of a typical office building in Thailand</t>
  </si>
  <si>
    <t>10.1016/j.enbuild.2009.06.002</t>
  </si>
  <si>
    <t>From table 3, divided by 60,000 of floor space (table 1).</t>
  </si>
  <si>
    <t>Steel consists of steel reinforcement, structural steel, and steel wire</t>
  </si>
  <si>
    <t>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Data: https://www.rug.nl/ggdc/historicaldevelopment/maddison/releases/maddison-project-database-2018. GDP: Data: https://esa.un.org/unpd/wup/Download, Urbanization_rate_2018.xls. Human Development Index: Not collected.</t>
  </si>
  <si>
    <t>R32OAS-M</t>
  </si>
  <si>
    <t>hospital</t>
  </si>
  <si>
    <t>case study</t>
  </si>
  <si>
    <t xml:space="preserve">gross </t>
  </si>
  <si>
    <t>Klemann, Fritz; Lederer, Jakob; Aschenbrenner, Philipp; Rechberger, Helmut; Fellner, Johann</t>
  </si>
  <si>
    <t>A method for determining buildings’ material composition prior to demolition</t>
  </si>
  <si>
    <t xml:space="preserve">Building research and information </t>
  </si>
  <si>
    <t>10.1080/09613218.2014.979029</t>
  </si>
  <si>
    <t>multiplied gross volume by material intensity per volume and divided by floor area</t>
  </si>
  <si>
    <t xml:space="preserve">Brick building. Minerals are defined as "brick". Cement asbestos as "cement". </t>
  </si>
  <si>
    <t xml:space="preserve">residential </t>
  </si>
  <si>
    <t>reinforced concrete building. Minerals defined as "concrete".</t>
  </si>
  <si>
    <t>brick building. Minerals defined as brick. Cement asbestos as "cement".</t>
  </si>
  <si>
    <t>"commercial, residential"</t>
  </si>
  <si>
    <t>"commercial, MFH"</t>
  </si>
  <si>
    <t xml:space="preserve">brick building. Minerals defined as "brick". </t>
  </si>
  <si>
    <t>Hong Kong/China</t>
  </si>
  <si>
    <t>Hong Kong</t>
  </si>
  <si>
    <t>One Peking, a commercial building</t>
  </si>
  <si>
    <t xml:space="preserve">commercial </t>
  </si>
  <si>
    <t>"office, retail"</t>
  </si>
  <si>
    <t xml:space="preserve">urban </t>
  </si>
  <si>
    <t>Yan, Hui; Shen Qiping; Fan, Linda C.H.; Wang, Yaowu; Zhang, Lei</t>
  </si>
  <si>
    <t>Greenhouse gas emissions in building construction: A case study of One Peking in Hong Kong</t>
  </si>
  <si>
    <t>10.1016/j.buildenv.2009.09.014</t>
  </si>
  <si>
    <t>divided material mass by floor area</t>
  </si>
  <si>
    <t>Greece</t>
  </si>
  <si>
    <t xml:space="preserve">Athens </t>
  </si>
  <si>
    <t>Contemporary office building. Five-storey, office building with 2 basements and a flat roof</t>
  </si>
  <si>
    <t>office</t>
  </si>
  <si>
    <t>Dimoudi, A; Tompa, C</t>
  </si>
  <si>
    <t>Energy and environmental indicators related to construction of office buildings</t>
  </si>
  <si>
    <t>10.1016/j.resconrec.2008.09.008</t>
  </si>
  <si>
    <t>Contemporary office building. Three-storey, office building with a basement and a flat roof</t>
  </si>
  <si>
    <t>Vinyl tiles added to "PVC".</t>
  </si>
  <si>
    <t xml:space="preserve">Iceland </t>
  </si>
  <si>
    <t>Reykjavik</t>
  </si>
  <si>
    <t>Typical school building. The Vættaskóli-Engi school building is located in Reykjavik</t>
  </si>
  <si>
    <t>education</t>
  </si>
  <si>
    <t>Emami, Nargessadat; Marteinsson, Björn; Heinonen, Jukka</t>
  </si>
  <si>
    <t>Environmental Impact Assessment of a School Building in Iceland Using LCA-Including the Effect of Long Distance Transport of Materials</t>
  </si>
  <si>
    <t>buildings</t>
  </si>
  <si>
    <t>10.3390/buildings6040046</t>
  </si>
  <si>
    <t>"Insulation_unspecified" is stone wool.</t>
  </si>
  <si>
    <t xml:space="preserve">Pittsburgh </t>
  </si>
  <si>
    <t>An existing institutioNAl building—Benedum Hall at Upitt</t>
  </si>
  <si>
    <t>Collinge, William O.; Landis, Amy E.; Alex, Jones K.; Schaefer, Laura A.; Bilec, Melissa M.</t>
  </si>
  <si>
    <t>Dynamic life cycle assessment: framework and application to an institutional building</t>
  </si>
  <si>
    <t xml:space="preserve">The International Journal of Life Cycle Assessment </t>
  </si>
  <si>
    <t>10.1007/s11367-012-0528-2</t>
  </si>
  <si>
    <t>no conversion needed</t>
  </si>
  <si>
    <t>"Siding unspecified" is exterior masonry. Resilient floor tiles is assigned to "ceramics". "Insulation_unspecified" is fiberglass and "other unspecified" is cast iron piping and glass fiber reinforced concrete."</t>
  </si>
  <si>
    <t>US</t>
  </si>
  <si>
    <t xml:space="preserve">Dalian </t>
  </si>
  <si>
    <t>Typical university office building in ChiNA. The case study building is the Innovation Park of Dalian University of Technology</t>
  </si>
  <si>
    <t>Wu, Huijun W.; Yuan, Zengwei W., Zhang, Ling; Bi, Jun</t>
  </si>
  <si>
    <t>Life cycle energy consumption and CO2 emission of an office building in China</t>
  </si>
  <si>
    <t>10.1007/s11367-011-0342-2</t>
  </si>
  <si>
    <t>Australia</t>
  </si>
  <si>
    <t>Perth</t>
  </si>
  <si>
    <t>The new Building 216 “Engineering Pavilion Complex” at Curtin University in Western Australia comprises two building wings located around an exhibition plaza</t>
  </si>
  <si>
    <t>Biswas, Wahidul</t>
  </si>
  <si>
    <t>Carbon footprint and embodied energy consumption assessment of building construction works in Western Australia</t>
  </si>
  <si>
    <t>International Journal of Sustainable Built Environment</t>
  </si>
  <si>
    <t>10.1016/j.ijsbe.2014.11.004</t>
  </si>
  <si>
    <t>convert to material mass by dividing tkm by km in Table 1</t>
  </si>
  <si>
    <t>Plasterboard (Boral) assigned to "plaster board gypsum".</t>
  </si>
  <si>
    <t>Oceania</t>
  </si>
  <si>
    <t>avg</t>
  </si>
  <si>
    <t>brick-concrete building</t>
  </si>
  <si>
    <t xml:space="preserve">averaged </t>
  </si>
  <si>
    <t>Shi, Feng; Huang, Tao; Tanikawa, Hiroki; Han, Ji; Hasimoto, Seiji, Moriguchi, Yuichi</t>
  </si>
  <si>
    <t>Toward a Low Carbon–Dematerialization Society</t>
  </si>
  <si>
    <t>10.1111/j.1530-9290.2012.00523.x</t>
  </si>
  <si>
    <t>"Other unspecified material" is lime.</t>
  </si>
  <si>
    <t>steel-concrete building</t>
  </si>
  <si>
    <t>brick-wood building</t>
  </si>
  <si>
    <t>reinforced-concrete building</t>
  </si>
  <si>
    <t>average</t>
  </si>
  <si>
    <t>urban, rural</t>
  </si>
  <si>
    <t>Huang, Beijia; Zhao, Feng; Fishman, Tomer; Chen, Wei-Qiang; Heeren, Niko; Hertwich, Edgar G.</t>
  </si>
  <si>
    <t>Building Material Use and Associated Environmental Impacts in China 2000-2015</t>
  </si>
  <si>
    <t>Environmental Science and Technology</t>
  </si>
  <si>
    <t>10.1021/acs.est.8b04104</t>
  </si>
  <si>
    <t>warehouse</t>
  </si>
  <si>
    <t xml:space="preserve">office </t>
  </si>
  <si>
    <t>healthcare</t>
  </si>
  <si>
    <t>research</t>
  </si>
  <si>
    <t>other non-residential</t>
  </si>
  <si>
    <t>Canada</t>
  </si>
  <si>
    <t>Vancouver</t>
  </si>
  <si>
    <t>residential building</t>
  </si>
  <si>
    <t>Kumar, Venkatesh; Hewage, Kasun; Safiq, Rehan</t>
  </si>
  <si>
    <t>Life Cycle Assessment of Residential Buildings: A Case Study in Canada</t>
  </si>
  <si>
    <t xml:space="preserve">International Journal of Civil, Environmental, Structural, Construction and Architectural Engineering </t>
  </si>
  <si>
    <t>https://pdfs.semanticscholar.org/362d/75bd7816564aa9a3f9a6612d693b084255eb.pdf</t>
  </si>
  <si>
    <t>"Wood" is oriented strand boards and small dimension softwood lumber. "Polystrene" sums expanded and extruded polystrene. "Plastic" includes polyester felt and polyethylene filter fabric. ""Other metal"" is galvanised sheet. ""Other materials"" is sum of the rest of the materials in Table 3."</t>
  </si>
  <si>
    <t xml:space="preserve">North-America </t>
  </si>
  <si>
    <t>R32CAN</t>
  </si>
  <si>
    <t>Iran</t>
  </si>
  <si>
    <t>Teheran</t>
  </si>
  <si>
    <t>garden tower, with a steel-concrete structure</t>
  </si>
  <si>
    <t>Nasab, Jafary T.; Monavari, S.M; Jozi, S.A.; Majedi, H.</t>
  </si>
  <si>
    <t>Assessment of carbon footprint in the construction phase of high-rise constructions in Teheran</t>
  </si>
  <si>
    <t>International Journal of Environmental Science and Technology</t>
  </si>
  <si>
    <t>10.1007/s13762-019-02557-3</t>
  </si>
  <si>
    <t>Middle-East</t>
  </si>
  <si>
    <t>R32MEA-M</t>
  </si>
  <si>
    <t>R5.2MAF</t>
  </si>
  <si>
    <t>Sichunan</t>
  </si>
  <si>
    <t>steel-construction residential buildings</t>
  </si>
  <si>
    <t>Su, Xing; Zhang, Xu</t>
  </si>
  <si>
    <t>A detailed analysis of the embodied energy and carbon emissions ofsteel-construction residential buildings in China</t>
  </si>
  <si>
    <t>10.1016/j.enbuild.2016.03.070</t>
  </si>
  <si>
    <t>Chiina</t>
  </si>
  <si>
    <t>Nanjing</t>
  </si>
  <si>
    <t>office building composed of reinforced concrete</t>
  </si>
  <si>
    <t>Peng, Changhai</t>
  </si>
  <si>
    <t>Calculation of a building's life cycle carbon emissions based on Ecotect and building information modeling</t>
  </si>
  <si>
    <t>10.1016/j.jclepro.2015.08.078</t>
  </si>
  <si>
    <t>Chongqing</t>
  </si>
  <si>
    <t>residential project, prefabrication construction</t>
  </si>
  <si>
    <t>Ji, Yingbo; Li, Kaijian; Liu, Guiwen; Shresta, Asheem; Jing, Jinxi</t>
  </si>
  <si>
    <t>Comparing greenhouse gas emissions of precast in-situ and conventional construction methods</t>
  </si>
  <si>
    <t xml:space="preserve">Journal of Cleaner Production </t>
  </si>
  <si>
    <t>10.1016/j.jclepro.2016.07.143</t>
  </si>
  <si>
    <t>residential project, conventioNAl construction</t>
  </si>
  <si>
    <t>Schenzen</t>
  </si>
  <si>
    <t>public rental housing project, semi-prefabrication</t>
  </si>
  <si>
    <t>construction</t>
  </si>
  <si>
    <t>Mao, Chao; Shen, Qiping; Shen, Liyin; Liyaning, Tang</t>
  </si>
  <si>
    <t>Comparative study of greenhouse gas emissions between off-site prefabrication and conventional construction methods: Two case studies of residential projects</t>
  </si>
  <si>
    <t>10.1016/j.enbuild.2013.07.033</t>
  </si>
  <si>
    <t>general residential project associated with conventioNAl construction method</t>
  </si>
  <si>
    <t>Two-story dwelling house with low-pitched roof with rain screen stones on the ground-floor facades and stucco on the second floor</t>
  </si>
  <si>
    <t xml:space="preserve">Zhang, W., Tan, S., Lei, Y., &amp; Wang, S. </t>
  </si>
  <si>
    <t>Life cycle assessment of a single-family residential building in Canada: A case study</t>
  </si>
  <si>
    <t>Building Simulation</t>
  </si>
  <si>
    <t xml:space="preserve">Extracted from Marinova et al. (2020). Refer to the authors for further information </t>
  </si>
  <si>
    <t>Reza, B., Sadiq, R., &amp; Hewage, K.</t>
  </si>
  <si>
    <t>Emergy-based life cycle assessment (Em-LCA) of multi-unit and single-family residential buildings in Canada</t>
  </si>
  <si>
    <t>Michigan area, Ann Arbor</t>
  </si>
  <si>
    <t>Blanchard, S., &amp; Reppe, P.</t>
  </si>
  <si>
    <t>Life Cycle Analysis of a Residential Home in Michigan</t>
  </si>
  <si>
    <t>Center for Sustainable Systems, University of Michigan</t>
  </si>
  <si>
    <t>http://css.umich.edu/sites/default/files/css_doc/CSS98-05.pdf</t>
  </si>
  <si>
    <t>New Jersey, Monmouth County</t>
  </si>
  <si>
    <t xml:space="preserve">Mosteiro-Romero, M., Krogmann, U., Wallbaum, H., Ostermeyer, Y., Senick, J. S., &amp; Andrews, C. J. </t>
  </si>
  <si>
    <t>Relative importance of electricity sources and construction practices in residential buildings: A Swiss-US comparison of energy relatedlife-cycle impacts</t>
  </si>
  <si>
    <t xml:space="preserve">Energy and Buildings </t>
  </si>
  <si>
    <t>Salvador</t>
  </si>
  <si>
    <t>Metal piles foundation, conventional structure in reinforced concrete, masonry in concrete blocks, walls and ceilings coated with PVA paint, floors and facade in ceramic tiles and gypsum ceilings, concrete gutter and metal roof tile.</t>
  </si>
  <si>
    <t xml:space="preserve">Evangelista, P. P. A., Kiperstok, A., Torres, E. A., &amp; Gonçalves, J. P. </t>
  </si>
  <si>
    <t>Environmental performance analysis of residential buildings in Brazil 
using LCA</t>
  </si>
  <si>
    <t>Construction and Building Materials</t>
  </si>
  <si>
    <t>The houses are classified by income class and building type</t>
  </si>
  <si>
    <t>Camaçari</t>
  </si>
  <si>
    <t>Shallow foundation, self-supporting reinforced concrete wall. EPS panel shafts and ceramic blocks in support buildings. Walls coated with gypsum plaster and PVA paint, PVC ceiling cladding and wood structure and ceramic roof tile</t>
  </si>
  <si>
    <t xml:space="preserve">Shallow foundation, conventional structure in reinforced concrete, masonry in ceramic blocks. Walls and ceilings coated with PVA paint, floors and facade – granite, natural rocks and ceramic tiles and gypsum ceilings cladding. Wood structure and fiber  roof tiles </t>
  </si>
  <si>
    <t>Feira de Santana</t>
  </si>
  <si>
    <t>Shallow foundation, conventional structure in reinforced concrete, masonry in concrete blocks. Walls and ceilings coated with PVA paint, ceramic tile floors and gypsum ceilings cladding. Wood structure and ceramic roof tiles</t>
  </si>
  <si>
    <t>Chile</t>
  </si>
  <si>
    <t>Punta Arenas City</t>
  </si>
  <si>
    <t>Floor: 8 cm gravel or sand, 0,2 cm polyurethane, 7 cm concrete. Ceiling: 0,1 cm corrugated iron, 5 cm expanded polystyrene, timber structure 45x70 mm, 1 cm vulcanite board. Interior walls: 1 cm vulcanite board, timber structure 45x70 mm, 1 cm vulcanite board. Exterior walls: 0,5 cm zinc, 0,1 cm felt, timber structure 45x70 mm, 5 cm glass wool, 1 cm vulcanite board</t>
  </si>
  <si>
    <t>averaged</t>
  </si>
  <si>
    <t xml:space="preserve">Oyarzo, J., &amp; Peuportier, B. </t>
  </si>
  <si>
    <t>Life cycle assessment model applied to housing in Chile</t>
  </si>
  <si>
    <t>Building types available in the city, size, material
composition, year of construction</t>
  </si>
  <si>
    <t>Colombia</t>
  </si>
  <si>
    <t>Pamplona city</t>
  </si>
  <si>
    <t>Dwelling, part of an existing semidetached house
divided into two storey. The main construction materials are brick, concrete and steel, and the upper ceiling is covered in roof tiles</t>
  </si>
  <si>
    <t>Ortiz-Rodríguez, O., Castells, F., &amp; Sonnemann, G.</t>
  </si>
  <si>
    <t>Life cycle assessment of two dwellings: One in Spain, a developed country, and one in Colombia, a country under development</t>
  </si>
  <si>
    <t>Science of the Total Environment</t>
  </si>
  <si>
    <t xml:space="preserve">Region </t>
  </si>
  <si>
    <t>Cameroon</t>
  </si>
  <si>
    <t>Mud-brick house</t>
  </si>
  <si>
    <t>F.Henry, A., G.Elambo, N., J.H.M., T., E.N.Fabrice, O., &amp; M.Blanche, M.</t>
  </si>
  <si>
    <t>Embodied energy and CO2 analyses of mud-brick and cement-block houses</t>
  </si>
  <si>
    <t>AIMS Energy</t>
  </si>
  <si>
    <t>Conctruction materials</t>
  </si>
  <si>
    <t>R32SSA-L</t>
  </si>
  <si>
    <t>Cement-block house</t>
  </si>
  <si>
    <t>Nigeria</t>
  </si>
  <si>
    <t>Lagos</t>
  </si>
  <si>
    <t xml:space="preserve">Ezema, I. C., &amp; Olotuah, A. O. </t>
  </si>
  <si>
    <t>Estimating Embodied Energy in Residential Buildings in a Nigerian Context</t>
  </si>
  <si>
    <t>Covenant University Repository</t>
  </si>
  <si>
    <t>http://eprints.covenantuniversity.edu.ng/6337/#.Xm-VNPlKhaQ</t>
  </si>
  <si>
    <t>South Africa</t>
  </si>
  <si>
    <t>Cape Town</t>
  </si>
  <si>
    <t xml:space="preserve">Van Beers, D., &amp; Graedel, T. E. </t>
  </si>
  <si>
    <t>The magnitude and spatial distribution of in-use copper stocks in Cape Town, South Africa</t>
  </si>
  <si>
    <t>South African Journal of Science</t>
  </si>
  <si>
    <t>https://hdl.handle.net/10520/EJC97582</t>
  </si>
  <si>
    <t>R32SAF</t>
  </si>
  <si>
    <t>France</t>
  </si>
  <si>
    <t>Nemry, F., &amp; Uihlein, A.</t>
  </si>
  <si>
    <t>Environmental Improvement Potentials of Residential Buildings (IMPRO-Building)</t>
  </si>
  <si>
    <t xml:space="preserve">EU Joint Research Center </t>
  </si>
  <si>
    <t>Scotland</t>
  </si>
  <si>
    <t>Semi detached three-bedroom house</t>
  </si>
  <si>
    <t>Asif, M. Ã., Muneer, T., &amp; Kelley, R.</t>
  </si>
  <si>
    <t>Life cycle assessment: A case study of a dwelling home in Scotland</t>
  </si>
  <si>
    <t>Belgium</t>
  </si>
  <si>
    <t>Brussels</t>
  </si>
  <si>
    <t>Passive house. The sub-structure consists of individual reinforced concrete footings,
linked by a network of concrete beams.</t>
  </si>
  <si>
    <t xml:space="preserve">Stephan, A., &amp; Athanassiadis, A. </t>
  </si>
  <si>
    <t>Towards a comprehensive energy assessment of residential buildings</t>
  </si>
  <si>
    <t xml:space="preserve">University of Melbourne </t>
  </si>
  <si>
    <t>https://minerva-access.unimelb.edu.au/bitstream/handle/11343/38263/300596_Andre%20Stephan_PhD_Towards_a_comprehensive_energy_assessment_of_res._bldgs.pdf?sequence=1</t>
  </si>
  <si>
    <t>Double fronted adjoined apartment</t>
  </si>
  <si>
    <t>10 for the whole building</t>
  </si>
  <si>
    <t>Traditional build: brick and block</t>
  </si>
  <si>
    <t xml:space="preserve">Cuéllar-Franca, R. M., &amp; Azapagic, A. </t>
  </si>
  <si>
    <t>Environmental impacts of the UK residential sector: Life cycle assessment of houses</t>
  </si>
  <si>
    <t xml:space="preserve">Type of house </t>
  </si>
  <si>
    <t>Chur</t>
  </si>
  <si>
    <t>Typical Minergie-P certified building design, using concrete andbrick for the unheated basement and the below ground garage andlight wood frame construction for the first and second floors</t>
  </si>
  <si>
    <t>Niel</t>
  </si>
  <si>
    <t>Massive structure with load-bearing masonry brick walls, an air cavity and brick façade, concrete floor slabs and pitched roof</t>
  </si>
  <si>
    <t>Buyle, M., Audenaert, A., Braet, J., &amp; Debacker, W.</t>
  </si>
  <si>
    <t>Towards a more sustainable building stock: Optimizing a flemish dwelling using a life cycle approach</t>
  </si>
  <si>
    <t>Padua</t>
  </si>
  <si>
    <t>up to 2</t>
  </si>
  <si>
    <t xml:space="preserve">Miatto, A., Schandl, H., Forlin, L., Ronzani, F., Borin, P., Giordano, A., &amp; Tanikawa, H. </t>
  </si>
  <si>
    <t>A spatial analysis of material stock accumulation and demolition waste potential of buildings: A case study of Padua</t>
  </si>
  <si>
    <t>Resources, conservation, recycling</t>
  </si>
  <si>
    <t>between 3 and 4</t>
  </si>
  <si>
    <t>5 and more</t>
  </si>
  <si>
    <t>Poland</t>
  </si>
  <si>
    <t xml:space="preserve">Conventional masonry building </t>
  </si>
  <si>
    <t xml:space="preserve">Pajchrowski, G., Noskowiak, A., Lewandowska, A., &amp; Strykowski, W. </t>
  </si>
  <si>
    <t>Wood as a building material in the light of environmental assessment of full life cycle of four buildings</t>
  </si>
  <si>
    <t>These buildings differed in material structure, building technology and the energy standard.</t>
  </si>
  <si>
    <t>R32EU12-H</t>
  </si>
  <si>
    <t>Passive masonry building</t>
  </si>
  <si>
    <t>conventional wooden building</t>
  </si>
  <si>
    <t>passive wooden building</t>
  </si>
  <si>
    <t>Turkey</t>
  </si>
  <si>
    <t>Gaziantep</t>
  </si>
  <si>
    <t>The external walls consist of 150 mm concrete block, 24 mm of plaster inside and outside. The internal walls: 100 mm concrete block, 24 mm of
plaster inside and outside. 30 mm
polyurethane and 150 mm concrete roof</t>
  </si>
  <si>
    <t>Atmaca, A., &amp; Atmaca, N.</t>
  </si>
  <si>
    <t>Life cycle energy (LCEA) and carbon dioxide emissions (LCCO2A) assessment of two residential buildings in Gaziantep, Turkey</t>
  </si>
  <si>
    <t xml:space="preserve">Buildings constructed with urban and rural areas </t>
  </si>
  <si>
    <t>R32TUR</t>
  </si>
  <si>
    <t xml:space="preserve">The external walls consist of 150 mm concrete block, 20 mm of plaster
inside and outside. The internal walls: 100 mm concrete block, 20 mm of plaster inside and outside. 140 mm perlite and 150 mm concrete roof. </t>
  </si>
  <si>
    <t>Lebanon</t>
  </si>
  <si>
    <t>Sehaileh</t>
  </si>
  <si>
    <t>The case study building is supported by a cast in-situ RC (reinforced concrete) structure like most residential buildings of this type in Lebanon. The foundations are shallow consisting mainly of continuous footings and are relatively small compared to the size of the building as the ground in Mount Lebanon is almost always rocky and provides a very high bearing capacity. This avoids the need for deep foundations as in other countries with poor soil conditions, such as Belgium or the Netherlands. The foundations support RC columns and walls which support the slabs, typically about 250 mm thick. The latter are constituted by embedded primary beams (about 800 mm wide on average) resting on the RC columns and walls which in turn support secondary beams (called ribs) that run perpendicular to the primary beams. These ribs are about 150mm wide and separated by 400mmwide gaps filled with hollow concrete blocks 180 mm high topped by a 70 mm thick compressive slab. The hollow blocks and reinforcement steel are first placed on the wooden formwork before casting the ready mix concrete. The outer walls are double concrete blocks walls with an air blade in between. They are stone-clad on the outside and rendered with a concrete mortar and painted on the inside. The double glazed windows are installed on an aluminium frame which is not thermally broken.</t>
  </si>
  <si>
    <t xml:space="preserve">Stephan, A., &amp; Stephan, L. </t>
  </si>
  <si>
    <t>Reducing the total life cycle energy demand of recent residential buildings in Lebanon</t>
  </si>
  <si>
    <t>Energy</t>
  </si>
  <si>
    <t>Saudi Arabia</t>
  </si>
  <si>
    <t>Dhahran</t>
  </si>
  <si>
    <t>Asif, M., Dehwah, A., Ashraf, F., Khan, H., Shaukat, M., &amp; Hassan, M.</t>
  </si>
  <si>
    <t>Life cycle assessment of a three-bedroom house in Saudi Arabia</t>
  </si>
  <si>
    <t>Environments</t>
  </si>
  <si>
    <t>R32MEA-H</t>
  </si>
  <si>
    <t>Jordan</t>
  </si>
  <si>
    <t>Irbid</t>
  </si>
  <si>
    <t>It typically consists of two layers of hollow concrete blocks with a 50 mm gap. The wall is cladded on both sides with 25 mm cement plaster</t>
  </si>
  <si>
    <t>El Hanandeh, A.</t>
  </si>
  <si>
    <t>Environmental assessment of popular single-family house construction alternatives in Jordan</t>
  </si>
  <si>
    <t xml:space="preserve"> A typical limestone façade consists of a limestone cladding 30-50 mm thickness backed by 100 mm concrete wall followed by 100 mm hollow concrete blocks and 25 mm cement plaster</t>
  </si>
  <si>
    <t>City of Chennai</t>
  </si>
  <si>
    <t xml:space="preserve">Pinky Devi, L., &amp; Palaniappan, S. </t>
  </si>
  <si>
    <t>A case study on life cycle energy use of residential building in Southern India</t>
  </si>
  <si>
    <t xml:space="preserve">Energy and buildings </t>
  </si>
  <si>
    <t xml:space="preserve">Bansal, D., Singh, R., &amp; Sawhney, R. L. </t>
  </si>
  <si>
    <t>Effect of construction materials on embodied energy and cost of buildings - A case study of residential houses in India up to 60 m2 of plinth area</t>
  </si>
  <si>
    <t>Number of stories and types of houses (122 are studied)</t>
  </si>
  <si>
    <t>The houses are reinforced with horizontal and vertical RCC (Reinforced Cement Concrete) bands as per the requirements of seismic provisions given in IS 4326:1993, as per class C buildings (Seismic Zone III with Importance Factor 1.0)… Vertical steel has been provided from foundation to top RCC slab in three and four storied houses only.</t>
  </si>
  <si>
    <t>Hamirpur</t>
  </si>
  <si>
    <t xml:space="preserve">Sharma, A., &amp; Marwaha, B. M. </t>
  </si>
  <si>
    <t>HBRC Journal</t>
  </si>
  <si>
    <t>A methodology for energy performance classification of residential building stock of Hamirpur</t>
  </si>
  <si>
    <t>Ramesh, Prakash, &amp; Shukla</t>
  </si>
  <si>
    <t>Life cycle energy analysis of a residential building with different envelopes and climates in Indian context</t>
  </si>
  <si>
    <t>Applied Energy</t>
  </si>
  <si>
    <t>New Delhi</t>
  </si>
  <si>
    <t>Shukla, A., Tiwari, G. N., &amp; Sodha, M. S.</t>
  </si>
  <si>
    <t>Embodied energy analysis of adobe house</t>
  </si>
  <si>
    <t xml:space="preserve">Renewable Energy </t>
  </si>
  <si>
    <t>Korea</t>
  </si>
  <si>
    <t>Steel-reinforced
concrete</t>
  </si>
  <si>
    <t xml:space="preserve">Lee, N., Tae, S., Gong, Y., &amp; Roh, S. </t>
  </si>
  <si>
    <t>Integrated building life-cycle assessment model to support South Korea's green building certification system (G-SEED)</t>
  </si>
  <si>
    <t>Renewable and Sustainable Energy Reviews</t>
  </si>
  <si>
    <t>R32KOR</t>
  </si>
  <si>
    <t>Jeong, Y.-S., Lee, S.-E., &amp; Huh, J.-H.</t>
  </si>
  <si>
    <t>Estimation of CO2 emission of apartment buildings due to major construction materials in the Republic of Korea</t>
  </si>
  <si>
    <t xml:space="preserve">Lee, S., Tae, S., Roh, S., &amp; Kim, T. </t>
  </si>
  <si>
    <t>Green template for life cycle assessment of buildings based on building information modeling: Focus on embodied environmental impact</t>
  </si>
  <si>
    <t>Sustainability</t>
  </si>
  <si>
    <t>Luhe district</t>
  </si>
  <si>
    <t>Masonry-concrete residential building</t>
  </si>
  <si>
    <t xml:space="preserve">Li, D., Cui, P., &amp; Lu, Y. </t>
  </si>
  <si>
    <t>Development of an automated estimator of life-cycle carbon emissions for residential buildings: A case study in Nanjing, China</t>
  </si>
  <si>
    <t xml:space="preserve">Habitat International </t>
  </si>
  <si>
    <t>Baiguoba village</t>
  </si>
  <si>
    <t>Yang, X., Hu, M., Wu, J., &amp; Zhao, B.</t>
  </si>
  <si>
    <t>Building-information-modeling enabled life cycle assessment, a case study on carbon footprint accounting for a residential building in China</t>
  </si>
  <si>
    <t>Malaysia</t>
  </si>
  <si>
    <t>Gelang Patah</t>
  </si>
  <si>
    <t>Industrialized building system (IBS)</t>
  </si>
  <si>
    <t xml:space="preserve">Jia Wen, T., Chin Siong, H., &amp; Noor, Z. Z.  </t>
  </si>
  <si>
    <t>Assessment of embodied energy and global warming potential of building construction using life cycle analysis approach: Case studies of residential buildings in Iskandar Malaysia</t>
  </si>
  <si>
    <t>Skudai</t>
  </si>
  <si>
    <t>Cast in situ</t>
  </si>
  <si>
    <t>Construction type</t>
  </si>
  <si>
    <t>Seri Kembangan</t>
  </si>
  <si>
    <t xml:space="preserve">Abd Rashid, A., Idris, J., &amp; Yusoff, S. </t>
  </si>
  <si>
    <t>Environmental impact analysis on residential building in Malaysia using life cycle assessment</t>
  </si>
  <si>
    <t>double walls having external walls made from clay bricks, inner walls with gypsum plasterboard and air gap in between and</t>
  </si>
  <si>
    <t xml:space="preserve">Utama, A., &amp; Gheewala, S. H. </t>
  </si>
  <si>
    <t>Indonesian residential high rise buildings: A life cycle energy assessment</t>
  </si>
  <si>
    <t>Type of house</t>
  </si>
  <si>
    <t>single walls with clay bricks</t>
  </si>
  <si>
    <t>Semarang</t>
  </si>
  <si>
    <t>Clay houses having external walls made from clay bricks and roof enclosure from clay tiles</t>
  </si>
  <si>
    <t>Utama, A., &amp; Gheewala, S. H.</t>
  </si>
  <si>
    <t>Life cycle energy of single landed houses in Indonesia</t>
  </si>
  <si>
    <t>Cement houses with concrete brick walls and concrete roof</t>
  </si>
  <si>
    <t>SRC (steel reinforced concrete) multi-family house</t>
  </si>
  <si>
    <t>country-averaged</t>
  </si>
  <si>
    <t xml:space="preserve">Suzuki, M., Oka, T., &amp; Okada, K. </t>
  </si>
  <si>
    <t>The estimation of energy consumption and CO2 emission due to housing construction in Japan</t>
  </si>
  <si>
    <t>Energy and buildings</t>
  </si>
  <si>
    <t>Construction type. The high value for steel is probably a result of considering iron ore as 100%steel</t>
  </si>
  <si>
    <t>SRC multi-family house</t>
  </si>
  <si>
    <t>Wooden single-family house</t>
  </si>
  <si>
    <t>Lightweight steel-structure
single-family house</t>
  </si>
  <si>
    <t>Melbourne</t>
  </si>
  <si>
    <t>Individual reinforced concrete (RC) footings on which
a RC slab is cast</t>
  </si>
  <si>
    <t>Towards a more circular construction sector: Estimating and spatialising current and future non-structural material replacement flows to maintain urban building stocks</t>
  </si>
  <si>
    <t xml:space="preserve">Types of houses and geographical area </t>
  </si>
  <si>
    <t>One-level row-house</t>
  </si>
  <si>
    <t>Two-level row-house</t>
  </si>
  <si>
    <t>One-level
semi-detached house</t>
  </si>
  <si>
    <t>Continuous reinforced concrete (RC) footings support the ground floor
slab</t>
  </si>
  <si>
    <t>Concrete slab floor and brick veneer external walls. The structural framing is of traditional timber stud construction clad with plasterboard internally</t>
  </si>
  <si>
    <t xml:space="preserve">Rauf, A., &amp; Crawford, R. H. </t>
  </si>
  <si>
    <t>Building service life and its effect on the life cycle embodied energy of buildings</t>
  </si>
  <si>
    <t xml:space="preserve">Aye, L., Ngo, T., Crawford, R. H., Gammampila, R., &amp; Mendis, P. </t>
  </si>
  <si>
    <t>Life cycle greenhouse gas emissions and energy analysis of prefabricated reusable building modules</t>
  </si>
  <si>
    <t xml:space="preserve">Brick veneer house designed by
Taylor Oppenheim Architects </t>
  </si>
  <si>
    <t xml:space="preserve">Fay, R., Treloar, G., &amp; Iyer-Raniga, U. </t>
  </si>
  <si>
    <t>Life-cycle energy analysis of buildings: a case study</t>
  </si>
  <si>
    <t xml:space="preserve">Buildings Research and Information </t>
  </si>
  <si>
    <t>Nepal</t>
  </si>
  <si>
    <t>Sagarmatha National Park</t>
  </si>
  <si>
    <t xml:space="preserve">Bhochhibhoya, S., Zanetti, M., Pierobon, F., Gatto, P., Maskey, R. K., &amp; Cavalli, R.  </t>
  </si>
  <si>
    <t>The global warming potential of building materials: an application of life cycle analysis in Nepal</t>
  </si>
  <si>
    <t xml:space="preserve">Mountain Research and Development </t>
  </si>
  <si>
    <t>Type of houses</t>
  </si>
  <si>
    <t>R32OAS-L</t>
  </si>
  <si>
    <t>MFH, SFH</t>
  </si>
  <si>
    <t xml:space="preserve">Material intensity database for the Dutch building stock </t>
  </si>
  <si>
    <t>Paris</t>
  </si>
  <si>
    <t xml:space="preserve">Stone framed MFH </t>
  </si>
  <si>
    <t>Spatial characterization of construction material stocks: The case of the Paris region</t>
  </si>
  <si>
    <t>The unspecified metal is Zinc and the mortal plaster is ncluding polymer-supported coating</t>
  </si>
  <si>
    <t>Brick framed MFH</t>
  </si>
  <si>
    <t>The unspecified metal is Zinc and Plaster is including plaster and mortar glue plaster coating</t>
  </si>
  <si>
    <t>Concrete column is a sum of concrete and concrete block and Polystyrene it appear in the research paper as Styrofoam (including expanded polystyrene), and Plaster is including plaster and mortar glue plaster coating</t>
  </si>
  <si>
    <t>Polystyrene it appear in the research paper as Styrofoam (including expanded polystyrene) ,other unspecified materiall is Polyurethane, and  Plaster is including plaster and mortar glue plaster coating</t>
  </si>
  <si>
    <t>Concrete framed MFH</t>
  </si>
  <si>
    <t>Polystyrene it appear in the research paper as Styrofoam (including expanded polystyrene) ,other unspecified materiall is Polyurethane, the mortal plaster is including polymer-supported coating, and  Plaster is including plaster and mortar glue plaster coating</t>
  </si>
  <si>
    <t>Other unspecified materiall is Polyurethane, the mortal plaster is including polymer-supported coating, and Plaster is including plaster and mortar glue plaster coating</t>
  </si>
  <si>
    <t xml:space="preserve"> Plaster is including plaster and mortar glue plaster coating</t>
  </si>
  <si>
    <t>Concrete column is a sum of concrete and concrete block, and Plaster is including plaster and mortar glue plaster coating</t>
  </si>
  <si>
    <t>Concrete framed SFH</t>
  </si>
  <si>
    <t>Brick framed SFH</t>
  </si>
  <si>
    <t>Concrete column is a sum of concrete and concrete block, Plaster is including plaster and mortar glue plaster coating, Mortal plaster is including polymer- supported coating, paper cardboard material is chipboard, and Polystyrene it appear in the research paper as Styrofoam (including expanded polystyrene)</t>
  </si>
  <si>
    <t>Concrete column is a sum of concrete and concrete block, Brick column is a sum of Terracotta solid brick and Hollow terracotta brick, Plaster is including plaster and mortar glue plaster coating, Mortal plaster is including polymer- supported coating, paper cardboard material is chipboard, and Polystyrene it appear in the research paper as Styrofoam (including expanded polystyrene)</t>
  </si>
  <si>
    <t>Timber framed SFH</t>
  </si>
  <si>
    <t xml:space="preserve">Concrete column is a sum of concrete and concrete block, Plaster is including plaster and mortar glue plaster coating, Mortal plaster is including polymer- supported coating, paper cardboard material is chipboard, and Polystyrene it appear in the research paper as Styrofoam (including expanded polystyrene)
</t>
  </si>
  <si>
    <t xml:space="preserve">Shopping malls and buildings dedicated to transport and storage </t>
  </si>
  <si>
    <t>Other commercial and institutional buildings</t>
  </si>
  <si>
    <t xml:space="preserve">Concrete column is a sum of concrete and concrete block, Plaster is including plaster and mortar glue plaster coating, Mortal plaster is including polymer- supported coating, and Polystyrene it appear in the research paper as Styrofoam (including expanded polystyrene)
</t>
  </si>
  <si>
    <t>Industrial buildings</t>
  </si>
  <si>
    <t>Kitchener and Waterloo</t>
  </si>
  <si>
    <t xml:space="preserve">SFH semi detached </t>
  </si>
  <si>
    <t>Estimating the construction material stocks in two Canadian cities: A case study of Kitchener and Waterloo</t>
  </si>
  <si>
    <t xml:space="preserve">MFH Townhouse </t>
  </si>
  <si>
    <t>Office</t>
  </si>
  <si>
    <t>Light industrial</t>
  </si>
  <si>
    <t xml:space="preserve">Institutional </t>
  </si>
  <si>
    <t>Place of worship</t>
  </si>
  <si>
    <t>Longwu</t>
  </si>
  <si>
    <t xml:space="preserve">Characterizing urban building metabolism with a 4D-GIS model: A case study in China. </t>
  </si>
  <si>
    <t>South Korea</t>
  </si>
  <si>
    <t>Daegu and Busan</t>
  </si>
  <si>
    <t>Evaluating recycling potential of demolition waste considering building structure types: A study in South Korea</t>
  </si>
  <si>
    <t xml:space="preserve">Concrete column is a sum of concrete and block, and other unspecified material is roofing tile and other waste material from table 2 of the research paper. </t>
  </si>
  <si>
    <t>Concrete -Brick</t>
  </si>
  <si>
    <t>Masonry -Block</t>
  </si>
  <si>
    <t xml:space="preserve">Fiji Islands </t>
  </si>
  <si>
    <t>Viti Levu and Vanua Levu</t>
  </si>
  <si>
    <t xml:space="preserve">Cement bricks </t>
  </si>
  <si>
    <t>Lost Material Stock in Buildings due to Sea Level Rise from Global Warming: The Case of Fiji Islands</t>
  </si>
  <si>
    <t xml:space="preserve">Copyright by the authors </t>
  </si>
  <si>
    <t>Steel cladded</t>
  </si>
  <si>
    <t>Timber cladded</t>
  </si>
  <si>
    <t>Article</t>
  </si>
  <si>
    <t>Issue</t>
  </si>
  <si>
    <t>Notes</t>
  </si>
  <si>
    <t>Why were only the R buidliing inserts into the excel file? (why not NR as well?)</t>
  </si>
  <si>
    <t>The article reviews 3 past studies, however surveys 603 samples. What qualification method should I select?</t>
  </si>
  <si>
    <t>Article is written in German</t>
  </si>
  <si>
    <t>Use Table 3.6 to add to the Excel a "typical Multi-family house in France 1945-1990"</t>
  </si>
  <si>
    <t>Missing Z3 MF_001</t>
  </si>
  <si>
    <t>every buillding in the document is clearly identified in the research, using the following such code: Z1 SI_001. These codes should be included in the Excel to clarify which of the buildings are referred to.</t>
  </si>
  <si>
    <t>some of the buildings are identified as SFH in column AO, though I cannot find any such building in the file. Only MFH; for e.g. no. 376</t>
  </si>
  <si>
    <t>Do we learn anything about the Energy Efficiency from the reasearch?</t>
  </si>
  <si>
    <t>The results also show that new buildings, as currently erected, generally show better environmental performance when compared to existing ones. This is due to the better energy performances achieved as long as the best available practices are applied, especially in terms of building insulation</t>
  </si>
  <si>
    <t>14 different types of houses * 1-4 floors. Why only 28 entries? Why no description of the floors+type?</t>
  </si>
  <si>
    <t>The description talks about RC, however all house type are Masonary, what is it then?</t>
  </si>
  <si>
    <t>I have no access to the research:-)</t>
  </si>
  <si>
    <t>Table 1 shows different ages of the houses. Why then do most entries begin at 1960 (with one exception of 1980)?</t>
  </si>
  <si>
    <t>building decsription is off</t>
  </si>
  <si>
    <t>why only 4 types of buildings?</t>
  </si>
  <si>
    <t>The greatest number of buildings in stock observed in the study area for 2004 occurred in residential (275), followed by civic/institutional (147). Commercial, transportation, and culture/recreation had 61, 60, and 58 buildings, respectively. Industrial was the smallest group with a total of seven buildings in the study area</t>
  </si>
  <si>
    <t>Towards a more circular construction sector: Estimating and spatialising
current and future non-structural material replacement flows to maintain
urban building stocks</t>
  </si>
  <si>
    <t>why some rows are Null while others are Melbourne?
can't find building description in the paper (as described here, in the excel sheet)</t>
  </si>
  <si>
    <t>why only 2 types of buildings (and not 3)?</t>
  </si>
  <si>
    <t>no access to the research</t>
  </si>
  <si>
    <t>why only 1981 onwards and not further back?
Why only residential? 5 storeys up represents both residnetal, commercial, and industrial areas.</t>
  </si>
  <si>
    <t>why only one building extracted from this research?</t>
  </si>
  <si>
    <t>4 buildings are described, why only 1 entry in this excel file?</t>
  </si>
  <si>
    <t>why only 2 entires in this table and not 6?</t>
  </si>
  <si>
    <t>Roof gravel and Glass wool are two materials that need to be added to the table</t>
  </si>
  <si>
    <t xml:space="preserve">Zinc material is missing in the table </t>
  </si>
  <si>
    <t xml:space="preserve">In general there is no especific option for use type office unspecified, only office low or high. </t>
  </si>
  <si>
    <t>Table 4. MI and MIPS from 1 m2 of buildings types. Considered "lime" and "stone" as "other construction materials", "fibreglass" as "other".</t>
  </si>
  <si>
    <t>Table 4. MI and MIPS from 1 m2 of buildings types. Considered "lime", "fibre cement" and "stone" as "other construction materials".</t>
  </si>
  <si>
    <t>SI. Table S11. Parameters of PDF and medians and 95% CIs of random samples (n=5000) for various building material. Considered "lime" as "mortar/plaster", "sand" and "gravel" as "aggregate".</t>
  </si>
  <si>
    <t>Table 1. Material intensity for different infrastructures in China</t>
  </si>
  <si>
    <t>Considered "sand &amp; gravel" as "aggregate".</t>
  </si>
  <si>
    <t>Material intensity values are given in the paragraph after Figure 3 on page 10-153.</t>
  </si>
  <si>
    <t>Table 1. Residential construction in China: material intensity per housing unita (100 m^2).</t>
  </si>
  <si>
    <t>Table 2. Commercial construction in China: material intensity per structural bay per floor (100 m^2).</t>
  </si>
  <si>
    <t>Table 3. Industrial construction in China: material intensity per structural bay (100 m^2).</t>
  </si>
  <si>
    <t>Table 1. Simulation results for floor area and steel in the urban and the rural housing systems in China at 2010, 2050 and 2100. Up are absolute values and down are percentages of total national volumes. Study only reported steel data</t>
  </si>
  <si>
    <t>MI = M (Mt)*10^9/A (m^2). Study only reported steel data.</t>
  </si>
  <si>
    <t>Table 1. Material use amount of residential buildings per unit area for different architectural structures (unit: t/100 m2)</t>
  </si>
  <si>
    <t>Table 3. Material intensity of various type buildings in China (kg/m2)</t>
  </si>
  <si>
    <t>MI values converted from t/100m^2 to kg/m^2.</t>
  </si>
  <si>
    <t>Rural Adobe-wood. Table 3. Material intensity of various type buildings in China (kg/m2)</t>
  </si>
  <si>
    <t>Table 2. Material composition of three main structures of residential buildings in Beijing</t>
  </si>
  <si>
    <t>Table 3. Steel intensity and lifetime of buildings. Study only reported steel data. Only the mean deviation of the steel intensity per building floor area was considered.</t>
  </si>
  <si>
    <t>Table 2. Material composition indicators (MCIs) for MFH building types differentiated according to product groups in tons per m² floor space and tons per m³ gross volume (authors’ own calculation)</t>
  </si>
  <si>
    <t>Figure 8. Material composition of Germany’s non-domestic building stock (authors’own calculation).</t>
  </si>
  <si>
    <t>MI = [M (Mt)*10^9 / (240*10^6)]*0.08 (non domestic floor space from Table 7)</t>
  </si>
  <si>
    <t>Table 4. Materials in the building envelope, inventory data sources, quantities, transport distances and construction waste factors.</t>
  </si>
  <si>
    <t>Considered "roof tiles" and "paint" as "other"</t>
  </si>
  <si>
    <t>Calculated for net area : 6110 m^2.</t>
  </si>
  <si>
    <t>Provided by personal communication with the authors of the study</t>
  </si>
  <si>
    <t>Table 2a. Detailed constructionmaterial intensity of buildings, Japan. Surface and subsurface are taken into account.</t>
  </si>
  <si>
    <t>Table 2. Material intensities for different building types. Building and foundation values are taken into account.</t>
  </si>
  <si>
    <t>Table 6. Composition of buildings depending on the period of construction</t>
  </si>
  <si>
    <t>MI values were calculated from Table 4, 5 and 6. MI = [Mass proportion (%) (Table 6)* Total material mass (Mt) (Table 5)]/[Total useful floor area (km^2) (Table 4)]</t>
  </si>
  <si>
    <t>Considered "other inerts" as "aggregate".</t>
  </si>
  <si>
    <t>Fig. 4. Unit materials consumption of the building construction (tons/m2).</t>
  </si>
  <si>
    <t>Considered "sand" and "gravel" as "aggregate", "paint", "wire" and "sanitary appliance" as "other".</t>
  </si>
  <si>
    <t>MI values for concrete given in the last paragraph of "3.3.6. Concrete intensity per useful floor area". Study only reported on concrete.</t>
  </si>
  <si>
    <t>Table 1. Summary of quantities of materials and gross energy requirements (GER) of revised Modal House</t>
  </si>
  <si>
    <t>MI = Gross quantity (kg)/ 92.9 (m^2) (floor area from table 2).</t>
  </si>
  <si>
    <t>Table 2. Type-Age matrix for floor area constructed and material density of concrete and wood in vintage cohorts of the residential building stock. Study only reported concrete and wood.</t>
  </si>
  <si>
    <t>Table 2. Material intensities (kg/m2) for building types.</t>
  </si>
  <si>
    <t xml:space="preserve">Fig. 2. MICs for the 46 typical buildings: a) &amp; c). </t>
  </si>
  <si>
    <t>Table 1. Material intensity of buildings in Taipei. Use material intensities synthesized from two studies published in 2002.</t>
  </si>
  <si>
    <t>Table 1. Construction material intensity of urban structures in UK and Japan.</t>
  </si>
  <si>
    <t>SI. Table S5. Residential Land Use Material Intensity Profile.</t>
  </si>
  <si>
    <t xml:space="preserve">Material Intensity(%)*Weight (kg/m2). </t>
  </si>
  <si>
    <t>Considered "metal" and "non-composite deck" as "other metal", "stucco" as "mortar/plaster", "brick/stone/stucco"as "brick".</t>
  </si>
  <si>
    <t>Table 1. Commercial land-use material intensity proﬁle</t>
  </si>
  <si>
    <t>Material Intensity(%)*Weight (kg/m2). 61% of area industrial in all Philadelphia, 30% in 2.5 mi^2 area measured.</t>
  </si>
  <si>
    <t>SI. Table S4. Industrial Land Use Material Intensity Profile.</t>
  </si>
  <si>
    <t xml:space="preserve">Material Intensity(%)*Weight (kg/m2).  6% of area industrial in all Philadelphia, % in 2.5 mi^2 area measured. </t>
  </si>
  <si>
    <t>SI. Table S16. Material Fractions in Thousands Tonnes (Percentage).</t>
  </si>
  <si>
    <t>MI = Material stock (thousands tonnes) / 6 (km^2) (floor area from table 2)</t>
  </si>
  <si>
    <t>SI. Table S13. Prototype Factors.</t>
  </si>
  <si>
    <t>1 SF (square foot) = 0.092903 square meters</t>
  </si>
  <si>
    <t xml:space="preserve">Table 4. Current building material inventory (unit: kg/m2). </t>
  </si>
  <si>
    <t>Table 3. Amounts of main materials used for construction.</t>
  </si>
  <si>
    <t>1 SF (square foot) = 0.092903 square meters. The very high steel MI seems to be a typo in the source material</t>
  </si>
  <si>
    <t>Elverum</t>
  </si>
  <si>
    <t>Concrete and wood houses</t>
  </si>
  <si>
    <t>Kindergarten</t>
  </si>
  <si>
    <r>
      <t>R32</t>
    </r>
    <r>
      <rPr>
        <sz val="10"/>
        <color rgb="FF000000"/>
        <rFont val="Verdana"/>
        <family val="2"/>
      </rPr>
      <t>EFTA</t>
    </r>
  </si>
  <si>
    <t>Single-family house - 2019</t>
  </si>
  <si>
    <t>Single-family house - 2021</t>
  </si>
  <si>
    <t>Single-family house - 2026</t>
  </si>
  <si>
    <t>Shanghai</t>
  </si>
  <si>
    <t>Unspecified residential</t>
  </si>
  <si>
    <t>Adobe wood</t>
  </si>
  <si>
    <t>Urban residential</t>
  </si>
  <si>
    <t>Brick wood</t>
  </si>
  <si>
    <t>Birck Concrete</t>
  </si>
  <si>
    <t>Rural residential</t>
  </si>
  <si>
    <t>Slovakia</t>
  </si>
  <si>
    <r>
      <t>R32</t>
    </r>
    <r>
      <rPr>
        <sz val="10"/>
        <color rgb="FF000000"/>
        <rFont val="Verdana"/>
        <family val="2"/>
      </rPr>
      <t>EU12-H</t>
    </r>
  </si>
  <si>
    <t>Taipei City</t>
  </si>
  <si>
    <r>
      <t>R32</t>
    </r>
    <r>
      <rPr>
        <sz val="10"/>
        <color rgb="FF000000"/>
        <rFont val="Verdana"/>
        <family val="2"/>
      </rPr>
      <t>TWN</t>
    </r>
  </si>
  <si>
    <t>Civic</t>
  </si>
  <si>
    <t xml:space="preserve">Steel </t>
  </si>
  <si>
    <t>Steel Reinforced Concrete</t>
  </si>
  <si>
    <t>Strength Brick</t>
  </si>
  <si>
    <t>Wood</t>
  </si>
  <si>
    <t>Historical</t>
  </si>
  <si>
    <r>
      <t>R32</t>
    </r>
    <r>
      <rPr>
        <sz val="10"/>
        <color rgb="FF000000"/>
        <rFont val="Verdana"/>
        <family val="2"/>
      </rPr>
      <t>CHN</t>
    </r>
  </si>
  <si>
    <t>Municipal</t>
  </si>
  <si>
    <t>Storage</t>
  </si>
  <si>
    <t>Mixed</t>
  </si>
  <si>
    <t>Public</t>
  </si>
  <si>
    <t>Educational</t>
  </si>
  <si>
    <t>Residential</t>
  </si>
  <si>
    <t>Sport</t>
  </si>
  <si>
    <t>Parking</t>
  </si>
  <si>
    <t>Agricultural</t>
  </si>
  <si>
    <t>I calculated the intensity, based on the data in the article</t>
  </si>
  <si>
    <t>Commercial, reinforced concrete</t>
  </si>
  <si>
    <t>Exterior wall of a factory</t>
  </si>
  <si>
    <t>Brick Masonary</t>
  </si>
  <si>
    <t>Concrete Framed</t>
  </si>
  <si>
    <t>Block Masonary</t>
  </si>
  <si>
    <t>Prefabricated Masonary</t>
  </si>
  <si>
    <t>East China</t>
  </si>
  <si>
    <t>Need to check if there are more materials that can be calculated</t>
  </si>
  <si>
    <t>civic</t>
  </si>
  <si>
    <t>unspecified</t>
  </si>
  <si>
    <t>historical</t>
  </si>
  <si>
    <t>municipal</t>
  </si>
  <si>
    <t>storage</t>
  </si>
  <si>
    <t>mixed</t>
  </si>
  <si>
    <t>educational</t>
  </si>
  <si>
    <t>sport</t>
  </si>
  <si>
    <t>parking</t>
  </si>
  <si>
    <t>agricultural</t>
  </si>
  <si>
    <t>Gross</t>
  </si>
  <si>
    <t>Wood frame straw bale </t>
  </si>
  <si>
    <t>Masonry-concrete straw bale </t>
  </si>
  <si>
    <t>Lightweight steel straw bale</t>
  </si>
  <si>
    <t>Steel frame straw bale</t>
  </si>
  <si>
    <t>Ordinary rural house</t>
  </si>
  <si>
    <t>Lausselet, C., Urrego, J.P.F., Resch, E. &amp; Brattebø, H</t>
  </si>
  <si>
    <t>Temporal analysis of the material flows and embodied greenhouse gas emissions of a neighborhood building stock</t>
  </si>
  <si>
    <t>Uncovering the Spatiotemporal Dynamics of Urban Infrastructure Development: A High Spatial Resolution Material Stock and Flow Analysis</t>
  </si>
  <si>
    <t>Copyright American Chemical Society</t>
  </si>
  <si>
    <t>Environmental Science &amp; Technology</t>
  </si>
  <si>
    <t>Dynamic material flow and stock analysis of residential buildings by integrating rural–urban land transition: A case of Shanghai</t>
  </si>
  <si>
    <t>Copyright by the Authors</t>
  </si>
  <si>
    <t>Mitterpach, J., Hroncová, E., Ladomerský, J. &amp; Štefko, J</t>
  </si>
  <si>
    <t>Quantification of Improvement in Environmental Quality for Old Residential Buildings Using Life Cycle Assessment</t>
  </si>
  <si>
    <t>I did my own calculation based on the data</t>
  </si>
  <si>
    <t>Education</t>
  </si>
  <si>
    <t>City average</t>
  </si>
  <si>
    <t>High-Resolution Mapping of the Urban Built Environment Stocks in Beijing</t>
  </si>
  <si>
    <t>basement</t>
  </si>
  <si>
    <t>foundation</t>
  </si>
  <si>
    <t>Garage</t>
  </si>
  <si>
    <t>Comparison and sensitivity analysis of embodied carbon emissions and costs associated with rural house construction in China to identify sustainable structural forms</t>
  </si>
  <si>
    <t>Hui, Y., Qinping, S., Fan, L.C.H., Yoawu, W. &amp; Lei, Z</t>
  </si>
  <si>
    <t>Quantification of Lost Material Stock of Buildings After an Earthquake. A Case Study of Chiclayo, Peru</t>
  </si>
  <si>
    <t>16th World Conference on Earthquake Engineering</t>
  </si>
  <si>
    <t>Could not find the exact outlet and DOI</t>
  </si>
  <si>
    <t>Gontia, P., Thuvander, L. &amp; Wallbaum, H</t>
  </si>
  <si>
    <t>Spatiotemporal characteristics of residential material stocks and flows in urban, commuter, and rural settlements</t>
  </si>
  <si>
    <t>residential bulding, urban</t>
  </si>
  <si>
    <t>Assessing the embodied carbon reduction potential of straw bale rural houses by hybrid life cycle assessment: A four-case study</t>
  </si>
  <si>
    <t>Three storey MFD with basement and tilted roof. Each floor has an apartment and common staircase</t>
  </si>
  <si>
    <t>Attica</t>
  </si>
  <si>
    <t>SFD with a basement</t>
  </si>
  <si>
    <t>Two level SFD with internal wood basement</t>
  </si>
  <si>
    <t>Embodied CO2 Emissions in Building Construction Materials of Hellenic Dwellings</t>
  </si>
  <si>
    <t>Procedia Environmental Sciences</t>
  </si>
  <si>
    <t>Copyright by the authors</t>
  </si>
  <si>
    <t>Hokkaido</t>
  </si>
  <si>
    <t>Conventional home</t>
  </si>
  <si>
    <t>Integrated home</t>
  </si>
  <si>
    <t>Gothenburg</t>
  </si>
  <si>
    <t>economic</t>
  </si>
  <si>
    <t>Spatial analysis of urban material stock with clustering algorithms: A Northern European case study</t>
  </si>
  <si>
    <t>Gontia, P., Thuvander, L., Ebrahimi, B., Vinas, V., Rosado, L. &amp; Wallbaum, H</t>
  </si>
  <si>
    <t>Copyright  John Wiley &amp; Sons</t>
  </si>
  <si>
    <t>Saving Energy versus Saving Materials- Life-Cycle Inventory Analysis of Housing in a Cold-Climate Region of Japan</t>
  </si>
  <si>
    <t>Nishioka, Y., Yanagisawa, Y. &amp; Spengler, J.D.</t>
  </si>
  <si>
    <t xml:space="preserve"> </t>
  </si>
  <si>
    <t>I combined the ''glass'' and the fiberglass'' columns into one</t>
  </si>
  <si>
    <t>More than 1</t>
  </si>
  <si>
    <t>Large wood frame house, slab foundation</t>
  </si>
  <si>
    <t>Large masonary house, slab foundation</t>
  </si>
  <si>
    <t>Small masonary house, slab foundation</t>
  </si>
  <si>
    <t>Small wood frame house, slab foundation</t>
  </si>
  <si>
    <t>Large wood frame house, basement foundation</t>
  </si>
  <si>
    <t>Large masonary house, basement foundation</t>
  </si>
  <si>
    <t>Small wood frame house, basement foundation</t>
  </si>
  <si>
    <t>Small masonary house, basement foundation</t>
  </si>
  <si>
    <t>Small podium house, strip foundation</t>
  </si>
  <si>
    <t>Large podium house, strip foundation</t>
  </si>
  <si>
    <t>Large wood frame house, crawlspace foundation</t>
  </si>
  <si>
    <t>Small wood frame house, crawlspace foundation</t>
  </si>
  <si>
    <t>Small masonary house, crawlspace foundation</t>
  </si>
  <si>
    <t>Large masonary house, crawlspace foundation</t>
  </si>
  <si>
    <t>Large wood frame house, pier &amp; beam foundation</t>
  </si>
  <si>
    <t>Small wood frame house, pier &amp; beam foundation</t>
  </si>
  <si>
    <t>Small masonary house, pile foundation</t>
  </si>
  <si>
    <t>Material flows and GHG emissions from housing stock evolution in US counties, 2020–60</t>
  </si>
  <si>
    <t>Buildings &amp; Cities</t>
  </si>
  <si>
    <t>Berril, P. &amp; Herwitch, EG</t>
  </si>
  <si>
    <t>Supplemental data -&gt; Source data -&gt; Material_Intensities -&gt; Full_arch_intensities.csv</t>
  </si>
  <si>
    <t>The ''mineral-binding'' column is aerated concrete so I have inserted it to the ''concrete'' column</t>
  </si>
  <si>
    <t>Table 1. Material-intensity coefficients for the three built environment components</t>
  </si>
  <si>
    <r>
      <t>Table 2</t>
    </r>
    <r>
      <rPr>
        <sz val="10"/>
        <color rgb="FF323232"/>
        <rFont val="Georgia"/>
        <family val="1"/>
      </rPr>
      <t>. Material intensity coefficients for the two residential building types shown for four age classes and six material categories.</t>
    </r>
  </si>
  <si>
    <r>
      <t>Table 1</t>
    </r>
    <r>
      <rPr>
        <sz val="10"/>
        <color rgb="FF323232"/>
        <rFont val="Georgia"/>
        <family val="1"/>
      </rPr>
      <t>. Material list and carbon emission factor.</t>
    </r>
  </si>
  <si>
    <t>I calculated all of the steel, cement and concrete related materials into the relevant categories, I combined ''macdam'' and ''sand'' into aggregate, I inserted ''lime'' to ''other_unspecified_material''</t>
  </si>
  <si>
    <r>
      <t>Table 2</t>
    </r>
    <r>
      <rPr>
        <sz val="10"/>
        <color rgb="FF323232"/>
        <rFont val="Georgia"/>
        <family val="1"/>
      </rPr>
      <t>. Main subprojects and relevant engineering quantities.</t>
    </r>
  </si>
  <si>
    <t>Table 4 – Material intensities (kg/m2 ) for different building types</t>
  </si>
  <si>
    <r>
      <t>Table 1. </t>
    </r>
    <r>
      <rPr>
        <sz val="11"/>
        <color theme="1"/>
        <rFont val="Calibri"/>
        <family val="2"/>
        <scheme val="minor"/>
      </rPr>
      <t>The basic data of RB &amp; Table 2. Material inputs of RB before and after application of polystyrene insulation and exchange of windows</t>
    </r>
  </si>
  <si>
    <t>Table S6a Detailed MCIs for buildings above ground constructed before 1980 in Beijing</t>
  </si>
  <si>
    <t>Table S6b Detailed MCIs for buildings above ground constructed from 1981 to 2000 in Beijing.</t>
  </si>
  <si>
    <t>Table S6c Detailed MCIs for buildings above ground constructed from 2001 to 2018 in Beijing.</t>
  </si>
  <si>
    <t>Table 5 General material composition indicator (MCI) of the synthetic building element ‘exterior wall of factory building’ in relation to element surface (es) and £oor space (fs)</t>
  </si>
  <si>
    <r>
      <t>Table 1</t>
    </r>
    <r>
      <rPr>
        <sz val="10"/>
        <color rgb="FF323232"/>
        <rFont val="Georgia"/>
        <family val="1"/>
      </rPr>
      <t>. Material intensity of buildings in Taipei.</t>
    </r>
  </si>
  <si>
    <r>
      <t>Table 3</t>
    </r>
    <r>
      <rPr>
        <sz val="10"/>
        <color rgb="FF323232"/>
        <rFont val="Georgia"/>
        <family val="1"/>
      </rPr>
      <t>. Material intensities (MI) for various types of residential buildings in China (kg/m</t>
    </r>
    <r>
      <rPr>
        <sz val="7"/>
        <color rgb="FF323232"/>
        <rFont val="Georgia"/>
        <family val="1"/>
      </rPr>
      <t>2</t>
    </r>
    <r>
      <rPr>
        <sz val="10"/>
        <color rgb="FF323232"/>
        <rFont val="Georgia"/>
        <family val="1"/>
      </rPr>
      <t>).</t>
    </r>
  </si>
  <si>
    <t>I marked ''lime'' in the ''other_unspecified_material' column</t>
  </si>
  <si>
    <r>
      <t>Table 6</t>
    </r>
    <r>
      <rPr>
        <sz val="10"/>
        <color rgb="FF323232"/>
        <rFont val="Georgia"/>
        <family val="1"/>
      </rPr>
      <t>. Building material list of One Peking.</t>
    </r>
  </si>
  <si>
    <t xml:space="preserve">Table 3. Summary of the calculation results for the construction materials in the four cases studies &amp; Table 4. Mass intensity contribution of the top-eight dominant materials of the CM set (mass contribution). </t>
  </si>
  <si>
    <t>Table 2 Materials used in the conventional home in Hokkaido (kg/m2)</t>
  </si>
  <si>
    <t>I have combined all of the different elements in the house into the relevant material columns</t>
  </si>
  <si>
    <t>Table 3 Materials used in the vertically integrated home in Hokkaido (kg/m2).</t>
  </si>
  <si>
    <t>Supporting Information S2, Figure 3a</t>
  </si>
  <si>
    <t>Wood frame multi-family</t>
  </si>
  <si>
    <t>Wood frame single family with basement</t>
  </si>
  <si>
    <t>Wood frame single family with concrete slab</t>
  </si>
  <si>
    <t>Wood frame single family with crawl space</t>
  </si>
  <si>
    <t>Concrete frame single family with concrete slab</t>
  </si>
  <si>
    <t>Concrete framed</t>
  </si>
  <si>
    <t>N/A</t>
  </si>
  <si>
    <t>Estimation of regional building-related C&amp;D debris generation and composition: Case study for Florida, US</t>
  </si>
  <si>
    <t>Waste Management</t>
  </si>
  <si>
    <t>Cochran, K., Townsend, T., Reinhart, D. &amp; Heck, H</t>
  </si>
  <si>
    <t>Florida</t>
  </si>
  <si>
    <r>
      <t>Table 1</t>
    </r>
    <r>
      <rPr>
        <sz val="10"/>
        <color rgb="FF323232"/>
        <rFont val="Georgia"/>
        <family val="1"/>
      </rPr>
      <t>. Job-site construction, demolition and renovation waste compositions determined from previous studies (kg/m</t>
    </r>
    <r>
      <rPr>
        <sz val="7"/>
        <color rgb="FF323232"/>
        <rFont val="Georgia"/>
        <family val="1"/>
      </rPr>
      <t>2</t>
    </r>
    <r>
      <rPr>
        <sz val="10"/>
        <color rgb="FF323232"/>
        <rFont val="Georgia"/>
        <family val="1"/>
      </rPr>
      <t>)</t>
    </r>
  </si>
  <si>
    <t>Taken from ''Urban mining and buildings: A review of possibilities and limitations'' references</t>
  </si>
  <si>
    <t>'Unspecified metal'' is zinc, Concrete birck and roof are added to the total concrete measures. Natural stone is gravel, Unspecified material is sand</t>
  </si>
  <si>
    <t>Spain</t>
  </si>
  <si>
    <t>Concrete structure house</t>
  </si>
  <si>
    <t>Wooden detached house</t>
  </si>
  <si>
    <t>Brick and concrete detached large house</t>
  </si>
  <si>
    <t>Brick and concrete detached medium house</t>
  </si>
  <si>
    <t>Brick and concrete detached small house</t>
  </si>
  <si>
    <t>Seville</t>
  </si>
  <si>
    <t>Journal of Material Cycles and Waste Management</t>
  </si>
  <si>
    <t>Evaluation of current material stock and future demolition waste for urban residential buildings in Jakarta and Bandung, Indonesia: embodied energy and CO2 emission analysis</t>
  </si>
  <si>
    <t>Portugal</t>
  </si>
  <si>
    <t>Undefined non-residential house</t>
  </si>
  <si>
    <t>Undefined residential house</t>
  </si>
  <si>
    <t>Timber residential house</t>
  </si>
  <si>
    <t>Reinforced concrete house</t>
  </si>
  <si>
    <t>Masonry house</t>
  </si>
  <si>
    <t>Timber non-residential house</t>
  </si>
  <si>
    <t>Reinforced-concrete non-residential house</t>
  </si>
  <si>
    <t>Masonary non-residential house</t>
  </si>
  <si>
    <t>Malia, M., de Brito, J., Pinheiro, M.D. &amp; Bravo, M.</t>
  </si>
  <si>
    <t>Construction and demolition waste indicators</t>
  </si>
  <si>
    <t>Waste Management &amp; Research</t>
  </si>
  <si>
    <t>Table 5 CDW indicators for demolition (kg m−2).</t>
  </si>
  <si>
    <r>
      <t xml:space="preserve">Other industrial, </t>
    </r>
    <r>
      <rPr>
        <sz val="11"/>
        <color rgb="FF000000"/>
        <rFont val="Calibri"/>
        <family val="2"/>
        <scheme val="minor"/>
      </rPr>
      <t>agricultural</t>
    </r>
    <r>
      <rPr>
        <sz val="11"/>
        <color theme="1"/>
        <rFont val="Calibri"/>
        <family val="2"/>
        <scheme val="minor"/>
      </rPr>
      <t xml:space="preserve"> </t>
    </r>
    <r>
      <rPr>
        <sz val="11"/>
        <color rgb="FF000000"/>
        <rFont val="Calibri"/>
        <family val="2"/>
        <scheme val="minor"/>
      </rPr>
      <t>building</t>
    </r>
  </si>
  <si>
    <r>
      <t xml:space="preserve">Large ofﬁce </t>
    </r>
    <r>
      <rPr>
        <sz val="11"/>
        <color rgb="FF000000"/>
        <rFont val="Calibri"/>
        <family val="2"/>
        <scheme val="minor"/>
      </rPr>
      <t>buildings,</t>
    </r>
    <r>
      <rPr>
        <sz val="11"/>
        <color theme="1"/>
        <rFont val="Calibri"/>
        <family val="2"/>
        <scheme val="minor"/>
      </rPr>
      <t xml:space="preserve"> </t>
    </r>
    <r>
      <rPr>
        <sz val="11"/>
        <color rgb="FF000000"/>
        <rFont val="Calibri"/>
        <family val="2"/>
        <scheme val="minor"/>
      </rPr>
      <t>apartment</t>
    </r>
    <r>
      <rPr>
        <sz val="11"/>
        <color theme="1"/>
        <rFont val="Calibri"/>
        <family val="2"/>
        <scheme val="minor"/>
      </rPr>
      <t xml:space="preserve"> </t>
    </r>
    <r>
      <rPr>
        <sz val="11"/>
        <color rgb="FF000000"/>
        <rFont val="Calibri"/>
        <family val="2"/>
        <scheme val="minor"/>
      </rPr>
      <t>buildings</t>
    </r>
  </si>
  <si>
    <t>Small single houses, row (nondetached) houses</t>
  </si>
  <si>
    <t>industrial and agricultural</t>
  </si>
  <si>
    <t>Bergsdal H., Bohne, R.A. &amp; Brattebø, H. </t>
  </si>
  <si>
    <t>Projection of Construction and Demolition Waste in Norway</t>
  </si>
  <si>
    <t>Copyright John Wiley &amp; Sons</t>
  </si>
  <si>
    <t>Unknown' listed as 'Unspecified material'</t>
  </si>
  <si>
    <r>
      <t xml:space="preserve">Ta b l e 4 </t>
    </r>
    <r>
      <rPr>
        <sz val="11"/>
        <color rgb="FF000000"/>
        <rFont val="Calibri"/>
        <family val="2"/>
        <scheme val="minor"/>
      </rPr>
      <t>Empirical waste generation factors and material composition (kg/m</t>
    </r>
  </si>
  <si>
    <t>Commercial building</t>
  </si>
  <si>
    <t>Civic building</t>
  </si>
  <si>
    <t>Column Labels</t>
  </si>
  <si>
    <t>Grand Total</t>
  </si>
  <si>
    <t>Row Labels</t>
  </si>
  <si>
    <t>Count of steel</t>
  </si>
  <si>
    <t>Count of wood</t>
  </si>
  <si>
    <t>Count of concrete</t>
  </si>
  <si>
    <t>Count of brick</t>
  </si>
  <si>
    <t>R5_32</t>
  </si>
  <si>
    <r>
      <t>R32</t>
    </r>
    <r>
      <rPr>
        <b/>
        <sz val="11"/>
        <color theme="1"/>
        <rFont val="Calibri"/>
        <charset val="128"/>
        <scheme val="minor"/>
      </rPr>
      <t>EFTA</t>
    </r>
  </si>
  <si>
    <t>10.1007/s12273-013-0159-y</t>
  </si>
  <si>
    <t>10.1016/j.ijsbe.2014.09.001</t>
  </si>
  <si>
    <t>10.1016/j.enbuild.2013.09.046</t>
  </si>
  <si>
    <t>10.1016/j.conbuildmat.2018.02.045</t>
  </si>
  <si>
    <t>10.1016/j.jclepro.2014.01.090</t>
  </si>
  <si>
    <t>10.1016/j.scitotenv.2010.02.021</t>
  </si>
  <si>
    <t>10.3934/energy.2014.1.18</t>
  </si>
  <si>
    <t>10.1016/j.buildenv.2005.11.023</t>
  </si>
  <si>
    <t>10.1016/j.buildenv.2012.02.005</t>
  </si>
  <si>
    <t>10.3390/buildings5020424</t>
  </si>
  <si>
    <t>10.1016/j.resconrec.2018.12.011</t>
  </si>
  <si>
    <t>10.1016/j.conbuildmat.2013.11.066</t>
  </si>
  <si>
    <t>10.1016/j.enbuild.2015.06.008</t>
  </si>
  <si>
    <t>10.1016/j.energy.2014.07.028</t>
  </si>
  <si>
    <t>10.3390/environments4030052</t>
  </si>
  <si>
    <t>10.1016/j.buildenv.2015.04.032</t>
  </si>
  <si>
    <t>10.1016/j.enbuild.2014.05.034</t>
  </si>
  <si>
    <t>10.1016/j.enbuild.2013.11.006</t>
  </si>
  <si>
    <t>10.1016/j.hbrcj.2015.11.003</t>
  </si>
  <si>
    <t>10.1016/j.apenergy.2011.05.054</t>
  </si>
  <si>
    <t>10.1016/j.renene.2008.04.002</t>
  </si>
  <si>
    <t>10.1016/j.rser.2017.03.038</t>
  </si>
  <si>
    <t>10.1016/j.enbuild.2012.02.041</t>
  </si>
  <si>
    <t>10.3390/su71215830</t>
  </si>
  <si>
    <t>10.1016/j.habitatint.2016.07.003</t>
  </si>
  <si>
    <t>10.1016/j.jclepro.2018.02.070</t>
  </si>
  <si>
    <t>10.1016/j.enbuild.2014.12.002</t>
  </si>
  <si>
    <t>10.3390/su9030329</t>
  </si>
  <si>
    <t>10.1016/j.enbuild.2009.07.025</t>
  </si>
  <si>
    <t>10.1016/j.enbuild.2008.04.017</t>
  </si>
  <si>
    <t>10.1016/0378-7788(95)00914-J</t>
  </si>
  <si>
    <t>10.1016/j.resconrec.2017.09.022</t>
  </si>
  <si>
    <t>10.1016/j.energy.2014.10.093</t>
  </si>
  <si>
    <t>10.1016/j.enbuild.2011.11.049</t>
  </si>
  <si>
    <t>10.1080/096132100369073</t>
  </si>
  <si>
    <t>10.1659/MRD-JOURNAL-D-15-00043.1</t>
  </si>
  <si>
    <t>10.1111/jiec.13143</t>
  </si>
  <si>
    <t>10.1016/j.resconrec.2021.105512</t>
  </si>
  <si>
    <t>10.1016/j.jclepro.2020.124501</t>
  </si>
  <si>
    <t>10.1016/j.jclepro.2019.04.341</t>
  </si>
  <si>
    <t>10.1016/j.jclepro.2020.120385</t>
  </si>
  <si>
    <t>10.3390/su12030834</t>
  </si>
  <si>
    <t>10.1111/jiec.13049</t>
  </si>
  <si>
    <t>10.1021/acs.est.8b03111</t>
  </si>
  <si>
    <t>10.1016/j.jclepro.2019.119941</t>
  </si>
  <si>
    <t>10.3390/su8121303</t>
  </si>
  <si>
    <t>10.1021/acs.est.9b07229</t>
  </si>
  <si>
    <t>10.1016/j.jclepro.2021.126190</t>
  </si>
  <si>
    <t>10.1016/j.jclepro.2019.119435</t>
  </si>
  <si>
    <t>10.1016/j.jclepro.2021.127002</t>
  </si>
  <si>
    <t>10.1162/108819800569212</t>
  </si>
  <si>
    <t>10.1111/jiec.12939</t>
  </si>
  <si>
    <t>10.1016/j.wasman.2006.03.023</t>
  </si>
  <si>
    <t>10.1007/s10163-015-0460-1</t>
  </si>
  <si>
    <t>10.1177/0734242X12471707</t>
  </si>
  <si>
    <t>10.1162/jiec.2007.1149</t>
  </si>
  <si>
    <t>https://www.researchgate.net/publication/312490305_QUANTIFICATION_OF_LOST_MATERIAL_STOCK_OF_BUILDINGS_AFTER_AN_EARTHQUAKE_A_CASE_STUDY_OF_CHICLAYO_PERU</t>
  </si>
  <si>
    <t>Nistad (Heeren)</t>
  </si>
  <si>
    <t>Almaleh (Fishman)</t>
  </si>
  <si>
    <t>Schwartzberg (Fishman)</t>
  </si>
  <si>
    <t>R5.2REF</t>
  </si>
  <si>
    <t>R32OAS-CPA</t>
  </si>
  <si>
    <t>R32PAK</t>
  </si>
  <si>
    <t>R32LAM-L</t>
  </si>
  <si>
    <t>R32MEX</t>
  </si>
  <si>
    <t>R32NAF</t>
  </si>
  <si>
    <t>R32SSA-M</t>
  </si>
  <si>
    <t>R32EEU</t>
  </si>
  <si>
    <t>R32EU12-M</t>
  </si>
  <si>
    <t>R32CAS</t>
  </si>
  <si>
    <t>R32EEU-FSU</t>
  </si>
  <si>
    <t>R32RUS</t>
  </si>
  <si>
    <t>10.1016/j.proenv.2017.03.113</t>
  </si>
  <si>
    <t>10.5334/bc.126</t>
  </si>
  <si>
    <t>Merschroth S, Miatto A, Weyand S, Tanikawa H, Schebek L.</t>
  </si>
  <si>
    <t>Sprecher, B, Verhagen, TJ, Sauer, ML, Baars, M, Heintz, J, &amp; Fishman, T</t>
  </si>
  <si>
    <t>Augiseau V, Kim E.</t>
  </si>
  <si>
    <t>Mollaei A, Ibrahim N, Habib K.</t>
  </si>
  <si>
    <t>Wang H, Chen D, Duan H, Yin F, Niu Y.</t>
  </si>
  <si>
    <t>Cha GW, Moon HJ, Kim YC, Hong WH, Jeon GY, Yoon YR, Hwang C, Hwang JH</t>
  </si>
  <si>
    <t>Syngros G, Balaras CA, Koubogiannis DG</t>
  </si>
  <si>
    <t>Li H, Luo Z, Xu X, Cang Y, Yang L.</t>
  </si>
  <si>
    <t>Zhang X, Zhang X.</t>
  </si>
  <si>
    <t>Mao R, Bao Y, Huang Z, Liu Q, Liu G</t>
  </si>
  <si>
    <t>Cheng KL, Hsu SC, Li WM, Ma HW.</t>
  </si>
  <si>
    <t>Gao X, Nakatani J, Zhang Q, Huang B, Wang T, Moriguchi Y.</t>
  </si>
  <si>
    <t>Han J, Chen WQ, Zhang L, Liu G.</t>
  </si>
  <si>
    <t>10.1016/j.resconrec.2012.12.012</t>
  </si>
  <si>
    <t>1 to 6</t>
  </si>
  <si>
    <t>7+</t>
  </si>
  <si>
    <t>Shearing-force</t>
  </si>
  <si>
    <t>9+</t>
  </si>
  <si>
    <t>MFH - brickwork</t>
  </si>
  <si>
    <t>Table A1. Material composition indicators (MCIs) for MFH brickworkds and reinforce concrete types differentiated according to product groups in tons per m² floor space and tons per m³ gross volume (authors’ own calculation)</t>
  </si>
  <si>
    <t>MFH - reinforced concrete</t>
  </si>
  <si>
    <t>Concrete wall, reinforced concrete flooring, flat roof (Z1_HR_002)</t>
  </si>
  <si>
    <t>Breeze concrete, reinforced concrete flooring, pitched roof (Z1_MF_004_ex)</t>
  </si>
  <si>
    <t>Concrete wall, reinforced concrete flooring, flat roof (Z1_MF_005)</t>
  </si>
  <si>
    <t>Concrete wall, reinforced concrete flooring, flat roof (Z1_MF_007)</t>
  </si>
  <si>
    <t>Limestone/fieldstone masonry, wooden flooring, flat roof (Z1_SI_003)</t>
  </si>
  <si>
    <t>Brick masonry, hollow brick flooring, pitched roof (Z1_SI_004)</t>
  </si>
  <si>
    <t>Wooden frame with stone filler, wooden flooring, pitched roof (Z1_SI_008)</t>
  </si>
  <si>
    <t>Concrete wall, reinforced concrete flooring, flat roof (Z2_HR_001)</t>
  </si>
  <si>
    <t>Brick masonry, hollow brick flooring, pitched roof (Z2_SI_004)</t>
  </si>
  <si>
    <t>Brick wall, reinforced concrete flooring, pitched roof (Z2_SI_005)</t>
  </si>
  <si>
    <t>Brick wall, reinforced concrete flooring, pitched roof (Z2_SI_006_ex)</t>
  </si>
  <si>
    <t>Concrete wall, reinforced concrete flooring, flat roof (Z3_HR_001)</t>
  </si>
  <si>
    <t>Wooden wall, wooden flooring, pitched roof (Z3_SI_003)</t>
  </si>
  <si>
    <t>North European countries (Lithuania, Latvia, Estonia, Sweden, Finland)</t>
  </si>
  <si>
    <t>Central European countries (Belgium, The Netherlands, Ireland, Hungary, Slovenia, Luxemburg, Germany, United Kingdom, Slovakia, Denmark, Czech Republic, Austri, Poland)</t>
  </si>
  <si>
    <t>South European countries (Malta, Cyprus, Portugal, Greece, Spain, Italy, France)</t>
  </si>
  <si>
    <t>Brick masonry, reinforced concrete flooring, pitched roof (Z2_MF_003)</t>
  </si>
  <si>
    <t>Breeze concrete, reinforced concrete flooring, pitched roof (Z2_MF_004)</t>
  </si>
  <si>
    <t>Life Cycle Assessment of a cross laminated timber 
building</t>
  </si>
  <si>
    <t>© 2013 Forest &amp; Wood Products Australia Limited</t>
  </si>
  <si>
    <t>https://www.fwpa.com.au/images/marketaccess/PRA282-1112_Life-Cycle_Assessment_of_a_cross_laminated_timber_building_0.pdf</t>
  </si>
  <si>
    <t>Durlinger B., Crossin E., Wong J.</t>
  </si>
  <si>
    <t>Bourke street, Docklands, Victoria</t>
  </si>
  <si>
    <t>The Forté building, featuring cross laminated timber panels as the main structural material and energy efficient lighting and HVAC systems</t>
  </si>
  <si>
    <t>residential with commercial space</t>
  </si>
  <si>
    <t>wood' is CLT and glulam. 'plastics' is polyethilene and polyurethane. Combined all aluminum, all steel, all glass, and all concrete items</t>
  </si>
  <si>
    <t>Table 5-4, because table 5-1 doesn't provide mass for most materials</t>
  </si>
  <si>
    <t>Fishman</t>
  </si>
  <si>
    <t>A building of similar design, however built using a conventional structure utilising predominantly reinforced concrete as the main structural material, deemed compliant to BCA 2011 minimum 6 star energy standards, with lighting with maximum permissible BCA 2011 energy densities, and heating and cooling appliances with efficiencies which meet the October 2011 Minimum Energy Performance Standards (MEPS).</t>
  </si>
  <si>
    <t>wood' is wood and glulam. 'plastics' is plastics and polyurethane. Combined all aluminum, all steel, all glass, and all concrete items</t>
  </si>
  <si>
    <t>Table 5-8, because table 5-5 doesn't provide mass for most materials</t>
  </si>
  <si>
    <t>values were provided as ranges e.g. brick 84-90. we calculated avg. values for use here</t>
  </si>
  <si>
    <t/>
  </si>
  <si>
    <t>Sydney, Brisbane, Melbourne</t>
  </si>
  <si>
    <t>CLT</t>
  </si>
  <si>
    <t>model</t>
  </si>
  <si>
    <t>Jayalath, A.; Navaratnam, S.; Ngo, T.; Mendis, P.; Hewson, N.; Aye, L.</t>
  </si>
  <si>
    <t>Life cycle performance of Cross Laminated Timber mid-rise residential buildings in Australia</t>
  </si>
  <si>
    <t>10.1016/j.enbuild.2020.110091</t>
  </si>
  <si>
    <t>Table 1 provides totals, so MI = total kg/total area. Total area is 156m2 x 8 floors = 1248m2</t>
  </si>
  <si>
    <t>wood' includes CLT and particle board, ;Concrete' includes Concrete (40 Mpa) and Masonry Block.  'other_unspecified_material' is Fibre cement sheet.</t>
  </si>
  <si>
    <t>Mineral wool' is rockwool.</t>
  </si>
  <si>
    <t>Table 1. Note that RC and CLT columns seem to have switched titles in Table 1</t>
  </si>
  <si>
    <t>Table 1 provides totals, so MI = total kg/total area. Total area is 156m2 x 8 floors = 1248m3</t>
  </si>
  <si>
    <t>Table 1. Note that RC and CLT columns seem to have switched titles in Table 2</t>
  </si>
  <si>
    <t>Brick masonry, wooden flooring, pitched roof (Z1_SI_001)</t>
  </si>
  <si>
    <t>Annex B masses (materials summed across bld. components) divided by bld. Area from annex C (dimensions X no. of floors)</t>
  </si>
  <si>
    <t>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t>
  </si>
  <si>
    <t>Peled &amp; Fishman</t>
  </si>
  <si>
    <t>Limestone/fieldstone masonry, wooden flooring, pitched roof (Z1_SI_002)</t>
  </si>
  <si>
    <t>SFHs specified as 1-2 stories were treated as 1.5 stories</t>
  </si>
  <si>
    <t>Brick masonry, reinforced concrete flooring, pitched roof (Z1_SI_005_ex)</t>
  </si>
  <si>
    <t>Brick masonry, reinforced concrete flooring, pitched roof (Z1_SI_005)</t>
  </si>
  <si>
    <t>Brick cavity wall, reinforced concrete flooring, flat roof (Z1_SI_006_ex)</t>
  </si>
  <si>
    <t>Brick cavity wall, reinforced concrete flooring, flat roof (Z1_SI_006)</t>
  </si>
  <si>
    <t>Brick masonry, reinforced concrete flooring, pitched roof (Z1_SI_007_ex)</t>
  </si>
  <si>
    <t>Brick masonry, reinforced concrete flooring, pitched roof (Z1_SI_007)</t>
  </si>
  <si>
    <t>Brick masonry, wooden flooring, pitched roof (Z1_MF_001)</t>
  </si>
  <si>
    <t>Limestone/fieldstone masonry, wooden flooring, pitched roof (Z1_MF_002)</t>
  </si>
  <si>
    <t>Brick masonry, reinforced concrete flooring, pitched roof (Z1_MF_003)</t>
  </si>
  <si>
    <t>Breeze concrete, reinforced concrete flooring, pitched roof (Z1_MF_004)</t>
  </si>
  <si>
    <t>Brick wall, reinforced concrete flooring, flat roof (Z1_MF_006_ex)</t>
  </si>
  <si>
    <t>Brick wall, reinforced concrete flooring, flat roof (Z1_MF_006)</t>
  </si>
  <si>
    <t>Brick wall, reinforced concrete flooring, flat roof (Z1_MF_008_ex)</t>
  </si>
  <si>
    <t>Brick wall, reinforced concrete flooring, flat roof (Z1_MF_008)</t>
  </si>
  <si>
    <t>Brick wall, reinforced concrete flooring, flat roof (Z1_HR_001_ex)</t>
  </si>
  <si>
    <t>Brick wall, reinforced concrete flooring, flat roof (Z1_HR_001)</t>
  </si>
  <si>
    <t>Brick masonry, wooden flooring, pitched roof (Z2_SI_001)</t>
  </si>
  <si>
    <t>Rubble stone masonry, wooden flooring, pitched roof (Z2_SI_002)</t>
  </si>
  <si>
    <t>Wooden frame with stone filler, wooden flooring, pitched roof (Z2_SI_003)</t>
  </si>
  <si>
    <t>Brick wall, reinforced concrete flooring, pitched roof (Z2_SI_006)</t>
  </si>
  <si>
    <t>Sandlime brick masonry, reinforced concrete flooring, pitched roof (Z2_SI_007_ex)</t>
  </si>
  <si>
    <t>Sandlime brick masonry, reinforced concrete flooring, pitched roof (Z2_SI_007)</t>
  </si>
  <si>
    <t>Wooden frame, wooden flooring, pitched roof (Z2_SI_008_ex)</t>
  </si>
  <si>
    <t>Wooden frame, wooden flooring, pitched roof (Z2_SI_008)</t>
  </si>
  <si>
    <t>Brick masonry, wooden flooring, pitched roof (Z2_MF_001)</t>
  </si>
  <si>
    <t>Rublle stone masonry, wooden flooring, pitched roof (Z2_MF_002)</t>
  </si>
  <si>
    <t>Brick masonry, reinforced concrete flooring, pitched roof (Z2_MF_005_ex)</t>
  </si>
  <si>
    <t>Brick masonry, reinforced concrete flooring, pitched roof (Z2_MF_005)</t>
  </si>
  <si>
    <t>Sandlime masonry, reinforced concrete flooring, pitched roof (Z2_MF_006_ex)</t>
  </si>
  <si>
    <t>Sandlime masonry, reinforced concrete flooring, pitched roof (Z2_MF_006)</t>
  </si>
  <si>
    <t>Concrete wall, reinforced concrete flooring, pitched roof (Z2_MF_007_ex)</t>
  </si>
  <si>
    <t>Concrete wall, reinforced concrete flooring, pitched roof (Z2_MF_007)</t>
  </si>
  <si>
    <t>Concrete wall, reinforced concrete flooring, flat roof (Z2_MF_008)</t>
  </si>
  <si>
    <t>Brick masonry, reinforced concrete flooring, flat roof (Z2_HR_002_ex)</t>
  </si>
  <si>
    <t>Brick masonry, reinforced concrete flooring, flat roof (Z2_HR_002)</t>
  </si>
  <si>
    <t>Brick masonry, wooden flooring, pitched roof (Z3_SI_001)</t>
  </si>
  <si>
    <t>Brick masonry, reinforced concrete flooring, pitched roof (Z3_SI_002)</t>
  </si>
  <si>
    <t>Wooden wall with brick façade, reinforced concrete flooring, pitched roof (Z3_SI_004)</t>
  </si>
  <si>
    <t>Breeze concrete, breeze concrete block flooring, pitched roof (Z3_SI_005)</t>
  </si>
  <si>
    <t>Brick masonry, reinforced concrete flooring, pitched roof (Z3_SI_006_ex)</t>
  </si>
  <si>
    <t>Brick masonry, reinforced concrete flooring, pitched roof (Z3_SI_006)</t>
  </si>
  <si>
    <t>Wooden frame wall, wooden flooring, pitched roof (Z3_SI_007_ex)</t>
  </si>
  <si>
    <t>Wooden frame wall, wooden flooring, pitched roof (Z3_SI_007)</t>
  </si>
  <si>
    <t>Brick masonry, wooden flooring, pitched roof (Z3_MF_001)</t>
  </si>
  <si>
    <t>Breeze concrete wall, reinforced concrete flooring, pitched roof (Z3_MF_002)</t>
  </si>
  <si>
    <t>Wooden wall and brick façade, reinforced concrete flooring, pitched roof (Z3_MF_003)</t>
  </si>
  <si>
    <t>Brick masonry, reinforced concrete flooring, pitched roof (Z3_MF_004)</t>
  </si>
  <si>
    <t>Breeze and reinforced concrete wall, reinforced concrete flooring, flat roof (Z3_MF_005)</t>
  </si>
  <si>
    <t>Wooden wall, wooden flooring, pitched roof (Z3_MF_006_ex)</t>
  </si>
  <si>
    <t>Wooden wall, wooden flooring, pitched roof (Z3_MF_006)</t>
  </si>
  <si>
    <t>Brick masonry, reinforced concrete flooring, pitched roof (Z3_MF_007_ex)</t>
  </si>
  <si>
    <t>Brick masonry, reinforced concrete flooring, pitched roof (Z3_MF_007)</t>
  </si>
  <si>
    <t>Concrete wall, reinforced concrete flooring, flat roof (Z3_MF_008)</t>
  </si>
  <si>
    <t>Brick cavity wall, reinforced concrete flooring, flat roof (Z3_HR_002_ex)</t>
  </si>
  <si>
    <t>Brick cavity wall, reinforced concrete flooring, flat roof (Z3_HR_002)</t>
  </si>
  <si>
    <t>M_stone</t>
  </si>
  <si>
    <t>RC_prefab</t>
  </si>
  <si>
    <t>M_brick</t>
  </si>
  <si>
    <t>M_adobe_mud</t>
  </si>
  <si>
    <t>M_unspecified</t>
  </si>
  <si>
    <t>split M_brick to M_fire-brick and M_concrete-block?</t>
  </si>
  <si>
    <t>country</t>
  </si>
  <si>
    <t>region</t>
  </si>
  <si>
    <t>adobe</t>
  </si>
  <si>
    <t>asphalt</t>
  </si>
  <si>
    <t>bitumen</t>
  </si>
  <si>
    <t>clay</t>
  </si>
  <si>
    <t>ceramics</t>
  </si>
  <si>
    <t>glass</t>
  </si>
  <si>
    <t>plastics</t>
  </si>
  <si>
    <t>polystyrene</t>
  </si>
  <si>
    <t>lineoleum</t>
  </si>
  <si>
    <t>carpet</t>
  </si>
  <si>
    <t>heraklith</t>
  </si>
  <si>
    <t>mineral_wool</t>
  </si>
  <si>
    <t>occupation</t>
  </si>
  <si>
    <t>authors</t>
  </si>
  <si>
    <t>use_type</t>
  </si>
  <si>
    <t>construction_type_subtype</t>
  </si>
  <si>
    <t>energy_efficiency</t>
  </si>
  <si>
    <t>use_short</t>
  </si>
  <si>
    <t>const_short</t>
  </si>
  <si>
    <t>10.2791/38942</t>
  </si>
  <si>
    <t>Table 4</t>
  </si>
  <si>
    <t>both</t>
  </si>
  <si>
    <t>Single-family Before 1930</t>
  </si>
  <si>
    <t>Single-family 1931–1950</t>
  </si>
  <si>
    <t>Single-family After 1981</t>
  </si>
  <si>
    <t>Single-family 1951–1980</t>
  </si>
  <si>
    <t>Multi-family Before 1930</t>
  </si>
  <si>
    <t>Multi-family 1931–1950</t>
  </si>
  <si>
    <t>Multi-family 1951–1980</t>
  </si>
  <si>
    <t>Multi-family After 1981</t>
  </si>
  <si>
    <t>usable</t>
  </si>
  <si>
    <t>for use_type or construction_type: 'Slab-column-beam-slab structure modelled of reinforced concrete, walls consist of hollow ceramic-brick masonry, grout mortar between bricks and mortar of two layers as coating'</t>
  </si>
  <si>
    <t>for use_type or construction_type: 'Taking residential building as an example, in rural areas most dwellings were made of sand, gravel, and brick instead of cement and steel, especially before the 2000s. Notably, after the 1970s, concrete structures have become increasingly popular in both urban and rural areas, for which more and more steel, cement, and glass are used.'</t>
  </si>
  <si>
    <t>for use_type or construction_type: 'Three types of building structures are common in China, including brick-wood, brick-concrete, and reinforced concrete (Shi et al. 2012)'</t>
  </si>
  <si>
    <t>for use_type or construction_type: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t>
  </si>
  <si>
    <t>for use_type or construction_type: '*Commercial;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t>
  </si>
  <si>
    <t>for use_type or construction_type: '*Industrial;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t>
  </si>
  <si>
    <t>for use_type or construction_type: 'Rural'</t>
  </si>
  <si>
    <t>for use_type or construction_type: 'Urban'</t>
  </si>
  <si>
    <t>for use_type or construction_type: 'There were mainly multi-storey buildings with masonry–concrete structure before 1979. Afterwards, buildings with steel–concrete structures increased year by year among which some high-rise residential buildings increased much faster… There were mainly multi-storey buildings with masonry–concrete structure before 1979. Afterwards, buildings with steel–concrete structures increased year by year among which some high-rise residential buildings increased much faster.'</t>
  </si>
  <si>
    <t>for use_type or construction_type: 'We assume that all dwellings of three stories or fewer are made with a brick−concrete structure, those of four to eightstories are made with a concrete frame structure, and higher dwellings are made with a shearingforce structure.'</t>
  </si>
  <si>
    <t>for use_type or construction_type: 'divided into four categories by their location and function, i.e., urban residential buildings (UR), urban non-residential buildings (UnR, including those serving commercial, industrial, public, and other purposes), rural residential buildings (RR), and rural non-residential buildings (RnR)... the
buildings are classified into another four types: steel (including
those having composite steel and concrete frames), reinforced concrete (RC), brick-concrete (BC), and brick-wood and others (BWO)'</t>
  </si>
  <si>
    <t>for use_type or construction_type: 'Brick-wood and others'</t>
  </si>
  <si>
    <t>for use_type or construction_type: 'standardized using Google translate'</t>
  </si>
  <si>
    <t>for use_type or construction_type: 'Half-timber, brick, quarry-stone wall'</t>
  </si>
  <si>
    <t>for use_type or construction_type: 'Brick'</t>
  </si>
  <si>
    <t>for use_type or construction_type: 'Brick, lightweight concrete, reinforced concrete (diverse designs)'</t>
  </si>
  <si>
    <t>for use_type or construction_type: 'Lightweight concrete (diverse designs), reinforced concrete (diverse designs), sand-lime brick'</t>
  </si>
  <si>
    <t>for use_type or construction_type: 'Sand-lime brick, vertically perforated brick, lightweight concrete, timber frame construction'</t>
  </si>
  <si>
    <t>for use_type or construction_type: 'Reinforce concrete'</t>
  </si>
  <si>
    <t>for use_type or construction_type: 'steel frames are commonly found in non-domestic buildings in Germany to create larger interior spaces and support wider spans'</t>
  </si>
  <si>
    <t>for use_type or construction_type: 'Commercial'</t>
  </si>
  <si>
    <t>for use_type or construction_type: 'structure: masonry, walls: fired bricks, roof: RC'</t>
  </si>
  <si>
    <t>for use_type or construction_type: 'structure: RC Framing, walls: fired bricks, roof: RC'</t>
  </si>
  <si>
    <t>for use_type or construction_type: 'the first half of the century is characterized by a prevalence of single-family terraced houses while, starting from the 1960s, multi-family houses become predominant'</t>
  </si>
  <si>
    <t>for use_type or construction_type: 'Concrete foundation walls, plastered'</t>
  </si>
  <si>
    <t>for use_type or construction_type: 'Timber piles embedded in concrete foundation, timber base boards'</t>
  </si>
  <si>
    <t>for use_type or construction_type: 'Average weighted material densities in the dwelling stock in 2001'</t>
  </si>
  <si>
    <t>for use_type or construction_type: 'The residential building stock is classified into five categories, according to Statistics Norway (2005): detached houses (Type 1), chained houses (Type 2), multi-dwelling houses with fewer than three floors (Type 3), apartment blocks with three or more floors (Type 4), and commercial buildings with dwelling units (Type 5). Only the dwelling units are accounted for in Type 5'</t>
  </si>
  <si>
    <t>for use_type or construction_type: 'The initial material input flow is 15.3 Mt/a and more than half are concrete-based materials, followed by minerals (e.g., from screed, gypsum boards, tiles, etc.). In Switzerland, brick construction is common, thus these constitute the third biggest fraction. Insulation materials account for 41% of volume-specific material input, but only 3% (0.5 Mt/a) of mass. Wood material is not only used for wooden buildings, but also as structural material and for coverage in conventional buildings and refurbishments. Its material inflow is 0.4 Mt/a.'</t>
  </si>
  <si>
    <t>for use_type or construction_type: 'this study assumes that buildings were built with structural steel and metal deck with concrete poured in slabs on deck and grade'</t>
  </si>
  <si>
    <t>for use_type or construction_type: '. In California, design of buildings for seismic activities increases the amount of structural materials, such as steel and concrete.'</t>
  </si>
  <si>
    <t>for use_type or construction_type: 'Overall, stone accounts for the largest percentage in Jakarta and Bandung (32% and 31%), followed by sand (31% and 30%), clay brick (19% and 19%), cement (8% and 8%), etc'</t>
  </si>
  <si>
    <t>for use_type or construction_type: 'reinforced concrete and curtain wall; curtain wall = glass windows; we keep it in the RC-CF category to show the variance of this category'</t>
  </si>
  <si>
    <t>for use_type or construction_type: 'Brickwork'</t>
  </si>
  <si>
    <t>for use_type or construction_type: 'Industrial Production / Steel, Brickwork'</t>
  </si>
  <si>
    <t>for use_type or construction_type: 'Commercial residential / Brickwork'</t>
  </si>
  <si>
    <t>for use_type or construction_type: 'Office + Retail'</t>
  </si>
  <si>
    <t>for use_type or construction_type: 'The flooring material is ceramic tiles in the office spaces and marble in the corridors and staircases.'</t>
  </si>
  <si>
    <t>for use_type or construction_type: 'For rural areas we investigated material consumption of adobe-wood and brick–wood buildings and obtained the material intensity. For rural brick–concrete and reinforced-concrete buildings, we assumed that the material intensity is the same as in the urban areas.'</t>
  </si>
  <si>
    <t>for use_type or construction_type: 'This building has a dual system with a bending frame structure, particular to the steel and concrete structures. The roof of the structure has a shear-wall core, and the rest of the building is made of concrete slab. The walls are of the type of light block.'</t>
  </si>
  <si>
    <t>for use_type or construction_type: 'It is an office building composed of reinforced concrete... There are 15 floors above the ground floor in the main building…'</t>
  </si>
  <si>
    <t>for use_type or construction_type: 'In this study, a typical 200 square metre single-family house was designed based on BC building code (under part 9) and Vancouver seismic load. A 2-level wood-frame structural system has been selected based on common practices for single family houses in BC and Canada. In addition a typical 4000 square metre, multi-unit condominium residential was designed based on BC building code (under part 4) and Vancouver seismic load. A 7-storey plus one underground parking concrete-frame structural system has been chosen according to the common practices for multi-unit residential buildings in BC and Canada.'</t>
  </si>
  <si>
    <t>for use_type or construction_type: 'In this study two residential buildings are the objects of assessments. The two buildings represent typical houses common in Cameroon. One is predominantly made up of what is generally referred to as imported materials, i.e., cement-block house; the other is constructed predominantly out of local building materials, i.e. mud-brick house'</t>
  </si>
  <si>
    <t>for use_type or construction_type: '90 apartments across 10 storeys'</t>
  </si>
  <si>
    <t>for use_type or construction_type: 'Detached house'</t>
  </si>
  <si>
    <t>for use_type or construction_type: 'Semi-detached house'</t>
  </si>
  <si>
    <t>for use_type or construction_type: 'Terraced house'</t>
  </si>
  <si>
    <t>for use_type or construction_type: 'Standard: in situ reinforced concrete slab, PUR; Passive: in situ reinforced concrete slab, PUR'</t>
  </si>
  <si>
    <t>for use_type or construction_type: 'Walls in Jordan are typically non-load bearing. The load is usually carried by frame constructed on site using reinforced concrete columns and beams.'</t>
  </si>
  <si>
    <t>for use_type or construction_type: 'Building envelope comprises of all the walling elements. External, terrace parapet and utility walls are based on 230 mm cement blocks and internal walls are based on 110 mm flyash block. Cement mortar 1:4 of 10 mm thickness is used for building envelope'</t>
  </si>
  <si>
    <t>for use_type or construction_type: 'The houses are reinforced with horizontal and vertical RCC (Reinforced Cement Concrete) bands as per the requirements of seismic provisions given in IS 4326:1993, as per class C buildings (Seismic Zone III with Importance Factor 1.0)… Vertical steel has been provided from foundation to top RCC slab in three and four storied houses only.'</t>
  </si>
  <si>
    <t>for use_type or construction_type: 'Urban,  Floor: cement
Wall: Burnt brick
Roof: Concrete'</t>
  </si>
  <si>
    <t>for use_type or construction_type: 'Rural, Floor: Mud
Wall: Mud brick
Roof: Slates'</t>
  </si>
  <si>
    <t>for use_type or construction_type: 'eight stories, 15 units'</t>
  </si>
  <si>
    <t>for use_type or construction_type: '16 households with a total of 40 residents'</t>
  </si>
  <si>
    <t>for use_type or construction_type: 'brick-concrete'</t>
  </si>
  <si>
    <t>for use_type or construction_type: 'There are eleven (11) elements that were included in the material input for PRISMA IBS: precast concrete, concrete, steel bars, wood, plasterboard, glass, aluminium, mortar, paint and tiles whereas for Nusa Villa Cast In Situ building precast concrete was excluded and replaced by bricks.'</t>
  </si>
  <si>
    <t>for use_type or construction_type: 'semi-detached residential building; The building frame
structures were reinforced concrete with clay bricks as the building envelope'</t>
  </si>
  <si>
    <t>for use_type or construction_type: 'Single landed houses'</t>
  </si>
  <si>
    <t>IN</t>
  </si>
  <si>
    <t>RM</t>
  </si>
  <si>
    <t>RS</t>
  </si>
  <si>
    <t>RU</t>
  </si>
  <si>
    <t>UN</t>
  </si>
  <si>
    <t>C</t>
  </si>
  <si>
    <t>U</t>
  </si>
  <si>
    <t>to dos</t>
  </si>
  <si>
    <t>revisit M_brick and check if it's M_stone</t>
  </si>
  <si>
    <t>concrete2</t>
  </si>
  <si>
    <t>T_traditional</t>
  </si>
  <si>
    <t>T_hightech</t>
  </si>
  <si>
    <t>T_unspecified</t>
  </si>
  <si>
    <t>T</t>
  </si>
  <si>
    <t>Dimension_name</t>
  </si>
  <si>
    <t>resolution/scope, comments</t>
  </si>
  <si>
    <t>Items/entities:</t>
  </si>
  <si>
    <t>a</t>
  </si>
  <si>
    <t>b</t>
  </si>
  <si>
    <t>c</t>
  </si>
  <si>
    <t>d</t>
  </si>
  <si>
    <t>e</t>
  </si>
  <si>
    <t>f</t>
  </si>
  <si>
    <t>g</t>
  </si>
  <si>
    <t>h</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</si>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</sst>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33">
    <font>
      <sz val="11"/>
      <color theme="1"/>
      <name val="Calibri"/>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charset val="134"/>
      <scheme val="minor"/>
    </font>
    <font>
      <sz val="12"/>
      <color theme="1"/>
      <name val="Calibri"/>
      <charset val="128"/>
      <scheme val="minor"/>
    </font>
    <font>
      <b/>
      <u/>
      <sz val="11"/>
      <color theme="1"/>
      <name val="Calibri"/>
      <charset val="134"/>
      <scheme val="minor"/>
    </font>
    <font>
      <u/>
      <sz val="11"/>
      <color theme="10"/>
      <name val="Calibri"/>
      <charset val="128"/>
      <scheme val="minor"/>
    </font>
    <font>
      <sz val="11"/>
      <color rgb="FF2E2E2E"/>
      <name val="Calibri"/>
      <charset val="128"/>
      <scheme val="minor"/>
    </font>
    <font>
      <sz val="11"/>
      <color rgb="FF000000"/>
      <name val="Calibri"/>
      <charset val="128"/>
      <scheme val="minor"/>
    </font>
    <font>
      <sz val="11"/>
      <color theme="1"/>
      <name val="Calibri"/>
      <charset val="128"/>
      <scheme val="minor"/>
    </font>
    <font>
      <sz val="8"/>
      <name val="Calibri"/>
      <charset val="128"/>
      <scheme val="minor"/>
    </font>
    <font>
      <sz val="11"/>
      <color theme="1"/>
      <name val="Calibri"/>
      <family val="2"/>
      <charset val="128"/>
      <scheme val="minor"/>
    </font>
    <font>
      <sz val="10"/>
      <color rgb="FF000000"/>
      <name val="Verdana"/>
      <family val="2"/>
    </font>
    <font>
      <b/>
      <sz val="12"/>
      <color theme="1"/>
      <name val="Calibri"/>
      <family val="2"/>
      <scheme val="minor"/>
    </font>
    <font>
      <sz val="8"/>
      <color rgb="FF2E2E2E"/>
      <name val="Georgia"/>
      <family val="1"/>
    </font>
    <font>
      <sz val="11"/>
      <color theme="1"/>
      <name val="Calibri"/>
      <family val="2"/>
      <charset val="134"/>
      <scheme val="minor"/>
    </font>
    <font>
      <sz val="11"/>
      <name val="Calibri"/>
      <family val="2"/>
      <scheme val="minor"/>
    </font>
    <font>
      <sz val="10"/>
      <color rgb="FF323232"/>
      <name val="Georgia"/>
      <family val="1"/>
    </font>
    <font>
      <sz val="7"/>
      <color rgb="FF323232"/>
      <name val="Georgia"/>
      <family val="1"/>
    </font>
    <font>
      <sz val="11"/>
      <color rgb="FF000000"/>
      <name val="Calibri"/>
      <family val="2"/>
      <scheme val="minor"/>
    </font>
    <font>
      <sz val="10"/>
      <color rgb="FF323232"/>
      <name val="Arial"/>
      <family val="2"/>
    </font>
    <font>
      <b/>
      <sz val="11"/>
      <color theme="1"/>
      <name val="Calibri"/>
      <charset val="128"/>
      <scheme val="minor"/>
    </font>
    <font>
      <b/>
      <sz val="11"/>
      <color theme="0"/>
      <name val="Calibri"/>
      <charset val="128"/>
      <scheme val="minor"/>
    </font>
    <font>
      <b/>
      <sz val="11"/>
      <color theme="0"/>
      <name val="Calibri"/>
      <charset val="134"/>
      <scheme val="minor"/>
    </font>
    <font>
      <b/>
      <sz val="11"/>
      <color theme="1"/>
      <name val="Calibri"/>
      <family val="2"/>
      <scheme val="minor"/>
    </font>
  </fonts>
  <fills count="25">
    <fill>
      <patternFill patternType="none"/>
    </fill>
    <fill>
      <patternFill patternType="gray125"/>
    </fill>
    <fill>
      <patternFill patternType="solid">
        <fgColor theme="1"/>
        <bgColor indexed="64"/>
      </patternFill>
    </fill>
    <fill>
      <patternFill patternType="solid">
        <fgColor theme="7"/>
        <bgColor indexed="64"/>
      </patternFill>
    </fill>
    <fill>
      <patternFill patternType="solid">
        <fgColor theme="7" tint="-0.249977111117893"/>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9"/>
        <bgColor theme="4" tint="0.79995117038483843"/>
      </patternFill>
    </fill>
    <fill>
      <patternFill patternType="solid">
        <fgColor rgb="FFFF0000"/>
        <bgColor indexed="64"/>
      </patternFill>
    </fill>
    <fill>
      <patternFill patternType="solid">
        <fgColor theme="4" tint="0.79995117038483843"/>
        <bgColor theme="4" tint="0.79995117038483843"/>
      </patternFill>
    </fill>
    <fill>
      <patternFill patternType="solid">
        <fgColor rgb="FFFFFF00"/>
        <bgColor indexed="64"/>
      </patternFill>
    </fill>
    <fill>
      <patternFill patternType="solid">
        <fgColor theme="5" tint="0.79995117038483843"/>
        <bgColor indexed="64"/>
      </patternFill>
    </fill>
    <fill>
      <patternFill patternType="solid">
        <fgColor theme="4" tint="0.59999389629810485"/>
        <bgColor indexed="64"/>
      </patternFill>
    </fill>
    <fill>
      <patternFill patternType="solid">
        <fgColor theme="4" tint="0.79995117038483843"/>
        <bgColor indexed="64"/>
      </patternFill>
    </fill>
    <fill>
      <patternFill patternType="solid">
        <fgColor theme="9" tint="0.79995117038483843"/>
        <bgColor indexed="64"/>
      </patternFill>
    </fill>
    <fill>
      <patternFill patternType="solid">
        <fgColor theme="5" tint="0.599993896298104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59999389629810485"/>
        <bgColor indexed="64"/>
      </patternFill>
    </fill>
    <fill>
      <patternFill patternType="solid">
        <fgColor theme="6" tint="0.3999450666829432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rgb="FFFFFFFF"/>
        <bgColor indexed="64"/>
      </patternFill>
    </fill>
    <fill>
      <patternFill patternType="solid">
        <fgColor theme="4" tint="0.39997558519241921"/>
        <bgColor indexed="64"/>
      </patternFill>
    </fill>
  </fills>
  <borders count="6">
    <border>
      <left/>
      <right/>
      <top/>
      <bottom/>
      <diagonal/>
    </border>
    <border>
      <left/>
      <right/>
      <top style="thin">
        <color theme="4" tint="0.39994506668294322"/>
      </top>
      <bottom/>
      <diagonal/>
    </border>
    <border>
      <left/>
      <right style="thin">
        <color theme="4" tint="0.39994506668294322"/>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top style="thin">
        <color theme="4" tint="0.39997558519241921"/>
      </top>
      <bottom style="thin">
        <color theme="4" tint="0.39997558519241921"/>
      </bottom>
      <diagonal/>
    </border>
    <border>
      <left/>
      <right/>
      <top style="medium">
        <color rgb="FFEBEBEB"/>
      </top>
      <bottom/>
      <diagonal/>
    </border>
  </borders>
  <cellStyleXfs count="5">
    <xf numFmtId="0" fontId="0" fillId="0" borderId="0"/>
    <xf numFmtId="9" fontId="17" fillId="0" borderId="0" applyFont="0" applyFill="0" applyBorder="0" applyAlignment="0" applyProtection="0"/>
    <xf numFmtId="0" fontId="17" fillId="0" borderId="0"/>
    <xf numFmtId="0" fontId="14" fillId="0" borderId="0" applyNumberFormat="0" applyFill="0" applyBorder="0" applyAlignment="0" applyProtection="0"/>
    <xf numFmtId="41" fontId="17" fillId="0" borderId="0" applyFont="0" applyFill="0" applyBorder="0" applyAlignment="0" applyProtection="0"/>
  </cellStyleXfs>
  <cellXfs count="153">
    <xf numFmtId="0" fontId="0" fillId="0" borderId="0" xfId="0"/>
    <xf numFmtId="0" fontId="0" fillId="0" borderId="0" xfId="0" applyAlignment="1">
      <alignment horizontal="center"/>
    </xf>
    <xf numFmtId="0" fontId="12" fillId="0" borderId="0" xfId="0" applyFont="1" applyAlignment="1">
      <alignment horizontal="center" vertical="center" wrapText="1"/>
    </xf>
    <xf numFmtId="0" fontId="0" fillId="0" borderId="0" xfId="0" applyAlignment="1">
      <alignment horizontal="center" vertical="center"/>
    </xf>
    <xf numFmtId="0" fontId="13" fillId="0" borderId="0" xfId="0" applyFont="1" applyAlignment="1">
      <alignment horizontal="center" wrapText="1"/>
    </xf>
    <xf numFmtId="0" fontId="13" fillId="0" borderId="0" xfId="0" applyFont="1" applyAlignment="1">
      <alignment horizontal="center"/>
    </xf>
    <xf numFmtId="0" fontId="12" fillId="0" borderId="1" xfId="0" applyFont="1" applyFill="1" applyBorder="1" applyAlignment="1">
      <alignment horizontal="center" vertical="center" wrapText="1"/>
    </xf>
    <xf numFmtId="0" fontId="0" fillId="0" borderId="0" xfId="0" applyAlignment="1">
      <alignment wrapText="1"/>
    </xf>
    <xf numFmtId="0" fontId="0" fillId="0" borderId="0" xfId="0" applyAlignment="1"/>
    <xf numFmtId="0" fontId="11" fillId="0" borderId="0" xfId="0" applyFont="1"/>
    <xf numFmtId="1" fontId="0" fillId="0" borderId="0" xfId="0" applyNumberFormat="1" applyAlignment="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0" borderId="0" xfId="0" applyNumberFormat="1"/>
    <xf numFmtId="2" fontId="0" fillId="0" borderId="0" xfId="0" applyNumberFormat="1" applyAlignment="1"/>
    <xf numFmtId="2" fontId="0" fillId="7" borderId="0" xfId="0" applyNumberFormat="1" applyFill="1" applyAlignment="1"/>
    <xf numFmtId="2" fontId="11" fillId="7" borderId="0" xfId="0" applyNumberFormat="1" applyFont="1" applyFill="1" applyAlignment="1"/>
    <xf numFmtId="2" fontId="0" fillId="0" borderId="0" xfId="0" applyNumberFormat="1" applyBorder="1" applyAlignment="1"/>
    <xf numFmtId="2" fontId="0" fillId="7" borderId="2" xfId="0" applyNumberFormat="1" applyFont="1" applyFill="1" applyBorder="1" applyAlignment="1"/>
    <xf numFmtId="2" fontId="0" fillId="8" borderId="2" xfId="0" applyNumberFormat="1" applyFont="1" applyFill="1" applyBorder="1" applyAlignment="1"/>
    <xf numFmtId="2" fontId="11" fillId="9" borderId="0" xfId="0" applyNumberFormat="1" applyFont="1" applyFill="1" applyAlignment="1"/>
    <xf numFmtId="2" fontId="0" fillId="9" borderId="0" xfId="0" applyNumberFormat="1" applyFill="1" applyAlignment="1"/>
    <xf numFmtId="2" fontId="0" fillId="7" borderId="0" xfId="0" applyNumberFormat="1" applyFill="1" applyBorder="1" applyAlignment="1"/>
    <xf numFmtId="2" fontId="0" fillId="11" borderId="0" xfId="0" applyNumberFormat="1" applyFill="1" applyAlignment="1"/>
    <xf numFmtId="2" fontId="0" fillId="0" borderId="0" xfId="0" applyNumberFormat="1" applyFill="1" applyAlignment="1"/>
    <xf numFmtId="2" fontId="16" fillId="0" borderId="0" xfId="0" applyNumberFormat="1" applyFont="1" applyAlignment="1"/>
    <xf numFmtId="2" fontId="0" fillId="0" borderId="0" xfId="0" applyNumberFormat="1" applyFont="1" applyAlignment="1"/>
    <xf numFmtId="2" fontId="15" fillId="0" borderId="0" xfId="0" applyNumberFormat="1" applyFont="1" applyBorder="1" applyAlignment="1"/>
    <xf numFmtId="2" fontId="15" fillId="10" borderId="3" xfId="0" applyNumberFormat="1" applyFont="1" applyFill="1" applyBorder="1" applyAlignment="1"/>
    <xf numFmtId="2" fontId="24" fillId="0" borderId="0" xfId="0" applyNumberFormat="1" applyFont="1" applyAlignment="1"/>
    <xf numFmtId="2" fontId="19" fillId="0" borderId="0" xfId="0" applyNumberFormat="1" applyFont="1" applyAlignment="1"/>
    <xf numFmtId="1" fontId="0" fillId="0" borderId="0" xfId="0" applyNumberFormat="1" applyFill="1" applyAlignment="1"/>
    <xf numFmtId="0" fontId="0" fillId="0" borderId="0" xfId="0" applyNumberFormat="1" applyAlignment="1"/>
    <xf numFmtId="2" fontId="0" fillId="0" borderId="0" xfId="0" applyNumberFormat="1" applyAlignment="1">
      <alignment horizontal="left"/>
    </xf>
    <xf numFmtId="2" fontId="7" fillId="0" borderId="0" xfId="0" applyNumberFormat="1" applyFont="1" applyAlignment="1">
      <alignment horizontal="left"/>
    </xf>
    <xf numFmtId="0" fontId="24" fillId="0" borderId="0" xfId="0" applyFont="1" applyAlignment="1"/>
    <xf numFmtId="0" fontId="0" fillId="0" borderId="0" xfId="0" pivotButton="1"/>
    <xf numFmtId="0" fontId="0" fillId="0" borderId="0" xfId="0" applyAlignment="1">
      <alignment horizontal="left"/>
    </xf>
    <xf numFmtId="0" fontId="0" fillId="0" borderId="0" xfId="0" applyFill="1"/>
    <xf numFmtId="0" fontId="0" fillId="0" borderId="0" xfId="0" applyNumberFormat="1" applyBorder="1" applyAlignment="1"/>
    <xf numFmtId="1" fontId="0" fillId="0" borderId="0" xfId="0" applyNumberFormat="1" applyBorder="1" applyAlignment="1"/>
    <xf numFmtId="0" fontId="0" fillId="0" borderId="0" xfId="0" applyNumberFormat="1" applyFill="1" applyAlignment="1"/>
    <xf numFmtId="2" fontId="0" fillId="0" borderId="0" xfId="0" applyNumberFormat="1" applyFill="1" applyBorder="1" applyAlignment="1"/>
    <xf numFmtId="0" fontId="0" fillId="0" borderId="0" xfId="0" applyFill="1" applyAlignment="1"/>
    <xf numFmtId="1" fontId="0" fillId="2" borderId="0" xfId="0" applyNumberFormat="1" applyFill="1" applyAlignment="1"/>
    <xf numFmtId="0" fontId="0" fillId="3" borderId="0" xfId="0" applyFill="1" applyAlignment="1"/>
    <xf numFmtId="0" fontId="0" fillId="3" borderId="0" xfId="0" applyNumberFormat="1" applyFill="1" applyAlignment="1"/>
    <xf numFmtId="1" fontId="0" fillId="3" borderId="0" xfId="0" applyNumberFormat="1" applyFill="1" applyAlignment="1"/>
    <xf numFmtId="0" fontId="0" fillId="4" borderId="0" xfId="0" applyFill="1" applyAlignment="1"/>
    <xf numFmtId="0" fontId="0" fillId="4" borderId="0" xfId="0" applyNumberFormat="1" applyFill="1" applyAlignment="1"/>
    <xf numFmtId="0" fontId="0" fillId="5" borderId="0" xfId="0" applyFill="1" applyAlignment="1"/>
    <xf numFmtId="0" fontId="0" fillId="6" borderId="0" xfId="0" applyFill="1" applyAlignment="1"/>
    <xf numFmtId="0" fontId="0" fillId="7" borderId="0" xfId="0" applyFill="1" applyAlignment="1"/>
    <xf numFmtId="0" fontId="11" fillId="7" borderId="0" xfId="0" applyFont="1" applyFill="1" applyAlignment="1"/>
    <xf numFmtId="0" fontId="0" fillId="21" borderId="0" xfId="0" applyFill="1" applyAlignment="1"/>
    <xf numFmtId="2" fontId="4" fillId="0" borderId="0" xfId="0" applyNumberFormat="1" applyFont="1" applyAlignment="1"/>
    <xf numFmtId="2" fontId="10" fillId="7" borderId="0" xfId="0" applyNumberFormat="1" applyFont="1" applyFill="1" applyAlignment="1"/>
    <xf numFmtId="2" fontId="10" fillId="0" borderId="0" xfId="0" applyNumberFormat="1" applyFont="1" applyAlignment="1"/>
    <xf numFmtId="2" fontId="19" fillId="0" borderId="0" xfId="0" quotePrefix="1" applyNumberFormat="1" applyFont="1" applyAlignment="1"/>
    <xf numFmtId="2" fontId="8" fillId="7" borderId="0" xfId="0" applyNumberFormat="1" applyFont="1" applyFill="1" applyAlignment="1"/>
    <xf numFmtId="2" fontId="19" fillId="7" borderId="0" xfId="0" applyNumberFormat="1" applyFont="1" applyFill="1" applyAlignment="1"/>
    <xf numFmtId="2" fontId="10" fillId="0" borderId="0" xfId="0" applyNumberFormat="1" applyFont="1" applyBorder="1" applyAlignment="1"/>
    <xf numFmtId="2" fontId="19" fillId="22" borderId="4" xfId="0" applyNumberFormat="1" applyFont="1" applyFill="1" applyBorder="1" applyAlignment="1"/>
    <xf numFmtId="0" fontId="19" fillId="0" borderId="0" xfId="0" applyNumberFormat="1" applyFont="1" applyAlignment="1"/>
    <xf numFmtId="2" fontId="8" fillId="0" borderId="0" xfId="0" applyNumberFormat="1" applyFont="1" applyAlignment="1"/>
    <xf numFmtId="0" fontId="7" fillId="0" borderId="0" xfId="0" applyFont="1" applyAlignment="1"/>
    <xf numFmtId="2" fontId="10" fillId="0" borderId="0" xfId="0" applyNumberFormat="1" applyFont="1" applyFill="1" applyBorder="1" applyAlignment="1"/>
    <xf numFmtId="0" fontId="0" fillId="0" borderId="0" xfId="0" applyNumberFormat="1" applyFill="1" applyBorder="1" applyAlignment="1"/>
    <xf numFmtId="1" fontId="0" fillId="0" borderId="0" xfId="0" applyNumberFormat="1" applyFill="1" applyBorder="1" applyAlignment="1"/>
    <xf numFmtId="2" fontId="10" fillId="0" borderId="0" xfId="0" applyNumberFormat="1" applyFont="1" applyFill="1" applyAlignment="1"/>
    <xf numFmtId="2" fontId="19" fillId="0" borderId="0" xfId="0" applyNumberFormat="1" applyFont="1" applyFill="1" applyBorder="1" applyAlignment="1"/>
    <xf numFmtId="0" fontId="7" fillId="0" borderId="0" xfId="0" applyFont="1" applyFill="1" applyAlignment="1"/>
    <xf numFmtId="2" fontId="4" fillId="0" borderId="0" xfId="0" applyNumberFormat="1" applyFont="1" applyFill="1" applyAlignment="1"/>
    <xf numFmtId="2" fontId="19" fillId="0" borderId="0" xfId="0" applyNumberFormat="1" applyFont="1" applyBorder="1" applyAlignment="1"/>
    <xf numFmtId="0" fontId="5" fillId="0" borderId="0" xfId="0" applyFont="1" applyAlignment="1"/>
    <xf numFmtId="0" fontId="8" fillId="0" borderId="0" xfId="0" applyFont="1" applyFill="1" applyAlignment="1"/>
    <xf numFmtId="0" fontId="8" fillId="0" borderId="0" xfId="0" applyFont="1" applyAlignment="1"/>
    <xf numFmtId="2" fontId="9" fillId="0" borderId="0" xfId="0" applyNumberFormat="1" applyFont="1" applyBorder="1" applyAlignment="1"/>
    <xf numFmtId="0" fontId="19" fillId="0" borderId="0" xfId="0" applyNumberFormat="1" applyFont="1" applyBorder="1" applyAlignment="1"/>
    <xf numFmtId="2" fontId="19" fillId="11" borderId="0" xfId="0" applyNumberFormat="1" applyFont="1" applyFill="1" applyBorder="1" applyAlignment="1"/>
    <xf numFmtId="0" fontId="10" fillId="0" borderId="0" xfId="0" applyNumberFormat="1" applyFont="1" applyAlignment="1"/>
    <xf numFmtId="0" fontId="19" fillId="0" borderId="4" xfId="0" applyNumberFormat="1" applyFont="1" applyBorder="1" applyAlignment="1"/>
    <xf numFmtId="1" fontId="10" fillId="0" borderId="4" xfId="0" applyNumberFormat="1" applyFont="1" applyBorder="1" applyAlignment="1"/>
    <xf numFmtId="0" fontId="10" fillId="22" borderId="4" xfId="0" applyNumberFormat="1" applyFont="1" applyFill="1" applyBorder="1" applyAlignment="1"/>
    <xf numFmtId="1" fontId="10" fillId="22" borderId="4" xfId="0" applyNumberFormat="1" applyFont="1" applyFill="1" applyBorder="1" applyAlignment="1"/>
    <xf numFmtId="0" fontId="10" fillId="0" borderId="4" xfId="0" applyNumberFormat="1" applyFont="1" applyBorder="1" applyAlignment="1"/>
    <xf numFmtId="1" fontId="8" fillId="0" borderId="0" xfId="0" applyNumberFormat="1" applyFont="1" applyBorder="1" applyAlignment="1"/>
    <xf numFmtId="1" fontId="19" fillId="0" borderId="0" xfId="0" applyNumberFormat="1" applyFont="1" applyBorder="1" applyAlignment="1"/>
    <xf numFmtId="1" fontId="10" fillId="0" borderId="0" xfId="0" applyNumberFormat="1" applyFont="1" applyAlignment="1"/>
    <xf numFmtId="1" fontId="8" fillId="0" borderId="0" xfId="0" applyNumberFormat="1" applyFont="1" applyAlignment="1"/>
    <xf numFmtId="1" fontId="19" fillId="0" borderId="0" xfId="0" applyNumberFormat="1" applyFont="1" applyAlignment="1"/>
    <xf numFmtId="2" fontId="19" fillId="11" borderId="0" xfId="0" applyNumberFormat="1" applyFont="1" applyFill="1" applyAlignment="1"/>
    <xf numFmtId="2" fontId="23" fillId="11" borderId="0" xfId="0" applyNumberFormat="1" applyFont="1" applyFill="1" applyAlignment="1"/>
    <xf numFmtId="2" fontId="23" fillId="7" borderId="0" xfId="0" applyNumberFormat="1" applyFont="1" applyFill="1" applyAlignment="1"/>
    <xf numFmtId="2" fontId="7" fillId="7" borderId="0" xfId="0" applyNumberFormat="1" applyFont="1" applyFill="1" applyAlignment="1"/>
    <xf numFmtId="2" fontId="7" fillId="0" borderId="0" xfId="0" applyNumberFormat="1" applyFont="1" applyAlignment="1"/>
    <xf numFmtId="2" fontId="6" fillId="7" borderId="0" xfId="0" applyNumberFormat="1" applyFont="1" applyFill="1" applyAlignment="1"/>
    <xf numFmtId="1" fontId="0" fillId="0" borderId="4" xfId="0" applyNumberFormat="1" applyFont="1" applyBorder="1" applyAlignment="1"/>
    <xf numFmtId="1" fontId="19" fillId="0" borderId="4" xfId="0" applyNumberFormat="1" applyFont="1" applyBorder="1" applyAlignment="1"/>
    <xf numFmtId="2" fontId="6" fillId="0" borderId="0" xfId="0" applyNumberFormat="1" applyFont="1" applyBorder="1" applyAlignment="1"/>
    <xf numFmtId="0" fontId="28" fillId="0" borderId="0" xfId="0" applyFont="1" applyAlignment="1"/>
    <xf numFmtId="0" fontId="19" fillId="0" borderId="0" xfId="0" applyFont="1" applyAlignment="1"/>
    <xf numFmtId="2" fontId="6" fillId="0" borderId="0" xfId="0" applyNumberFormat="1" applyFont="1" applyAlignment="1"/>
    <xf numFmtId="1" fontId="6" fillId="0" borderId="4" xfId="0" applyNumberFormat="1" applyFont="1" applyBorder="1" applyAlignment="1"/>
    <xf numFmtId="0" fontId="3" fillId="0" borderId="0" xfId="0" applyFont="1" applyAlignment="1"/>
    <xf numFmtId="0" fontId="11" fillId="0" borderId="0" xfId="0" applyFont="1" applyAlignment="1"/>
    <xf numFmtId="2" fontId="11" fillId="0" borderId="0" xfId="0" applyNumberFormat="1" applyFont="1" applyAlignment="1"/>
    <xf numFmtId="0" fontId="3" fillId="0" borderId="0" xfId="0" quotePrefix="1" applyFont="1" applyAlignment="1"/>
    <xf numFmtId="2" fontId="6" fillId="0" borderId="0" xfId="0" applyNumberFormat="1" applyFont="1" applyFill="1" applyAlignment="1"/>
    <xf numFmtId="2" fontId="3" fillId="0" borderId="0" xfId="0" quotePrefix="1" applyNumberFormat="1" applyFont="1" applyAlignment="1"/>
    <xf numFmtId="2" fontId="2" fillId="0" borderId="0" xfId="0" applyNumberFormat="1" applyFont="1" applyAlignment="1"/>
    <xf numFmtId="2" fontId="2" fillId="0" borderId="0" xfId="0" quotePrefix="1" applyNumberFormat="1" applyFont="1" applyAlignment="1"/>
    <xf numFmtId="2" fontId="0" fillId="0" borderId="0" xfId="0" quotePrefix="1" applyNumberFormat="1" applyAlignment="1"/>
    <xf numFmtId="0" fontId="0" fillId="0" borderId="0" xfId="0" applyNumberFormat="1" applyAlignment="1">
      <alignment horizontal="center"/>
    </xf>
    <xf numFmtId="0" fontId="0" fillId="0" borderId="0" xfId="0" applyNumberFormat="1" applyFill="1" applyAlignment="1">
      <alignment horizontal="center"/>
    </xf>
    <xf numFmtId="0" fontId="0" fillId="0" borderId="0" xfId="0" applyNumberFormat="1" applyBorder="1" applyAlignment="1">
      <alignment horizontal="center"/>
    </xf>
    <xf numFmtId="0" fontId="21" fillId="0" borderId="0" xfId="0" applyNumberFormat="1" applyFont="1" applyAlignment="1"/>
    <xf numFmtId="0" fontId="19" fillId="0" borderId="0" xfId="0" applyNumberFormat="1" applyFont="1" applyAlignment="1">
      <alignment horizontal="center"/>
    </xf>
    <xf numFmtId="0" fontId="0" fillId="23" borderId="0" xfId="0" applyNumberFormat="1" applyFill="1" applyAlignment="1">
      <alignment horizontal="center"/>
    </xf>
    <xf numFmtId="0" fontId="10" fillId="0" borderId="0" xfId="0" applyNumberFormat="1" applyFont="1" applyAlignment="1">
      <alignment horizontal="center"/>
    </xf>
    <xf numFmtId="0" fontId="10" fillId="0" borderId="0" xfId="0" applyNumberFormat="1" applyFont="1" applyFill="1" applyAlignment="1"/>
    <xf numFmtId="0" fontId="0" fillId="0" borderId="0" xfId="0" applyNumberFormat="1" applyFill="1" applyBorder="1" applyAlignment="1">
      <alignment horizontal="center"/>
    </xf>
    <xf numFmtId="0" fontId="22" fillId="0" borderId="5" xfId="0" applyNumberFormat="1" applyFont="1" applyBorder="1" applyAlignment="1">
      <alignment vertical="center"/>
    </xf>
    <xf numFmtId="0" fontId="14" fillId="0" borderId="0" xfId="3" applyNumberFormat="1" applyBorder="1" applyAlignment="1"/>
    <xf numFmtId="0" fontId="22" fillId="0" borderId="5" xfId="0" applyNumberFormat="1" applyFont="1" applyBorder="1" applyAlignment="1">
      <alignment horizontal="center" vertical="center"/>
    </xf>
    <xf numFmtId="0" fontId="22" fillId="0" borderId="0" xfId="0" applyNumberFormat="1" applyFont="1" applyAlignment="1"/>
    <xf numFmtId="0" fontId="22" fillId="0" borderId="0" xfId="0" applyNumberFormat="1" applyFont="1" applyAlignment="1">
      <alignment horizontal="center"/>
    </xf>
    <xf numFmtId="0" fontId="9" fillId="0" borderId="0" xfId="0" applyNumberFormat="1" applyFont="1" applyAlignment="1">
      <alignment horizontal="center"/>
    </xf>
    <xf numFmtId="0" fontId="8" fillId="0" borderId="0" xfId="0" applyNumberFormat="1" applyFont="1" applyAlignment="1">
      <alignment horizontal="center"/>
    </xf>
    <xf numFmtId="0" fontId="0" fillId="0" borderId="0" xfId="0" applyNumberFormat="1" applyAlignment="1">
      <alignment horizontal="center" vertical="center"/>
    </xf>
    <xf numFmtId="0" fontId="3" fillId="0" borderId="0" xfId="0" applyNumberFormat="1" applyFont="1" applyAlignment="1">
      <alignment horizontal="center"/>
    </xf>
    <xf numFmtId="0" fontId="3" fillId="0" borderId="0" xfId="0" applyNumberFormat="1" applyFont="1" applyAlignment="1"/>
    <xf numFmtId="0" fontId="3" fillId="0" borderId="0" xfId="0" applyNumberFormat="1" applyFont="1" applyBorder="1" applyAlignment="1">
      <alignment horizontal="center"/>
    </xf>
    <xf numFmtId="2" fontId="1" fillId="0" borderId="0" xfId="0" applyNumberFormat="1" applyFont="1" applyAlignment="1"/>
    <xf numFmtId="2" fontId="1" fillId="0" borderId="0" xfId="0" applyNumberFormat="1" applyFont="1" applyBorder="1" applyAlignment="1"/>
    <xf numFmtId="0" fontId="1" fillId="0" borderId="0" xfId="0" applyFont="1" applyAlignment="1"/>
    <xf numFmtId="1" fontId="0" fillId="0" borderId="0" xfId="0" applyNumberFormat="1"/>
    <xf numFmtId="0" fontId="0" fillId="24" borderId="0" xfId="0" applyNumberFormat="1" applyFill="1" applyAlignment="1">
      <alignment horizontal="center"/>
    </xf>
    <xf numFmtId="0" fontId="2" fillId="24" borderId="0" xfId="0" applyNumberFormat="1" applyFont="1" applyFill="1" applyAlignment="1">
      <alignment horizontal="center"/>
    </xf>
    <xf numFmtId="0" fontId="0" fillId="24" borderId="0" xfId="0" applyNumberFormat="1" applyFill="1" applyAlignment="1"/>
    <xf numFmtId="0" fontId="32" fillId="0" borderId="0" xfId="0" applyFont="1" applyAlignment="1">
      <alignment wrapText="1"/>
    </xf>
    <xf numFmtId="41" fontId="0" fillId="0" borderId="0" xfId="4" applyFont="1"/>
    <xf numFmtId="0" fontId="5" fillId="0" borderId="0" xfId="0" applyFont="1"/>
    <xf numFmtId="0" fontId="30" fillId="7" borderId="4" xfId="0" applyFont="1" applyFill="1" applyBorder="1" applyAlignment="1"/>
    <xf numFmtId="0" fontId="30" fillId="21" borderId="4" xfId="0" applyFont="1" applyFill="1" applyBorder="1" applyAlignment="1"/>
    <xf numFmtId="0" fontId="31" fillId="7" borderId="4" xfId="0" applyFont="1" applyFill="1" applyBorder="1" applyAlignment="1"/>
  </cellXfs>
  <cellStyles count="5">
    <cellStyle name="Comma [0]" xfId="4" builtinId="6"/>
    <cellStyle name="Hyperlink" xfId="3" builtinId="8"/>
    <cellStyle name="Normal" xfId="0" builtinId="0"/>
    <cellStyle name="Normal 2" xfId="2" xr:uid="{00000000-0005-0000-0000-000002000000}"/>
    <cellStyle name="Percent 2" xfId="1" xr:uid="{00000000-0005-0000-0000-000001000000}"/>
  </cellStyles>
  <dxfs count="86">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0" formatCode="General"/>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0" formatCode="General"/>
      <alignment textRotation="0" wrapText="0" indent="0" justifyLastLine="0" shrinkToFit="0" readingOrder="0"/>
    </dxf>
    <dxf>
      <numFmt numFmtId="2" formatCode="0.00"/>
      <alignment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textRotation="0" wrapText="0" indent="0" justifyLastLine="0" shrinkToFit="0" readingOrder="0"/>
    </dxf>
    <dxf>
      <numFmt numFmtId="0" formatCode="General"/>
      <alignment textRotation="0" wrapText="0" indent="0" justifyLastLine="0" shrinkToFit="0" readingOrder="0"/>
    </dxf>
    <dxf>
      <numFmt numFmtId="0" formatCode="General"/>
      <alignment textRotation="0" wrapText="0" indent="0" justifyLastLine="0" shrinkToFit="0" readingOrder="0"/>
    </dxf>
    <dxf>
      <numFmt numFmtId="0" formatCode="General"/>
      <alignment textRotation="0" wrapText="0" indent="0" justifyLastLine="0" shrinkToFit="0" readingOrder="0"/>
    </dxf>
    <dxf>
      <numFmt numFmtId="1" formatCode="0"/>
      <alignment textRotation="0" wrapText="0" indent="0" justifyLastLine="0" shrinkToFit="0" readingOrder="0"/>
    </dxf>
    <dxf>
      <numFmt numFmtId="0" formatCode="General"/>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numFmt numFmtId="1" formatCode="0"/>
      <alignment textRotation="0" wrapText="0" indent="0" justifyLastLine="0" shrinkToFit="0" readingOrder="0"/>
    </dxf>
    <dxf>
      <numFmt numFmtId="2" formatCode="0.00"/>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1CD2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data id="1">
      <cx:strDim type="cat">
        <cx:f>_xlchart.v1.9</cx:f>
      </cx:strDim>
      <cx:numDim type="val">
        <cx:f>_xlchart.v1.13</cx:f>
      </cx:numDim>
    </cx:data>
    <cx:data id="2">
      <cx:strDim type="cat">
        <cx:f>_xlchart.v1.9</cx:f>
      </cx:strDim>
      <cx:numDim type="val">
        <cx:f>_xlchart.v1.15</cx:f>
      </cx:numDim>
    </cx:data>
    <cx:data id="3">
      <cx:strDim type="cat">
        <cx:f>_xlchart.v1.9</cx:f>
      </cx:strDim>
      <cx:numDim type="val">
        <cx:f>_xlchart.v1.17</cx:f>
      </cx:numDim>
    </cx:data>
  </cx:chartData>
  <cx:chart>
    <cx:plotArea>
      <cx:plotAreaRegion>
        <cx:series layoutId="boxWhisker" uniqueId="{F97A8DB1-981A-4078-A25F-A2BB25F383EB}">
          <cx:tx>
            <cx:txData>
              <cx:f>_xlchart.v1.10</cx:f>
              <cx:v>concrete2</cx:v>
            </cx:txData>
          </cx:tx>
          <cx:spPr>
            <a:solidFill>
              <a:schemeClr val="accent1">
                <a:alpha val="20000"/>
              </a:schemeClr>
            </a:solidFill>
            <a:ln w="12700">
              <a:solidFill>
                <a:schemeClr val="accent1"/>
              </a:solidFill>
            </a:ln>
          </cx:spPr>
          <cx:dataId val="0"/>
          <cx:layoutPr>
            <cx:visibility meanLine="0" nonoutliers="1"/>
            <cx:statistics quartileMethod="exclusive"/>
          </cx:layoutPr>
        </cx:series>
        <cx:series layoutId="boxWhisker" uniqueId="{859EDE5B-0E6A-41FF-8738-05972033F533}">
          <cx:tx>
            <cx:txData>
              <cx:f>_xlchart.v1.12</cx:f>
              <cx:v>steel</cx:v>
            </cx:txData>
          </cx:tx>
          <cx:spPr>
            <a:solidFill>
              <a:schemeClr val="accent2">
                <a:alpha val="20000"/>
              </a:schemeClr>
            </a:solidFill>
            <a:ln w="12700">
              <a:solidFill>
                <a:schemeClr val="accent2"/>
              </a:solidFill>
            </a:ln>
          </cx:spPr>
          <cx:dataId val="1"/>
          <cx:layoutPr>
            <cx:statistics quartileMethod="exclusive"/>
          </cx:layoutPr>
        </cx:series>
        <cx:series layoutId="boxWhisker" uniqueId="{E9F5CF8A-459E-4BB0-936D-8808E6904EF3}">
          <cx:tx>
            <cx:txData>
              <cx:f>_xlchart.v1.14</cx:f>
              <cx:v>wood</cx:v>
            </cx:txData>
          </cx:tx>
          <cx:spPr>
            <a:solidFill>
              <a:schemeClr val="accent3">
                <a:alpha val="20000"/>
              </a:schemeClr>
            </a:solidFill>
            <a:ln w="12700">
              <a:solidFill>
                <a:schemeClr val="accent3"/>
              </a:solidFill>
            </a:ln>
          </cx:spPr>
          <cx:dataId val="2"/>
          <cx:layoutPr>
            <cx:statistics quartileMethod="exclusive"/>
          </cx:layoutPr>
        </cx:series>
        <cx:series layoutId="boxWhisker" uniqueId="{8F7A238D-4360-44FC-A8C9-EE55AD3515D7}">
          <cx:tx>
            <cx:txData>
              <cx:f>_xlchart.v1.16</cx:f>
              <cx:v>brick</cx:v>
            </cx:txData>
          </cx:tx>
          <cx:spPr>
            <a:solidFill>
              <a:schemeClr val="accent4">
                <a:alpha val="20000"/>
              </a:schemeClr>
            </a:solidFill>
            <a:ln w="12700">
              <a:solidFill>
                <a:schemeClr val="accent4"/>
              </a:solidFill>
            </a:ln>
          </cx:spPr>
          <cx:dataId val="3"/>
          <cx:layoutPr>
            <cx:visibility meanLine="0" meanMarker="1" nonoutliers="1" outliers="1"/>
            <cx:statistics quartileMethod="exclusive"/>
          </cx:layoutPr>
        </cx:series>
      </cx:plotAreaRegion>
      <cx:axis id="0">
        <cx:catScaling gapWidth="0"/>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data id="2">
      <cx:strDim type="cat">
        <cx:f>_xlchart.v1.0</cx:f>
      </cx:strDim>
      <cx:numDim type="val">
        <cx:f>_xlchart.v1.6</cx:f>
      </cx:numDim>
    </cx:data>
    <cx:data id="3">
      <cx:strDim type="cat">
        <cx:f>_xlchart.v1.0</cx:f>
      </cx:strDim>
      <cx:numDim type="val">
        <cx:f>_xlchart.v1.8</cx:f>
      </cx:numDim>
    </cx:data>
  </cx:chartData>
  <cx:chart>
    <cx:plotArea>
      <cx:plotAreaRegion>
        <cx:series layoutId="boxWhisker" uniqueId="{F97A8DB1-981A-4078-A25F-A2BB25F383EB}">
          <cx:tx>
            <cx:txData>
              <cx:f>_xlchart.v1.1</cx:f>
              <cx:v>concrete2</cx:v>
            </cx:txData>
          </cx:tx>
          <cx:spPr>
            <a:solidFill>
              <a:schemeClr val="accent1">
                <a:alpha val="20000"/>
              </a:schemeClr>
            </a:solidFill>
            <a:ln w="12700">
              <a:solidFill>
                <a:schemeClr val="accent1"/>
              </a:solidFill>
            </a:ln>
          </cx:spPr>
          <cx:dataId val="0"/>
          <cx:layoutPr>
            <cx:visibility meanLine="0" nonoutliers="1"/>
            <cx:statistics quartileMethod="exclusive"/>
          </cx:layoutPr>
        </cx:series>
        <cx:series layoutId="boxWhisker" uniqueId="{859EDE5B-0E6A-41FF-8738-05972033F533}">
          <cx:tx>
            <cx:txData>
              <cx:f>_xlchart.v1.3</cx:f>
              <cx:v>steel</cx:v>
            </cx:txData>
          </cx:tx>
          <cx:spPr>
            <a:solidFill>
              <a:schemeClr val="accent2">
                <a:alpha val="20000"/>
              </a:schemeClr>
            </a:solidFill>
            <a:ln w="12700">
              <a:solidFill>
                <a:schemeClr val="accent2"/>
              </a:solidFill>
            </a:ln>
          </cx:spPr>
          <cx:dataId val="1"/>
          <cx:layoutPr>
            <cx:statistics quartileMethod="exclusive"/>
          </cx:layoutPr>
        </cx:series>
        <cx:series layoutId="boxWhisker" uniqueId="{E9F5CF8A-459E-4BB0-936D-8808E6904EF3}">
          <cx:tx>
            <cx:txData>
              <cx:f>_xlchart.v1.5</cx:f>
              <cx:v>wood</cx:v>
            </cx:txData>
          </cx:tx>
          <cx:spPr>
            <a:solidFill>
              <a:schemeClr val="accent3">
                <a:alpha val="20000"/>
              </a:schemeClr>
            </a:solidFill>
            <a:ln w="12700">
              <a:solidFill>
                <a:schemeClr val="accent3"/>
              </a:solidFill>
            </a:ln>
          </cx:spPr>
          <cx:dataId val="2"/>
          <cx:layoutPr>
            <cx:statistics quartileMethod="exclusive"/>
          </cx:layoutPr>
        </cx:series>
        <cx:series layoutId="boxWhisker" uniqueId="{8F7A238D-4360-44FC-A8C9-EE55AD3515D7}">
          <cx:tx>
            <cx:txData>
              <cx:f>_xlchart.v1.7</cx:f>
              <cx:v>brick</cx:v>
            </cx:txData>
          </cx:tx>
          <cx:spPr>
            <a:solidFill>
              <a:schemeClr val="accent4">
                <a:alpha val="20000"/>
              </a:schemeClr>
            </a:solidFill>
            <a:ln w="12700">
              <a:solidFill>
                <a:schemeClr val="accent4"/>
              </a:solidFill>
            </a:ln>
          </cx:spPr>
          <cx:dataId val="3"/>
          <cx:layoutPr>
            <cx:visibility meanLine="0" meanMarker="1" nonoutliers="1" outliers="1"/>
            <cx:statistics quartileMethod="exclusive"/>
          </cx:layoutPr>
        </cx:series>
      </cx:plotAreaRegion>
      <cx:axis id="0">
        <cx:catScaling gapWidth="0"/>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data id="1">
      <cx:strDim type="cat">
        <cx:f>_xlchart.v1.18</cx:f>
      </cx:strDim>
      <cx:numDim type="val">
        <cx:f>_xlchart.v1.22</cx:f>
      </cx:numDim>
    </cx:data>
    <cx:data id="2">
      <cx:strDim type="cat">
        <cx:f>_xlchart.v1.18</cx:f>
      </cx:strDim>
      <cx:numDim type="val">
        <cx:f>_xlchart.v1.24</cx:f>
      </cx:numDim>
    </cx:data>
    <cx:data id="3">
      <cx:strDim type="cat">
        <cx:f>_xlchart.v1.18</cx:f>
      </cx:strDim>
      <cx:numDim type="val">
        <cx:f>_xlchart.v1.26</cx:f>
      </cx:numDim>
    </cx:data>
  </cx:chartData>
  <cx:chart>
    <cx:plotArea>
      <cx:plotAreaRegion>
        <cx:series layoutId="boxWhisker" uniqueId="{F97A8DB1-981A-4078-A25F-A2BB25F383EB}">
          <cx:tx>
            <cx:txData>
              <cx:f>_xlchart.v1.19</cx:f>
              <cx:v>concrete2</cx:v>
            </cx:txData>
          </cx:tx>
          <cx:spPr>
            <a:solidFill>
              <a:schemeClr val="accent1">
                <a:alpha val="20000"/>
              </a:schemeClr>
            </a:solidFill>
            <a:ln w="12700">
              <a:solidFill>
                <a:schemeClr val="accent1"/>
              </a:solidFill>
            </a:ln>
          </cx:spPr>
          <cx:dataId val="0"/>
          <cx:layoutPr>
            <cx:visibility meanLine="0" nonoutliers="1"/>
            <cx:statistics quartileMethod="exclusive"/>
          </cx:layoutPr>
        </cx:series>
        <cx:series layoutId="boxWhisker" uniqueId="{859EDE5B-0E6A-41FF-8738-05972033F533}">
          <cx:tx>
            <cx:txData>
              <cx:f>_xlchart.v1.21</cx:f>
              <cx:v>steel</cx:v>
            </cx:txData>
          </cx:tx>
          <cx:spPr>
            <a:solidFill>
              <a:schemeClr val="accent2">
                <a:alpha val="20000"/>
              </a:schemeClr>
            </a:solidFill>
            <a:ln w="12700">
              <a:solidFill>
                <a:schemeClr val="accent2"/>
              </a:solidFill>
            </a:ln>
          </cx:spPr>
          <cx:dataId val="1"/>
          <cx:layoutPr>
            <cx:statistics quartileMethod="exclusive"/>
          </cx:layoutPr>
        </cx:series>
        <cx:series layoutId="boxWhisker" uniqueId="{E9F5CF8A-459E-4BB0-936D-8808E6904EF3}">
          <cx:tx>
            <cx:txData>
              <cx:f>_xlchart.v1.23</cx:f>
              <cx:v>wood</cx:v>
            </cx:txData>
          </cx:tx>
          <cx:spPr>
            <a:solidFill>
              <a:schemeClr val="accent3">
                <a:alpha val="20000"/>
              </a:schemeClr>
            </a:solidFill>
            <a:ln w="12700">
              <a:solidFill>
                <a:schemeClr val="accent3"/>
              </a:solidFill>
            </a:ln>
          </cx:spPr>
          <cx:dataId val="2"/>
          <cx:layoutPr>
            <cx:statistics quartileMethod="exclusive"/>
          </cx:layoutPr>
        </cx:series>
        <cx:series layoutId="boxWhisker" uniqueId="{8F7A238D-4360-44FC-A8C9-EE55AD3515D7}">
          <cx:tx>
            <cx:txData>
              <cx:f>_xlchart.v1.25</cx:f>
              <cx:v>brick</cx:v>
            </cx:txData>
          </cx:tx>
          <cx:spPr>
            <a:solidFill>
              <a:schemeClr val="accent4">
                <a:alpha val="20000"/>
              </a:schemeClr>
            </a:solidFill>
            <a:ln w="12700">
              <a:solidFill>
                <a:schemeClr val="accent4"/>
              </a:solidFill>
            </a:ln>
          </cx:spPr>
          <cx:dataId val="3"/>
          <cx:layoutPr>
            <cx:visibility meanLine="0" meanMarker="1" nonoutliers="1" outliers="1"/>
            <cx:statistics quartileMethod="exclusive"/>
          </cx:layoutPr>
        </cx:series>
      </cx:plotAreaRegion>
      <cx:axis id="0">
        <cx:catScaling gapWidth="0"/>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85</xdr:col>
      <xdr:colOff>97092</xdr:colOff>
      <xdr:row>40</xdr:row>
      <xdr:rowOff>73742</xdr:rowOff>
    </xdr:from>
    <xdr:to>
      <xdr:col>122</xdr:col>
      <xdr:colOff>373625</xdr:colOff>
      <xdr:row>70</xdr:row>
      <xdr:rowOff>125975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4A935ED-2DDC-4DE9-A1E0-C3FAAB8503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145782" y="8021402"/>
              <a:ext cx="22547888" cy="57653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85</xdr:col>
      <xdr:colOff>97092</xdr:colOff>
      <xdr:row>9</xdr:row>
      <xdr:rowOff>27654</xdr:rowOff>
    </xdr:from>
    <xdr:to>
      <xdr:col>122</xdr:col>
      <xdr:colOff>373625</xdr:colOff>
      <xdr:row>39</xdr:row>
      <xdr:rowOff>73741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A657C03-24FF-4270-B88D-39DD448C73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145782" y="2071719"/>
              <a:ext cx="22547888" cy="57591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84</xdr:col>
      <xdr:colOff>0</xdr:colOff>
      <xdr:row>73</xdr:row>
      <xdr:rowOff>15363</xdr:rowOff>
    </xdr:from>
    <xdr:to>
      <xdr:col>120</xdr:col>
      <xdr:colOff>506975</xdr:colOff>
      <xdr:row>103</xdr:row>
      <xdr:rowOff>61451</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9DE525B-DB47-42EB-9AF1-73941E3B37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442900" y="14253333"/>
              <a:ext cx="22176350" cy="5761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Fishman, T. (Tomer)" id="{5A12D5BA-00B7-41BE-9EE0-4C172EFB5F67}" userId="Fishman, T. (Tomer)"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er Fishman" refreshedDate="44487.702124537034" createdVersion="7" refreshedVersion="7" minRefreshableVersion="3" recordCount="803" xr:uid="{58B617ED-6D06-4527-BF2B-0BA5A206E2DF}">
  <cacheSource type="worksheet">
    <worksheetSource name="Table1"/>
  </cacheSource>
  <cacheFields count="83">
    <cacheField name="id" numFmtId="1">
      <sharedItems containsSemiMixedTypes="0" containsString="0" containsNumber="1" containsInteger="1" minValue="0" maxValue="802"/>
    </cacheField>
    <cacheField name="country" numFmtId="0">
      <sharedItems/>
    </cacheField>
    <cacheField name="region" numFmtId="0">
      <sharedItems containsBlank="1"/>
    </cacheField>
    <cacheField name="construction_period_start" numFmtId="0">
      <sharedItems containsString="0" containsBlank="1" containsNumber="1" containsInteger="1" minValue="980" maxValue="2020"/>
    </cacheField>
    <cacheField name="construction_period_end" numFmtId="0">
      <sharedItems containsString="0" containsBlank="1" containsNumber="1" containsInteger="1" minValue="1859" maxValue="2030"/>
    </cacheField>
    <cacheField name="steel" numFmtId="0">
      <sharedItems containsString="0" containsBlank="1" containsNumber="1" minValue="0" maxValue="1889.0670909999999"/>
    </cacheField>
    <cacheField name="copper" numFmtId="0">
      <sharedItems containsString="0" containsBlank="1" containsNumber="1" minValue="7.6867309999999996E-3" maxValue="9"/>
    </cacheField>
    <cacheField name="aluminum" numFmtId="0">
      <sharedItems containsString="0" containsBlank="1" containsNumber="1" minValue="0" maxValue="14.454143520000001"/>
    </cacheField>
    <cacheField name="unspecified_metal" numFmtId="0">
      <sharedItems containsBlank="1" containsMixedTypes="1" containsNumber="1" minValue="0" maxValue="238.56787489999999"/>
    </cacheField>
    <cacheField name="wood" numFmtId="0">
      <sharedItems containsBlank="1" containsMixedTypes="1" containsNumber="1" minValue="0" maxValue="868.96"/>
    </cacheField>
    <cacheField name="paper_cardboard" numFmtId="0">
      <sharedItems containsBlank="1" containsMixedTypes="1" containsNumber="1" minValue="0" maxValue="32.6"/>
    </cacheField>
    <cacheField name="straw" numFmtId="0">
      <sharedItems containsBlank="1" containsMixedTypes="1" containsNumber="1" minValue="2.84" maxValue="12.4"/>
    </cacheField>
    <cacheField name="concrete" numFmtId="0">
      <sharedItems containsBlank="1" containsMixedTypes="1" containsNumber="1" minValue="0" maxValue="3062.407357"/>
    </cacheField>
    <cacheField name="cement" numFmtId="0">
      <sharedItems containsBlank="1" containsMixedTypes="1" containsNumber="1" minValue="0" maxValue="1369"/>
    </cacheField>
    <cacheField name="aggregates" numFmtId="0">
      <sharedItems containsBlank="1" containsMixedTypes="1" containsNumber="1" minValue="0" maxValue="2326.6099999999997"/>
    </cacheField>
    <cacheField name="brick" numFmtId="0">
      <sharedItems containsBlank="1" containsMixedTypes="1" containsNumber="1" minValue="0" maxValue="2390"/>
    </cacheField>
    <cacheField name="mortar_plaster" numFmtId="0">
      <sharedItems containsBlank="1" containsMixedTypes="1" containsNumber="1" minValue="0.5" maxValue="733.3"/>
    </cacheField>
    <cacheField name="mineral_fill" numFmtId="0">
      <sharedItems containsBlank="1" containsMixedTypes="1" containsNumber="1" minValue="2.6810169999999999E-3" maxValue="714"/>
    </cacheField>
    <cacheField name="plaster_board_gypsum" numFmtId="0">
      <sharedItems containsBlank="1" containsMixedTypes="1" containsNumber="1" minValue="0" maxValue="664"/>
    </cacheField>
    <cacheField name="adobe" numFmtId="0">
      <sharedItems containsBlank="1" containsMixedTypes="1" containsNumber="1" containsInteger="1" minValue="1001" maxValue="1001"/>
    </cacheField>
    <cacheField name="asphalt" numFmtId="0">
      <sharedItems containsBlank="1" containsMixedTypes="1" containsNumber="1" minValue="0" maxValue="33"/>
    </cacheField>
    <cacheField name="bitumen" numFmtId="0">
      <sharedItems containsBlank="1" containsMixedTypes="1" containsNumber="1" minValue="1.2800000000000001E-2" maxValue="49"/>
    </cacheField>
    <cacheField name="natural_stone" numFmtId="0">
      <sharedItems containsBlank="1" containsMixedTypes="1" containsNumber="1" minValue="4.249547E-2" maxValue="2272.2222222222222"/>
    </cacheField>
    <cacheField name="cement_asbestos" numFmtId="0">
      <sharedItems containsBlank="1" containsMixedTypes="1" containsNumber="1" minValue="0" maxValue="45.217228710000001"/>
    </cacheField>
    <cacheField name="clay" numFmtId="0">
      <sharedItems containsBlank="1" containsMixedTypes="1" containsNumber="1" minValue="0.54" maxValue="511.5"/>
    </cacheField>
    <cacheField name="siding_unspecified" numFmtId="0">
      <sharedItems containsBlank="1" containsMixedTypes="1" containsNumber="1" minValue="1.76" maxValue="86"/>
    </cacheField>
    <cacheField name="ceramics" numFmtId="0">
      <sharedItems containsBlank="1" containsMixedTypes="1" containsNumber="1" minValue="0" maxValue="170.66666666666666"/>
    </cacheField>
    <cacheField name="glass" numFmtId="0">
      <sharedItems containsBlank="1" containsMixedTypes="1" containsNumber="1" minValue="0" maxValue="119.80620159999999"/>
    </cacheField>
    <cacheField name="plastics" numFmtId="0">
      <sharedItems containsBlank="1" containsMixedTypes="1" containsNumber="1" minValue="0.12012223700000001" maxValue="55.459999999999994"/>
    </cacheField>
    <cacheField name="polystyrene" numFmtId="0">
      <sharedItems containsBlank="1" containsMixedTypes="1" containsNumber="1" minValue="0.01" maxValue="11"/>
    </cacheField>
    <cacheField name="PVC" numFmtId="0">
      <sharedItems containsBlank="1" containsMixedTypes="1" containsNumber="1" minValue="0" maxValue="6.2"/>
    </cacheField>
    <cacheField name="lineoleum" numFmtId="0">
      <sharedItems containsBlank="1" containsMixedTypes="1" containsNumber="1" minValue="3.8984060000000001E-3" maxValue="1.1152038099999999"/>
    </cacheField>
    <cacheField name="carpet" numFmtId="0">
      <sharedItems containsBlank="1" containsMixedTypes="1" containsNumber="1" minValue="5.5402662999999998E-2" maxValue="1.3240000000000001"/>
    </cacheField>
    <cacheField name="heraklith" numFmtId="0">
      <sharedItems containsBlank="1" containsMixedTypes="1" containsNumber="1" minValue="0" maxValue="15.14874483"/>
    </cacheField>
    <cacheField name="mineral_wool" numFmtId="0">
      <sharedItems containsBlank="1" containsMixedTypes="1" containsNumber="1" minValue="0" maxValue="101"/>
    </cacheField>
    <cacheField name="insulation_unspecified" numFmtId="0">
      <sharedItems containsBlank="1" containsMixedTypes="1" containsNumber="1" minValue="0.105" maxValue="40.056888888888892"/>
    </cacheField>
    <cacheField name="other_unspecified_material" numFmtId="0">
      <sharedItems containsBlank="1" containsMixedTypes="1" containsNumber="1" minValue="0" maxValue="430.33333329999999"/>
    </cacheField>
    <cacheField name="building_description" numFmtId="0">
      <sharedItems containsBlank="1" containsMixedTypes="1" containsNumber="1" minValue="0.06" maxValue="0.61" longText="1"/>
    </cacheField>
    <cacheField name="no_floors" numFmtId="0">
      <sharedItems containsBlank="1" containsMixedTypes="1" containsNumber="1" minValue="1" maxValue="38"/>
    </cacheField>
    <cacheField name="occupation" numFmtId="0">
      <sharedItems containsBlank="1"/>
    </cacheField>
    <cacheField name="building_type" numFmtId="0">
      <sharedItems containsBlank="1"/>
    </cacheField>
    <cacheField name="measurement_type" numFmtId="0">
      <sharedItems/>
    </cacheField>
    <cacheField name="urban_rural" numFmtId="0">
      <sharedItems/>
    </cacheField>
    <cacheField name="floor_area_type" numFmtId="0">
      <sharedItems containsBlank="1"/>
    </cacheField>
    <cacheField name="authors" numFmtId="0">
      <sharedItems/>
    </cacheField>
    <cacheField name="publication_year" numFmtId="0">
      <sharedItems containsMixedTypes="1" containsNumber="1" containsInteger="1" minValue="1995" maxValue="2021"/>
    </cacheField>
    <cacheField name="publication_title" numFmtId="0">
      <sharedItems/>
    </cacheField>
    <cacheField name="publication_outlet" numFmtId="0">
      <sharedItems containsBlank="1"/>
    </cacheField>
    <cacheField name="copyright" numFmtId="0">
      <sharedItems containsBlank="1"/>
    </cacheField>
    <cacheField name="DOI" numFmtId="0">
      <sharedItems/>
    </cacheField>
    <cacheField name="URL" numFmtId="0">
      <sharedItems/>
    </cacheField>
    <cacheField name="comment_scope" numFmtId="0">
      <sharedItems containsBlank="1" longText="1"/>
    </cacheField>
    <cacheField name="comment_conversion" numFmtId="0">
      <sharedItems containsBlank="1"/>
    </cacheField>
    <cacheField name="comment_aggregation" numFmtId="0">
      <sharedItems containsBlank="1" longText="1"/>
    </cacheField>
    <cacheField name="comment_primary" numFmtId="0">
      <sharedItems containsBlank="1"/>
    </cacheField>
    <cacheField name="comment_secondary" numFmtId="0">
      <sharedItems containsBlank="1" longText="1"/>
    </cacheField>
    <cacheField name="data_entry" numFmtId="0">
      <sharedItems containsBlank="1"/>
    </cacheField>
    <cacheField name="global_region" numFmtId="0">
      <sharedItems containsBlank="1"/>
    </cacheField>
    <cacheField name="climate_classification" numFmtId="0">
      <sharedItems containsBlank="1"/>
    </cacheField>
    <cacheField name="equator_distance" numFmtId="0">
      <sharedItems containsBlank="1" containsMixedTypes="1" containsNumber="1" containsInteger="1" minValue="691" maxValue="6896"/>
    </cacheField>
    <cacheField name="heating_degree_days_0" numFmtId="0">
      <sharedItems containsBlank="1" containsMixedTypes="1" containsNumber="1" minValue="7.0000000000000001E-3" maxValue="6188.1347500000002"/>
    </cacheField>
    <cacheField name="heating_degree_days_1" numFmtId="0">
      <sharedItems containsBlank="1" containsMixedTypes="1" containsNumber="1" minValue="2E-3" maxValue="6014.7172499999997"/>
    </cacheField>
    <cacheField name="cooling_degree_days_0" numFmtId="0">
      <sharedItems containsBlank="1" containsMixedTypes="1" containsNumber="1" minValue="1.2000000500000001" maxValue="2637.2"/>
    </cacheField>
    <cacheField name="cooling_degree_days_1" numFmtId="0">
      <sharedItems containsBlank="1" containsMixedTypes="1" containsNumber="1" minValue="5.58" maxValue="2904.8125"/>
    </cacheField>
    <cacheField name="country_land_area" numFmtId="0">
      <sharedItems containsBlank="1" containsMixedTypes="1" containsNumber="1" minValue="28.2" maxValue="9326410"/>
    </cacheField>
    <cacheField name="population_0" numFmtId="0">
      <sharedItems containsBlank="1" containsMixedTypes="1" containsNumber="1" containsInteger="1" minValue="296" maxValue="1258401"/>
    </cacheField>
    <cacheField name="Notes, population_0" numFmtId="0">
      <sharedItems containsBlank="1"/>
    </cacheField>
    <cacheField name="population_1" numFmtId="0">
      <sharedItems containsBlank="1" containsMixedTypes="1" containsNumber="1" containsInteger="1" minValue="296" maxValue="1372860"/>
    </cacheField>
    <cacheField name="urbanization_0" numFmtId="0">
      <sharedItems containsBlank="1" containsMixedTypes="1" containsNumber="1" minValue="0.11799999999999999" maxValue="1"/>
    </cacheField>
    <cacheField name="urbanization_1" numFmtId="0">
      <sharedItems containsBlank="1" containsMixedTypes="1" containsNumber="1" minValue="0.16200000000000001" maxValue="1"/>
    </cacheField>
    <cacheField name="gdp_0" numFmtId="0">
      <sharedItems containsBlank="1" containsMixedTypes="1" containsNumber="1" containsInteger="1" minValue="757" maxValue="48493"/>
    </cacheField>
    <cacheField name="gdp_1" numFmtId="0">
      <sharedItems containsBlank="1" containsMixedTypes="1" containsNumber="1" containsInteger="1" minValue="923" maxValue="69057"/>
    </cacheField>
    <cacheField name="hdi_0" numFmtId="0">
      <sharedItems containsBlank="1"/>
    </cacheField>
    <cacheField name="hdi_1" numFmtId="0">
      <sharedItems containsBlank="1"/>
    </cacheField>
    <cacheField name="R32" numFmtId="0">
      <sharedItems containsBlank="1" count="23">
        <s v="R32EU15"/>
        <s v="R32BRA"/>
        <s v="R32CHN"/>
        <s v="R32LAM-M"/>
        <s v="R32IND"/>
        <s v="R32JPN"/>
        <s v="R32AUNZ"/>
        <s v="R32EFTA"/>
        <s v="R32TWN"/>
        <s v="R32USA"/>
        <s v="R32IDN"/>
        <s v="R32OAS-M"/>
        <s v="R32CAN"/>
        <s v="R32MEA-M"/>
        <s v="R32SSA-L"/>
        <s v="R32SAF"/>
        <s v="R32EU12-H"/>
        <s v="R32TUR"/>
        <s v="R32MEA-H"/>
        <s v="R32KOR"/>
        <s v="R32OAS-L"/>
        <m u="1"/>
        <s v="NULL" u="1"/>
      </sharedItems>
    </cacheField>
    <cacheField name="R5.2" numFmtId="2">
      <sharedItems containsBlank="1" count="7">
        <s v="R5.2OECD"/>
        <s v="R5.2LAM"/>
        <s v="R5.2ASIA"/>
        <s v="R5.2MAF"/>
        <m u="1"/>
        <s v="R.52OECD" u="1"/>
        <s v="NULL" u="1"/>
      </sharedItems>
    </cacheField>
    <cacheField name="use_type" numFmtId="2">
      <sharedItems containsBlank="1" count="19">
        <s v="R_unspecified"/>
        <s v="NR_unspecified"/>
        <s v="NR_factory"/>
        <s v="R_SFH_detached"/>
        <s v="R_MFH_low"/>
        <s v="R_MFH_tower"/>
        <s v="R_SFH_unspecified"/>
        <s v="R_MFH_unspecified"/>
        <s v="R_MFH_high"/>
        <s v="Unspecified"/>
        <s v="R_SFH_rowhouse"/>
        <s v="NR_civic"/>
        <s v="NR_retail"/>
        <s v="NR_office_low"/>
        <s v="NR_office_high"/>
        <s v="NR_warehouse"/>
        <s v="Informal"/>
        <m u="1"/>
        <s v="R_MFH_detached" u="1"/>
      </sharedItems>
    </cacheField>
    <cacheField name="construction_type_subtype" numFmtId="0">
      <sharedItems containsBlank="1" count="15">
        <s v="Unspecified"/>
        <s v="W_traditional"/>
        <s v="RC_concretefloor"/>
        <s v="RC_unspecified"/>
        <s v="M_Brick"/>
        <s v="M_Adobe_mud"/>
        <s v="S_unspecified"/>
        <s v="RC_Prefab"/>
        <s v="S_concretefloor"/>
        <s v="W_unspecified"/>
        <s v="M_Unspecified"/>
        <s v="W_hightech"/>
        <s v="M_stone"/>
        <m u="1"/>
        <s v="Informal" u="1"/>
      </sharedItems>
    </cacheField>
    <cacheField name="energy_efficiency" numFmtId="2">
      <sharedItems/>
    </cacheField>
    <cacheField name="quantification_method" numFmtId="2">
      <sharedItems/>
    </cacheField>
    <cacheField name="use_short" numFmtId="2">
      <sharedItems count="6">
        <s v="RU"/>
        <s v="NR"/>
        <s v="RS"/>
        <s v="RM"/>
        <s v="UN"/>
        <s v="IN"/>
      </sharedItems>
    </cacheField>
    <cacheField name="const_short" numFmtId="2">
      <sharedItems count="5">
        <s v="U"/>
        <s v="W"/>
        <s v="C"/>
        <s v="M"/>
        <s v="S"/>
      </sharedItems>
    </cacheField>
    <cacheField name="R5_32" numFmtId="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3">
  <r>
    <n v="0"/>
    <s v="Austria"/>
    <s v="Vienna"/>
    <m/>
    <n v="1918"/>
    <n v="3.414459688"/>
    <n v="0.16285819500000001"/>
    <n v="0.47809052699999999"/>
    <n v="0.181713649"/>
    <n v="68.171869990000005"/>
    <m/>
    <m/>
    <n v="52.9349493"/>
    <m/>
    <m/>
    <n v="1025.470266"/>
    <n v="330.74158269999998"/>
    <n v="2.6810169999999999E-3"/>
    <n v="0.81759969200000004"/>
    <m/>
    <m/>
    <n v="0.339165086"/>
    <m/>
    <m/>
    <m/>
    <m/>
    <n v="0.43055670099999999"/>
    <n v="0.90913925299999998"/>
    <n v="1.4226824810000001"/>
    <m/>
    <n v="0.68217238300000005"/>
    <m/>
    <m/>
    <m/>
    <n v="2.6810169999999999E-3"/>
    <m/>
    <m/>
    <s v="Case study OBG"/>
    <n v="3.4"/>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1"/>
    <s v="Austria"/>
    <s v="Vienna"/>
    <m/>
    <n v="1918"/>
    <n v="8.300614114"/>
    <n v="0.242197948"/>
    <n v="7.3321112999999993E-2"/>
    <n v="3.0977444E-2"/>
    <n v="89.491427619999996"/>
    <m/>
    <m/>
    <n v="390.14312009999998"/>
    <m/>
    <m/>
    <n v="921.41516049999996"/>
    <n v="288.0342857"/>
    <n v="6.7300623000000004E-2"/>
    <n v="0.59711639100000002"/>
    <m/>
    <m/>
    <n v="8.9162528000000005E-2"/>
    <n v="6.5976595999999998E-2"/>
    <m/>
    <m/>
    <m/>
    <n v="1.8026590039999999"/>
    <n v="0.81810435599999998"/>
    <n v="1.322689139"/>
    <m/>
    <m/>
    <n v="0.155943426"/>
    <m/>
    <m/>
    <n v="6.7300623000000004E-2"/>
    <m/>
    <m/>
    <s v="Construction files (nr. 3)"/>
    <n v="3.9"/>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2"/>
    <s v="Austria"/>
    <s v="Vienna"/>
    <m/>
    <n v="1918"/>
    <n v="15.27333567"/>
    <n v="0.200116287"/>
    <n v="6.0581639999999999E-2"/>
    <n v="2.5595142000000001E-2"/>
    <n v="68.395222340000004"/>
    <m/>
    <m/>
    <n v="58.83064736"/>
    <m/>
    <m/>
    <n v="650.76246690000005"/>
    <n v="202.4505259"/>
    <n v="0.101847279"/>
    <n v="0.49336798999999998"/>
    <m/>
    <m/>
    <m/>
    <n v="5.4513225999999998E-2"/>
    <m/>
    <m/>
    <m/>
    <n v="1.489448729"/>
    <n v="0.51591770699999995"/>
    <n v="1.0928731679999999"/>
    <m/>
    <m/>
    <n v="0.128848405"/>
    <m/>
    <m/>
    <n v="0.101847279"/>
    <m/>
    <m/>
    <s v="Construction files (nr. 11)"/>
    <n v="3.2"/>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3"/>
    <s v="Austria"/>
    <s v="Vienna"/>
    <m/>
    <n v="1918"/>
    <n v="11.11131134"/>
    <n v="0.25690165500000001"/>
    <n v="7.7772398000000006E-2"/>
    <n v="3.2858066999999998E-2"/>
    <n v="48.212881099999997"/>
    <m/>
    <m/>
    <n v="189.62027190000001"/>
    <m/>
    <m/>
    <n v="688.99028109999995"/>
    <n v="222.65786410000001"/>
    <n v="7.1386406999999999E-2"/>
    <n v="0.63336700499999998"/>
    <m/>
    <m/>
    <n v="9.4575537000000001E-2"/>
    <n v="6.9982000000000003E-2"/>
    <m/>
    <m/>
    <m/>
    <n v="1.9120974589999999"/>
    <n v="1.523700056"/>
    <n v="1.4029888829999999"/>
    <m/>
    <m/>
    <n v="0.16541066700000001"/>
    <m/>
    <m/>
    <n v="7.1386406999999999E-2"/>
    <m/>
    <m/>
    <s v="Construction files (nr. 29)"/>
    <n v="4.0999999999999996"/>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4"/>
    <s v="Austria"/>
    <s v="Vienna"/>
    <m/>
    <n v="1918"/>
    <n v="11.29212356"/>
    <n v="0.26611662200000002"/>
    <n v="0.32976126700000002"/>
    <n v="3.4036674000000003E-2"/>
    <n v="32.39745851"/>
    <m/>
    <m/>
    <n v="135.97897140000001"/>
    <n v="1.722074184"/>
    <m/>
    <n v="930.40643039999998"/>
    <n v="311.22376860000003"/>
    <n v="0.55581879099999998"/>
    <n v="0.65608564599999997"/>
    <m/>
    <m/>
    <n v="9.7967926999999996E-2"/>
    <n v="7.2492229000000005E-2"/>
    <m/>
    <m/>
    <m/>
    <n v="1.9806836889999999"/>
    <n v="1.0442268800000001"/>
    <n v="1.453313576"/>
    <m/>
    <m/>
    <n v="0.171343887"/>
    <m/>
    <m/>
    <n v="0.55581879099999998"/>
    <m/>
    <m/>
    <s v="Construction files (nr. 30)"/>
    <n v="4.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5"/>
    <s v="Austria"/>
    <s v="Vienna"/>
    <m/>
    <n v="1918"/>
    <n v="19.90934867"/>
    <n v="0.21712493499999999"/>
    <n v="6.5730705E-2"/>
    <n v="2.7770571000000001E-2"/>
    <n v="46.843684879999998"/>
    <m/>
    <m/>
    <n v="71.509457229999995"/>
    <n v="0.132079856"/>
    <m/>
    <n v="925.83543850000001"/>
    <n v="304.71111860000002"/>
    <n v="6.0333472999999999E-2"/>
    <n v="0.53530122199999997"/>
    <m/>
    <m/>
    <n v="7.9932171999999996E-2"/>
    <n v="5.9146512999999998E-2"/>
    <m/>
    <m/>
    <m/>
    <n v="1.6160426699999999"/>
    <n v="1.026460358"/>
    <n v="1.185760637"/>
    <m/>
    <m/>
    <n v="0.13979972299999999"/>
    <m/>
    <m/>
    <n v="6.0333472999999999E-2"/>
    <m/>
    <m/>
    <s v="Construction files (nr. 42)"/>
    <n v="3.5"/>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6"/>
    <s v="Austria"/>
    <s v="Vienna"/>
    <m/>
    <n v="1918"/>
    <n v="8.1579528900000007"/>
    <n v="0.21784072800000001"/>
    <n v="6.5947398000000004E-2"/>
    <n v="2.7862122E-2"/>
    <n v="22.843014440000001"/>
    <m/>
    <m/>
    <n v="117.6647214"/>
    <n v="11.62515237"/>
    <m/>
    <n v="761.68419100000006"/>
    <n v="266.00474050000003"/>
    <n v="6.0532374E-2"/>
    <n v="0.53706594299999999"/>
    <m/>
    <m/>
    <n v="8.0195684000000003E-2"/>
    <n v="5.9341500999999998E-2"/>
    <m/>
    <m/>
    <m/>
    <n v="1.62137026"/>
    <n v="0.809030527"/>
    <n v="1.1896697199999999"/>
    <m/>
    <m/>
    <n v="0.14026060000000001"/>
    <m/>
    <m/>
    <n v="6.0532374E-2"/>
    <m/>
    <m/>
    <s v="Construction files (nr. 45)"/>
    <n v="3.5"/>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7"/>
    <s v="Austria"/>
    <s v="Vienna"/>
    <m/>
    <n v="1918"/>
    <n v="7.1111782999999997"/>
    <n v="0.22140644100000001"/>
    <n v="6.7026853999999997E-2"/>
    <n v="2.8318182000000001E-2"/>
    <n v="75.283284829999999"/>
    <m/>
    <m/>
    <n v="72.919558550000005"/>
    <m/>
    <m/>
    <n v="986.85233140000003"/>
    <n v="327.28075760000002"/>
    <n v="6.1523194000000003E-2"/>
    <n v="0.54585687400000005"/>
    <m/>
    <m/>
    <n v="8.1508362000000001E-2"/>
    <n v="6.0312828999999998E-2"/>
    <m/>
    <m/>
    <m/>
    <n v="1.6479095589999999"/>
    <n v="1.5979578139999999"/>
    <n v="1.2091427560000001"/>
    <m/>
    <m/>
    <n v="0.142556447"/>
    <m/>
    <m/>
    <n v="6.1523194000000003E-2"/>
    <m/>
    <m/>
    <s v="Construction files (nr. 50)"/>
    <n v="3.5"/>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8"/>
    <s v="Austria"/>
    <s v="Vienna"/>
    <m/>
    <n v="1918"/>
    <n v="10.424038210000001"/>
    <n v="0.268913707"/>
    <n v="0.21109661599999999"/>
    <n v="3.4394424999999999E-2"/>
    <n v="68.695490219999996"/>
    <m/>
    <m/>
    <n v="88.565936539999996"/>
    <m/>
    <m/>
    <n v="1072.8425789999999"/>
    <n v="368.49170729999997"/>
    <n v="7.4724250000000006E-2"/>
    <n v="0.66298159599999995"/>
    <m/>
    <m/>
    <n v="9.8997642999999996E-2"/>
    <n v="7.3254176000000004E-2"/>
    <m/>
    <m/>
    <m/>
    <n v="2.0015021530000001"/>
    <n v="1.628459256"/>
    <n v="1.5698687140000001"/>
    <m/>
    <m/>
    <n v="0.17314483899999999"/>
    <m/>
    <m/>
    <n v="7.4724250000000006E-2"/>
    <m/>
    <m/>
    <s v="Construction files (nr. 51)"/>
    <n v="4.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9"/>
    <s v="Austria"/>
    <s v="Vienna"/>
    <m/>
    <n v="1918"/>
    <n v="8.5048048610000002"/>
    <n v="0.21100200599999999"/>
    <n v="6.3877096999999994E-2"/>
    <n v="2.6987441000000001E-2"/>
    <n v="34.099618190000001"/>
    <m/>
    <m/>
    <n v="141.10130090000001"/>
    <m/>
    <m/>
    <n v="1053.1740159999999"/>
    <n v="347.3433465"/>
    <n v="5.8632067000000003E-2"/>
    <n v="0.52020571299999996"/>
    <m/>
    <m/>
    <n v="7.7678082999999995E-2"/>
    <n v="5.7478580000000001E-2"/>
    <m/>
    <m/>
    <m/>
    <n v="1.5704702239999999"/>
    <n v="2.2139324399999998"/>
    <n v="1.152322155"/>
    <m/>
    <m/>
    <n v="0.13585736800000001"/>
    <m/>
    <m/>
    <n v="5.8632067000000003E-2"/>
    <m/>
    <m/>
    <s v="Construction files (nr. 59)"/>
    <n v="3.4"/>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10"/>
    <s v="Austria"/>
    <s v="Vienna"/>
    <m/>
    <n v="1918"/>
    <n v="12.53616725"/>
    <n v="0.19360364299999999"/>
    <n v="5.8610053000000002E-2"/>
    <n v="2.4762167000000002E-2"/>
    <n v="57.132618299999997"/>
    <m/>
    <m/>
    <n v="222.05799959999999"/>
    <n v="0.498509761"/>
    <m/>
    <n v="1017.513652"/>
    <n v="315.98041460000002"/>
    <n v="5.3797507000000001E-2"/>
    <n v="0.47731167800000002"/>
    <m/>
    <m/>
    <n v="8.0280488999999997E-2"/>
    <n v="5.2739132000000001E-2"/>
    <m/>
    <m/>
    <m/>
    <n v="1.440975672"/>
    <n v="0.97227949800000002"/>
    <n v="1.057306383"/>
    <m/>
    <m/>
    <n v="0.12465512500000001"/>
    <m/>
    <n v="0.84753505600000001"/>
    <n v="5.3797507000000001E-2"/>
    <m/>
    <m/>
    <s v="Construction files (nr. 60)"/>
    <n v="3.1"/>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11"/>
    <s v="Austria"/>
    <s v="Vienna"/>
    <m/>
    <n v="1918"/>
    <n v="7.4222510909999997"/>
    <n v="0.22547781"/>
    <n v="6.8259389000000004E-2"/>
    <n v="2.8838915E-2"/>
    <n v="88.784259079999998"/>
    <m/>
    <m/>
    <n v="74.260452119999997"/>
    <m/>
    <m/>
    <n v="1070.365998"/>
    <n v="336.80956939999999"/>
    <n v="6.2654524000000003E-2"/>
    <n v="0.55589445500000001"/>
    <m/>
    <m/>
    <n v="8.3007191999999994E-2"/>
    <n v="6.1421901000000001E-2"/>
    <m/>
    <m/>
    <m/>
    <n v="1.678212421"/>
    <n v="0.91134909399999997"/>
    <n v="1.2313772810000001"/>
    <m/>
    <m/>
    <n v="0.14517786999999999"/>
    <m/>
    <m/>
    <n v="6.2654524000000003E-2"/>
    <m/>
    <m/>
    <s v="Construction files (nr. 65)"/>
    <n v="3.6"/>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0"/>
    <x v="0"/>
    <s v="Standard"/>
    <s v="real-world single case study"/>
    <x v="0"/>
    <x v="0"/>
    <s v="OECD_EU15"/>
  </r>
  <r>
    <n v="12"/>
    <s v="Austria"/>
    <s v="Vienna"/>
    <n v="1919"/>
    <n v="1946"/>
    <n v="2.9153562160000002"/>
    <n v="7.6867309999999996E-3"/>
    <m/>
    <m/>
    <n v="44.995235180000002"/>
    <m/>
    <m/>
    <n v="31.2915931"/>
    <n v="11.6260014"/>
    <m/>
    <n v="923.06293630000005"/>
    <n v="303.68889849999999"/>
    <m/>
    <m/>
    <m/>
    <m/>
    <m/>
    <m/>
    <n v="3.3903827479999999"/>
    <m/>
    <m/>
    <m/>
    <n v="1.2216487840000001"/>
    <m/>
    <m/>
    <n v="0.35478658200000002"/>
    <m/>
    <m/>
    <m/>
    <n v="0"/>
    <m/>
    <m/>
    <s v="Case study BFS"/>
    <n v="3.4"/>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0"/>
    <x v="0"/>
    <s v="Standard"/>
    <s v="real-world single case study"/>
    <x v="0"/>
    <x v="0"/>
    <s v="OECD_EU15"/>
  </r>
  <r>
    <n v="13"/>
    <s v="Austria"/>
    <s v="Vienna"/>
    <n v="1919"/>
    <n v="1946"/>
    <n v="7.9876581179999997"/>
    <n v="0.18289549499999999"/>
    <n v="5.5368352000000003E-2"/>
    <n v="2.339258E-2"/>
    <n v="49.185670870000003"/>
    <m/>
    <m/>
    <n v="65.726081050000005"/>
    <m/>
    <m/>
    <n v="1080.956606"/>
    <n v="362.42218709999997"/>
    <n v="5.0821986E-2"/>
    <n v="0.45091173800000001"/>
    <m/>
    <m/>
    <n v="6.7330978E-2"/>
    <n v="4.9822149000000003E-2"/>
    <m/>
    <m/>
    <m/>
    <n v="1.3612758190000001"/>
    <n v="1.7599989949999999"/>
    <n v="0.998827142"/>
    <m/>
    <m/>
    <n v="0.11776049399999999"/>
    <m/>
    <m/>
    <n v="5.0821986E-2"/>
    <m/>
    <m/>
    <s v="Construction files (nr. 14)"/>
    <n v="2.9"/>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0"/>
    <x v="0"/>
    <s v="Standard"/>
    <s v="real-world single case study"/>
    <x v="0"/>
    <x v="0"/>
    <s v="OECD_EU15"/>
  </r>
  <r>
    <n v="14"/>
    <s v="Austria"/>
    <s v="Vienna"/>
    <n v="1919"/>
    <n v="1946"/>
    <n v="9.2531680690000009"/>
    <n v="0.16839902100000001"/>
    <n v="5.0979802999999997E-2"/>
    <n v="2.1538462000000001E-2"/>
    <n v="20.988772919999999"/>
    <m/>
    <m/>
    <n v="571.07588269999997"/>
    <n v="8.2285606149999992"/>
    <m/>
    <n v="166.44903769999999"/>
    <n v="125.4252812"/>
    <n v="4.6793785999999997E-2"/>
    <n v="0.41517203899999999"/>
    <m/>
    <m/>
    <n v="6.1994260000000002E-2"/>
    <n v="4.5873196999999998E-2"/>
    <n v="3.0563225140000001"/>
    <m/>
    <m/>
    <n v="1.2533797849999999"/>
    <n v="1.1724515289999999"/>
    <n v="0.91965914000000004"/>
    <m/>
    <m/>
    <n v="0.108426684"/>
    <m/>
    <m/>
    <n v="4.6793785999999997E-2"/>
    <m/>
    <m/>
    <s v="Construction files (nr. 15)"/>
    <n v="2.7"/>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0"/>
    <x v="0"/>
    <s v="Standard"/>
    <s v="real-world single case study"/>
    <x v="0"/>
    <x v="0"/>
    <s v="OECD_EU15"/>
  </r>
  <r>
    <n v="15"/>
    <s v="Austria"/>
    <s v="Vienna"/>
    <n v="1919"/>
    <n v="1946"/>
    <n v="19.438628850000001"/>
    <n v="0.18266505799999999"/>
    <n v="0.31653051399999999"/>
    <n v="2.3363107000000001E-2"/>
    <n v="12.125592210000001"/>
    <m/>
    <m/>
    <n v="858.67957690000003"/>
    <n v="2.534077114"/>
    <m/>
    <n v="113.54932429999999"/>
    <n v="78.152251649999997"/>
    <n v="5.0757953000000001E-2"/>
    <n v="0.450343618"/>
    <m/>
    <m/>
    <n v="6.7246144999999993E-2"/>
    <n v="4.9759376000000001E-2"/>
    <n v="0.86771922400000001"/>
    <m/>
    <m/>
    <n v="1.359560697"/>
    <n v="1.4341796680000001"/>
    <n v="1.0319668310000001"/>
    <m/>
    <m/>
    <n v="0.117612123"/>
    <m/>
    <n v="5.5773209999999997E-3"/>
    <n v="5.0757953000000001E-2"/>
    <m/>
    <m/>
    <s v="Construction files (nr. 16)"/>
    <n v="2.9"/>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0"/>
    <x v="0"/>
    <s v="Standard"/>
    <s v="real-world single case study"/>
    <x v="0"/>
    <x v="0"/>
    <s v="OECD_EU15"/>
  </r>
  <r>
    <n v="16"/>
    <s v="Austria"/>
    <s v="Vienna"/>
    <n v="1919"/>
    <n v="1946"/>
    <n v="19.501755849999999"/>
    <n v="0.15599949299999999"/>
    <n v="4.7226066999999997E-2"/>
    <n v="1.9952544999999999E-2"/>
    <n v="34.389458380000001"/>
    <m/>
    <m/>
    <n v="690.94862239999998"/>
    <n v="0.65349639400000004"/>
    <m/>
    <n v="471.75494179999998"/>
    <n v="213.84672309999999"/>
    <n v="4.3348273999999999E-2"/>
    <n v="0.38460216200000003"/>
    <m/>
    <m/>
    <n v="5.7429508999999997E-2"/>
    <n v="4.249547E-2"/>
    <n v="0.26202026299999998"/>
    <m/>
    <m/>
    <n v="1.161091139"/>
    <n v="1.7570953069999999"/>
    <n v="0.85194295499999995"/>
    <m/>
    <m/>
    <n v="0.100443029"/>
    <m/>
    <m/>
    <n v="4.3348273999999999E-2"/>
    <m/>
    <m/>
    <s v="Construction files (nr. 34)"/>
    <n v="2.5"/>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0"/>
    <x v="0"/>
    <s v="Standard"/>
    <s v="real-world single case study"/>
    <x v="0"/>
    <x v="0"/>
    <s v="OECD_EU15"/>
  </r>
  <r>
    <n v="17"/>
    <s v="Austria"/>
    <s v="Vienna"/>
    <n v="1919"/>
    <n v="1946"/>
    <n v="7.0868402430000002"/>
    <n v="0.206846276"/>
    <n v="6.2619023999999995E-2"/>
    <n v="2.6455916999999999E-2"/>
    <n v="54.510220029999999"/>
    <m/>
    <m/>
    <n v="513.4386227"/>
    <n v="9.7732648229999999"/>
    <m/>
    <n v="498.65855160000001"/>
    <n v="221.13967869999999"/>
    <n v="5.7477295999999997E-2"/>
    <n v="0.50996014899999997"/>
    <m/>
    <m/>
    <n v="7.6148196000000001E-2"/>
    <n v="5.6346527E-2"/>
    <n v="2.9553357830000002"/>
    <m/>
    <m/>
    <n v="1.5395394739999999"/>
    <n v="2.1818965210000001"/>
    <n v="1.1296269210000001"/>
    <m/>
    <m/>
    <n v="0.133181627"/>
    <m/>
    <n v="6.5357638040000001"/>
    <n v="5.7477295999999997E-2"/>
    <m/>
    <m/>
    <s v="Construction files (nr. 48)"/>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0"/>
    <x v="0"/>
    <s v="Standard"/>
    <s v="real-world single case study"/>
    <x v="0"/>
    <x v="0"/>
    <s v="OECD_EU15"/>
  </r>
  <r>
    <n v="18"/>
    <s v="Austria"/>
    <s v="Vienna"/>
    <n v="1946"/>
    <n v="1977"/>
    <n v="25.00268492"/>
    <n v="0.37482685100000002"/>
    <n v="0.71810955600000004"/>
    <m/>
    <n v="7.4765431150000001"/>
    <n v="1.4404884999999999E-2"/>
    <m/>
    <n v="1308.049426"/>
    <n v="4.9286768519999997"/>
    <n v="53.874257450000002"/>
    <n v="11.493018920000001"/>
    <n v="27.321680959999998"/>
    <n v="0.410332792"/>
    <n v="9.3016009999999996E-3"/>
    <m/>
    <m/>
    <n v="3.43341999"/>
    <n v="0.90985865899999996"/>
    <n v="1.4933682319999999"/>
    <m/>
    <m/>
    <n v="6.2603975590000003"/>
    <n v="1.5235156169999999"/>
    <n v="0.24227328100000001"/>
    <n v="0.76240324900000001"/>
    <n v="1.730985958"/>
    <m/>
    <m/>
    <m/>
    <n v="0.13206321500000001"/>
    <m/>
    <m/>
    <s v="Case study PWG"/>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19"/>
    <s v="Austria"/>
    <s v="Vienna"/>
    <n v="1946"/>
    <n v="1977"/>
    <n v="9.2196970999999994"/>
    <n v="9.6389859999999994E-2"/>
    <n v="0.41584162400000002"/>
    <n v="3.9692663000000003E-2"/>
    <n v="11.641084429999999"/>
    <m/>
    <m/>
    <n v="172.4090606"/>
    <n v="0.33815933500000001"/>
    <m/>
    <n v="679.07405219999998"/>
    <n v="208.63000489999999"/>
    <n v="4.1049299689999996"/>
    <n v="0.145270819"/>
    <m/>
    <m/>
    <n v="2.0445588000000001E-2"/>
    <m/>
    <n v="0.120952108"/>
    <m/>
    <m/>
    <n v="9.5938065300000002"/>
    <n v="1.517109939"/>
    <m/>
    <m/>
    <n v="0.219114113"/>
    <n v="5.8674058000000001E-2"/>
    <n v="5.5402662999999998E-2"/>
    <n v="0.63815425400000003"/>
    <n v="4.1049299689999996"/>
    <m/>
    <n v="0.93076473800000004"/>
    <s v="Case study DNG"/>
    <n v="2.8"/>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0"/>
    <s v="Austria"/>
    <s v="Vienna"/>
    <n v="1946"/>
    <n v="1977"/>
    <n v="11.3741167"/>
    <n v="7.1289325000000001E-2"/>
    <n v="0.11142081600000001"/>
    <n v="1.3527397E-2"/>
    <n v="19.29157739"/>
    <m/>
    <m/>
    <n v="1012.2102630000001"/>
    <m/>
    <m/>
    <n v="545.33139659999995"/>
    <n v="212.7715068"/>
    <n v="1.3752872439999999"/>
    <n v="0.39633664400000002"/>
    <m/>
    <m/>
    <n v="0.29904885599999997"/>
    <m/>
    <m/>
    <m/>
    <m/>
    <n v="5.3579754709999996"/>
    <n v="0.70676787399999996"/>
    <n v="2.3091159019999998"/>
    <m/>
    <m/>
    <n v="8.0325287999999995E-2"/>
    <m/>
    <m/>
    <n v="1.3752872439999999"/>
    <m/>
    <m/>
    <s v="Construction files (nr. 4)"/>
    <n v="2.7"/>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1"/>
    <s v="Austria"/>
    <s v="Vienna"/>
    <n v="1946"/>
    <n v="1977"/>
    <n v="27.446757590000001"/>
    <n v="8.8216459999999997E-2"/>
    <n v="0.48370318099999998"/>
    <n v="1.6739380000000002E-2"/>
    <n v="12.213397499999999"/>
    <m/>
    <m/>
    <n v="704.04903679999995"/>
    <m/>
    <m/>
    <n v="392.39785069999999"/>
    <n v="92.16834351"/>
    <n v="6.9652831999999998E-2"/>
    <n v="0.49044391700000001"/>
    <m/>
    <m/>
    <m/>
    <m/>
    <m/>
    <m/>
    <m/>
    <n v="0.30726039700000002"/>
    <n v="1.851117237"/>
    <n v="1.1595557670000001"/>
    <m/>
    <m/>
    <m/>
    <m/>
    <m/>
    <n v="6.9652831999999998E-2"/>
    <m/>
    <m/>
    <s v="Construction files (nr. 8)"/>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2"/>
    <s v="Austria"/>
    <s v="Vienna"/>
    <n v="1946"/>
    <n v="1977"/>
    <n v="10.939813089999999"/>
    <n v="7.7749864000000002E-2"/>
    <n v="9.7732970000000002E-2"/>
    <n v="1.4753307E-2"/>
    <n v="7.3331757980000001"/>
    <m/>
    <m/>
    <n v="556.74980159999996"/>
    <m/>
    <m/>
    <n v="809.07560960000001"/>
    <n v="347.77172689999998"/>
    <n v="1.4999215809999999"/>
    <n v="0.43225434400000001"/>
    <m/>
    <m/>
    <n v="0.32614992599999998"/>
    <m/>
    <m/>
    <m/>
    <m/>
    <n v="5.8435378309999999"/>
    <n v="1.6008487309999999"/>
    <n v="2.518377734"/>
    <m/>
    <m/>
    <n v="8.7604705000000005E-2"/>
    <m/>
    <m/>
    <n v="1.4999215809999999"/>
    <m/>
    <m/>
    <s v="Construction files (nr. 12)"/>
    <n v="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3"/>
    <s v="Austria"/>
    <s v="Vienna"/>
    <n v="1946"/>
    <n v="1977"/>
    <n v="11.666025019999999"/>
    <n v="8.7428420000000007E-2"/>
    <n v="0.10989908800000001"/>
    <n v="1.6589847000000001E-2"/>
    <n v="28.178045139999998"/>
    <m/>
    <m/>
    <n v="777.30804420000004"/>
    <m/>
    <m/>
    <n v="710.99022219999995"/>
    <n v="266.1745287"/>
    <n v="1.686636695"/>
    <n v="0.48606276900000001"/>
    <m/>
    <m/>
    <n v="0.36675012899999998"/>
    <m/>
    <m/>
    <m/>
    <m/>
    <n v="6.5709604160000001"/>
    <n v="1.6735261079999999"/>
    <n v="2.831873581"/>
    <m/>
    <m/>
    <n v="9.8510024000000002E-2"/>
    <m/>
    <m/>
    <n v="1.686636695"/>
    <m/>
    <m/>
    <s v="Construction files (nr. 21)"/>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4"/>
    <s v="Austria"/>
    <s v="Vienna"/>
    <n v="1946"/>
    <n v="1977"/>
    <n v="18.827396369999999"/>
    <n v="8.1263724999999995E-2"/>
    <n v="0.102149956"/>
    <n v="1.5420074000000001E-2"/>
    <n v="39.784711039999998"/>
    <m/>
    <m/>
    <n v="1036.488533"/>
    <m/>
    <m/>
    <n v="13.56032443"/>
    <n v="45.178438659999998"/>
    <n v="2.4652682829999999"/>
    <n v="9.5187676939999992"/>
    <m/>
    <m/>
    <m/>
    <m/>
    <m/>
    <m/>
    <m/>
    <n v="6.7936757459999999"/>
    <n v="0.90699761300000004"/>
    <n v="3.2019814580000001"/>
    <m/>
    <m/>
    <n v="9.1563949000000006E-2"/>
    <m/>
    <m/>
    <n v="2.4652682829999999"/>
    <m/>
    <m/>
    <s v="Construction files (nr. 22)"/>
    <n v="3.1"/>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5"/>
    <s v="Austria"/>
    <s v="Vienna"/>
    <n v="1946"/>
    <n v="1977"/>
    <n v="14.80325777"/>
    <n v="7.9049935000000002E-2"/>
    <n v="9.9367181999999998E-2"/>
    <n v="1.4999999999999999E-2"/>
    <n v="12.87009196"/>
    <m/>
    <m/>
    <n v="997.08504619999997"/>
    <m/>
    <n v="31.666666670000001"/>
    <n v="29.234215379999998"/>
    <n v="77.400998290000004"/>
    <n v="6.2415243000000002E-2"/>
    <n v="0.43948215200000001"/>
    <m/>
    <m/>
    <n v="6"/>
    <m/>
    <m/>
    <m/>
    <m/>
    <n v="0.96935022699999995"/>
    <n v="2.0481703640000002"/>
    <n v="2.1786915960000002"/>
    <m/>
    <m/>
    <m/>
    <m/>
    <n v="12.52347009"/>
    <n v="6.2415243000000002E-2"/>
    <m/>
    <m/>
    <s v="Construction files (nr. 25)"/>
    <n v="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6"/>
    <s v="Austria"/>
    <s v="Vienna"/>
    <n v="1946"/>
    <n v="1977"/>
    <n v="24.311064040000002"/>
    <n v="9.2224924E-2"/>
    <n v="0.115928379"/>
    <n v="1.7500000000000002E-2"/>
    <n v="15.23101552"/>
    <m/>
    <m/>
    <n v="1270.5736710000001"/>
    <m/>
    <m/>
    <n v="566.76264779999997"/>
    <n v="231.63982350000001"/>
    <n v="1.779169067"/>
    <n v="0.51272917699999998"/>
    <m/>
    <m/>
    <n v="0.38687079800000002"/>
    <m/>
    <m/>
    <m/>
    <m/>
    <n v="6.9314568760000004"/>
    <n v="1.2153594160000001"/>
    <n v="2.9872360140000001"/>
    <m/>
    <m/>
    <n v="0.103914487"/>
    <m/>
    <m/>
    <n v="1.779169067"/>
    <m/>
    <m/>
    <s v="Construction files (nr. 28)"/>
    <n v="3.5"/>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7"/>
    <s v="Austria"/>
    <s v="Vienna"/>
    <n v="1946"/>
    <n v="1977"/>
    <n v="22.769094939999999"/>
    <n v="7.8105784999999997E-2"/>
    <n v="9.8180369000000003E-2"/>
    <n v="1.4820844E-2"/>
    <n v="45.90596678"/>
    <m/>
    <m/>
    <n v="926.2113478"/>
    <m/>
    <m/>
    <n v="322.30138340000002"/>
    <n v="168.52234300000001"/>
    <n v="1.5067878720000001"/>
    <n v="0.43423310300000001"/>
    <m/>
    <m/>
    <n v="0.32764296399999998"/>
    <m/>
    <m/>
    <m/>
    <m/>
    <n v="5.8702881839999996"/>
    <n v="1.942553258"/>
    <n v="2.6866503509999999"/>
    <m/>
    <m/>
    <n v="8.8005738999999999E-2"/>
    <m/>
    <n v="1.2147665510000001"/>
    <n v="1.5067878720000001"/>
    <m/>
    <m/>
    <s v="Construction files (nr. 33)"/>
    <n v="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8"/>
    <s v="Austria"/>
    <s v="Vienna"/>
    <n v="1946"/>
    <n v="1977"/>
    <n v="10.5382927"/>
    <n v="7.9049935000000002E-2"/>
    <n v="9.9367181999999998E-2"/>
    <n v="1.4999999999999999E-2"/>
    <n v="128.14812480000001"/>
    <m/>
    <m/>
    <n v="347.06706910000003"/>
    <m/>
    <n v="95"/>
    <m/>
    <n v="8.6914285709999994"/>
    <n v="1.5250020580000001"/>
    <n v="0.43948215200000001"/>
    <m/>
    <m/>
    <n v="12.33160354"/>
    <m/>
    <m/>
    <m/>
    <m/>
    <n v="5.9412487499999997"/>
    <n v="2.0108956390000001"/>
    <n v="2.560488012"/>
    <m/>
    <m/>
    <n v="8.9069560000000006E-2"/>
    <m/>
    <m/>
    <n v="1.5250020580000001"/>
    <m/>
    <m/>
    <s v="Construction files (nr. 36)"/>
    <n v="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29"/>
    <s v="Austria"/>
    <s v="Vienna"/>
    <n v="1946"/>
    <n v="1977"/>
    <n v="18.281025249999999"/>
    <n v="8.3911690999999997E-2"/>
    <n v="0.105478497"/>
    <n v="1.5922535000000002E-2"/>
    <n v="12.479127249999999"/>
    <m/>
    <m/>
    <n v="878.88723540000001"/>
    <n v="9.8950952460000003"/>
    <m/>
    <n v="474.47983770000002"/>
    <n v="222.64083830000001"/>
    <n v="1.618793264"/>
    <n v="0.466511336"/>
    <m/>
    <m/>
    <n v="0.35199793699999998"/>
    <m/>
    <n v="3.1072612230000001"/>
    <m/>
    <m/>
    <n v="6.3066494950000003"/>
    <n v="2.1685234929999999"/>
    <n v="2.7179640360000001"/>
    <m/>
    <m/>
    <n v="9.4547546999999996E-2"/>
    <m/>
    <m/>
    <n v="1.618793264"/>
    <m/>
    <m/>
    <s v="Construction files (nr. 37)"/>
    <n v="3.2"/>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30"/>
    <s v="Austria"/>
    <s v="Vienna"/>
    <n v="1946"/>
    <n v="1977"/>
    <n v="24.07256572"/>
    <n v="7.6628173999999993E-2"/>
    <n v="9.6322985E-2"/>
    <n v="1.4540462000000001E-2"/>
    <n v="17.093455710000001"/>
    <m/>
    <m/>
    <n v="670.92629599999998"/>
    <n v="0"/>
    <m/>
    <n v="860.78914629999997"/>
    <n v="284.34107440000002"/>
    <n v="1.478282342"/>
    <n v="0.42601824799999999"/>
    <m/>
    <m/>
    <n v="0.321444589"/>
    <m/>
    <m/>
    <m/>
    <m/>
    <n v="5.7592336150000003"/>
    <n v="0.52349770699999998"/>
    <n v="2.4820453159999998"/>
    <m/>
    <m/>
    <n v="8.6340840000000002E-2"/>
    <m/>
    <m/>
    <n v="1.478282342"/>
    <m/>
    <m/>
    <s v="Construction files (nr. 39)"/>
    <n v="2.9"/>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31"/>
    <s v="Austria"/>
    <s v="Vienna"/>
    <n v="1946"/>
    <n v="1977"/>
    <n v="15.71767904"/>
    <n v="8.9457703999999999E-2"/>
    <n v="0.57039714799999996"/>
    <n v="1.6974909999999999E-2"/>
    <n v="43.511961939999999"/>
    <m/>
    <m/>
    <n v="326.97932250000002"/>
    <n v="11.849913770000001"/>
    <m/>
    <n v="190.11716129999999"/>
    <n v="45.01929749"/>
    <n v="1.7257848849999999"/>
    <n v="0.49734467599999999"/>
    <m/>
    <m/>
    <n v="0.37526269299999998"/>
    <m/>
    <n v="3.4904201239999999"/>
    <m/>
    <m/>
    <n v="6.7234776780000001"/>
    <n v="9.745368568"/>
    <n v="2.8976036380000001"/>
    <m/>
    <m/>
    <n v="0.10079652"/>
    <m/>
    <n v="4.1666666670000003"/>
    <n v="1.7257848849999999"/>
    <m/>
    <m/>
    <s v="Construction files (nr. 40)"/>
    <n v="3.4"/>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32"/>
    <s v="Austria"/>
    <s v="Vienna"/>
    <n v="1946"/>
    <n v="1977"/>
    <n v="9.6217967069999997"/>
    <n v="7.7128582000000001E-2"/>
    <n v="9.6952008000000006E-2"/>
    <n v="1.4635417E-2"/>
    <n v="27.577554899999999"/>
    <m/>
    <m/>
    <n v="630.73699999999997"/>
    <m/>
    <m/>
    <n v="552.57387210000002"/>
    <n v="237.49436249999999"/>
    <n v="6.0898206000000003E-2"/>
    <n v="0.42880029400000003"/>
    <m/>
    <m/>
    <m/>
    <m/>
    <m/>
    <m/>
    <m/>
    <n v="5.7968433990000001"/>
    <n v="2.6153927189999999"/>
    <n v="2.4982539290000001"/>
    <m/>
    <m/>
    <n v="8.6904675000000001E-2"/>
    <m/>
    <m/>
    <n v="6.0898206000000003E-2"/>
    <m/>
    <m/>
    <s v="Construction files (nr. 57)"/>
    <n v="2.9"/>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33"/>
    <s v="Austria"/>
    <s v="Vienna"/>
    <n v="1946"/>
    <n v="1977"/>
    <n v="11.637102459999999"/>
    <n v="6.6572379000000001E-2"/>
    <n v="8.3682671E-2"/>
    <n v="2.0211745E-2"/>
    <n v="63.752702980000002"/>
    <m/>
    <m/>
    <n v="365.0595424"/>
    <m/>
    <m/>
    <n v="236.35887539999999"/>
    <n v="51.994999999999997"/>
    <n v="1.284289676"/>
    <n v="0.37011254300000002"/>
    <m/>
    <m/>
    <n v="0.27926192100000002"/>
    <m/>
    <m/>
    <m/>
    <m/>
    <n v="5.0034584510000002"/>
    <n v="1.0931199009999999"/>
    <n v="2.1563304149999998"/>
    <m/>
    <m/>
    <n v="7.5010466999999997E-2"/>
    <m/>
    <m/>
    <n v="1.284289676"/>
    <m/>
    <m/>
    <s v="Construction files (nr. 63)"/>
    <n v="2.5"/>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
    <s v="Heeren and Fishman"/>
    <s v="Europe"/>
    <s v="Cfb"/>
    <n v="5362"/>
    <n v="4039.855"/>
    <n v="4169.8252499999999"/>
    <n v="90.964997499999996"/>
    <n v="77.550002500000005"/>
    <n v="82445"/>
    <n v="7000"/>
    <s v="NA"/>
    <n v="7568"/>
    <n v="0.63600000000000001"/>
    <n v="0.65300000000000002"/>
    <n v="2352"/>
    <n v="17362"/>
    <s v="NULL"/>
    <s v="NULL"/>
    <x v="0"/>
    <x v="0"/>
    <x v="0"/>
    <x v="0"/>
    <s v="Standard"/>
    <s v="real-world single case study"/>
    <x v="0"/>
    <x v="0"/>
    <s v="OECD_EU15"/>
  </r>
  <r>
    <n v="34"/>
    <s v="Austria"/>
    <s v="Vienna"/>
    <n v="1977"/>
    <n v="1997"/>
    <n v="17.297559459999999"/>
    <n v="8.6359929000000002E-2"/>
    <n v="0.47352356099999998"/>
    <n v="1.6387097E-2"/>
    <n v="15.893325770000001"/>
    <m/>
    <m/>
    <n v="669.6"/>
    <n v="6.0503225809999996"/>
    <m/>
    <n v="469.37566450000003"/>
    <n v="187.37852899999999"/>
    <n v="2.7698961240000002"/>
    <n v="3.7688560000000001E-3"/>
    <m/>
    <m/>
    <m/>
    <n v="2.5446183269999998"/>
    <n v="1.846062992"/>
    <m/>
    <m/>
    <n v="6.0614310549999999"/>
    <n v="1.8121601430000001"/>
    <n v="3.092650039"/>
    <n v="0.58064516099999997"/>
    <m/>
    <n v="3.4390636000000002E-2"/>
    <m/>
    <m/>
    <n v="2.7698961240000002"/>
    <m/>
    <m/>
    <s v="Construction files (nr. 5)"/>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95, Data: https://www.rug.nl/ggdc/historicaldevelopment/maddison/releases/maddison-project-database-2018. GDP: Data: https://esa.un.org/unpd/wup/Download, Urbanization_rate_2018.xls. Human Development Index: Not collected."/>
    <s v="Heeren and Fishman"/>
    <s v="Europe"/>
    <s v="Cfb"/>
    <n v="5362"/>
    <n v="4169.8252499999999"/>
    <n v="4470.8149999999996"/>
    <n v="77.550002500000005"/>
    <n v="99.559997499999994"/>
    <n v="82445"/>
    <n v="7568"/>
    <s v="NA"/>
    <n v="8015"/>
    <n v="0.65300000000000002"/>
    <n v="0.61599999999999999"/>
    <n v="17362"/>
    <n v="31019"/>
    <s v="NULL"/>
    <s v="NULL"/>
    <x v="0"/>
    <x v="0"/>
    <x v="0"/>
    <x v="0"/>
    <s v="Standard"/>
    <s v="real-world single case study"/>
    <x v="0"/>
    <x v="0"/>
    <s v="OECD_EU15"/>
  </r>
  <r>
    <n v="35"/>
    <s v="Austria"/>
    <s v="Vienna"/>
    <n v="1977"/>
    <n v="1997"/>
    <n v="17.05230504"/>
    <n v="7.8684541999999996E-2"/>
    <n v="0.43143834199999997"/>
    <n v="1.4930664999999999E-2"/>
    <n v="11.35156699"/>
    <m/>
    <m/>
    <n v="901.89297350000004"/>
    <n v="10.526226940000001"/>
    <m/>
    <n v="945.5553281"/>
    <n v="311.05704980000002"/>
    <n v="3.2919953209999999"/>
    <n v="3.433892E-3"/>
    <m/>
    <m/>
    <m/>
    <n v="2.3184610060000002"/>
    <n v="3.5250361059999999"/>
    <m/>
    <m/>
    <n v="5.5227109680000002"/>
    <n v="1.651101301"/>
    <n v="2.8177854600000001"/>
    <m/>
    <m/>
    <n v="3.1334108999999999E-2"/>
    <m/>
    <n v="0.72054443899999998"/>
    <n v="3.2919953209999999"/>
    <m/>
    <m/>
    <s v="Construction files (nr. 9)"/>
    <n v="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95, Data: https://www.rug.nl/ggdc/historicaldevelopment/maddison/releases/maddison-project-database-2018. GDP: Data: https://esa.un.org/unpd/wup/Download, Urbanization_rate_2018.xls. Human Development Index: Not collected."/>
    <s v="Heeren and Fishman"/>
    <s v="Europe"/>
    <s v="Cfb"/>
    <n v="5362"/>
    <n v="4169.8252499999999"/>
    <n v="4470.8149999999996"/>
    <n v="77.550002500000005"/>
    <n v="99.559997499999994"/>
    <n v="82445"/>
    <n v="7568"/>
    <s v="NA"/>
    <n v="8015"/>
    <n v="0.65300000000000002"/>
    <n v="0.61599999999999999"/>
    <n v="17362"/>
    <n v="31019"/>
    <s v="NULL"/>
    <s v="NULL"/>
    <x v="0"/>
    <x v="0"/>
    <x v="0"/>
    <x v="0"/>
    <s v="Standard"/>
    <s v="real-world single case study"/>
    <x v="0"/>
    <x v="0"/>
    <s v="OECD_EU15"/>
  </r>
  <r>
    <n v="36"/>
    <s v="Austria"/>
    <s v="Vienna"/>
    <n v="1977"/>
    <n v="1999"/>
    <n v="20.30641821"/>
    <n v="8.0354259999999997E-2"/>
    <n v="0.44059363800000001"/>
    <n v="1.5247500000000001E-2"/>
    <n v="16.329057630000001"/>
    <m/>
    <m/>
    <n v="938.96168160000002"/>
    <n v="4.1275931870000004"/>
    <m/>
    <n v="670.52674890000003"/>
    <n v="151.87205309999999"/>
    <n v="3.3563180670000001"/>
    <n v="21.11857135"/>
    <m/>
    <m/>
    <m/>
    <n v="2.3676596860000001"/>
    <n v="1.3535311160000001"/>
    <m/>
    <m/>
    <n v="5.6399051279999997"/>
    <n v="1.6861383379999999"/>
    <n v="2.8775800060000001"/>
    <m/>
    <m/>
    <n v="3.1999031999999997E-2"/>
    <m/>
    <n v="1.27130319"/>
    <n v="3.3563180670000001"/>
    <m/>
    <m/>
    <s v="Construction files (nr. 17)"/>
    <n v="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2000, Data: https://www.rug.nl/ggdc/historicaldevelopment/maddison/releases/maddison-project-database-2018. GDP: Data: https://esa.un.org/unpd/wup/Download, Urbanization_rate_2018.xls. Human Development Index: Not collected."/>
    <s v="Heeren and Fishman"/>
    <s v="Europe"/>
    <s v="Cfb"/>
    <n v="5362"/>
    <n v="4169.8252499999999"/>
    <n v="4736.1402500000004"/>
    <n v="77.550002500000005"/>
    <n v="99.947502499999999"/>
    <n v="82445"/>
    <n v="7568"/>
    <s v="NA"/>
    <n v="8039"/>
    <n v="0.65300000000000002"/>
    <n v="0.60199999999999998"/>
    <n v="17362"/>
    <n v="33821"/>
    <s v="NULL"/>
    <s v="NULL"/>
    <x v="0"/>
    <x v="0"/>
    <x v="0"/>
    <x v="0"/>
    <s v="Standard"/>
    <s v="real-world single case study"/>
    <x v="0"/>
    <x v="0"/>
    <s v="OECD_EU15"/>
  </r>
  <r>
    <n v="37"/>
    <s v="Austria"/>
    <s v="Vienna"/>
    <n v="1977"/>
    <n v="1999"/>
    <n v="16.220524149999999"/>
    <n v="8.4624223999999998E-2"/>
    <n v="0.10637416399999999"/>
    <n v="1.6057741E-2"/>
    <n v="147.3428658"/>
    <m/>
    <m/>
    <n v="801.07413010000005"/>
    <m/>
    <m/>
    <n v="49.621785170000003"/>
    <n v="61.220121030000001"/>
    <n v="12.577045740000001"/>
    <n v="41.989320939999999"/>
    <m/>
    <m/>
    <n v="9.1255673220000002"/>
    <m/>
    <m/>
    <m/>
    <m/>
    <n v="0.29474853899999998"/>
    <n v="1.190521387"/>
    <n v="1.105412284"/>
    <m/>
    <m/>
    <m/>
    <m/>
    <n v="15.14874483"/>
    <n v="12.577045740000001"/>
    <m/>
    <m/>
    <s v="Construction files (nr. 35)"/>
    <n v="3.2"/>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2000, Data: https://www.rug.nl/ggdc/historicaldevelopment/maddison/releases/maddison-project-database-2018. GDP: Data: https://esa.un.org/unpd/wup/Download, Urbanization_rate_2018.xls. Human Development Index: Not collected."/>
    <s v="Heeren and Fishman"/>
    <s v="Europe"/>
    <s v="Cfb"/>
    <n v="5362"/>
    <n v="4169.8252499999999"/>
    <n v="4736.1402500000004"/>
    <n v="77.550002500000005"/>
    <n v="99.947502499999999"/>
    <n v="82445"/>
    <n v="7568"/>
    <s v="NA"/>
    <n v="8039"/>
    <n v="0.65300000000000002"/>
    <n v="0.60199999999999998"/>
    <n v="17362"/>
    <n v="33821"/>
    <s v="NULL"/>
    <s v="NULL"/>
    <x v="0"/>
    <x v="0"/>
    <x v="0"/>
    <x v="0"/>
    <s v="Standard"/>
    <s v="real-world single case study"/>
    <x v="0"/>
    <x v="0"/>
    <s v="OECD_EU15"/>
  </r>
  <r>
    <n v="38"/>
    <s v="Austria"/>
    <s v="Vienna"/>
    <n v="1997"/>
    <m/>
    <n v="61.957324839999998"/>
    <n v="8.3917196999999999E-2"/>
    <n v="0.85031847100000002"/>
    <m/>
    <n v="4.9353503180000002"/>
    <m/>
    <m/>
    <n v="1543.1847130000001"/>
    <m/>
    <n v="1.8980891719999999"/>
    <m/>
    <m/>
    <n v="1.342038217"/>
    <n v="27.029140129999998"/>
    <m/>
    <m/>
    <m/>
    <m/>
    <m/>
    <m/>
    <m/>
    <n v="3.0318471339999999"/>
    <n v="2.211783439"/>
    <n v="1.0961783439999999"/>
    <n v="2.4681528660000001"/>
    <m/>
    <n v="0.15286624200000001"/>
    <n v="0.18152866200000001"/>
    <m/>
    <n v="1.342038217"/>
    <m/>
    <m/>
    <s v="Final Bill WHA PGH."/>
    <n v="3.2"/>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39"/>
    <s v="Austria"/>
    <s v="Vienna"/>
    <n v="1997"/>
    <m/>
    <n v="30.33903754"/>
    <n v="8.6964911000000006E-2"/>
    <n v="0.128714669"/>
    <m/>
    <n v="16.336036709999998"/>
    <m/>
    <m/>
    <n v="1513.321463"/>
    <m/>
    <n v="10.726222399999999"/>
    <m/>
    <n v="13.23120787"/>
    <n v="3.262091759"/>
    <n v="31.453079500000001"/>
    <m/>
    <m/>
    <n v="3.2013648379999999"/>
    <n v="1.5643782820000001"/>
    <m/>
    <m/>
    <m/>
    <n v="1.7155355080000001"/>
    <n v="8.6057307380000001"/>
    <n v="3.7096227609999999"/>
    <n v="5.5875367740000002"/>
    <m/>
    <m/>
    <m/>
    <m/>
    <n v="3.262091759"/>
    <m/>
    <m/>
    <s v="LCA Data JAS"/>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0"/>
    <s v="Austria"/>
    <s v="Vienna"/>
    <n v="1997"/>
    <m/>
    <n v="60.339642300000001"/>
    <n v="0.26056198800000002"/>
    <n v="1.2409264659999999"/>
    <m/>
    <n v="20.141441650000001"/>
    <m/>
    <m/>
    <n v="1158.8982960000001"/>
    <m/>
    <n v="9.2532075880000004"/>
    <m/>
    <n v="9.0643001470000009"/>
    <n v="2.9215512870000002"/>
    <n v="33.039260040000002"/>
    <m/>
    <n v="16.988641600000001"/>
    <n v="3.5045587349999998"/>
    <m/>
    <m/>
    <m/>
    <m/>
    <n v="1.5177735779999999"/>
    <n v="7.4651009479999999"/>
    <n v="6.2046323320000001"/>
    <n v="5.7616769530000003"/>
    <m/>
    <m/>
    <m/>
    <n v="0.22147769"/>
    <n v="2.9215512870000002"/>
    <m/>
    <m/>
    <s v="LCA Data IBO1"/>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1"/>
    <s v="Austria"/>
    <s v="Vienna"/>
    <n v="1997"/>
    <m/>
    <n v="46.007305129999999"/>
    <n v="8.3901937999999995E-2"/>
    <n v="0.70348548200000005"/>
    <m/>
    <n v="13.7147399"/>
    <m/>
    <m/>
    <n v="886.52724130000001"/>
    <m/>
    <n v="17.003050479999999"/>
    <n v="186.27198390000001"/>
    <n v="26.713086329999999"/>
    <n v="4.3338578090000004"/>
    <n v="35.868078590000003"/>
    <m/>
    <m/>
    <n v="6.7379710389999996"/>
    <m/>
    <m/>
    <m/>
    <m/>
    <n v="0.29688378100000001"/>
    <n v="5.2277361510000002"/>
    <n v="3.510973415"/>
    <n v="5.8279577089999997"/>
    <m/>
    <m/>
    <m/>
    <m/>
    <n v="4.3338578090000004"/>
    <m/>
    <m/>
    <s v="LCA Data IBO2"/>
    <n v="3.2"/>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2"/>
    <s v="Austria"/>
    <s v="Vienna"/>
    <n v="1997"/>
    <m/>
    <n v="48.477763770000003"/>
    <n v="8.8674676999999993E-2"/>
    <n v="0.17052822500000001"/>
    <m/>
    <n v="15.654491050000001"/>
    <m/>
    <m/>
    <n v="997.98915169999998"/>
    <m/>
    <m/>
    <m/>
    <n v="12.090451140000001"/>
    <n v="10.252156879999999"/>
    <n v="42.901490819999999"/>
    <m/>
    <m/>
    <n v="2.087265473"/>
    <m/>
    <m/>
    <m/>
    <m/>
    <n v="9.6723609160000006"/>
    <n v="6.6506007709999997"/>
    <n v="3.355995466"/>
    <n v="3.4514912720000002"/>
    <m/>
    <n v="0.15006483800000001"/>
    <m/>
    <n v="0.22168669199999999"/>
    <n v="10.252156879999999"/>
    <m/>
    <m/>
    <s v="LCA Data IBO3"/>
    <n v="3.4"/>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3"/>
    <s v="Austria"/>
    <s v="Vienna"/>
    <n v="1997"/>
    <m/>
    <n v="26.249296090000001"/>
    <n v="0.31525904599999999"/>
    <n v="0.213357132"/>
    <m/>
    <n v="116.7095356"/>
    <m/>
    <m/>
    <n v="529.24987999999996"/>
    <m/>
    <n v="70.16902091"/>
    <m/>
    <n v="9.9258832849999994"/>
    <n v="14.56878923"/>
    <n v="45.699823879999997"/>
    <m/>
    <m/>
    <n v="6.6522843060000003"/>
    <m/>
    <m/>
    <m/>
    <m/>
    <n v="0.29296800200000001"/>
    <n v="2.8245936710000001"/>
    <n v="6.7605550900000004"/>
    <n v="2.534810104"/>
    <m/>
    <m/>
    <m/>
    <n v="9.5533040000000003E-3"/>
    <n v="14.56878923"/>
    <m/>
    <m/>
    <s v="LCA Data IBO4"/>
    <n v="3.2"/>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4"/>
    <s v="Austria"/>
    <s v="Vienna"/>
    <n v="1997"/>
    <m/>
    <n v="72.442212519999998"/>
    <n v="8.5137528000000004E-2"/>
    <n v="0.43223667900000001"/>
    <m/>
    <n v="6.2641573270000004"/>
    <n v="0.29143230599999997"/>
    <m/>
    <n v="1558.0887970000001"/>
    <m/>
    <n v="36.481430619999998"/>
    <m/>
    <n v="9.7318743219999995"/>
    <n v="3.7886199829999998"/>
    <n v="17.65948796"/>
    <m/>
    <n v="18.884158549999999"/>
    <n v="5.6518220320000001"/>
    <m/>
    <m/>
    <m/>
    <m/>
    <n v="0.30125586700000001"/>
    <n v="1.7092995950000001"/>
    <n v="3.192657289"/>
    <n v="7.1024345230000003"/>
    <m/>
    <m/>
    <m/>
    <n v="0.97580704799999995"/>
    <n v="3.7886199829999998"/>
    <m/>
    <m/>
    <s v="LCA Data IBO5"/>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5"/>
    <s v="Austria"/>
    <s v="Vienna"/>
    <n v="1997"/>
    <m/>
    <n v="58.124524479999998"/>
    <n v="0.227735825"/>
    <n v="0.20755670100000001"/>
    <m/>
    <n v="9.6081456190000001"/>
    <m/>
    <m/>
    <n v="1231.820193"/>
    <m/>
    <m/>
    <m/>
    <n v="11.631823450000001"/>
    <n v="8.5386520620000006"/>
    <n v="16.587239690000001"/>
    <m/>
    <n v="3.8311507730000001"/>
    <n v="4.860286082"/>
    <m/>
    <m/>
    <m/>
    <m/>
    <n v="0.26521134000000002"/>
    <n v="2.2658273200000001"/>
    <n v="2.412846649"/>
    <n v="3.3237899479999999"/>
    <m/>
    <m/>
    <m/>
    <m/>
    <n v="8.5386520620000006"/>
    <m/>
    <m/>
    <s v="LCA Data IBO6"/>
    <n v="2.9"/>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6"/>
    <s v="Austria"/>
    <s v="Vienna"/>
    <n v="1997"/>
    <m/>
    <n v="10.500970260000001"/>
    <n v="6.6624017999999993E-2"/>
    <n v="0.110185876"/>
    <m/>
    <n v="85.173682400000004"/>
    <n v="0.14349788499999999"/>
    <m/>
    <n v="591.91084020000005"/>
    <m/>
    <n v="8.4151259960000004"/>
    <m/>
    <n v="5.3991079400000004"/>
    <n v="8.0281941979999996"/>
    <n v="23.277406989999999"/>
    <m/>
    <m/>
    <n v="4.9737392079999996"/>
    <m/>
    <m/>
    <m/>
    <m/>
    <n v="0.23574652600000001"/>
    <n v="3.2158901110000002"/>
    <n v="4.5099335429999998"/>
    <n v="3.2645768940000002"/>
    <m/>
    <m/>
    <m/>
    <n v="8.627810362"/>
    <n v="8.0281941979999996"/>
    <m/>
    <m/>
    <s v="LCA Data IBO7"/>
    <n v="2.6"/>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7"/>
    <s v="Austria"/>
    <s v="Vienna"/>
    <n v="1997"/>
    <m/>
    <n v="61.800401979999997"/>
    <n v="0.266526296"/>
    <n v="0.52998907200000001"/>
    <m/>
    <n v="6.0657708780000004"/>
    <m/>
    <m/>
    <n v="1220.2707339999999"/>
    <m/>
    <n v="16.978031420000001"/>
    <m/>
    <n v="24.670531759999999"/>
    <n v="5.7686093749999996"/>
    <n v="21.677472089999998"/>
    <m/>
    <m/>
    <n v="5.7686093749999996"/>
    <m/>
    <m/>
    <m/>
    <m/>
    <n v="0.28184389900000001"/>
    <n v="2.7663591429999999"/>
    <n v="2.8643918030000002"/>
    <n v="8.0539957770000008"/>
    <m/>
    <m/>
    <m/>
    <m/>
    <n v="5.7686093749999996"/>
    <m/>
    <m/>
    <s v="LCA Data IBO8"/>
    <n v="3.1"/>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8"/>
    <s v="Austria"/>
    <s v="Vienna"/>
    <n v="1997"/>
    <m/>
    <n v="58.61229324"/>
    <n v="8.3488721000000002E-2"/>
    <n v="0.46561017500000002"/>
    <m/>
    <n v="4.7235349449999999"/>
    <n v="7.3855406999999998E-2"/>
    <m/>
    <n v="1310.7022750000001"/>
    <m/>
    <n v="6.0625655859999998"/>
    <m/>
    <n v="10.91454472"/>
    <n v="2.6748501760000001"/>
    <n v="39.483742820000003"/>
    <m/>
    <m/>
    <n v="4.8102347710000002"/>
    <m/>
    <m/>
    <m/>
    <m/>
    <n v="0.29542162799999999"/>
    <n v="2.517506048"/>
    <n v="9.1548593670000002"/>
    <n v="4.9900566309999999"/>
    <m/>
    <m/>
    <m/>
    <m/>
    <n v="2.6748501760000001"/>
    <m/>
    <m/>
    <s v="LCA Data IBO9"/>
    <n v="3.2"/>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49"/>
    <s v="Austria"/>
    <s v="Vienna"/>
    <n v="1997"/>
    <m/>
    <n v="50.680086609999996"/>
    <n v="8.5993750999999993E-2"/>
    <n v="0.496117796"/>
    <m/>
    <n v="8.8275893219999997"/>
    <m/>
    <m/>
    <n v="1122.119232"/>
    <m/>
    <n v="33.514410859999998"/>
    <n v="52.856390009999998"/>
    <n v="14.74462091"/>
    <n v="3.6613493359999998"/>
    <n v="22.96694652"/>
    <m/>
    <m/>
    <n v="5.9467986509999999"/>
    <m/>
    <m/>
    <m/>
    <m/>
    <n v="7.2499347289999996"/>
    <n v="2.5632752810000001"/>
    <n v="2.6327317720000001"/>
    <n v="6.4296866399999999"/>
    <m/>
    <m/>
    <m/>
    <m/>
    <n v="3.6613493359999998"/>
    <m/>
    <m/>
    <s v="LCA Data IBO10"/>
    <n v="3.3"/>
    <s v="resident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0"/>
    <x v="0"/>
    <s v="Standard"/>
    <s v="real-world single case study"/>
    <x v="0"/>
    <x v="0"/>
    <s v="OECD_EU15"/>
  </r>
  <r>
    <n v="50"/>
    <s v="Austria"/>
    <s v="Vienna"/>
    <m/>
    <n v="1918"/>
    <n v="27.18344793"/>
    <n v="0.933382991"/>
    <n v="0.26062105099999999"/>
    <m/>
    <n v="15.360579039999999"/>
    <m/>
    <m/>
    <n v="101.207217"/>
    <n v="0.16012352399999999"/>
    <m/>
    <n v="1380.9065929999999"/>
    <n v="394.67130609999998"/>
    <n v="1.6440424410000001"/>
    <n v="10.85883606"/>
    <m/>
    <m/>
    <n v="0.27474623300000001"/>
    <m/>
    <n v="3.3956675999999998E-2"/>
    <m/>
    <m/>
    <n v="2.0813198750000002"/>
    <n v="1.4850765480000001"/>
    <n v="0.12012223700000001"/>
    <m/>
    <n v="1.500026249"/>
    <n v="6.7112486999999998E-2"/>
    <m/>
    <m/>
    <n v="0.318140478"/>
    <m/>
    <m/>
    <s v="Case study KES P1"/>
    <n v="4.7"/>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1"/>
    <s v="Austria"/>
    <s v="Vienna"/>
    <m/>
    <n v="1918"/>
    <n v="27.019878240000001"/>
    <n v="0.79740922999999997"/>
    <n v="0.31511559099999997"/>
    <n v="1.492618974"/>
    <n v="13.974922749999999"/>
    <m/>
    <m/>
    <n v="91.402340100000004"/>
    <n v="0.577148789"/>
    <m/>
    <n v="1228.3911840000001"/>
    <n v="354.67558359999998"/>
    <n v="1.96263831"/>
    <n v="18.840989310000001"/>
    <m/>
    <m/>
    <n v="0.29907825199999999"/>
    <m/>
    <n v="0.12546939200000001"/>
    <m/>
    <m/>
    <n v="4.4697471579999997"/>
    <n v="1.872075524"/>
    <n v="0.88805368299999998"/>
    <m/>
    <n v="0.78842009899999999"/>
    <m/>
    <m/>
    <m/>
    <n v="0.33836432100000002"/>
    <m/>
    <m/>
    <s v="Case study KES P2"/>
    <n v="4.5999999999999996"/>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2"/>
    <s v="Austria"/>
    <s v="Vienna"/>
    <m/>
    <n v="1918"/>
    <n v="26.359376350000002"/>
    <n v="0.47067647800000001"/>
    <n v="0.28577824400000001"/>
    <n v="0.82041322999999999"/>
    <n v="13.811294780000001"/>
    <m/>
    <m/>
    <n v="105.4268794"/>
    <m/>
    <m/>
    <n v="1320.391081"/>
    <n v="383.8812552"/>
    <n v="1.254174892"/>
    <n v="11.33250284"/>
    <m/>
    <m/>
    <n v="0.33432856599999999"/>
    <n v="0.47183935900000001"/>
    <m/>
    <m/>
    <m/>
    <n v="2.8141743680000002"/>
    <n v="2.2834641090000001"/>
    <n v="0.29944210700000001"/>
    <m/>
    <n v="0.46224558300000002"/>
    <n v="1.1152038099999999"/>
    <m/>
    <m/>
    <n v="0.21911211999999999"/>
    <m/>
    <m/>
    <s v="Case study KES P3"/>
    <n v="4.5999999999999996"/>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3"/>
    <s v="Austria"/>
    <s v="Vienna"/>
    <m/>
    <n v="1918"/>
    <n v="13.710947490000001"/>
    <n v="0.31336979199999998"/>
    <n v="2.6328799999999999E-2"/>
    <m/>
    <n v="34.718001229999999"/>
    <m/>
    <m/>
    <n v="86.862291600000006"/>
    <m/>
    <m/>
    <n v="1294.708801"/>
    <n v="355.58074790000001"/>
    <n v="1.0603125900000001"/>
    <n v="6.3408526439999999"/>
    <m/>
    <m/>
    <n v="0.60830059299999995"/>
    <m/>
    <m/>
    <m/>
    <m/>
    <n v="4.0964394689999999"/>
    <n v="1.187007615"/>
    <n v="0.128714416"/>
    <m/>
    <n v="0.66650417799999995"/>
    <m/>
    <m/>
    <m/>
    <n v="0.217385249"/>
    <m/>
    <m/>
    <s v="Case study KES VW"/>
    <n v="4.4000000000000004"/>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4"/>
    <s v="Austria"/>
    <s v="Vienna"/>
    <m/>
    <n v="1918"/>
    <n v="11.4816365"/>
    <n v="0.26588034599999999"/>
    <n v="0.18018593499999999"/>
    <m/>
    <n v="5.7109201079999998"/>
    <m/>
    <m/>
    <n v="170.40623500000001"/>
    <n v="0.91193761600000001"/>
    <m/>
    <n v="973.35979829999997"/>
    <n v="267.86957239999998"/>
    <n v="1.1252054119999999"/>
    <n v="5.0894831299999996"/>
    <m/>
    <m/>
    <m/>
    <m/>
    <n v="0.236602227"/>
    <m/>
    <m/>
    <n v="2.8109134409999998"/>
    <n v="1.0306173940000001"/>
    <n v="0.25457816799999999"/>
    <m/>
    <n v="1.85939586"/>
    <n v="3.8984060000000001E-3"/>
    <m/>
    <m/>
    <n v="0.19622827500000001"/>
    <m/>
    <m/>
    <s v="Case study GZL"/>
    <n v="3.9"/>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5"/>
    <s v="Austria"/>
    <s v="Vienna"/>
    <m/>
    <n v="1918"/>
    <n v="17.219167120000002"/>
    <n v="0.21323429199999999"/>
    <n v="0.80255228499999998"/>
    <n v="2.7272952999999999E-2"/>
    <n v="27.765932209999999"/>
    <m/>
    <m/>
    <n v="672.90232700000001"/>
    <m/>
    <m/>
    <n v="814.24890210000001"/>
    <n v="271.31757340000001"/>
    <n v="0.46254371900000002"/>
    <n v="0.58344323799999998"/>
    <m/>
    <m/>
    <n v="7.8499874999999997E-2"/>
    <n v="5.8086671999999999E-2"/>
    <m/>
    <m/>
    <m/>
    <n v="1.5870849440000001"/>
    <n v="2.2011347670000001"/>
    <n v="2.823580931"/>
    <m/>
    <m/>
    <n v="0.13729466500000001"/>
    <m/>
    <n v="0.222110432"/>
    <n v="0.13567836799999999"/>
    <m/>
    <m/>
    <s v="Construction files (nr. 18)"/>
    <n v="3.4"/>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6"/>
    <s v="Austria"/>
    <s v="Vienna"/>
    <m/>
    <n v="1918"/>
    <n v="8.0161056590000008"/>
    <n v="0.20603635300000001"/>
    <n v="8.6054796000000003E-2"/>
    <n v="2.6352326999999998E-2"/>
    <n v="40.450733960000001"/>
    <m/>
    <m/>
    <n v="106.0166646"/>
    <m/>
    <m/>
    <n v="1087.7961"/>
    <n v="320.65439149999997"/>
    <n v="0.44693008699999998"/>
    <n v="0.56374852099999995"/>
    <m/>
    <m/>
    <n v="7.5850031999999998E-2"/>
    <n v="5.6125898E-2"/>
    <m/>
    <m/>
    <m/>
    <n v="1.533511284"/>
    <n v="1.0655216249999999"/>
    <n v="1.1252037770000001"/>
    <m/>
    <m/>
    <n v="0.13266014400000001"/>
    <m/>
    <n v="0.21461287000000001"/>
    <n v="0.13567836799999999"/>
    <m/>
    <m/>
    <s v="Construction files (nr. 20)"/>
    <n v="3.3"/>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7"/>
    <s v="Austria"/>
    <s v="Vienna"/>
    <m/>
    <n v="1918"/>
    <n v="11.33722966"/>
    <n v="0.243465863"/>
    <n v="0.10168790599999999"/>
    <n v="3.1139612000000001E-2"/>
    <n v="37.37691753"/>
    <m/>
    <m/>
    <n v="80.18476416"/>
    <m/>
    <m/>
    <n v="1062.802175"/>
    <n v="344.21420660000001"/>
    <n v="0.52812145899999996"/>
    <n v="0.66616166600000004"/>
    <m/>
    <m/>
    <n v="8.9629296999999997E-2"/>
    <n v="6.6321985999999999E-2"/>
    <m/>
    <m/>
    <m/>
    <n v="1.8120959860000001"/>
    <n v="1.01830793"/>
    <n v="1.329613462"/>
    <m/>
    <m/>
    <n v="0.15675979500000001"/>
    <m/>
    <n v="0.25360042900000002"/>
    <n v="0.13567836799999999"/>
    <m/>
    <m/>
    <s v="Construction files (nr. 27)"/>
    <n v="3.9"/>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1"/>
    <x v="0"/>
    <s v="Standard"/>
    <s v="real-world single case study"/>
    <x v="1"/>
    <x v="0"/>
    <s v="OECD_EU15"/>
  </r>
  <r>
    <n v="58"/>
    <s v="Austria"/>
    <s v="Vienna"/>
    <n v="1919"/>
    <n v="1946"/>
    <n v="17.64488072"/>
    <n v="0.204744918"/>
    <n v="0.37273247999999998"/>
    <n v="2.5794635E-2"/>
    <n v="21.36614179"/>
    <m/>
    <m/>
    <n v="697.68171870000003"/>
    <m/>
    <m/>
    <n v="953.56545470000003"/>
    <n v="290.77002629999998"/>
    <n v="0.437541501"/>
    <n v="0.55168276199999999"/>
    <m/>
    <m/>
    <n v="7.4159576000000005E-2"/>
    <n v="5.4813599999999997E-2"/>
    <m/>
    <m/>
    <m/>
    <n v="1.5009253410000001"/>
    <n v="1.5834681740000001"/>
    <n v="1.139478014"/>
    <m/>
    <m/>
    <n v="0.129940475"/>
    <m/>
    <n v="0.21022627799999999"/>
    <n v="0.13569999999999999"/>
    <m/>
    <m/>
    <s v="Construction files (nr. 7)"/>
    <n v="3.2"/>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1"/>
    <x v="0"/>
    <s v="Standard"/>
    <s v="real-world single case study"/>
    <x v="1"/>
    <x v="0"/>
    <s v="OECD_EU15"/>
  </r>
  <r>
    <n v="59"/>
    <s v="Austria"/>
    <s v="Vienna"/>
    <n v="1919"/>
    <n v="1946"/>
    <n v="14.993373269999999"/>
    <n v="0.52282240400000002"/>
    <n v="0.28857729199999999"/>
    <m/>
    <n v="7.292847729"/>
    <m/>
    <m/>
    <n v="757.45711349999999"/>
    <n v="0"/>
    <m/>
    <n v="431.43836440000001"/>
    <n v="144.5737024"/>
    <n v="3.7043993500000001"/>
    <m/>
    <m/>
    <m/>
    <m/>
    <m/>
    <n v="0"/>
    <m/>
    <m/>
    <n v="5.6325750179999998"/>
    <n v="1.743126264"/>
    <n v="0.24741433800000001"/>
    <n v="0.87868646699999997"/>
    <n v="0.68614703899999996"/>
    <n v="0.225731814"/>
    <m/>
    <m/>
    <n v="0.54872884300000002"/>
    <m/>
    <m/>
    <s v="Case study KES Pat"/>
    <n v="3.3"/>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1"/>
    <x v="0"/>
    <s v="Standard"/>
    <s v="real-world single case study"/>
    <x v="1"/>
    <x v="0"/>
    <s v="OECD_EU15"/>
  </r>
  <r>
    <n v="60"/>
    <s v="Austria"/>
    <s v="Vienna"/>
    <n v="1919"/>
    <n v="1946"/>
    <n v="29.127899289999998"/>
    <n v="0.37836726199999998"/>
    <n v="1.2170570489999999"/>
    <n v="9.1675460000000004E-3"/>
    <n v="2.6559101369999998"/>
    <m/>
    <m/>
    <n v="1051.353715"/>
    <n v="0.35185683200000001"/>
    <m/>
    <m/>
    <m/>
    <n v="0.47090303100000003"/>
    <n v="56.203232550000003"/>
    <m/>
    <n v="14.016449209999999"/>
    <n v="10.25530642"/>
    <n v="5.9616091649999996"/>
    <n v="9.1648027000000007E-2"/>
    <m/>
    <m/>
    <n v="0.42700763800000002"/>
    <n v="2.2149661969999999"/>
    <n v="0.50854836000000003"/>
    <n v="0.37801056399999999"/>
    <n v="1.2626168520000001"/>
    <m/>
    <m/>
    <m/>
    <n v="2.8757375000000002E-2"/>
    <m/>
    <m/>
    <s v="Case study ZA"/>
    <n v="3.8"/>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1"/>
    <x v="0"/>
    <s v="Standard"/>
    <s v="real-world single case study"/>
    <x v="1"/>
    <x v="0"/>
    <s v="OECD_EU15"/>
  </r>
  <r>
    <n v="61"/>
    <s v="Austria"/>
    <s v="Vienna"/>
    <n v="1919"/>
    <n v="1946"/>
    <n v="12.025720229999999"/>
    <n v="5.1264740000000003E-2"/>
    <n v="0.129544509"/>
    <n v="2.127168E-3"/>
    <n v="44.630057649999998"/>
    <m/>
    <m/>
    <n v="640.66045780000002"/>
    <m/>
    <m/>
    <n v="523.80124860000001"/>
    <n v="197.91167630000001"/>
    <n v="2.8374658959999999"/>
    <n v="0.34523930600000002"/>
    <m/>
    <m/>
    <m/>
    <n v="1.335435838"/>
    <m/>
    <m/>
    <m/>
    <n v="1.9244485549999999"/>
    <n v="3.1844377650000002"/>
    <n v="5.6232046240000004"/>
    <m/>
    <m/>
    <n v="4.8286704999999999E-2"/>
    <m/>
    <n v="0.138691329"/>
    <n v="1.333917391"/>
    <m/>
    <m/>
    <s v="Construction files  (nr. 58)"/>
    <n v="2.1"/>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
    <n v="5362"/>
    <s v="NA"/>
    <n v="4039.855"/>
    <s v="NA"/>
    <n v="90.964997499999996"/>
    <n v="82445"/>
    <n v="6420"/>
    <s v="NA"/>
    <n v="7000"/>
    <s v="NA"/>
    <n v="0.63600000000000001"/>
    <n v="2447"/>
    <n v="2352"/>
    <s v="NULL"/>
    <s v="NULL"/>
    <x v="0"/>
    <x v="0"/>
    <x v="1"/>
    <x v="0"/>
    <s v="Standard"/>
    <s v="real-world single case study"/>
    <x v="1"/>
    <x v="0"/>
    <s v="OECD_EU15"/>
  </r>
  <r>
    <n v="62"/>
    <s v="Austria"/>
    <s v="Vienna"/>
    <n v="1977"/>
    <n v="1997"/>
    <n v="34.709017639999999"/>
    <n v="0.56160235800000002"/>
    <n v="2.0007786639999998"/>
    <m/>
    <n v="4.5334562930000004"/>
    <n v="0"/>
    <m/>
    <n v="1392.047196"/>
    <n v="2.0997592999999998E-2"/>
    <n v="9.0189859420000005"/>
    <n v="20.225731660000001"/>
    <n v="4.7443074259999998"/>
    <n v="1.1910873660000001"/>
    <n v="15.44853608"/>
    <m/>
    <m/>
    <n v="2.3278326960000002"/>
    <n v="6.4361689999999996"/>
    <n v="5.6899239999999998E-3"/>
    <m/>
    <m/>
    <n v="2.999074384"/>
    <n v="3.1862647910000002"/>
    <n v="0.40974232700000002"/>
    <m/>
    <n v="0.43030057599999999"/>
    <m/>
    <m/>
    <n v="0"/>
    <n v="0.32276064799999998"/>
    <m/>
    <m/>
    <s v="Case study RZ"/>
    <n v="3.7"/>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95, Data: https://www.rug.nl/ggdc/historicaldevelopment/maddison/releases/maddison-project-database-2018. GDP: Data: https://esa.un.org/unpd/wup/Download, Urbanization_rate_2018.xls. Human Development Index: Not collected."/>
    <s v="Heeren and Fishman"/>
    <s v="Europe"/>
    <s v="Cfb"/>
    <n v="5362"/>
    <n v="4169.8252499999999"/>
    <n v="4470.8149999999996"/>
    <n v="77.550002500000005"/>
    <n v="99.559997499999994"/>
    <n v="82445"/>
    <n v="7568"/>
    <s v="NA"/>
    <n v="8015"/>
    <n v="0.65300000000000002"/>
    <n v="0.61599999999999999"/>
    <n v="17362"/>
    <n v="31019"/>
    <s v="NULL"/>
    <s v="NULL"/>
    <x v="0"/>
    <x v="0"/>
    <x v="1"/>
    <x v="0"/>
    <s v="Standard"/>
    <s v="real-world single case study"/>
    <x v="1"/>
    <x v="0"/>
    <s v="OECD_EU15"/>
  </r>
  <r>
    <n v="63"/>
    <s v="Austria"/>
    <s v="Vienna"/>
    <n v="1997"/>
    <m/>
    <n v="40.724500220000003"/>
    <n v="1.0425154590000001"/>
    <n v="0.94175744400000005"/>
    <m/>
    <n v="2.6344512299999998"/>
    <m/>
    <m/>
    <n v="1330.261524"/>
    <m/>
    <m/>
    <m/>
    <m/>
    <n v="2.3329014940000001"/>
    <n v="30.601400330000001"/>
    <m/>
    <m/>
    <n v="15.667339650000001"/>
    <m/>
    <m/>
    <m/>
    <m/>
    <n v="3.5012547719999998"/>
    <n v="2.1653173369999998"/>
    <n v="3.5844172919999999"/>
    <n v="1.632014547"/>
    <n v="0.75167173700000001"/>
    <m/>
    <m/>
    <m/>
    <n v="0.54464626299999996"/>
    <m/>
    <m/>
    <s v="Case study KES OP"/>
    <n v="4.3"/>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1"/>
    <x v="0"/>
    <s v="Standard"/>
    <s v="real-world single case study"/>
    <x v="1"/>
    <x v="0"/>
    <s v="OECD_EU15"/>
  </r>
  <r>
    <n v="64"/>
    <s v="Austria"/>
    <s v="Vienna"/>
    <n v="1997"/>
    <m/>
    <n v="15.14369845"/>
    <n v="9.9642601999999997E-2"/>
    <n v="0.99245026000000003"/>
    <n v="3.3986929999999999E-3"/>
    <n v="55.652762979999999"/>
    <m/>
    <m/>
    <n v="460.55098040000001"/>
    <m/>
    <m/>
    <n v="35.336470589999998"/>
    <n v="8.2888017430000005"/>
    <n v="16.13677513"/>
    <n v="10.0316083"/>
    <m/>
    <m/>
    <m/>
    <n v="2.1337440249999999"/>
    <m/>
    <m/>
    <m/>
    <n v="1.1500526129999999"/>
    <n v="2.1007036800000001"/>
    <n v="1.8877216670000001"/>
    <m/>
    <m/>
    <m/>
    <m/>
    <m/>
    <n v="4.7479357599999998"/>
    <m/>
    <m/>
    <s v="Construction files (nr. 6)"/>
    <n v="3.4"/>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1"/>
    <x v="0"/>
    <s v="Standard"/>
    <s v="real-world single case study"/>
    <x v="1"/>
    <x v="0"/>
    <s v="OECD_EU15"/>
  </r>
  <r>
    <n v="65"/>
    <s v="Austria"/>
    <s v="Vienna"/>
    <n v="1997"/>
    <m/>
    <n v="55.462517200000001"/>
    <n v="0.14658959799999999"/>
    <n v="0.68910817800000002"/>
    <n v="5.0000000000000001E-3"/>
    <n v="4.2089467819999999"/>
    <m/>
    <m/>
    <n v="2106.4968610000001"/>
    <m/>
    <m/>
    <n v="9.1352195120000008"/>
    <n v="62.946731710000002"/>
    <n v="5.975903003"/>
    <n v="2.5609345029999999"/>
    <m/>
    <m/>
    <n v="6.0609756099999998"/>
    <n v="3.1390657289999999"/>
    <m/>
    <m/>
    <m/>
    <n v="1.6919043250000001"/>
    <n v="4.3872861910000003"/>
    <n v="4.6459298049999997"/>
    <m/>
    <m/>
    <m/>
    <m/>
    <m/>
    <n v="1.1951806009999999"/>
    <m/>
    <m/>
    <s v="Construction files (nr. 64)"/>
    <n v="5"/>
    <s v="commerc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362"/>
    <n v="4470.8149999999996"/>
    <n v="4651.6097499999996"/>
    <n v="99.559997499999994"/>
    <n v="163.375"/>
    <n v="82445"/>
    <n v="8015"/>
    <s v="NA"/>
    <n v="8780"/>
    <n v="0.61599999999999999"/>
    <n v="0.58699999999999997"/>
    <n v="31019"/>
    <n v="45010"/>
    <s v="NULL"/>
    <s v="NULL"/>
    <x v="0"/>
    <x v="0"/>
    <x v="1"/>
    <x v="0"/>
    <s v="Standard"/>
    <s v="real-world single case study"/>
    <x v="1"/>
    <x v="0"/>
    <s v="OECD_EU15"/>
  </r>
  <r>
    <n v="66"/>
    <s v="Austria"/>
    <s v="Vienna"/>
    <m/>
    <n v="1946"/>
    <n v="31.066067589999999"/>
    <n v="1.0353171E-2"/>
    <n v="0.148588372"/>
    <m/>
    <n v="19.422643650000001"/>
    <m/>
    <m/>
    <n v="240.90676769999999"/>
    <n v="0.77684587500000002"/>
    <m/>
    <n v="910.96531679999998"/>
    <n v="215.19859149999999"/>
    <n v="0.25178448599999997"/>
    <m/>
    <m/>
    <m/>
    <n v="0.77684587500000002"/>
    <m/>
    <n v="0.144780513"/>
    <m/>
    <m/>
    <m/>
    <n v="1.4555817520000001"/>
    <m/>
    <n v="1.5073629E-2"/>
    <n v="3.8437753999999998E-2"/>
    <m/>
    <m/>
    <m/>
    <n v="0.05"/>
    <m/>
    <m/>
    <s v="Case study WPO"/>
    <n v="5.4"/>
    <s v="industr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7000"/>
    <s v="NA"/>
    <n v="0.63600000000000001"/>
    <s v="NA"/>
    <n v="2352"/>
    <s v="NULL"/>
    <s v="NULL"/>
    <x v="0"/>
    <x v="0"/>
    <x v="2"/>
    <x v="0"/>
    <s v="Standard"/>
    <s v="real-world single case study"/>
    <x v="1"/>
    <x v="0"/>
    <s v="OECD_EU15"/>
  </r>
  <r>
    <n v="67"/>
    <s v="Austria"/>
    <s v="Vienna"/>
    <m/>
    <n v="1918"/>
    <n v="28.285416380000001"/>
    <n v="1.9166743999999999E-2"/>
    <n v="8.6754734E-2"/>
    <n v="2.5219399999999999E-3"/>
    <n v="40.195987649999999"/>
    <m/>
    <m/>
    <n v="121.10854500000001"/>
    <m/>
    <m/>
    <n v="727.70453199999997"/>
    <n v="222.66207850000001"/>
    <n v="4.0603233000000002E-2"/>
    <m/>
    <m/>
    <m/>
    <m/>
    <m/>
    <m/>
    <m/>
    <m/>
    <n v="0.23151408800000001"/>
    <n v="2.7390250969999999"/>
    <n v="0.173005081"/>
    <m/>
    <m/>
    <m/>
    <m/>
    <m/>
    <n v="0.02"/>
    <m/>
    <m/>
    <s v="Construction files (nr. 54)"/>
    <n v="2.5"/>
    <s v="industrial"/>
    <s v="NA"/>
    <s v="NULL"/>
    <s v="urban"/>
    <s v="gross"/>
    <s v="Kleemann, Fritz; Lederer, Jakob; Rechberger, Helmut; Fellner, Johann"/>
    <n v="2016"/>
    <s v="GIS‐based Analysis of Vienna's Material Stock in Buildings"/>
    <s v="Journal of Industrial Ecology"/>
    <s v="Copyright Elsevier"/>
    <s v="10.1111/jiec.12446"/>
    <s v="https://doi.org/10.1111/jiec.12446"/>
    <s v="NULL"/>
    <s v="Personal communication by the author. Data based and converted from Kleemann et al. 2016. No. of floors calculated by author. "/>
    <s v="Summed &quot;slag fill&quot; and &quot;mineral fill&quot;, &quot;bricks&quot; and &quot;foamed clay bricks&quot;, &quot;mineral wool&quot; and &quot;mineral wool board&quot;. Considered &quot;cement asbestos&quot; as &quot;cement&quot;, &quot;laminate&quot; as &quot;other&quot;."/>
    <s v="NULL"/>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
    <s v="Heeren and Fishman"/>
    <s v="Europe"/>
    <s v="Cfb"/>
    <n v="5362"/>
    <s v="NA"/>
    <n v="4039.855"/>
    <s v="NA"/>
    <n v="90.964997499999996"/>
    <n v="82445"/>
    <s v="NA"/>
    <s v="Pre-1918"/>
    <n v="6727"/>
    <s v="NA"/>
    <n v="0.63600000000000001"/>
    <s v="NA"/>
    <n v="2767"/>
    <s v="NULL"/>
    <s v="NULL"/>
    <x v="0"/>
    <x v="0"/>
    <x v="2"/>
    <x v="0"/>
    <s v="Standard"/>
    <s v="real-world single case study"/>
    <x v="1"/>
    <x v="0"/>
    <s v="OECD_EU15"/>
  </r>
  <r>
    <n v="68"/>
    <s v="Brazil"/>
    <s v="Rio de Janeiro"/>
    <n v="2000"/>
    <n v="2010"/>
    <m/>
    <m/>
    <m/>
    <n v="20.13"/>
    <n v="868.96"/>
    <m/>
    <m/>
    <n v="845.29"/>
    <n v="81.48"/>
    <n v="393.88"/>
    <m/>
    <n v="28.29"/>
    <m/>
    <m/>
    <m/>
    <m/>
    <m/>
    <n v="2.46"/>
    <m/>
    <m/>
    <m/>
    <n v="116.43"/>
    <n v="0.8"/>
    <n v="0.54"/>
    <m/>
    <m/>
    <m/>
    <m/>
    <m/>
    <m/>
    <m/>
    <n v="0.31"/>
    <s v="SFH mainly composed of wood"/>
    <s v="NA"/>
    <s v="residential"/>
    <s v="SFH"/>
    <s v="NULL"/>
    <s v="urban"/>
    <s v="gross"/>
    <s v="Condeixa, Karina; Haddad, Assed; Boer, Dieter"/>
    <n v="2017"/>
    <s v="Material flow analysis of the residential building stock at the city of Rio de Janeiro"/>
    <s v="Journal of Cleaner Production"/>
    <s v="Copyright Elsevier"/>
    <s v="10.1016/j.jclepro.2017.02.080"/>
    <s v="https://doi.org/10.1016/j.jclepro.2017.02.080"/>
    <s v="NULL"/>
    <s v="NULL"/>
    <s v="NULL"/>
    <s v="Table 4. MI and MIPS from 1 m2 of buildings types. Considered &quot;lime&quot; and &quot;stone&quot; as &quot;other construction materials&quot;, &quot;fibreglass&quot; as &quot;other&quo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South_America"/>
    <s v="Aw"/>
    <n v="2547"/>
    <n v="221.572495"/>
    <n v="202.31750500000001"/>
    <n v="1672.8575499999999"/>
    <n v="1832.0999750000001"/>
    <n v="8358140"/>
    <n v="176369"/>
    <s v="NA"/>
    <n v="198142"/>
    <n v="0.81200000000000006"/>
    <n v="0.84299999999999997"/>
    <n v="8316"/>
    <n v="13418"/>
    <s v="NULL"/>
    <s v="NULL"/>
    <x v="1"/>
    <x v="1"/>
    <x v="3"/>
    <x v="1"/>
    <s v="Standard"/>
    <s v="modeled/hypothetical/regulations"/>
    <x v="2"/>
    <x v="1"/>
    <s v="LAM_BRA"/>
  </r>
  <r>
    <n v="69"/>
    <s v="Brazil"/>
    <s v="Rio de Janeiro"/>
    <n v="2000"/>
    <n v="2010"/>
    <m/>
    <m/>
    <m/>
    <n v="21.25"/>
    <n v="20.64"/>
    <m/>
    <m/>
    <n v="557.91"/>
    <n v="63.82"/>
    <n v="270.14"/>
    <m/>
    <n v="19.73"/>
    <m/>
    <m/>
    <m/>
    <m/>
    <m/>
    <n v="2.23"/>
    <n v="3.4"/>
    <m/>
    <m/>
    <n v="50.72"/>
    <n v="1.1000000000000001"/>
    <n v="0.31"/>
    <m/>
    <m/>
    <m/>
    <m/>
    <m/>
    <m/>
    <m/>
    <m/>
    <s v="MFB-4F: multi-family buildings with four apartment’s floors"/>
    <n v="4"/>
    <s v="residential"/>
    <s v="MFH"/>
    <s v="NULL"/>
    <s v="urban"/>
    <s v="gross"/>
    <s v="Condeixa, Karina; Haddad, Assed; Boer, Dieter"/>
    <n v="2017"/>
    <s v="Material flow analysis of the residential building stock at the city of Rio de Janeiro"/>
    <s v="Journal of Cleaner Production"/>
    <s v="Copyright Elsevier"/>
    <s v="10.1016/j.jclepro.2017.02.080"/>
    <s v="https://doi.org/10.1016/j.jclepro.2017.02.080"/>
    <s v="for use_type or construction_type: 'Slab-column-beam-slab structure modelled of reinforced concrete, walls consist of hollow ceramic-brick masonry, grout mortar between bricks and mortar of two layers as coating'"/>
    <s v="NULL"/>
    <s v="NULL"/>
    <s v="Table 4. MI and MIPS from 1 m2 of buildings types. Considered &quot;lime&quot;, &quot;fibre cement&quot; and &quot;stone&quot; as &quot;other construction materials&quo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South_America"/>
    <s v="Aw"/>
    <n v="2547"/>
    <n v="221.572495"/>
    <n v="202.31750500000001"/>
    <n v="1672.8575499999999"/>
    <n v="1832.0999750000001"/>
    <n v="8358140"/>
    <n v="176369"/>
    <s v="NA"/>
    <n v="198142"/>
    <n v="0.81200000000000006"/>
    <n v="0.84299999999999997"/>
    <n v="8316"/>
    <n v="13418"/>
    <s v="NULL"/>
    <s v="NULL"/>
    <x v="1"/>
    <x v="1"/>
    <x v="4"/>
    <x v="2"/>
    <s v="Standard"/>
    <s v="modeled/hypothetical/regulations"/>
    <x v="3"/>
    <x v="2"/>
    <s v="LAM_BRA"/>
  </r>
  <r>
    <n v="70"/>
    <s v="Brazil"/>
    <s v="Rio de Janeiro"/>
    <n v="2000"/>
    <n v="2010"/>
    <m/>
    <m/>
    <m/>
    <n v="21.49"/>
    <n v="20.09"/>
    <m/>
    <m/>
    <n v="511.6"/>
    <n v="48.66"/>
    <n v="203.59"/>
    <m/>
    <n v="14.11"/>
    <m/>
    <m/>
    <m/>
    <m/>
    <m/>
    <n v="3.5"/>
    <n v="1.37"/>
    <m/>
    <m/>
    <n v="23.99"/>
    <n v="0.39"/>
    <n v="0.23"/>
    <m/>
    <m/>
    <m/>
    <m/>
    <m/>
    <m/>
    <m/>
    <m/>
    <s v="MFB-8F: eight apartment’s floors"/>
    <n v="8"/>
    <s v="residential"/>
    <s v="MFH"/>
    <s v="NULL"/>
    <s v="urban"/>
    <s v="gross"/>
    <s v="Condeixa, Karina; Haddad, Assed; Boer, Dieter"/>
    <n v="2017"/>
    <s v="Material flow analysis of the residential building stock at the city of Rio de Janeiro"/>
    <s v="Journal of Cleaner Production"/>
    <s v="Copyright Elsevier"/>
    <s v="10.1016/j.jclepro.2017.02.080"/>
    <s v="https://doi.org/10.1016/j.jclepro.2017.02.080"/>
    <s v="NULL"/>
    <s v="NULL"/>
    <s v="NULL"/>
    <s v="Table 4. MI and MIPS from 1 m2 of buildings types. Considered &quot;lime&quot;, &quot;fibre cement&quot; and &quot;stone&quot; as &quot;other construction materials&quo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South_America"/>
    <s v="Aw"/>
    <n v="2547"/>
    <n v="221.572495"/>
    <n v="202.31750500000001"/>
    <n v="1672.8575499999999"/>
    <n v="1832.0999750000001"/>
    <n v="8358140"/>
    <n v="176369"/>
    <s v="NA"/>
    <n v="198142"/>
    <n v="0.81200000000000006"/>
    <n v="0.84299999999999997"/>
    <n v="8316"/>
    <n v="13418"/>
    <s v="NULL"/>
    <s v="NULL"/>
    <x v="1"/>
    <x v="1"/>
    <x v="5"/>
    <x v="2"/>
    <s v="Standard"/>
    <s v="modeled/hypothetical/regulations"/>
    <x v="3"/>
    <x v="2"/>
    <s v="LAM_BRA"/>
  </r>
  <r>
    <n v="71"/>
    <s v="Brazil"/>
    <s v="Rio de Janeiro"/>
    <n v="2000"/>
    <n v="2010"/>
    <m/>
    <m/>
    <m/>
    <n v="23.21"/>
    <n v="21.16"/>
    <m/>
    <m/>
    <n v="524.75"/>
    <n v="28.09"/>
    <n v="113.46"/>
    <m/>
    <n v="7.91"/>
    <m/>
    <m/>
    <m/>
    <m/>
    <m/>
    <n v="3.87"/>
    <n v="0.76"/>
    <m/>
    <m/>
    <n v="13.64"/>
    <n v="0.5"/>
    <n v="0.24"/>
    <m/>
    <m/>
    <m/>
    <m/>
    <m/>
    <m/>
    <m/>
    <m/>
    <s v="MFB-16F: 16 apartment’s floors"/>
    <n v="16"/>
    <s v="residential"/>
    <s v="MFH"/>
    <s v="NULL"/>
    <s v="urban"/>
    <s v="gross"/>
    <s v="Condeixa, Karina; Haddad, Assed; Boer, Dieter"/>
    <n v="2017"/>
    <s v="Material flow analysis of the residential building stock at the city of Rio de Janeiro"/>
    <s v="Journal of Cleaner Production"/>
    <s v="Copyright Elsevier"/>
    <s v="10.1016/j.jclepro.2017.02.080"/>
    <s v="https://doi.org/10.1016/j.jclepro.2017.02.080"/>
    <s v="for use_type or construction_type: 'Slab-column-beam-slab structure modelled of reinforced concrete, walls consist of hollow ceramic-brick masonry, grout mortar between bricks and mortar of two layers as coating'"/>
    <s v="NULL"/>
    <s v="NULL"/>
    <s v="Table 4. MI and MIPS from 1 m2 of buildings types. Considered &quot;lime&quot;, &quot;fibre cement&quot; and &quot;stone&quot; as &quot;other construction materials&quo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South_America"/>
    <s v="Aw"/>
    <n v="2547"/>
    <n v="221.572495"/>
    <n v="202.31750500000001"/>
    <n v="1672.8575499999999"/>
    <n v="1832.0999750000001"/>
    <n v="8358140"/>
    <n v="176369"/>
    <s v="NA"/>
    <n v="198142"/>
    <n v="0.81200000000000006"/>
    <n v="0.84299999999999997"/>
    <n v="8316"/>
    <n v="13418"/>
    <s v="NULL"/>
    <s v="NULL"/>
    <x v="1"/>
    <x v="1"/>
    <x v="5"/>
    <x v="2"/>
    <s v="Standard"/>
    <s v="modeled/hypothetical/regulations"/>
    <x v="3"/>
    <x v="2"/>
    <s v="LAM_BRA"/>
  </r>
  <r>
    <n v="72"/>
    <s v="China"/>
    <s v="NA"/>
    <n v="1985"/>
    <n v="2011"/>
    <n v="16.52"/>
    <m/>
    <m/>
    <m/>
    <n v="13.83"/>
    <m/>
    <m/>
    <m/>
    <n v="151.01"/>
    <n v="930.2"/>
    <n v="399.37"/>
    <n v="26.28"/>
    <m/>
    <m/>
    <m/>
    <n v="1.51"/>
    <m/>
    <m/>
    <m/>
    <m/>
    <m/>
    <m/>
    <n v="1.58"/>
    <m/>
    <m/>
    <m/>
    <m/>
    <m/>
    <m/>
    <m/>
    <m/>
    <m/>
    <s v="Urban"/>
    <s v="NA"/>
    <s v="residential"/>
    <s v="NA"/>
    <s v="NULL"/>
    <s v="urban"/>
    <s v="NA"/>
    <s v="Cao, Zhi; Shen, Lei; Zhong, Shuai; Liu, Litao; Kong, Hanxiao; Sun, Yanzhi"/>
    <n v="2018"/>
    <s v="A Probabilistic Dynamic Material Flow Analysis Model for Chinese Urban Housing Stock"/>
    <s v="Journal of Industrial Ecology"/>
    <s v="Copyright Elsevier"/>
    <s v="10.1111/jiec.12579"/>
    <s v="https://doi.org/10.1111/jiec.12579"/>
    <s v="NULL"/>
    <s v="NULL"/>
    <s v="NULL"/>
    <s v="SI. Table S11. Parameters of PDF and medians and 95% CIs of random samples (n=5000) for various building material. Considered &quot;lime&quot; as &quot;mortar/plaster&quot;, &quot;sand&quot; and &quot;gravel&quot; as &quot;aggregate&quot;."/>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5, Urban pop. in 2010, Data: https://www.rug.nl/ggdc/historicaldevelopment/maddison/releases/maddison-project-database-2018. GDP: Data: https://esa.un.org/unpd/wup/Download, Urbanization_rate_2018.xls. Human Development Index: Not collected."/>
    <s v="Heeren and Fishman"/>
    <s v="East_Asia"/>
    <s v="NA"/>
    <n v="3893"/>
    <n v="2776.9724999999999"/>
    <n v="2854.4749999999999"/>
    <n v="775.01250000000005"/>
    <n v="860.37249999999995"/>
    <n v="9326410"/>
    <n v="1051040"/>
    <s v="NA"/>
    <n v="1337752"/>
    <n v="0.22900000000000001"/>
    <n v="0.49199999999999999"/>
    <n v="2310"/>
    <n v="10221"/>
    <s v="NULL"/>
    <s v="NULL"/>
    <x v="2"/>
    <x v="2"/>
    <x v="0"/>
    <x v="0"/>
    <s v="Standard"/>
    <s v="modeled/hypothetical/regulations"/>
    <x v="0"/>
    <x v="0"/>
    <s v="ASIA_CHN"/>
  </r>
  <r>
    <n v="73"/>
    <s v="China"/>
    <s v="Beijing"/>
    <n v="1980"/>
    <n v="1990"/>
    <n v="23"/>
    <m/>
    <m/>
    <m/>
    <n v="20"/>
    <m/>
    <m/>
    <m/>
    <n v="190"/>
    <n v="800"/>
    <n v="220"/>
    <n v="20"/>
    <m/>
    <m/>
    <m/>
    <m/>
    <m/>
    <m/>
    <m/>
    <m/>
    <m/>
    <m/>
    <n v="1.8"/>
    <m/>
    <m/>
    <m/>
    <m/>
    <m/>
    <m/>
    <m/>
    <m/>
    <m/>
    <s v="Urban"/>
    <s v="NA"/>
    <s v="residential"/>
    <s v="NA"/>
    <s v="NULL"/>
    <s v="urban"/>
    <s v="NA"/>
    <s v="Han, Ji; Xiang, Wei Ning"/>
    <n v="2013"/>
    <s v="Analysis of material stock accumulation in China's infrastructure and its regional disparity"/>
    <s v="Sustainability Science"/>
    <s v="Copyright Elsevier"/>
    <s v="10.1007/s11625-012-0196-y"/>
    <s v="https://doi.org/10.1007/s11625-012-0196-y"/>
    <s v="for use_type or construction_type: 'Taking residential building as an example, in rural areas most dwellings were made of sand, gravel, and brick instead of cement and steel, especially before the 2000s. Notably, after the 1970s, concrete structures have become increasingly popular in both urban and rural areas, for which more and more steel, cement, and glass are used.'"/>
    <s v="NULL"/>
    <s v="Considered &quot;sand &amp; gravel&quot; as &quot;aggregate&quot;."/>
    <s v="Table 1. Material intensity for different infrastructures in China"/>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ast_Asia"/>
    <s v="Dwa"/>
    <n v="4438"/>
    <n v="2753.6374999999998"/>
    <n v="2502.9699999999998"/>
    <n v="791.95252500000004"/>
    <n v="815.68"/>
    <n v="9326410"/>
    <n v="981235"/>
    <s v="NA"/>
    <n v="1135185"/>
    <n v="0.19400000000000001"/>
    <n v="0.26400000000000001"/>
    <n v="1690"/>
    <n v="2460"/>
    <s v="NULL"/>
    <s v="NULL"/>
    <x v="2"/>
    <x v="2"/>
    <x v="0"/>
    <x v="0"/>
    <s v="Standard"/>
    <s v="real-world single case study"/>
    <x v="0"/>
    <x v="0"/>
    <s v="ASIA_CHN"/>
  </r>
  <r>
    <n v="74"/>
    <s v="China"/>
    <s v="Beijing"/>
    <n v="2000"/>
    <n v="2010"/>
    <n v="40"/>
    <m/>
    <m/>
    <m/>
    <n v="15"/>
    <m/>
    <m/>
    <m/>
    <n v="220"/>
    <n v="750"/>
    <n v="180"/>
    <n v="25"/>
    <m/>
    <m/>
    <m/>
    <m/>
    <m/>
    <m/>
    <m/>
    <m/>
    <m/>
    <m/>
    <n v="2"/>
    <m/>
    <m/>
    <m/>
    <m/>
    <m/>
    <m/>
    <m/>
    <m/>
    <m/>
    <s v="Urban"/>
    <s v="NA"/>
    <s v="residential"/>
    <s v="NA"/>
    <s v="NULL"/>
    <s v="urban"/>
    <s v="NA"/>
    <s v="Han, Ji; Xiang, Wei Ning"/>
    <n v="2013"/>
    <s v="Analysis of material stock accumulation in China's infrastructure and its regional disparity"/>
    <s v="Sustainability Science"/>
    <s v="Copyright Elsevier"/>
    <s v="10.1007/s11625-012-0196-y"/>
    <s v="https://doi.org/10.1007/s11625-012-0196-y"/>
    <s v="NULL"/>
    <s v="NULL"/>
    <s v="Considered &quot;sand &amp; gravel&quot; as &quot;aggregate&quot;."/>
    <s v="Table 1. Material intensity for different infrastructures in China"/>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East_Asia"/>
    <s v="Dwa"/>
    <n v="4438"/>
    <n v="2631.6925000000001"/>
    <n v="2708.7"/>
    <n v="874.07752500000004"/>
    <n v="896.87249999999995"/>
    <n v="9326410"/>
    <n v="1258401"/>
    <s v="NA"/>
    <n v="1331358"/>
    <n v="0.35899999999999999"/>
    <n v="0.49199999999999999"/>
    <n v="4071"/>
    <n v="9475"/>
    <s v="NULL"/>
    <s v="NULL"/>
    <x v="2"/>
    <x v="2"/>
    <x v="0"/>
    <x v="0"/>
    <s v="Standard"/>
    <s v="real-world single case study"/>
    <x v="0"/>
    <x v="0"/>
    <s v="ASIA_CHN"/>
  </r>
  <r>
    <n v="75"/>
    <s v="China"/>
    <s v="Beijing"/>
    <n v="1980"/>
    <n v="1990"/>
    <n v="4"/>
    <m/>
    <m/>
    <m/>
    <n v="25"/>
    <m/>
    <m/>
    <m/>
    <n v="190"/>
    <n v="800"/>
    <n v="400"/>
    <n v="20"/>
    <m/>
    <m/>
    <m/>
    <m/>
    <m/>
    <m/>
    <m/>
    <m/>
    <m/>
    <m/>
    <n v="1.8"/>
    <m/>
    <m/>
    <m/>
    <m/>
    <m/>
    <m/>
    <m/>
    <m/>
    <m/>
    <s v="rural"/>
    <s v="NA"/>
    <s v="residential"/>
    <s v="NA"/>
    <s v="NULL"/>
    <s v="rural"/>
    <s v="NA"/>
    <s v="Han, Ji; Xiang, Wei Ning"/>
    <n v="2013"/>
    <s v="Analysis of material stock accumulation in China's infrastructure and its regional disparity"/>
    <s v="Sustainability Science"/>
    <s v="Copyright Elsevier"/>
    <s v="10.1007/s11625-012-0196-y"/>
    <s v="https://doi.org/10.1007/s11625-012-0196-y"/>
    <s v="NULL"/>
    <s v="NULL"/>
    <s v="Considered &quot;sand &amp; gravel&quot; as &quot;aggregate&quot;."/>
    <s v="Table 1. Material intensity for different infrastructures in China"/>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ast_Asia"/>
    <s v="Dwa"/>
    <n v="4438"/>
    <n v="2753.6374999999998"/>
    <n v="2502.9699999999998"/>
    <n v="791.95252500000004"/>
    <n v="815.68"/>
    <n v="9326410"/>
    <n v="981235"/>
    <s v="NA"/>
    <n v="1135185"/>
    <n v="0.19400000000000001"/>
    <n v="0.26400000000000001"/>
    <n v="1690"/>
    <n v="2460"/>
    <s v="NULL"/>
    <s v="NULL"/>
    <x v="2"/>
    <x v="2"/>
    <x v="0"/>
    <x v="0"/>
    <s v="Standard"/>
    <s v="real-world single case study"/>
    <x v="0"/>
    <x v="0"/>
    <s v="ASIA_CHN"/>
  </r>
  <r>
    <n v="76"/>
    <s v="China"/>
    <s v="Beijing"/>
    <n v="2000"/>
    <n v="2010"/>
    <n v="6"/>
    <m/>
    <m/>
    <m/>
    <n v="20"/>
    <m/>
    <m/>
    <m/>
    <n v="220"/>
    <n v="750"/>
    <n v="280"/>
    <n v="25"/>
    <m/>
    <m/>
    <m/>
    <m/>
    <m/>
    <m/>
    <m/>
    <m/>
    <m/>
    <m/>
    <n v="2"/>
    <m/>
    <m/>
    <m/>
    <m/>
    <m/>
    <m/>
    <m/>
    <m/>
    <m/>
    <s v="rural"/>
    <s v="NA"/>
    <s v="residential"/>
    <s v="NA"/>
    <s v="NULL"/>
    <s v="rural"/>
    <s v="NA"/>
    <s v="Han, Ji; Xiang, Wei Ning"/>
    <n v="2013"/>
    <s v="Analysis of material stock accumulation in China's infrastructure and its regional disparity"/>
    <s v="Sustainability Science"/>
    <s v="Copyright Elsevier"/>
    <s v="10.1007/s11625-012-0196-y"/>
    <s v="https://doi.org/10.1007/s11625-012-0196-y"/>
    <s v="NULL"/>
    <s v="NULL"/>
    <s v="Considered &quot;sand &amp; gravel&quot; as &quot;aggregate&quot;."/>
    <s v="Table 1. Material intensity for different infrastructures in China"/>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East_Asia"/>
    <s v="Dwa"/>
    <n v="4438"/>
    <n v="2631.6925000000001"/>
    <n v="2708.7"/>
    <n v="874.07752500000004"/>
    <n v="896.87249999999995"/>
    <n v="9326410"/>
    <n v="1258401"/>
    <s v="NA"/>
    <n v="1331358"/>
    <n v="0.35899999999999999"/>
    <n v="0.49199999999999999"/>
    <n v="4071"/>
    <n v="9475"/>
    <s v="NULL"/>
    <s v="NULL"/>
    <x v="2"/>
    <x v="2"/>
    <x v="0"/>
    <x v="0"/>
    <s v="Standard"/>
    <s v="real-world single case study"/>
    <x v="0"/>
    <x v="0"/>
    <s v="ASIA_CHN"/>
  </r>
  <r>
    <n v="77"/>
    <s v="China"/>
    <s v="Beijing"/>
    <n v="2010"/>
    <n v="2010"/>
    <n v="5"/>
    <m/>
    <n v="2.02"/>
    <m/>
    <m/>
    <m/>
    <m/>
    <m/>
    <n v="150"/>
    <m/>
    <m/>
    <m/>
    <m/>
    <m/>
    <m/>
    <m/>
    <m/>
    <m/>
    <m/>
    <m/>
    <m/>
    <m/>
    <n v="1.75"/>
    <m/>
    <m/>
    <m/>
    <m/>
    <m/>
    <m/>
    <m/>
    <m/>
    <m/>
    <s v="rural"/>
    <s v="NA"/>
    <s v="residential"/>
    <s v="SFH"/>
    <s v="NULL"/>
    <s v="rural"/>
    <s v="gross"/>
    <s v="Hong, Lixuan; Zhou, Nan; Fridley, David; Feng, Wei; Khanna, Nina; Berkeley, Lawrence"/>
    <n v="2014"/>
    <s v="Modeling China's Building Floor-Area Growth and the Implications for Building Materials and Energy Demand"/>
    <s v="ACEEE Summer Study on Energy Efficiency in Buildings"/>
    <s v="Copyright Elsevier"/>
    <s v="NA"/>
    <s v="http://aceee.org/files/proceedings/2014/data/papers/10-230.pdf"/>
    <s v="for use_type or construction_type: 'Three types of building structures are common in China, including brick-wood, brick-concrete, and reinforced concrete (Shi et al. 2012)'"/>
    <s v="NULL"/>
    <s v="NULL"/>
    <s v="Material intensity values are given in the paragraph after Figure 3 on page 10-153."/>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
    <s v="Heeren and Fishman"/>
    <s v="East_Asia"/>
    <s v="Dwa"/>
    <n v="4438"/>
    <s v="NA"/>
    <n v="2708.7"/>
    <s v="NA"/>
    <n v="896.87249999999995"/>
    <n v="9326410"/>
    <s v="NA"/>
    <s v="NA"/>
    <n v="1331358"/>
    <n v="0.49199999999999999"/>
    <n v="0.55500000000000005"/>
    <s v="NA"/>
    <n v="9475"/>
    <s v="NULL"/>
    <s v="NULL"/>
    <x v="2"/>
    <x v="2"/>
    <x v="6"/>
    <x v="3"/>
    <s v="Standard"/>
    <s v="sample/average/statistics"/>
    <x v="2"/>
    <x v="2"/>
    <s v="ASIA_CHN"/>
  </r>
  <r>
    <n v="78"/>
    <s v="China"/>
    <s v="Beijing"/>
    <n v="2010"/>
    <n v="2010"/>
    <n v="49"/>
    <m/>
    <n v="2.02"/>
    <m/>
    <m/>
    <m/>
    <m/>
    <m/>
    <n v="212"/>
    <m/>
    <m/>
    <m/>
    <m/>
    <m/>
    <m/>
    <m/>
    <m/>
    <m/>
    <m/>
    <m/>
    <m/>
    <m/>
    <n v="1.75"/>
    <m/>
    <m/>
    <m/>
    <m/>
    <m/>
    <m/>
    <m/>
    <m/>
    <m/>
    <s v="urban"/>
    <s v="NA"/>
    <s v="residential"/>
    <s v="MFH"/>
    <s v="NULL"/>
    <s v="urban"/>
    <s v="gross"/>
    <s v="Hong, Lixuan; Zhou, Nan; Fridley, David; Feng, Wei; Khanna, Nina; Berkeley, Lawrence"/>
    <n v="2014"/>
    <s v="Modeling China's Building Floor-Area Growth and the Implications for Building Materials and Energy Demand"/>
    <s v="ACEEE Summer Study on Energy Efficiency in Buildings"/>
    <s v="Copyright Elsevier"/>
    <s v="NA"/>
    <s v="http://aceee.org/files/proceedings/2014/data/papers/10-230.pdf"/>
    <s v="for use_type or construction_type: 'Three types of building structures are common in China, including brick-wood, brick-concrete, and reinforced concrete (Shi et al. 2012)'"/>
    <s v="NULL"/>
    <s v="NULL"/>
    <s v="Material intensity values are given in the paragraph after Figure 3 on page 10-153."/>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
    <s v="Heeren and Fishman"/>
    <s v="East_Asia"/>
    <s v="Dwa"/>
    <n v="4438"/>
    <s v="NA"/>
    <n v="2708.7"/>
    <s v="NA"/>
    <n v="896.87249999999995"/>
    <n v="9326410"/>
    <s v="NA"/>
    <s v="NA"/>
    <n v="1331358"/>
    <n v="0.49199999999999999"/>
    <n v="0.55500000000000005"/>
    <s v="NA"/>
    <n v="9475"/>
    <s v="NULL"/>
    <s v="NULL"/>
    <x v="2"/>
    <x v="2"/>
    <x v="7"/>
    <x v="3"/>
    <s v="Standard"/>
    <s v="sample/average/statistics"/>
    <x v="3"/>
    <x v="2"/>
    <s v="ASIA_CHN"/>
  </r>
  <r>
    <n v="79"/>
    <s v="China"/>
    <s v="Beijing"/>
    <n v="2010"/>
    <n v="2010"/>
    <n v="59"/>
    <m/>
    <n v="4.9000000000000004"/>
    <m/>
    <m/>
    <m/>
    <m/>
    <m/>
    <n v="220"/>
    <m/>
    <m/>
    <m/>
    <m/>
    <m/>
    <m/>
    <m/>
    <m/>
    <m/>
    <m/>
    <m/>
    <m/>
    <m/>
    <n v="7.5"/>
    <m/>
    <m/>
    <m/>
    <m/>
    <m/>
    <m/>
    <m/>
    <m/>
    <m/>
    <s v="Commercial"/>
    <s v="NA"/>
    <s v="commercial"/>
    <s v="NA"/>
    <s v="NULL"/>
    <s v="urban"/>
    <s v="gross"/>
    <s v="Hong, Lixuan; Zhou, Nan; Fridley, David; Feng, Wei; Khanna, Nina; Berkeley, Lawrence"/>
    <n v="2014"/>
    <s v="Modeling China's Building Floor-Area Growth and the Implications for Building Materials and Energy Demand"/>
    <s v="ACEEE Summer Study on Energy Efficiency in Buildings"/>
    <s v="Copyright Elsevier"/>
    <s v="NA"/>
    <s v="http://aceee.org/files/proceedings/2014/data/papers/10-230.pdf"/>
    <s v="for use_type or construction_type: 'Three types of building structures are common in China, including brick-wood, brick-concrete, and reinforced concrete (Shi et al. 2012)'"/>
    <s v="NULL"/>
    <s v="NULL"/>
    <s v="Material intensity values are given in the paragraph after Figure 3 on page 10-153."/>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
    <s v="Heeren and Fishman"/>
    <s v="East_Asia"/>
    <s v="Dwa"/>
    <n v="4438"/>
    <s v="NA"/>
    <n v="2708.7"/>
    <s v="NA"/>
    <n v="896.87249999999995"/>
    <n v="9326410"/>
    <s v="NA"/>
    <s v="NA"/>
    <n v="1331358"/>
    <n v="0.49199999999999999"/>
    <n v="0.55500000000000005"/>
    <s v="NA"/>
    <n v="9475"/>
    <s v="NULL"/>
    <s v="NULL"/>
    <x v="2"/>
    <x v="2"/>
    <x v="1"/>
    <x v="3"/>
    <s v="Standard"/>
    <s v="sample/average/statistics"/>
    <x v="1"/>
    <x v="2"/>
    <s v="ASIA_CHN"/>
  </r>
  <r>
    <n v="80"/>
    <s v="China"/>
    <s v="NA"/>
    <n v="2007"/>
    <n v="2007"/>
    <n v="72"/>
    <m/>
    <m/>
    <m/>
    <m/>
    <m/>
    <m/>
    <n v="392.5"/>
    <m/>
    <m/>
    <n v="340"/>
    <m/>
    <m/>
    <n v="36"/>
    <m/>
    <m/>
    <n v="2.2000000000000002"/>
    <m/>
    <m/>
    <m/>
    <m/>
    <m/>
    <n v="1.75"/>
    <m/>
    <m/>
    <m/>
    <m/>
    <m/>
    <m/>
    <m/>
    <m/>
    <m/>
    <s v="MFH"/>
    <s v="NA"/>
    <s v="residential"/>
    <s v="MFH"/>
    <s v="NULL"/>
    <s v="NA"/>
    <s v="NA"/>
    <s v="Fernández, John E."/>
    <n v="2007"/>
    <s v="Resource Consumption of New Urban Construction in China"/>
    <s v="Journal of Industrial Ecology"/>
    <s v="Copyright Elsevier"/>
    <s v="10.1162/jie.2007.1199"/>
    <s v="https://doi.org/10.1162/jie.2007.1199"/>
    <s v="for use_type or construction_type: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
    <s v="NULL"/>
    <s v="NULL"/>
    <s v="Table 1. Residential construction in China: material intensity per housing unita (100 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East_Asia"/>
    <s v="NA"/>
    <n v="3893"/>
    <s v="NA"/>
    <n v="2499.5224499999999"/>
    <s v="NA"/>
    <n v="923.38250000000005"/>
    <n v="9326410"/>
    <s v="NA"/>
    <s v="NA"/>
    <n v="1311877"/>
    <n v="0.42499999999999999"/>
    <n v="0.49199999999999999"/>
    <s v="NA"/>
    <n v="7482"/>
    <s v="NULL"/>
    <s v="NULL"/>
    <x v="2"/>
    <x v="2"/>
    <x v="7"/>
    <x v="3"/>
    <s v="Standard"/>
    <s v="sample/average/statistics"/>
    <x v="3"/>
    <x v="2"/>
    <s v="ASIA_CHN"/>
  </r>
  <r>
    <n v="81"/>
    <s v="China"/>
    <s v="NA"/>
    <n v="2007"/>
    <n v="2007"/>
    <n v="80"/>
    <m/>
    <m/>
    <m/>
    <m/>
    <m/>
    <m/>
    <n v="555"/>
    <m/>
    <m/>
    <n v="98"/>
    <m/>
    <m/>
    <m/>
    <m/>
    <m/>
    <m/>
    <m/>
    <m/>
    <m/>
    <m/>
    <m/>
    <n v="7.5"/>
    <m/>
    <m/>
    <m/>
    <m/>
    <m/>
    <m/>
    <m/>
    <m/>
    <m/>
    <s v="NA"/>
    <s v="NA"/>
    <s v="commercial"/>
    <s v="NA"/>
    <s v="NULL"/>
    <s v="NA"/>
    <s v="NA"/>
    <s v="Fernández, John E."/>
    <n v="2007"/>
    <s v="Resource Consumption of New Urban Construction in China"/>
    <s v="Journal of Industrial Ecology"/>
    <s v="Copyright Elsevier"/>
    <s v="10.1162/jie.2007.1199"/>
    <s v="https://doi.org/10.1162/jie.2007.1199"/>
    <s v="for use_type or construction_type: '*Commercial;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
    <s v="NULL"/>
    <s v="NULL"/>
    <s v="Table 2. Commercial construction in China: material intensity per structural bay per floor (100 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East_Asia"/>
    <s v="NA"/>
    <n v="3893"/>
    <s v="NA"/>
    <n v="2499.5224499999999"/>
    <s v="NA"/>
    <n v="923.38250000000005"/>
    <n v="9326410"/>
    <s v="NA"/>
    <s v="NA"/>
    <n v="1311877"/>
    <n v="0.42499999999999999"/>
    <n v="0.49199999999999999"/>
    <s v="NA"/>
    <n v="7482"/>
    <s v="NULL"/>
    <s v="NULL"/>
    <x v="2"/>
    <x v="2"/>
    <x v="1"/>
    <x v="3"/>
    <s v="Standard"/>
    <s v="sample/average/statistics"/>
    <x v="1"/>
    <x v="2"/>
    <s v="ASIA_CHN"/>
  </r>
  <r>
    <n v="82"/>
    <s v="China"/>
    <s v="NA"/>
    <n v="2007"/>
    <n v="2007"/>
    <n v="32.799999999999997"/>
    <m/>
    <m/>
    <m/>
    <m/>
    <m/>
    <m/>
    <n v="140.25"/>
    <m/>
    <m/>
    <n v="110"/>
    <m/>
    <m/>
    <m/>
    <m/>
    <m/>
    <m/>
    <m/>
    <m/>
    <m/>
    <m/>
    <m/>
    <n v="0.75"/>
    <m/>
    <m/>
    <m/>
    <m/>
    <m/>
    <m/>
    <m/>
    <m/>
    <m/>
    <s v="NA"/>
    <s v="NA"/>
    <s v="industrial"/>
    <s v="NA"/>
    <s v="NULL"/>
    <s v="NA"/>
    <s v="NA"/>
    <s v="Fernández, John E."/>
    <n v="2007"/>
    <s v="Resource Consumption of New Urban Construction in China"/>
    <s v="Journal of Industrial Ecology"/>
    <s v="Copyright Elsevier"/>
    <s v="10.1162/jie.2007.1199"/>
    <s v="https://doi.org/10.1162/jie.2007.1199"/>
    <s v="for use_type or construction_type: '*Industrial;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
    <s v="NULL"/>
    <s v="NULL"/>
    <s v="Table 3. Industrial construction in China: material intensity per structural bay (100 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East_Asia"/>
    <s v="NA"/>
    <n v="3893"/>
    <s v="NA"/>
    <n v="2499.5224499999999"/>
    <s v="NA"/>
    <n v="923.38250000000005"/>
    <n v="9326410"/>
    <s v="NA"/>
    <s v="NA"/>
    <n v="1311877"/>
    <n v="0.42499999999999999"/>
    <n v="0.49199999999999999"/>
    <s v="NA"/>
    <n v="7482"/>
    <s v="NULL"/>
    <s v="NULL"/>
    <x v="2"/>
    <x v="2"/>
    <x v="2"/>
    <x v="3"/>
    <s v="Standard"/>
    <s v="sample/average/statistics"/>
    <x v="1"/>
    <x v="2"/>
    <s v="ASIA_CHN"/>
  </r>
  <r>
    <n v="83"/>
    <s v="China"/>
    <s v="NA"/>
    <n v="2010"/>
    <n v="2010"/>
    <n v="30.77412099"/>
    <m/>
    <m/>
    <m/>
    <m/>
    <m/>
    <m/>
    <m/>
    <m/>
    <m/>
    <m/>
    <m/>
    <m/>
    <m/>
    <m/>
    <m/>
    <m/>
    <m/>
    <m/>
    <m/>
    <m/>
    <m/>
    <m/>
    <m/>
    <m/>
    <m/>
    <m/>
    <m/>
    <m/>
    <m/>
    <m/>
    <m/>
    <s v="urban"/>
    <s v="NA"/>
    <s v="residential"/>
    <s v="NA"/>
    <s v="NULL"/>
    <s v="urban"/>
    <s v="gross"/>
    <s v="Hu, Mingming; Pauliuk, Stefan; Wang, Tao; Huppes, Gjalt; van der Voet, Ester; Müller, Daniel B."/>
    <n v="2010"/>
    <s v="Iron and steel in Chinese residential buildings: A dynamic analysis"/>
    <s v="Resources, Conservation and Recycling"/>
    <s v="Copyright Elsevier"/>
    <s v="10.1016/j.resconrec.2009.10.016"/>
    <s v="https://doi.org/10.1016/j.resconrec.2009.10.016"/>
    <s v="for use_type or construction_type: 'Rural'"/>
    <s v="MI = M (Mt)*10^9/A (m^2). Study only reported steel data."/>
    <s v="NULL"/>
    <s v="Table 1. Simulation results for floor area and steel in the urban and the rural housing systems in China at 2010, 2050 and 2100. Up are absolute values and down are percentages of total national volumes. Study only reported steel data"/>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
    <s v="Heeren and Fishman"/>
    <s v="East_Asia"/>
    <s v="NA"/>
    <n v="3893"/>
    <s v="NA"/>
    <n v="2708.7"/>
    <s v="NA"/>
    <n v="896.87249999999995"/>
    <n v="9326410"/>
    <s v="NA"/>
    <s v="NA"/>
    <n v="1331358"/>
    <n v="0.49199999999999999"/>
    <n v="0.55500000000000005"/>
    <s v="NA"/>
    <n v="9475"/>
    <s v="NULL"/>
    <s v="NULL"/>
    <x v="2"/>
    <x v="2"/>
    <x v="3"/>
    <x v="4"/>
    <s v="Standard"/>
    <s v="sample/average/statistics"/>
    <x v="2"/>
    <x v="3"/>
    <s v="ASIA_CHN"/>
  </r>
  <r>
    <n v="84"/>
    <s v="China"/>
    <s v="NA"/>
    <n v="2010"/>
    <n v="2010"/>
    <n v="4.5964039999999997"/>
    <m/>
    <m/>
    <m/>
    <m/>
    <m/>
    <m/>
    <m/>
    <m/>
    <m/>
    <m/>
    <m/>
    <m/>
    <m/>
    <m/>
    <m/>
    <m/>
    <m/>
    <m/>
    <m/>
    <m/>
    <m/>
    <m/>
    <m/>
    <m/>
    <m/>
    <m/>
    <m/>
    <m/>
    <m/>
    <m/>
    <m/>
    <s v="rural"/>
    <s v="NA"/>
    <s v="residential"/>
    <s v="NA"/>
    <s v="NULL"/>
    <s v="rural"/>
    <s v="gross"/>
    <s v="Hu, Mingming; Pauliuk, Stefan; Wang, Tao; Huppes, Gjalt; van der Voet, Ester; Müller, Daniel B."/>
    <n v="2010"/>
    <s v="Iron and steel in Chinese residential buildings: A dynamic analysis"/>
    <s v="Resources, Conservation and Recycling"/>
    <s v="Copyright Elsevier"/>
    <s v="10.1016/j.resconrec.2009.10.016"/>
    <s v="https://doi.org/10.1016/j.resconrec.2009.10.016"/>
    <s v="for use_type or construction_type: 'Urban'"/>
    <s v="MI = M (Mt)*10^9/A (m^2). Study only reported steel data."/>
    <s v="NULL"/>
    <s v="Table 1. Simulation results for floor area and steel in the urban and the rural housing systems in China at 2010, 2050 and 2100. Up are absolute values and down are percentages of total national volumes. Study only reported steel data"/>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
    <s v="Heeren and Fishman"/>
    <s v="East_Asia"/>
    <s v="NA"/>
    <n v="3893"/>
    <s v="NA"/>
    <n v="2708.7"/>
    <s v="NA"/>
    <n v="896.87249999999995"/>
    <n v="9326410"/>
    <s v="NA"/>
    <s v="NA"/>
    <n v="1331358"/>
    <n v="0.49199999999999999"/>
    <n v="0.55500000000000005"/>
    <s v="NA"/>
    <n v="9475"/>
    <s v="NULL"/>
    <s v="NULL"/>
    <x v="2"/>
    <x v="2"/>
    <x v="7"/>
    <x v="3"/>
    <s v="Standard"/>
    <s v="sample/average/statistics"/>
    <x v="3"/>
    <x v="2"/>
    <s v="ASIA_CHN"/>
  </r>
  <r>
    <n v="85"/>
    <s v="China"/>
    <s v="Beijing"/>
    <n v="1949"/>
    <n v="2008"/>
    <n v="25"/>
    <m/>
    <m/>
    <m/>
    <n v="7"/>
    <m/>
    <m/>
    <m/>
    <n v="149"/>
    <n v="814"/>
    <n v="375"/>
    <m/>
    <m/>
    <m/>
    <m/>
    <m/>
    <m/>
    <m/>
    <m/>
    <m/>
    <m/>
    <m/>
    <m/>
    <m/>
    <m/>
    <m/>
    <m/>
    <m/>
    <m/>
    <m/>
    <m/>
    <m/>
    <s v="Masonry-Concrete"/>
    <s v="1 to 6"/>
    <s v="residential"/>
    <s v="SFH, MFH"/>
    <s v="NULL"/>
    <s v="urban"/>
    <s v="NA"/>
    <s v="Hu, Dan; You, Fang; Zhao, Yanhua; Yuan, Ye; Liu, Tianxing; Cao, Aixin; Wang, Zhen; Zhang, Junlian"/>
    <n v="2010"/>
    <s v="Input, stocks and output flows of urban residential building system in Beijing city, China from 1949 to 2008"/>
    <s v="Resources, Conservation and Recycling"/>
    <s v="Copyright Elsevier"/>
    <s v="10.1016/j.resconrec.2010.03.011"/>
    <s v="https://doi.org/10.1016/j.resconrec.2010.03.011"/>
    <s v="for use_type or construction_type: 'There were mainly multi-storey buildings with masonry–concrete structure before 1979. Afterwards, buildings with steel–concrete structures increased year by year among which some high-rise residential buildings increased much faster… There were mainly multi-storey buildings with masonry–concrete structure before 1979. Afterwards, buildings with steel–concrete structures increased year by year among which some high-rise residential buildings increased much faster.'"/>
    <s v="MI values converted from t/100m^2 to kg/m^2."/>
    <s v="Considered &quot;sand &amp; gravel&quot; as &quot;aggregate&quot;."/>
    <s v="Table 1. Material use amount of residential buildings per unit area for different architectural structures (unit: t/100 m2)"/>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GDP in 1950, Data: https://esa.un.org/unpd/wup/Download, Urbanization_rate_2018.xls. Human Development Index: Not collected."/>
    <s v="Heeren and Fishman"/>
    <s v="East_Asia"/>
    <s v="Dwa"/>
    <n v="4438"/>
    <n v="2677.38"/>
    <n v="2742.19"/>
    <n v="983.27252499999997"/>
    <n v="877.90997500000003"/>
    <n v="9326410"/>
    <n v="543941"/>
    <s v="NA"/>
    <n v="1318559"/>
    <n v="0.11799999999999999"/>
    <n v="0.49199999999999999"/>
    <n v="757"/>
    <n v="7741"/>
    <s v="NULL"/>
    <s v="NULL"/>
    <x v="2"/>
    <x v="2"/>
    <x v="0"/>
    <x v="4"/>
    <s v="Standard"/>
    <s v="sample/average/statistics"/>
    <x v="0"/>
    <x v="3"/>
    <s v="ASIA_CHN"/>
  </r>
  <r>
    <n v="86"/>
    <s v="China"/>
    <s v="Beijing"/>
    <n v="1949"/>
    <n v="2008"/>
    <n v="59"/>
    <m/>
    <m/>
    <m/>
    <n v="8"/>
    <m/>
    <m/>
    <m/>
    <n v="246"/>
    <n v="1024"/>
    <n v="82"/>
    <m/>
    <m/>
    <m/>
    <m/>
    <m/>
    <m/>
    <m/>
    <m/>
    <m/>
    <m/>
    <m/>
    <m/>
    <m/>
    <m/>
    <m/>
    <m/>
    <m/>
    <m/>
    <m/>
    <m/>
    <m/>
    <s v="Steel-Concrete"/>
    <s v="7+"/>
    <s v="residential"/>
    <s v="MFH"/>
    <s v="NULL"/>
    <s v="urban"/>
    <s v="NA"/>
    <s v="Hu, Dan; You, Fang; Zhao, Yanhua; Yuan, Ye; Liu, Tianxing; Cao, Aixin; Wang, Zhen; Zhang, Junlian"/>
    <n v="2010"/>
    <s v="Input, stocks and output flows of urban residential building system in Beijing city, China from 1949 to 2008"/>
    <s v="Resources, Conservation and Recycling"/>
    <s v="Copyright Elsevier"/>
    <s v="10.1016/j.resconrec.2010.03.011"/>
    <s v="https://doi.org/10.1016/j.resconrec.2010.03.011"/>
    <s v="for use_type or construction_type: 'There were mainly multi-storey buildings with masonry–concrete structure before 1979. Afterwards, buildings with steel–concrete structures increased year by year among which some high-rise residential buildings increased much faster… There were mainly multi-storey buildings with masonry–concrete structure before 1979. Afterwards, buildings with steel–concrete structures increased year by year among which some high-rise residential buildings increased much faster.'"/>
    <s v="MI values converted from t/100m^2 to kg/m^2."/>
    <s v="Considered &quot;sand &amp; gravel&quot; as &quot;aggregate&quot;."/>
    <s v="Table 1. Material use amount of residential buildings per unit area for different architectural structures (unit: t/100 m2)"/>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GDP in 1950, Data: https://esa.un.org/unpd/wup/Download, Urbanization_rate_2018.xls. Human Development Index: Not collected."/>
    <s v="Heeren and Fishman"/>
    <s v="East_Asia"/>
    <s v="Dwa"/>
    <n v="4438"/>
    <n v="2677.38"/>
    <n v="2742.19"/>
    <n v="983.27252499999997"/>
    <n v="877.90997500000003"/>
    <n v="9326410"/>
    <n v="543941"/>
    <s v="NA"/>
    <n v="1318559"/>
    <n v="0.11799999999999999"/>
    <n v="0.49199999999999999"/>
    <n v="757"/>
    <n v="7741"/>
    <s v="NULL"/>
    <s v="NULL"/>
    <x v="2"/>
    <x v="2"/>
    <x v="8"/>
    <x v="3"/>
    <s v="Standard"/>
    <s v="sample/average/statistics"/>
    <x v="3"/>
    <x v="2"/>
    <s v="ASIA_CHN"/>
  </r>
  <r>
    <n v="87"/>
    <s v="China"/>
    <s v="NA"/>
    <n v="1950"/>
    <n v="1959"/>
    <n v="14"/>
    <m/>
    <m/>
    <m/>
    <n v="20"/>
    <m/>
    <m/>
    <m/>
    <n v="148"/>
    <n v="1038"/>
    <n v="638"/>
    <n v="32"/>
    <m/>
    <m/>
    <m/>
    <n v="1"/>
    <m/>
    <m/>
    <m/>
    <m/>
    <m/>
    <m/>
    <n v="1"/>
    <m/>
    <m/>
    <m/>
    <m/>
    <m/>
    <m/>
    <m/>
    <m/>
    <m/>
    <s v="Brick-concrete"/>
    <s v="NA"/>
    <s v="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2"/>
    <s v="https://doi.org/10.1016/j.resconrec.2012.12.012"/>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ast_Asia"/>
    <s v="NA"/>
    <n v="3893"/>
    <n v="2556.1525000000001"/>
    <n v="2753.6374999999998"/>
    <n v="757.03247499999998"/>
    <n v="791.95252500000004"/>
    <n v="9326410"/>
    <n v="667070"/>
    <s v="NA"/>
    <n v="981235"/>
    <n v="0.16200000000000001"/>
    <n v="0.19400000000000001"/>
    <n v="923"/>
    <n v="1690"/>
    <s v="NULL"/>
    <s v="NULL"/>
    <x v="2"/>
    <x v="2"/>
    <x v="0"/>
    <x v="4"/>
    <s v="Standard"/>
    <s v="sample/average/statistics"/>
    <x v="0"/>
    <x v="3"/>
    <s v="ASIA_CHN"/>
  </r>
  <r>
    <n v="88"/>
    <s v="China"/>
    <s v="NA"/>
    <n v="1960"/>
    <n v="1979"/>
    <n v="16"/>
    <m/>
    <m/>
    <m/>
    <n v="22"/>
    <m/>
    <m/>
    <m/>
    <n v="157"/>
    <n v="1189"/>
    <n v="674"/>
    <n v="32"/>
    <m/>
    <m/>
    <m/>
    <n v="1"/>
    <m/>
    <m/>
    <m/>
    <m/>
    <m/>
    <m/>
    <n v="1"/>
    <m/>
    <m/>
    <m/>
    <m/>
    <m/>
    <m/>
    <m/>
    <m/>
    <m/>
    <s v="Brick-concrete"/>
    <s v="NA"/>
    <s v="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ast_Asia"/>
    <s v="NA"/>
    <n v="3893"/>
    <n v="2556.1525000000001"/>
    <n v="2753.6374999999998"/>
    <n v="757.03247499999998"/>
    <n v="791.95252500000004"/>
    <n v="9326410"/>
    <n v="667070"/>
    <s v="NA"/>
    <n v="981235"/>
    <n v="0.16200000000000001"/>
    <n v="0.19400000000000001"/>
    <n v="923"/>
    <n v="1690"/>
    <s v="NULL"/>
    <s v="NULL"/>
    <x v="2"/>
    <x v="2"/>
    <x v="0"/>
    <x v="4"/>
    <s v="Standard"/>
    <s v="sample/average/statistics"/>
    <x v="0"/>
    <x v="3"/>
    <s v="ASIA_CHN"/>
  </r>
  <r>
    <n v="89"/>
    <s v="China"/>
    <s v="NA"/>
    <n v="1980"/>
    <n v="2010"/>
    <n v="21"/>
    <m/>
    <m/>
    <m/>
    <n v="24"/>
    <m/>
    <m/>
    <m/>
    <n v="172"/>
    <n v="1345"/>
    <n v="705"/>
    <n v="32"/>
    <m/>
    <m/>
    <m/>
    <n v="2"/>
    <m/>
    <m/>
    <m/>
    <m/>
    <m/>
    <m/>
    <n v="2"/>
    <m/>
    <m/>
    <m/>
    <m/>
    <m/>
    <m/>
    <m/>
    <m/>
    <m/>
    <s v="Brick-concrete"/>
    <s v="NA"/>
    <s v="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
    <s v="Heeren and Fishman"/>
    <s v="East_Asia"/>
    <s v="NA"/>
    <n v="3893"/>
    <n v="2753.6374999999998"/>
    <n v="2854.4749999999999"/>
    <n v="791.95252500000004"/>
    <n v="860.37249999999995"/>
    <n v="9326410"/>
    <n v="981235"/>
    <s v="NA"/>
    <n v="1337752"/>
    <n v="0.19400000000000001"/>
    <n v="0.49199999999999999"/>
    <n v="1690"/>
    <n v="10221"/>
    <s v="NULL"/>
    <s v="NULL"/>
    <x v="2"/>
    <x v="2"/>
    <x v="0"/>
    <x v="4"/>
    <s v="Standard"/>
    <s v="sample/average/statistics"/>
    <x v="0"/>
    <x v="3"/>
    <s v="ASIA_CHN"/>
  </r>
  <r>
    <n v="90"/>
    <s v="China"/>
    <s v="NA"/>
    <n v="1950"/>
    <n v="1959"/>
    <n v="26"/>
    <m/>
    <m/>
    <m/>
    <n v="14"/>
    <m/>
    <m/>
    <m/>
    <n v="168"/>
    <n v="994"/>
    <n v="615"/>
    <n v="40"/>
    <m/>
    <m/>
    <m/>
    <n v="2"/>
    <m/>
    <m/>
    <m/>
    <m/>
    <m/>
    <m/>
    <n v="2"/>
    <m/>
    <m/>
    <m/>
    <m/>
    <m/>
    <m/>
    <m/>
    <m/>
    <m/>
    <s v="Reinforced Concrete"/>
    <s v="NA"/>
    <s v="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ast_Asia"/>
    <s v="NA"/>
    <n v="3893"/>
    <n v="2675.65"/>
    <n v="2556.1525000000001"/>
    <n v="928.40002500000003"/>
    <n v="757.03247499999998"/>
    <n v="9326410"/>
    <n v="546815"/>
    <s v="NA"/>
    <n v="667070"/>
    <n v="0.11799999999999999"/>
    <n v="0.16200000000000001"/>
    <n v="757"/>
    <n v="923"/>
    <s v="NULL"/>
    <s v="NULL"/>
    <x v="2"/>
    <x v="2"/>
    <x v="0"/>
    <x v="3"/>
    <s v="Standard"/>
    <s v="sample/average/statistics"/>
    <x v="0"/>
    <x v="2"/>
    <s v="ASIA_CHN"/>
  </r>
  <r>
    <n v="91"/>
    <s v="China"/>
    <s v="NA"/>
    <n v="1975"/>
    <n v="1979"/>
    <n v="17"/>
    <m/>
    <m/>
    <m/>
    <n v="22"/>
    <m/>
    <m/>
    <m/>
    <n v="153"/>
    <n v="1066"/>
    <n v="107"/>
    <n v="19"/>
    <m/>
    <m/>
    <m/>
    <n v="2"/>
    <m/>
    <m/>
    <m/>
    <m/>
    <m/>
    <m/>
    <n v="2"/>
    <m/>
    <m/>
    <m/>
    <m/>
    <m/>
    <m/>
    <m/>
    <m/>
    <m/>
    <s v="Reinforced Concrete"/>
    <s v="NA"/>
    <s v="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
    <s v="Heeren and Fishman"/>
    <s v="East_Asia"/>
    <s v="NA"/>
    <n v="3893"/>
    <n v="2645.5225"/>
    <n v="2753.6374999999998"/>
    <n v="789.39502500000003"/>
    <n v="791.95252500000004"/>
    <n v="9326410"/>
    <n v="916395"/>
    <s v="NA"/>
    <n v="981235"/>
    <n v="0.17399999999999999"/>
    <n v="0.19400000000000001"/>
    <n v="1425"/>
    <n v="1690"/>
    <s v="NULL"/>
    <s v="NULL"/>
    <x v="2"/>
    <x v="2"/>
    <x v="0"/>
    <x v="3"/>
    <s v="Standard"/>
    <s v="sample/average/statistics"/>
    <x v="0"/>
    <x v="2"/>
    <s v="ASIA_CHN"/>
  </r>
  <r>
    <n v="92"/>
    <s v="China"/>
    <s v="NA"/>
    <n v="1980"/>
    <n v="1989"/>
    <n v="32"/>
    <m/>
    <m/>
    <m/>
    <n v="22"/>
    <m/>
    <m/>
    <m/>
    <n v="181"/>
    <n v="1113"/>
    <n v="174"/>
    <n v="27"/>
    <m/>
    <m/>
    <m/>
    <n v="2"/>
    <m/>
    <m/>
    <m/>
    <m/>
    <m/>
    <m/>
    <n v="2"/>
    <m/>
    <m/>
    <m/>
    <m/>
    <m/>
    <m/>
    <m/>
    <m/>
    <m/>
    <s v="Reinforced Concrete"/>
    <s v="NA"/>
    <s v="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ast_Asia"/>
    <s v="NA"/>
    <n v="3893"/>
    <n v="2753.6374999999998"/>
    <n v="2502.9699999999998"/>
    <n v="791.95252500000004"/>
    <n v="815.68"/>
    <n v="9326410"/>
    <n v="981235"/>
    <s v="NA"/>
    <n v="1135185"/>
    <n v="0.19400000000000001"/>
    <n v="0.26400000000000001"/>
    <n v="1690"/>
    <n v="2460"/>
    <s v="NULL"/>
    <s v="NULL"/>
    <x v="2"/>
    <x v="2"/>
    <x v="0"/>
    <x v="3"/>
    <s v="Standard"/>
    <s v="sample/average/statistics"/>
    <x v="0"/>
    <x v="2"/>
    <s v="ASIA_CHN"/>
  </r>
  <r>
    <n v="93"/>
    <s v="China"/>
    <s v="NA"/>
    <n v="1990"/>
    <n v="2010"/>
    <n v="75"/>
    <m/>
    <m/>
    <m/>
    <n v="26"/>
    <m/>
    <m/>
    <m/>
    <n v="238"/>
    <n v="1451"/>
    <n v="16"/>
    <n v="33"/>
    <m/>
    <m/>
    <m/>
    <n v="2"/>
    <m/>
    <m/>
    <m/>
    <m/>
    <m/>
    <m/>
    <n v="2"/>
    <m/>
    <m/>
    <m/>
    <m/>
    <m/>
    <m/>
    <m/>
    <m/>
    <m/>
    <s v="Reinforced Concrete"/>
    <s v="NA"/>
    <s v="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
    <s v="Heeren and Fishman"/>
    <s v="East_Asia"/>
    <s v="NA"/>
    <n v="3893"/>
    <n v="2502.9699999999998"/>
    <n v="2854.4749999999999"/>
    <n v="815.68"/>
    <n v="860.37249999999995"/>
    <n v="9326410"/>
    <n v="1135185"/>
    <s v="NA"/>
    <n v="1337752"/>
    <n v="0.26400000000000001"/>
    <n v="0.49199999999999999"/>
    <n v="2460"/>
    <n v="10221"/>
    <s v="NULL"/>
    <s v="NULL"/>
    <x v="2"/>
    <x v="2"/>
    <x v="0"/>
    <x v="3"/>
    <s v="Standard"/>
    <s v="sample/average/statistics"/>
    <x v="0"/>
    <x v="2"/>
    <s v="ASIA_CHN"/>
  </r>
  <r>
    <n v="94"/>
    <s v="China"/>
    <s v="NA"/>
    <n v="1960"/>
    <n v="1979"/>
    <n v="26"/>
    <m/>
    <m/>
    <m/>
    <n v="15"/>
    <m/>
    <m/>
    <m/>
    <n v="183"/>
    <n v="1081"/>
    <n v="570"/>
    <n v="48"/>
    <m/>
    <m/>
    <m/>
    <n v="2"/>
    <m/>
    <m/>
    <m/>
    <m/>
    <m/>
    <m/>
    <n v="2"/>
    <m/>
    <m/>
    <m/>
    <m/>
    <m/>
    <m/>
    <m/>
    <m/>
    <m/>
    <s v="Brick Concrete"/>
    <s v="NA"/>
    <s v="residential, non-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ast_Asia"/>
    <s v="NA"/>
    <n v="3893"/>
    <n v="2556.1525000000001"/>
    <n v="2753.6374999999998"/>
    <n v="757.03247499999998"/>
    <n v="791.95252500000004"/>
    <n v="9326410"/>
    <n v="667070"/>
    <s v="NA"/>
    <n v="981235"/>
    <n v="0.16200000000000001"/>
    <n v="0.19400000000000001"/>
    <n v="923"/>
    <n v="1690"/>
    <s v="NULL"/>
    <s v="NULL"/>
    <x v="2"/>
    <x v="2"/>
    <x v="1"/>
    <x v="4"/>
    <s v="Standard"/>
    <s v="sample/average/statistics"/>
    <x v="1"/>
    <x v="3"/>
    <s v="ASIA_CHN"/>
  </r>
  <r>
    <n v="95"/>
    <s v="China"/>
    <s v="NA"/>
    <n v="1975"/>
    <n v="1979"/>
    <n v="24"/>
    <m/>
    <m/>
    <m/>
    <n v="17"/>
    <m/>
    <m/>
    <m/>
    <n v="271"/>
    <n v="1231"/>
    <n v="36"/>
    <n v="6"/>
    <m/>
    <m/>
    <m/>
    <n v="1"/>
    <m/>
    <m/>
    <m/>
    <m/>
    <m/>
    <m/>
    <n v="2"/>
    <m/>
    <m/>
    <m/>
    <m/>
    <m/>
    <m/>
    <m/>
    <m/>
    <m/>
    <s v="Brick Concrete"/>
    <s v="NA"/>
    <s v="residential, non-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
    <s v="Heeren and Fishman"/>
    <s v="East_Asia"/>
    <s v="NA"/>
    <n v="3893"/>
    <n v="2645.5225"/>
    <n v="2753.6374999999998"/>
    <n v="789.39502500000003"/>
    <n v="791.95252500000004"/>
    <n v="9326410"/>
    <n v="916395"/>
    <s v="NA"/>
    <n v="981235"/>
    <n v="0.17399999999999999"/>
    <n v="0.19400000000000001"/>
    <n v="1425"/>
    <n v="1690"/>
    <s v="NULL"/>
    <s v="NULL"/>
    <x v="2"/>
    <x v="2"/>
    <x v="1"/>
    <x v="4"/>
    <s v="Standard"/>
    <s v="sample/average/statistics"/>
    <x v="1"/>
    <x v="3"/>
    <s v="ASIA_CHN"/>
  </r>
  <r>
    <n v="96"/>
    <s v="China"/>
    <s v="NA"/>
    <n v="1980"/>
    <n v="2010"/>
    <n v="28"/>
    <m/>
    <m/>
    <m/>
    <n v="34"/>
    <m/>
    <m/>
    <m/>
    <n v="215"/>
    <n v="1216"/>
    <n v="541"/>
    <n v="48"/>
    <m/>
    <m/>
    <m/>
    <n v="2"/>
    <m/>
    <m/>
    <m/>
    <m/>
    <m/>
    <m/>
    <n v="2"/>
    <m/>
    <m/>
    <m/>
    <m/>
    <m/>
    <m/>
    <m/>
    <m/>
    <m/>
    <s v="Brick Concrete"/>
    <s v="NA"/>
    <s v="residential, non-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
    <s v="Heeren and Fishman"/>
    <s v="East_Asia"/>
    <s v="NA"/>
    <n v="3893"/>
    <n v="2753.6374999999998"/>
    <n v="2854.4749999999999"/>
    <n v="791.95252500000004"/>
    <n v="860.37249999999995"/>
    <n v="9326410"/>
    <n v="981235"/>
    <s v="NA"/>
    <n v="1337752"/>
    <n v="0.19400000000000001"/>
    <n v="0.49199999999999999"/>
    <n v="1690"/>
    <n v="10221"/>
    <s v="NULL"/>
    <s v="NULL"/>
    <x v="2"/>
    <x v="2"/>
    <x v="1"/>
    <x v="4"/>
    <s v="Standard"/>
    <s v="sample/average/statistics"/>
    <x v="1"/>
    <x v="3"/>
    <s v="ASIA_CHN"/>
  </r>
  <r>
    <n v="97"/>
    <s v="China"/>
    <s v="NA"/>
    <n v="1980"/>
    <n v="1989"/>
    <n v="43"/>
    <m/>
    <m/>
    <m/>
    <n v="22"/>
    <m/>
    <m/>
    <m/>
    <n v="320"/>
    <n v="1314"/>
    <n v="319"/>
    <n v="28"/>
    <m/>
    <m/>
    <m/>
    <n v="2"/>
    <m/>
    <m/>
    <m/>
    <m/>
    <m/>
    <m/>
    <n v="2"/>
    <m/>
    <m/>
    <m/>
    <m/>
    <m/>
    <m/>
    <m/>
    <m/>
    <m/>
    <s v="Reinforced Concrete"/>
    <s v="NA"/>
    <s v="residential, non-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ast_Asia"/>
    <s v="NA"/>
    <n v="3893"/>
    <n v="2753.6374999999998"/>
    <n v="2502.9699999999998"/>
    <n v="791.95252500000004"/>
    <n v="815.68"/>
    <n v="9326410"/>
    <n v="981235"/>
    <s v="NA"/>
    <n v="1135185"/>
    <n v="0.19400000000000001"/>
    <n v="0.26400000000000001"/>
    <n v="1690"/>
    <n v="2460"/>
    <s v="NULL"/>
    <s v="NULL"/>
    <x v="2"/>
    <x v="2"/>
    <x v="1"/>
    <x v="3"/>
    <s v="Standard"/>
    <s v="sample/average/statistics"/>
    <x v="1"/>
    <x v="2"/>
    <s v="ASIA_CHN"/>
  </r>
  <r>
    <n v="98"/>
    <s v="China"/>
    <s v="NA"/>
    <n v="1990"/>
    <n v="2010"/>
    <n v="80"/>
    <m/>
    <m/>
    <m/>
    <n v="27"/>
    <m/>
    <m/>
    <m/>
    <n v="418"/>
    <n v="1438"/>
    <n v="234"/>
    <n v="28"/>
    <m/>
    <m/>
    <m/>
    <n v="2"/>
    <m/>
    <m/>
    <m/>
    <m/>
    <m/>
    <m/>
    <n v="2"/>
    <m/>
    <m/>
    <m/>
    <m/>
    <m/>
    <m/>
    <m/>
    <m/>
    <m/>
    <s v="Reinforced Concrete"/>
    <s v="NA"/>
    <s v="residential, non-residential"/>
    <s v="NA"/>
    <s v="NULL"/>
    <s v="urban"/>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
    <s v="Heeren and Fishman"/>
    <s v="East_Asia"/>
    <s v="NA"/>
    <n v="3893"/>
    <n v="2502.9699999999998"/>
    <n v="2854.4749999999999"/>
    <n v="815.68"/>
    <n v="860.37249999999995"/>
    <n v="9326410"/>
    <n v="1135185"/>
    <s v="NA"/>
    <n v="1337752"/>
    <n v="0.26400000000000001"/>
    <n v="0.49199999999999999"/>
    <n v="2460"/>
    <n v="10221"/>
    <s v="NULL"/>
    <s v="NULL"/>
    <x v="2"/>
    <x v="2"/>
    <x v="1"/>
    <x v="3"/>
    <s v="Standard"/>
    <s v="sample/average/statistics"/>
    <x v="1"/>
    <x v="2"/>
    <s v="ASIA_CHN"/>
  </r>
  <r>
    <n v="99"/>
    <s v="China"/>
    <s v="NA"/>
    <n v="1950"/>
    <n v="2010"/>
    <n v="0.09"/>
    <m/>
    <m/>
    <m/>
    <n v="86"/>
    <m/>
    <m/>
    <m/>
    <m/>
    <m/>
    <m/>
    <m/>
    <m/>
    <m/>
    <m/>
    <m/>
    <m/>
    <m/>
    <m/>
    <m/>
    <m/>
    <m/>
    <n v="0.13"/>
    <m/>
    <m/>
    <m/>
    <m/>
    <m/>
    <m/>
    <m/>
    <m/>
    <m/>
    <s v="Adobe-wood"/>
    <s v="NA"/>
    <s v="NA"/>
    <s v="NA"/>
    <s v="NULL"/>
    <s v="rural"/>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Rural Adobe-wood. Table 3. Material intensity of various type buildings in China (kg/m2)"/>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50, Data: https://www.rug.nl/ggdc/historicaldevelopment/maddison/releases/maddison-project-database-2018. GDP: GDP in 2016, Data: https://esa.un.org/unpd/wup/Download, Urbanization_rate_2018.xls. Human Development Index: Not collected."/>
    <s v="Heeren and Fishman"/>
    <s v="East_Asia"/>
    <s v="NA"/>
    <n v="3893"/>
    <n v="2675.65"/>
    <n v="2651.88"/>
    <n v="928.40002500000003"/>
    <n v="934.40997500000003"/>
    <n v="9326410"/>
    <n v="546815"/>
    <s v="NA"/>
    <n v="1372860"/>
    <n v="0.11799999999999999"/>
    <n v="0.8"/>
    <n v="757"/>
    <n v="12320"/>
    <s v="NULL"/>
    <s v="NULL"/>
    <x v="2"/>
    <x v="2"/>
    <x v="9"/>
    <x v="5"/>
    <s v="Standard"/>
    <s v="sample/average/statistics"/>
    <x v="4"/>
    <x v="3"/>
    <s v="ASIA_CHN"/>
  </r>
  <r>
    <n v="100"/>
    <s v="China"/>
    <s v="NA"/>
    <n v="1950"/>
    <n v="2010"/>
    <n v="10"/>
    <m/>
    <m/>
    <m/>
    <n v="107"/>
    <m/>
    <m/>
    <m/>
    <n v="112"/>
    <n v="977"/>
    <n v="855"/>
    <n v="18"/>
    <m/>
    <m/>
    <m/>
    <m/>
    <m/>
    <m/>
    <m/>
    <m/>
    <m/>
    <m/>
    <n v="0.25"/>
    <m/>
    <m/>
    <m/>
    <m/>
    <m/>
    <m/>
    <m/>
    <m/>
    <m/>
    <s v="Brick-wood"/>
    <s v="NA"/>
    <s v="NA"/>
    <s v="NA"/>
    <s v="NULL"/>
    <s v="rural"/>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
    <s v="Heeren and Fishman"/>
    <s v="East_Asia"/>
    <s v="NA"/>
    <n v="3893"/>
    <n v="2675.65"/>
    <n v="2854.4749999999999"/>
    <n v="928.40002500000003"/>
    <n v="860.37249999999995"/>
    <n v="9326410"/>
    <n v="546815"/>
    <s v="NA"/>
    <n v="1337752"/>
    <n v="0.11799999999999999"/>
    <n v="0.49199999999999999"/>
    <n v="757"/>
    <n v="10221"/>
    <s v="NULL"/>
    <s v="NULL"/>
    <x v="2"/>
    <x v="2"/>
    <x v="9"/>
    <x v="1"/>
    <s v="Standard"/>
    <s v="sample/average/statistics"/>
    <x v="4"/>
    <x v="1"/>
    <s v="ASIA_CHN"/>
  </r>
  <r>
    <n v="101"/>
    <s v="China"/>
    <s v="NA"/>
    <n v="1980"/>
    <n v="2010"/>
    <n v="21"/>
    <m/>
    <m/>
    <m/>
    <n v="24"/>
    <m/>
    <m/>
    <m/>
    <n v="172"/>
    <n v="1345"/>
    <n v="705"/>
    <n v="32"/>
    <m/>
    <m/>
    <m/>
    <n v="2"/>
    <m/>
    <m/>
    <m/>
    <m/>
    <m/>
    <m/>
    <n v="2"/>
    <m/>
    <m/>
    <m/>
    <m/>
    <m/>
    <m/>
    <m/>
    <m/>
    <m/>
    <s v="Brick-Concrete"/>
    <s v="NA"/>
    <s v="NA"/>
    <s v="NA"/>
    <s v="NULL"/>
    <s v="rural"/>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
    <s v="Heeren and Fishman"/>
    <s v="East_Asia"/>
    <s v="NA"/>
    <n v="3893"/>
    <n v="2753.6374999999998"/>
    <n v="2854.4749999999999"/>
    <n v="791.95252500000004"/>
    <n v="860.37249999999995"/>
    <n v="9326410"/>
    <n v="981235"/>
    <s v="NA"/>
    <n v="1337752"/>
    <n v="0.19400000000000001"/>
    <n v="0.49199999999999999"/>
    <n v="1690"/>
    <n v="10221"/>
    <s v="NULL"/>
    <s v="NULL"/>
    <x v="2"/>
    <x v="2"/>
    <x v="9"/>
    <x v="4"/>
    <s v="Standard"/>
    <s v="sample/average/statistics"/>
    <x v="4"/>
    <x v="3"/>
    <s v="ASIA_CHN"/>
  </r>
  <r>
    <n v="102"/>
    <s v="China"/>
    <s v="NA"/>
    <n v="1990"/>
    <n v="2010"/>
    <n v="75"/>
    <m/>
    <m/>
    <m/>
    <n v="26"/>
    <m/>
    <m/>
    <m/>
    <n v="238"/>
    <n v="1451"/>
    <n v="16"/>
    <n v="33"/>
    <m/>
    <m/>
    <m/>
    <n v="2"/>
    <m/>
    <m/>
    <m/>
    <m/>
    <m/>
    <m/>
    <n v="2"/>
    <m/>
    <m/>
    <m/>
    <m/>
    <m/>
    <m/>
    <m/>
    <m/>
    <m/>
    <s v="Reinforced-concrete"/>
    <s v="NA"/>
    <s v="NA"/>
    <s v="NA"/>
    <s v="NULL"/>
    <s v="rural"/>
    <s v="NA"/>
    <s v="Huang, Tao; Shi, Feng; Tanikawa, Hiroki; Fei, Jinling; Han, Ji"/>
    <n v="2013"/>
    <s v="Materials demand and environmental impact of buildings construction and demolition in China based on dynamic material flow analysis"/>
    <s v="Resources, Conservation and Recycling"/>
    <s v="Copyright Elsevier"/>
    <s v="10.1016/j.resconrec.2012.12.013"/>
    <s v="https://doi.org/10.1016/j.resconrec.2012.12.013"/>
    <s v="NULL"/>
    <s v="NULL"/>
    <s v="Considered &quot;sand &amp; gravel&quot; as &quot;aggregate&quot;."/>
    <s v="Table 3. Material intensity of various type buildings in China (kg/m2)"/>
    <s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
    <s v="Heeren and Fishman"/>
    <s v="East_Asia"/>
    <s v="NA"/>
    <n v="3893"/>
    <n v="2502.9699999999998"/>
    <n v="2854.4749999999999"/>
    <n v="815.68"/>
    <n v="860.37249999999995"/>
    <n v="9326410"/>
    <n v="1135185"/>
    <s v="NA"/>
    <n v="1337752"/>
    <n v="0.26400000000000001"/>
    <n v="0.49199999999999999"/>
    <n v="2460"/>
    <n v="10221"/>
    <s v="NULL"/>
    <s v="NULL"/>
    <x v="2"/>
    <x v="2"/>
    <x v="9"/>
    <x v="3"/>
    <s v="Standard"/>
    <s v="sample/average/statistics"/>
    <x v="4"/>
    <x v="2"/>
    <s v="ASIA_CHN"/>
  </r>
  <r>
    <n v="103"/>
    <s v="China"/>
    <s v="Beijing"/>
    <n v="1949"/>
    <n v="2006"/>
    <n v="23.4"/>
    <m/>
    <m/>
    <m/>
    <n v="15.5"/>
    <m/>
    <m/>
    <m/>
    <n v="148.1"/>
    <n v="1231.3"/>
    <n v="364.3"/>
    <m/>
    <m/>
    <m/>
    <m/>
    <m/>
    <m/>
    <m/>
    <m/>
    <m/>
    <m/>
    <m/>
    <m/>
    <m/>
    <m/>
    <m/>
    <m/>
    <m/>
    <m/>
    <m/>
    <m/>
    <m/>
    <s v="Brick-Concrete residential"/>
    <s v="NA"/>
    <s v="residential"/>
    <s v="SFH, MFH"/>
    <s v="NULL"/>
    <s v="urban"/>
    <s v="NA"/>
    <s v="Hu, Mingming; Van Der Voet, Ester; Huppes, Gjalt"/>
    <n v="2010"/>
    <s v="Dynamic Material Flow Analysis for Strategic Construction and Demolition Waste Management in Beijing"/>
    <s v="Journal of Industrial Ecology"/>
    <s v="Copyright Elsevier"/>
    <s v="10.1111/j.1530-9290.2010.00245.x"/>
    <s v="https://doi.org/10.1111/j.1530-9290.2010.00245.x"/>
    <s v="NULL"/>
    <s v="NULL"/>
    <s v="Considered &quot;sand &amp; gravel&quot; as &quot;aggregate&quot;."/>
    <s v="Table 2. Material composition of three main structures of residential buildings in Beijing"/>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East_Asia"/>
    <s v="Dwa"/>
    <n v="4438"/>
    <s v="NA"/>
    <n v="2502.8150000000001"/>
    <s v="NA"/>
    <n v="934.66497500000003"/>
    <n v="9326410"/>
    <s v="NA"/>
    <s v="NA"/>
    <n v="1305116"/>
    <n v="0.42499999999999999"/>
    <n v="0.49199999999999999"/>
    <s v="NA"/>
    <n v="6937"/>
    <s v="NULL"/>
    <s v="NULL"/>
    <x v="2"/>
    <x v="2"/>
    <x v="0"/>
    <x v="4"/>
    <s v="Standard"/>
    <s v="sample/average/statistics"/>
    <x v="0"/>
    <x v="3"/>
    <s v="ASIA_CHN"/>
  </r>
  <r>
    <n v="104"/>
    <s v="China"/>
    <s v="Beijing"/>
    <n v="1949"/>
    <n v="2006"/>
    <n v="46.6"/>
    <m/>
    <m/>
    <m/>
    <n v="14.9"/>
    <m/>
    <m/>
    <m/>
    <n v="212.3"/>
    <n v="1291.2"/>
    <n v="42.8"/>
    <m/>
    <m/>
    <m/>
    <m/>
    <m/>
    <m/>
    <m/>
    <m/>
    <m/>
    <m/>
    <m/>
    <m/>
    <m/>
    <m/>
    <m/>
    <m/>
    <m/>
    <m/>
    <m/>
    <m/>
    <m/>
    <s v="Concrete frame residential"/>
    <s v="NA"/>
    <s v="residential"/>
    <s v="MFH"/>
    <s v="NULL"/>
    <s v="urban"/>
    <s v="NA"/>
    <s v="Hu, Mingming; Van Der Voet, Ester; Huppes, Gjalt"/>
    <n v="2010"/>
    <s v="Dynamic Material Flow Analysis for Strategic Construction and Demolition Waste Management in Beijing"/>
    <s v="Journal of Industrial Ecology"/>
    <s v="Copyright Elsevier"/>
    <s v="10.1111/j.1530-9290.2010.00245.x"/>
    <s v="https://doi.org/10.1111/j.1530-9290.2010.00245.x"/>
    <s v="for use_type or construction_type: 'We assume that all dwellings of three stories or fewer are made with a brick−concrete structure, those of four to eightstories are made with a concrete frame structure, and higher dwellings are made with a shearingforce structure.'"/>
    <s v="NULL"/>
    <s v="Considered &quot;sand &amp; gravel&quot; as &quot;aggregate&quot;."/>
    <s v="Table 2. Material composition of three main structures of residential buildings in Beijing"/>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East_Asia"/>
    <s v="Dwa"/>
    <n v="4438"/>
    <s v="NA"/>
    <n v="2502.8150000000001"/>
    <s v="NA"/>
    <n v="934.66497500000003"/>
    <n v="9326410"/>
    <s v="NA"/>
    <s v="NA"/>
    <n v="1305116"/>
    <n v="0.42499999999999999"/>
    <n v="0.49199999999999999"/>
    <s v="NA"/>
    <n v="6937"/>
    <s v="NULL"/>
    <s v="NULL"/>
    <x v="2"/>
    <x v="2"/>
    <x v="7"/>
    <x v="3"/>
    <s v="Standard"/>
    <s v="sample/average/statistics"/>
    <x v="3"/>
    <x v="2"/>
    <s v="ASIA_CHN"/>
  </r>
  <r>
    <n v="105"/>
    <s v="China"/>
    <s v="Beijing"/>
    <n v="1949"/>
    <n v="2006"/>
    <n v="97.1"/>
    <m/>
    <m/>
    <m/>
    <n v="13"/>
    <m/>
    <m/>
    <m/>
    <n v="285.7"/>
    <n v="1783.8"/>
    <n v="14"/>
    <m/>
    <m/>
    <m/>
    <m/>
    <m/>
    <m/>
    <m/>
    <m/>
    <m/>
    <m/>
    <m/>
    <m/>
    <m/>
    <m/>
    <m/>
    <m/>
    <m/>
    <m/>
    <m/>
    <m/>
    <m/>
    <s v="Shearing-force"/>
    <s v="9+"/>
    <s v="residential"/>
    <s v="MFH"/>
    <s v="NULL"/>
    <s v="urban"/>
    <s v="NA"/>
    <s v="Hu, Mingming; Van Der Voet, Ester; Huppes, Gjalt"/>
    <n v="2010"/>
    <s v="Dynamic Material Flow Analysis for Strategic Construction and Demolition Waste Management in Beijing"/>
    <s v="Journal of Industrial Ecology"/>
    <s v="Copyright Elsevier"/>
    <s v="10.1111/j.1530-9290.2010.00245.x"/>
    <s v="https://doi.org/10.1111/j.1530-9290.2010.00245.x"/>
    <s v="for use_type or construction_type: 'We assume that all dwellings of three stories or fewer are made with a brick−concrete structure, those of four to eightstories are made with a concrete frame structure, and higher dwellings are made with a shearingforce structure.'"/>
    <s v="NULL"/>
    <s v="Considered &quot;sand &amp; gravel&quot; as &quot;aggregate&quot;."/>
    <s v="Table 2. Material composition of three main structures of residential buildings in Beijing"/>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East_Asia"/>
    <s v="Dwa"/>
    <n v="4438"/>
    <s v="NA"/>
    <n v="2503.8150000000001"/>
    <s v="NA"/>
    <n v="934.66497500000003"/>
    <n v="9326410"/>
    <s v="NA"/>
    <s v="NA"/>
    <n v="1305116"/>
    <n v="0.42499999999999999"/>
    <n v="0.49199999999999999"/>
    <s v="NA"/>
    <n v="6937"/>
    <s v="NULL"/>
    <s v="NULL"/>
    <x v="2"/>
    <x v="2"/>
    <x v="8"/>
    <x v="3"/>
    <s v="Standard"/>
    <s v="sample/average/statistics"/>
    <x v="3"/>
    <x v="2"/>
    <s v="ASIA_CHN"/>
  </r>
  <r>
    <n v="106"/>
    <s v="China"/>
    <s v="NA"/>
    <n v="1950"/>
    <n v="2010"/>
    <n v="71"/>
    <m/>
    <m/>
    <m/>
    <m/>
    <m/>
    <m/>
    <m/>
    <m/>
    <m/>
    <m/>
    <m/>
    <m/>
    <m/>
    <m/>
    <m/>
    <m/>
    <m/>
    <m/>
    <m/>
    <m/>
    <m/>
    <m/>
    <m/>
    <m/>
    <m/>
    <m/>
    <m/>
    <m/>
    <m/>
    <m/>
    <m/>
    <s v="Steel"/>
    <s v="NA"/>
    <s v="residential"/>
    <s v="NA"/>
    <s v="NULL"/>
    <s v="urban"/>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for use_type or construction_type: 'divided into four categories by their location and function, i.e., urban residential buildings (UR), urban non-residential buildings (UnR, including those serving commercial, industrial, public, and other purposes), rural residential buildings (RR), and rural non-residential buildings (RnR)... the_x000a_buildings are classified into another four types: steel (including_x000a_those having composite steel and concrete frames), reinforced concrete (RC), brick-concrete (BC), and brick-wood and others (BWO)'"/>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6"/>
    <s v="Standard"/>
    <s v="sample/average/statistics"/>
    <x v="0"/>
    <x v="4"/>
    <s v="ASIA_CHN"/>
  </r>
  <r>
    <n v="107"/>
    <s v="China"/>
    <s v="NA"/>
    <n v="1950"/>
    <n v="2010"/>
    <n v="52"/>
    <m/>
    <m/>
    <m/>
    <m/>
    <m/>
    <m/>
    <m/>
    <m/>
    <m/>
    <m/>
    <m/>
    <m/>
    <m/>
    <m/>
    <m/>
    <m/>
    <m/>
    <m/>
    <m/>
    <m/>
    <m/>
    <m/>
    <m/>
    <m/>
    <m/>
    <m/>
    <m/>
    <m/>
    <m/>
    <m/>
    <m/>
    <s v="Reinforced Concrete"/>
    <s v="NA"/>
    <s v="residential"/>
    <s v="NA"/>
    <s v="NULL"/>
    <s v="urban"/>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NULL"/>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3"/>
    <s v="Standard"/>
    <s v="sample/average/statistics"/>
    <x v="0"/>
    <x v="2"/>
    <s v="ASIA_CHN"/>
  </r>
  <r>
    <n v="108"/>
    <s v="China"/>
    <s v="NA"/>
    <n v="1950"/>
    <n v="2010"/>
    <n v="28"/>
    <m/>
    <m/>
    <m/>
    <m/>
    <m/>
    <m/>
    <m/>
    <m/>
    <m/>
    <m/>
    <m/>
    <m/>
    <m/>
    <m/>
    <m/>
    <m/>
    <m/>
    <m/>
    <m/>
    <m/>
    <m/>
    <m/>
    <m/>
    <m/>
    <m/>
    <m/>
    <m/>
    <m/>
    <m/>
    <m/>
    <m/>
    <s v="Brick-concrete"/>
    <s v="NA"/>
    <s v="residential"/>
    <s v="NA"/>
    <s v="NULL"/>
    <s v="urban"/>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NULL"/>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4"/>
    <s v="Standard"/>
    <s v="sample/average/statistics"/>
    <x v="0"/>
    <x v="3"/>
    <s v="ASIA_CHN"/>
  </r>
  <r>
    <n v="109"/>
    <s v="China"/>
    <s v="NA"/>
    <n v="1950"/>
    <n v="2010"/>
    <n v="1"/>
    <m/>
    <m/>
    <m/>
    <m/>
    <m/>
    <m/>
    <m/>
    <m/>
    <m/>
    <m/>
    <m/>
    <m/>
    <m/>
    <m/>
    <m/>
    <m/>
    <m/>
    <m/>
    <m/>
    <m/>
    <m/>
    <m/>
    <m/>
    <m/>
    <m/>
    <m/>
    <m/>
    <m/>
    <m/>
    <m/>
    <m/>
    <s v="Brick-wood and others"/>
    <s v="NA"/>
    <s v="residential"/>
    <s v="NA"/>
    <s v="NULL"/>
    <s v="urban"/>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for use_type or construction_type: 'Brick-wood and others'"/>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4"/>
    <s v="Standard"/>
    <s v="sample/average/statistics"/>
    <x v="0"/>
    <x v="3"/>
    <s v="ASIA_CHN"/>
  </r>
  <r>
    <n v="110"/>
    <s v="China"/>
    <s v="NA"/>
    <n v="1950"/>
    <n v="2010"/>
    <n v="70"/>
    <m/>
    <m/>
    <m/>
    <m/>
    <m/>
    <m/>
    <m/>
    <m/>
    <m/>
    <m/>
    <m/>
    <m/>
    <m/>
    <m/>
    <m/>
    <m/>
    <m/>
    <m/>
    <m/>
    <m/>
    <m/>
    <m/>
    <m/>
    <m/>
    <m/>
    <m/>
    <m/>
    <m/>
    <m/>
    <m/>
    <m/>
    <s v="Steel"/>
    <s v="NA"/>
    <s v="residential"/>
    <s v="NA"/>
    <s v="NULL"/>
    <s v="rural"/>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NULL"/>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6"/>
    <s v="Standard"/>
    <s v="sample/average/statistics"/>
    <x v="0"/>
    <x v="4"/>
    <s v="ASIA_CHN"/>
  </r>
  <r>
    <n v="111"/>
    <s v="China"/>
    <s v="NA"/>
    <n v="1950"/>
    <n v="2010"/>
    <n v="38"/>
    <m/>
    <m/>
    <m/>
    <m/>
    <m/>
    <m/>
    <m/>
    <m/>
    <m/>
    <m/>
    <m/>
    <m/>
    <m/>
    <m/>
    <m/>
    <m/>
    <m/>
    <m/>
    <m/>
    <m/>
    <m/>
    <m/>
    <m/>
    <m/>
    <m/>
    <m/>
    <m/>
    <m/>
    <m/>
    <m/>
    <m/>
    <s v="Reinforced Concrete"/>
    <s v="NA"/>
    <s v="residential"/>
    <s v="NA"/>
    <s v="NULL"/>
    <s v="rural"/>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NULL"/>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3"/>
    <s v="Standard"/>
    <s v="sample/average/statistics"/>
    <x v="0"/>
    <x v="2"/>
    <s v="ASIA_CHN"/>
  </r>
  <r>
    <n v="112"/>
    <s v="China"/>
    <s v="NA"/>
    <n v="1950"/>
    <n v="2010"/>
    <n v="15"/>
    <m/>
    <m/>
    <m/>
    <m/>
    <m/>
    <m/>
    <m/>
    <m/>
    <m/>
    <m/>
    <m/>
    <m/>
    <m/>
    <m/>
    <m/>
    <m/>
    <m/>
    <m/>
    <m/>
    <m/>
    <m/>
    <m/>
    <m/>
    <m/>
    <m/>
    <m/>
    <m/>
    <m/>
    <m/>
    <m/>
    <m/>
    <s v="Brick-concrete"/>
    <s v="NA"/>
    <s v="residential"/>
    <s v="NA"/>
    <s v="NULL"/>
    <s v="rural"/>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NULL"/>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4"/>
    <s v="Standard"/>
    <s v="sample/average/statistics"/>
    <x v="0"/>
    <x v="3"/>
    <s v="ASIA_CHN"/>
  </r>
  <r>
    <n v="113"/>
    <s v="China"/>
    <s v="NA"/>
    <n v="1950"/>
    <n v="2010"/>
    <n v="1"/>
    <m/>
    <m/>
    <m/>
    <m/>
    <m/>
    <m/>
    <m/>
    <m/>
    <m/>
    <m/>
    <m/>
    <m/>
    <m/>
    <m/>
    <m/>
    <m/>
    <m/>
    <m/>
    <m/>
    <m/>
    <m/>
    <m/>
    <m/>
    <m/>
    <m/>
    <m/>
    <m/>
    <m/>
    <m/>
    <m/>
    <m/>
    <s v="Brick-wood and others"/>
    <s v="NA"/>
    <s v="residential"/>
    <s v="NA"/>
    <s v="NULL"/>
    <s v="rural"/>
    <s v="NA"/>
    <s v="Wang, Tao; Tian, Xin; Hashimoto, Seiji; Tanikawa, Hiroki"/>
    <n v="2015"/>
    <s v="Concrete transformation of buildings in China and implications for the steel cycle"/>
    <s v="Resources, Conservation and Recycling"/>
    <s v="Copyright Elsevier"/>
    <s v="10.1016/j.resconrec.2015.07.021"/>
    <s v="https://doi.org/10.1016/j.resconrec.2015.07.021"/>
    <s v="for use_type or construction_type: 'Brick-wood and others'"/>
    <s v="NULL"/>
    <s v="NULL"/>
    <s v="Table 3. Steel intensity and lifetime of buildings. Study only reported steel data. Only the mean deviation of the steel intensity per building floor area was considered."/>
    <s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
    <s v="Heeren and Fishman"/>
    <s v="East_Asia"/>
    <s v="NA"/>
    <n v="3893"/>
    <n v="2675.65"/>
    <n v="2651.88"/>
    <n v="928.40002500000003"/>
    <n v="934.40997500000003"/>
    <n v="9326410"/>
    <n v="546815"/>
    <s v="NA"/>
    <n v="1364827"/>
    <n v="0.11799999999999999"/>
    <n v="0.55500000000000005"/>
    <n v="757"/>
    <n v="12002"/>
    <s v="NULL"/>
    <s v="NULL"/>
    <x v="2"/>
    <x v="2"/>
    <x v="0"/>
    <x v="4"/>
    <s v="Standard"/>
    <s v="sample/average/statistics"/>
    <x v="0"/>
    <x v="3"/>
    <s v="ASIA_CHN"/>
  </r>
  <r>
    <n v="114"/>
    <s v="Germany"/>
    <s v="NA"/>
    <n v="1960"/>
    <n v="1981"/>
    <m/>
    <m/>
    <m/>
    <n v="35.49763033"/>
    <n v="20.284360190000001"/>
    <m/>
    <m/>
    <n v="867.15639810000005"/>
    <m/>
    <m/>
    <n v="192.70142179999999"/>
    <n v="238.34123220000001"/>
    <m/>
    <m/>
    <m/>
    <m/>
    <m/>
    <m/>
    <m/>
    <m/>
    <m/>
    <m/>
    <m/>
    <m/>
    <m/>
    <m/>
    <m/>
    <m/>
    <m/>
    <m/>
    <n v="10.14218009"/>
    <n v="65.924170619999998"/>
    <s v="One floor house - w/ attic E-EH 1"/>
    <n v="1"/>
    <s v="residential"/>
    <s v="S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s category."/>
    <s v=" Construction period assuming &quot;post1960&quot; is a 20 year period.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3"/>
    <x v="3"/>
    <s v="Standard"/>
    <s v="modeled/hypothetical/regulations"/>
    <x v="2"/>
    <x v="2"/>
    <s v="OECD_EU15"/>
  </r>
  <r>
    <n v="115"/>
    <s v="Germany"/>
    <s v="NA"/>
    <n v="1960"/>
    <n v="1981"/>
    <m/>
    <m/>
    <m/>
    <n v="26.574074070000002"/>
    <n v="60"/>
    <m/>
    <m/>
    <n v="428.98148149999997"/>
    <m/>
    <m/>
    <n v="501.11111110000002"/>
    <n v="383.42592589999998"/>
    <m/>
    <m/>
    <m/>
    <m/>
    <m/>
    <m/>
    <m/>
    <m/>
    <m/>
    <m/>
    <m/>
    <m/>
    <m/>
    <m/>
    <m/>
    <m/>
    <m/>
    <m/>
    <n v="18.981481479999999"/>
    <n v="91.111111109999996"/>
    <s v="One floor house - no attic E-EH 2"/>
    <n v="1"/>
    <s v="residential"/>
    <s v="S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s category."/>
    <s v="Construction period assuming &quot;post1960&quot; is a 20 year period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3"/>
    <x v="4"/>
    <s v="Standard"/>
    <s v="modeled/hypothetical/regulations"/>
    <x v="2"/>
    <x v="3"/>
    <s v="OECD_EU15"/>
  </r>
  <r>
    <n v="116"/>
    <s v="Germany"/>
    <s v="NA"/>
    <n v="1960"/>
    <n v="1981"/>
    <m/>
    <m/>
    <m/>
    <n v="29.50331126"/>
    <n v="16.39072848"/>
    <m/>
    <m/>
    <n v="396.6556291"/>
    <m/>
    <m/>
    <n v="173.74172189999999"/>
    <n v="199.96688739999999"/>
    <m/>
    <m/>
    <m/>
    <m/>
    <m/>
    <m/>
    <m/>
    <m/>
    <m/>
    <m/>
    <m/>
    <m/>
    <m/>
    <m/>
    <m/>
    <m/>
    <m/>
    <m/>
    <n v="3.2781456950000001"/>
    <n v="85.231788080000001"/>
    <s v="One floor house - no attic E-EH 3"/>
    <n v="1"/>
    <s v="residential"/>
    <s v="S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s v="Construction period assuming &quot;post1960&quot; is a 20 year peri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3"/>
    <x v="4"/>
    <s v="Standard"/>
    <s v="modeled/hypothetical/regulations"/>
    <x v="2"/>
    <x v="3"/>
    <s v="OECD_EU15"/>
  </r>
  <r>
    <n v="117"/>
    <s v="Germany"/>
    <s v="NA"/>
    <n v="1960"/>
    <n v="1981"/>
    <m/>
    <m/>
    <m/>
    <n v="36.284403670000003"/>
    <n v="15.55045872"/>
    <m/>
    <m/>
    <n v="787.8899083"/>
    <m/>
    <m/>
    <n v="139.9541284"/>
    <n v="202.1559633"/>
    <m/>
    <m/>
    <m/>
    <m/>
    <m/>
    <m/>
    <m/>
    <m/>
    <m/>
    <m/>
    <m/>
    <m/>
    <m/>
    <m/>
    <m/>
    <m/>
    <m/>
    <m/>
    <n v="10.366972479999999"/>
    <n v="67.385321099999999"/>
    <s v="One floor duplex house - w/ attic E-DH 1"/>
    <n v="1"/>
    <s v="residential"/>
    <s v="SFH, 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s v="Construction period assuming &quot;post1960&quot; is a 20 year peri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3"/>
    <x v="3"/>
    <s v="Standard"/>
    <s v="modeled/hypothetical/regulations"/>
    <x v="2"/>
    <x v="2"/>
    <s v="OECD_EU15"/>
  </r>
  <r>
    <n v="118"/>
    <s v="Germany"/>
    <s v="NA"/>
    <n v="1960"/>
    <n v="1981"/>
    <m/>
    <m/>
    <m/>
    <n v="34.84581498"/>
    <n v="19.911894270000001"/>
    <m/>
    <m/>
    <n v="428.10572689999998"/>
    <m/>
    <m/>
    <n v="418.14977970000001"/>
    <n v="278.76651980000003"/>
    <m/>
    <m/>
    <m/>
    <m/>
    <m/>
    <m/>
    <m/>
    <m/>
    <m/>
    <m/>
    <m/>
    <m/>
    <m/>
    <m/>
    <m/>
    <m/>
    <m/>
    <m/>
    <n v="9.9559471370000008"/>
    <n v="69.69162996"/>
    <s v="One floor duplex house - w/ attic E-DH 2"/>
    <n v="1"/>
    <s v="residential"/>
    <s v="SFH, 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s v="Construction period assuming &quot;post1960&quot; is a 20 year period.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3"/>
    <x v="4"/>
    <s v="Standard"/>
    <s v="modeled/hypothetical/regulations"/>
    <x v="2"/>
    <x v="3"/>
    <s v="OECD_EU15"/>
  </r>
  <r>
    <n v="119"/>
    <s v="Germany"/>
    <s v="NA"/>
    <n v="1960"/>
    <n v="1981"/>
    <m/>
    <m/>
    <m/>
    <n v="33.975903610000003"/>
    <n v="15.10040161"/>
    <m/>
    <m/>
    <n v="622.89156630000002"/>
    <m/>
    <m/>
    <n v="162.32931730000001"/>
    <n v="177.42971890000001"/>
    <m/>
    <m/>
    <m/>
    <m/>
    <m/>
    <m/>
    <m/>
    <m/>
    <m/>
    <m/>
    <m/>
    <m/>
    <m/>
    <m/>
    <m/>
    <m/>
    <m/>
    <m/>
    <n v="7.5502008030000001"/>
    <n v="56.626506020000001"/>
    <s v="Two floor house - townhouse - no attic E-RH 1"/>
    <n v="1"/>
    <s v="residential"/>
    <s v="SFH, 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s v="Construction period assuming &quot;post1960&quot; is a 20 year peri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10"/>
    <x v="2"/>
    <s v="Standard"/>
    <s v="modeled/hypothetical/regulations"/>
    <x v="2"/>
    <x v="2"/>
    <s v="OECD_EU15"/>
  </r>
  <r>
    <n v="120"/>
    <s v="Germany"/>
    <s v="NA"/>
    <n v="1960"/>
    <n v="1981"/>
    <m/>
    <m/>
    <m/>
    <n v="30.456852789999999"/>
    <n v="20.304568530000001"/>
    <m/>
    <m/>
    <n v="416.2436548"/>
    <m/>
    <m/>
    <n v="426.39593910000002"/>
    <n v="340.1015228"/>
    <m/>
    <m/>
    <m/>
    <m/>
    <n v="5.0761421320000002"/>
    <m/>
    <m/>
    <m/>
    <m/>
    <m/>
    <m/>
    <m/>
    <m/>
    <m/>
    <m/>
    <m/>
    <m/>
    <m/>
    <n v="15.2284264"/>
    <n v="55.837563449999998"/>
    <s v="Two floor house - townhouse - no attic E-RH 2"/>
    <n v="1"/>
    <s v="residential"/>
    <s v="SFH, 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s v="Construction period assuming &quot;post1960&quot; is a 20 year peri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10"/>
    <x v="4"/>
    <s v="Standard"/>
    <s v="modeled/hypothetical/regulations"/>
    <x v="2"/>
    <x v="3"/>
    <s v="OECD_EU15"/>
  </r>
  <r>
    <n v="121"/>
    <s v="Germany"/>
    <s v="NA"/>
    <n v="1960"/>
    <n v="1981"/>
    <m/>
    <m/>
    <m/>
    <n v="38.695652170000002"/>
    <n v="8.5990338160000004"/>
    <m/>
    <m/>
    <n v="455.74879229999999"/>
    <m/>
    <m/>
    <n v="214.9758454"/>
    <n v="253.67149760000001"/>
    <m/>
    <m/>
    <m/>
    <m/>
    <n v="4.2995169080000002"/>
    <m/>
    <m/>
    <m/>
    <m/>
    <m/>
    <m/>
    <m/>
    <m/>
    <m/>
    <m/>
    <m/>
    <m/>
    <m/>
    <n v="4.2995169080000002"/>
    <n v="90.289855070000002"/>
    <s v="Two floor house - townhouse - no attic E-RH 3"/>
    <n v="1"/>
    <s v="residential"/>
    <s v="SFH, 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s v="Construction period assuming &quot;post1960&quot; is a 20 year peri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Cfb,Dfb"/>
    <n v="5728"/>
    <n v="3780.49"/>
    <n v="3908.14"/>
    <n v="90.730002499999998"/>
    <n v="117.64250250000001"/>
    <n v="348410"/>
    <n v="72481"/>
    <s v="NA"/>
    <n v="78402"/>
    <n v="0.71399999999999997"/>
    <n v="0.72799999999999998"/>
    <n v="11587"/>
    <n v="21443"/>
    <s v="NULL"/>
    <s v="NULL"/>
    <x v="0"/>
    <x v="0"/>
    <x v="10"/>
    <x v="4"/>
    <s v="Standard"/>
    <s v="modeled/hypothetical/regulations"/>
    <x v="2"/>
    <x v="3"/>
    <s v="OECD_EU15"/>
  </r>
  <r>
    <n v="122"/>
    <s v="Germany"/>
    <s v="NA"/>
    <n v="1918"/>
    <n v="1939"/>
    <m/>
    <m/>
    <m/>
    <m/>
    <n v="66.163682859999994"/>
    <m/>
    <m/>
    <n v="86.52173913"/>
    <m/>
    <m/>
    <n v="534.39897699999995"/>
    <n v="274.83375960000001"/>
    <m/>
    <m/>
    <m/>
    <m/>
    <m/>
    <m/>
    <m/>
    <m/>
    <m/>
    <m/>
    <m/>
    <m/>
    <m/>
    <m/>
    <m/>
    <m/>
    <m/>
    <m/>
    <n v="5.0895140659999996"/>
    <n v="132.3273657"/>
    <s v="Four floor - multifamily - halftimber IMF 1"/>
    <n v="4"/>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s v="Construction period assuming &quot;post1918&quot; is a 20 year period.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919,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Dfb"/>
    <n v="5728"/>
    <s v="NA"/>
    <n v="3652.4549999999999"/>
    <s v="NA"/>
    <n v="128.64750749999999"/>
    <n v="465954"/>
    <n v="65237"/>
    <s v="NA"/>
    <n v="69286"/>
    <s v="NA"/>
    <n v="0.67900000000000005"/>
    <n v="4184"/>
    <n v="7557"/>
    <s v="NULL"/>
    <s v="NULL"/>
    <x v="0"/>
    <x v="0"/>
    <x v="4"/>
    <x v="1"/>
    <s v="Standard"/>
    <s v="modeled/hypothetical/regulations"/>
    <x v="3"/>
    <x v="1"/>
    <s v="OECD_EU15"/>
  </r>
  <r>
    <n v="123"/>
    <s v="Germany"/>
    <s v="NA"/>
    <n v="1870"/>
    <n v="1919"/>
    <m/>
    <m/>
    <m/>
    <m/>
    <n v="47.212389379999998"/>
    <m/>
    <m/>
    <n v="68.672566369999998"/>
    <m/>
    <m/>
    <n v="639.51327430000003"/>
    <n v="334.7787611"/>
    <m/>
    <m/>
    <m/>
    <m/>
    <m/>
    <m/>
    <m/>
    <m/>
    <m/>
    <m/>
    <m/>
    <m/>
    <m/>
    <m/>
    <m/>
    <m/>
    <m/>
    <m/>
    <n v="8.5840707960000007"/>
    <n v="145.9292035"/>
    <s v="Four floor - multifamily - brick IMZ 2"/>
    <n v="4"/>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m/>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Dfb"/>
    <n v="5728"/>
    <s v="NA"/>
    <n v="3652.4549999999999"/>
    <s v="NA"/>
    <n v="128.64750749999999"/>
    <n v="533211"/>
    <n v="39231"/>
    <s v="NA"/>
    <n v="60547"/>
    <s v="NA"/>
    <n v="0.67900000000000005"/>
    <n v="2362"/>
    <n v="3561"/>
    <s v="NULL"/>
    <s v="NULL"/>
    <x v="0"/>
    <x v="0"/>
    <x v="4"/>
    <x v="4"/>
    <s v="Standard"/>
    <s v="modeled/hypothetical/regulations"/>
    <x v="3"/>
    <x v="3"/>
    <s v="OECD_EU15"/>
  </r>
  <r>
    <n v="124"/>
    <s v="Germany"/>
    <s v="NA"/>
    <n v="1870"/>
    <n v="1919"/>
    <m/>
    <m/>
    <m/>
    <m/>
    <n v="38.878504669999998"/>
    <m/>
    <m/>
    <n v="97.196261680000006"/>
    <m/>
    <m/>
    <n v="641.49532710000005"/>
    <n v="320.74766360000001"/>
    <m/>
    <m/>
    <m/>
    <m/>
    <m/>
    <m/>
    <m/>
    <m/>
    <m/>
    <m/>
    <m/>
    <m/>
    <m/>
    <m/>
    <m/>
    <m/>
    <m/>
    <m/>
    <n v="4.8598130839999998"/>
    <n v="131.21495329999999"/>
    <s v="Four floor - multifamily - brick IMZ 3"/>
    <n v="4"/>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m/>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Dfb"/>
    <n v="5728"/>
    <s v="NA"/>
    <n v="3652.4549999999999"/>
    <s v="NA"/>
    <n v="128.64750749999999"/>
    <n v="533211"/>
    <n v="39231"/>
    <s v="NA"/>
    <n v="60547"/>
    <s v="NA"/>
    <n v="0.67900000000000005"/>
    <n v="2362"/>
    <n v="3561"/>
    <s v="NULL"/>
    <s v="NULL"/>
    <x v="0"/>
    <x v="0"/>
    <x v="4"/>
    <x v="4"/>
    <s v="Standard"/>
    <s v="modeled/hypothetical/regulations"/>
    <x v="3"/>
    <x v="3"/>
    <s v="OECD_EU15"/>
  </r>
  <r>
    <n v="125"/>
    <s v="Germany"/>
    <s v="NA"/>
    <n v="1919"/>
    <n v="1946"/>
    <m/>
    <m/>
    <m/>
    <n v="25.895598769999999"/>
    <n v="15.537359260000001"/>
    <m/>
    <m/>
    <n v="616.31525079999994"/>
    <m/>
    <m/>
    <n v="150.19447289999999"/>
    <n v="300.38894579999999"/>
    <m/>
    <m/>
    <m/>
    <m/>
    <n v="5.1791197540000002"/>
    <m/>
    <m/>
    <m/>
    <m/>
    <m/>
    <m/>
    <m/>
    <m/>
    <m/>
    <m/>
    <m/>
    <m/>
    <m/>
    <m/>
    <n v="119.11975440000001"/>
    <s v="Four floor - multifamily - brick IMZ 4"/>
    <n v="4"/>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m/>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919,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Dfb"/>
    <n v="5728"/>
    <s v="NA"/>
    <n v="3652.4549999999999"/>
    <s v="NA"/>
    <n v="128.64750749999999"/>
    <n v="465954"/>
    <n v="60547"/>
    <s v="NA"/>
    <n v="64678"/>
    <s v="NA"/>
    <n v="0.67900000000000005"/>
    <n v="3561"/>
    <n v="3139"/>
    <s v="NULL"/>
    <s v="NULL"/>
    <x v="0"/>
    <x v="0"/>
    <x v="4"/>
    <x v="4"/>
    <s v="Standard"/>
    <s v="modeled/hypothetical/regulations"/>
    <x v="3"/>
    <x v="3"/>
    <s v="OECD_EU15"/>
  </r>
  <r>
    <n v="126"/>
    <s v="Germany"/>
    <s v="NA"/>
    <n v="1945"/>
    <n v="1966"/>
    <m/>
    <m/>
    <m/>
    <n v="36.545105569999997"/>
    <n v="10.441458730000001"/>
    <m/>
    <m/>
    <n v="271.47792709999999"/>
    <m/>
    <m/>
    <n v="475.08637240000002"/>
    <n v="297.58157390000002"/>
    <m/>
    <m/>
    <m/>
    <m/>
    <m/>
    <m/>
    <m/>
    <m/>
    <m/>
    <m/>
    <m/>
    <m/>
    <m/>
    <m/>
    <m/>
    <m/>
    <m/>
    <m/>
    <n v="5.2207293669999997"/>
    <n v="31.3243762"/>
    <s v="Four floor - multifamily - brick IMZ 5"/>
    <n v="4"/>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s v=" Construction period assuming &quot;post1945&quot; is a 20 year period. "/>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Land area in 1946, Data: https://www.cia.gov/library/publications/the-world-factbook/fields/2147.html. Population: Data: https://www.rug.nl/ggdc/historicaldevelopment/maddison/releases/maddison-project-database-2018. Urbanization: Urban pop. in 1950, Urban pop. in 1965, Data: https://www.rug.nl/ggdc/historicaldevelopment/maddison/releases/maddison-project-database-2018. GDP: Data: https://esa.un.org/unpd/wup/Download, Urbanization_rate_2018.xls. Human Development Index: Not collected."/>
    <s v="Heeren and Fishman"/>
    <s v="Europe"/>
    <s v="Cfb,Dfb"/>
    <n v="5728"/>
    <n v="3652.4549999999999"/>
    <n v="3804.74"/>
    <n v="128.64750749999999"/>
    <n v="92.417502499999998"/>
    <n v="345110"/>
    <n v="67000"/>
    <s v="NA"/>
    <n v="76206"/>
    <n v="0.67900000000000005"/>
    <n v="0.72"/>
    <n v="6381"/>
    <n v="14089"/>
    <s v="NULL"/>
    <s v="NULL"/>
    <x v="0"/>
    <x v="0"/>
    <x v="4"/>
    <x v="4"/>
    <s v="Standard"/>
    <s v="modeled/hypothetical/regulations"/>
    <x v="3"/>
    <x v="3"/>
    <s v="OECD_EU15"/>
  </r>
  <r>
    <n v="127"/>
    <s v="Germany"/>
    <s v="NA"/>
    <n v="1961"/>
    <n v="1971"/>
    <m/>
    <m/>
    <m/>
    <n v="57.375"/>
    <n v="6.375"/>
    <m/>
    <m/>
    <n v="1020"/>
    <m/>
    <m/>
    <m/>
    <n v="191.25"/>
    <m/>
    <m/>
    <m/>
    <m/>
    <n v="6.375"/>
    <m/>
    <m/>
    <m/>
    <m/>
    <m/>
    <m/>
    <m/>
    <m/>
    <m/>
    <m/>
    <m/>
    <m/>
    <m/>
    <n v="25.5"/>
    <n v="38.25"/>
    <s v="Four floor - multifamily - block and strip IMI 1"/>
    <n v="4"/>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m/>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urope"/>
    <s v="Cfb,Dfb"/>
    <n v="5728"/>
    <n v="3615.6525000000001"/>
    <n v="3912.95"/>
    <n v="126.62750250000001"/>
    <n v="156.06500249999999"/>
    <n v="348410"/>
    <n v="73123"/>
    <s v="NA"/>
    <n v="78355"/>
    <n v="0.71399999999999997"/>
    <n v="0.72299999999999998"/>
    <n v="11776"/>
    <n v="16999"/>
    <s v="NULL"/>
    <s v="NULL"/>
    <x v="0"/>
    <x v="0"/>
    <x v="4"/>
    <x v="3"/>
    <s v="Standard"/>
    <s v="modeled/hypothetical/regulations"/>
    <x v="3"/>
    <x v="2"/>
    <s v="OECD_EU15"/>
  </r>
  <r>
    <n v="128"/>
    <s v="Germany"/>
    <s v="NA"/>
    <n v="1970"/>
    <n v="1991"/>
    <m/>
    <m/>
    <m/>
    <n v="110.6621773"/>
    <m/>
    <m/>
    <m/>
    <n v="1035.0168349999999"/>
    <m/>
    <m/>
    <m/>
    <n v="84.624017960000003"/>
    <m/>
    <m/>
    <m/>
    <m/>
    <m/>
    <m/>
    <m/>
    <m/>
    <m/>
    <m/>
    <m/>
    <m/>
    <m/>
    <m/>
    <m/>
    <m/>
    <m/>
    <m/>
    <n v="6.5095398429999998"/>
    <n v="32.547699209999998"/>
    <s v="Five floor - multifamily - panel IMI 2"/>
    <n v="5"/>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s v="Construction period assuming &quot;post1970&quot; is a 20 year period.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70, Urban pop. in 1990, Data: https://www.rug.nl/ggdc/historicaldevelopment/maddison/releases/maddison-project-database-2018. GDP: Data: https://esa.un.org/unpd/wup/Download, Urbanization_rate_2018.xls. Human Development Index: Not collected."/>
    <s v="Heeren and Fishman"/>
    <s v="Europe"/>
    <s v="Cfb,Dfb"/>
    <n v="5728"/>
    <n v="4076.7649999999999"/>
    <n v="4027.5225"/>
    <n v="133.82749999999999"/>
    <n v="194.36999499999999"/>
    <n v="348297"/>
    <n v="77783"/>
    <s v="NA"/>
    <n v="79961"/>
    <n v="0.72299999999999998"/>
    <n v="0.73099999999999998"/>
    <n v="16581"/>
    <n v="26568"/>
    <s v="NULL"/>
    <s v="NULL"/>
    <x v="0"/>
    <x v="0"/>
    <x v="8"/>
    <x v="7"/>
    <s v="Standard"/>
    <s v="modeled/hypothetical/regulations"/>
    <x v="3"/>
    <x v="2"/>
    <s v="OECD_EU15"/>
  </r>
  <r>
    <n v="129"/>
    <s v="Germany"/>
    <s v="NA"/>
    <n v="1970"/>
    <n v="1991"/>
    <m/>
    <m/>
    <m/>
    <n v="93.452279809999993"/>
    <m/>
    <m/>
    <m/>
    <n v="961.22344940000005"/>
    <m/>
    <m/>
    <m/>
    <n v="73.426791280000003"/>
    <m/>
    <m/>
    <m/>
    <m/>
    <m/>
    <m/>
    <m/>
    <m/>
    <m/>
    <m/>
    <m/>
    <m/>
    <m/>
    <m/>
    <m/>
    <m/>
    <m/>
    <m/>
    <n v="6.6751628429999998"/>
    <n v="20.025488530000001"/>
    <s v="Eleven floor - multifamily - panel IMI 3"/>
    <n v="11"/>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m/>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70, Urban pop. in 1990, Data: https://www.rug.nl/ggdc/historicaldevelopment/maddison/releases/maddison-project-database-2018. GDP: Data: https://esa.un.org/unpd/wup/Download, Urbanization_rate_2018.xls. Human Development Index: Not collected."/>
    <s v="Heeren and Fishman"/>
    <s v="Europe"/>
    <s v="Cfb,Dfb"/>
    <n v="5728"/>
    <n v="4076.7649999999999"/>
    <n v="4027.5225"/>
    <n v="133.82749999999999"/>
    <n v="194.36999499999999"/>
    <n v="348297"/>
    <n v="77783"/>
    <s v="NA"/>
    <n v="79961"/>
    <n v="0.72299999999999998"/>
    <n v="0.73099999999999998"/>
    <n v="16581"/>
    <n v="26568"/>
    <s v="NULL"/>
    <s v="NULL"/>
    <x v="0"/>
    <x v="0"/>
    <x v="5"/>
    <x v="7"/>
    <s v="Standard"/>
    <s v="modeled/hypothetical/regulations"/>
    <x v="3"/>
    <x v="2"/>
    <s v="OECD_EU15"/>
  </r>
  <r>
    <n v="130"/>
    <s v="Germany"/>
    <s v="NA"/>
    <n v="1970"/>
    <n v="1991"/>
    <m/>
    <m/>
    <m/>
    <n v="101.7370016"/>
    <n v="6.7824667749999996"/>
    <m/>
    <m/>
    <n v="956.3278153"/>
    <m/>
    <m/>
    <m/>
    <n v="40.694800649999998"/>
    <m/>
    <m/>
    <m/>
    <m/>
    <n v="6.7824667749999996"/>
    <m/>
    <m/>
    <m/>
    <m/>
    <m/>
    <m/>
    <m/>
    <m/>
    <m/>
    <m/>
    <m/>
    <m/>
    <m/>
    <n v="13.564933549999999"/>
    <n v="13.564933549999999"/>
    <s v="Eighteen floor - multifamily - panel IMI 4"/>
    <n v="18"/>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m/>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70, Urban pop. in 1990, Data: https://www.rug.nl/ggdc/historicaldevelopment/maddison/releases/maddison-project-database-2018. GDP: Data: https://esa.un.org/unpd/wup/Download, Urbanization_rate_2018.xls. Human Development Index: Not collected."/>
    <s v="Heeren and Fishman"/>
    <s v="Europe"/>
    <s v="Cfb,Dfb"/>
    <n v="5728"/>
    <n v="4076.7649999999999"/>
    <n v="4027.5225"/>
    <n v="133.82749999999999"/>
    <n v="194.36999499999999"/>
    <n v="348297"/>
    <n v="77783"/>
    <s v="NA"/>
    <n v="79961"/>
    <n v="0.72299999999999998"/>
    <n v="0.73099999999999998"/>
    <n v="16581"/>
    <n v="26568"/>
    <s v="NULL"/>
    <s v="NULL"/>
    <x v="0"/>
    <x v="0"/>
    <x v="5"/>
    <x v="7"/>
    <s v="Standard"/>
    <s v="modeled/hypothetical/regulations"/>
    <x v="3"/>
    <x v="2"/>
    <s v="OECD_EU15"/>
  </r>
  <r>
    <n v="131"/>
    <s v="Germany"/>
    <s v="NA"/>
    <n v="1990"/>
    <n v="2011"/>
    <m/>
    <m/>
    <m/>
    <n v="67.142857140000004"/>
    <n v="10.329670330000001"/>
    <m/>
    <m/>
    <n v="542.30769229999999"/>
    <m/>
    <m/>
    <n v="377.03296699999999"/>
    <n v="123.95604400000001"/>
    <m/>
    <m/>
    <m/>
    <m/>
    <n v="5.1648351650000004"/>
    <m/>
    <m/>
    <m/>
    <m/>
    <m/>
    <m/>
    <m/>
    <m/>
    <m/>
    <m/>
    <m/>
    <m/>
    <m/>
    <n v="5.1648351650000004"/>
    <n v="56.813186809999998"/>
    <s v="Three floor - multifamily - brick GWB"/>
    <n v="3"/>
    <s v="residential"/>
    <s v="MFH"/>
    <s v="NULL"/>
    <s v="NA"/>
    <s v="net"/>
    <s v="Gruhler, Karin; Böhm, Ruth; Deilmann, Clemens; Schiller, Georg"/>
    <n v="2002"/>
    <s v="Stofflich-energetische Gebäudesteckbriefe - Gebäudevergleiche und Hochrechnungen für Bebauungsstrukturen"/>
    <s v="IÖR Schriften 38"/>
    <s v="Copyright Elsevier"/>
    <s v="NA"/>
    <s v="http://nbn-resolving.de/urn:nbn:de:0168-ssoar-396855"/>
    <s v="for use_type or construction_type: 'standardized using Google translate'"/>
    <s v="Recalculated for gross flor area by this table's authors."/>
    <s v="Material categories &quot;Dachdeckungen&quot; (roof cover material) and &quot;Sonst. Stoffe, Schüttungen&quot; (Other materials, fillings) summed into Other category."/>
    <s v="Construction period assuming &quot;post1990&quot; is a 20 year peri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
    <s v="Heeren and Fishman"/>
    <s v="Europe"/>
    <s v="Cfb,Dfb"/>
    <n v="5728"/>
    <n v="3627.84"/>
    <n v="3576.875"/>
    <n v="183.875"/>
    <n v="192.70500250000001"/>
    <n v="348672"/>
    <n v="79380"/>
    <s v="NA"/>
    <n v="81482"/>
    <n v="0.73099999999999998"/>
    <n v="0.77"/>
    <n v="25054"/>
    <n v="43189"/>
    <s v="NULL"/>
    <s v="NULL"/>
    <x v="0"/>
    <x v="0"/>
    <x v="4"/>
    <x v="4"/>
    <s v="Standard"/>
    <s v="modeled/hypothetical/regulations"/>
    <x v="3"/>
    <x v="3"/>
    <s v="OECD_EU15"/>
  </r>
  <r>
    <n v="132"/>
    <s v="Germany"/>
    <s v="NA"/>
    <m/>
    <n v="1919"/>
    <m/>
    <m/>
    <m/>
    <n v="2"/>
    <n v="98"/>
    <m/>
    <m/>
    <n v="161"/>
    <m/>
    <m/>
    <n v="1470"/>
    <m/>
    <n v="390"/>
    <n v="664"/>
    <m/>
    <m/>
    <m/>
    <m/>
    <m/>
    <m/>
    <m/>
    <m/>
    <m/>
    <m/>
    <m/>
    <m/>
    <m/>
    <m/>
    <m/>
    <m/>
    <n v="12"/>
    <n v="16"/>
    <s v="MFH"/>
    <s v="NA"/>
    <s v="residential"/>
    <s v="MFH"/>
    <s v="NULL"/>
    <s v="NA"/>
    <s v="gross"/>
    <s v="Ortlepp, Regine; Gruhler, Karin; Schiller, Georg"/>
    <n v="2018"/>
    <s v="Materials in Germany's domestic building stock: calculation model and uncertainties"/>
    <s v="Building Research &amp; Information"/>
    <s v="Copyright Elsevier"/>
    <s v="10.1080/09613218.2016.1264121"/>
    <s v="https://doi.org/10.1080/09613218.2016.1264121"/>
    <s v="for use_type or construction_type: 'Half-timber, brick, quarry-stone wall'"/>
    <s v="NULL"/>
    <s v="Roof covering is other"/>
    <s v="Table 2. Material composition indicators (MCIs) for MFH building types differentiated according to product groups in tons per m² floor space and tons per m³ gross volume (authors’ own calculation)"/>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9, Data: https://esa.un.org/unpd/wup/Download, Urbanization_rate_2018.xls. Human Development Index: Not collected."/>
    <s v="Heeren and Fishman"/>
    <s v="Europe"/>
    <s v="Cfb,Dfb"/>
    <n v="5728"/>
    <s v="NA"/>
    <n v="3652.4549999999999"/>
    <s v="NA"/>
    <n v="128.64750749999999"/>
    <n v="533211"/>
    <s v="NA"/>
    <s v="Pre-1919"/>
    <n v="60547"/>
    <s v="NA"/>
    <n v="0.67900000000000005"/>
    <s v="NA"/>
    <n v="3561"/>
    <s v="NULL"/>
    <s v="NULL"/>
    <x v="0"/>
    <x v="0"/>
    <x v="7"/>
    <x v="4"/>
    <s v="Standard"/>
    <s v="real-world single case study"/>
    <x v="3"/>
    <x v="3"/>
    <s v="OECD_EU15"/>
  </r>
  <r>
    <n v="133"/>
    <s v="Germany"/>
    <s v="NA"/>
    <n v="1919"/>
    <n v="1949"/>
    <m/>
    <m/>
    <m/>
    <n v="67"/>
    <n v="30"/>
    <m/>
    <m/>
    <n v="389"/>
    <m/>
    <m/>
    <n v="1219"/>
    <m/>
    <n v="379"/>
    <n v="639"/>
    <m/>
    <m/>
    <m/>
    <m/>
    <m/>
    <m/>
    <m/>
    <m/>
    <m/>
    <m/>
    <m/>
    <m/>
    <m/>
    <m/>
    <m/>
    <m/>
    <n v="7"/>
    <n v="9"/>
    <s v="MFH"/>
    <s v="NA"/>
    <s v="residential"/>
    <s v="MFH"/>
    <s v="NULL"/>
    <s v="NA"/>
    <s v="gross"/>
    <s v="Ortlepp, Regine; Gruhler, Karin; Schiller, Georg"/>
    <n v="2018"/>
    <s v="Materials in Germany's domestic building stock: calculation model and uncertainties"/>
    <s v="Building Research &amp; Information"/>
    <s v="Copyright Elsevier"/>
    <s v="10.1080/09613218.2016.1264121"/>
    <s v="https://doi.org/10.1080/09613218.2016.1264121"/>
    <s v="for use_type or construction_type: 'Brick'"/>
    <s v="NULL"/>
    <s v="Roof covering is other"/>
    <s v="Table 2. Material composition indicators (MCIs) for MFH building types differentiated according to product groups in tons per m² floor space and tons per m³ gross volume (authors’ own calculation)"/>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919,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Cfb,Dfb"/>
    <n v="5728"/>
    <s v="NA"/>
    <n v="3652.4549999999999"/>
    <s v="NA"/>
    <n v="128.64750749999999"/>
    <n v="465954"/>
    <n v="60547"/>
    <s v="NA"/>
    <n v="67991"/>
    <s v="NA"/>
    <n v="0.67900000000000005"/>
    <n v="3561"/>
    <n v="4674"/>
    <s v="NULL"/>
    <s v="NULL"/>
    <x v="0"/>
    <x v="0"/>
    <x v="7"/>
    <x v="4"/>
    <s v="Standard"/>
    <s v="real-world single case study"/>
    <x v="3"/>
    <x v="3"/>
    <s v="OECD_EU15"/>
  </r>
  <r>
    <n v="134"/>
    <s v="Germany"/>
    <s v="NA"/>
    <n v="1949"/>
    <n v="1979"/>
    <m/>
    <m/>
    <m/>
    <n v="116"/>
    <n v="12"/>
    <m/>
    <m/>
    <n v="1146"/>
    <m/>
    <m/>
    <n v="447"/>
    <m/>
    <n v="71"/>
    <n v="360"/>
    <m/>
    <m/>
    <m/>
    <m/>
    <m/>
    <m/>
    <m/>
    <m/>
    <m/>
    <m/>
    <m/>
    <m/>
    <m/>
    <m/>
    <m/>
    <m/>
    <n v="20"/>
    <n v="4"/>
    <s v="MFH"/>
    <s v="NA"/>
    <s v="residential"/>
    <s v="MFH"/>
    <s v="NULL"/>
    <s v="NA"/>
    <s v="gross"/>
    <s v="Ortlepp, Regine; Gruhler, Karin; Schiller, Georg"/>
    <n v="2018"/>
    <s v="Materials in Germany's domestic building stock: calculation model and uncertainties"/>
    <s v="Building Research &amp; Information"/>
    <s v="Copyright Elsevier"/>
    <s v="10.1080/09613218.2016.1264121"/>
    <s v="https://doi.org/10.1080/09613218.2016.1264121"/>
    <s v="for use_type or construction_type: 'Brick, lightweight concrete, reinforced concrete (diverse designs)'"/>
    <s v="NULL"/>
    <s v="Roof covering is other"/>
    <s v="Table 2. Material composition indicators (MCIs) for MFH building types differentiated according to product groups in tons per m² floor space and tons per m³ gross volume (authors’ own calculatio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50 (east+west), Data: https://www.cia.gov/library/publications/the-world-factbook/fields/2147.html. Population: Data: https://www.rug.nl/ggdc/historicaldevelopment/maddison/releases/maddison-project-database-2018. Urbanization: Urban pop. in 1950, Urban pop. in 1980, Data: https://www.rug.nl/ggdc/historicaldevelopment/maddison/releases/maddison-project-database-2018. GDP: Data: https://esa.un.org/unpd/wup/Download, Urbanization_rate_2018.xls. Human Development Index: Not collected."/>
    <s v="Heeren and Fishman"/>
    <s v="Europe"/>
    <s v="Cfb,Dfb"/>
    <n v="5728"/>
    <n v="3656.4924999999998"/>
    <n v="4066.2550000000001"/>
    <n v="167.51249749999999"/>
    <n v="117.68"/>
    <n v="345282"/>
    <n v="67991"/>
    <s v="NA"/>
    <n v="78081"/>
    <n v="0.67900000000000005"/>
    <n v="0.72799999999999998"/>
    <n v="4674"/>
    <n v="22021"/>
    <s v="NULL"/>
    <s v="NULL"/>
    <x v="0"/>
    <x v="0"/>
    <x v="7"/>
    <x v="3"/>
    <s v="Standard"/>
    <s v="real-world single case study"/>
    <x v="3"/>
    <x v="2"/>
    <s v="OECD_EU15"/>
  </r>
  <r>
    <n v="135"/>
    <s v="Germany"/>
    <s v="NA"/>
    <n v="1979"/>
    <n v="1991"/>
    <m/>
    <m/>
    <m/>
    <n v="152"/>
    <n v="9"/>
    <m/>
    <m/>
    <n v="1336"/>
    <m/>
    <m/>
    <n v="299"/>
    <m/>
    <n v="71"/>
    <n v="225"/>
    <m/>
    <m/>
    <m/>
    <m/>
    <m/>
    <m/>
    <m/>
    <m/>
    <m/>
    <m/>
    <m/>
    <m/>
    <m/>
    <m/>
    <m/>
    <m/>
    <n v="12"/>
    <n v="3"/>
    <s v="MFH"/>
    <s v="NA"/>
    <s v="residential"/>
    <s v="MFH"/>
    <s v="NULL"/>
    <s v="NA"/>
    <s v="gross"/>
    <s v="Ortlepp, Regine; Gruhler, Karin; Schiller, Georg"/>
    <n v="2018"/>
    <s v="Materials in Germany's domestic building stock: calculation model and uncertainties"/>
    <s v="Building Research &amp; Information"/>
    <s v="Copyright Elsevier"/>
    <s v="10.1080/09613218.2016.1264121"/>
    <s v="https://doi.org/10.1080/09613218.2016.1264121"/>
    <s v="for use_type or construction_type: 'Lightweight concrete (diverse designs), reinforced concrete (diverse designs), sand-lime brick'"/>
    <s v="NULL"/>
    <s v="Roof covering is other"/>
    <s v="Table 2. Material composition indicators (MCIs) for MFH building types differentiated according to product groups in tons per m² floor space and tons per m³ gross volume (authors’ own calculatio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urope"/>
    <s v="Cfb,Dfb"/>
    <n v="5728"/>
    <n v="4066.2550000000001"/>
    <n v="4027.5225"/>
    <n v="117.68"/>
    <n v="194.36999499999999"/>
    <n v="348297"/>
    <n v="78081"/>
    <s v="NA"/>
    <n v="79961"/>
    <n v="0.72799999999999998"/>
    <n v="0.73099999999999998"/>
    <n v="22021"/>
    <n v="26568"/>
    <s v="NULL"/>
    <s v="NULL"/>
    <x v="0"/>
    <x v="0"/>
    <x v="7"/>
    <x v="3"/>
    <s v="Standard"/>
    <s v="real-world single case study"/>
    <x v="3"/>
    <x v="2"/>
    <s v="OECD_EU15"/>
  </r>
  <r>
    <n v="136"/>
    <s v="Germany"/>
    <s v="NA"/>
    <n v="1991"/>
    <n v="2011"/>
    <m/>
    <m/>
    <m/>
    <n v="126"/>
    <n v="26"/>
    <m/>
    <m/>
    <n v="962"/>
    <m/>
    <m/>
    <n v="669"/>
    <m/>
    <n v="100"/>
    <n v="303"/>
    <m/>
    <m/>
    <m/>
    <m/>
    <m/>
    <m/>
    <m/>
    <m/>
    <m/>
    <m/>
    <m/>
    <m/>
    <m/>
    <m/>
    <m/>
    <m/>
    <n v="19"/>
    <n v="11"/>
    <s v="MFH"/>
    <s v="NA"/>
    <s v="residential"/>
    <s v="MFH"/>
    <s v="NULL"/>
    <s v="NA"/>
    <s v="gross"/>
    <s v="Ortlepp, Regine; Gruhler, Karin; Schiller, Georg"/>
    <n v="2018"/>
    <s v="Materials in Germany's domestic building stock: calculation model and uncertainties"/>
    <s v="Building Research &amp; Information"/>
    <s v="Copyright Elsevier"/>
    <s v="10.1080/09613218.2016.1264121"/>
    <s v="https://doi.org/10.1080/09613218.2016.1264121"/>
    <s v="for use_type or construction_type: 'Sand-lime brick, vertically perforated brick, lightweight concrete, timber frame construction'"/>
    <s v="NULL"/>
    <s v="Roof covering is other"/>
    <s v="Table 2. Material composition indicators (MCIs) for MFH building types differentiated according to product groups in tons per m² floor space and tons per m³ gross volume (authors’ own calculatio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
    <s v="Heeren and Fishman"/>
    <s v="Europe"/>
    <s v="Cfb,Dfb"/>
    <n v="5728"/>
    <n v="4027.5225"/>
    <n v="3576.875"/>
    <n v="194.36999499999999"/>
    <n v="192.70500250000001"/>
    <n v="348672"/>
    <n v="79961"/>
    <s v="NA"/>
    <n v="81482"/>
    <n v="0.73099999999999998"/>
    <n v="0.77"/>
    <n v="26568"/>
    <n v="43189"/>
    <s v="NULL"/>
    <s v="NULL"/>
    <x v="0"/>
    <x v="0"/>
    <x v="7"/>
    <x v="4"/>
    <s v="Standard"/>
    <s v="real-world single case study"/>
    <x v="3"/>
    <x v="3"/>
    <s v="OECD_EU15"/>
  </r>
  <r>
    <n v="137"/>
    <s v="Germany"/>
    <s v="NA"/>
    <n v="1870"/>
    <n v="2000"/>
    <m/>
    <m/>
    <m/>
    <n v="38"/>
    <n v="55"/>
    <m/>
    <m/>
    <n v="319"/>
    <m/>
    <m/>
    <n v="1274"/>
    <m/>
    <n v="313"/>
    <n v="651"/>
    <m/>
    <m/>
    <m/>
    <m/>
    <m/>
    <m/>
    <m/>
    <m/>
    <m/>
    <m/>
    <m/>
    <m/>
    <m/>
    <m/>
    <m/>
    <m/>
    <n v="13"/>
    <n v="12"/>
    <s v="MFH - brickwork"/>
    <s v="NA"/>
    <s v="residential"/>
    <s v="MFH"/>
    <s v="NULL"/>
    <s v="NA"/>
    <s v="gross"/>
    <s v="Ortlepp, Regine; Gruhler, Karin; Schiller, Georg"/>
    <n v="2018"/>
    <s v="Materials in Germany's domestic building stock: calculation model and uncertainties"/>
    <s v="Building Research &amp; Information"/>
    <s v="Copyright Elsevier"/>
    <s v="10.1080/09613218.2016.1264121"/>
    <s v="https://doi.org/10.1080/09613218.2016.1264121"/>
    <s v="for use_type or construction_type: 'Sand-lime brick, vertically perforated brick, lightweight concrete, timber frame construction'"/>
    <s v="NULL"/>
    <s v="Roof covering is other"/>
    <s v="Table A1. Material composition indicators (MCIs) for MFH brickworkds and reinforce concrete types differentiated according to product groups in tons per m² floor space and tons per m³ gross volume (authors’ own calculation)"/>
    <m/>
    <m/>
    <m/>
    <s v="Cfb,Dfb"/>
    <n v="5728"/>
    <n v="4027.5225"/>
    <n v="3576.875"/>
    <n v="194.36999499999999"/>
    <n v="192.70500250000001"/>
    <n v="348672"/>
    <n v="79961"/>
    <s v="NA"/>
    <n v="81482"/>
    <n v="0.73099999999999998"/>
    <n v="0.77"/>
    <n v="26568"/>
    <n v="43189"/>
    <s v="NULL"/>
    <s v="NULL"/>
    <x v="0"/>
    <x v="0"/>
    <x v="7"/>
    <x v="4"/>
    <s v="Standard"/>
    <s v="real-world single case study"/>
    <x v="3"/>
    <x v="3"/>
    <s v="OECD_EU15"/>
  </r>
  <r>
    <n v="138"/>
    <s v="Germany"/>
    <s v="NA"/>
    <n v="1870"/>
    <n v="2000"/>
    <m/>
    <m/>
    <m/>
    <n v="158"/>
    <n v="4"/>
    <m/>
    <m/>
    <n v="1479"/>
    <m/>
    <m/>
    <n v="1"/>
    <m/>
    <n v="40"/>
    <n v="88"/>
    <m/>
    <m/>
    <m/>
    <m/>
    <m/>
    <m/>
    <m/>
    <m/>
    <m/>
    <m/>
    <m/>
    <m/>
    <m/>
    <m/>
    <m/>
    <m/>
    <n v="17"/>
    <n v="1"/>
    <s v="MFH - reinforced concrete"/>
    <s v="NA"/>
    <s v="residential"/>
    <s v="MFH"/>
    <s v="NULL"/>
    <s v="NA"/>
    <s v="gross"/>
    <s v="Ortlepp, Regine; Gruhler, Karin; Schiller, Georg"/>
    <n v="2018"/>
    <s v="Materials in Germany's domestic building stock: calculation model and uncertainties"/>
    <s v="Building Research &amp; Information"/>
    <s v="Copyright Elsevier"/>
    <s v="10.1080/09613218.2016.1264121"/>
    <s v="https://doi.org/10.1080/09613218.2016.1264121"/>
    <s v="for use_type or construction_type: 'Reinforce concrete'"/>
    <s v="NULL"/>
    <s v="Roof covering is other"/>
    <s v="Table A1. Material composition indicators (MCIs) for MFH brickworkds and reinforce concrete types differentiated according to product groups in tons per m² floor space and tons per m³ gross volume (authors’ own calculation)"/>
    <m/>
    <m/>
    <m/>
    <s v="Cfb,Dfb"/>
    <n v="5728"/>
    <n v="4027.5225"/>
    <n v="3576.875"/>
    <n v="194.36999499999999"/>
    <n v="192.70500250000001"/>
    <n v="348672"/>
    <n v="79961"/>
    <s v="NA"/>
    <n v="81482"/>
    <n v="0.73099999999999998"/>
    <n v="0.77"/>
    <n v="26568"/>
    <n v="43189"/>
    <s v="NULL"/>
    <s v="NULL"/>
    <x v="0"/>
    <x v="0"/>
    <x v="7"/>
    <x v="3"/>
    <s v="Standard"/>
    <s v="real-world single case study"/>
    <x v="3"/>
    <x v="2"/>
    <s v="OECD_EU15"/>
  </r>
  <r>
    <n v="139"/>
    <s v="Germany"/>
    <s v="NA"/>
    <n v="1976"/>
    <n v="2010"/>
    <m/>
    <m/>
    <m/>
    <n v="177.33333329999999"/>
    <n v="50.666666669999998"/>
    <m/>
    <m/>
    <n v="830.66666669999995"/>
    <m/>
    <m/>
    <n v="441.66666670000001"/>
    <m/>
    <m/>
    <n v="6.3333333329999997"/>
    <m/>
    <m/>
    <m/>
    <m/>
    <m/>
    <m/>
    <m/>
    <m/>
    <m/>
    <m/>
    <m/>
    <m/>
    <m/>
    <m/>
    <m/>
    <m/>
    <n v="19.666666670000001"/>
    <n v="430.33333329999999"/>
    <s v="non-domestic - MI"/>
    <s v="NA"/>
    <s v="non-residential"/>
    <s v="NA"/>
    <s v="NULL"/>
    <s v="urban"/>
    <s v="gross"/>
    <s v="Ortlepp, Regine; Gruhler, Karin; Schiller, Georg"/>
    <n v="2016"/>
    <s v="Material stocks in Germany's non-domestic buildings: a new quantification method"/>
    <s v="Building Research &amp; Information"/>
    <s v="Copyright Elsevier"/>
    <s v="10.1080/09613218.2016.1112096"/>
    <s v="https://doi.org/10.1080/09613218.2016.1112096"/>
    <s v="for use_type or construction_type: 'steel frames are commonly found in non-domestic buildings in Germany to create larger interior spaces and support wider spans'"/>
    <s v="MI = [M (Mt)*10^9 / (240*10^6)]*0.08 (non domestic floor space from Table 7)"/>
    <s v="Others includes plaster, screed, mortar, roof covering, floorings, sealing sheetings and other materials"/>
    <s v="Figure 8. Material composition of Germany’s non-domestic building stock (authors’own calculatio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75, Urban pop. in 2010, Data: https://www.rug.nl/ggdc/historicaldevelopment/maddison/releases/maddison-project-database-2018. GDP: Data: https://esa.un.org/unpd/wup/Download, Urbanization_rate_2018.xls. Human Development Index: Not collected."/>
    <s v="Heeren and Fishman"/>
    <s v="Europe"/>
    <s v="Cfb,Dfb"/>
    <n v="5728"/>
    <n v="3960.79"/>
    <n v="4326.1499999999996"/>
    <n v="209.375"/>
    <n v="208.707505"/>
    <n v="348672"/>
    <n v="78299"/>
    <s v="NA"/>
    <n v="81655"/>
    <n v="0.72599999999999998"/>
    <n v="0.77"/>
    <n v="19929"/>
    <n v="41215"/>
    <s v="NULL"/>
    <s v="NULL"/>
    <x v="0"/>
    <x v="0"/>
    <x v="1"/>
    <x v="0"/>
    <s v="Standard"/>
    <s v="sample/average/statistics"/>
    <x v="1"/>
    <x v="0"/>
    <s v="OECD_EU15"/>
  </r>
  <r>
    <n v="140"/>
    <s v="Grenada"/>
    <s v="NA"/>
    <m/>
    <m/>
    <n v="27"/>
    <m/>
    <m/>
    <m/>
    <n v="40"/>
    <m/>
    <m/>
    <n v="1315"/>
    <m/>
    <n v="45"/>
    <m/>
    <m/>
    <m/>
    <m/>
    <m/>
    <m/>
    <m/>
    <m/>
    <m/>
    <m/>
    <m/>
    <m/>
    <m/>
    <m/>
    <m/>
    <m/>
    <m/>
    <m/>
    <m/>
    <m/>
    <m/>
    <m/>
    <s v="Concrete Structure A (Concrete block walls; Concrete slab floor; Concrete pillar foundation; Timber + sheet steel roof)"/>
    <s v="1,2"/>
    <s v="residential"/>
    <s v="SFH, MFH"/>
    <s v="NULL"/>
    <s v="NA"/>
    <s v="NA"/>
    <s v="Symmes, Robert; Telesford, John; Fishman, Tomer; Su-yin, Tan; De Kroon, Kristen; Singh, Simron"/>
    <s v="NA"/>
    <s v="The weight of islands: Leveraging Grenada's material stocks to adapt to climate change"/>
    <s v="Journal of Industrial Ecology"/>
    <s v="Copyright Elsevier"/>
    <s v="10.1111/jiec.12853"/>
    <s v="https://doi.org/10.1111/jiec.12853"/>
    <s v="NULL"/>
    <s v="NULL"/>
    <s v="NULL"/>
    <s v="NULL"/>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
    <s v="Heeren and Fishman"/>
    <s v="SIDS"/>
    <s v="Af"/>
    <n v="1348"/>
    <s v="NA"/>
    <s v="NA"/>
    <s v="NA"/>
    <s v="NA"/>
    <n v="344"/>
    <s v="NA"/>
    <s v="Data not available for this country"/>
    <s v="NA"/>
    <s v="NA"/>
    <n v="0.36"/>
    <s v="NA"/>
    <s v="NA"/>
    <s v="NULL"/>
    <s v="NULL"/>
    <x v="3"/>
    <x v="1"/>
    <x v="6"/>
    <x v="2"/>
    <s v="Standard"/>
    <s v="modeled/hypothetical/regulations"/>
    <x v="2"/>
    <x v="2"/>
    <s v="LAM_LAM-M"/>
  </r>
  <r>
    <n v="141"/>
    <s v="Grenada"/>
    <s v="NA"/>
    <m/>
    <m/>
    <n v="36"/>
    <m/>
    <m/>
    <m/>
    <n v="40"/>
    <m/>
    <m/>
    <n v="1645"/>
    <m/>
    <n v="159"/>
    <m/>
    <m/>
    <m/>
    <m/>
    <m/>
    <m/>
    <m/>
    <m/>
    <m/>
    <m/>
    <m/>
    <m/>
    <m/>
    <m/>
    <m/>
    <m/>
    <m/>
    <m/>
    <m/>
    <m/>
    <m/>
    <m/>
    <s v="Concrete Structure B (Concrete block walls, concrete slab floor, concrete slab foundation; Timber + sheet steel roof)"/>
    <s v="1,2,3"/>
    <s v="residential, commercial"/>
    <s v="NA"/>
    <s v="NULL"/>
    <s v="NA"/>
    <s v="NA"/>
    <s v="Symmes, Robert; Telesford, John; Fishman, Tomer; Su-yin, Tan; De Kroon, Kristen; Singh, Simron"/>
    <s v="NA"/>
    <s v="The weight of islands: Leveraging Grenada's material stocks to adapt to climate change"/>
    <s v="Journal of Industrial Ecology"/>
    <s v="Copyright Elsevier"/>
    <s v="10.1111/jiec.12853"/>
    <s v="https://doi.org/10.1111/jiec.12853"/>
    <s v="for use_type or construction_type: 'Commercial'"/>
    <s v="NULL"/>
    <s v="NULL"/>
    <s v="NULL"/>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
    <s v="Heeren and Fishman"/>
    <s v="SIDS"/>
    <s v="Af"/>
    <n v="1348"/>
    <s v="NA"/>
    <s v="NA"/>
    <s v="NA"/>
    <s v="NA"/>
    <n v="344"/>
    <s v="NA"/>
    <s v="Data not available for this country"/>
    <s v="NA"/>
    <s v="NA"/>
    <n v="0.36"/>
    <s v="NA"/>
    <s v="NA"/>
    <s v="NULL"/>
    <s v="NULL"/>
    <x v="3"/>
    <x v="1"/>
    <x v="1"/>
    <x v="2"/>
    <s v="Standard"/>
    <s v="modeled/hypothetical/regulations"/>
    <x v="1"/>
    <x v="2"/>
    <s v="LAM_LAM-M"/>
  </r>
  <r>
    <n v="142"/>
    <s v="Grenada"/>
    <s v="NA"/>
    <m/>
    <m/>
    <n v="36"/>
    <m/>
    <m/>
    <m/>
    <n v="90"/>
    <m/>
    <m/>
    <n v="345"/>
    <m/>
    <n v="45"/>
    <m/>
    <m/>
    <m/>
    <m/>
    <m/>
    <m/>
    <m/>
    <m/>
    <m/>
    <m/>
    <m/>
    <m/>
    <m/>
    <m/>
    <m/>
    <m/>
    <m/>
    <m/>
    <m/>
    <m/>
    <m/>
    <m/>
    <s v="Timber Structure (Timber walls + siding; Timber floor; Concrete footing foundation;  Timber + sheet steel roof)"/>
    <s v="1,2"/>
    <s v="residential"/>
    <s v="SFH"/>
    <s v="NULL"/>
    <s v="NA"/>
    <s v="NA"/>
    <s v="Symmes, Robert; Telesford, John; Fishman, Tomer; Su-yin, Tan; De Kroon, Kristen; Singh, Simron"/>
    <s v="NA"/>
    <s v="The weight of islands: Leveraging Grenada's material stocks to adapt to climate change"/>
    <s v="Journal of Industrial Ecology"/>
    <s v="Copyright Elsevier"/>
    <s v="10.1111/jiec.12853"/>
    <s v="https://doi.org/10.1111/jiec.12853"/>
    <s v="NULL"/>
    <s v="NULL"/>
    <s v="NULL"/>
    <s v="NULL"/>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
    <s v="Heeren and Fishman"/>
    <s v="SIDS"/>
    <s v="Af"/>
    <n v="1348"/>
    <s v="NA"/>
    <s v="NA"/>
    <s v="NA"/>
    <s v="NA"/>
    <n v="344"/>
    <s v="NA"/>
    <s v="Data not available for this country"/>
    <s v="NA"/>
    <s v="NA"/>
    <n v="0.36"/>
    <s v="NA"/>
    <s v="NA"/>
    <s v="NULL"/>
    <s v="NULL"/>
    <x v="3"/>
    <x v="1"/>
    <x v="6"/>
    <x v="1"/>
    <s v="Standard"/>
    <s v="modeled/hypothetical/regulations"/>
    <x v="2"/>
    <x v="1"/>
    <s v="LAM_LAM-M"/>
  </r>
  <r>
    <n v="143"/>
    <s v="Grenada"/>
    <s v="NA"/>
    <m/>
    <m/>
    <n v="35"/>
    <m/>
    <m/>
    <m/>
    <n v="90"/>
    <m/>
    <m/>
    <n v="1125"/>
    <m/>
    <n v="159"/>
    <m/>
    <m/>
    <m/>
    <m/>
    <m/>
    <m/>
    <m/>
    <m/>
    <m/>
    <m/>
    <m/>
    <m/>
    <m/>
    <m/>
    <m/>
    <m/>
    <m/>
    <m/>
    <m/>
    <m/>
    <m/>
    <m/>
    <s v="Concrete/Timber Mix Structure (Concrete block walls, concrete slab floor, concrete slab foundation; Timber + sheet steel roof)"/>
    <s v="1,2"/>
    <s v="residential"/>
    <s v="SFH"/>
    <s v="NULL"/>
    <s v="NA"/>
    <s v="NA"/>
    <s v="Symmes, Robert; Telesford, John; Fishman, Tomer; Su-yin, Tan; De Kroon, Kristen; Singh, Simron"/>
    <s v="NA"/>
    <s v="The weight of islands: Leveraging Grenada's material stocks to adapt to climate change"/>
    <s v="Journal of Industrial Ecology"/>
    <s v="Copyright Elsevier"/>
    <s v="10.1111/jiec.12853"/>
    <s v="https://doi.org/10.1111/jiec.12853"/>
    <s v="NULL"/>
    <s v="NULL"/>
    <s v="NULL"/>
    <s v="NULL"/>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
    <s v="Heeren and Fishman"/>
    <s v="SIDS"/>
    <s v="Af"/>
    <n v="1348"/>
    <s v="NA"/>
    <s v="NA"/>
    <s v="NA"/>
    <s v="NA"/>
    <n v="344"/>
    <s v="NA"/>
    <s v="Data not available for this country"/>
    <s v="NA"/>
    <s v="NA"/>
    <n v="0.36"/>
    <s v="NA"/>
    <s v="NA"/>
    <s v="NULL"/>
    <s v="NULL"/>
    <x v="3"/>
    <x v="1"/>
    <x v="6"/>
    <x v="2"/>
    <s v="Standard"/>
    <s v="modeled/hypothetical/regulations"/>
    <x v="2"/>
    <x v="2"/>
    <s v="LAM_LAM-M"/>
  </r>
  <r>
    <n v="144"/>
    <s v="Grenada"/>
    <s v="NA"/>
    <m/>
    <m/>
    <n v="325"/>
    <m/>
    <m/>
    <m/>
    <n v="0"/>
    <m/>
    <m/>
    <n v="1645"/>
    <m/>
    <n v="159"/>
    <m/>
    <m/>
    <m/>
    <m/>
    <m/>
    <m/>
    <m/>
    <m/>
    <m/>
    <m/>
    <m/>
    <m/>
    <m/>
    <m/>
    <m/>
    <m/>
    <m/>
    <m/>
    <m/>
    <m/>
    <m/>
    <m/>
    <s v="Steel Structure (Steel frame; sheet steel siding; concrete slab floor; Timber + sheet steel roof)"/>
    <n v="1"/>
    <s v="industrial"/>
    <s v="NA"/>
    <s v="NULL"/>
    <s v="NA"/>
    <s v="NA"/>
    <s v="Symmes, Robert; Telesford, John; Fishman, Tomer; Su-yin, Tan; De Kroon, Kristen; Singh, Simron"/>
    <s v="NA"/>
    <s v="The weight of islands: Leveraging Grenada's material stocks to adapt to climate change"/>
    <s v="Journal of Industrial Ecology"/>
    <s v="Copyright Elsevier"/>
    <s v="10.1111/jiec.12853"/>
    <s v="https://doi.org/10.1111/jiec.12853"/>
    <s v="NULL"/>
    <s v="NULL"/>
    <s v="NULL"/>
    <s v="NULL"/>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
    <s v="Heeren and Fishman"/>
    <s v="SIDS"/>
    <s v="Af"/>
    <n v="1348"/>
    <s v="NA"/>
    <s v="NA"/>
    <s v="NA"/>
    <s v="NA"/>
    <n v="344"/>
    <s v="NA"/>
    <s v="Data not available for this country"/>
    <s v="NA"/>
    <s v="NA"/>
    <n v="0.36"/>
    <s v="NA"/>
    <s v="NA"/>
    <s v="NULL"/>
    <s v="NULL"/>
    <x v="3"/>
    <x v="1"/>
    <x v="2"/>
    <x v="8"/>
    <s v="Standard"/>
    <s v="modeled/hypothetical/regulations"/>
    <x v="1"/>
    <x v="4"/>
    <s v="LAM_LAM-M"/>
  </r>
  <r>
    <n v="145"/>
    <s v="Grenada"/>
    <s v="NA"/>
    <m/>
    <m/>
    <n v="35"/>
    <m/>
    <m/>
    <m/>
    <n v="90"/>
    <m/>
    <m/>
    <n v="675"/>
    <m/>
    <n v="159"/>
    <m/>
    <m/>
    <m/>
    <m/>
    <m/>
    <m/>
    <m/>
    <m/>
    <m/>
    <m/>
    <m/>
    <m/>
    <m/>
    <m/>
    <m/>
    <m/>
    <m/>
    <m/>
    <m/>
    <m/>
    <m/>
    <m/>
    <s v="Brick historical Structure (Brick exterior walls; concrete foundation; timber + sheet steel roof)"/>
    <s v="2,3"/>
    <s v="residential, commercial, public"/>
    <s v="SFH"/>
    <s v="NULL"/>
    <s v="NA"/>
    <s v="NA"/>
    <s v="Symmes, Robert; Telesford, John; Fishman, Tomer; Su-yin, Tan; De Kroon, Kristen; Singh, Simron"/>
    <s v="NA"/>
    <s v="The weight of islands: Leveraging Grenada's material stocks to adapt to climate change"/>
    <s v="Journal of Industrial Ecology"/>
    <s v="Copyright Elsevier"/>
    <s v="10.1111/jiec.12853"/>
    <s v="https://doi.org/10.1111/jiec.12853"/>
    <s v="NULL"/>
    <s v="NULL"/>
    <s v="NULL"/>
    <s v="NULL"/>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
    <s v="Heeren and Fishman"/>
    <s v="SIDS"/>
    <s v="Af"/>
    <n v="1348"/>
    <s v="NA"/>
    <s v="NA"/>
    <s v="NA"/>
    <s v="NA"/>
    <n v="344"/>
    <s v="NA"/>
    <s v="Data not available for this country"/>
    <s v="NA"/>
    <s v="NA"/>
    <n v="0.36"/>
    <s v="NA"/>
    <s v="NA"/>
    <s v="NULL"/>
    <s v="NULL"/>
    <x v="3"/>
    <x v="1"/>
    <x v="6"/>
    <x v="4"/>
    <s v="Standard"/>
    <s v="modeled/hypothetical/regulations"/>
    <x v="2"/>
    <x v="3"/>
    <s v="LAM_LAM-M"/>
  </r>
  <r>
    <n v="146"/>
    <s v="Grenada"/>
    <s v="NA"/>
    <m/>
    <m/>
    <n v="180"/>
    <m/>
    <m/>
    <m/>
    <n v="0"/>
    <m/>
    <m/>
    <n v="1125"/>
    <m/>
    <n v="159"/>
    <m/>
    <m/>
    <m/>
    <m/>
    <m/>
    <m/>
    <m/>
    <m/>
    <m/>
    <m/>
    <m/>
    <m/>
    <m/>
    <m/>
    <m/>
    <m/>
    <m/>
    <m/>
    <m/>
    <m/>
    <m/>
    <m/>
    <s v="Reinforced concrete structure (Reinforced concrete structure)"/>
    <s v="2,3,4"/>
    <s v="public"/>
    <s v="NA"/>
    <s v="NULL"/>
    <s v="NA"/>
    <s v="NA"/>
    <s v="Symmes, Robert; Telesford, John; Fishman, Tomer; Su-yin, Tan; De Kroon, Kristen; Singh, Simron"/>
    <s v="NA"/>
    <s v="The weight of islands: Leveraging Grenada's material stocks to adapt to climate change"/>
    <s v="Journal of Industrial Ecology"/>
    <s v="Copyright Elsevier"/>
    <s v="10.1111/jiec.12853"/>
    <s v="https://doi.org/10.1111/jiec.12853"/>
    <s v="NULL"/>
    <s v="NULL"/>
    <s v="NULL"/>
    <s v="NULL"/>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
    <s v="Heeren and Fishman"/>
    <s v="SIDS"/>
    <s v="Af"/>
    <n v="1348"/>
    <s v="NA"/>
    <s v="NA"/>
    <s v="NA"/>
    <s v="NA"/>
    <n v="344"/>
    <s v="NA"/>
    <s v="Data not available for this country"/>
    <s v="NA"/>
    <s v="NA"/>
    <n v="0.36"/>
    <s v="NA"/>
    <s v="NA"/>
    <s v="NULL"/>
    <s v="NULL"/>
    <x v="3"/>
    <x v="1"/>
    <x v="11"/>
    <x v="2"/>
    <s v="Standard"/>
    <s v="modeled/hypothetical/regulations"/>
    <x v="1"/>
    <x v="2"/>
    <s v="LAM_LAM-M"/>
  </r>
  <r>
    <n v="147"/>
    <s v="India"/>
    <s v="NA"/>
    <m/>
    <m/>
    <m/>
    <m/>
    <m/>
    <m/>
    <m/>
    <m/>
    <m/>
    <n v="790"/>
    <m/>
    <m/>
    <n v="2190"/>
    <n v="140"/>
    <n v="714"/>
    <m/>
    <m/>
    <m/>
    <m/>
    <m/>
    <m/>
    <m/>
    <m/>
    <m/>
    <m/>
    <m/>
    <m/>
    <m/>
    <m/>
    <m/>
    <m/>
    <m/>
    <m/>
    <n v="24"/>
    <s v="1 storey"/>
    <n v="1"/>
    <s v="residential"/>
    <s v="SFH"/>
    <s v="NULL"/>
    <s v="NA"/>
    <s v="NA"/>
    <s v="Mastrucci, Alessio; Rao, Narasimha D."/>
    <n v="2017"/>
    <s v="Decent housing in the developing world: Reducing life-cycle energy requirements"/>
    <s v="Energy and Buildings"/>
    <s v="Copyright Elsevier"/>
    <s v="10.1016/j.enbuild.2017.07.072"/>
    <s v="https://doi.org/10.1016/j.enbuild.2017.07.072"/>
    <s v="for use_type or construction_type: 'structure: masonry, walls: fired bricks, roof: RC'"/>
    <s v="NULL"/>
    <s v="Unclear what the color brown in Fig. 3 signifies. Included as &quot;other&quot;"/>
    <s v="Reference floor surface: 40m2.  Author suggests that values may be on the high side. Wait for new paper."/>
    <s v="Heating Degree Days: No data after 2013, HDD in 2013, Data: https://www.kapsarc.org/research/projects/global-degree-days-database/ - sheet 'T2m.hdd.18C' and divided by four to obtain daily values. Cooling Degree Days: No data after 2013,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15, Urban pop. in 2020, Data: https://www.rug.nl/ggdc/historicaldevelopment/maddison/releases/maddison-project-database-2018. GDP: No data after 2016, GDP in 2016, Data: https://esa.un.org/unpd/wup/Download, Urbanization_rate_2018.xls. Human Development Index: Not collected."/>
    <s v="Heeren and Fishman"/>
    <s v="South_and_Southeast_Asia"/>
    <s v="Aw,Cwa"/>
    <n v="2447"/>
    <s v="NA"/>
    <n v="417.64749999999998"/>
    <s v="NA"/>
    <n v="2904.8125"/>
    <n v="2973193"/>
    <s v="NA"/>
    <s v="No data after 2016"/>
    <n v="1268155"/>
    <n v="0.32800000000000001"/>
    <n v="0.34899999999999998"/>
    <s v="NA"/>
    <n v="5961"/>
    <s v="NULL"/>
    <s v="NULL"/>
    <x v="4"/>
    <x v="2"/>
    <x v="6"/>
    <x v="4"/>
    <s v="Standard"/>
    <s v="modeled/hypothetical/regulations"/>
    <x v="2"/>
    <x v="3"/>
    <s v="ASIA_IND"/>
  </r>
  <r>
    <n v="148"/>
    <s v="India"/>
    <s v="NA"/>
    <m/>
    <m/>
    <m/>
    <m/>
    <m/>
    <m/>
    <n v="17"/>
    <m/>
    <m/>
    <n v="814"/>
    <m/>
    <m/>
    <n v="1781"/>
    <n v="120"/>
    <n v="400"/>
    <m/>
    <m/>
    <m/>
    <m/>
    <m/>
    <m/>
    <m/>
    <m/>
    <m/>
    <m/>
    <m/>
    <m/>
    <m/>
    <m/>
    <m/>
    <m/>
    <m/>
    <m/>
    <n v="17"/>
    <s v="2 storey"/>
    <n v="2"/>
    <s v="residential"/>
    <s v="SFH"/>
    <s v="NULL"/>
    <s v="NA"/>
    <s v="NA"/>
    <s v="Mastrucci, Alessio; Rao, Narasimha D."/>
    <n v="2017"/>
    <s v="Decent housing in the developing world: Reducing life-cycle energy requirements"/>
    <s v="Energy and Buildings"/>
    <s v="Copyright Elsevier"/>
    <s v="10.1016/j.enbuild.2017.07.072"/>
    <s v="https://doi.org/10.1016/j.enbuild.2017.07.072"/>
    <s v="for use_type or construction_type: 'structure: masonry, walls: fired bricks, roof: RC'"/>
    <s v="NULL"/>
    <s v="Unclear what the color brown in Fig. 3 signifies. Included as &quot;other&quot;"/>
    <s v="Reference floor surface: 80m2. Author suggests that values may be on the high side. Wait for new paper."/>
    <s v="Heating Degree Days: No data after 2013, HDD in 2013, Data: https://www.kapsarc.org/research/projects/global-degree-days-database/ - sheet 'T2m.hdd.18C' and divided by four to obtain daily values. Cooling Degree Days: No data after 2013,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15, Urban pop. in 2020, Data: https://www.rug.nl/ggdc/historicaldevelopment/maddison/releases/maddison-project-database-2018. GDP: No data after 2016, GDP in 2016, Data: https://esa.un.org/unpd/wup/Download, Urbanization_rate_2018.xls. Human Development Index: Not collected."/>
    <s v="Heeren and Fishman"/>
    <s v="South_and_Southeast_Asia"/>
    <s v="Aw,Cwa"/>
    <n v="2447"/>
    <s v="NA"/>
    <n v="417.64749999999998"/>
    <s v="NA"/>
    <n v="2904.8125"/>
    <n v="2973193"/>
    <s v="NA"/>
    <s v="No data after 2016"/>
    <n v="1268155"/>
    <n v="0.32800000000000001"/>
    <n v="0.34899999999999998"/>
    <s v="NA"/>
    <n v="5961"/>
    <s v="NULL"/>
    <s v="NULL"/>
    <x v="4"/>
    <x v="2"/>
    <x v="4"/>
    <x v="4"/>
    <s v="Standard"/>
    <s v="modeled/hypothetical/regulations"/>
    <x v="3"/>
    <x v="3"/>
    <s v="ASIA_IND"/>
  </r>
  <r>
    <n v="149"/>
    <s v="India"/>
    <s v="NA"/>
    <m/>
    <m/>
    <m/>
    <m/>
    <m/>
    <m/>
    <m/>
    <m/>
    <m/>
    <n v="1017"/>
    <m/>
    <m/>
    <n v="1013"/>
    <n v="149"/>
    <n v="196"/>
    <m/>
    <m/>
    <m/>
    <m/>
    <m/>
    <m/>
    <m/>
    <m/>
    <m/>
    <m/>
    <m/>
    <m/>
    <m/>
    <m/>
    <m/>
    <m/>
    <m/>
    <m/>
    <n v="24"/>
    <s v="multi storey"/>
    <n v="3"/>
    <s v="residential"/>
    <s v="MFH"/>
    <s v="NULL"/>
    <s v="NA"/>
    <s v="NA"/>
    <s v="Mastrucci, Alessio; Rao, Narasimha D."/>
    <n v="2017"/>
    <s v="Decent housing in the developing world: Reducing life-cycle energy requirements"/>
    <s v="Energy and Buildings"/>
    <s v="Copyright Elsevier"/>
    <s v="10.1016/j.enbuild.2017.07.072"/>
    <s v="https://doi.org/10.1016/j.enbuild.2017.07.072"/>
    <s v="for use_type or construction_type: 'structure: RC Framing, walls: fired bricks, roof: RC'"/>
    <s v="NULL"/>
    <s v="Unclear what the color brown in Fig. 3 signifies. Included as &quot;other&quot;"/>
    <s v="Reference floor surface: 640m2. Author suggests that values may be on the high side. Wait for new paper."/>
    <s v="Heating Degree Days: No data after 2013, HDD in 2013, Data: https://www.kapsarc.org/research/projects/global-degree-days-database/ - sheet 'T2m.hdd.18C' and divided by four to obtain daily values. Cooling Degree Days: No data after 2013,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15, Urban pop. in 2020, Data: https://www.rug.nl/ggdc/historicaldevelopment/maddison/releases/maddison-project-database-2018. GDP: No data after 2016, GDP in 2016, Data: https://esa.un.org/unpd/wup/Download, Urbanization_rate_2018.xls. Human Development Index: Not collected."/>
    <s v="Heeren and Fishman"/>
    <s v="South_and_Southeast_Asia"/>
    <s v="Aw,Cwa"/>
    <n v="2447"/>
    <s v="NA"/>
    <n v="417.64749999999998"/>
    <s v="NA"/>
    <n v="2904.8125"/>
    <n v="2973193"/>
    <s v="NA"/>
    <s v="No data after 2016"/>
    <n v="1268155"/>
    <n v="0.32800000000000001"/>
    <n v="0.34899999999999998"/>
    <s v="NA"/>
    <n v="5961"/>
    <s v="NULL"/>
    <s v="NULL"/>
    <x v="4"/>
    <x v="2"/>
    <x v="4"/>
    <x v="3"/>
    <s v="Standard"/>
    <s v="modeled/hypothetical/regulations"/>
    <x v="3"/>
    <x v="2"/>
    <s v="ASIA_IND"/>
  </r>
  <r>
    <n v="150"/>
    <s v="Italy"/>
    <s v="Turin"/>
    <n v="1965"/>
    <n v="2004"/>
    <n v="52.60229133"/>
    <n v="8.1833060999999999E-2"/>
    <n v="4.7463175000000003E-2"/>
    <m/>
    <n v="1.571194763"/>
    <m/>
    <m/>
    <n v="1200.3273320000001"/>
    <m/>
    <m/>
    <n v="63.011456629999998"/>
    <n v="90.180032729999994"/>
    <m/>
    <m/>
    <m/>
    <m/>
    <m/>
    <m/>
    <m/>
    <m/>
    <m/>
    <n v="30.523731590000001"/>
    <n v="1.47299509"/>
    <n v="3.436988543"/>
    <m/>
    <m/>
    <m/>
    <m/>
    <m/>
    <n v="2.6350245499999998"/>
    <m/>
    <n v="8.1833060559999993"/>
    <s v="Residential (6110 m^2)"/>
    <n v="10"/>
    <s v="residential"/>
    <s v="NA"/>
    <s v="NULL"/>
    <s v="urban"/>
    <s v="net"/>
    <s v="Blengini, Gian Andrea"/>
    <n v="2009"/>
    <s v="Life cycle of buildings, demolition and recycling potential: A case study in Turin, Italy"/>
    <s v="Building and Environment"/>
    <s v="Copyright Elsevier"/>
    <s v="10.1016/j.buildenv.2008.03.007"/>
    <s v="https://doi.org/10.1016/j.buildenv.2008.03.007"/>
    <s v="NULL"/>
    <s v="Calculated for net area : 6110 m^2."/>
    <s v="Considered &quot;roof tiles&quot; and &quot;paint&quot; as &quot;other&quot;"/>
    <s v="Table 4. Materials in the building envelope, inventory data sources, quantities, transport distances and construction waste factors."/>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5, Urban pop. in 2005, Data: https://www.rug.nl/ggdc/historicaldevelopment/maddison/releases/maddison-project-database-2018. GDP: Data: https://esa.un.org/unpd/wup/Download, Urbanization_rate_2018.xls. Human Development Index: Not collected."/>
    <s v="Heeren and Fishman"/>
    <s v="Europe"/>
    <s v="Cfa"/>
    <n v="5013"/>
    <n v="2782.605"/>
    <n v="2870.8325"/>
    <n v="313.14999999999998"/>
    <n v="397.01249999999999"/>
    <n v="294140"/>
    <n v="51987"/>
    <s v="NA"/>
    <n v="57709"/>
    <n v="0.61799999999999999"/>
    <n v="0.67700000000000005"/>
    <n v="9320"/>
    <n v="32380"/>
    <s v="NULL"/>
    <s v="NULL"/>
    <x v="0"/>
    <x v="0"/>
    <x v="5"/>
    <x v="2"/>
    <s v="Standard"/>
    <s v="real-world single case study"/>
    <x v="3"/>
    <x v="2"/>
    <s v="OECD_EU15"/>
  </r>
  <r>
    <n v="151"/>
    <s v="Japan"/>
    <s v="NA"/>
    <n v="2009"/>
    <n v="2010"/>
    <n v="62.1"/>
    <m/>
    <n v="1.66"/>
    <m/>
    <n v="50.66"/>
    <m/>
    <m/>
    <n v="661.1"/>
    <n v="38.19"/>
    <n v="162.04"/>
    <m/>
    <m/>
    <m/>
    <m/>
    <m/>
    <m/>
    <m/>
    <m/>
    <m/>
    <m/>
    <m/>
    <m/>
    <n v="3.1"/>
    <m/>
    <m/>
    <m/>
    <m/>
    <m/>
    <m/>
    <m/>
    <m/>
    <n v="23.19"/>
    <s v="Material Intensity"/>
    <s v="NA"/>
    <s v="NA"/>
    <s v="NA"/>
    <s v="country-weighed average"/>
    <s v="urban"/>
    <s v="NA"/>
    <s v="Tanikawa, Hiroki; Fishman, Tomer; Okuoka, Keijiro; Sugimoto, Kenji"/>
    <n v="2015"/>
    <s v="The Weight of Society Over Time and Space: A Comprehensive Account of the Construction Material Stock of Japan, 1945-2010"/>
    <s v="Journal of Industrial Ecology"/>
    <s v="Copyright Elsevier"/>
    <s v="10.1111/jiec.12284"/>
    <s v="https://doi.org/10.1111/jiec.12284"/>
    <s v="NULL"/>
    <s v="NULL"/>
    <s v="NULL"/>
    <s v="Provided by personal communication with the authors of the study"/>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East_Asia"/>
    <s v="Cfa"/>
    <n v="3969"/>
    <n v="2049.5424750000002"/>
    <n v="2139.56495"/>
    <n v="598.98497499999996"/>
    <n v="743.16997500000002"/>
    <n v="364485"/>
    <n v="127654"/>
    <s v="NA"/>
    <n v="127529"/>
    <n v="0.86"/>
    <n v="0.90800000000000003"/>
    <n v="33798"/>
    <n v="35477"/>
    <s v="NULL"/>
    <s v="NULL"/>
    <x v="5"/>
    <x v="0"/>
    <x v="9"/>
    <x v="0"/>
    <s v="Unspecified"/>
    <s v="sample/average/statistics"/>
    <x v="4"/>
    <x v="0"/>
    <s v="OECD_JPN"/>
  </r>
  <r>
    <n v="152"/>
    <s v="Japan"/>
    <s v="NA"/>
    <m/>
    <n v="1949"/>
    <n v="1"/>
    <m/>
    <n v="2"/>
    <m/>
    <n v="73"/>
    <m/>
    <m/>
    <n v="5"/>
    <m/>
    <n v="78"/>
    <m/>
    <n v="3"/>
    <m/>
    <m/>
    <m/>
    <m/>
    <m/>
    <m/>
    <m/>
    <m/>
    <m/>
    <n v="52"/>
    <n v="5"/>
    <m/>
    <m/>
    <m/>
    <m/>
    <m/>
    <m/>
    <m/>
    <m/>
    <n v="32"/>
    <s v="Traditional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Pre-1949, Data: https://www.kapsarc.org/research/projects/global-degree-days-database/ - sheet 'T2m.hdd.18C' and divided by four to obtain daily values. Cooling Degree Days: Pre-1949,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 1949, Data: https://esa.un.org/unpd/wup/Download, Urbanization_rate_2018.xls. Human Development Index: Not collected."/>
    <s v="Heeren and Fishman"/>
    <s v="East_Asia"/>
    <s v="Cfa"/>
    <n v="3969"/>
    <s v="NA"/>
    <n v="2017.3125"/>
    <s v="NA"/>
    <n v="653.51250000000005"/>
    <n v="364485"/>
    <s v="NA"/>
    <s v="Pre-1949"/>
    <n v="81971"/>
    <s v="NA"/>
    <n v="0.53400000000000003"/>
    <s v="NA"/>
    <n v="2363"/>
    <s v="NULL"/>
    <s v="NULL"/>
    <x v="5"/>
    <x v="0"/>
    <x v="3"/>
    <x v="1"/>
    <s v="Standard"/>
    <s v="modeled/hypothetical/regulations"/>
    <x v="2"/>
    <x v="1"/>
    <s v="OECD_JPN"/>
  </r>
  <r>
    <n v="153"/>
    <s v="Japan"/>
    <s v="NA"/>
    <n v="1950"/>
    <n v="1958"/>
    <n v="4"/>
    <m/>
    <n v="2"/>
    <m/>
    <n v="73"/>
    <m/>
    <m/>
    <n v="113"/>
    <m/>
    <n v="78"/>
    <m/>
    <n v="3"/>
    <m/>
    <m/>
    <m/>
    <m/>
    <m/>
    <m/>
    <m/>
    <m/>
    <m/>
    <n v="52"/>
    <n v="5"/>
    <m/>
    <m/>
    <m/>
    <m/>
    <m/>
    <m/>
    <m/>
    <m/>
    <n v="32"/>
    <s v="Traditional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ast_Asia"/>
    <s v="Cfa"/>
    <n v="3969"/>
    <n v="2026.3249499999999"/>
    <n v="2061.6001000000001"/>
    <n v="662.12750000000005"/>
    <n v="600.90252499999997"/>
    <n v="364485"/>
    <n v="83805"/>
    <s v="NA"/>
    <n v="92389"/>
    <n v="0.53400000000000003"/>
    <n v="0.63300000000000001"/>
    <n v="2519"/>
    <n v="4324"/>
    <s v="NULL"/>
    <s v="NULL"/>
    <x v="5"/>
    <x v="0"/>
    <x v="3"/>
    <x v="1"/>
    <s v="Standard"/>
    <s v="modeled/hypothetical/regulations"/>
    <x v="2"/>
    <x v="1"/>
    <s v="OECD_JPN"/>
  </r>
  <r>
    <n v="154"/>
    <s v="Japan"/>
    <s v="NA"/>
    <n v="1959"/>
    <n v="1970"/>
    <n v="4"/>
    <m/>
    <n v="2"/>
    <m/>
    <n v="81"/>
    <m/>
    <m/>
    <n v="113"/>
    <m/>
    <n v="78"/>
    <m/>
    <n v="3"/>
    <m/>
    <m/>
    <m/>
    <m/>
    <m/>
    <m/>
    <m/>
    <m/>
    <m/>
    <n v="52"/>
    <n v="5"/>
    <m/>
    <m/>
    <m/>
    <m/>
    <m/>
    <m/>
    <m/>
    <m/>
    <n v="32"/>
    <s v="Traditional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ast_Asia"/>
    <s v="Cfa"/>
    <n v="3969"/>
    <n v="1938.385"/>
    <n v="2321.2675749999999"/>
    <n v="631.95000000000005"/>
    <n v="594.34252500000002"/>
    <n v="364485"/>
    <n v="93297"/>
    <s v="NA"/>
    <n v="104345"/>
    <n v="0.63300000000000001"/>
    <n v="0.71899999999999997"/>
    <n v="4652"/>
    <n v="12904"/>
    <s v="NULL"/>
    <s v="NULL"/>
    <x v="5"/>
    <x v="0"/>
    <x v="3"/>
    <x v="1"/>
    <s v="Standard"/>
    <s v="modeled/hypothetical/regulations"/>
    <x v="2"/>
    <x v="1"/>
    <s v="OECD_JPN"/>
  </r>
  <r>
    <n v="155"/>
    <s v="Japan"/>
    <s v="NA"/>
    <n v="1971"/>
    <n v="1980"/>
    <n v="6"/>
    <m/>
    <n v="2"/>
    <m/>
    <n v="81"/>
    <m/>
    <m/>
    <n v="185"/>
    <m/>
    <n v="78"/>
    <m/>
    <n v="3"/>
    <m/>
    <m/>
    <m/>
    <m/>
    <m/>
    <m/>
    <m/>
    <m/>
    <m/>
    <n v="52"/>
    <n v="5"/>
    <m/>
    <m/>
    <m/>
    <m/>
    <m/>
    <m/>
    <m/>
    <m/>
    <n v="32"/>
    <s v="Traditional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ast_Asia"/>
    <s v="Cfa"/>
    <n v="3969"/>
    <n v="2254.7600000000002"/>
    <n v="2262.1174249999999"/>
    <n v="566.04247499999997"/>
    <n v="552.41497500000003"/>
    <n v="364485"/>
    <n v="105697"/>
    <s v="NA"/>
    <n v="116807"/>
    <n v="0.71899999999999997"/>
    <n v="0.76200000000000001"/>
    <n v="13521"/>
    <n v="20408"/>
    <s v="NULL"/>
    <s v="NULL"/>
    <x v="5"/>
    <x v="0"/>
    <x v="3"/>
    <x v="1"/>
    <s v="Standard"/>
    <s v="modeled/hypothetical/regulations"/>
    <x v="2"/>
    <x v="1"/>
    <s v="OECD_JPN"/>
  </r>
  <r>
    <n v="156"/>
    <s v="Japan"/>
    <s v="NA"/>
    <n v="1981"/>
    <n v="1999"/>
    <n v="6"/>
    <m/>
    <n v="2"/>
    <m/>
    <n v="88"/>
    <m/>
    <m/>
    <n v="185"/>
    <m/>
    <n v="78"/>
    <m/>
    <n v="3"/>
    <m/>
    <m/>
    <m/>
    <m/>
    <m/>
    <m/>
    <m/>
    <m/>
    <m/>
    <n v="52"/>
    <n v="5"/>
    <m/>
    <m/>
    <m/>
    <m/>
    <m/>
    <m/>
    <m/>
    <m/>
    <n v="32"/>
    <s v="Traditional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
    <s v="Heeren and Fishman"/>
    <s v="East_Asia"/>
    <s v="Cfa"/>
    <n v="3969"/>
    <n v="2342.4951249999999"/>
    <n v="2095.719975"/>
    <n v="565.36749999999995"/>
    <n v="693.55250000000001"/>
    <n v="364485"/>
    <n v="117648"/>
    <s v="NA"/>
    <n v="126689"/>
    <n v="0.76200000000000001"/>
    <n v="0.78600000000000003"/>
    <n v="19954"/>
    <n v="31980"/>
    <s v="NULL"/>
    <s v="NULL"/>
    <x v="5"/>
    <x v="0"/>
    <x v="3"/>
    <x v="1"/>
    <s v="Standard"/>
    <s v="modeled/hypothetical/regulations"/>
    <x v="2"/>
    <x v="1"/>
    <s v="OECD_JPN"/>
  </r>
  <r>
    <n v="157"/>
    <s v="Japan"/>
    <s v="NA"/>
    <n v="2000"/>
    <n v="2009"/>
    <n v="7"/>
    <m/>
    <n v="2"/>
    <m/>
    <n v="88"/>
    <m/>
    <m/>
    <n v="220"/>
    <m/>
    <n v="78"/>
    <m/>
    <n v="3"/>
    <m/>
    <m/>
    <m/>
    <m/>
    <m/>
    <m/>
    <m/>
    <m/>
    <m/>
    <n v="52"/>
    <n v="5"/>
    <m/>
    <m/>
    <m/>
    <m/>
    <m/>
    <m/>
    <m/>
    <m/>
    <n v="32"/>
    <s v="Traditional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East_Asia"/>
    <s v="Cfa"/>
    <n v="3969"/>
    <n v="2128.6374500000002"/>
    <n v="2049.5424750000002"/>
    <n v="681.28247499999998"/>
    <n v="598.98497499999996"/>
    <n v="364485"/>
    <n v="126933"/>
    <s v="NA"/>
    <n v="127654"/>
    <n v="0.78600000000000003"/>
    <n v="0.90800000000000003"/>
    <n v="33294"/>
    <n v="33798"/>
    <s v="NULL"/>
    <s v="NULL"/>
    <x v="5"/>
    <x v="0"/>
    <x v="3"/>
    <x v="1"/>
    <s v="Standard"/>
    <s v="modeled/hypothetical/regulations"/>
    <x v="2"/>
    <x v="1"/>
    <s v="OECD_JPN"/>
  </r>
  <r>
    <n v="158"/>
    <s v="Japan"/>
    <s v="NA"/>
    <n v="1974"/>
    <n v="1980"/>
    <n v="4"/>
    <m/>
    <n v="1"/>
    <m/>
    <n v="49"/>
    <m/>
    <m/>
    <n v="312"/>
    <m/>
    <n v="46"/>
    <m/>
    <n v="27"/>
    <m/>
    <m/>
    <m/>
    <m/>
    <m/>
    <m/>
    <m/>
    <m/>
    <m/>
    <m/>
    <n v="2"/>
    <m/>
    <m/>
    <m/>
    <m/>
    <m/>
    <m/>
    <m/>
    <m/>
    <n v="32"/>
    <s v="2x4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
    <s v="Heeren and Fishman"/>
    <s v="East_Asia"/>
    <s v="Cfa"/>
    <n v="3969"/>
    <n v="2267.4025999999999"/>
    <n v="2262.1174249999999"/>
    <n v="570.125"/>
    <n v="552.41497500000003"/>
    <n v="364485"/>
    <n v="110162"/>
    <s v="NA"/>
    <n v="116807"/>
    <n v="0.75700000000000001"/>
    <n v="0.76200000000000001"/>
    <n v="15101"/>
    <n v="20408"/>
    <s v="NULL"/>
    <s v="NULL"/>
    <x v="5"/>
    <x v="0"/>
    <x v="3"/>
    <x v="1"/>
    <s v="Standard"/>
    <s v="modeled/hypothetical/regulations"/>
    <x v="2"/>
    <x v="1"/>
    <s v="OECD_JPN"/>
  </r>
  <r>
    <n v="159"/>
    <s v="Japan"/>
    <s v="NA"/>
    <n v="1981"/>
    <n v="1999"/>
    <n v="4"/>
    <m/>
    <n v="1"/>
    <m/>
    <n v="52"/>
    <m/>
    <m/>
    <n v="312"/>
    <m/>
    <n v="46"/>
    <m/>
    <n v="27"/>
    <m/>
    <m/>
    <m/>
    <m/>
    <m/>
    <m/>
    <m/>
    <m/>
    <m/>
    <m/>
    <n v="2"/>
    <m/>
    <m/>
    <m/>
    <m/>
    <m/>
    <m/>
    <m/>
    <m/>
    <n v="32"/>
    <s v="2x4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
    <s v="Heeren and Fishman"/>
    <s v="East_Asia"/>
    <s v="Cfa"/>
    <n v="3969"/>
    <n v="2342.4951249999999"/>
    <n v="2095.719975"/>
    <n v="565.36749999999995"/>
    <n v="693.55250000000001"/>
    <n v="364485"/>
    <n v="117648"/>
    <s v="NA"/>
    <n v="126689"/>
    <n v="0.76200000000000001"/>
    <n v="0.78600000000000003"/>
    <n v="19954"/>
    <n v="31980"/>
    <s v="NULL"/>
    <s v="NULL"/>
    <x v="5"/>
    <x v="0"/>
    <x v="3"/>
    <x v="1"/>
    <s v="Standard"/>
    <s v="modeled/hypothetical/regulations"/>
    <x v="2"/>
    <x v="1"/>
    <s v="OECD_JPN"/>
  </r>
  <r>
    <n v="160"/>
    <s v="Japan"/>
    <s v="NA"/>
    <n v="2000"/>
    <n v="2009"/>
    <n v="4"/>
    <m/>
    <n v="1"/>
    <m/>
    <n v="52"/>
    <m/>
    <m/>
    <n v="367"/>
    <m/>
    <n v="46"/>
    <m/>
    <n v="27"/>
    <m/>
    <m/>
    <m/>
    <m/>
    <m/>
    <m/>
    <m/>
    <m/>
    <m/>
    <m/>
    <n v="2"/>
    <m/>
    <m/>
    <m/>
    <m/>
    <m/>
    <m/>
    <m/>
    <m/>
    <n v="32"/>
    <s v="2x4 Wooden house"/>
    <s v="NA"/>
    <s v="residential"/>
    <s v="S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East_Asia"/>
    <s v="Cfa"/>
    <n v="3969"/>
    <n v="2128.6374500000002"/>
    <n v="2049.5424750000002"/>
    <n v="681.28247499999998"/>
    <n v="598.98497499999996"/>
    <n v="364485"/>
    <n v="126933"/>
    <s v="NA"/>
    <n v="127654"/>
    <n v="0.78600000000000003"/>
    <n v="0.90800000000000003"/>
    <n v="33294"/>
    <n v="33798"/>
    <s v="NULL"/>
    <s v="NULL"/>
    <x v="5"/>
    <x v="0"/>
    <x v="3"/>
    <x v="1"/>
    <s v="Standard"/>
    <s v="modeled/hypothetical/regulations"/>
    <x v="2"/>
    <x v="1"/>
    <s v="OECD_JPN"/>
  </r>
  <r>
    <n v="161"/>
    <s v="Japan"/>
    <s v="NA"/>
    <m/>
    <n v="1949"/>
    <n v="49"/>
    <m/>
    <n v="2"/>
    <m/>
    <n v="18"/>
    <m/>
    <m/>
    <n v="1256"/>
    <m/>
    <n v="181"/>
    <m/>
    <n v="22"/>
    <m/>
    <m/>
    <m/>
    <m/>
    <m/>
    <m/>
    <m/>
    <m/>
    <m/>
    <n v="4"/>
    <n v="2"/>
    <m/>
    <m/>
    <m/>
    <m/>
    <m/>
    <m/>
    <m/>
    <m/>
    <n v="7.3"/>
    <s v="RC (reinforced concrete-based) building"/>
    <s v="NA"/>
    <s v="residential, commercial, public"/>
    <s v="M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Pre-1949, Data: https://www.kapsarc.org/research/projects/global-degree-days-database/ - sheet 'T2m.hdd.18C' and divided by four to obtain daily values. Cooling Degree Days: Pre-1949,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 1949, Data: https://esa.un.org/unpd/wup/Download, Urbanization_rate_2018.xls. Human Development Index: Not collected."/>
    <s v="Heeren and Fishman"/>
    <s v="East_Asia"/>
    <s v="Cfa"/>
    <n v="3969"/>
    <s v="NA"/>
    <n v="2017.3125"/>
    <s v="NA"/>
    <n v="653.51250000000005"/>
    <n v="364485"/>
    <s v="NA"/>
    <s v="Pre-1949"/>
    <n v="81971"/>
    <s v="NA"/>
    <n v="0.53400000000000003"/>
    <s v="NA"/>
    <n v="2363"/>
    <s v="NULL"/>
    <s v="NULL"/>
    <x v="5"/>
    <x v="0"/>
    <x v="8"/>
    <x v="2"/>
    <s v="Standard"/>
    <s v="modeled/hypothetical/regulations"/>
    <x v="3"/>
    <x v="2"/>
    <s v="OECD_JPN"/>
  </r>
  <r>
    <n v="162"/>
    <s v="Japan"/>
    <s v="NA"/>
    <n v="1950"/>
    <n v="1958"/>
    <n v="56"/>
    <m/>
    <n v="2"/>
    <m/>
    <n v="18"/>
    <m/>
    <m/>
    <n v="1717"/>
    <m/>
    <n v="198"/>
    <m/>
    <n v="22"/>
    <m/>
    <m/>
    <m/>
    <m/>
    <m/>
    <m/>
    <m/>
    <m/>
    <m/>
    <n v="4"/>
    <n v="2"/>
    <m/>
    <m/>
    <m/>
    <m/>
    <m/>
    <m/>
    <m/>
    <m/>
    <n v="7.3"/>
    <s v="RC (reinforced concrete-based) building"/>
    <s v="NA"/>
    <s v="residential, commercial, public"/>
    <s v="M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ast_Asia"/>
    <s v="Cfa"/>
    <n v="3969"/>
    <n v="2026.3249499999999"/>
    <n v="2061.6001000000001"/>
    <n v="662.12750000000005"/>
    <n v="600.90252499999997"/>
    <n v="364485"/>
    <n v="83805"/>
    <s v="NA"/>
    <n v="92389"/>
    <n v="0.53400000000000003"/>
    <n v="0.63300000000000001"/>
    <n v="2519"/>
    <n v="4324"/>
    <s v="NULL"/>
    <s v="NULL"/>
    <x v="5"/>
    <x v="0"/>
    <x v="8"/>
    <x v="2"/>
    <s v="Standard"/>
    <s v="modeled/hypothetical/regulations"/>
    <x v="3"/>
    <x v="2"/>
    <s v="OECD_JPN"/>
  </r>
  <r>
    <n v="163"/>
    <s v="Japan"/>
    <s v="NA"/>
    <n v="1959"/>
    <n v="1980"/>
    <n v="57"/>
    <m/>
    <n v="2"/>
    <m/>
    <n v="18"/>
    <m/>
    <m/>
    <n v="1717"/>
    <m/>
    <n v="198"/>
    <m/>
    <n v="22"/>
    <m/>
    <m/>
    <m/>
    <m/>
    <m/>
    <m/>
    <m/>
    <m/>
    <m/>
    <n v="4"/>
    <n v="2"/>
    <m/>
    <m/>
    <m/>
    <m/>
    <m/>
    <m/>
    <m/>
    <m/>
    <n v="7.3"/>
    <s v="RC (reinforced concrete-based) building"/>
    <s v="NA"/>
    <s v="residential, commercial, public"/>
    <s v="M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ast_Asia"/>
    <s v="Cfa"/>
    <n v="3969"/>
    <n v="1938.385"/>
    <n v="2262.1174249999999"/>
    <n v="631.95000000000005"/>
    <n v="552.41497500000003"/>
    <n v="364485"/>
    <n v="93297"/>
    <s v="NA"/>
    <n v="116807"/>
    <n v="0.63300000000000001"/>
    <n v="0.76200000000000001"/>
    <n v="4652"/>
    <n v="20408"/>
    <s v="NULL"/>
    <s v="NULL"/>
    <x v="5"/>
    <x v="0"/>
    <x v="8"/>
    <x v="2"/>
    <s v="Standard"/>
    <s v="modeled/hypothetical/regulations"/>
    <x v="3"/>
    <x v="2"/>
    <s v="OECD_JPN"/>
  </r>
  <r>
    <n v="164"/>
    <s v="Japan"/>
    <s v="NA"/>
    <n v="1981"/>
    <n v="2009"/>
    <n v="59"/>
    <m/>
    <n v="2"/>
    <m/>
    <n v="18"/>
    <m/>
    <m/>
    <n v="1871"/>
    <m/>
    <n v="198"/>
    <m/>
    <n v="22"/>
    <m/>
    <m/>
    <m/>
    <m/>
    <m/>
    <m/>
    <m/>
    <m/>
    <m/>
    <n v="4"/>
    <n v="2"/>
    <m/>
    <m/>
    <m/>
    <m/>
    <m/>
    <m/>
    <m/>
    <m/>
    <n v="7.3"/>
    <s v="RC (reinforced concrete-based) building"/>
    <s v="NA"/>
    <s v="residential, commercial, public"/>
    <s v="MFH"/>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
    <s v="Heeren and Fishman"/>
    <s v="East_Asia"/>
    <s v="Cfa"/>
    <n v="3969"/>
    <n v="2342.4951249999999"/>
    <n v="2049.5424750000002"/>
    <n v="565.36749999999995"/>
    <n v="598.98497499999996"/>
    <n v="364485"/>
    <n v="117648"/>
    <s v="NA"/>
    <n v="127654"/>
    <n v="0.76200000000000001"/>
    <n v="0.90800000000000003"/>
    <n v="19954"/>
    <n v="33798"/>
    <s v="NULL"/>
    <s v="NULL"/>
    <x v="5"/>
    <x v="0"/>
    <x v="8"/>
    <x v="2"/>
    <s v="Standard"/>
    <s v="modeled/hypothetical/regulations"/>
    <x v="3"/>
    <x v="2"/>
    <s v="OECD_JPN"/>
  </r>
  <r>
    <n v="165"/>
    <s v="Japan"/>
    <s v="NA"/>
    <m/>
    <n v="1949"/>
    <n v="140"/>
    <m/>
    <n v="1"/>
    <m/>
    <n v="11"/>
    <m/>
    <m/>
    <n v="412"/>
    <m/>
    <n v="172"/>
    <m/>
    <n v="91"/>
    <m/>
    <m/>
    <m/>
    <m/>
    <m/>
    <m/>
    <m/>
    <m/>
    <m/>
    <n v="1"/>
    <n v="1"/>
    <m/>
    <m/>
    <m/>
    <m/>
    <m/>
    <m/>
    <m/>
    <m/>
    <n v="15"/>
    <s v="S (steel-based) factory"/>
    <s v="NA"/>
    <s v="industrial"/>
    <s v="NA"/>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Pre-1949, Data: https://www.kapsarc.org/research/projects/global-degree-days-database/ - sheet 'T2m.hdd.18C' and divided by four to obtain daily values. Cooling Degree Days: Pre-1949,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 1949, Data: https://esa.un.org/unpd/wup/Download, Urbanization_rate_2018.xls. Human Development Index: Not collected."/>
    <s v="Heeren and Fishman"/>
    <s v="East_Asia"/>
    <s v="Cfa"/>
    <n v="3969"/>
    <s v="NA"/>
    <n v="2017.3125"/>
    <s v="NA"/>
    <n v="653.51250000000005"/>
    <n v="364485"/>
    <s v="NA"/>
    <s v="Pre-1949"/>
    <n v="81971"/>
    <s v="NA"/>
    <n v="0.53400000000000003"/>
    <s v="NA"/>
    <n v="2363"/>
    <s v="NULL"/>
    <s v="NULL"/>
    <x v="5"/>
    <x v="0"/>
    <x v="2"/>
    <x v="6"/>
    <s v="Standard"/>
    <s v="modeled/hypothetical/regulations"/>
    <x v="1"/>
    <x v="4"/>
    <s v="OECD_JPN"/>
  </r>
  <r>
    <n v="166"/>
    <s v="Japan"/>
    <s v="NA"/>
    <n v="1950"/>
    <n v="1958"/>
    <n v="142"/>
    <m/>
    <n v="1"/>
    <m/>
    <n v="11"/>
    <m/>
    <m/>
    <n v="462"/>
    <m/>
    <n v="189"/>
    <m/>
    <n v="91"/>
    <m/>
    <m/>
    <m/>
    <m/>
    <m/>
    <m/>
    <m/>
    <m/>
    <m/>
    <n v="1"/>
    <n v="1"/>
    <m/>
    <m/>
    <m/>
    <m/>
    <m/>
    <m/>
    <m/>
    <m/>
    <n v="15"/>
    <s v="S (steel-based) factory"/>
    <s v="NA"/>
    <s v="industrial"/>
    <s v="NA"/>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ast_Asia"/>
    <s v="Cfa"/>
    <n v="3969"/>
    <n v="2026.3249499999999"/>
    <n v="2061.6001000000001"/>
    <n v="662.12750000000005"/>
    <n v="600.90252499999997"/>
    <n v="364485"/>
    <n v="83805"/>
    <s v="NA"/>
    <n v="92389"/>
    <n v="0.53400000000000003"/>
    <n v="0.63300000000000001"/>
    <n v="2519"/>
    <n v="4324"/>
    <s v="NULL"/>
    <s v="NULL"/>
    <x v="5"/>
    <x v="0"/>
    <x v="2"/>
    <x v="6"/>
    <s v="Standard"/>
    <s v="modeled/hypothetical/regulations"/>
    <x v="1"/>
    <x v="4"/>
    <s v="OECD_JPN"/>
  </r>
  <r>
    <n v="167"/>
    <s v="Japan"/>
    <s v="NA"/>
    <n v="1959"/>
    <n v="1970"/>
    <n v="142"/>
    <m/>
    <n v="1"/>
    <m/>
    <n v="11"/>
    <m/>
    <m/>
    <n v="463"/>
    <m/>
    <n v="189"/>
    <m/>
    <n v="99"/>
    <m/>
    <m/>
    <m/>
    <m/>
    <m/>
    <m/>
    <m/>
    <m/>
    <m/>
    <n v="1"/>
    <n v="1"/>
    <m/>
    <m/>
    <m/>
    <m/>
    <m/>
    <m/>
    <m/>
    <m/>
    <n v="15"/>
    <s v="S (steel-based) factory"/>
    <s v="NA"/>
    <s v="industrial"/>
    <s v="NA"/>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ast_Asia"/>
    <s v="Cfa"/>
    <n v="3969"/>
    <n v="1938.385"/>
    <n v="2321.2675749999999"/>
    <n v="631.95000000000005"/>
    <n v="594.34252500000002"/>
    <n v="364485"/>
    <n v="93297"/>
    <s v="NA"/>
    <n v="104345"/>
    <n v="0.63300000000000001"/>
    <n v="0.71899999999999997"/>
    <n v="4652"/>
    <n v="12904"/>
    <s v="NULL"/>
    <s v="NULL"/>
    <x v="5"/>
    <x v="0"/>
    <x v="2"/>
    <x v="6"/>
    <s v="Standard"/>
    <s v="modeled/hypothetical/regulations"/>
    <x v="1"/>
    <x v="4"/>
    <s v="OECD_JPN"/>
  </r>
  <r>
    <n v="168"/>
    <s v="Japan"/>
    <s v="NA"/>
    <n v="1971"/>
    <n v="1980"/>
    <n v="144"/>
    <m/>
    <n v="1"/>
    <m/>
    <n v="11"/>
    <m/>
    <m/>
    <n v="496"/>
    <m/>
    <n v="200"/>
    <m/>
    <n v="99"/>
    <m/>
    <m/>
    <m/>
    <m/>
    <m/>
    <m/>
    <m/>
    <m/>
    <m/>
    <n v="1"/>
    <n v="1"/>
    <m/>
    <m/>
    <m/>
    <m/>
    <m/>
    <m/>
    <m/>
    <m/>
    <n v="15"/>
    <s v="S (steel-based) factory"/>
    <s v="NA"/>
    <s v="industrial"/>
    <s v="NA"/>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ast_Asia"/>
    <s v="Cfa"/>
    <n v="3969"/>
    <n v="2254.7600000000002"/>
    <n v="2262.1174249999999"/>
    <n v="566.04247499999997"/>
    <n v="552.41497500000003"/>
    <n v="364485"/>
    <n v="105697"/>
    <s v="NA"/>
    <n v="116807"/>
    <n v="0.71899999999999997"/>
    <n v="0.76200000000000001"/>
    <n v="13521"/>
    <n v="20408"/>
    <s v="NULL"/>
    <s v="NULL"/>
    <x v="5"/>
    <x v="0"/>
    <x v="2"/>
    <x v="6"/>
    <s v="Standard"/>
    <s v="modeled/hypothetical/regulations"/>
    <x v="1"/>
    <x v="4"/>
    <s v="OECD_JPN"/>
  </r>
  <r>
    <n v="169"/>
    <s v="Japan"/>
    <s v="NA"/>
    <n v="1981"/>
    <n v="1999"/>
    <n v="144"/>
    <m/>
    <n v="1"/>
    <m/>
    <n v="11"/>
    <m/>
    <m/>
    <n v="496"/>
    <m/>
    <n v="200"/>
    <m/>
    <n v="106"/>
    <m/>
    <m/>
    <m/>
    <m/>
    <m/>
    <m/>
    <m/>
    <m/>
    <m/>
    <n v="1"/>
    <n v="1"/>
    <m/>
    <m/>
    <m/>
    <m/>
    <m/>
    <m/>
    <m/>
    <m/>
    <n v="15"/>
    <s v="S (steel-based) factory"/>
    <s v="NA"/>
    <s v="industrial"/>
    <s v="NA"/>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
    <s v="Heeren and Fishman"/>
    <s v="East_Asia"/>
    <s v="Cfa"/>
    <n v="3969"/>
    <n v="2342.4951249999999"/>
    <n v="2095.719975"/>
    <n v="565.36749999999995"/>
    <n v="693.55250000000001"/>
    <n v="364485"/>
    <n v="117648"/>
    <s v="NA"/>
    <n v="126689"/>
    <n v="0.76200000000000001"/>
    <n v="0.78600000000000003"/>
    <n v="19954"/>
    <n v="31980"/>
    <s v="NULL"/>
    <s v="NULL"/>
    <x v="5"/>
    <x v="0"/>
    <x v="2"/>
    <x v="6"/>
    <s v="Standard"/>
    <s v="modeled/hypothetical/regulations"/>
    <x v="1"/>
    <x v="4"/>
    <s v="OECD_JPN"/>
  </r>
  <r>
    <n v="170"/>
    <s v="Japan"/>
    <s v="NA"/>
    <n v="2000"/>
    <n v="2009"/>
    <n v="145"/>
    <m/>
    <n v="1"/>
    <m/>
    <n v="11"/>
    <m/>
    <m/>
    <n v="529"/>
    <m/>
    <n v="218"/>
    <m/>
    <n v="106"/>
    <m/>
    <m/>
    <m/>
    <m/>
    <m/>
    <m/>
    <m/>
    <m/>
    <m/>
    <n v="1"/>
    <n v="1"/>
    <m/>
    <m/>
    <m/>
    <m/>
    <m/>
    <m/>
    <m/>
    <m/>
    <n v="15"/>
    <s v="S (steel-based) factory"/>
    <s v="NA"/>
    <s v="industrial"/>
    <s v="NA"/>
    <s v="NULL"/>
    <s v="NA"/>
    <s v="NA"/>
    <s v="Tanikawa, Hiroki; Hashimoto, Seiji"/>
    <n v="2009"/>
    <s v="Urban stock over time: spatial material stock analysis using 4d-GIS"/>
    <s v="Building Research &amp; Information"/>
    <s v="Copyright Elsevier"/>
    <s v="10.1080/09613210903169394"/>
    <s v="https://doi.org/10.1080/09613210903169394"/>
    <s v="NULL"/>
    <s v="NULL"/>
    <s v="NULL"/>
    <s v="Table 2a. Detailed constructionmaterial intensity of buildings, Japan. Surface and subsurface are taken into account."/>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East_Asia"/>
    <s v="Cfa"/>
    <n v="3969"/>
    <n v="2128.6374500000002"/>
    <n v="2049.5424750000002"/>
    <n v="681.28247499999998"/>
    <n v="598.98497499999996"/>
    <n v="364485"/>
    <n v="126933"/>
    <s v="NA"/>
    <n v="127654"/>
    <n v="0.78600000000000003"/>
    <n v="0.90800000000000003"/>
    <n v="33294"/>
    <n v="33798"/>
    <s v="NULL"/>
    <s v="NULL"/>
    <x v="5"/>
    <x v="0"/>
    <x v="2"/>
    <x v="6"/>
    <s v="Standard"/>
    <s v="modeled/hypothetical/regulations"/>
    <x v="1"/>
    <x v="4"/>
    <s v="OECD_JPN"/>
  </r>
  <r>
    <n v="171"/>
    <s v="Japan"/>
    <s v="NA"/>
    <n v="1945"/>
    <n v="2010"/>
    <n v="7"/>
    <m/>
    <n v="2"/>
    <m/>
    <n v="88"/>
    <m/>
    <m/>
    <n v="221"/>
    <m/>
    <n v="78"/>
    <m/>
    <n v="3"/>
    <m/>
    <m/>
    <m/>
    <m/>
    <m/>
    <m/>
    <m/>
    <m/>
    <m/>
    <n v="52"/>
    <n v="5"/>
    <m/>
    <m/>
    <m/>
    <m/>
    <m/>
    <m/>
    <m/>
    <m/>
    <n v="32"/>
    <s v="timber construction"/>
    <s v="NA"/>
    <s v="residential"/>
    <s v="SFH"/>
    <s v="NULL"/>
    <s v="NA"/>
    <s v="NA"/>
    <s v="Tanikawa, Hiroki; Managi, Shunsuke; Lwin, Cherry Myo"/>
    <n v="2014"/>
    <s v="Estimates of Lost Material Stock of Buildings and Roads Due to the Great East Japan Earthquake and Tsunami"/>
    <s v="Journal of Industrial Ecology"/>
    <s v="Copyright Elsevier"/>
    <s v="10.1111/jiec.12126"/>
    <s v="https://doi.org/10.1111/jiec.12126"/>
    <s v="NULL"/>
    <s v="NULL"/>
    <s v="NULL"/>
    <s v="Table 2. Material intensities for different building types. Building and foundation values are taken into account."/>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
    <s v="Heeren and Fishman"/>
    <s v="East_Asia"/>
    <s v="Cfa"/>
    <n v="3969"/>
    <n v="1899.3225"/>
    <n v="2139.56495"/>
    <n v="695.4325"/>
    <n v="743.16997500000002"/>
    <n v="364485"/>
    <n v="76224"/>
    <s v="NA"/>
    <n v="127529"/>
    <n v="0.53400000000000003"/>
    <n v="0.90800000000000003"/>
    <n v="1776"/>
    <n v="35477"/>
    <s v="NULL"/>
    <s v="NULL"/>
    <x v="5"/>
    <x v="0"/>
    <x v="3"/>
    <x v="1"/>
    <s v="Standard"/>
    <s v="modeled/hypothetical/regulations"/>
    <x v="2"/>
    <x v="1"/>
    <s v="OECD_JPN"/>
  </r>
  <r>
    <n v="172"/>
    <s v="Japan"/>
    <s v="NA"/>
    <n v="1945"/>
    <n v="2010"/>
    <n v="139"/>
    <m/>
    <n v="0"/>
    <m/>
    <n v="8"/>
    <m/>
    <m/>
    <n v="584"/>
    <m/>
    <n v="339"/>
    <m/>
    <n v="67"/>
    <m/>
    <m/>
    <m/>
    <m/>
    <m/>
    <m/>
    <m/>
    <m/>
    <m/>
    <n v="2"/>
    <n v="0"/>
    <m/>
    <m/>
    <m/>
    <m/>
    <m/>
    <m/>
    <m/>
    <m/>
    <n v="25"/>
    <s v="steel frame - 1 floor"/>
    <n v="1"/>
    <s v="NA"/>
    <s v="NA"/>
    <s v="NULL"/>
    <s v="NA"/>
    <s v="NA"/>
    <s v="Tanikawa, Hiroki; Managi, Shunsuke; Lwin, Cherry Myo"/>
    <n v="2014"/>
    <s v="Estimates of Lost Material Stock of Buildings and Roads Due to the Great East Japan Earthquake and Tsunami"/>
    <s v="Journal of Industrial Ecology"/>
    <s v="Copyright Elsevier"/>
    <s v="10.1111/jiec.12126"/>
    <s v="https://doi.org/10.1111/jiec.12126"/>
    <s v="NULL"/>
    <s v="NULL"/>
    <s v="NULL"/>
    <s v="Table 2. Material intensities for different building types. Building and foundation values are taken into account."/>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
    <s v="Heeren and Fishman"/>
    <s v="East_Asia"/>
    <s v="Cfa"/>
    <n v="3969"/>
    <n v="1899.3225"/>
    <n v="2139.56495"/>
    <n v="695.4325"/>
    <n v="743.16997500000002"/>
    <n v="364485"/>
    <n v="76224"/>
    <s v="NA"/>
    <n v="127529"/>
    <n v="0.53400000000000003"/>
    <n v="0.90800000000000003"/>
    <n v="1776"/>
    <n v="35477"/>
    <s v="NULL"/>
    <s v="NULL"/>
    <x v="5"/>
    <x v="0"/>
    <x v="9"/>
    <x v="6"/>
    <s v="Standard"/>
    <s v="modeled/hypothetical/regulations"/>
    <x v="4"/>
    <x v="4"/>
    <s v="OECD_JPN"/>
  </r>
  <r>
    <n v="173"/>
    <s v="Japan"/>
    <s v="NA"/>
    <n v="1945"/>
    <n v="2010"/>
    <n v="118"/>
    <m/>
    <n v="2"/>
    <m/>
    <n v="20"/>
    <m/>
    <m/>
    <n v="587"/>
    <m/>
    <n v="100"/>
    <m/>
    <n v="109"/>
    <m/>
    <m/>
    <m/>
    <m/>
    <m/>
    <m/>
    <m/>
    <m/>
    <m/>
    <n v="1"/>
    <n v="3"/>
    <m/>
    <m/>
    <m/>
    <m/>
    <m/>
    <m/>
    <m/>
    <m/>
    <n v="22"/>
    <s v="steel frame - 2 floors"/>
    <n v="2"/>
    <s v="NA"/>
    <s v="NA"/>
    <s v="NULL"/>
    <s v="NA"/>
    <s v="NA"/>
    <s v="Tanikawa, Hiroki; Managi, Shunsuke; Lwin, Cherry Myo"/>
    <n v="2014"/>
    <s v="Estimates of Lost Material Stock of Buildings and Roads Due to the Great East Japan Earthquake and Tsunami"/>
    <s v="Journal of Industrial Ecology"/>
    <s v="Copyright Elsevier"/>
    <s v="10.1111/jiec.12126"/>
    <s v="https://doi.org/10.1111/jiec.12126"/>
    <s v="NULL"/>
    <s v="NULL"/>
    <s v="NULL"/>
    <s v="Table 2. Material intensities for different building types. Building and foundation values are taken into account."/>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
    <s v="Heeren and Fishman"/>
    <s v="East_Asia"/>
    <s v="Cfa"/>
    <n v="3969"/>
    <n v="1899.3225"/>
    <n v="2139.56495"/>
    <n v="695.4325"/>
    <n v="743.16997500000002"/>
    <n v="364485"/>
    <n v="76224"/>
    <s v="NA"/>
    <n v="127529"/>
    <n v="0.53400000000000003"/>
    <n v="0.90800000000000003"/>
    <n v="1776"/>
    <n v="35477"/>
    <s v="NULL"/>
    <s v="NULL"/>
    <x v="5"/>
    <x v="0"/>
    <x v="9"/>
    <x v="6"/>
    <s v="Standard"/>
    <s v="modeled/hypothetical/regulations"/>
    <x v="4"/>
    <x v="4"/>
    <s v="OECD_JPN"/>
  </r>
  <r>
    <n v="174"/>
    <s v="Japan"/>
    <s v="NA"/>
    <n v="1945"/>
    <n v="2010"/>
    <n v="178"/>
    <m/>
    <n v="1"/>
    <m/>
    <n v="4"/>
    <m/>
    <m/>
    <n v="416"/>
    <m/>
    <n v="214"/>
    <m/>
    <n v="143"/>
    <m/>
    <m/>
    <m/>
    <m/>
    <m/>
    <m/>
    <m/>
    <m/>
    <m/>
    <n v="1"/>
    <n v="1"/>
    <m/>
    <m/>
    <m/>
    <m/>
    <m/>
    <m/>
    <m/>
    <m/>
    <n v="0"/>
    <s v="steel frame - 3 floors"/>
    <n v="3"/>
    <s v="NA"/>
    <s v="NA"/>
    <s v="NULL"/>
    <s v="NA"/>
    <s v="NA"/>
    <s v="Tanikawa, Hiroki; Managi, Shunsuke; Lwin, Cherry Myo"/>
    <n v="2014"/>
    <s v="Estimates of Lost Material Stock of Buildings and Roads Due to the Great East Japan Earthquake and Tsunami"/>
    <s v="Journal of Industrial Ecology"/>
    <s v="Copyright Elsevier"/>
    <s v="10.1111/jiec.12126"/>
    <s v="https://doi.org/10.1111/jiec.12126"/>
    <s v="NULL"/>
    <s v="NULL"/>
    <s v="NULL"/>
    <s v="Table 2. Material intensities for different building types. Building and foundation values are taken into account."/>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
    <s v="Heeren and Fishman"/>
    <s v="East_Asia"/>
    <s v="Cfa"/>
    <n v="3969"/>
    <n v="1899.3225"/>
    <n v="2139.56495"/>
    <n v="695.4325"/>
    <n v="743.16997500000002"/>
    <n v="364485"/>
    <n v="76224"/>
    <s v="NA"/>
    <n v="127529"/>
    <n v="0.53400000000000003"/>
    <n v="0.90800000000000003"/>
    <n v="1776"/>
    <n v="35477"/>
    <s v="NULL"/>
    <s v="NULL"/>
    <x v="5"/>
    <x v="0"/>
    <x v="9"/>
    <x v="6"/>
    <s v="Standard"/>
    <s v="modeled/hypothetical/regulations"/>
    <x v="4"/>
    <x v="4"/>
    <s v="OECD_JPN"/>
  </r>
  <r>
    <n v="175"/>
    <s v="Japan"/>
    <s v="NA"/>
    <n v="1945"/>
    <n v="2010"/>
    <n v="97"/>
    <m/>
    <n v="2"/>
    <m/>
    <n v="0"/>
    <m/>
    <m/>
    <n v="1897"/>
    <m/>
    <n v="138"/>
    <m/>
    <n v="44"/>
    <m/>
    <m/>
    <m/>
    <m/>
    <m/>
    <m/>
    <m/>
    <m/>
    <m/>
    <n v="3"/>
    <n v="1"/>
    <m/>
    <m/>
    <m/>
    <m/>
    <m/>
    <m/>
    <m/>
    <m/>
    <n v="9"/>
    <s v="Reinforced concrete"/>
    <s v="NA"/>
    <s v="NA"/>
    <s v="NA"/>
    <s v="NULL"/>
    <s v="NA"/>
    <s v="NA"/>
    <s v="Tanikawa, Hiroki; Managi, Shunsuke; Lwin, Cherry Myo"/>
    <n v="2014"/>
    <s v="Estimates of Lost Material Stock of Buildings and Roads Due to the Great East Japan Earthquake and Tsunami"/>
    <s v="Journal of Industrial Ecology"/>
    <s v="Copyright Elsevier"/>
    <s v="10.1111/jiec.12126"/>
    <s v="https://doi.org/10.1111/jiec.12126"/>
    <s v="NULL"/>
    <s v="NULL"/>
    <s v="NULL"/>
    <s v="Table 2. Material intensities for different building types. Building and foundation values are taken into account."/>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
    <s v="Heeren and Fishman"/>
    <s v="East_Asia"/>
    <s v="Cfa"/>
    <n v="3969"/>
    <n v="1899.3225"/>
    <n v="2139.56495"/>
    <n v="695.4325"/>
    <n v="743.16997500000002"/>
    <n v="364485"/>
    <n v="76224"/>
    <s v="NA"/>
    <n v="127529"/>
    <n v="0.53400000000000003"/>
    <n v="0.90800000000000003"/>
    <n v="1776"/>
    <n v="35477"/>
    <s v="NULL"/>
    <s v="NULL"/>
    <x v="5"/>
    <x v="0"/>
    <x v="9"/>
    <x v="2"/>
    <s v="Standard"/>
    <s v="modeled/hypothetical/regulations"/>
    <x v="4"/>
    <x v="2"/>
    <s v="OECD_JPN"/>
  </r>
  <r>
    <n v="176"/>
    <s v="Luxembourg"/>
    <s v="Esch-sur-Alzette"/>
    <m/>
    <n v="1949"/>
    <m/>
    <m/>
    <m/>
    <n v="26.412213739999999"/>
    <n v="137.34351150000001"/>
    <m/>
    <m/>
    <n v="525.60305340000002"/>
    <m/>
    <n v="522.96183210000004"/>
    <n v="1410.4122139999999"/>
    <m/>
    <m/>
    <m/>
    <m/>
    <m/>
    <m/>
    <m/>
    <m/>
    <m/>
    <m/>
    <m/>
    <n v="5.2824427480000002"/>
    <m/>
    <m/>
    <m/>
    <m/>
    <m/>
    <m/>
    <m/>
    <m/>
    <n v="13.206106869999999"/>
    <s v="SFH"/>
    <s v="NA"/>
    <s v="residential"/>
    <s v="S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for use_type or construction_type: 'the first half of the century is characterized by a prevalence of single-family terraced houses while, starting from the 1960s, multi-family houses become predominant'"/>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1950, Data: https://www.rug.nl/ggdc/historicaldevelopment/maddison/releases/maddison-project-database-2018. Urbanization: No data before 1950, Urban pop. in 1950, Data: https://www.rug.nl/ggdc/historicaldevelopment/maddison/releases/maddison-project-database-2018. GDP: Pre-1949, GDP in 1950, Data: https://esa.un.org/unpd/wup/Download, Urbanization_rate_2018.xls. Human Development Index: Not collected."/>
    <s v="Heeren and Fishman"/>
    <s v="Europe"/>
    <s v="Cfb"/>
    <n v="5505"/>
    <s v="NA"/>
    <s v="NA"/>
    <s v="NA"/>
    <s v="NA"/>
    <n v="2586"/>
    <s v="NA"/>
    <s v="Pre-1949"/>
    <n v="296"/>
    <s v="NA"/>
    <n v="0.67200000000000004"/>
    <s v="NA"/>
    <n v="13340"/>
    <s v="NULL"/>
    <s v="NULL"/>
    <x v="0"/>
    <x v="0"/>
    <x v="6"/>
    <x v="4"/>
    <s v="Standard"/>
    <s v="sample/average/statistics"/>
    <x v="2"/>
    <x v="3"/>
    <s v="OECD_EU15"/>
  </r>
  <r>
    <n v="177"/>
    <s v="Luxembourg"/>
    <s v="Esch-sur-Alzette"/>
    <n v="1949"/>
    <n v="1969"/>
    <m/>
    <m/>
    <m/>
    <n v="40.752688169999999"/>
    <n v="42.790322580000002"/>
    <m/>
    <m/>
    <n v="921.01075270000001"/>
    <m/>
    <n v="342.32258059999998"/>
    <n v="678.53225810000004"/>
    <m/>
    <m/>
    <m/>
    <m/>
    <m/>
    <m/>
    <m/>
    <m/>
    <m/>
    <m/>
    <m/>
    <n v="4.0752688170000004"/>
    <m/>
    <m/>
    <m/>
    <m/>
    <m/>
    <m/>
    <m/>
    <m/>
    <n v="10.18817204"/>
    <s v="SFH"/>
    <s v="NA"/>
    <s v="residential"/>
    <s v="S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NULL"/>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50, Urban pop. in 1970, Data: https://www.rug.nl/ggdc/historicaldevelopment/maddison/releases/maddison-project-database-2018. GDP: GDP in 1950, Data: https://esa.un.org/unpd/wup/Download, Urbanization_rate_2018.xls. Human Development Index: Not collected."/>
    <s v="Heeren and Fishman"/>
    <s v="Europe"/>
    <s v="Cfb"/>
    <n v="5505"/>
    <s v="NA"/>
    <s v="NA"/>
    <s v="NA"/>
    <s v="NA"/>
    <n v="2586"/>
    <n v="296"/>
    <s v="Population in 1950"/>
    <n v="338"/>
    <n v="0.67200000000000004"/>
    <n v="0.74399999999999999"/>
    <n v="13340"/>
    <n v="23369"/>
    <s v="NULL"/>
    <s v="NULL"/>
    <x v="0"/>
    <x v="0"/>
    <x v="6"/>
    <x v="4"/>
    <s v="Standard"/>
    <s v="sample/average/statistics"/>
    <x v="2"/>
    <x v="3"/>
    <s v="OECD_EU15"/>
  </r>
  <r>
    <n v="178"/>
    <s v="Luxembourg"/>
    <s v="Esch-sur-Alzette"/>
    <n v="1969"/>
    <n v="1994"/>
    <m/>
    <m/>
    <m/>
    <n v="38.75968992"/>
    <n v="29.06976744"/>
    <m/>
    <m/>
    <n v="910.85271320000004"/>
    <m/>
    <n v="300.38759690000001"/>
    <n v="645.34883720000005"/>
    <m/>
    <m/>
    <m/>
    <m/>
    <m/>
    <m/>
    <m/>
    <m/>
    <m/>
    <m/>
    <m/>
    <n v="3.8759689919999998"/>
    <m/>
    <m/>
    <m/>
    <m/>
    <m/>
    <m/>
    <m/>
    <m/>
    <n v="9.689922481"/>
    <s v="SFH"/>
    <s v="NA"/>
    <s v="residential"/>
    <s v="S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NULL"/>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70, Urban pop. in 1995, Data: https://www.rug.nl/ggdc/historicaldevelopment/maddison/releases/maddison-project-database-2018. GDP: Data: https://esa.un.org/unpd/wup/Download, Urbanization_rate_2018.xls. Human Development Index: Not collected."/>
    <s v="Heeren and Fishman"/>
    <s v="Europe"/>
    <s v="Cfb"/>
    <n v="5505"/>
    <s v="NA"/>
    <s v="NA"/>
    <s v="NA"/>
    <s v="NA"/>
    <n v="2586"/>
    <n v="338"/>
    <s v="NA"/>
    <n v="410"/>
    <n v="0.74399999999999999"/>
    <n v="0.82899999999999996"/>
    <n v="23369"/>
    <n v="44149"/>
    <s v="NULL"/>
    <s v="NULL"/>
    <x v="0"/>
    <x v="0"/>
    <x v="6"/>
    <x v="4"/>
    <s v="Standard"/>
    <s v="sample/average/statistics"/>
    <x v="2"/>
    <x v="3"/>
    <s v="OECD_EU15"/>
  </r>
  <r>
    <n v="179"/>
    <s v="Luxembourg"/>
    <s v="Esch-sur-Alzette"/>
    <n v="1994"/>
    <m/>
    <m/>
    <m/>
    <m/>
    <n v="34.686868689999997"/>
    <n v="24.48484848"/>
    <m/>
    <m/>
    <n v="873.29292929999997"/>
    <m/>
    <n v="277.49494950000002"/>
    <n v="820.24242419999996"/>
    <m/>
    <m/>
    <m/>
    <m/>
    <m/>
    <m/>
    <m/>
    <m/>
    <m/>
    <m/>
    <m/>
    <n v="4.0808080809999998"/>
    <m/>
    <m/>
    <m/>
    <m/>
    <m/>
    <m/>
    <m/>
    <m/>
    <n v="6.1212121210000001"/>
    <s v="SFH"/>
    <s v="NA"/>
    <s v="residential"/>
    <s v="S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NULL"/>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505"/>
    <s v="NA"/>
    <s v="NA"/>
    <s v="NA"/>
    <s v="NA"/>
    <n v="2586"/>
    <n v="404"/>
    <s v="NA"/>
    <n v="584"/>
    <n v="0.82899999999999996"/>
    <n v="0.91500000000000004"/>
    <n v="44298"/>
    <n v="69057"/>
    <s v="NULL"/>
    <s v="NULL"/>
    <x v="0"/>
    <x v="0"/>
    <x v="6"/>
    <x v="4"/>
    <s v="Standard"/>
    <s v="sample/average/statistics"/>
    <x v="2"/>
    <x v="3"/>
    <s v="OECD_EU15"/>
  </r>
  <r>
    <n v="180"/>
    <s v="Luxembourg"/>
    <s v="Esch-sur-Alzette"/>
    <m/>
    <n v="1949"/>
    <m/>
    <m/>
    <m/>
    <n v="24.21511628"/>
    <n v="125.9186047"/>
    <m/>
    <m/>
    <n v="481.88081399999999"/>
    <m/>
    <n v="479.45930229999999"/>
    <n v="1293.087209"/>
    <m/>
    <m/>
    <m/>
    <m/>
    <m/>
    <m/>
    <m/>
    <m/>
    <m/>
    <m/>
    <m/>
    <n v="4.8430232560000004"/>
    <m/>
    <m/>
    <m/>
    <m/>
    <m/>
    <m/>
    <m/>
    <m/>
    <n v="12.10755814"/>
    <s v="MFH"/>
    <s v="NA"/>
    <s v="residential"/>
    <s v="M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NULL"/>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1950, Data: https://www.rug.nl/ggdc/historicaldevelopment/maddison/releases/maddison-project-database-2018. Urbanization: No data before 1950, Urban pop. in 1950, Data: https://www.rug.nl/ggdc/historicaldevelopment/maddison/releases/maddison-project-database-2018. GDP: Pre-1949, GDP in 1950, Data: https://esa.un.org/unpd/wup/Download, Urbanization_rate_2018.xls. Human Development Index: Not collected."/>
    <s v="Heeren and Fishman"/>
    <s v="Europe"/>
    <s v="Cfb"/>
    <n v="5505"/>
    <s v="NA"/>
    <s v="NA"/>
    <s v="NA"/>
    <s v="NA"/>
    <n v="2586"/>
    <s v="NA"/>
    <s v="Pre-1949"/>
    <n v="296"/>
    <s v="NA"/>
    <n v="0.67200000000000004"/>
    <s v="NA"/>
    <n v="13340"/>
    <s v="NULL"/>
    <s v="NULL"/>
    <x v="0"/>
    <x v="0"/>
    <x v="4"/>
    <x v="2"/>
    <s v="Standard"/>
    <s v="sample/average/statistics"/>
    <x v="3"/>
    <x v="2"/>
    <s v="OECD_EU15"/>
  </r>
  <r>
    <n v="181"/>
    <s v="Luxembourg"/>
    <s v="Esch-sur-Alzette"/>
    <n v="1949"/>
    <n v="1969"/>
    <m/>
    <m/>
    <m/>
    <n v="37.333333330000002"/>
    <n v="39.200000000000003"/>
    <m/>
    <m/>
    <n v="843.73333330000003"/>
    <m/>
    <n v="313.60000000000002"/>
    <n v="621.6"/>
    <m/>
    <m/>
    <m/>
    <m/>
    <m/>
    <m/>
    <m/>
    <m/>
    <m/>
    <m/>
    <m/>
    <n v="3.733333333"/>
    <m/>
    <m/>
    <m/>
    <m/>
    <m/>
    <m/>
    <m/>
    <m/>
    <n v="9.3333333330000006"/>
    <s v="MFH"/>
    <s v="NA"/>
    <s v="residential"/>
    <s v="M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NULL"/>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50, Urban pop. in 1970, Data: https://www.rug.nl/ggdc/historicaldevelopment/maddison/releases/maddison-project-database-2018. GDP: GDP in 1950, Data: https://esa.un.org/unpd/wup/Download, Urbanization_rate_2018.xls. Human Development Index: Not collected."/>
    <s v="Heeren and Fishman"/>
    <s v="Europe"/>
    <s v="Cfb"/>
    <n v="5505"/>
    <s v="NA"/>
    <s v="NA"/>
    <s v="NA"/>
    <s v="NA"/>
    <n v="2586"/>
    <n v="296"/>
    <s v="Population in 1950"/>
    <n v="338"/>
    <n v="0.67200000000000004"/>
    <n v="0.74399999999999999"/>
    <n v="13340"/>
    <n v="23369"/>
    <s v="NULL"/>
    <s v="NULL"/>
    <x v="0"/>
    <x v="0"/>
    <x v="4"/>
    <x v="2"/>
    <s v="Standard"/>
    <s v="sample/average/statistics"/>
    <x v="3"/>
    <x v="2"/>
    <s v="OECD_EU15"/>
  </r>
  <r>
    <n v="182"/>
    <s v="Luxembourg"/>
    <s v="Esch-sur-Alzette"/>
    <n v="1969"/>
    <n v="1994"/>
    <m/>
    <m/>
    <m/>
    <n v="35.648148149999997"/>
    <n v="26.73611111"/>
    <m/>
    <m/>
    <n v="837.73148149999997"/>
    <m/>
    <n v="276.27314810000001"/>
    <n v="593.54166669999995"/>
    <m/>
    <m/>
    <m/>
    <m/>
    <m/>
    <m/>
    <m/>
    <m/>
    <m/>
    <m/>
    <m/>
    <n v="3.5648148150000001"/>
    <m/>
    <m/>
    <m/>
    <m/>
    <m/>
    <m/>
    <m/>
    <m/>
    <n v="8.9120370369999993"/>
    <s v="MFH"/>
    <s v="NA"/>
    <s v="residential"/>
    <s v="M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NULL"/>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70, Urban pop. in 1995, Data: https://www.rug.nl/ggdc/historicaldevelopment/maddison/releases/maddison-project-database-2018. GDP: Data: https://esa.un.org/unpd/wup/Download, Urbanization_rate_2018.xls. Human Development Index: Not collected."/>
    <s v="Heeren and Fishman"/>
    <s v="Europe"/>
    <s v="Cfb"/>
    <n v="5505"/>
    <s v="NA"/>
    <s v="NA"/>
    <s v="NA"/>
    <s v="NA"/>
    <n v="2586"/>
    <n v="338"/>
    <s v="NA"/>
    <n v="410"/>
    <n v="0.74399999999999999"/>
    <n v="0.82899999999999996"/>
    <n v="23369"/>
    <n v="44149"/>
    <s v="NULL"/>
    <s v="NULL"/>
    <x v="0"/>
    <x v="0"/>
    <x v="4"/>
    <x v="2"/>
    <s v="Standard"/>
    <s v="sample/average/statistics"/>
    <x v="3"/>
    <x v="2"/>
    <s v="OECD_EU15"/>
  </r>
  <r>
    <n v="183"/>
    <s v="Luxembourg"/>
    <s v="Esch-sur-Alzette"/>
    <n v="1994"/>
    <m/>
    <m/>
    <m/>
    <m/>
    <n v="30.99319728"/>
    <n v="21.877551019999999"/>
    <m/>
    <m/>
    <n v="780.29931969999996"/>
    <m/>
    <n v="247.9455782"/>
    <n v="732.89795919999995"/>
    <m/>
    <m/>
    <m/>
    <m/>
    <m/>
    <m/>
    <m/>
    <m/>
    <m/>
    <m/>
    <m/>
    <n v="3.6462585029999999"/>
    <m/>
    <m/>
    <m/>
    <m/>
    <m/>
    <m/>
    <m/>
    <m/>
    <n v="5.4693877549999996"/>
    <s v="MFH"/>
    <s v="NA"/>
    <s v="residential"/>
    <s v="MFH"/>
    <s v="NULL"/>
    <s v="urban"/>
    <s v="gross"/>
    <s v="Mastrucci, Alessio; Marvuglia, Antonino; Popovici, Emil; Leopold, Ulrich; Benetto, Enrico"/>
    <n v="2017"/>
    <s v="Geospatial characterization of building material stocks for the life cycle assessment of end-of-life scenarios at the urban scale"/>
    <s v="Resources, Conservation and Recycling"/>
    <s v="Copyright Elsevier"/>
    <s v="10.1016/j.resconrec.2016.07.003"/>
    <s v="https://doi.org/10.1016/j.resconrec.2016.07.003"/>
    <s v="NULL"/>
    <s v="MI values were calculated from Table 4, 5 and 6. MI = [Mass proportion (%) (Table 6)* Total material mass (Mt) (Table 5)]/[Total useful floor area (km^2) (Table 4)]"/>
    <s v="Considered &quot;other inerts&quot; as &quot;aggregate&quot;."/>
    <s v="Table 6. Composition of buildings depending on the period of construction"/>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
    <s v="Heeren and Fishman"/>
    <s v="Europe"/>
    <s v="Cfb"/>
    <n v="5505"/>
    <s v="NA"/>
    <s v="NA"/>
    <s v="NA"/>
    <s v="NA"/>
    <n v="2586"/>
    <n v="404"/>
    <s v="NA"/>
    <n v="584"/>
    <n v="0.82899999999999996"/>
    <n v="0.91500000000000004"/>
    <n v="44298"/>
    <n v="69057"/>
    <s v="NULL"/>
    <s v="NULL"/>
    <x v="0"/>
    <x v="0"/>
    <x v="4"/>
    <x v="2"/>
    <s v="Standard"/>
    <s v="sample/average/statistics"/>
    <x v="3"/>
    <x v="2"/>
    <s v="OECD_EU15"/>
  </r>
  <r>
    <n v="184"/>
    <s v="Macau"/>
    <s v="Macau"/>
    <n v="2000"/>
    <n v="2016"/>
    <n v="237"/>
    <m/>
    <m/>
    <m/>
    <n v="8"/>
    <m/>
    <m/>
    <m/>
    <n v="499"/>
    <n v="559"/>
    <n v="34"/>
    <m/>
    <m/>
    <m/>
    <m/>
    <m/>
    <m/>
    <m/>
    <m/>
    <m/>
    <m/>
    <n v="28"/>
    <n v="1"/>
    <m/>
    <m/>
    <n v="0"/>
    <m/>
    <m/>
    <m/>
    <m/>
    <m/>
    <n v="9"/>
    <s v="national average"/>
    <s v="NA"/>
    <s v="NA"/>
    <s v="NA"/>
    <s v="country-weighed average"/>
    <s v="NA"/>
    <s v="NA"/>
    <s v="Song, Qingbin; Duan, Huabo; Yu, Danfeng; Li, Jinhui; Wang, Chao; Zuo, Jian"/>
    <n v="2018"/>
    <s v="Characterizing the essential materials and energy performance of city buildings: A case study of Macau"/>
    <s v="Journal of Cleaner Production"/>
    <s v="Copyright Elsevier"/>
    <s v="10.1016/j.jclepro.2018.05.148"/>
    <s v="https://doi.org/10.1016/j.jclepro.2018.05.148"/>
    <s v="NULL"/>
    <s v="NULL"/>
    <s v="Considered &quot;sand&quot; and &quot;gravel&quot; as &quot;aggregate&quot;, &quot;paint&quot;, &quot;wire&quot; and &quot;sanitary appliance&quot; as &quot;other&quot;."/>
    <s v="Fig. 4. Unit materials consumption of the building construction (tons/m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00, Urban pop. in 2015, Data: https://www.rug.nl/ggdc/historicaldevelopment/maddison/releases/maddison-project-database-2018. GDP: Data for this country not available in https://esa.un.org/unpd/wup/Download, Urbanization_rate_2018.xls. Human Development Index: Not collected."/>
    <s v="Heeren and Fishman"/>
    <s v="East_Asia"/>
    <s v="Cwa"/>
    <n v="2469"/>
    <s v="NA"/>
    <s v="NA"/>
    <s v="NA"/>
    <s v="NA"/>
    <n v="28.2"/>
    <s v="NA"/>
    <s v="Data not available for this country"/>
    <s v="NA"/>
    <n v="1"/>
    <n v="1"/>
    <s v="NA"/>
    <s v="NA"/>
    <s v="NULL"/>
    <s v="NULL"/>
    <x v="2"/>
    <x v="2"/>
    <x v="9"/>
    <x v="0"/>
    <s v="Unspecified"/>
    <s v="sample/average/statistics"/>
    <x v="4"/>
    <x v="0"/>
    <s v="ASIA_CHN"/>
  </r>
  <r>
    <n v="185"/>
    <s v="Netherlands"/>
    <s v="NA"/>
    <n v="2000"/>
    <n v="2000"/>
    <m/>
    <m/>
    <m/>
    <m/>
    <m/>
    <m/>
    <m/>
    <n v="2100"/>
    <m/>
    <m/>
    <m/>
    <m/>
    <m/>
    <m/>
    <m/>
    <m/>
    <m/>
    <m/>
    <m/>
    <m/>
    <m/>
    <m/>
    <m/>
    <m/>
    <m/>
    <m/>
    <m/>
    <m/>
    <m/>
    <m/>
    <m/>
    <m/>
    <s v="NA"/>
    <s v="NA"/>
    <s v="residential"/>
    <s v="NA"/>
    <s v="NULL"/>
    <s v="urban"/>
    <s v="NA"/>
    <s v="Müller, Daniel B."/>
    <n v="2006"/>
    <s v="Stock dynamics for forecasting material flows—Case study for housing in The Netherlands"/>
    <s v="Ecological Economics"/>
    <s v="Copyright Elsevier"/>
    <s v="10.1016/j.ecolecon.2005.09.025"/>
    <s v="https://doi.org/10.1016/j.ecolecon.2005.09.025"/>
    <s v="NULL"/>
    <s v="NULL"/>
    <s v="NULL"/>
    <s v="MI values for concrete given in the last paragraph of &quot;3.3.6. Concrete intensity per useful floor area&quot;. Study only reported on concrete."/>
    <s v="Heating Degree Days: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
    <s v="Heeren and Fishman"/>
    <s v="Europe"/>
    <s v="Cfb"/>
    <n v="5812"/>
    <s v="NA"/>
    <n v="2803.14"/>
    <s v="NA"/>
    <n v="78.949997499999995"/>
    <n v="33893"/>
    <s v="NA"/>
    <s v="NA"/>
    <n v="15926"/>
    <s v="NA"/>
    <n v="0.76800000000000002"/>
    <s v="NA"/>
    <n v="39923"/>
    <s v="NULL"/>
    <s v="NULL"/>
    <x v="0"/>
    <x v="0"/>
    <x v="0"/>
    <x v="0"/>
    <s v="Unspecified"/>
    <s v="modeled/hypothetical/regulations"/>
    <x v="0"/>
    <x v="0"/>
    <s v="OECD_EU15"/>
  </r>
  <r>
    <n v="186"/>
    <s v="New_Zealand"/>
    <s v="NA"/>
    <n v="1972"/>
    <n v="1972"/>
    <n v="27.83229279"/>
    <n v="3.3052744889999999"/>
    <m/>
    <n v="0.49623250800000002"/>
    <n v="18.46071044"/>
    <m/>
    <m/>
    <n v="192.94940800000001"/>
    <m/>
    <m/>
    <n v="9.5468245429999996"/>
    <n v="6.5463939719999997"/>
    <m/>
    <n v="24.51022605"/>
    <m/>
    <m/>
    <n v="0.13864370300000001"/>
    <m/>
    <n v="3.094725511"/>
    <m/>
    <m/>
    <m/>
    <n v="1.238213132"/>
    <m/>
    <m/>
    <n v="8.6114100999999998E-2"/>
    <m/>
    <m/>
    <m/>
    <m/>
    <n v="0.113024758"/>
    <m/>
    <s v="1972 Modal House 92.9 m^2"/>
    <s v="NA"/>
    <s v="residential"/>
    <s v="SFH"/>
    <s v="NULL"/>
    <s v="NA"/>
    <s v="gross"/>
    <s v="Johnstone, Ivan M."/>
    <n v="2001"/>
    <s v="Energy and mass flows of housing: A model and example"/>
    <s v="Building and Environment"/>
    <s v="Copyright Elsevier"/>
    <s v="10.1016/S0360-1323(99)00065-7"/>
    <s v="https://doi.org/10.1016/S0360-1323(99)00065-7"/>
    <s v="for use_type or construction_type: 'Concrete foundation walls, plastered'"/>
    <s v="MI = Gross quantity (kg)/ 92.9 (m^2) (floor area from table 2)."/>
    <s v="NULL"/>
    <s v="Table 1. Summary of quantities of materials and gross energy requirements (GER) of revised Modal House"/>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75, Data: https://www.rug.nl/ggdc/historicaldevelopment/maddison/releases/maddison-project-database-2018. GDP: Data: https://esa.un.org/unpd/wup/Download, Urbanization_rate_2018.xls. Human Development Index: Not collected."/>
    <s v="Heeren and Fishman"/>
    <s v="ANZ"/>
    <s v="Cfb"/>
    <n v="4549"/>
    <s v="NA"/>
    <n v="1869.6775"/>
    <s v="NA"/>
    <n v="91.234999999999999"/>
    <n v="264537"/>
    <s v="NA"/>
    <s v="NA"/>
    <n v="2929"/>
    <n v="0.81100000000000005"/>
    <n v="0.82799999999999996"/>
    <s v="NA"/>
    <n v="16338"/>
    <s v="NULL"/>
    <s v="NULL"/>
    <x v="6"/>
    <x v="0"/>
    <x v="6"/>
    <x v="3"/>
    <s v="Standard"/>
    <s v="sample/average/statistics"/>
    <x v="2"/>
    <x v="2"/>
    <s v="OECD_AUNZ"/>
  </r>
  <r>
    <n v="187"/>
    <s v="New_Zealand"/>
    <s v="NA"/>
    <n v="1996"/>
    <n v="1996"/>
    <n v="18.234000000000002"/>
    <n v="1.391"/>
    <n v="2.5299999999999998"/>
    <n v="0.46100000000000002"/>
    <n v="95.95"/>
    <m/>
    <m/>
    <n v="28.75"/>
    <m/>
    <m/>
    <n v="0.85"/>
    <m/>
    <m/>
    <n v="37.03"/>
    <m/>
    <m/>
    <n v="1.2800000000000001E-2"/>
    <m/>
    <n v="1.0500000000000001E-2"/>
    <m/>
    <m/>
    <m/>
    <n v="1.1499999999999999"/>
    <m/>
    <m/>
    <n v="1.9350000000000001"/>
    <m/>
    <n v="1.3240000000000001"/>
    <m/>
    <m/>
    <n v="0.105"/>
    <m/>
    <s v="New Zealand Institute of Valuers National Modal House 1996 Revision 100 m^2"/>
    <s v="NA"/>
    <s v="residential"/>
    <s v="SFH"/>
    <s v="NULL"/>
    <s v="NA"/>
    <s v="gross"/>
    <s v="Johnstone, Ivan M."/>
    <n v="2001"/>
    <s v="Energy and mass flows of housing: A model and example"/>
    <s v="Building and Environment"/>
    <s v="Copyright Elsevier"/>
    <s v="10.1016/S0360-1323(99)00065-7"/>
    <s v="https://doi.org/10.1016/S0360-1323(99)00065-7"/>
    <s v="for use_type or construction_type: 'Timber piles embedded in concrete foundation, timber base boards'"/>
    <s v="MI = Gross quantity (kg)/ 92.9 (m^2) (floor area from table 2)."/>
    <s v="NULL"/>
    <s v="Table 1. Summary of quantities of materials and gross energy requirements (GER) of revised Modal House"/>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5, Urban pop. in 2000, Data: https://www.rug.nl/ggdc/historicaldevelopment/maddison/releases/maddison-project-database-2018. GDP: Data: https://esa.un.org/unpd/wup/Download, Urbanization_rate_2018.xls. Human Development Index: Not collected."/>
    <s v="Heeren and Fishman"/>
    <s v="ANZ"/>
    <s v="Cfb"/>
    <n v="4549"/>
    <s v="NA"/>
    <n v="1902.2249750000001"/>
    <s v="NA"/>
    <n v="82.794997499999994"/>
    <n v="264537"/>
    <s v="NA"/>
    <s v="NA"/>
    <n v="3697"/>
    <n v="0.85599999999999998"/>
    <n v="0.86"/>
    <s v="NA"/>
    <n v="22846"/>
    <s v="NULL"/>
    <s v="NULL"/>
    <x v="6"/>
    <x v="0"/>
    <x v="6"/>
    <x v="9"/>
    <s v="Standard"/>
    <s v="sample/average/statistics"/>
    <x v="2"/>
    <x v="1"/>
    <s v="OECD_AUNZ"/>
  </r>
  <r>
    <n v="188"/>
    <s v="Norway"/>
    <s v="NA"/>
    <n v="2001"/>
    <n v="2001"/>
    <m/>
    <m/>
    <m/>
    <m/>
    <n v="90"/>
    <m/>
    <m/>
    <n v="360"/>
    <m/>
    <m/>
    <m/>
    <m/>
    <m/>
    <m/>
    <m/>
    <m/>
    <m/>
    <m/>
    <m/>
    <m/>
    <m/>
    <m/>
    <m/>
    <m/>
    <m/>
    <m/>
    <m/>
    <m/>
    <m/>
    <m/>
    <m/>
    <m/>
    <s v="detached houses"/>
    <s v="NA"/>
    <s v="residential"/>
    <s v="S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for use_type or construction_type: 'Average weighted material densities in the dwelling stock in 2001'"/>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
    <s v="Heeren and Fishman"/>
    <s v="Europe"/>
    <s v="Dfc"/>
    <n v="6896"/>
    <s v="NA"/>
    <n v="5886.17"/>
    <s v="NA"/>
    <n v="6.4299997500000003"/>
    <n v="304282"/>
    <s v="NA"/>
    <s v="NA"/>
    <n v="4514"/>
    <n v="0.76"/>
    <n v="0.77700000000000002"/>
    <s v="NA"/>
    <n v="54330"/>
    <s v="NULL"/>
    <s v="NULL"/>
    <x v="7"/>
    <x v="0"/>
    <x v="3"/>
    <x v="3"/>
    <s v="Standard"/>
    <s v="sample/average/statistics"/>
    <x v="2"/>
    <x v="2"/>
    <s v="OECD_EFTA"/>
  </r>
  <r>
    <n v="189"/>
    <s v="Norway"/>
    <s v="NA"/>
    <n v="2001"/>
    <n v="2001"/>
    <m/>
    <m/>
    <m/>
    <m/>
    <n v="84"/>
    <m/>
    <m/>
    <n v="406"/>
    <m/>
    <m/>
    <m/>
    <m/>
    <m/>
    <m/>
    <m/>
    <m/>
    <m/>
    <m/>
    <m/>
    <m/>
    <m/>
    <m/>
    <m/>
    <m/>
    <m/>
    <m/>
    <m/>
    <m/>
    <m/>
    <m/>
    <m/>
    <m/>
    <s v="chained houses"/>
    <s v="NA"/>
    <s v="residential"/>
    <s v="S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for use_type or construction_type: 'Average weighted material densities in the dwelling stock in 2001'"/>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
    <s v="Heeren and Fishman"/>
    <s v="Europe"/>
    <s v="Dfc"/>
    <n v="6896"/>
    <s v="NA"/>
    <n v="5886.17"/>
    <s v="NA"/>
    <n v="6.4299997500000003"/>
    <n v="304282"/>
    <s v="NA"/>
    <s v="NA"/>
    <n v="4514"/>
    <n v="0.76"/>
    <n v="0.77700000000000002"/>
    <s v="NA"/>
    <n v="54330"/>
    <s v="NULL"/>
    <s v="NULL"/>
    <x v="7"/>
    <x v="0"/>
    <x v="10"/>
    <x v="3"/>
    <s v="Standard"/>
    <s v="sample/average/statistics"/>
    <x v="2"/>
    <x v="2"/>
    <s v="OECD_EFTA"/>
  </r>
  <r>
    <n v="190"/>
    <s v="Norway"/>
    <s v="NA"/>
    <n v="2001"/>
    <n v="2001"/>
    <m/>
    <m/>
    <m/>
    <m/>
    <n v="95"/>
    <m/>
    <m/>
    <n v="276"/>
    <m/>
    <m/>
    <m/>
    <m/>
    <m/>
    <m/>
    <m/>
    <m/>
    <m/>
    <m/>
    <m/>
    <m/>
    <m/>
    <m/>
    <m/>
    <m/>
    <m/>
    <m/>
    <m/>
    <m/>
    <m/>
    <m/>
    <m/>
    <m/>
    <s v="multi-dwelling houses (&lt;3 floors)"/>
    <n v="2"/>
    <s v="resident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for use_type or construction_type: 'Average weighted material densities in the dwelling stock in 2001'"/>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
    <s v="Heeren and Fishman"/>
    <s v="Europe"/>
    <s v="Dfc"/>
    <n v="6896"/>
    <s v="NA"/>
    <n v="5886.17"/>
    <s v="NA"/>
    <n v="6.4299997500000003"/>
    <n v="304282"/>
    <s v="NA"/>
    <s v="NA"/>
    <n v="4514"/>
    <n v="0.76"/>
    <n v="0.77700000000000002"/>
    <s v="NA"/>
    <n v="54330"/>
    <s v="NULL"/>
    <s v="NULL"/>
    <x v="7"/>
    <x v="0"/>
    <x v="4"/>
    <x v="3"/>
    <s v="Standard"/>
    <s v="sample/average/statistics"/>
    <x v="3"/>
    <x v="2"/>
    <s v="OECD_EFTA"/>
  </r>
  <r>
    <n v="191"/>
    <s v="Norway"/>
    <s v="NA"/>
    <n v="2001"/>
    <n v="2001"/>
    <m/>
    <m/>
    <m/>
    <m/>
    <n v="49"/>
    <m/>
    <m/>
    <n v="772"/>
    <m/>
    <m/>
    <m/>
    <m/>
    <m/>
    <m/>
    <m/>
    <m/>
    <m/>
    <m/>
    <m/>
    <m/>
    <m/>
    <m/>
    <m/>
    <m/>
    <m/>
    <m/>
    <m/>
    <m/>
    <m/>
    <m/>
    <m/>
    <m/>
    <s v="apartment blocks (&gt;3 floors)"/>
    <n v="4"/>
    <s v="resident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for use_type or construction_type: 'Average weighted material densities in the dwelling stock in 2001'"/>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
    <s v="Heeren and Fishman"/>
    <s v="Europe"/>
    <s v="Dfc"/>
    <n v="6896"/>
    <s v="NA"/>
    <n v="5886.17"/>
    <s v="NA"/>
    <n v="6.4299997500000003"/>
    <n v="304282"/>
    <s v="NA"/>
    <s v="NA"/>
    <n v="4514"/>
    <n v="0.76"/>
    <n v="0.77700000000000002"/>
    <s v="NA"/>
    <n v="54330"/>
    <s v="NULL"/>
    <s v="NULL"/>
    <x v="7"/>
    <x v="0"/>
    <x v="4"/>
    <x v="3"/>
    <s v="Standard"/>
    <s v="sample/average/statistics"/>
    <x v="3"/>
    <x v="2"/>
    <s v="OECD_EFTA"/>
  </r>
  <r>
    <n v="192"/>
    <s v="Norway"/>
    <s v="NA"/>
    <n v="2001"/>
    <n v="2001"/>
    <m/>
    <m/>
    <m/>
    <m/>
    <n v="49"/>
    <m/>
    <m/>
    <n v="861"/>
    <m/>
    <m/>
    <m/>
    <m/>
    <m/>
    <m/>
    <m/>
    <m/>
    <m/>
    <m/>
    <m/>
    <m/>
    <m/>
    <m/>
    <m/>
    <m/>
    <m/>
    <m/>
    <m/>
    <m/>
    <m/>
    <m/>
    <m/>
    <m/>
    <s v="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for use_type or construction_type: 'Average weighted material densities in the dwelling stock in 2001'"/>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
    <s v="Heeren and Fishman"/>
    <s v="Europe"/>
    <s v="Dfc"/>
    <n v="6896"/>
    <s v="NA"/>
    <n v="5886.17"/>
    <s v="NA"/>
    <n v="6.4299997500000003"/>
    <n v="304282"/>
    <s v="NA"/>
    <s v="NA"/>
    <n v="4514"/>
    <n v="0.76"/>
    <n v="0.77700000000000002"/>
    <s v="NA"/>
    <n v="54330"/>
    <s v="NULL"/>
    <s v="NULL"/>
    <x v="7"/>
    <x v="0"/>
    <x v="5"/>
    <x v="3"/>
    <s v="Standard"/>
    <s v="sample/average/statistics"/>
    <x v="3"/>
    <x v="2"/>
    <s v="OECD_EFTA"/>
  </r>
  <r>
    <n v="193"/>
    <s v="Norway"/>
    <s v="NA"/>
    <m/>
    <n v="1900"/>
    <m/>
    <m/>
    <m/>
    <m/>
    <n v="140"/>
    <m/>
    <m/>
    <n v="10"/>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for use_type or construction_type: 'The residential building stock is classified into five categories, according to Statistics Norway (2005): detached houses (Type 1), chained houses (Type 2), multi-dwelling houses with fewer than three floors (Type 3), apartment blocks with three or more floors (Type 4), and commercial buildings with dwelling units (Type 5). Only the dwelling units are accounted for in Type 5'"/>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00, Data: https://esa.un.org/unpd/wup/Download, Urbanization_rate_2018.xls. Human Development Index: Not collected."/>
    <s v="Heeren and Fishman"/>
    <s v="Europe"/>
    <s v="Dfc"/>
    <n v="6896"/>
    <s v="NA"/>
    <n v="5243.38"/>
    <s v="NA"/>
    <n v="11.6674995"/>
    <n v="304282"/>
    <s v="NA"/>
    <s v="Pre-1900"/>
    <n v="2230"/>
    <s v="NA"/>
    <n v="0.505"/>
    <s v="NA"/>
    <n v="3813"/>
    <s v="NULL"/>
    <s v="NULL"/>
    <x v="7"/>
    <x v="0"/>
    <x v="6"/>
    <x v="1"/>
    <s v="Standard"/>
    <s v="modeled/hypothetical/regulations"/>
    <x v="2"/>
    <x v="1"/>
    <s v="OECD_EFTA"/>
  </r>
  <r>
    <n v="194"/>
    <s v="Norway"/>
    <s v="NA"/>
    <n v="1901"/>
    <n v="1920"/>
    <m/>
    <m/>
    <m/>
    <m/>
    <n v="125"/>
    <m/>
    <m/>
    <n v="60"/>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c"/>
    <n v="6896"/>
    <s v="NA"/>
    <n v="5243.38"/>
    <s v="NA"/>
    <n v="11.6674995"/>
    <n v="304282"/>
    <n v="2255"/>
    <s v="NA"/>
    <n v="2635"/>
    <s v="NA"/>
    <n v="0.505"/>
    <n v="3865"/>
    <n v="4972"/>
    <s v="NULL"/>
    <s v="NULL"/>
    <x v="7"/>
    <x v="0"/>
    <x v="6"/>
    <x v="1"/>
    <s v="Standard"/>
    <s v="modeled/hypothetical/regulations"/>
    <x v="2"/>
    <x v="1"/>
    <s v="OECD_EFTA"/>
  </r>
  <r>
    <n v="195"/>
    <s v="Norway"/>
    <s v="NA"/>
    <n v="1921"/>
    <n v="1940"/>
    <m/>
    <m/>
    <m/>
    <m/>
    <n v="100"/>
    <m/>
    <m/>
    <n v="100"/>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c"/>
    <n v="6896"/>
    <s v="NA"/>
    <n v="5243.38"/>
    <s v="NA"/>
    <n v="11.6674995"/>
    <n v="304282"/>
    <n v="2668"/>
    <s v="NA"/>
    <n v="2973"/>
    <s v="NA"/>
    <n v="0.505"/>
    <n v="4346"/>
    <n v="5760"/>
    <s v="NULL"/>
    <s v="NULL"/>
    <x v="7"/>
    <x v="0"/>
    <x v="6"/>
    <x v="1"/>
    <s v="Standard"/>
    <s v="modeled/hypothetical/regulations"/>
    <x v="2"/>
    <x v="1"/>
    <s v="OECD_EFTA"/>
  </r>
  <r>
    <n v="196"/>
    <s v="Norway"/>
    <s v="NA"/>
    <n v="1941"/>
    <n v="1945"/>
    <m/>
    <m/>
    <m/>
    <m/>
    <n v="95"/>
    <m/>
    <m/>
    <n v="250"/>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c"/>
    <n v="6896"/>
    <s v="NA"/>
    <n v="5243.38"/>
    <s v="NA"/>
    <n v="11.6674995"/>
    <n v="304282"/>
    <n v="2990"/>
    <s v="NA"/>
    <n v="3091"/>
    <s v="NA"/>
    <n v="0.505"/>
    <n v="5881"/>
    <n v="5751"/>
    <s v="NULL"/>
    <s v="NULL"/>
    <x v="7"/>
    <x v="0"/>
    <x v="6"/>
    <x v="3"/>
    <s v="Standard"/>
    <s v="modeled/hypothetical/regulations"/>
    <x v="2"/>
    <x v="2"/>
    <s v="OECD_EFTA"/>
  </r>
  <r>
    <n v="197"/>
    <s v="Norway"/>
    <s v="NA"/>
    <n v="1946"/>
    <n v="1960"/>
    <m/>
    <m/>
    <m/>
    <m/>
    <n v="90"/>
    <m/>
    <m/>
    <n v="285"/>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urope"/>
    <s v="Dfc"/>
    <n v="6896"/>
    <n v="5243.38"/>
    <n v="5695.1824999999999"/>
    <n v="11.6674995"/>
    <n v="8.0150002499999999"/>
    <n v="304282"/>
    <n v="3127"/>
    <s v="NA"/>
    <n v="3581"/>
    <n v="0.505"/>
    <n v="0.499"/>
    <n v="6281"/>
    <n v="10250"/>
    <s v="NULL"/>
    <s v="NULL"/>
    <x v="7"/>
    <x v="0"/>
    <x v="6"/>
    <x v="3"/>
    <s v="Standard"/>
    <s v="modeled/hypothetical/regulations"/>
    <x v="2"/>
    <x v="2"/>
    <s v="OECD_EFTA"/>
  </r>
  <r>
    <n v="198"/>
    <s v="Norway"/>
    <s v="NA"/>
    <n v="1961"/>
    <n v="1970"/>
    <m/>
    <m/>
    <m/>
    <m/>
    <n v="85"/>
    <m/>
    <m/>
    <n v="350"/>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urope"/>
    <s v="Dfc"/>
    <n v="6896"/>
    <n v="5349.77"/>
    <n v="5850.9247500000001"/>
    <n v="1.2000000500000001"/>
    <n v="14.19999975"/>
    <n v="304282"/>
    <n v="3610"/>
    <s v="NA"/>
    <n v="3877"/>
    <n v="0.499"/>
    <n v="0.65400000000000003"/>
    <n v="10803"/>
    <n v="13333"/>
    <s v="NULL"/>
    <s v="NULL"/>
    <x v="7"/>
    <x v="0"/>
    <x v="6"/>
    <x v="3"/>
    <s v="Standard"/>
    <s v="modeled/hypothetical/regulations"/>
    <x v="2"/>
    <x v="2"/>
    <s v="OECD_EFTA"/>
  </r>
  <r>
    <n v="199"/>
    <s v="Norway"/>
    <s v="NA"/>
    <n v="1971"/>
    <n v="1980"/>
    <m/>
    <m/>
    <m/>
    <m/>
    <n v="82"/>
    <m/>
    <m/>
    <n v="450"/>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urope"/>
    <s v="Dfc"/>
    <n v="6896"/>
    <n v="5643.3597499999996"/>
    <n v="6014.7172499999997"/>
    <n v="5.2024997500000003"/>
    <n v="8.5"/>
    <n v="304282"/>
    <n v="3903"/>
    <s v="NA"/>
    <n v="4086"/>
    <n v="0.65400000000000003"/>
    <n v="0.70499999999999996"/>
    <n v="14678"/>
    <n v="27206"/>
    <s v="NULL"/>
    <s v="NULL"/>
    <x v="7"/>
    <x v="0"/>
    <x v="6"/>
    <x v="3"/>
    <s v="Standard"/>
    <s v="modeled/hypothetical/regulations"/>
    <x v="2"/>
    <x v="2"/>
    <s v="OECD_EFTA"/>
  </r>
  <r>
    <n v="200"/>
    <s v="Norway"/>
    <s v="NA"/>
    <n v="1981"/>
    <n v="1990"/>
    <m/>
    <m/>
    <m/>
    <m/>
    <n v="80"/>
    <m/>
    <m/>
    <n v="500"/>
    <m/>
    <m/>
    <m/>
    <m/>
    <m/>
    <m/>
    <m/>
    <m/>
    <m/>
    <m/>
    <m/>
    <m/>
    <m/>
    <m/>
    <m/>
    <m/>
    <m/>
    <m/>
    <m/>
    <m/>
    <m/>
    <m/>
    <m/>
    <m/>
    <s v="detached houses; chained houses; multi-dwelling houses (&lt;3 floors)"/>
    <s v="NA"/>
    <s v="residential"/>
    <s v="SFH, 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urope"/>
    <s v="Dfc"/>
    <n v="6896"/>
    <n v="6188.1347500000002"/>
    <n v="5392.6025"/>
    <n v="2.1400001"/>
    <n v="5.58"/>
    <n v="304282"/>
    <n v="4100"/>
    <s v="NA"/>
    <n v="4242"/>
    <n v="0.70499999999999996"/>
    <n v="0.72"/>
    <n v="26957"/>
    <n v="30319"/>
    <s v="NULL"/>
    <s v="NULL"/>
    <x v="7"/>
    <x v="0"/>
    <x v="6"/>
    <x v="3"/>
    <s v="Standard"/>
    <s v="modeled/hypothetical/regulations"/>
    <x v="2"/>
    <x v="2"/>
    <s v="OECD_EFTA"/>
  </r>
  <r>
    <n v="201"/>
    <s v="Norway"/>
    <s v="NA"/>
    <n v="1991"/>
    <n v="2001"/>
    <m/>
    <m/>
    <m/>
    <m/>
    <n v="80"/>
    <m/>
    <m/>
    <n v="521"/>
    <m/>
    <m/>
    <m/>
    <m/>
    <m/>
    <m/>
    <m/>
    <m/>
    <m/>
    <m/>
    <m/>
    <m/>
    <m/>
    <m/>
    <m/>
    <m/>
    <m/>
    <m/>
    <m/>
    <m/>
    <m/>
    <m/>
    <m/>
    <m/>
    <s v="detached houses"/>
    <s v="NA"/>
    <s v="residential"/>
    <s v="S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
    <s v="Heeren and Fishman"/>
    <s v="Europe"/>
    <s v="Dfc"/>
    <n v="6896"/>
    <n v="5625.6722499999996"/>
    <n v="5886.17"/>
    <n v="16.6875"/>
    <n v="6.4299997500000003"/>
    <n v="304282"/>
    <n v="4262"/>
    <s v="NA"/>
    <n v="4514"/>
    <n v="0.72"/>
    <n v="0.76"/>
    <n v="27754"/>
    <n v="54330"/>
    <s v="NULL"/>
    <s v="NULL"/>
    <x v="7"/>
    <x v="0"/>
    <x v="3"/>
    <x v="3"/>
    <s v="Standard"/>
    <s v="modeled/hypothetical/regulations"/>
    <x v="2"/>
    <x v="2"/>
    <s v="OECD_EFTA"/>
  </r>
  <r>
    <n v="202"/>
    <s v="Norway"/>
    <s v="NA"/>
    <n v="1991"/>
    <n v="2001"/>
    <m/>
    <m/>
    <m/>
    <m/>
    <n v="78"/>
    <m/>
    <m/>
    <n v="492"/>
    <m/>
    <m/>
    <m/>
    <m/>
    <m/>
    <m/>
    <m/>
    <m/>
    <m/>
    <m/>
    <m/>
    <m/>
    <m/>
    <m/>
    <m/>
    <m/>
    <m/>
    <m/>
    <m/>
    <m/>
    <m/>
    <m/>
    <m/>
    <m/>
    <s v="chained houses; multi-dwelling houses (&lt;3 floors)"/>
    <s v="NA"/>
    <s v="resident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
    <s v="Heeren and Fishman"/>
    <s v="Europe"/>
    <s v="Dfc"/>
    <n v="6896"/>
    <n v="5625.6722499999996"/>
    <n v="5886.17"/>
    <n v="16.6875"/>
    <n v="6.4299997500000003"/>
    <n v="304282"/>
    <n v="4262"/>
    <s v="NA"/>
    <n v="4514"/>
    <n v="0.72"/>
    <n v="0.76"/>
    <n v="27754"/>
    <n v="54330"/>
    <s v="NULL"/>
    <s v="NULL"/>
    <x v="7"/>
    <x v="0"/>
    <x v="4"/>
    <x v="3"/>
    <s v="Standard"/>
    <s v="modeled/hypothetical/regulations"/>
    <x v="3"/>
    <x v="2"/>
    <s v="OECD_EFTA"/>
  </r>
  <r>
    <n v="203"/>
    <s v="Norway"/>
    <s v="NA"/>
    <m/>
    <n v="1900"/>
    <m/>
    <m/>
    <m/>
    <m/>
    <n v="90"/>
    <m/>
    <m/>
    <n v="25"/>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00, Data: https://esa.un.org/unpd/wup/Download, Urbanization_rate_2018.xls. Human Development Index: Not collected."/>
    <s v="Heeren and Fishman"/>
    <s v="Europe"/>
    <s v="Dfc"/>
    <n v="6896"/>
    <s v="NA"/>
    <n v="5243.38"/>
    <s v="NA"/>
    <n v="11.6674995"/>
    <n v="304282"/>
    <s v="NA"/>
    <s v="Pre-1900"/>
    <n v="2230"/>
    <s v="NA"/>
    <n v="0.505"/>
    <s v="NA"/>
    <n v="3813"/>
    <s v="NULL"/>
    <s v="NULL"/>
    <x v="7"/>
    <x v="0"/>
    <x v="7"/>
    <x v="1"/>
    <s v="Standard"/>
    <s v="modeled/hypothetical/regulations"/>
    <x v="3"/>
    <x v="1"/>
    <s v="OECD_EFTA"/>
  </r>
  <r>
    <n v="204"/>
    <s v="Norway"/>
    <s v="NA"/>
    <n v="1901"/>
    <n v="1920"/>
    <m/>
    <m/>
    <m/>
    <m/>
    <n v="90"/>
    <m/>
    <m/>
    <n v="140"/>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c"/>
    <n v="6896"/>
    <s v="NA"/>
    <n v="5243.38"/>
    <s v="NA"/>
    <n v="11.6674995"/>
    <n v="304282"/>
    <n v="2255"/>
    <s v="NA"/>
    <n v="2635"/>
    <s v="NA"/>
    <n v="0.505"/>
    <n v="3865"/>
    <n v="4972"/>
    <s v="NULL"/>
    <s v="NULL"/>
    <x v="7"/>
    <x v="0"/>
    <x v="7"/>
    <x v="1"/>
    <s v="Standard"/>
    <s v="modeled/hypothetical/regulations"/>
    <x v="3"/>
    <x v="1"/>
    <s v="OECD_EFTA"/>
  </r>
  <r>
    <n v="205"/>
    <s v="Norway"/>
    <s v="NA"/>
    <n v="1921"/>
    <n v="1940"/>
    <m/>
    <m/>
    <m/>
    <m/>
    <n v="75"/>
    <m/>
    <m/>
    <n v="300"/>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c"/>
    <n v="6896"/>
    <s v="NA"/>
    <n v="5243.38"/>
    <s v="NA"/>
    <n v="11.6674995"/>
    <n v="304282"/>
    <n v="2668"/>
    <s v="NA"/>
    <n v="2973"/>
    <s v="NA"/>
    <n v="0.505"/>
    <n v="4346"/>
    <n v="5760"/>
    <s v="NULL"/>
    <s v="NULL"/>
    <x v="7"/>
    <x v="0"/>
    <x v="7"/>
    <x v="3"/>
    <s v="Standard"/>
    <s v="modeled/hypothetical/regulations"/>
    <x v="3"/>
    <x v="2"/>
    <s v="OECD_EFTA"/>
  </r>
  <r>
    <n v="206"/>
    <s v="Norway"/>
    <s v="NA"/>
    <n v="1941"/>
    <n v="1945"/>
    <m/>
    <m/>
    <m/>
    <m/>
    <n v="70"/>
    <m/>
    <m/>
    <n v="600"/>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c"/>
    <n v="6896"/>
    <s v="NA"/>
    <n v="5243.38"/>
    <s v="NA"/>
    <n v="11.6674995"/>
    <n v="304282"/>
    <n v="2990"/>
    <s v="NA"/>
    <n v="3091"/>
    <s v="NA"/>
    <n v="0.505"/>
    <n v="5881"/>
    <n v="5751"/>
    <s v="NULL"/>
    <s v="NULL"/>
    <x v="7"/>
    <x v="0"/>
    <x v="7"/>
    <x v="3"/>
    <s v="Standard"/>
    <s v="modeled/hypothetical/regulations"/>
    <x v="3"/>
    <x v="2"/>
    <s v="OECD_EFTA"/>
  </r>
  <r>
    <n v="207"/>
    <s v="Norway"/>
    <s v="NA"/>
    <n v="1946"/>
    <n v="1960"/>
    <m/>
    <m/>
    <m/>
    <m/>
    <n v="60"/>
    <m/>
    <m/>
    <n v="700"/>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urope"/>
    <s v="Dfc"/>
    <n v="6896"/>
    <n v="5243.38"/>
    <n v="5695.1824999999999"/>
    <n v="11.6674995"/>
    <n v="8.0150002499999999"/>
    <n v="304282"/>
    <n v="3127"/>
    <s v="NA"/>
    <n v="3581"/>
    <n v="0.505"/>
    <n v="0.499"/>
    <n v="6281"/>
    <n v="10250"/>
    <s v="NULL"/>
    <s v="NULL"/>
    <x v="7"/>
    <x v="0"/>
    <x v="7"/>
    <x v="3"/>
    <s v="Standard"/>
    <s v="modeled/hypothetical/regulations"/>
    <x v="3"/>
    <x v="2"/>
    <s v="OECD_EFTA"/>
  </r>
  <r>
    <n v="208"/>
    <s v="Norway"/>
    <s v="NA"/>
    <n v="1961"/>
    <n v="1970"/>
    <m/>
    <m/>
    <m/>
    <m/>
    <n v="40"/>
    <m/>
    <m/>
    <n v="875"/>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urope"/>
    <s v="Dfc"/>
    <n v="6896"/>
    <n v="5349.77"/>
    <n v="5850.9247500000001"/>
    <n v="1.2000000500000001"/>
    <n v="14.19999975"/>
    <n v="304282"/>
    <n v="3610"/>
    <s v="NA"/>
    <n v="3877"/>
    <n v="0.499"/>
    <n v="0.65400000000000003"/>
    <n v="10803"/>
    <n v="13333"/>
    <s v="NULL"/>
    <s v="NULL"/>
    <x v="7"/>
    <x v="0"/>
    <x v="7"/>
    <x v="3"/>
    <s v="Standard"/>
    <s v="modeled/hypothetical/regulations"/>
    <x v="3"/>
    <x v="2"/>
    <s v="OECD_EFTA"/>
  </r>
  <r>
    <n v="209"/>
    <s v="Norway"/>
    <s v="NA"/>
    <n v="1971"/>
    <n v="1980"/>
    <m/>
    <m/>
    <m/>
    <m/>
    <n v="35"/>
    <m/>
    <m/>
    <n v="1000"/>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urope"/>
    <s v="Dfc"/>
    <n v="6896"/>
    <n v="5643.3597499999996"/>
    <n v="6014.7172499999997"/>
    <n v="5.2024997500000003"/>
    <n v="8.5"/>
    <n v="304282"/>
    <n v="3903"/>
    <s v="NA"/>
    <n v="4086"/>
    <n v="0.65400000000000003"/>
    <n v="0.70499999999999996"/>
    <n v="14678"/>
    <n v="27206"/>
    <s v="NULL"/>
    <s v="NULL"/>
    <x v="7"/>
    <x v="0"/>
    <x v="7"/>
    <x v="3"/>
    <s v="Standard"/>
    <s v="modeled/hypothetical/regulations"/>
    <x v="3"/>
    <x v="2"/>
    <s v="OECD_EFTA"/>
  </r>
  <r>
    <n v="210"/>
    <s v="Norway"/>
    <s v="NA"/>
    <n v="1981"/>
    <n v="1990"/>
    <m/>
    <m/>
    <m/>
    <m/>
    <n v="28"/>
    <m/>
    <m/>
    <n v="1100"/>
    <m/>
    <m/>
    <m/>
    <m/>
    <m/>
    <m/>
    <m/>
    <m/>
    <m/>
    <m/>
    <m/>
    <m/>
    <m/>
    <m/>
    <m/>
    <m/>
    <m/>
    <m/>
    <m/>
    <m/>
    <m/>
    <m/>
    <m/>
    <m/>
    <s v="apartment blocks (&gt;3 floors); 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urope"/>
    <s v="Dfc"/>
    <n v="6896"/>
    <n v="6188.1347500000002"/>
    <n v="5392.6025"/>
    <n v="2.1400001"/>
    <n v="5.58"/>
    <n v="304282"/>
    <n v="4100"/>
    <s v="NA"/>
    <n v="4242"/>
    <n v="0.70499999999999996"/>
    <n v="0.72"/>
    <n v="26957"/>
    <n v="30319"/>
    <s v="NULL"/>
    <s v="NULL"/>
    <x v="7"/>
    <x v="0"/>
    <x v="7"/>
    <x v="3"/>
    <s v="Standard"/>
    <s v="modeled/hypothetical/regulations"/>
    <x v="3"/>
    <x v="2"/>
    <s v="OECD_EFTA"/>
  </r>
  <r>
    <n v="211"/>
    <s v="Norway"/>
    <s v="NA"/>
    <n v="1991"/>
    <n v="2001"/>
    <m/>
    <m/>
    <m/>
    <m/>
    <n v="25"/>
    <m/>
    <m/>
    <n v="1228"/>
    <m/>
    <m/>
    <m/>
    <m/>
    <m/>
    <m/>
    <m/>
    <m/>
    <m/>
    <m/>
    <m/>
    <m/>
    <m/>
    <m/>
    <m/>
    <m/>
    <m/>
    <m/>
    <m/>
    <m/>
    <m/>
    <m/>
    <m/>
    <m/>
    <s v="apartment blocks (&gt;3 floors)"/>
    <s v="NA"/>
    <s v="resident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
    <s v="Heeren and Fishman"/>
    <s v="Europe"/>
    <s v="Dfc"/>
    <n v="6896"/>
    <n v="5625.6722499999996"/>
    <n v="5886.17"/>
    <n v="16.6875"/>
    <n v="6.4299997500000003"/>
    <n v="304282"/>
    <n v="4262"/>
    <s v="NA"/>
    <n v="4514"/>
    <n v="0.72"/>
    <n v="0.76"/>
    <n v="27754"/>
    <n v="54330"/>
    <s v="NULL"/>
    <s v="NULL"/>
    <x v="7"/>
    <x v="0"/>
    <x v="7"/>
    <x v="3"/>
    <s v="Standard"/>
    <s v="modeled/hypothetical/regulations"/>
    <x v="3"/>
    <x v="2"/>
    <s v="OECD_EFTA"/>
  </r>
  <r>
    <n v="212"/>
    <s v="Norway"/>
    <s v="NA"/>
    <n v="1991"/>
    <n v="2001"/>
    <m/>
    <m/>
    <m/>
    <m/>
    <n v="30"/>
    <m/>
    <m/>
    <n v="1546"/>
    <m/>
    <m/>
    <m/>
    <m/>
    <m/>
    <m/>
    <m/>
    <m/>
    <m/>
    <m/>
    <m/>
    <m/>
    <m/>
    <m/>
    <m/>
    <m/>
    <m/>
    <m/>
    <m/>
    <m/>
    <m/>
    <m/>
    <m/>
    <m/>
    <s v="Commercial buildings with dwelling units"/>
    <s v="NA"/>
    <s v="residential, commercial"/>
    <s v="MFH"/>
    <s v="NULL"/>
    <s v="NA"/>
    <s v="NA"/>
    <s v="Bergsdal, Håvard; Brattebø, Helge; Bohne, Rolf A.; Müller, Daniel B."/>
    <n v="2007"/>
    <s v="Dynamic material flow analysis for Norway's dwelling stock"/>
    <s v="Building Research &amp; Information"/>
    <s v="Copyright Elsevier"/>
    <s v="10.1080/09613210701287588"/>
    <s v="https://doi.org/10.1080/09613210701287588"/>
    <s v="NULL"/>
    <s v="NULL"/>
    <s v="NULL"/>
    <s v="Table 2. Type-Age matrix for floor area constructed and material density of concrete and wood in vintage cohorts of the residential building stock. Study only reported concrete and wood."/>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
    <s v="Heeren and Fishman"/>
    <s v="Europe"/>
    <s v="Dfc"/>
    <n v="6896"/>
    <n v="5625.6722499999996"/>
    <n v="5886.17"/>
    <n v="16.6875"/>
    <n v="6.4299997500000003"/>
    <n v="304282"/>
    <n v="4262"/>
    <s v="NA"/>
    <n v="4514"/>
    <n v="0.72"/>
    <n v="0.76"/>
    <n v="27754"/>
    <n v="54330"/>
    <s v="NULL"/>
    <s v="NULL"/>
    <x v="7"/>
    <x v="0"/>
    <x v="7"/>
    <x v="3"/>
    <s v="Standard"/>
    <s v="modeled/hypothetical/regulations"/>
    <x v="3"/>
    <x v="2"/>
    <s v="OECD_EFTA"/>
  </r>
  <r>
    <n v="213"/>
    <s v="Peru"/>
    <s v="Chiclayo"/>
    <n v="1981"/>
    <m/>
    <n v="34.799999999999997"/>
    <m/>
    <m/>
    <m/>
    <n v="2.7"/>
    <m/>
    <m/>
    <n v="1058"/>
    <m/>
    <m/>
    <n v="267"/>
    <n v="256"/>
    <m/>
    <m/>
    <m/>
    <m/>
    <m/>
    <m/>
    <m/>
    <m/>
    <m/>
    <m/>
    <n v="1.8"/>
    <m/>
    <m/>
    <n v="1.4"/>
    <m/>
    <m/>
    <m/>
    <m/>
    <m/>
    <m/>
    <s v="brick type"/>
    <n v="1.9"/>
    <s v="residential"/>
    <s v="SFH"/>
    <s v="NULL"/>
    <s v="urban"/>
    <s v="gross"/>
    <s v="Mesta, Carlos; Kahhat, Ramzy; Santa-Cruz, Sandra"/>
    <n v="2018"/>
    <s v="Geospatial Characterization of Material Stock in the Residential Sector of a Latin-American City"/>
    <s v="Journal of Industrial Ecology"/>
    <s v="Copyright Elsevier"/>
    <s v="10.1111/jiec.12723"/>
    <s v="https://doi.org/10.1111/jiec.12723"/>
    <s v="NULL"/>
    <s v="Floor numbers not integers, as reported in the publication (averages of buildings in Chiclayo)"/>
    <s v="NULL"/>
    <s v="Table 2. Material intensities (kg/m2) for building types."/>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80, Urban pop. in 2015, Data: https://www.rug.nl/ggdc/historicaldevelopment/maddison/releases/maddison-project-database-2018. GDP: GDP in 2016, Data: https://esa.un.org/unpd/wup/Download, Urbanization_rate_2018.xls. Human Development Index: Not collected."/>
    <s v="Heeren and Fishman"/>
    <s v="South_America"/>
    <s v="BWh"/>
    <n v="753"/>
    <n v="1732.7974750000001"/>
    <n v="1547.405025"/>
    <n v="467.6275"/>
    <n v="466.3775"/>
    <n v="1279996"/>
    <n v="17755"/>
    <s v="NA"/>
    <n v="30791"/>
    <n v="0.64600000000000002"/>
    <n v="0.77400000000000002"/>
    <n v="4076"/>
    <n v="11540"/>
    <s v="NULL"/>
    <s v="NULL"/>
    <x v="3"/>
    <x v="1"/>
    <x v="6"/>
    <x v="4"/>
    <s v="Standard"/>
    <s v="sample/average/statistics"/>
    <x v="2"/>
    <x v="3"/>
    <s v="LAM_LAM-M"/>
  </r>
  <r>
    <n v="214"/>
    <s v="Peru"/>
    <s v="Chiclayo"/>
    <n v="1981"/>
    <m/>
    <m/>
    <m/>
    <m/>
    <m/>
    <n v="31.9"/>
    <m/>
    <m/>
    <n v="539"/>
    <m/>
    <m/>
    <m/>
    <m/>
    <m/>
    <m/>
    <n v="1001"/>
    <m/>
    <m/>
    <m/>
    <m/>
    <m/>
    <m/>
    <m/>
    <n v="0.55000000000000004"/>
    <m/>
    <m/>
    <n v="0.57999999999999996"/>
    <m/>
    <m/>
    <m/>
    <m/>
    <m/>
    <m/>
    <s v="Adobe"/>
    <n v="1.2"/>
    <s v="residential"/>
    <s v="SFH"/>
    <s v="NULL"/>
    <s v="urban"/>
    <s v="gross"/>
    <s v="Mesta, Carlos; Kahhat, Ramzy; Santa-Cruz, Sandra"/>
    <n v="2018"/>
    <s v="Geospatial Characterization of Material Stock in the Residential Sector of a Latin-American City"/>
    <s v="Journal of Industrial Ecology"/>
    <s v="Copyright Elsevier"/>
    <s v="10.1111/jiec.12723"/>
    <s v="https://doi.org/10.1111/jiec.12723"/>
    <s v="NULL"/>
    <s v="Floor numbers not integers, as reported in the publication (averages of buildings in Chiclayo)"/>
    <s v="NULL"/>
    <s v="Table 2. Material intensities (kg/m2) for building types."/>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80, Urban pop. in 2015, Data: https://www.rug.nl/ggdc/historicaldevelopment/maddison/releases/maddison-project-database-2018. GDP: GDP in 2016, Data: https://esa.un.org/unpd/wup/Download, Urbanization_rate_2018.xls. Human Development Index: Not collected."/>
    <s v="Heeren and Fishman"/>
    <s v="South_America"/>
    <s v="BWh"/>
    <n v="753"/>
    <n v="1732.7974750000001"/>
    <n v="1547.405025"/>
    <n v="467.6275"/>
    <n v="466.3775"/>
    <n v="1279996"/>
    <n v="17755"/>
    <s v="NA"/>
    <n v="30791"/>
    <n v="0.64600000000000002"/>
    <n v="0.77400000000000002"/>
    <n v="4076"/>
    <n v="11540"/>
    <s v="NULL"/>
    <s v="NULL"/>
    <x v="3"/>
    <x v="1"/>
    <x v="6"/>
    <x v="5"/>
    <s v="Standard"/>
    <s v="sample/average/statistics"/>
    <x v="2"/>
    <x v="3"/>
    <s v="LAM_LAM-M"/>
  </r>
  <r>
    <n v="215"/>
    <s v="Peru"/>
    <s v="Chiclayo"/>
    <n v="1981"/>
    <m/>
    <n v="37.5"/>
    <m/>
    <m/>
    <m/>
    <n v="2.7"/>
    <m/>
    <m/>
    <n v="933"/>
    <m/>
    <m/>
    <n v="234"/>
    <n v="241"/>
    <m/>
    <m/>
    <m/>
    <m/>
    <m/>
    <m/>
    <m/>
    <m/>
    <m/>
    <m/>
    <n v="1.8"/>
    <m/>
    <m/>
    <n v="1.4"/>
    <m/>
    <m/>
    <m/>
    <m/>
    <m/>
    <m/>
    <s v="RC apartment"/>
    <n v="1"/>
    <s v="residential"/>
    <s v="MFH"/>
    <s v="NULL"/>
    <s v="urban"/>
    <s v="gross"/>
    <s v="Mesta, Carlos; Kahhat, Ramzy; Santa-Cruz, Sandra"/>
    <n v="2018"/>
    <s v="Geospatial Characterization of Material Stock in the Residential Sector of a Latin-American City"/>
    <s v="Journal of Industrial Ecology"/>
    <s v="Copyright Elsevier"/>
    <s v="10.1111/jiec.12723"/>
    <s v="https://doi.org/10.1111/jiec.12723"/>
    <s v="NULL"/>
    <s v="NULL"/>
    <s v="NULL"/>
    <s v="Table 2. Material intensities (kg/m2) for building types."/>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80, Urban pop. in 2015, Data: https://www.rug.nl/ggdc/historicaldevelopment/maddison/releases/maddison-project-database-2018. GDP: GDP in 2016, Data: https://esa.un.org/unpd/wup/Download, Urbanization_rate_2018.xls. Human Development Index: Not collected."/>
    <s v="Heeren and Fishman"/>
    <s v="South_America"/>
    <s v="BWh"/>
    <n v="753"/>
    <n v="1732.7974750000001"/>
    <n v="1547.405025"/>
    <n v="467.6275"/>
    <n v="466.3775"/>
    <n v="1279996"/>
    <n v="17755"/>
    <s v="NA"/>
    <n v="30791"/>
    <n v="0.64600000000000002"/>
    <n v="0.77400000000000002"/>
    <n v="4076"/>
    <n v="11540"/>
    <s v="NULL"/>
    <s v="NULL"/>
    <x v="3"/>
    <x v="1"/>
    <x v="7"/>
    <x v="3"/>
    <s v="Standard"/>
    <s v="sample/average/statistics"/>
    <x v="3"/>
    <x v="2"/>
    <s v="LAM_LAM-M"/>
  </r>
  <r>
    <n v="216"/>
    <s v="Sweden"/>
    <s v="NA"/>
    <n v="1890"/>
    <n v="1901"/>
    <n v="9"/>
    <m/>
    <m/>
    <m/>
    <n v="193"/>
    <m/>
    <m/>
    <m/>
    <m/>
    <n v="741"/>
    <n v="0"/>
    <m/>
    <m/>
    <m/>
    <m/>
    <m/>
    <m/>
    <m/>
    <m/>
    <m/>
    <m/>
    <m/>
    <n v="2"/>
    <m/>
    <m/>
    <m/>
    <m/>
    <m/>
    <m/>
    <m/>
    <m/>
    <m/>
    <s v="SFH, Wooden"/>
    <n v="2.5"/>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780"/>
    <s v="NA"/>
    <n v="5156"/>
    <s v="NA"/>
    <n v="0.65700000000000003"/>
    <n v="2520"/>
    <n v="3550"/>
    <s v="NULL"/>
    <s v="NULL"/>
    <x v="0"/>
    <x v="0"/>
    <x v="6"/>
    <x v="1"/>
    <s v="Standard"/>
    <s v="real-world single case study"/>
    <x v="2"/>
    <x v="1"/>
    <s v="OECD_EU15"/>
  </r>
  <r>
    <n v="217"/>
    <s v="Sweden"/>
    <s v="NA"/>
    <n v="1900"/>
    <n v="1911"/>
    <n v="0"/>
    <m/>
    <m/>
    <m/>
    <n v="118"/>
    <m/>
    <m/>
    <n v="44"/>
    <m/>
    <n v="561"/>
    <n v="34"/>
    <m/>
    <n v="54"/>
    <m/>
    <m/>
    <m/>
    <m/>
    <m/>
    <m/>
    <m/>
    <m/>
    <m/>
    <n v="3"/>
    <m/>
    <m/>
    <m/>
    <m/>
    <m/>
    <m/>
    <m/>
    <m/>
    <m/>
    <s v="SFH, Wooden"/>
    <n v="2.5"/>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117"/>
    <s v="NA"/>
    <n v="5542"/>
    <s v="NA"/>
    <n v="0.65700000000000003"/>
    <n v="3438"/>
    <n v="4516"/>
    <s v="NULL"/>
    <s v="NULL"/>
    <x v="0"/>
    <x v="0"/>
    <x v="6"/>
    <x v="1"/>
    <s v="Standard"/>
    <s v="real-world single case study"/>
    <x v="2"/>
    <x v="1"/>
    <s v="OECD_EU15"/>
  </r>
  <r>
    <n v="218"/>
    <s v="Sweden"/>
    <s v="NA"/>
    <n v="1910"/>
    <n v="1921"/>
    <n v="0"/>
    <m/>
    <m/>
    <m/>
    <n v="136"/>
    <m/>
    <m/>
    <n v="17"/>
    <m/>
    <n v="722"/>
    <n v="44"/>
    <m/>
    <m/>
    <m/>
    <m/>
    <m/>
    <n v="2"/>
    <m/>
    <m/>
    <m/>
    <m/>
    <m/>
    <n v="2"/>
    <m/>
    <m/>
    <m/>
    <m/>
    <m/>
    <m/>
    <m/>
    <m/>
    <m/>
    <s v="SFH, Wooden"/>
    <n v="3"/>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499"/>
    <s v="NA"/>
    <n v="5929"/>
    <s v="NA"/>
    <n v="0.65700000000000003"/>
    <n v="4476"/>
    <n v="4166"/>
    <s v="NULL"/>
    <s v="NULL"/>
    <x v="0"/>
    <x v="0"/>
    <x v="6"/>
    <x v="1"/>
    <s v="Standard"/>
    <s v="real-world single case study"/>
    <x v="2"/>
    <x v="1"/>
    <s v="OECD_EU15"/>
  </r>
  <r>
    <n v="219"/>
    <s v="Sweden"/>
    <s v="NA"/>
    <n v="1920"/>
    <n v="1931"/>
    <n v="0"/>
    <m/>
    <m/>
    <m/>
    <n v="141"/>
    <m/>
    <m/>
    <n v="289"/>
    <m/>
    <n v="123"/>
    <n v="19"/>
    <m/>
    <m/>
    <m/>
    <m/>
    <m/>
    <n v="6"/>
    <m/>
    <m/>
    <m/>
    <m/>
    <m/>
    <n v="3"/>
    <m/>
    <m/>
    <m/>
    <m/>
    <m/>
    <m/>
    <m/>
    <m/>
    <m/>
    <s v="SFH, Wooden"/>
    <n v="2.5"/>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876"/>
    <s v="NA"/>
    <n v="6152"/>
    <s v="NA"/>
    <n v="0.65700000000000003"/>
    <n v="4474"/>
    <n v="5168"/>
    <s v="NULL"/>
    <s v="NULL"/>
    <x v="0"/>
    <x v="0"/>
    <x v="6"/>
    <x v="1"/>
    <s v="Standard"/>
    <s v="real-world single case study"/>
    <x v="2"/>
    <x v="1"/>
    <s v="OECD_EU15"/>
  </r>
  <r>
    <n v="220"/>
    <s v="Sweden"/>
    <s v="NA"/>
    <n v="1930"/>
    <n v="1941"/>
    <n v="0"/>
    <n v="9"/>
    <m/>
    <m/>
    <n v="117"/>
    <m/>
    <m/>
    <n v="269"/>
    <m/>
    <n v="98"/>
    <n v="0"/>
    <m/>
    <n v="69"/>
    <n v="22"/>
    <m/>
    <m/>
    <n v="4"/>
    <m/>
    <m/>
    <m/>
    <m/>
    <m/>
    <n v="2"/>
    <m/>
    <m/>
    <m/>
    <m/>
    <m/>
    <m/>
    <m/>
    <m/>
    <m/>
    <s v="SFH, Wooden"/>
    <n v="3"/>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6131"/>
    <s v="NA"/>
    <n v="6389"/>
    <s v="NA"/>
    <n v="0.65700000000000003"/>
    <n v="5291"/>
    <n v="6037"/>
    <s v="NULL"/>
    <s v="NULL"/>
    <x v="0"/>
    <x v="0"/>
    <x v="6"/>
    <x v="1"/>
    <s v="Standard"/>
    <s v="real-world single case study"/>
    <x v="2"/>
    <x v="1"/>
    <s v="OECD_EU15"/>
  </r>
  <r>
    <n v="221"/>
    <s v="Sweden"/>
    <s v="NA"/>
    <n v="1940"/>
    <n v="1951"/>
    <n v="23"/>
    <m/>
    <m/>
    <m/>
    <n v="103"/>
    <m/>
    <m/>
    <n v="250"/>
    <m/>
    <n v="0"/>
    <n v="15"/>
    <m/>
    <n v="54"/>
    <n v="0"/>
    <m/>
    <m/>
    <m/>
    <m/>
    <m/>
    <m/>
    <m/>
    <m/>
    <n v="2"/>
    <m/>
    <m/>
    <m/>
    <m/>
    <m/>
    <m/>
    <n v="8"/>
    <m/>
    <m/>
    <s v="SFH, Wooden"/>
    <n v="3"/>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n v="4100.4502499999999"/>
    <n v="4297.6499999999996"/>
    <n v="71.175002500000005"/>
    <n v="48.747502500000003"/>
    <n v="410335"/>
    <n v="6356"/>
    <s v="NA"/>
    <n v="7070"/>
    <s v="NA"/>
    <n v="0.65700000000000003"/>
    <n v="6206"/>
    <n v="9078"/>
    <s v="NULL"/>
    <s v="NULL"/>
    <x v="0"/>
    <x v="0"/>
    <x v="6"/>
    <x v="1"/>
    <s v="Standard"/>
    <s v="real-world single case study"/>
    <x v="2"/>
    <x v="1"/>
    <s v="OECD_EU15"/>
  </r>
  <r>
    <n v="222"/>
    <s v="Sweden"/>
    <s v="NA"/>
    <n v="1950"/>
    <n v="1961"/>
    <n v="106"/>
    <m/>
    <m/>
    <m/>
    <n v="43"/>
    <m/>
    <m/>
    <n v="499"/>
    <m/>
    <n v="0"/>
    <n v="116"/>
    <m/>
    <m/>
    <n v="10"/>
    <m/>
    <m/>
    <m/>
    <m/>
    <m/>
    <m/>
    <m/>
    <m/>
    <n v="1"/>
    <m/>
    <m/>
    <m/>
    <m/>
    <m/>
    <m/>
    <n v="25"/>
    <m/>
    <n v="5"/>
    <s v="SFH, Wooden"/>
    <n v="2"/>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urope"/>
    <s v="Dfb,Dfc"/>
    <n v="6896"/>
    <n v="4278.8877499999999"/>
    <n v="4166.3575000000001"/>
    <n v="44.634997499999997"/>
    <n v="31.112500000000001"/>
    <n v="410335"/>
    <n v="7014"/>
    <s v="NA"/>
    <n v="7520"/>
    <n v="0.65700000000000003"/>
    <n v="0.72499999999999998"/>
    <n v="8816"/>
    <n v="12106"/>
    <s v="NULL"/>
    <s v="NULL"/>
    <x v="0"/>
    <x v="0"/>
    <x v="6"/>
    <x v="1"/>
    <s v="Standard"/>
    <s v="real-world single case study"/>
    <x v="2"/>
    <x v="1"/>
    <s v="OECD_EU15"/>
  </r>
  <r>
    <n v="223"/>
    <s v="Sweden"/>
    <s v="NA"/>
    <n v="1960"/>
    <n v="1971"/>
    <n v="81"/>
    <m/>
    <m/>
    <m/>
    <n v="53"/>
    <m/>
    <m/>
    <n v="369"/>
    <m/>
    <n v="0"/>
    <n v="0"/>
    <m/>
    <m/>
    <n v="7"/>
    <m/>
    <m/>
    <m/>
    <m/>
    <m/>
    <m/>
    <m/>
    <m/>
    <n v="1"/>
    <m/>
    <m/>
    <m/>
    <m/>
    <m/>
    <m/>
    <n v="28"/>
    <m/>
    <m/>
    <s v="SFH, Wooden"/>
    <n v="2"/>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urope"/>
    <s v="Dfb,Dfc"/>
    <n v="6896"/>
    <n v="4484.4077500000003"/>
    <n v="4416.1899999999996"/>
    <n v="38.380000000000003"/>
    <n v="80.532499999999999"/>
    <n v="410335"/>
    <n v="7480"/>
    <s v="NA"/>
    <n v="8098"/>
    <n v="0.72499999999999998"/>
    <n v="0.81"/>
    <n v="11391"/>
    <n v="18313"/>
    <s v="NULL"/>
    <s v="NULL"/>
    <x v="0"/>
    <x v="0"/>
    <x v="6"/>
    <x v="1"/>
    <s v="Standard"/>
    <s v="real-world single case study"/>
    <x v="2"/>
    <x v="1"/>
    <s v="OECD_EU15"/>
  </r>
  <r>
    <n v="224"/>
    <s v="Sweden"/>
    <s v="NA"/>
    <n v="1970"/>
    <n v="1981"/>
    <n v="48"/>
    <m/>
    <m/>
    <m/>
    <n v="58"/>
    <m/>
    <m/>
    <n v="178"/>
    <m/>
    <n v="0"/>
    <n v="0"/>
    <m/>
    <m/>
    <n v="23"/>
    <m/>
    <m/>
    <m/>
    <m/>
    <m/>
    <m/>
    <m/>
    <m/>
    <n v="1"/>
    <m/>
    <m/>
    <m/>
    <m/>
    <m/>
    <m/>
    <n v="51"/>
    <m/>
    <m/>
    <s v="SFH, Wooden"/>
    <n v="1.5"/>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urope"/>
    <s v="Dfb,Dfc"/>
    <n v="6896"/>
    <n v="4720.8924999999999"/>
    <n v="4701.2950000000001"/>
    <n v="72.5"/>
    <n v="61.07"/>
    <n v="410335"/>
    <n v="8043"/>
    <s v="NA"/>
    <n v="8320"/>
    <n v="0.81"/>
    <n v="0.83099999999999996"/>
    <n v="18133"/>
    <n v="20617"/>
    <s v="NULL"/>
    <s v="NULL"/>
    <x v="0"/>
    <x v="0"/>
    <x v="6"/>
    <x v="1"/>
    <s v="Standard"/>
    <s v="real-world single case study"/>
    <x v="2"/>
    <x v="1"/>
    <s v="OECD_EU15"/>
  </r>
  <r>
    <n v="225"/>
    <s v="Sweden"/>
    <s v="NA"/>
    <n v="1980"/>
    <n v="1991"/>
    <n v="63"/>
    <m/>
    <m/>
    <m/>
    <n v="54"/>
    <m/>
    <m/>
    <n v="294"/>
    <m/>
    <n v="0"/>
    <n v="0"/>
    <m/>
    <m/>
    <n v="28"/>
    <m/>
    <m/>
    <n v="3"/>
    <m/>
    <m/>
    <m/>
    <m/>
    <m/>
    <n v="4"/>
    <m/>
    <n v="1"/>
    <m/>
    <m/>
    <m/>
    <m/>
    <n v="74"/>
    <m/>
    <m/>
    <s v="SFH, Wooden"/>
    <n v="2"/>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urope"/>
    <s v="Dfb,Dfc"/>
    <n v="6896"/>
    <n v="4741.3975"/>
    <n v="4332.125"/>
    <n v="62.127497499999997"/>
    <n v="76.347502500000004"/>
    <n v="410335"/>
    <n v="8310"/>
    <s v="NA"/>
    <n v="8618"/>
    <n v="0.83099999999999996"/>
    <n v="0.83099999999999996"/>
    <n v="20491"/>
    <n v="26114"/>
    <s v="NULL"/>
    <s v="NULL"/>
    <x v="0"/>
    <x v="0"/>
    <x v="6"/>
    <x v="1"/>
    <s v="Standard"/>
    <s v="real-world single case study"/>
    <x v="2"/>
    <x v="1"/>
    <s v="OECD_EU15"/>
  </r>
  <r>
    <n v="226"/>
    <s v="Sweden"/>
    <s v="NA"/>
    <n v="1990"/>
    <n v="2001"/>
    <n v="64"/>
    <m/>
    <m/>
    <m/>
    <n v="50"/>
    <m/>
    <m/>
    <n v="183"/>
    <m/>
    <n v="0"/>
    <n v="0"/>
    <m/>
    <m/>
    <n v="25"/>
    <m/>
    <m/>
    <m/>
    <m/>
    <m/>
    <m/>
    <m/>
    <m/>
    <n v="2"/>
    <m/>
    <n v="3"/>
    <m/>
    <m/>
    <m/>
    <m/>
    <n v="52"/>
    <m/>
    <m/>
    <s v="SFH, Wooden"/>
    <n v="1.5"/>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
    <s v="Heeren and Fishman"/>
    <s v="Europe"/>
    <s v="Dfb,Dfc"/>
    <n v="6896"/>
    <n v="3984.7224999999999"/>
    <n v="4347.2250000000004"/>
    <n v="75.084999999999994"/>
    <n v="94.957497500000002"/>
    <n v="410335"/>
    <n v="8559"/>
    <s v="NA"/>
    <n v="8896"/>
    <n v="0.83099999999999996"/>
    <n v="0.84"/>
    <n v="26364"/>
    <n v="35603"/>
    <s v="NULL"/>
    <s v="NULL"/>
    <x v="0"/>
    <x v="0"/>
    <x v="6"/>
    <x v="1"/>
    <s v="Standard"/>
    <s v="real-world single case study"/>
    <x v="2"/>
    <x v="1"/>
    <s v="OECD_EU15"/>
  </r>
  <r>
    <n v="227"/>
    <s v="Sweden"/>
    <s v="NA"/>
    <n v="2000"/>
    <n v="2011"/>
    <n v="15"/>
    <m/>
    <m/>
    <m/>
    <n v="47"/>
    <m/>
    <m/>
    <n v="176"/>
    <m/>
    <n v="0"/>
    <n v="0"/>
    <m/>
    <m/>
    <n v="50"/>
    <m/>
    <m/>
    <m/>
    <m/>
    <m/>
    <m/>
    <m/>
    <m/>
    <n v="2"/>
    <m/>
    <n v="11"/>
    <m/>
    <m/>
    <m/>
    <m/>
    <n v="47"/>
    <m/>
    <m/>
    <s v="SFH, Wooden"/>
    <n v="2"/>
    <s v="residential"/>
    <s v="S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Europe"/>
    <s v="Dfb,Dfc"/>
    <n v="6896"/>
    <n v="3938.7424999999998"/>
    <n v="4048.0875000000001"/>
    <n v="50.544997500000001"/>
    <n v="82.224997500000001"/>
    <n v="410335"/>
    <n v="8872"/>
    <s v="NA"/>
    <n v="9449"/>
    <n v="0.84"/>
    <n v="0.85099999999999998"/>
    <n v="36374"/>
    <n v="42079"/>
    <s v="NULL"/>
    <s v="NULL"/>
    <x v="0"/>
    <x v="0"/>
    <x v="6"/>
    <x v="1"/>
    <s v="Standard"/>
    <s v="real-world single case study"/>
    <x v="2"/>
    <x v="1"/>
    <s v="OECD_EU15"/>
  </r>
  <r>
    <n v="228"/>
    <s v="Sweden"/>
    <s v="NA"/>
    <n v="1880"/>
    <n v="1901"/>
    <n v="14"/>
    <m/>
    <m/>
    <m/>
    <n v="204"/>
    <m/>
    <m/>
    <m/>
    <m/>
    <n v="312"/>
    <n v="0"/>
    <m/>
    <m/>
    <m/>
    <m/>
    <m/>
    <m/>
    <m/>
    <m/>
    <m/>
    <m/>
    <m/>
    <n v="4"/>
    <m/>
    <m/>
    <m/>
    <m/>
    <m/>
    <m/>
    <n v="0"/>
    <m/>
    <m/>
    <s v="MFH, Wooden"/>
    <n v="2"/>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572"/>
    <s v="NA"/>
    <n v="5156"/>
    <s v="NA"/>
    <n v="0.65700000000000003"/>
    <n v="2118"/>
    <n v="3550"/>
    <s v="NULL"/>
    <s v="NULL"/>
    <x v="0"/>
    <x v="0"/>
    <x v="4"/>
    <x v="1"/>
    <s v="Standard"/>
    <s v="real-world single case study"/>
    <x v="3"/>
    <x v="1"/>
    <s v="OECD_EU15"/>
  </r>
  <r>
    <n v="229"/>
    <s v="Sweden"/>
    <s v="NA"/>
    <n v="1880"/>
    <n v="1901"/>
    <n v="17"/>
    <m/>
    <m/>
    <m/>
    <n v="192"/>
    <m/>
    <m/>
    <n v="63"/>
    <m/>
    <n v="277"/>
    <n v="38"/>
    <m/>
    <n v="320"/>
    <m/>
    <m/>
    <m/>
    <m/>
    <m/>
    <m/>
    <m/>
    <m/>
    <m/>
    <n v="6"/>
    <m/>
    <m/>
    <m/>
    <m/>
    <m/>
    <m/>
    <n v="0"/>
    <m/>
    <m/>
    <s v="MFH, Wooden"/>
    <n v="2"/>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572"/>
    <s v="NA"/>
    <n v="5156"/>
    <s v="NA"/>
    <n v="0.65700000000000003"/>
    <n v="2118"/>
    <n v="3550"/>
    <s v="NULL"/>
    <s v="NULL"/>
    <x v="0"/>
    <x v="0"/>
    <x v="4"/>
    <x v="1"/>
    <s v="Standard"/>
    <s v="real-world single case study"/>
    <x v="3"/>
    <x v="1"/>
    <s v="OECD_EU15"/>
  </r>
  <r>
    <n v="230"/>
    <s v="Sweden"/>
    <s v="NA"/>
    <n v="1890"/>
    <n v="1911"/>
    <n v="0"/>
    <m/>
    <m/>
    <m/>
    <n v="280"/>
    <m/>
    <m/>
    <m/>
    <m/>
    <n v="0"/>
    <n v="89"/>
    <m/>
    <n v="116"/>
    <m/>
    <m/>
    <m/>
    <n v="3"/>
    <m/>
    <m/>
    <m/>
    <m/>
    <m/>
    <n v="4"/>
    <m/>
    <m/>
    <m/>
    <m/>
    <m/>
    <m/>
    <n v="0"/>
    <m/>
    <m/>
    <s v="MFH, Wooden"/>
    <n v="2"/>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780"/>
    <s v="NA"/>
    <n v="5542"/>
    <s v="NA"/>
    <n v="0.65700000000000003"/>
    <n v="2520"/>
    <n v="4516"/>
    <s v="NULL"/>
    <s v="NULL"/>
    <x v="0"/>
    <x v="0"/>
    <x v="4"/>
    <x v="1"/>
    <s v="Standard"/>
    <s v="real-world single case study"/>
    <x v="3"/>
    <x v="1"/>
    <s v="OECD_EU15"/>
  </r>
  <r>
    <n v="231"/>
    <s v="Sweden"/>
    <s v="NA"/>
    <n v="1920"/>
    <n v="1931"/>
    <n v="63"/>
    <m/>
    <m/>
    <m/>
    <n v="167"/>
    <m/>
    <m/>
    <n v="399"/>
    <m/>
    <n v="118"/>
    <n v="19"/>
    <m/>
    <m/>
    <m/>
    <m/>
    <m/>
    <m/>
    <m/>
    <m/>
    <m/>
    <m/>
    <m/>
    <n v="3"/>
    <m/>
    <m/>
    <m/>
    <m/>
    <m/>
    <m/>
    <n v="0"/>
    <m/>
    <m/>
    <s v="MFH, Wooden"/>
    <n v="3"/>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876"/>
    <s v="NA"/>
    <n v="6152"/>
    <s v="NA"/>
    <n v="0.65700000000000003"/>
    <n v="4474"/>
    <n v="5168"/>
    <s v="NULL"/>
    <s v="NULL"/>
    <x v="0"/>
    <x v="0"/>
    <x v="4"/>
    <x v="1"/>
    <s v="Standard"/>
    <s v="real-world single case study"/>
    <x v="3"/>
    <x v="1"/>
    <s v="OECD_EU15"/>
  </r>
  <r>
    <n v="232"/>
    <s v="Sweden"/>
    <s v="NA"/>
    <n v="1930"/>
    <n v="1951"/>
    <n v="68"/>
    <m/>
    <m/>
    <m/>
    <n v="187"/>
    <m/>
    <m/>
    <n v="303"/>
    <m/>
    <n v="81"/>
    <n v="16"/>
    <m/>
    <m/>
    <m/>
    <m/>
    <m/>
    <n v="5"/>
    <m/>
    <m/>
    <m/>
    <m/>
    <m/>
    <n v="5"/>
    <m/>
    <m/>
    <m/>
    <m/>
    <m/>
    <m/>
    <n v="0"/>
    <m/>
    <m/>
    <s v="MFH, Wooden"/>
    <n v="3"/>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n v="4100.4502499999999"/>
    <n v="4297.6499999999996"/>
    <n v="71.175002500000005"/>
    <n v="48.747502500000003"/>
    <n v="410335"/>
    <n v="6131"/>
    <s v="NA"/>
    <n v="7070"/>
    <s v="NA"/>
    <n v="0.65700000000000003"/>
    <n v="5291"/>
    <n v="9078"/>
    <s v="NULL"/>
    <s v="NULL"/>
    <x v="0"/>
    <x v="0"/>
    <x v="4"/>
    <x v="1"/>
    <s v="Standard"/>
    <s v="real-world single case study"/>
    <x v="3"/>
    <x v="1"/>
    <s v="OECD_EU15"/>
  </r>
  <r>
    <n v="233"/>
    <s v="Sweden"/>
    <s v="NA"/>
    <n v="1990"/>
    <n v="2001"/>
    <n v="428"/>
    <m/>
    <m/>
    <m/>
    <n v="44"/>
    <m/>
    <m/>
    <n v="295"/>
    <m/>
    <n v="0"/>
    <n v="0"/>
    <m/>
    <m/>
    <n v="35"/>
    <m/>
    <m/>
    <m/>
    <m/>
    <m/>
    <m/>
    <m/>
    <m/>
    <n v="5"/>
    <m/>
    <n v="0.4"/>
    <m/>
    <m/>
    <m/>
    <m/>
    <n v="90"/>
    <m/>
    <m/>
    <s v="MFH, Wooden"/>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
    <s v="Heeren and Fishman"/>
    <s v="Europe"/>
    <s v="Dfb,Dfc"/>
    <n v="6896"/>
    <n v="3984.7224999999999"/>
    <n v="4347.2250000000004"/>
    <n v="75.084999999999994"/>
    <n v="94.957497500000002"/>
    <n v="410335"/>
    <n v="8559"/>
    <s v="NA"/>
    <n v="8896"/>
    <n v="0.83099999999999996"/>
    <n v="0.84"/>
    <n v="26364"/>
    <n v="35603"/>
    <s v="NULL"/>
    <s v="NULL"/>
    <x v="0"/>
    <x v="0"/>
    <x v="8"/>
    <x v="1"/>
    <s v="Standard"/>
    <s v="real-world single case study"/>
    <x v="3"/>
    <x v="1"/>
    <s v="OECD_EU15"/>
  </r>
  <r>
    <n v="234"/>
    <s v="Sweden"/>
    <s v="NA"/>
    <n v="1880"/>
    <n v="1901"/>
    <n v="14"/>
    <m/>
    <m/>
    <m/>
    <n v="203"/>
    <m/>
    <m/>
    <n v="18"/>
    <m/>
    <n v="233"/>
    <n v="280"/>
    <m/>
    <n v="0.3"/>
    <m/>
    <m/>
    <m/>
    <m/>
    <m/>
    <m/>
    <m/>
    <m/>
    <m/>
    <n v="4"/>
    <m/>
    <m/>
    <m/>
    <m/>
    <m/>
    <m/>
    <n v="0"/>
    <m/>
    <m/>
    <s v="MFH, Wooden-Brick"/>
    <n v="3"/>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572"/>
    <s v="NA"/>
    <n v="5156"/>
    <s v="NA"/>
    <n v="0.65700000000000003"/>
    <n v="2118"/>
    <n v="3550"/>
    <s v="NULL"/>
    <s v="NULL"/>
    <x v="0"/>
    <x v="0"/>
    <x v="4"/>
    <x v="9"/>
    <s v="Standard"/>
    <s v="real-world single case study"/>
    <x v="3"/>
    <x v="1"/>
    <s v="OECD_EU15"/>
  </r>
  <r>
    <n v="235"/>
    <s v="Sweden"/>
    <s v="NA"/>
    <n v="1900"/>
    <n v="1911"/>
    <n v="107"/>
    <m/>
    <m/>
    <m/>
    <n v="137"/>
    <m/>
    <m/>
    <n v="172"/>
    <m/>
    <n v="201"/>
    <n v="240"/>
    <m/>
    <m/>
    <m/>
    <m/>
    <m/>
    <m/>
    <m/>
    <m/>
    <m/>
    <m/>
    <m/>
    <n v="4"/>
    <m/>
    <m/>
    <m/>
    <m/>
    <m/>
    <m/>
    <n v="0"/>
    <m/>
    <m/>
    <s v="MFH, Wooden-Brick"/>
    <n v="3"/>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117"/>
    <s v="NA"/>
    <n v="5542"/>
    <s v="NA"/>
    <n v="0.65700000000000003"/>
    <n v="3438"/>
    <n v="4516"/>
    <s v="NULL"/>
    <s v="NULL"/>
    <x v="0"/>
    <x v="0"/>
    <x v="4"/>
    <x v="9"/>
    <s v="Standard"/>
    <s v="real-world single case study"/>
    <x v="3"/>
    <x v="1"/>
    <s v="OECD_EU15"/>
  </r>
  <r>
    <n v="236"/>
    <s v="Sweden"/>
    <s v="NA"/>
    <n v="1920"/>
    <n v="1931"/>
    <n v="48"/>
    <m/>
    <m/>
    <m/>
    <n v="149"/>
    <m/>
    <m/>
    <n v="306"/>
    <m/>
    <n v="52"/>
    <n v="269"/>
    <m/>
    <m/>
    <m/>
    <m/>
    <m/>
    <n v="6"/>
    <m/>
    <m/>
    <m/>
    <m/>
    <m/>
    <n v="4"/>
    <m/>
    <m/>
    <m/>
    <m/>
    <m/>
    <m/>
    <n v="0"/>
    <m/>
    <m/>
    <s v="MFH, Wooden-Brick"/>
    <n v="4"/>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876"/>
    <s v="NA"/>
    <n v="6152"/>
    <s v="NA"/>
    <n v="0.65700000000000003"/>
    <n v="4474"/>
    <n v="5168"/>
    <s v="NULL"/>
    <s v="NULL"/>
    <x v="0"/>
    <x v="0"/>
    <x v="4"/>
    <x v="9"/>
    <s v="Standard"/>
    <s v="real-world single case study"/>
    <x v="3"/>
    <x v="1"/>
    <s v="OECD_EU15"/>
  </r>
  <r>
    <n v="237"/>
    <s v="Sweden"/>
    <s v="NA"/>
    <n v="1880"/>
    <n v="1891"/>
    <n v="6"/>
    <m/>
    <m/>
    <m/>
    <n v="76"/>
    <m/>
    <m/>
    <n v="17"/>
    <m/>
    <n v="434"/>
    <n v="912"/>
    <m/>
    <m/>
    <m/>
    <m/>
    <m/>
    <m/>
    <m/>
    <m/>
    <m/>
    <m/>
    <m/>
    <n v="3"/>
    <m/>
    <m/>
    <m/>
    <m/>
    <m/>
    <m/>
    <n v="0"/>
    <m/>
    <m/>
    <s v="MFH, Brick"/>
    <n v="4"/>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572"/>
    <s v="NA"/>
    <n v="4794"/>
    <s v="NA"/>
    <n v="0.65700000000000003"/>
    <n v="2118"/>
    <n v="2676"/>
    <s v="NULL"/>
    <s v="NULL"/>
    <x v="0"/>
    <x v="0"/>
    <x v="4"/>
    <x v="4"/>
    <s v="Standard"/>
    <s v="real-world single case study"/>
    <x v="3"/>
    <x v="3"/>
    <s v="OECD_EU15"/>
  </r>
  <r>
    <n v="238"/>
    <s v="Sweden"/>
    <s v="NA"/>
    <n v="1890"/>
    <n v="1911"/>
    <n v="0"/>
    <m/>
    <m/>
    <m/>
    <n v="79"/>
    <m/>
    <m/>
    <n v="17"/>
    <m/>
    <n v="108"/>
    <n v="1114"/>
    <m/>
    <m/>
    <m/>
    <m/>
    <m/>
    <m/>
    <m/>
    <m/>
    <m/>
    <m/>
    <m/>
    <n v="5"/>
    <m/>
    <m/>
    <m/>
    <m/>
    <m/>
    <m/>
    <n v="0"/>
    <m/>
    <m/>
    <s v="MFH, Brick"/>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780"/>
    <s v="NA"/>
    <n v="5542"/>
    <s v="NA"/>
    <n v="0.65700000000000003"/>
    <n v="2520"/>
    <n v="4516"/>
    <s v="NULL"/>
    <s v="NULL"/>
    <x v="0"/>
    <x v="0"/>
    <x v="8"/>
    <x v="4"/>
    <s v="Standard"/>
    <s v="real-world single case study"/>
    <x v="3"/>
    <x v="3"/>
    <s v="OECD_EU15"/>
  </r>
  <r>
    <n v="239"/>
    <s v="Sweden"/>
    <s v="NA"/>
    <n v="1890"/>
    <n v="1901"/>
    <n v="36"/>
    <m/>
    <m/>
    <m/>
    <n v="70"/>
    <m/>
    <m/>
    <n v="126"/>
    <m/>
    <n v="468"/>
    <n v="845"/>
    <m/>
    <m/>
    <m/>
    <m/>
    <m/>
    <m/>
    <m/>
    <m/>
    <m/>
    <m/>
    <m/>
    <n v="3"/>
    <m/>
    <m/>
    <m/>
    <m/>
    <m/>
    <m/>
    <n v="0"/>
    <m/>
    <m/>
    <s v="MFH, Brick"/>
    <n v="6"/>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780"/>
    <s v="NA"/>
    <n v="5156"/>
    <s v="NA"/>
    <n v="0.65700000000000003"/>
    <n v="2520"/>
    <n v="3550"/>
    <s v="NULL"/>
    <s v="NULL"/>
    <x v="0"/>
    <x v="0"/>
    <x v="8"/>
    <x v="4"/>
    <s v="Standard"/>
    <s v="real-world single case study"/>
    <x v="3"/>
    <x v="3"/>
    <s v="OECD_EU15"/>
  </r>
  <r>
    <n v="240"/>
    <s v="Sweden"/>
    <s v="NA"/>
    <n v="1890"/>
    <n v="1901"/>
    <n v="23"/>
    <m/>
    <m/>
    <m/>
    <n v="79"/>
    <m/>
    <m/>
    <n v="56"/>
    <m/>
    <n v="416"/>
    <n v="936"/>
    <m/>
    <m/>
    <m/>
    <m/>
    <m/>
    <m/>
    <m/>
    <m/>
    <m/>
    <m/>
    <m/>
    <n v="2"/>
    <m/>
    <m/>
    <m/>
    <m/>
    <m/>
    <m/>
    <n v="0"/>
    <m/>
    <m/>
    <s v="MFH, Brick"/>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4780"/>
    <s v="NA"/>
    <n v="5156"/>
    <s v="NA"/>
    <n v="0.65700000000000003"/>
    <n v="2520"/>
    <n v="3550"/>
    <s v="NULL"/>
    <s v="NULL"/>
    <x v="0"/>
    <x v="0"/>
    <x v="8"/>
    <x v="4"/>
    <s v="Standard"/>
    <s v="real-world single case study"/>
    <x v="3"/>
    <x v="3"/>
    <s v="OECD_EU15"/>
  </r>
  <r>
    <n v="241"/>
    <s v="Sweden"/>
    <s v="NA"/>
    <n v="1900"/>
    <n v="1911"/>
    <n v="38"/>
    <m/>
    <m/>
    <m/>
    <n v="61"/>
    <m/>
    <m/>
    <n v="238"/>
    <m/>
    <n v="297"/>
    <n v="993"/>
    <m/>
    <m/>
    <m/>
    <m/>
    <m/>
    <m/>
    <m/>
    <m/>
    <m/>
    <m/>
    <m/>
    <n v="3"/>
    <m/>
    <m/>
    <m/>
    <m/>
    <m/>
    <m/>
    <n v="0"/>
    <m/>
    <m/>
    <s v="MFH, Brick"/>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117"/>
    <s v="NA"/>
    <n v="5542"/>
    <s v="NA"/>
    <n v="0.65700000000000003"/>
    <n v="3438"/>
    <n v="4516"/>
    <s v="NULL"/>
    <s v="NULL"/>
    <x v="0"/>
    <x v="0"/>
    <x v="8"/>
    <x v="4"/>
    <s v="Standard"/>
    <s v="real-world single case study"/>
    <x v="3"/>
    <x v="3"/>
    <s v="OECD_EU15"/>
  </r>
  <r>
    <n v="242"/>
    <s v="Sweden"/>
    <s v="NA"/>
    <n v="1910"/>
    <n v="1921"/>
    <n v="30"/>
    <m/>
    <m/>
    <m/>
    <n v="72"/>
    <m/>
    <m/>
    <n v="154"/>
    <m/>
    <n v="375"/>
    <n v="836"/>
    <m/>
    <m/>
    <m/>
    <m/>
    <m/>
    <m/>
    <m/>
    <m/>
    <m/>
    <m/>
    <m/>
    <n v="3"/>
    <m/>
    <m/>
    <m/>
    <m/>
    <m/>
    <m/>
    <n v="0"/>
    <m/>
    <m/>
    <s v="MFH, Brick"/>
    <n v="7"/>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499"/>
    <s v="NA"/>
    <n v="5929"/>
    <s v="NA"/>
    <n v="0.65700000000000003"/>
    <n v="4476"/>
    <n v="4166"/>
    <s v="NULL"/>
    <s v="NULL"/>
    <x v="0"/>
    <x v="0"/>
    <x v="8"/>
    <x v="4"/>
    <s v="Standard"/>
    <s v="real-world single case study"/>
    <x v="3"/>
    <x v="3"/>
    <s v="OECD_EU15"/>
  </r>
  <r>
    <n v="243"/>
    <s v="Sweden"/>
    <s v="NA"/>
    <n v="1920"/>
    <n v="1931"/>
    <n v="24"/>
    <m/>
    <m/>
    <m/>
    <n v="55.5"/>
    <m/>
    <m/>
    <n v="174"/>
    <m/>
    <n v="205"/>
    <n v="605"/>
    <m/>
    <n v="0.3"/>
    <m/>
    <m/>
    <m/>
    <m/>
    <m/>
    <m/>
    <m/>
    <m/>
    <m/>
    <n v="3"/>
    <m/>
    <m/>
    <m/>
    <m/>
    <m/>
    <m/>
    <n v="0"/>
    <m/>
    <m/>
    <s v="MFH, Brick"/>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876"/>
    <s v="NA"/>
    <n v="6152"/>
    <s v="NA"/>
    <n v="0.65700000000000003"/>
    <n v="4474"/>
    <n v="5168"/>
    <s v="NULL"/>
    <s v="NULL"/>
    <x v="0"/>
    <x v="0"/>
    <x v="8"/>
    <x v="4"/>
    <s v="Standard"/>
    <s v="real-world single case study"/>
    <x v="3"/>
    <x v="3"/>
    <s v="OECD_EU15"/>
  </r>
  <r>
    <n v="244"/>
    <s v="Sweden"/>
    <s v="NA"/>
    <n v="1920"/>
    <n v="1931"/>
    <n v="102"/>
    <m/>
    <m/>
    <m/>
    <n v="49"/>
    <m/>
    <m/>
    <n v="328"/>
    <m/>
    <n v="73"/>
    <n v="682"/>
    <m/>
    <n v="165"/>
    <m/>
    <m/>
    <m/>
    <m/>
    <m/>
    <m/>
    <m/>
    <m/>
    <m/>
    <n v="2"/>
    <m/>
    <m/>
    <m/>
    <m/>
    <m/>
    <m/>
    <n v="0"/>
    <m/>
    <m/>
    <s v="MFH, Brick"/>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5876"/>
    <s v="NA"/>
    <n v="6152"/>
    <s v="NA"/>
    <n v="0.65700000000000003"/>
    <n v="4474"/>
    <n v="5168"/>
    <s v="NULL"/>
    <s v="NULL"/>
    <x v="0"/>
    <x v="0"/>
    <x v="8"/>
    <x v="4"/>
    <s v="Standard"/>
    <s v="real-world single case study"/>
    <x v="3"/>
    <x v="3"/>
    <s v="OECD_EU15"/>
  </r>
  <r>
    <n v="245"/>
    <s v="Sweden"/>
    <s v="NA"/>
    <n v="1930"/>
    <n v="1941"/>
    <n v="57"/>
    <m/>
    <m/>
    <m/>
    <n v="57"/>
    <m/>
    <m/>
    <n v="220"/>
    <m/>
    <m/>
    <n v="433"/>
    <m/>
    <n v="123"/>
    <m/>
    <m/>
    <m/>
    <m/>
    <m/>
    <m/>
    <m/>
    <m/>
    <m/>
    <n v="4"/>
    <m/>
    <m/>
    <m/>
    <m/>
    <m/>
    <m/>
    <n v="0"/>
    <m/>
    <m/>
    <s v="MFH, Brick"/>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6131"/>
    <s v="NA"/>
    <n v="6389"/>
    <s v="NA"/>
    <n v="0.65700000000000003"/>
    <n v="5291"/>
    <n v="6037"/>
    <s v="NULL"/>
    <s v="NULL"/>
    <x v="0"/>
    <x v="0"/>
    <x v="8"/>
    <x v="4"/>
    <s v="Standard"/>
    <s v="real-world single case study"/>
    <x v="3"/>
    <x v="3"/>
    <s v="OECD_EU15"/>
  </r>
  <r>
    <n v="246"/>
    <s v="Sweden"/>
    <s v="NA"/>
    <n v="1930"/>
    <n v="1941"/>
    <n v="79"/>
    <m/>
    <m/>
    <m/>
    <n v="58"/>
    <m/>
    <m/>
    <n v="319"/>
    <m/>
    <n v="42"/>
    <n v="606"/>
    <m/>
    <n v="131"/>
    <m/>
    <m/>
    <m/>
    <m/>
    <m/>
    <m/>
    <m/>
    <m/>
    <m/>
    <n v="5"/>
    <m/>
    <m/>
    <m/>
    <m/>
    <m/>
    <m/>
    <n v="0"/>
    <m/>
    <m/>
    <s v="MFH, Brick"/>
    <n v="4"/>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s v="NA"/>
    <n v="4100.4502499999999"/>
    <s v="NA"/>
    <n v="71.175002500000005"/>
    <n v="410335"/>
    <n v="6131"/>
    <s v="NA"/>
    <n v="6389"/>
    <s v="NA"/>
    <n v="0.65700000000000003"/>
    <n v="5291"/>
    <n v="6037"/>
    <s v="NULL"/>
    <s v="NULL"/>
    <x v="0"/>
    <x v="0"/>
    <x v="4"/>
    <x v="4"/>
    <s v="Standard"/>
    <s v="real-world single case study"/>
    <x v="3"/>
    <x v="3"/>
    <s v="OECD_EU15"/>
  </r>
  <r>
    <n v="247"/>
    <s v="Sweden"/>
    <s v="NA"/>
    <n v="1940"/>
    <n v="1950"/>
    <n v="198"/>
    <m/>
    <m/>
    <m/>
    <n v="42"/>
    <m/>
    <m/>
    <n v="567"/>
    <m/>
    <n v="29"/>
    <n v="456"/>
    <m/>
    <n v="69"/>
    <m/>
    <m/>
    <m/>
    <m/>
    <m/>
    <m/>
    <m/>
    <m/>
    <m/>
    <n v="4"/>
    <m/>
    <m/>
    <m/>
    <m/>
    <m/>
    <m/>
    <n v="0"/>
    <m/>
    <m/>
    <s v="MFH, Brick"/>
    <n v="4"/>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n v="4100.4502499999999"/>
    <n v="4278.8877499999999"/>
    <n v="71.175002500000005"/>
    <n v="44.634997499999997"/>
    <n v="410335"/>
    <n v="6356"/>
    <s v="NA"/>
    <n v="7014"/>
    <s v="NA"/>
    <n v="0.65700000000000003"/>
    <n v="6206"/>
    <n v="8816"/>
    <s v="NULL"/>
    <s v="NULL"/>
    <x v="0"/>
    <x v="0"/>
    <x v="4"/>
    <x v="4"/>
    <s v="Standard"/>
    <s v="real-world single case study"/>
    <x v="3"/>
    <x v="3"/>
    <s v="OECD_EU15"/>
  </r>
  <r>
    <n v="248"/>
    <s v="Sweden"/>
    <s v="NA"/>
    <n v="1940"/>
    <n v="1950"/>
    <n v="135"/>
    <m/>
    <m/>
    <m/>
    <n v="22"/>
    <m/>
    <m/>
    <n v="434"/>
    <m/>
    <n v="0"/>
    <n v="527"/>
    <m/>
    <n v="109"/>
    <m/>
    <m/>
    <m/>
    <m/>
    <m/>
    <m/>
    <m/>
    <m/>
    <m/>
    <n v="4"/>
    <m/>
    <m/>
    <m/>
    <m/>
    <m/>
    <m/>
    <n v="0"/>
    <m/>
    <m/>
    <s v="MFH, Brick"/>
    <n v="7"/>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
    <s v="Heeren and Fishman"/>
    <s v="Europe"/>
    <s v="Dfb,Dfc"/>
    <n v="6896"/>
    <n v="4100.4502499999999"/>
    <n v="4278.8877499999999"/>
    <n v="71.175002500000005"/>
    <n v="44.634997499999997"/>
    <n v="410335"/>
    <n v="6356"/>
    <s v="NA"/>
    <n v="7014"/>
    <s v="NA"/>
    <n v="0.65700000000000003"/>
    <n v="6206"/>
    <n v="8816"/>
    <s v="NULL"/>
    <s v="NULL"/>
    <x v="0"/>
    <x v="0"/>
    <x v="8"/>
    <x v="4"/>
    <s v="Standard"/>
    <s v="real-world single case study"/>
    <x v="3"/>
    <x v="3"/>
    <s v="OECD_EU15"/>
  </r>
  <r>
    <n v="249"/>
    <s v="Sweden"/>
    <s v="NA"/>
    <n v="1940"/>
    <n v="1961"/>
    <n v="132"/>
    <m/>
    <m/>
    <m/>
    <n v="33"/>
    <m/>
    <m/>
    <n v="775"/>
    <m/>
    <n v="23"/>
    <n v="12"/>
    <m/>
    <n v="69"/>
    <m/>
    <m/>
    <m/>
    <m/>
    <m/>
    <m/>
    <m/>
    <m/>
    <m/>
    <n v="2"/>
    <m/>
    <m/>
    <m/>
    <m/>
    <m/>
    <m/>
    <n v="0"/>
    <m/>
    <m/>
    <s v="MFH, Concrete"/>
    <n v="4"/>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urope"/>
    <s v="Dfb,Dfc"/>
    <n v="6896"/>
    <n v="4100.4502499999999"/>
    <n v="4166.3575000000001"/>
    <n v="71.175002500000005"/>
    <n v="31.112500000000001"/>
    <n v="410335"/>
    <n v="6356"/>
    <s v="NA"/>
    <n v="7520"/>
    <n v="0.65700000000000003"/>
    <n v="0.72499999999999998"/>
    <n v="6206"/>
    <n v="12106"/>
    <s v="NULL"/>
    <s v="NULL"/>
    <x v="0"/>
    <x v="0"/>
    <x v="4"/>
    <x v="3"/>
    <s v="Standard"/>
    <s v="real-world single case study"/>
    <x v="3"/>
    <x v="2"/>
    <s v="OECD_EU15"/>
  </r>
  <r>
    <n v="250"/>
    <s v="Sweden"/>
    <s v="NA"/>
    <n v="1940"/>
    <n v="1961"/>
    <n v="80"/>
    <m/>
    <m/>
    <m/>
    <n v="22"/>
    <m/>
    <m/>
    <n v="568"/>
    <m/>
    <n v="0"/>
    <n v="246"/>
    <m/>
    <n v="104"/>
    <m/>
    <m/>
    <m/>
    <m/>
    <m/>
    <m/>
    <m/>
    <m/>
    <m/>
    <n v="5"/>
    <m/>
    <m/>
    <m/>
    <m/>
    <m/>
    <m/>
    <n v="0"/>
    <m/>
    <m/>
    <s v="MFH, Concrete"/>
    <n v="3"/>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urope"/>
    <s v="Dfb,Dfc"/>
    <n v="6896"/>
    <n v="4100.4502499999999"/>
    <n v="4166.3575000000001"/>
    <n v="71.175002500000005"/>
    <n v="31.112500000000001"/>
    <n v="410335"/>
    <n v="6356"/>
    <s v="NA"/>
    <n v="7520"/>
    <n v="0.65700000000000003"/>
    <n v="0.72499999999999998"/>
    <n v="6206"/>
    <n v="12106"/>
    <s v="NULL"/>
    <s v="NULL"/>
    <x v="0"/>
    <x v="0"/>
    <x v="4"/>
    <x v="3"/>
    <s v="Standard"/>
    <s v="real-world single case study"/>
    <x v="3"/>
    <x v="2"/>
    <s v="OECD_EU15"/>
  </r>
  <r>
    <n v="251"/>
    <s v="Sweden"/>
    <s v="NA"/>
    <n v="1950"/>
    <n v="1961"/>
    <n v="14"/>
    <m/>
    <m/>
    <m/>
    <n v="10"/>
    <m/>
    <m/>
    <n v="719"/>
    <m/>
    <m/>
    <m/>
    <m/>
    <n v="77"/>
    <n v="9"/>
    <m/>
    <m/>
    <m/>
    <m/>
    <m/>
    <m/>
    <m/>
    <m/>
    <n v="4"/>
    <m/>
    <m/>
    <m/>
    <m/>
    <m/>
    <m/>
    <n v="5"/>
    <m/>
    <m/>
    <s v="MFH, Concrete"/>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
    <s v="Heeren and Fishman"/>
    <s v="Europe"/>
    <s v="Dfb,Dfc"/>
    <n v="6896"/>
    <n v="4278.8877499999999"/>
    <n v="4166.3575000000001"/>
    <n v="44.634997499999997"/>
    <n v="31.112500000000001"/>
    <n v="410335"/>
    <n v="7014"/>
    <s v="NA"/>
    <n v="7520"/>
    <n v="0.65700000000000003"/>
    <n v="0.72499999999999998"/>
    <n v="8816"/>
    <n v="12106"/>
    <s v="NULL"/>
    <s v="NULL"/>
    <x v="0"/>
    <x v="0"/>
    <x v="8"/>
    <x v="3"/>
    <s v="Standard"/>
    <s v="real-world single case study"/>
    <x v="3"/>
    <x v="2"/>
    <s v="OECD_EU15"/>
  </r>
  <r>
    <n v="252"/>
    <s v="Sweden"/>
    <s v="NA"/>
    <n v="1960"/>
    <n v="1971"/>
    <n v="133"/>
    <m/>
    <m/>
    <m/>
    <n v="23"/>
    <m/>
    <m/>
    <n v="589"/>
    <m/>
    <m/>
    <n v="126"/>
    <m/>
    <m/>
    <n v="10"/>
    <m/>
    <m/>
    <m/>
    <m/>
    <m/>
    <m/>
    <m/>
    <m/>
    <n v="2"/>
    <m/>
    <m/>
    <m/>
    <m/>
    <m/>
    <m/>
    <n v="15"/>
    <m/>
    <m/>
    <s v="MFH, Concrete"/>
    <n v="3"/>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urope"/>
    <s v="Dfb,Dfc"/>
    <n v="6896"/>
    <n v="4484.4077500000003"/>
    <n v="4416.1899999999996"/>
    <n v="38.380000000000003"/>
    <n v="80.532499999999999"/>
    <n v="410335"/>
    <n v="7480"/>
    <s v="NA"/>
    <n v="8098"/>
    <n v="0.72499999999999998"/>
    <n v="0.81"/>
    <n v="11391"/>
    <n v="18313"/>
    <s v="NULL"/>
    <s v="NULL"/>
    <x v="0"/>
    <x v="0"/>
    <x v="4"/>
    <x v="3"/>
    <s v="Standard"/>
    <s v="real-world single case study"/>
    <x v="3"/>
    <x v="2"/>
    <s v="OECD_EU15"/>
  </r>
  <r>
    <n v="253"/>
    <s v="Sweden"/>
    <s v="NA"/>
    <n v="1960"/>
    <n v="1971"/>
    <n v="130"/>
    <m/>
    <m/>
    <m/>
    <n v="7.9"/>
    <m/>
    <m/>
    <n v="940"/>
    <m/>
    <n v="59"/>
    <m/>
    <m/>
    <m/>
    <n v="1"/>
    <m/>
    <m/>
    <m/>
    <m/>
    <m/>
    <m/>
    <m/>
    <m/>
    <n v="3"/>
    <m/>
    <n v="1"/>
    <m/>
    <m/>
    <m/>
    <m/>
    <n v="8"/>
    <m/>
    <m/>
    <s v="MFH, Concrete"/>
    <n v="3"/>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urope"/>
    <s v="Dfb,Dfc"/>
    <n v="6896"/>
    <n v="4484.4077500000003"/>
    <n v="4416.1899999999996"/>
    <n v="38.380000000000003"/>
    <n v="80.532499999999999"/>
    <n v="410335"/>
    <n v="7480"/>
    <s v="NA"/>
    <n v="8098"/>
    <n v="0.72499999999999998"/>
    <n v="0.81"/>
    <n v="11391"/>
    <n v="18313"/>
    <s v="NULL"/>
    <s v="NULL"/>
    <x v="0"/>
    <x v="0"/>
    <x v="4"/>
    <x v="3"/>
    <s v="Standard"/>
    <s v="real-world single case study"/>
    <x v="3"/>
    <x v="2"/>
    <s v="OECD_EU15"/>
  </r>
  <r>
    <n v="254"/>
    <s v="Sweden"/>
    <s v="NA"/>
    <n v="1960"/>
    <n v="1971"/>
    <n v="180"/>
    <m/>
    <m/>
    <m/>
    <n v="22"/>
    <m/>
    <m/>
    <n v="746"/>
    <m/>
    <n v="7"/>
    <m/>
    <m/>
    <m/>
    <n v="8"/>
    <m/>
    <m/>
    <m/>
    <m/>
    <m/>
    <m/>
    <m/>
    <m/>
    <n v="3"/>
    <m/>
    <n v="0.5"/>
    <m/>
    <m/>
    <m/>
    <m/>
    <n v="7"/>
    <m/>
    <m/>
    <s v="MFH, Concrete"/>
    <n v="4"/>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
    <s v="Heeren and Fishman"/>
    <s v="Europe"/>
    <s v="Dfb,Dfc"/>
    <n v="6896"/>
    <n v="4484.4077500000003"/>
    <n v="4416.1899999999996"/>
    <n v="38.380000000000003"/>
    <n v="80.532499999999999"/>
    <n v="410335"/>
    <n v="7480"/>
    <s v="NA"/>
    <n v="8098"/>
    <n v="0.72499999999999998"/>
    <n v="0.81"/>
    <n v="11391"/>
    <n v="18313"/>
    <s v="NULL"/>
    <s v="NULL"/>
    <x v="0"/>
    <x v="0"/>
    <x v="4"/>
    <x v="3"/>
    <s v="Standard"/>
    <s v="real-world single case study"/>
    <x v="3"/>
    <x v="2"/>
    <s v="OECD_EU15"/>
  </r>
  <r>
    <n v="255"/>
    <s v="Sweden"/>
    <s v="NA"/>
    <n v="1960"/>
    <n v="1981"/>
    <n v="70"/>
    <m/>
    <m/>
    <m/>
    <n v="14.2"/>
    <m/>
    <m/>
    <n v="689"/>
    <m/>
    <m/>
    <n v="84"/>
    <m/>
    <m/>
    <n v="102"/>
    <m/>
    <m/>
    <m/>
    <m/>
    <m/>
    <m/>
    <m/>
    <m/>
    <n v="2"/>
    <m/>
    <n v="2"/>
    <m/>
    <m/>
    <m/>
    <m/>
    <n v="6"/>
    <m/>
    <m/>
    <s v="MFH, Concrete"/>
    <n v="11"/>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
    <s v="Heeren and Fishman"/>
    <s v="Europe"/>
    <s v="Dfb,Dfc"/>
    <n v="6896"/>
    <n v="4484.4077500000003"/>
    <n v="4701.2950000000001"/>
    <n v="38.380000000000003"/>
    <n v="61.07"/>
    <n v="410335"/>
    <n v="7480"/>
    <s v="NA"/>
    <n v="8320"/>
    <n v="0.72499999999999998"/>
    <n v="0.83099999999999996"/>
    <n v="11391"/>
    <n v="20617"/>
    <s v="NULL"/>
    <s v="NULL"/>
    <x v="0"/>
    <x v="0"/>
    <x v="5"/>
    <x v="3"/>
    <s v="Standard"/>
    <s v="real-world single case study"/>
    <x v="3"/>
    <x v="2"/>
    <s v="OECD_EU15"/>
  </r>
  <r>
    <n v="256"/>
    <s v="Sweden"/>
    <s v="NA"/>
    <n v="1970"/>
    <n v="1981"/>
    <n v="143"/>
    <m/>
    <m/>
    <m/>
    <n v="27"/>
    <m/>
    <m/>
    <n v="613"/>
    <m/>
    <m/>
    <m/>
    <m/>
    <m/>
    <n v="10"/>
    <m/>
    <m/>
    <m/>
    <m/>
    <m/>
    <m/>
    <m/>
    <m/>
    <n v="4"/>
    <m/>
    <n v="1"/>
    <m/>
    <m/>
    <m/>
    <m/>
    <n v="24"/>
    <m/>
    <m/>
    <s v="MFH, Concrete"/>
    <n v="10"/>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urope"/>
    <s v="Dfb,Dfc"/>
    <n v="6896"/>
    <n v="4720.8924999999999"/>
    <n v="4701.2950000000001"/>
    <n v="72.5"/>
    <n v="61.07"/>
    <n v="410335"/>
    <n v="8043"/>
    <s v="NA"/>
    <n v="8320"/>
    <n v="0.81"/>
    <n v="0.83099999999999996"/>
    <n v="18133"/>
    <n v="20617"/>
    <s v="NULL"/>
    <s v="NULL"/>
    <x v="0"/>
    <x v="0"/>
    <x v="5"/>
    <x v="3"/>
    <s v="Standard"/>
    <s v="real-world single case study"/>
    <x v="3"/>
    <x v="2"/>
    <s v="OECD_EU15"/>
  </r>
  <r>
    <n v="257"/>
    <s v="Sweden"/>
    <s v="NA"/>
    <n v="1970"/>
    <n v="1981"/>
    <n v="259"/>
    <m/>
    <m/>
    <m/>
    <n v="7.5"/>
    <m/>
    <m/>
    <n v="731"/>
    <m/>
    <m/>
    <n v="26"/>
    <m/>
    <m/>
    <n v="13"/>
    <m/>
    <m/>
    <m/>
    <m/>
    <m/>
    <m/>
    <m/>
    <m/>
    <n v="5"/>
    <m/>
    <n v="3"/>
    <m/>
    <m/>
    <m/>
    <m/>
    <n v="18"/>
    <m/>
    <m/>
    <s v="MFH, Concrete"/>
    <n v="10"/>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urope"/>
    <s v="Dfb,Dfc"/>
    <n v="6896"/>
    <n v="4720.8924999999999"/>
    <n v="4701.2950000000001"/>
    <n v="72.5"/>
    <n v="61.07"/>
    <n v="410335"/>
    <n v="8043"/>
    <s v="NA"/>
    <n v="8320"/>
    <n v="0.81"/>
    <n v="0.83099999999999996"/>
    <n v="18133"/>
    <n v="20617"/>
    <s v="NULL"/>
    <s v="NULL"/>
    <x v="0"/>
    <x v="0"/>
    <x v="5"/>
    <x v="3"/>
    <s v="Standard"/>
    <s v="real-world single case study"/>
    <x v="3"/>
    <x v="2"/>
    <s v="OECD_EU15"/>
  </r>
  <r>
    <n v="258"/>
    <s v="Sweden"/>
    <s v="NA"/>
    <n v="1970"/>
    <n v="1981"/>
    <n v="34"/>
    <m/>
    <m/>
    <m/>
    <n v="8.3000000000000007"/>
    <m/>
    <m/>
    <n v="901"/>
    <m/>
    <m/>
    <m/>
    <m/>
    <m/>
    <n v="8"/>
    <m/>
    <m/>
    <m/>
    <m/>
    <m/>
    <m/>
    <m/>
    <m/>
    <n v="3"/>
    <m/>
    <n v="1"/>
    <m/>
    <m/>
    <m/>
    <m/>
    <n v="9"/>
    <m/>
    <m/>
    <s v="MFH, Concrete"/>
    <n v="6"/>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
    <s v="Heeren and Fishman"/>
    <s v="Europe"/>
    <s v="Dfb,Dfc"/>
    <n v="6896"/>
    <n v="4720.8924999999999"/>
    <n v="4701.2950000000001"/>
    <n v="72.5"/>
    <n v="61.07"/>
    <n v="410335"/>
    <n v="8043"/>
    <s v="NA"/>
    <n v="8320"/>
    <n v="0.81"/>
    <n v="0.83099999999999996"/>
    <n v="18133"/>
    <n v="20617"/>
    <s v="NULL"/>
    <s v="NULL"/>
    <x v="0"/>
    <x v="0"/>
    <x v="8"/>
    <x v="3"/>
    <s v="Standard"/>
    <s v="real-world single case study"/>
    <x v="3"/>
    <x v="2"/>
    <s v="OECD_EU15"/>
  </r>
  <r>
    <n v="259"/>
    <s v="Sweden"/>
    <s v="NA"/>
    <n v="1980"/>
    <n v="1991"/>
    <n v="188"/>
    <m/>
    <m/>
    <m/>
    <n v="15"/>
    <m/>
    <m/>
    <n v="588"/>
    <m/>
    <m/>
    <m/>
    <m/>
    <m/>
    <n v="5"/>
    <m/>
    <m/>
    <m/>
    <m/>
    <m/>
    <m/>
    <m/>
    <m/>
    <n v="3"/>
    <m/>
    <m/>
    <m/>
    <m/>
    <m/>
    <m/>
    <n v="12"/>
    <m/>
    <m/>
    <s v="MFH, Concrete"/>
    <n v="6"/>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
    <s v="Heeren and Fishman"/>
    <s v="Europe"/>
    <s v="Dfb,Dfc"/>
    <n v="6896"/>
    <n v="4741.3975"/>
    <n v="4332.125"/>
    <n v="62.127497499999997"/>
    <n v="76.347502500000004"/>
    <n v="410335"/>
    <n v="8310"/>
    <s v="NA"/>
    <n v="8618"/>
    <n v="0.83099999999999996"/>
    <n v="0.83099999999999996"/>
    <n v="20491"/>
    <n v="26114"/>
    <s v="NULL"/>
    <s v="NULL"/>
    <x v="0"/>
    <x v="0"/>
    <x v="8"/>
    <x v="3"/>
    <s v="Standard"/>
    <s v="real-world single case study"/>
    <x v="3"/>
    <x v="2"/>
    <s v="OECD_EU15"/>
  </r>
  <r>
    <n v="260"/>
    <s v="Sweden"/>
    <s v="NA"/>
    <n v="1980"/>
    <n v="2001"/>
    <n v="192"/>
    <m/>
    <m/>
    <m/>
    <n v="22"/>
    <m/>
    <m/>
    <n v="893"/>
    <m/>
    <m/>
    <m/>
    <m/>
    <m/>
    <n v="14"/>
    <m/>
    <m/>
    <m/>
    <m/>
    <m/>
    <m/>
    <m/>
    <m/>
    <n v="4"/>
    <m/>
    <n v="1"/>
    <m/>
    <m/>
    <m/>
    <m/>
    <n v="34"/>
    <m/>
    <m/>
    <s v="MFH, Concrete"/>
    <n v="5"/>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
    <s v="Heeren and Fishman"/>
    <s v="Europe"/>
    <s v="Dfb,Dfc"/>
    <n v="6896"/>
    <n v="4741.3975"/>
    <n v="4347.2250000000004"/>
    <n v="62.127497499999997"/>
    <n v="94.957497500000002"/>
    <n v="410335"/>
    <n v="8310"/>
    <s v="NA"/>
    <n v="8896"/>
    <n v="0.83099999999999996"/>
    <n v="0.84"/>
    <n v="20491"/>
    <n v="35603"/>
    <s v="NULL"/>
    <s v="NULL"/>
    <x v="0"/>
    <x v="0"/>
    <x v="8"/>
    <x v="3"/>
    <s v="Standard"/>
    <s v="real-world single case study"/>
    <x v="3"/>
    <x v="2"/>
    <s v="OECD_EU15"/>
  </r>
  <r>
    <n v="261"/>
    <s v="Sweden"/>
    <s v="NA"/>
    <n v="2000"/>
    <n v="2011"/>
    <n v="197"/>
    <m/>
    <m/>
    <m/>
    <n v="27.4"/>
    <m/>
    <m/>
    <n v="654"/>
    <m/>
    <m/>
    <m/>
    <m/>
    <m/>
    <n v="18"/>
    <m/>
    <m/>
    <m/>
    <m/>
    <m/>
    <m/>
    <m/>
    <m/>
    <n v="2"/>
    <m/>
    <n v="1"/>
    <m/>
    <m/>
    <m/>
    <m/>
    <n v="44"/>
    <m/>
    <m/>
    <s v="MFH, Concrete"/>
    <n v="8"/>
    <s v="residential"/>
    <s v="MFH"/>
    <s v="NULL"/>
    <s v="NA"/>
    <s v="gross"/>
    <s v="Gontia, Paul; Nägeli, Claudio; Rosado, Leonardo; Kalmykova, Yuliya; Österbring, Magnus"/>
    <n v="2018"/>
    <s v="Material-intensity database of residential buildings: A case-study of Sweden in the international context"/>
    <s v="Resources, Conservation and Recycling"/>
    <s v="Copyright Elsevier"/>
    <s v="10.1016/j.resconrec.2017.11.022"/>
    <s v="https://doi.org/10.1016/j.resconrec.2017.11.022"/>
    <s v="NULL"/>
    <s v="NULL"/>
    <s v="Brick is originally &quot;Ceramics and Bricks&quot;. Minteral fill is sum of peat slag and reed."/>
    <s v="Fig. 2. MICs for the 46 typical buildings: a) &amp; c). "/>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
    <s v="Heeren and Fishman"/>
    <s v="Europe"/>
    <s v="Dfb,Dfc"/>
    <n v="6896"/>
    <n v="3938.7424999999998"/>
    <n v="4048.0875000000001"/>
    <n v="50.544997500000001"/>
    <n v="82.224997500000001"/>
    <n v="410335"/>
    <n v="8872"/>
    <s v="NA"/>
    <n v="9449"/>
    <n v="0.84"/>
    <n v="0.85099999999999998"/>
    <n v="36374"/>
    <n v="42079"/>
    <s v="NULL"/>
    <s v="NULL"/>
    <x v="0"/>
    <x v="0"/>
    <x v="5"/>
    <x v="3"/>
    <s v="Standard"/>
    <s v="real-world single case study"/>
    <x v="3"/>
    <x v="2"/>
    <s v="OECD_EU15"/>
  </r>
  <r>
    <n v="262"/>
    <s v="Switzerland"/>
    <s v="NA"/>
    <m/>
    <m/>
    <m/>
    <m/>
    <m/>
    <n v="0.78000297699999999"/>
    <n v="36.729217499999997"/>
    <m/>
    <m/>
    <n v="636.2282672"/>
    <m/>
    <m/>
    <n v="237.5075143"/>
    <n v="323.17360619999999"/>
    <m/>
    <m/>
    <m/>
    <m/>
    <m/>
    <m/>
    <m/>
    <m/>
    <m/>
    <m/>
    <n v="3.7074708319999998"/>
    <m/>
    <m/>
    <m/>
    <m/>
    <m/>
    <m/>
    <m/>
    <n v="19.35873235"/>
    <n v="1.786867032"/>
    <s v="NA"/>
    <s v="NA"/>
    <s v="NA"/>
    <s v="NA"/>
    <s v="country-weighed average"/>
    <s v="NA"/>
    <s v="NA"/>
    <s v="Heeren, Niko; Hellweg, Stefanie"/>
    <n v="2018"/>
    <s v="Tracking Construction Material over Space and Time: Prospective and Geo-referenced Modeling of Building Stocks and Construction Material Flows"/>
    <s v="Journal of Industrial Ecology"/>
    <s v="Copyright Elsevier"/>
    <s v="10.1111/jiec.12739"/>
    <s v="https://doi.org/10.1111/jiec.12739"/>
    <s v="for use_type or construction_type: 'The initial material input flow is 15.3 Mt/a and more than half are concrete-based materials, followed by minerals (e.g., from screed, gypsum boards, tiles, etc.). In Switzerland, brick construction is common, thus these constitute the third biggest fraction. Insulation materials account for 41% of volume-specific material input, but only 3% (0.5 Mt/a) of mass. Wood material is not only used for wooden buildings, but also as structural material and for coverage in conventional buildings and refurbishments. Its material inflow is 0.4 Mt/a.'"/>
    <s v="NA"/>
    <s v="Measurement_type: Special query acros the country-wide database of residential buildings by the author."/>
    <s v="Data is not published and was provided by the author. It is the result of a database query across the country-wide database of residential buildings Metals largely omitted in study"/>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Europe"/>
    <s v="Dfb"/>
    <n v="5228"/>
    <s v="NA"/>
    <n v="5305.4825000000001"/>
    <s v="NA"/>
    <n v="72.765000000000001"/>
    <n v="39997"/>
    <s v="NA"/>
    <s v="NA"/>
    <n v="8432"/>
    <s v="NA"/>
    <n v="0.73699999999999999"/>
    <s v="NA"/>
    <n v="61476"/>
    <s v="NULL"/>
    <s v="NULL"/>
    <x v="7"/>
    <x v="0"/>
    <x v="0"/>
    <x v="4"/>
    <s v="Standard"/>
    <s v="modeled/hypothetical/regulations"/>
    <x v="0"/>
    <x v="3"/>
    <s v="OECD_EFTA"/>
  </r>
  <r>
    <n v="263"/>
    <s v="Taiwan"/>
    <s v="Taipei"/>
    <n v="1965"/>
    <n v="2014"/>
    <n v="92"/>
    <m/>
    <n v="0.65"/>
    <m/>
    <n v="18"/>
    <m/>
    <m/>
    <n v="1442"/>
    <m/>
    <m/>
    <n v="141"/>
    <m/>
    <m/>
    <m/>
    <m/>
    <m/>
    <m/>
    <m/>
    <m/>
    <m/>
    <m/>
    <m/>
    <n v="2"/>
    <m/>
    <m/>
    <m/>
    <m/>
    <m/>
    <m/>
    <m/>
    <m/>
    <m/>
    <s v="Reinforced concrete"/>
    <s v="NA"/>
    <s v="residential"/>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0"/>
    <x v="3"/>
    <s v="Standard"/>
    <s v="sample/average/statistics"/>
    <x v="0"/>
    <x v="2"/>
    <s v="ASIA_TWN"/>
  </r>
  <r>
    <n v="264"/>
    <s v="Taiwan"/>
    <s v="Taipei"/>
    <n v="1965"/>
    <n v="2014"/>
    <n v="903"/>
    <m/>
    <n v="0.59"/>
    <m/>
    <n v="18"/>
    <m/>
    <m/>
    <n v="1286"/>
    <m/>
    <m/>
    <n v="117"/>
    <m/>
    <m/>
    <m/>
    <m/>
    <m/>
    <m/>
    <m/>
    <m/>
    <m/>
    <m/>
    <m/>
    <n v="2.2999999999999998"/>
    <m/>
    <m/>
    <m/>
    <m/>
    <m/>
    <m/>
    <m/>
    <m/>
    <m/>
    <s v="Reinforced concrete"/>
    <s v="NA"/>
    <s v="industrial"/>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2"/>
    <x v="3"/>
    <s v="Standard"/>
    <s v="sample/average/statistics"/>
    <x v="1"/>
    <x v="2"/>
    <s v="ASIA_TWN"/>
  </r>
  <r>
    <n v="265"/>
    <s v="Taiwan"/>
    <s v="Taipei"/>
    <n v="1965"/>
    <n v="2014"/>
    <n v="125"/>
    <m/>
    <n v="0.46"/>
    <m/>
    <n v="18"/>
    <m/>
    <m/>
    <n v="1526"/>
    <m/>
    <m/>
    <n v="114"/>
    <m/>
    <m/>
    <m/>
    <m/>
    <m/>
    <m/>
    <m/>
    <m/>
    <m/>
    <m/>
    <m/>
    <n v="1.5"/>
    <m/>
    <m/>
    <m/>
    <m/>
    <m/>
    <m/>
    <m/>
    <m/>
    <m/>
    <s v="Reinforced concrete"/>
    <s v="NA"/>
    <s v="commercial"/>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12"/>
    <x v="3"/>
    <s v="Standard"/>
    <s v="sample/average/statistics"/>
    <x v="1"/>
    <x v="2"/>
    <s v="ASIA_TWN"/>
  </r>
  <r>
    <n v="266"/>
    <s v="Taiwan"/>
    <s v="Taipei"/>
    <n v="1965"/>
    <n v="2014"/>
    <n v="106"/>
    <m/>
    <n v="0.65"/>
    <m/>
    <n v="18"/>
    <m/>
    <m/>
    <n v="1601"/>
    <m/>
    <m/>
    <n v="206"/>
    <m/>
    <m/>
    <m/>
    <m/>
    <m/>
    <m/>
    <m/>
    <m/>
    <m/>
    <m/>
    <m/>
    <n v="2"/>
    <m/>
    <m/>
    <m/>
    <m/>
    <m/>
    <m/>
    <m/>
    <m/>
    <m/>
    <s v="Reinforced concrete"/>
    <s v="NA"/>
    <s v="NA"/>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9"/>
    <x v="3"/>
    <s v="Standard"/>
    <s v="sample/average/statistics"/>
    <x v="4"/>
    <x v="2"/>
    <s v="ASIA_TWN"/>
  </r>
  <r>
    <n v="267"/>
    <s v="Taiwan"/>
    <s v="Taipei"/>
    <n v="1965"/>
    <n v="2014"/>
    <n v="165"/>
    <m/>
    <n v="0.48"/>
    <m/>
    <n v="18"/>
    <m/>
    <m/>
    <n v="506"/>
    <m/>
    <m/>
    <n v="117"/>
    <m/>
    <m/>
    <m/>
    <m/>
    <m/>
    <m/>
    <m/>
    <m/>
    <m/>
    <m/>
    <m/>
    <n v="2.2999999999999998"/>
    <m/>
    <m/>
    <m/>
    <m/>
    <m/>
    <m/>
    <m/>
    <m/>
    <m/>
    <s v="steel"/>
    <s v="NA"/>
    <s v="NA"/>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11"/>
    <x v="6"/>
    <s v="Standard"/>
    <s v="sample/average/statistics"/>
    <x v="1"/>
    <x v="4"/>
    <s v="ASIA_TWN"/>
  </r>
  <r>
    <n v="268"/>
    <s v="Taiwan"/>
    <s v="Taipei"/>
    <n v="1965"/>
    <n v="2014"/>
    <n v="195"/>
    <m/>
    <n v="0.48"/>
    <m/>
    <n v="18"/>
    <m/>
    <m/>
    <n v="1416"/>
    <m/>
    <m/>
    <m/>
    <m/>
    <m/>
    <m/>
    <m/>
    <m/>
    <m/>
    <m/>
    <m/>
    <m/>
    <m/>
    <m/>
    <m/>
    <m/>
    <m/>
    <m/>
    <m/>
    <m/>
    <m/>
    <m/>
    <m/>
    <m/>
    <s v="steel reinforced concrete"/>
    <s v="NA"/>
    <s v="NA"/>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9"/>
    <x v="3"/>
    <s v="Standard"/>
    <s v="sample/average/statistics"/>
    <x v="4"/>
    <x v="2"/>
    <s v="ASIA_TWN"/>
  </r>
  <r>
    <n v="269"/>
    <s v="Taiwan"/>
    <s v="Taipei"/>
    <n v="1965"/>
    <n v="2014"/>
    <m/>
    <m/>
    <m/>
    <m/>
    <n v="120"/>
    <m/>
    <m/>
    <m/>
    <m/>
    <m/>
    <n v="960"/>
    <m/>
    <m/>
    <m/>
    <m/>
    <m/>
    <m/>
    <m/>
    <m/>
    <m/>
    <m/>
    <m/>
    <n v="2"/>
    <m/>
    <m/>
    <m/>
    <m/>
    <m/>
    <m/>
    <m/>
    <m/>
    <m/>
    <s v="brick"/>
    <s v="NA"/>
    <s v="NA"/>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9"/>
    <x v="4"/>
    <s v="Standard"/>
    <s v="sample/average/statistics"/>
    <x v="4"/>
    <x v="3"/>
    <s v="ASIA_TWN"/>
  </r>
  <r>
    <n v="270"/>
    <s v="Taiwan"/>
    <s v="Taipei"/>
    <n v="1965"/>
    <n v="2014"/>
    <n v="21"/>
    <m/>
    <m/>
    <m/>
    <n v="192"/>
    <m/>
    <m/>
    <n v="768"/>
    <m/>
    <m/>
    <n v="800"/>
    <m/>
    <m/>
    <m/>
    <m/>
    <m/>
    <m/>
    <m/>
    <m/>
    <m/>
    <m/>
    <m/>
    <n v="2"/>
    <m/>
    <m/>
    <m/>
    <m/>
    <m/>
    <m/>
    <m/>
    <m/>
    <m/>
    <s v="strength brick"/>
    <s v="NA"/>
    <s v="NA"/>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9"/>
    <x v="4"/>
    <s v="Standard"/>
    <s v="sample/average/statistics"/>
    <x v="4"/>
    <x v="3"/>
    <s v="ASIA_TWN"/>
  </r>
  <r>
    <n v="271"/>
    <s v="Taiwan"/>
    <s v="Taipei"/>
    <n v="1965"/>
    <n v="2014"/>
    <m/>
    <m/>
    <m/>
    <m/>
    <n v="480"/>
    <m/>
    <m/>
    <m/>
    <m/>
    <m/>
    <n v="100"/>
    <m/>
    <m/>
    <m/>
    <m/>
    <m/>
    <m/>
    <m/>
    <m/>
    <m/>
    <m/>
    <m/>
    <n v="2"/>
    <m/>
    <m/>
    <m/>
    <m/>
    <m/>
    <m/>
    <m/>
    <m/>
    <m/>
    <s v="wood"/>
    <s v="NA"/>
    <s v="NA"/>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9"/>
    <x v="1"/>
    <s v="Standard"/>
    <s v="sample/average/statistics"/>
    <x v="4"/>
    <x v="1"/>
    <s v="ASIA_TWN"/>
  </r>
  <r>
    <n v="272"/>
    <s v="Taiwan"/>
    <s v="Taipei"/>
    <n v="1965"/>
    <n v="2014"/>
    <n v="58"/>
    <m/>
    <m/>
    <m/>
    <n v="166"/>
    <m/>
    <m/>
    <n v="547"/>
    <m/>
    <m/>
    <n v="424"/>
    <m/>
    <m/>
    <m/>
    <m/>
    <m/>
    <m/>
    <m/>
    <m/>
    <m/>
    <m/>
    <m/>
    <n v="2"/>
    <m/>
    <m/>
    <m/>
    <m/>
    <m/>
    <m/>
    <m/>
    <m/>
    <m/>
    <s v="others"/>
    <s v="NA"/>
    <s v="NA"/>
    <s v="NA"/>
    <s v="NULL"/>
    <s v="NA"/>
    <s v="gross"/>
    <s v="Cheng, Kuang Ly; Hsu, Shu Chien; Li, Wing Man; Ma, Hwong Wen"/>
    <n v="2018"/>
    <s v="Quantifying potential anthropogenic resources of buildings through hot spot analysis"/>
    <s v="Resources, Conservation and Recycling"/>
    <s v="Copyright Elsevier"/>
    <s v="10.1016/j.resconrec.2018.02.003"/>
    <s v="https://doi.org/10.1016/j.resconrec.2018.02.003"/>
    <s v="NULL"/>
    <s v="use material intensities synthesized from two studies published in 2002"/>
    <s v="NULL"/>
    <s v="Table 1. Material intensity of buildings in Taipei. Use material intensities synthesized from two studies published in 2002."/>
    <s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
    <s v="Heeren and Fishman"/>
    <s v="East_Asia"/>
    <s v="Cfa"/>
    <n v="2790"/>
    <s v="NA"/>
    <s v="NA"/>
    <s v="NA"/>
    <s v="NA"/>
    <n v="32260"/>
    <n v="12766"/>
    <s v="NA"/>
    <n v="23171"/>
    <n v="0.33900000000000002"/>
    <n v="0.76900000000000002"/>
    <n v="2949"/>
    <n v="41609"/>
    <s v="NULL"/>
    <s v="NULL"/>
    <x v="8"/>
    <x v="2"/>
    <x v="9"/>
    <x v="0"/>
    <s v="Standard"/>
    <s v="sample/average/statistics"/>
    <x v="4"/>
    <x v="0"/>
    <s v="ASIA_TWN"/>
  </r>
  <r>
    <n v="273"/>
    <s v="UK"/>
    <s v="NA"/>
    <n v="2000"/>
    <n v="2000"/>
    <n v="2"/>
    <m/>
    <m/>
    <m/>
    <n v="46"/>
    <m/>
    <m/>
    <n v="146"/>
    <m/>
    <n v="96"/>
    <n v="338"/>
    <n v="141"/>
    <m/>
    <m/>
    <m/>
    <m/>
    <m/>
    <m/>
    <m/>
    <m/>
    <m/>
    <m/>
    <m/>
    <m/>
    <m/>
    <m/>
    <m/>
    <m/>
    <m/>
    <m/>
    <m/>
    <n v="14"/>
    <s v="Traditional Brick base flat"/>
    <s v="NA"/>
    <s v="residential"/>
    <s v="SFH, MFH"/>
    <s v="NULL"/>
    <s v="urban"/>
    <s v="NA"/>
    <s v="Tanikawa, Hiroki; Hashimoto, Seiji"/>
    <n v="2009"/>
    <s v="Urban stock over time: spatial material stock analysis using 4d-GIS"/>
    <s v="Building Research &amp; Information"/>
    <s v="Copyright Elsevier"/>
    <s v="10.1080/09613210903169394"/>
    <s v="https://doi.org/10.1080/09613210903169394"/>
    <s v="NULL"/>
    <s v="NULL"/>
    <s v="NULL"/>
    <s v="Table 1. Construction material intensity of urban structures in UK and Japa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
    <s v="Heeren and Fishman"/>
    <s v="Europe"/>
    <s v="Cfb"/>
    <n v="6160"/>
    <s v="NA"/>
    <n v="2950.1075000000001"/>
    <s v="NA"/>
    <n v="64.962502499999999"/>
    <n v="241930"/>
    <s v="NA"/>
    <s v="NA"/>
    <n v="59145"/>
    <s v="NA"/>
    <n v="0.78700000000000003"/>
    <s v="NA"/>
    <n v="34390"/>
    <s v="NULL"/>
    <s v="NULL"/>
    <x v="0"/>
    <x v="0"/>
    <x v="7"/>
    <x v="4"/>
    <s v="Standard"/>
    <s v="sample/average/statistics"/>
    <x v="3"/>
    <x v="3"/>
    <s v="OECD_EU15"/>
  </r>
  <r>
    <n v="274"/>
    <s v="UK"/>
    <s v="NA"/>
    <n v="2000"/>
    <n v="2000"/>
    <n v="2"/>
    <m/>
    <m/>
    <m/>
    <n v="46"/>
    <m/>
    <m/>
    <n v="524"/>
    <m/>
    <n v="96"/>
    <n v="122"/>
    <n v="160"/>
    <m/>
    <m/>
    <m/>
    <m/>
    <m/>
    <m/>
    <m/>
    <m/>
    <m/>
    <m/>
    <m/>
    <m/>
    <m/>
    <m/>
    <m/>
    <m/>
    <m/>
    <m/>
    <m/>
    <n v="15"/>
    <s v="Concrete block base flat"/>
    <s v="NA"/>
    <s v="residential"/>
    <s v="SFH, MFH"/>
    <s v="NULL"/>
    <s v="urban"/>
    <s v="NA"/>
    <s v="Tanikawa, Hiroki; Hashimoto, Seiji"/>
    <n v="2009"/>
    <s v="Urban stock over time: spatial material stock analysis using 4d-GIS"/>
    <s v="Building Research &amp; Information"/>
    <s v="Copyright Elsevier"/>
    <s v="10.1080/09613210903169394"/>
    <s v="https://doi.org/10.1080/09613210903169394"/>
    <s v="NULL"/>
    <s v="NULL"/>
    <s v="NULL"/>
    <s v="Table 1. Construction material intensity of urban structures in UK and Japa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
    <s v="Heeren and Fishman"/>
    <s v="Europe"/>
    <s v="Cfb"/>
    <n v="6160"/>
    <s v="NA"/>
    <n v="2950.1075000000001"/>
    <s v="NA"/>
    <n v="64.962502499999999"/>
    <n v="241930"/>
    <s v="NA"/>
    <s v="NA"/>
    <n v="59145"/>
    <s v="NA"/>
    <n v="0.78700000000000003"/>
    <s v="NA"/>
    <n v="34390"/>
    <s v="NULL"/>
    <s v="NULL"/>
    <x v="0"/>
    <x v="0"/>
    <x v="7"/>
    <x v="4"/>
    <s v="Standard"/>
    <s v="sample/average/statistics"/>
    <x v="3"/>
    <x v="3"/>
    <s v="OECD_EU15"/>
  </r>
  <r>
    <n v="275"/>
    <s v="UK"/>
    <s v="NA"/>
    <n v="2000"/>
    <n v="2000"/>
    <n v="22"/>
    <m/>
    <m/>
    <m/>
    <n v="16"/>
    <m/>
    <m/>
    <n v="397"/>
    <m/>
    <n v="38"/>
    <n v="61"/>
    <n v="116"/>
    <m/>
    <m/>
    <m/>
    <m/>
    <m/>
    <m/>
    <m/>
    <m/>
    <m/>
    <m/>
    <m/>
    <m/>
    <m/>
    <m/>
    <m/>
    <m/>
    <m/>
    <m/>
    <m/>
    <n v="84"/>
    <s v="RC building"/>
    <s v="NA"/>
    <s v="residential, commercial, industrial, public"/>
    <s v="MFH"/>
    <s v="NULL"/>
    <s v="urban"/>
    <s v="NA"/>
    <s v="Tanikawa, Hiroki; Hashimoto, Seiji"/>
    <n v="2009"/>
    <s v="Urban stock over time: spatial material stock analysis using 4d-GIS"/>
    <s v="Building Research &amp; Information"/>
    <s v="Copyright Elsevier"/>
    <s v="10.1080/09613210903169394"/>
    <s v="https://doi.org/10.1080/09613210903169394"/>
    <s v="NULL"/>
    <s v="NULL"/>
    <s v="No additional data on others/only estimates"/>
    <s v="Table 1. Construction material intensity of urban structures in UK and Japa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
    <s v="Heeren and Fishman"/>
    <s v="Europe"/>
    <s v="Cfb"/>
    <n v="6160"/>
    <s v="NA"/>
    <n v="2950.1075000000001"/>
    <s v="NA"/>
    <n v="64.962502499999999"/>
    <n v="241930"/>
    <s v="NA"/>
    <s v="NA"/>
    <n v="59145"/>
    <s v="NA"/>
    <n v="0.78700000000000003"/>
    <s v="NA"/>
    <n v="34390"/>
    <s v="NULL"/>
    <s v="NULL"/>
    <x v="0"/>
    <x v="0"/>
    <x v="7"/>
    <x v="3"/>
    <s v="Standard"/>
    <s v="sample/average/statistics"/>
    <x v="3"/>
    <x v="2"/>
    <s v="OECD_EU15"/>
  </r>
  <r>
    <n v="276"/>
    <s v="UK"/>
    <s v="NA"/>
    <n v="2000"/>
    <n v="2000"/>
    <n v="3"/>
    <m/>
    <m/>
    <m/>
    <n v="35"/>
    <m/>
    <m/>
    <n v="219"/>
    <m/>
    <n v="192"/>
    <n v="424"/>
    <n v="165"/>
    <m/>
    <m/>
    <m/>
    <m/>
    <m/>
    <m/>
    <m/>
    <m/>
    <m/>
    <m/>
    <m/>
    <m/>
    <m/>
    <m/>
    <m/>
    <m/>
    <m/>
    <m/>
    <m/>
    <n v="22"/>
    <s v="Brick-Based factory"/>
    <s v="NA"/>
    <s v="industrial"/>
    <s v="NA"/>
    <s v="NULL"/>
    <s v="urban"/>
    <s v="NA"/>
    <s v="Tanikawa, Hiroki; Hashimoto, Seiji"/>
    <n v="2009"/>
    <s v="Urban stock over time: spatial material stock analysis using 4d-GIS"/>
    <s v="Building Research &amp; Information"/>
    <s v="Copyright Elsevier"/>
    <s v="10.1080/09613210903169394"/>
    <s v="https://doi.org/10.1080/09613210903169394"/>
    <s v="NULL"/>
    <s v="NULL"/>
    <s v="NULL"/>
    <s v="Table 1. Construction material intensity of urban structures in UK and Japa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
    <s v="Heeren and Fishman"/>
    <s v="Europe"/>
    <s v="Cfb"/>
    <n v="6160"/>
    <s v="NA"/>
    <n v="2950.1075000000001"/>
    <s v="NA"/>
    <n v="64.962502499999999"/>
    <n v="241930"/>
    <s v="NA"/>
    <s v="NA"/>
    <n v="59145"/>
    <s v="NA"/>
    <n v="0.78700000000000003"/>
    <s v="NA"/>
    <n v="34390"/>
    <s v="NULL"/>
    <s v="NULL"/>
    <x v="0"/>
    <x v="0"/>
    <x v="2"/>
    <x v="4"/>
    <s v="Standard"/>
    <s v="sample/average/statistics"/>
    <x v="1"/>
    <x v="3"/>
    <s v="OECD_EU15"/>
  </r>
  <r>
    <n v="277"/>
    <s v="USA"/>
    <s v="Philadelphia"/>
    <n v="2004"/>
    <n v="2012"/>
    <m/>
    <m/>
    <m/>
    <n v="187.12"/>
    <n v="48.1"/>
    <m/>
    <m/>
    <n v="236.34"/>
    <m/>
    <n v="30.8"/>
    <n v="14.6"/>
    <n v="2.19"/>
    <m/>
    <m/>
    <m/>
    <n v="7.04"/>
    <m/>
    <n v="1.96"/>
    <m/>
    <m/>
    <n v="51"/>
    <m/>
    <m/>
    <m/>
    <m/>
    <m/>
    <m/>
    <m/>
    <m/>
    <m/>
    <m/>
    <n v="29.92"/>
    <n v="0.35"/>
    <s v="NA"/>
    <s v="residential"/>
    <s v="NA"/>
    <s v="NULL"/>
    <s v="urban"/>
    <s v="gross"/>
    <s v="Marcellus-Zamora, Kimberlee A.; Gallagher, Patricia M.; Spatari, Sabrina; Tanikawa, Hiroki"/>
    <n v="2016"/>
    <s v="Estimating Materials Stocked by Land-Use Type in Historic Urban Buildings Using Spatio-Temporal Analytical Tools"/>
    <s v="Journal of Industrial Ecology"/>
    <s v="Copyright Elsevier"/>
    <s v="10.1111/jiec.12327"/>
    <s v="https://doi.org/10.1111/jiec.12327"/>
    <s v="for use_type or construction_type: 'this study assumes that buildings were built with structural steel and metal deck with concrete poured in slabs on deck and grade'"/>
    <s v="Material Intensity(%)*Weight (kg/m2). "/>
    <s v="Considered &quot;metal&quot; and &quot;non-composite deck&quot; as &quot;other metal&quot;, &quot;stucco&quot; as &quot;mortar/plaster&quot;, &quot;brick/stone/stucco&quot;as &quot;brick&quot;."/>
    <s v="SI. Table S5. Residential Land Use Material Intensity Profile."/>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North_America"/>
    <s v="Cfa"/>
    <n v="4444"/>
    <n v="2799.4124999999999"/>
    <n v="2499.9799750000002"/>
    <n v="719.96002499999997"/>
    <n v="866.95252500000004"/>
    <n v="9147593"/>
    <n v="293402"/>
    <s v="NA"/>
    <n v="314743"/>
    <n v="0.79900000000000004"/>
    <n v="0.80800000000000005"/>
    <n v="48493"/>
    <n v="50394"/>
    <s v="NULL"/>
    <s v="NULL"/>
    <x v="9"/>
    <x v="0"/>
    <x v="0"/>
    <x v="8"/>
    <s v="Standard"/>
    <s v="modeled/hypothetical/regulations"/>
    <x v="0"/>
    <x v="4"/>
    <s v="OECD_USA"/>
  </r>
  <r>
    <n v="278"/>
    <s v="USA"/>
    <s v="Philadelphia"/>
    <n v="2004"/>
    <n v="2012"/>
    <m/>
    <m/>
    <n v="9.18"/>
    <n v="196.86"/>
    <m/>
    <m/>
    <m/>
    <n v="300.69"/>
    <m/>
    <n v="88"/>
    <n v="41.61"/>
    <m/>
    <m/>
    <m/>
    <m/>
    <m/>
    <n v="16.66"/>
    <m/>
    <m/>
    <m/>
    <n v="1.76"/>
    <n v="3.92"/>
    <n v="1.55"/>
    <n v="17.64"/>
    <m/>
    <m/>
    <m/>
    <m/>
    <m/>
    <m/>
    <n v="2.72"/>
    <n v="5.72"/>
    <n v="0.61"/>
    <s v="NA"/>
    <s v="commercial"/>
    <s v="NA"/>
    <s v="NULL"/>
    <s v="urban"/>
    <s v="gross"/>
    <s v="Marcellus-Zamora, Kimberlee A.; Gallagher, Patricia M.; Spatari, Sabrina; Tanikawa, Hiroki"/>
    <n v="2016"/>
    <s v="Estimating Materials Stocked by Land-Use Type in Historic Urban Buildings Using Spatio-Temporal Analytical Tools"/>
    <s v="Journal of Industrial Ecology"/>
    <s v="Copyright Elsevier"/>
    <s v="10.1111/jiec.12327"/>
    <s v="https://doi.org/10.1111/jiec.12327"/>
    <s v="NULL"/>
    <s v="Material Intensity(%)*Weight (kg/m2). 61% of area industrial in all Philadelphia, 30% in 2.5 mi^2 area measured."/>
    <s v="Considered &quot;metal&quot; and &quot;non-composite deck&quot; as &quot;other metal&quot;, &quot;stucco&quot; as &quot;mortar/plaster&quot;, &quot;brick/stone/stucco&quot;as &quot;brick&quot;."/>
    <s v="Table 1. Commercial land-use material intensity proﬁle"/>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North_America"/>
    <s v="Cfa"/>
    <n v="4444"/>
    <n v="2799.4124999999999"/>
    <n v="2499.9799750000002"/>
    <n v="719.96002499999997"/>
    <n v="866.95252500000004"/>
    <n v="9147593"/>
    <n v="293402"/>
    <s v="NA"/>
    <n v="314743"/>
    <n v="0.79900000000000004"/>
    <n v="0.80800000000000005"/>
    <n v="48493"/>
    <n v="50394"/>
    <s v="NULL"/>
    <s v="NULL"/>
    <x v="9"/>
    <x v="0"/>
    <x v="1"/>
    <x v="8"/>
    <s v="Standard"/>
    <s v="modeled/hypothetical/regulations"/>
    <x v="1"/>
    <x v="4"/>
    <s v="OECD_USA"/>
  </r>
  <r>
    <n v="279"/>
    <s v="USA"/>
    <s v="Philadelphia"/>
    <n v="2004"/>
    <n v="2012"/>
    <m/>
    <m/>
    <m/>
    <n v="192"/>
    <m/>
    <m/>
    <m/>
    <n v="297.18"/>
    <m/>
    <n v="88"/>
    <n v="32.85"/>
    <m/>
    <m/>
    <m/>
    <m/>
    <m/>
    <n v="49"/>
    <m/>
    <m/>
    <m/>
    <m/>
    <m/>
    <n v="8.3699999999999992"/>
    <m/>
    <m/>
    <m/>
    <m/>
    <m/>
    <m/>
    <m/>
    <n v="8"/>
    <m/>
    <n v="0.06"/>
    <s v="NA"/>
    <s v="industrial"/>
    <s v="NA"/>
    <s v="NULL"/>
    <s v="urban"/>
    <s v="gross"/>
    <s v="Marcellus-Zamora, Kimberlee A.; Gallagher, Patricia M.; Spatari, Sabrina; Tanikawa, Hiroki"/>
    <n v="2016"/>
    <s v="Estimating Materials Stocked by Land-Use Type in Historic Urban Buildings Using Spatio-Temporal Analytical Tools"/>
    <s v="Journal of Industrial Ecology"/>
    <s v="Copyright Elsevier"/>
    <s v="10.1111/jiec.12327"/>
    <s v="https://doi.org/10.1111/jiec.12327"/>
    <s v="NULL"/>
    <s v="Material Intensity(%)*Weight (kg/m2).  6% of area industrial in all Philadelphia, % in 2.5 mi^2 area measured. "/>
    <s v="Considered &quot;metal&quot; and &quot;non-composite deck&quot; as &quot;other metal&quot;, &quot;stucco&quot; as &quot;mortar/plaster&quot;, &quot;brick/stone/stucco&quot;as &quot;brick&quot;."/>
    <s v="SI. Table S4. Industrial Land Use Material Intensity Profile."/>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North_America"/>
    <s v="Cfa"/>
    <n v="4444"/>
    <n v="2799.4124999999999"/>
    <n v="2499.9799750000002"/>
    <n v="719.96002499999997"/>
    <n v="866.95252500000004"/>
    <n v="9147593"/>
    <n v="293402"/>
    <s v="NA"/>
    <n v="314743"/>
    <n v="0.79900000000000004"/>
    <n v="0.80800000000000005"/>
    <n v="48493"/>
    <n v="50394"/>
    <s v="NULL"/>
    <s v="NULL"/>
    <x v="9"/>
    <x v="0"/>
    <x v="1"/>
    <x v="8"/>
    <s v="Standard"/>
    <s v="modeled/hypothetical/regulations"/>
    <x v="1"/>
    <x v="4"/>
    <s v="OECD_USA"/>
  </r>
  <r>
    <n v="280"/>
    <s v="USA"/>
    <s v="Philadelphia"/>
    <n v="2004"/>
    <n v="2012"/>
    <m/>
    <m/>
    <m/>
    <n v="177.33333329999999"/>
    <n v="7.5"/>
    <m/>
    <m/>
    <n v="301.66666670000001"/>
    <m/>
    <n v="10.83333333"/>
    <n v="32.666666669999998"/>
    <n v="0.5"/>
    <m/>
    <m/>
    <m/>
    <n v="0.16666666699999999"/>
    <n v="5"/>
    <n v="0.5"/>
    <m/>
    <m/>
    <n v="9.8333333330000006"/>
    <m/>
    <n v="5.6666666670000003"/>
    <n v="0.5"/>
    <m/>
    <m/>
    <m/>
    <m/>
    <m/>
    <m/>
    <n v="2"/>
    <n v="1.6666666670000001"/>
    <s v="Material Intensity"/>
    <s v="NA"/>
    <s v="NA"/>
    <s v="NA"/>
    <s v="NULL"/>
    <s v="urban"/>
    <s v="gross"/>
    <s v="Marcellus-Zamora, Kimberlee A.; Gallagher, Patricia M.; Spatari, Sabrina; Tanikawa, Hiroki"/>
    <n v="2016"/>
    <s v="Estimating Materials Stocked by Land-Use Type in Historic Urban Buildings Using Spatio-Temporal Analytical Tools"/>
    <s v="Journal of Industrial Ecology"/>
    <s v="Copyright Elsevier"/>
    <s v="10.1111/jiec.12327"/>
    <s v="https://doi.org/10.1111/jiec.12327"/>
    <s v="NULL"/>
    <s v="MI = Material stock (thousands tonnes) / 6 (km^2) (floor area from table 2)"/>
    <s v="Considered &quot;metal&quot; and &quot;non-composite deck&quot; as &quot;other metal&quot;, &quot;stucco&quot; as &quot;mortar/plaster&quot;, &quot;brick/stone/stucco&quot;as &quot;brick&quot;."/>
    <s v="SI. Table S16. Material Fractions in Thousands Tonnes (Percentage)."/>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
    <s v="Heeren and Fishman"/>
    <s v="North_America"/>
    <s v="Cfa"/>
    <n v="4444"/>
    <n v="2799.4124999999999"/>
    <n v="2499.9799750000002"/>
    <n v="719.96002499999997"/>
    <n v="866.95252500000004"/>
    <n v="9147593"/>
    <n v="293402"/>
    <s v="NA"/>
    <n v="314743"/>
    <n v="0.79900000000000004"/>
    <n v="0.80800000000000005"/>
    <n v="48493"/>
    <n v="50394"/>
    <s v="NULL"/>
    <s v="NULL"/>
    <x v="9"/>
    <x v="0"/>
    <x v="9"/>
    <x v="8"/>
    <s v="Standard"/>
    <s v="modeled/hypothetical/regulations"/>
    <x v="4"/>
    <x v="4"/>
    <s v="OECD_USA"/>
  </r>
  <r>
    <n v="281"/>
    <s v="USA"/>
    <s v="Los Angeles"/>
    <m/>
    <n v="1950"/>
    <n v="8.6114101180000002"/>
    <m/>
    <m/>
    <m/>
    <n v="110.87190529999999"/>
    <m/>
    <m/>
    <n v="360.60279869999999"/>
    <m/>
    <m/>
    <m/>
    <m/>
    <m/>
    <m/>
    <m/>
    <m/>
    <m/>
    <m/>
    <m/>
    <m/>
    <m/>
    <m/>
    <m/>
    <m/>
    <m/>
    <m/>
    <m/>
    <m/>
    <m/>
    <m/>
    <m/>
    <m/>
    <s v="Single Family House"/>
    <s v="NA"/>
    <s v="residential"/>
    <s v="SFH"/>
    <s v="NULL"/>
    <s v="urban"/>
    <s v="NA"/>
    <s v="Reyna, Janet L.; Chester, Mikhail V."/>
    <n v="2015"/>
    <s v="The Growth of Urban Building Stock: Unintended Lock-in and Embedded Environmental Effects"/>
    <s v="Journal of Industrial Ecology"/>
    <s v="Copyright Elsevier"/>
    <s v="10.1111/jiec.12211"/>
    <s v="https://doi.org/10.1111/jiec.12211"/>
    <s v="for use_type or construction_type: '. In California, design of buildings for seismic activities increases the amount of structural materials, such as steel and concrete.'"/>
    <s v="1 SF (square foot) = 0.092903 square meters"/>
    <s v="NULL"/>
    <s v="SI. Table S13. Prototype Factors."/>
    <s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50, Data: https://esa.un.org/unpd/wup/Download, Urbanization_rate_2018.xls. Human Development Index: Not collected."/>
    <s v="Heeren and Fishman"/>
    <s v="North_America"/>
    <s v="Csa"/>
    <n v="3787"/>
    <n v="2776.53"/>
    <n v="2750"/>
    <n v="770.78747499999997"/>
    <n v="722.34497499999998"/>
    <n v="9147593"/>
    <s v="NA"/>
    <s v="Pre-1950"/>
    <n v="152271"/>
    <s v="NA"/>
    <n v="0.64200000000000002"/>
    <s v="NA"/>
    <n v="15241"/>
    <s v="NULL"/>
    <s v="NULL"/>
    <x v="9"/>
    <x v="0"/>
    <x v="6"/>
    <x v="9"/>
    <s v="Standard"/>
    <s v="sample/average/statistics"/>
    <x v="2"/>
    <x v="1"/>
    <s v="OECD_USA"/>
  </r>
  <r>
    <n v="282"/>
    <s v="USA"/>
    <s v="Los Angeles"/>
    <n v="1950"/>
    <n v="1991"/>
    <n v="10.764262649999999"/>
    <m/>
    <m/>
    <m/>
    <n v="115.1776103"/>
    <m/>
    <m/>
    <n v="373.51991390000001"/>
    <m/>
    <m/>
    <m/>
    <m/>
    <m/>
    <m/>
    <m/>
    <m/>
    <m/>
    <m/>
    <m/>
    <m/>
    <m/>
    <m/>
    <m/>
    <m/>
    <m/>
    <m/>
    <m/>
    <m/>
    <m/>
    <m/>
    <m/>
    <m/>
    <s v="Single Family House"/>
    <s v="NA"/>
    <s v="residential"/>
    <s v="SFH"/>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90, Data: https://www.rug.nl/ggdc/historicaldevelopment/maddison/releases/maddison-project-database-2018. GDP: Data: https://esa.un.org/unpd/wup/Download, Urbanization_rate_2018.xls. Human Development Index: Not collected."/>
    <s v="Heeren and Fishman"/>
    <s v="North_America"/>
    <s v="Csa"/>
    <n v="3787"/>
    <n v="2750"/>
    <n v="2704.7975000000001"/>
    <n v="722.34497499999998"/>
    <n v="807.41247499999997"/>
    <n v="9147593"/>
    <n v="152271"/>
    <s v="NA"/>
    <n v="253497"/>
    <n v="0.64200000000000002"/>
    <n v="0.753"/>
    <n v="15241"/>
    <n v="36464"/>
    <s v="NULL"/>
    <s v="NULL"/>
    <x v="9"/>
    <x v="0"/>
    <x v="6"/>
    <x v="9"/>
    <s v="Standard"/>
    <s v="sample/average/statistics"/>
    <x v="2"/>
    <x v="1"/>
    <s v="OECD_USA"/>
  </r>
  <r>
    <n v="283"/>
    <s v="USA"/>
    <s v="Los Angeles"/>
    <n v="1990"/>
    <m/>
    <n v="7.534983854"/>
    <m/>
    <m/>
    <m/>
    <n v="82.884822389999997"/>
    <m/>
    <m/>
    <n v="510.22604949999999"/>
    <m/>
    <m/>
    <m/>
    <m/>
    <m/>
    <m/>
    <m/>
    <m/>
    <m/>
    <m/>
    <m/>
    <m/>
    <m/>
    <m/>
    <m/>
    <m/>
    <m/>
    <m/>
    <m/>
    <m/>
    <m/>
    <m/>
    <m/>
    <m/>
    <s v="Single Family House"/>
    <s v="NA"/>
    <s v="residential"/>
    <s v="SFH"/>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0, Urban pop. in 2020, Data: https://www.rug.nl/ggdc/historicaldevelopment/maddison/releases/maddison-project-database-2018. GDP: GDP in 2016, Data: https://esa.un.org/unpd/wup/Download, Urbanization_rate_2018.xls. Human Development Index: Not collected."/>
    <s v="Heeren and Fishman"/>
    <s v="North_America"/>
    <s v="Csa"/>
    <n v="3787"/>
    <n v="2607.9025000000001"/>
    <n v="2941.3625000000002"/>
    <n v="797.12750000000005"/>
    <n v="758.10997499999996"/>
    <n v="9147593"/>
    <n v="250132"/>
    <s v="NA"/>
    <n v="324656"/>
    <n v="0.753"/>
    <n v="0.82699999999999996"/>
    <n v="36982"/>
    <n v="53015"/>
    <s v="NULL"/>
    <s v="NULL"/>
    <x v="9"/>
    <x v="0"/>
    <x v="6"/>
    <x v="9"/>
    <s v="Standard"/>
    <s v="sample/average/statistics"/>
    <x v="2"/>
    <x v="1"/>
    <s v="OECD_USA"/>
  </r>
  <r>
    <n v="284"/>
    <s v="USA"/>
    <s v="Los Angeles"/>
    <m/>
    <m/>
    <n v="62.432723359999997"/>
    <m/>
    <m/>
    <m/>
    <n v="21.528525299999998"/>
    <m/>
    <m/>
    <n v="534.98385359999997"/>
    <m/>
    <m/>
    <m/>
    <m/>
    <m/>
    <m/>
    <m/>
    <m/>
    <m/>
    <m/>
    <m/>
    <m/>
    <m/>
    <m/>
    <m/>
    <m/>
    <m/>
    <m/>
    <m/>
    <m/>
    <m/>
    <m/>
    <m/>
    <m/>
    <s v="Multi-family building (large)"/>
    <s v="NA"/>
    <s v="residential"/>
    <s v="MFH"/>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7"/>
    <x v="6"/>
    <s v="Standard"/>
    <s v="sample/average/statistics"/>
    <x v="3"/>
    <x v="4"/>
    <s v="OECD_USA"/>
  </r>
  <r>
    <n v="285"/>
    <s v="USA"/>
    <s v="Los Angeles"/>
    <m/>
    <m/>
    <n v="4.3057050590000001"/>
    <m/>
    <m/>
    <m/>
    <n v="37.674919269999997"/>
    <m/>
    <m/>
    <n v="146.39397199999999"/>
    <m/>
    <m/>
    <m/>
    <m/>
    <m/>
    <m/>
    <m/>
    <m/>
    <m/>
    <m/>
    <m/>
    <m/>
    <m/>
    <m/>
    <m/>
    <m/>
    <m/>
    <m/>
    <m/>
    <m/>
    <m/>
    <m/>
    <m/>
    <m/>
    <s v="Multi-family building (small)"/>
    <s v="NA"/>
    <s v="residential"/>
    <s v="MFH"/>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7"/>
    <x v="9"/>
    <s v="Standard"/>
    <s v="sample/average/statistics"/>
    <x v="3"/>
    <x v="1"/>
    <s v="OECD_USA"/>
  </r>
  <r>
    <n v="286"/>
    <s v="USA"/>
    <s v="Los Angeles"/>
    <m/>
    <m/>
    <n v="5.3821313240000004"/>
    <m/>
    <m/>
    <m/>
    <n v="82.884822389999997"/>
    <m/>
    <m/>
    <n v="107.64262650000001"/>
    <m/>
    <m/>
    <m/>
    <m/>
    <m/>
    <m/>
    <m/>
    <m/>
    <m/>
    <m/>
    <m/>
    <m/>
    <m/>
    <m/>
    <m/>
    <m/>
    <m/>
    <m/>
    <m/>
    <m/>
    <m/>
    <m/>
    <m/>
    <m/>
    <s v="Condominium"/>
    <s v="NA"/>
    <s v="residential"/>
    <s v="MFH"/>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7"/>
    <x v="3"/>
    <s v="Standard"/>
    <s v="sample/average/statistics"/>
    <x v="3"/>
    <x v="2"/>
    <s v="OECD_USA"/>
  </r>
  <r>
    <n v="287"/>
    <s v="USA"/>
    <s v="Los Angeles"/>
    <m/>
    <m/>
    <n v="82.884822389999997"/>
    <m/>
    <m/>
    <m/>
    <n v="27.987082879999999"/>
    <m/>
    <m/>
    <n v="132.40043059999999"/>
    <m/>
    <m/>
    <m/>
    <m/>
    <m/>
    <m/>
    <m/>
    <m/>
    <m/>
    <m/>
    <m/>
    <m/>
    <m/>
    <m/>
    <m/>
    <m/>
    <m/>
    <m/>
    <m/>
    <m/>
    <m/>
    <m/>
    <m/>
    <m/>
    <s v="Hotel"/>
    <s v="NA"/>
    <s v="commercial"/>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1"/>
    <x v="3"/>
    <s v="Standard"/>
    <s v="sample/average/statistics"/>
    <x v="1"/>
    <x v="2"/>
    <s v="OECD_USA"/>
  </r>
  <r>
    <n v="288"/>
    <s v="USA"/>
    <s v="Los Angeles"/>
    <m/>
    <m/>
    <n v="1889.0670909999999"/>
    <m/>
    <m/>
    <m/>
    <n v="5.3819575259999999"/>
    <m/>
    <m/>
    <n v="579.09862980000003"/>
    <m/>
    <m/>
    <m/>
    <m/>
    <m/>
    <m/>
    <m/>
    <m/>
    <m/>
    <m/>
    <m/>
    <m/>
    <m/>
    <m/>
    <m/>
    <m/>
    <m/>
    <m/>
    <m/>
    <m/>
    <m/>
    <m/>
    <m/>
    <m/>
    <s v="Low Office"/>
    <s v="NA"/>
    <s v="commercial"/>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The very high steel MI seems to be a typo in the source material"/>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13"/>
    <x v="3"/>
    <s v="Standard"/>
    <s v="sample/average/statistics"/>
    <x v="1"/>
    <x v="2"/>
    <s v="OECD_USA"/>
  </r>
  <r>
    <n v="289"/>
    <s v="USA"/>
    <s v="Los Angeles"/>
    <m/>
    <m/>
    <n v="21.527830099999999"/>
    <m/>
    <m/>
    <m/>
    <n v="0"/>
    <m/>
    <m/>
    <n v="557.57079969999995"/>
    <m/>
    <m/>
    <m/>
    <m/>
    <m/>
    <m/>
    <m/>
    <m/>
    <m/>
    <m/>
    <m/>
    <m/>
    <m/>
    <m/>
    <m/>
    <m/>
    <m/>
    <m/>
    <m/>
    <m/>
    <m/>
    <m/>
    <m/>
    <m/>
    <s v="High Office"/>
    <s v="NA"/>
    <s v="commercial"/>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14"/>
    <x v="3"/>
    <s v="Standard"/>
    <s v="sample/average/statistics"/>
    <x v="1"/>
    <x v="2"/>
    <s v="OECD_USA"/>
  </r>
  <r>
    <n v="290"/>
    <s v="USA"/>
    <s v="Los Angeles"/>
    <m/>
    <m/>
    <n v="130.24337209999999"/>
    <m/>
    <m/>
    <m/>
    <n v="0"/>
    <m/>
    <m/>
    <n v="1190.4890049999999"/>
    <m/>
    <m/>
    <m/>
    <m/>
    <m/>
    <m/>
    <m/>
    <m/>
    <m/>
    <m/>
    <m/>
    <m/>
    <m/>
    <m/>
    <m/>
    <m/>
    <m/>
    <m/>
    <m/>
    <m/>
    <m/>
    <m/>
    <m/>
    <m/>
    <s v="Hospital"/>
    <s v="NA"/>
    <s v="NA"/>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11"/>
    <x v="3"/>
    <s v="Standard"/>
    <s v="sample/average/statistics"/>
    <x v="1"/>
    <x v="2"/>
    <s v="OECD_USA"/>
  </r>
  <r>
    <n v="291"/>
    <s v="USA"/>
    <s v="Los Angeles"/>
    <m/>
    <m/>
    <n v="110.868325"/>
    <m/>
    <m/>
    <m/>
    <n v="1.0763915049999999"/>
    <m/>
    <m/>
    <n v="989.20379319999995"/>
    <m/>
    <m/>
    <m/>
    <m/>
    <m/>
    <m/>
    <m/>
    <m/>
    <m/>
    <m/>
    <m/>
    <m/>
    <m/>
    <m/>
    <m/>
    <m/>
    <m/>
    <m/>
    <m/>
    <m/>
    <m/>
    <m/>
    <m/>
    <m/>
    <s v="Warehouse"/>
    <s v="NA"/>
    <s v="industrial"/>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15"/>
    <x v="3"/>
    <s v="Standard"/>
    <s v="sample/average/statistics"/>
    <x v="1"/>
    <x v="2"/>
    <s v="OECD_USA"/>
  </r>
  <r>
    <n v="292"/>
    <s v="USA"/>
    <s v="Los Angeles"/>
    <m/>
    <m/>
    <n v="89.340494919999998"/>
    <m/>
    <m/>
    <m/>
    <n v="1.0763915049999999"/>
    <m/>
    <m/>
    <n v="566.18193169999995"/>
    <m/>
    <m/>
    <m/>
    <m/>
    <m/>
    <m/>
    <m/>
    <m/>
    <m/>
    <m/>
    <m/>
    <m/>
    <m/>
    <m/>
    <m/>
    <m/>
    <m/>
    <m/>
    <m/>
    <m/>
    <m/>
    <m/>
    <m/>
    <m/>
    <s v="Heavy Industrial"/>
    <s v="NA"/>
    <s v="industrial"/>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2"/>
    <x v="3"/>
    <s v="Standard"/>
    <s v="sample/average/statistics"/>
    <x v="1"/>
    <x v="2"/>
    <s v="OECD_USA"/>
  </r>
  <r>
    <n v="293"/>
    <s v="USA"/>
    <s v="Los Angeles"/>
    <m/>
    <m/>
    <n v="94.722452450000006"/>
    <m/>
    <m/>
    <m/>
    <n v="39.826485689999998"/>
    <m/>
    <m/>
    <n v="641.52933710000002"/>
    <m/>
    <m/>
    <m/>
    <m/>
    <m/>
    <m/>
    <m/>
    <m/>
    <m/>
    <m/>
    <m/>
    <m/>
    <m/>
    <m/>
    <m/>
    <m/>
    <m/>
    <m/>
    <m/>
    <m/>
    <m/>
    <m/>
    <m/>
    <m/>
    <s v="Church"/>
    <s v="NA"/>
    <s v="NA"/>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11"/>
    <x v="3"/>
    <s v="Standard"/>
    <s v="sample/average/statistics"/>
    <x v="1"/>
    <x v="2"/>
    <s v="OECD_USA"/>
  </r>
  <r>
    <n v="294"/>
    <s v="USA"/>
    <s v="Los Angeles"/>
    <m/>
    <m/>
    <n v="101.1808015"/>
    <m/>
    <m/>
    <m/>
    <n v="1.0763915049999999"/>
    <m/>
    <m/>
    <n v="712.57117640000001"/>
    <m/>
    <m/>
    <m/>
    <m/>
    <m/>
    <m/>
    <m/>
    <m/>
    <m/>
    <m/>
    <m/>
    <m/>
    <m/>
    <m/>
    <m/>
    <m/>
    <m/>
    <m/>
    <m/>
    <m/>
    <m/>
    <m/>
    <m/>
    <m/>
    <s v="School"/>
    <s v="NA"/>
    <s v="NA"/>
    <s v="NA"/>
    <s v="NULL"/>
    <s v="urban"/>
    <s v="NA"/>
    <s v="Reyna, Janet L.; Chester, Mikhail V."/>
    <n v="2015"/>
    <s v="The Growth of Urban Building Stock: Unintended Lock-in and Embedded Environmental Effects"/>
    <s v="Journal of Industrial Ecology"/>
    <s v="Copyright Elsevier"/>
    <s v="10.1111/jiec.12211"/>
    <s v="https://doi.org/10.1111/jiec.12211"/>
    <s v="NULL"/>
    <s v="1 SF (square foot) = 0.092903 square meters"/>
    <s v="NULL"/>
    <s v="SI. Table S13. Prototype Factors."/>
    <s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
    <s v="Heeren and Fishman"/>
    <s v="North_America"/>
    <s v="Csa"/>
    <n v="3787"/>
    <n v="2776.53"/>
    <n v="2941.3625000000002"/>
    <n v="770.78747499999997"/>
    <n v="758.10997499999996"/>
    <n v="9147593"/>
    <s v="NA"/>
    <s v="Pre-1950"/>
    <n v="324656"/>
    <n v="0.64200000000000002"/>
    <n v="0.82699999999999996"/>
    <s v="NA"/>
    <n v="53015"/>
    <s v="NULL"/>
    <s v="NULL"/>
    <x v="9"/>
    <x v="0"/>
    <x v="11"/>
    <x v="3"/>
    <s v="Standard"/>
    <s v="sample/average/statistics"/>
    <x v="1"/>
    <x v="2"/>
    <s v="OECD_USA"/>
  </r>
  <r>
    <n v="295"/>
    <s v="Indonesia"/>
    <s v="Jakarta"/>
    <n v="1960"/>
    <m/>
    <n v="16.600000000000001"/>
    <m/>
    <m/>
    <n v="1.2"/>
    <n v="105"/>
    <m/>
    <m/>
    <n v="0"/>
    <n v="142.9"/>
    <n v="717.5"/>
    <n v="0"/>
    <m/>
    <m/>
    <n v="0"/>
    <m/>
    <m/>
    <m/>
    <n v="729.8"/>
    <n v="5.6"/>
    <n v="511.5"/>
    <m/>
    <n v="30.8"/>
    <n v="0.8"/>
    <m/>
    <m/>
    <m/>
    <m/>
    <m/>
    <m/>
    <m/>
    <m/>
    <n v="2"/>
    <s v="residential building, urban, simple"/>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for use_type or construction_type: 'Overall, stone accounts for the largest percentage in Jakarta and Bandung (32% and 31%), followed by sand (31% and 30%), clay brick (19% and 19%), cement (8% and 8%), etc'"/>
    <s v="NULL"/>
    <s v="other construction minerals include &quot;clay brick&quot; and &quot;clay roof&quot;; others include &quot;paint&quot;; other metals include &quot;zinc roof&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m"/>
    <n v="691"/>
    <n v="7.0000000000000001E-3"/>
    <n v="2E-3"/>
    <n v="2590.5"/>
    <n v="2779.73"/>
    <n v="1811569"/>
    <n v="95961"/>
    <s v="NA"/>
    <n v="250431"/>
    <n v="0.14585999999999999"/>
    <n v="0.53312999999999999"/>
    <n v="1475"/>
    <n v="9720"/>
    <s v="NULL"/>
    <s v="NULL"/>
    <x v="10"/>
    <x v="2"/>
    <x v="10"/>
    <x v="4"/>
    <s v="Standard"/>
    <s v="sample/average/statistics"/>
    <x v="2"/>
    <x v="3"/>
    <s v="ASIA_IDN"/>
  </r>
  <r>
    <n v="296"/>
    <s v="Indonesia"/>
    <s v="Bandung"/>
    <n v="1960"/>
    <m/>
    <n v="17.3"/>
    <m/>
    <m/>
    <n v="0.8"/>
    <n v="143.1"/>
    <m/>
    <m/>
    <n v="0"/>
    <n v="118.8"/>
    <n v="561"/>
    <n v="7.5"/>
    <m/>
    <m/>
    <n v="0.3"/>
    <m/>
    <m/>
    <m/>
    <n v="623.1"/>
    <n v="0.6"/>
    <n v="392.4"/>
    <m/>
    <n v="15.5"/>
    <n v="1.2"/>
    <m/>
    <m/>
    <m/>
    <m/>
    <m/>
    <m/>
    <m/>
    <m/>
    <n v="1.6"/>
    <s v="residential building, urban, simple"/>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NULL"/>
    <s v="NULL"/>
    <s v="other construction minerals include &quot;clay brick&quot; and &quot;clay roof&quot;; others include &quot;paint&quot;; other metals include &quot;zinc roof&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f"/>
    <n v="771"/>
    <n v="7.0000000000000001E-3"/>
    <n v="2E-3"/>
    <n v="2590.5"/>
    <n v="2779.73"/>
    <n v="1811569"/>
    <n v="95961"/>
    <s v="NA"/>
    <n v="250431"/>
    <n v="0.14585999999999999"/>
    <n v="0.53312999999999999"/>
    <n v="1475"/>
    <n v="9720"/>
    <s v="NULL"/>
    <s v="NULL"/>
    <x v="10"/>
    <x v="2"/>
    <x v="10"/>
    <x v="4"/>
    <s v="Standard"/>
    <s v="sample/average/statistics"/>
    <x v="2"/>
    <x v="3"/>
    <s v="ASIA_IDN"/>
  </r>
  <r>
    <n v="297"/>
    <s v="Indonesia"/>
    <s v="Jakarta"/>
    <n v="1960"/>
    <m/>
    <n v="36.6"/>
    <m/>
    <m/>
    <n v="0.1"/>
    <n v="131"/>
    <m/>
    <m/>
    <n v="0"/>
    <n v="175.7"/>
    <n v="623.1"/>
    <n v="0"/>
    <m/>
    <m/>
    <n v="7"/>
    <m/>
    <m/>
    <m/>
    <n v="696.5"/>
    <n v="2.1"/>
    <n v="350.1"/>
    <m/>
    <n v="33.9"/>
    <n v="0.8"/>
    <m/>
    <m/>
    <m/>
    <m/>
    <m/>
    <m/>
    <m/>
    <m/>
    <n v="5.4"/>
    <s v="residential building, urban, medium"/>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NULL"/>
    <s v="NULL"/>
    <s v="other construction minerals include &quot;clay brick&quot; and &quot;clay roof&quot;; others include &quot;paint&quot;; other metals include &quot;zinc roof&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m"/>
    <n v="691"/>
    <n v="7.0000000000000001E-3"/>
    <n v="2E-3"/>
    <n v="2590.5"/>
    <n v="2779.73"/>
    <n v="1811569"/>
    <n v="95961"/>
    <s v="NA"/>
    <n v="250431"/>
    <n v="0.14585999999999999"/>
    <n v="0.53312999999999999"/>
    <n v="1475"/>
    <n v="9720"/>
    <s v="NULL"/>
    <s v="NULL"/>
    <x v="10"/>
    <x v="2"/>
    <x v="3"/>
    <x v="4"/>
    <s v="Standard"/>
    <s v="sample/average/statistics"/>
    <x v="2"/>
    <x v="3"/>
    <s v="ASIA_IDN"/>
  </r>
  <r>
    <n v="298"/>
    <s v="Indonesia"/>
    <s v="Bandung"/>
    <n v="1960"/>
    <m/>
    <n v="37.700000000000003"/>
    <m/>
    <m/>
    <n v="0.1"/>
    <n v="161.5"/>
    <m/>
    <m/>
    <n v="0"/>
    <n v="185"/>
    <n v="674.4"/>
    <n v="0"/>
    <m/>
    <m/>
    <n v="1.3"/>
    <m/>
    <m/>
    <m/>
    <n v="682.6"/>
    <n v="0.3"/>
    <n v="444.2"/>
    <m/>
    <n v="34.200000000000003"/>
    <n v="1.3"/>
    <m/>
    <m/>
    <m/>
    <m/>
    <m/>
    <m/>
    <m/>
    <m/>
    <n v="4.4000000000000004"/>
    <s v="residential building, urban, medium"/>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NULL"/>
    <s v="NULL"/>
    <s v="other construction minerals include &quot;clay brick&quot; and &quot;clay roof&quot;; others include &quot;paint&quot;; other metals include &quot;zinc roof&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f"/>
    <n v="771"/>
    <n v="7.0000000000000001E-3"/>
    <n v="2E-3"/>
    <n v="2590.5"/>
    <n v="2779.73"/>
    <n v="1811569"/>
    <n v="95961"/>
    <s v="NA"/>
    <n v="250431"/>
    <n v="0.14585999999999999"/>
    <n v="0.53312999999999999"/>
    <n v="1475"/>
    <n v="9720"/>
    <s v="NULL"/>
    <s v="NULL"/>
    <x v="10"/>
    <x v="2"/>
    <x v="3"/>
    <x v="4"/>
    <s v="Standard"/>
    <s v="sample/average/statistics"/>
    <x v="2"/>
    <x v="3"/>
    <s v="ASIA_IDN"/>
  </r>
  <r>
    <n v="299"/>
    <s v="Indonesia"/>
    <s v="Jakarta"/>
    <n v="1960"/>
    <m/>
    <n v="30.5"/>
    <m/>
    <m/>
    <n v="0"/>
    <n v="159.80000000000001"/>
    <m/>
    <m/>
    <n v="49.9"/>
    <n v="187.4"/>
    <n v="583.79999999999995"/>
    <n v="0"/>
    <m/>
    <m/>
    <n v="23"/>
    <m/>
    <m/>
    <m/>
    <n v="529"/>
    <n v="0.3"/>
    <n v="413.3"/>
    <m/>
    <n v="59.5"/>
    <n v="1.3"/>
    <m/>
    <m/>
    <m/>
    <m/>
    <m/>
    <m/>
    <m/>
    <m/>
    <n v="10"/>
    <s v="residential building, urban, luxurious"/>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NULL"/>
    <s v="NULL"/>
    <s v="other construction minerals include &quot;clay brick&quot; and &quot;clay roof&quot;; concrete includes &quot;concrete roof&quot;; others include &quot;paint&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m"/>
    <n v="691"/>
    <n v="7.0000000000000001E-3"/>
    <n v="2E-3"/>
    <n v="2590.5"/>
    <n v="2779.73"/>
    <n v="1811569"/>
    <n v="95961"/>
    <s v="NA"/>
    <n v="250431"/>
    <n v="0.14585999999999999"/>
    <n v="0.53312999999999999"/>
    <n v="1475"/>
    <n v="9720"/>
    <s v="NULL"/>
    <s v="NULL"/>
    <x v="10"/>
    <x v="2"/>
    <x v="3"/>
    <x v="4"/>
    <s v="Standard"/>
    <s v="sample/average/statistics"/>
    <x v="2"/>
    <x v="3"/>
    <s v="ASIA_IDN"/>
  </r>
  <r>
    <n v="300"/>
    <s v="Indonesia"/>
    <s v="Bandung"/>
    <n v="1960"/>
    <m/>
    <n v="34"/>
    <m/>
    <m/>
    <n v="0"/>
    <n v="43.2"/>
    <m/>
    <m/>
    <n v="39.200000000000003"/>
    <n v="227.2"/>
    <n v="740.2"/>
    <n v="0"/>
    <m/>
    <m/>
    <n v="24.4"/>
    <m/>
    <m/>
    <m/>
    <n v="603.9"/>
    <n v="0"/>
    <n v="451.2"/>
    <m/>
    <n v="77.400000000000006"/>
    <n v="6.2"/>
    <m/>
    <m/>
    <m/>
    <m/>
    <m/>
    <m/>
    <m/>
    <m/>
    <n v="12.4"/>
    <s v="residential building, urban, luxurious"/>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NULL"/>
    <s v="NULL"/>
    <s v="other construction minerals include &quot;clay brick&quot; and &quot;clay roof&quot;; concrete includes &quot;concrete roof&quot;; others include &quot;paint&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f"/>
    <n v="771"/>
    <n v="7.0000000000000001E-3"/>
    <n v="2E-3"/>
    <n v="2590.5"/>
    <n v="2779.73"/>
    <n v="1811569"/>
    <n v="95961"/>
    <s v="NA"/>
    <n v="250431"/>
    <n v="0.14585999999999999"/>
    <n v="0.53312999999999999"/>
    <n v="1475"/>
    <n v="9720"/>
    <s v="NULL"/>
    <s v="NULL"/>
    <x v="10"/>
    <x v="2"/>
    <x v="3"/>
    <x v="4"/>
    <s v="Standard"/>
    <s v="sample/average/statistics"/>
    <x v="2"/>
    <x v="3"/>
    <s v="ASIA_IDN"/>
  </r>
  <r>
    <n v="301"/>
    <s v="Indonesia"/>
    <s v="Jakarta"/>
    <n v="1960"/>
    <m/>
    <n v="27"/>
    <m/>
    <m/>
    <n v="0.5"/>
    <n v="125.6"/>
    <m/>
    <m/>
    <n v="9.6"/>
    <n v="164.1"/>
    <n v="655.29999999999995"/>
    <n v="0"/>
    <m/>
    <m/>
    <n v="7.1"/>
    <m/>
    <m/>
    <m/>
    <n v="678.4"/>
    <n v="3.2"/>
    <n v="430.2"/>
    <m/>
    <n v="37.5"/>
    <n v="0.9"/>
    <m/>
    <m/>
    <m/>
    <m/>
    <m/>
    <m/>
    <m/>
    <m/>
    <n v="4.9000000000000004"/>
    <s v="residential building, urban"/>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NULL"/>
    <s v="NULL"/>
    <s v=" other construction minerals include &quot;clay brick&quot; and &quot;clay roof&quot;; concrete includes &quot;concrete roof&quot;; other metals include &quot;zinc roof&quot;; others include &quot;paint&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m"/>
    <n v="691"/>
    <n v="7.0000000000000001E-3"/>
    <n v="2E-3"/>
    <n v="2590.5"/>
    <n v="2779.73"/>
    <n v="1811569"/>
    <n v="95961"/>
    <s v="NA"/>
    <n v="250431"/>
    <n v="0.14585999999999999"/>
    <n v="0.53312999999999999"/>
    <n v="1475"/>
    <n v="9720"/>
    <s v="NULL"/>
    <s v="NULL"/>
    <x v="10"/>
    <x v="2"/>
    <x v="3"/>
    <x v="4"/>
    <s v="Standard"/>
    <s v="sample/average/statistics"/>
    <x v="2"/>
    <x v="3"/>
    <s v="ASIA_IDN"/>
  </r>
  <r>
    <n v="302"/>
    <s v="Indonesia"/>
    <s v="Bandung"/>
    <n v="1980"/>
    <m/>
    <n v="27.4"/>
    <m/>
    <m/>
    <n v="0.4"/>
    <n v="139.19999999999999"/>
    <m/>
    <m/>
    <n v="4.4000000000000004"/>
    <n v="157.6"/>
    <n v="626.79999999999995"/>
    <n v="3.6"/>
    <m/>
    <m/>
    <n v="3.4"/>
    <m/>
    <m/>
    <m/>
    <n v="644.70000000000005"/>
    <n v="0.4"/>
    <n v="419.9"/>
    <m/>
    <n v="30"/>
    <n v="1.8"/>
    <m/>
    <m/>
    <m/>
    <m/>
    <m/>
    <m/>
    <m/>
    <m/>
    <n v="4"/>
    <s v="residential building, urban"/>
    <s v="NA"/>
    <s v="residential"/>
    <s v="SFH"/>
    <s v="NULL"/>
    <s v="urban"/>
    <s v="gross"/>
    <s v="Surahman, Usep; Kubota, Tetsu; Higashi, Osamu"/>
    <n v="2015"/>
    <s v="Life Cycle Assessment of Energy and CO2 Emissions for Residential Buildings in Jakarta and Bandung, Indonesia"/>
    <s v="Buildings"/>
    <s v="Copyright Elsevier"/>
    <s v="10.3390/buildings5041131"/>
    <s v="https://doi.org/10.3390/buildings5041131"/>
    <s v="NULL"/>
    <s v="NULL"/>
    <s v="other construction minerals include &quot;clay brick&quot; and &quot;clay roof&quot;; concrete includes &quot;concrete roof&quot;; other metals include &quot;zinc roof&quot;; others include &quot;paint&quot;"/>
    <s v="Table 4. Current building material inventory (unit: kg/m2). "/>
    <s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
    <s v="Heeren and Fishman"/>
    <s v="South_and_Southeast_Asia"/>
    <s v="Af"/>
    <n v="771"/>
    <n v="2.5000000000000001E-2"/>
    <n v="2E-3"/>
    <n v="2637.2"/>
    <n v="2779.73"/>
    <n v="1811569"/>
    <n v="147490"/>
    <s v="NA"/>
    <n v="250431"/>
    <n v="0.22103999999999999"/>
    <n v="0.53312999999999999"/>
    <n v="2578"/>
    <n v="9720"/>
    <s v="NULL"/>
    <s v="NULL"/>
    <x v="10"/>
    <x v="2"/>
    <x v="3"/>
    <x v="4"/>
    <s v="Standard"/>
    <s v="sample/average/statistics"/>
    <x v="2"/>
    <x v="3"/>
    <s v="ASIA_IDN"/>
  </r>
  <r>
    <n v="303"/>
    <s v="Thailand"/>
    <s v="Bangkok"/>
    <n v="2009"/>
    <n v="2009"/>
    <n v="230.1166667"/>
    <m/>
    <n v="0.25"/>
    <m/>
    <n v="1.3333333329999999"/>
    <m/>
    <m/>
    <n v="1905.8"/>
    <m/>
    <m/>
    <n v="312.10000000000002"/>
    <n v="7.85"/>
    <m/>
    <m/>
    <m/>
    <m/>
    <m/>
    <n v="8.6833333330000002"/>
    <m/>
    <m/>
    <m/>
    <n v="20.966666669999999"/>
    <n v="8.65"/>
    <m/>
    <m/>
    <m/>
    <m/>
    <m/>
    <m/>
    <m/>
    <m/>
    <m/>
    <s v="Office tower"/>
    <n v="38"/>
    <s v="commercial"/>
    <s v="NA"/>
    <s v="NULL"/>
    <s v="urban"/>
    <s v="gross"/>
    <s v="Kofoworola, Oyeshola F.; Gheewala, Shabbir H."/>
    <n v="2009"/>
    <s v="Life cycle energy assessment of a typical office building in Thailand"/>
    <s v="Energy and Buildings"/>
    <s v="Copyright Elsevier"/>
    <s v="10.1016/j.enbuild.2009.06.002"/>
    <s v="https://doi.org/10.1016/j.enbuild.2009.06.002"/>
    <s v="for use_type or construction_type: 'reinforced concrete and curtain wall; curtain wall = glass windows; we keep it in the RC-CF category to show the variance of this category'"/>
    <s v="From table 3, divided by 60,000 of floor space (table 1)."/>
    <s v="Steel consists of steel reinforcement, structural steel, and steel wire"/>
    <s v="Table 3. Amounts of main materials used for construction."/>
    <s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Data: https://www.rug.nl/ggdc/historicaldevelopment/maddison/releases/maddison-project-database-2018. GDP: Data: https://esa.un.org/unpd/wup/Download, Urbanization_rate_2018.xls. Human Development Index: Not collected."/>
    <s v="Heeren and Fishman"/>
    <s v="South_and_Southeast_Asia"/>
    <s v="Aw"/>
    <n v="1530"/>
    <s v="NA"/>
    <n v="79.397499999999994"/>
    <s v="NA"/>
    <n v="2509.6174999999998"/>
    <n v="510890"/>
    <s v="NA"/>
    <s v="NA"/>
    <n v="65376"/>
    <s v="NA"/>
    <n v="0.43856000000000001"/>
    <s v="NA"/>
    <n v="11168"/>
    <s v="NULL"/>
    <s v="NULL"/>
    <x v="11"/>
    <x v="2"/>
    <x v="14"/>
    <x v="3"/>
    <s v="Efficient"/>
    <s v="real-world single case study"/>
    <x v="1"/>
    <x v="2"/>
    <s v="ASIA_OAS-M"/>
  </r>
  <r>
    <n v="304"/>
    <s v="Austria"/>
    <s v="Vienna"/>
    <m/>
    <n v="1870"/>
    <n v="23.59701493"/>
    <n v="0.69402985100000003"/>
    <n v="0.226716418"/>
    <m/>
    <n v="19.89552239"/>
    <m/>
    <m/>
    <m/>
    <m/>
    <m/>
    <n v="1943.283582"/>
    <m/>
    <m/>
    <m/>
    <m/>
    <m/>
    <m/>
    <m/>
    <n v="0.18507462699999999"/>
    <m/>
    <m/>
    <m/>
    <m/>
    <n v="0.74029850699999999"/>
    <m/>
    <n v="0.87910447800000002"/>
    <m/>
    <m/>
    <m/>
    <m/>
    <m/>
    <n v="2.4985074630000002"/>
    <s v="NA"/>
    <s v="NA"/>
    <s v="non-residential"/>
    <s v="hospital"/>
    <s v="case study"/>
    <s v="urban"/>
    <s v="gross "/>
    <s v="Klemann, Fritz; Lederer, Jakob; Aschenbrenner, Philipp; Rechberger, Helmut; Fellner, Johann"/>
    <n v="2014"/>
    <s v="A method for determining buildings’ material composition prior to demolition"/>
    <s v="Building research and information "/>
    <s v="Copyright Elsevier"/>
    <s v="10.1080/09613218.2014.979029"/>
    <s v="https://doi.org/10.1080/09613218.2014.979029"/>
    <s v="for use_type or construction_type: 'Brickwork'"/>
    <s v="multiplied gross volume by material intensity per volume and divided by floor area"/>
    <s v="Brick building. Minerals are defined as &quot;brick&quot;. Cement asbestos as &quot;cement&quot;. "/>
    <s v="NULL"/>
    <s v="NULL"/>
    <s v="Nistad (Heeren)"/>
    <s v="Europe"/>
    <s v="NULL"/>
    <s v="NULL"/>
    <s v="NULL"/>
    <s v="NULL"/>
    <s v="NULL"/>
    <s v="NULL"/>
    <s v="NULL"/>
    <s v="NULL"/>
    <s v="NULL"/>
    <s v="NULL"/>
    <s v="NULL"/>
    <s v="NULL"/>
    <s v="NULL"/>
    <s v="NULL"/>
    <s v="NULL"/>
    <s v="NULL"/>
    <x v="0"/>
    <x v="0"/>
    <x v="11"/>
    <x v="4"/>
    <s v="Standard"/>
    <s v="real-world single case study"/>
    <x v="1"/>
    <x v="3"/>
    <s v="OECD_EU15"/>
  </r>
  <r>
    <n v="305"/>
    <s v="Austria"/>
    <s v="Vienna"/>
    <m/>
    <n v="1970"/>
    <n v="25.333333329999999"/>
    <n v="0.366666667"/>
    <n v="0.73333333300000003"/>
    <m/>
    <n v="7.6666666670000003"/>
    <m/>
    <m/>
    <n v="1433.333333"/>
    <n v="5"/>
    <m/>
    <m/>
    <m/>
    <m/>
    <m/>
    <m/>
    <m/>
    <m/>
    <m/>
    <m/>
    <m/>
    <m/>
    <m/>
    <m/>
    <n v="4.3333333329999997"/>
    <m/>
    <n v="1.733333333"/>
    <m/>
    <m/>
    <m/>
    <m/>
    <m/>
    <n v="3.6666666669999999"/>
    <s v="NA"/>
    <s v="NA"/>
    <s v="residential "/>
    <s v="MFH"/>
    <s v="case study"/>
    <s v="urban"/>
    <s v="gross "/>
    <s v="Klemann, Fritz; Lederer, Jakob; Aschenbrenner, Philipp; Rechberger, Helmut; Fellner, Johann"/>
    <n v="2014"/>
    <s v="A method for determining buildings’ material composition prior to demolition"/>
    <s v="Building research and information "/>
    <s v="Copyright Elsevier"/>
    <s v="10.1080/09613218.2014.979029"/>
    <s v="https://doi.org/10.1080/09613218.2014.979029"/>
    <s v="NULL"/>
    <s v="multiplied gross volume by material intensity per volume and divided by floor area"/>
    <s v="reinforced concrete building. Minerals defined as &quot;concrete&quot;."/>
    <s v="NULL"/>
    <s v="NULL"/>
    <s v="Nistad (Heeren)"/>
    <s v="Europe"/>
    <s v="NULL"/>
    <s v="NULL"/>
    <s v="NULL"/>
    <s v="NULL"/>
    <s v="NULL"/>
    <s v="NULL"/>
    <s v="NULL"/>
    <s v="NULL"/>
    <s v="NULL"/>
    <s v="NULL"/>
    <s v="NULL"/>
    <s v="NULL"/>
    <s v="NULL"/>
    <s v="NULL"/>
    <s v="NULL"/>
    <s v="NULL"/>
    <x v="0"/>
    <x v="0"/>
    <x v="7"/>
    <x v="3"/>
    <s v="Standard"/>
    <s v="real-world single case study"/>
    <x v="3"/>
    <x v="2"/>
    <s v="OECD_EU15"/>
  </r>
  <r>
    <n v="306"/>
    <s v="Austria"/>
    <s v="Vienna"/>
    <m/>
    <n v="2003"/>
    <n v="41.8"/>
    <n v="1.056"/>
    <n v="0.96799999999999997"/>
    <m/>
    <n v="2.7280000000000002"/>
    <m/>
    <m/>
    <n v="1408"/>
    <m/>
    <m/>
    <m/>
    <m/>
    <m/>
    <m/>
    <m/>
    <m/>
    <m/>
    <m/>
    <m/>
    <m/>
    <m/>
    <m/>
    <m/>
    <n v="21.56"/>
    <m/>
    <n v="0.79200000000000004"/>
    <m/>
    <m/>
    <m/>
    <m/>
    <m/>
    <n v="2.3759999999999999"/>
    <s v="NA"/>
    <s v="NA"/>
    <s v="non-residential"/>
    <s v="hospital"/>
    <s v="case study"/>
    <s v="urban"/>
    <s v="gross "/>
    <s v="Klemann, Fritz; Lederer, Jakob; Aschenbrenner, Philipp; Rechberger, Helmut; Fellner, Johann"/>
    <n v="2014"/>
    <s v="A method for determining buildings’ material composition prior to demolition"/>
    <s v="Building research and information "/>
    <s v="Copyright Elsevier"/>
    <s v="10.1080/09613218.2014.979029"/>
    <s v="https://doi.org/10.1080/09613218.2014.979029"/>
    <s v="NULL"/>
    <s v="multiplied gross volume by material intensity per volume and divided by floor area"/>
    <s v="reinforced concrete building. Minerals defined as &quot;concrete&quot;."/>
    <s v="NULL"/>
    <s v="NULL"/>
    <s v="Nistad (Heeren)"/>
    <s v="Europe"/>
    <s v="NULL"/>
    <s v="NULL"/>
    <s v="NULL"/>
    <s v="NULL"/>
    <s v="NULL"/>
    <s v="NULL"/>
    <s v="NULL"/>
    <s v="NULL"/>
    <s v="NULL"/>
    <s v="NULL"/>
    <s v="NULL"/>
    <s v="NULL"/>
    <s v="NULL"/>
    <s v="NULL"/>
    <s v="NULL"/>
    <s v="NULL"/>
    <x v="0"/>
    <x v="0"/>
    <x v="11"/>
    <x v="3"/>
    <s v="Standard"/>
    <s v="real-world single case study"/>
    <x v="1"/>
    <x v="2"/>
    <s v="OECD_EU15"/>
  </r>
  <r>
    <n v="307"/>
    <s v="Austria"/>
    <s v="Vienna"/>
    <m/>
    <n v="1900"/>
    <n v="31.23076923"/>
    <n v="1.0230769000000001E-2"/>
    <n v="0.16153846199999999"/>
    <m/>
    <n v="19.38461538"/>
    <m/>
    <m/>
    <m/>
    <m/>
    <m/>
    <n v="1400"/>
    <m/>
    <m/>
    <m/>
    <m/>
    <m/>
    <m/>
    <m/>
    <n v="0.75384615399999999"/>
    <m/>
    <m/>
    <m/>
    <m/>
    <n v="0.75384615399999999"/>
    <m/>
    <n v="5.0076923000000002E-2"/>
    <m/>
    <m/>
    <m/>
    <m/>
    <m/>
    <n v="2.3153846150000001"/>
    <s v="NA"/>
    <s v="NA"/>
    <s v="non-residential"/>
    <s v="industrial"/>
    <s v="case study"/>
    <s v="urban"/>
    <s v="gross "/>
    <s v="Klemann, Fritz; Lederer, Jakob; Aschenbrenner, Philipp; Rechberger, Helmut; Fellner, Johann"/>
    <n v="2014"/>
    <s v="A method for determining buildings’ material composition prior to demolition"/>
    <s v="Building research and information "/>
    <s v="Copyright Elsevier"/>
    <s v="10.1080/09613218.2014.979029"/>
    <s v="https://doi.org/10.1080/09613218.2014.979029"/>
    <s v="for use_type or construction_type: 'Industrial Production / Steel, Brickwork'"/>
    <s v="multiplied gross volume by material intensity per volume and divided by floor area"/>
    <s v="brick building. Minerals defined as brick. Cement asbestos as &quot;cement&quot;."/>
    <s v="NULL"/>
    <s v="NULL"/>
    <s v="Nistad (Heeren)"/>
    <s v="Europe"/>
    <s v="NULL"/>
    <s v="NULL"/>
    <s v="NULL"/>
    <s v="NULL"/>
    <s v="NULL"/>
    <s v="NULL"/>
    <s v="NULL"/>
    <s v="NULL"/>
    <s v="NULL"/>
    <s v="NULL"/>
    <s v="NULL"/>
    <s v="NULL"/>
    <s v="NULL"/>
    <s v="NULL"/>
    <s v="NULL"/>
    <s v="NULL"/>
    <x v="0"/>
    <x v="0"/>
    <x v="2"/>
    <x v="4"/>
    <s v="Standard"/>
    <s v="real-world single case study"/>
    <x v="1"/>
    <x v="3"/>
    <s v="OECD_EU15"/>
  </r>
  <r>
    <n v="308"/>
    <s v="Austria"/>
    <s v="Vienna"/>
    <m/>
    <n v="1859"/>
    <n v="3.2627272729999999"/>
    <n v="0.20854545499999999"/>
    <n v="0.53818181799999998"/>
    <m/>
    <n v="67.272727270000004"/>
    <m/>
    <m/>
    <m/>
    <m/>
    <m/>
    <n v="1513.636364"/>
    <m/>
    <m/>
    <m/>
    <m/>
    <m/>
    <m/>
    <m/>
    <m/>
    <m/>
    <m/>
    <m/>
    <m/>
    <n v="1.547272727"/>
    <m/>
    <n v="0.67272727300000001"/>
    <m/>
    <m/>
    <m/>
    <m/>
    <m/>
    <n v="0.43727272700000003"/>
    <s v="NA"/>
    <s v="NA"/>
    <s v="&quot;commercial, residential&quot;"/>
    <s v="&quot;commercial, MFH&quot;"/>
    <s v="case study"/>
    <s v="urban"/>
    <s v="gross "/>
    <s v="Klemann, Fritz; Lederer, Jakob; Aschenbrenner, Philipp; Rechberger, Helmut; Fellner, Johann"/>
    <n v="2014"/>
    <s v="A method for determining buildings’ material composition prior to demolition"/>
    <s v="Building research and information "/>
    <s v="Copyright Elsevier"/>
    <s v="10.1080/09613218.2014.979029"/>
    <s v="https://doi.org/10.1080/09613218.2014.979029"/>
    <s v="for use_type or construction_type: 'Commercial residential / Brickwork'"/>
    <s v="multiplied gross volume by material intensity per volume and divided by floor area"/>
    <s v="brick building. Minerals defined as &quot;brick&quot;. "/>
    <s v="NULL"/>
    <s v="NULL"/>
    <s v="Nistad (Heeren)"/>
    <s v="Europe"/>
    <s v="NULL"/>
    <s v="NULL"/>
    <s v="NULL"/>
    <s v="NULL"/>
    <s v="NULL"/>
    <s v="NULL"/>
    <s v="NULL"/>
    <s v="NULL"/>
    <s v="NULL"/>
    <s v="NULL"/>
    <s v="NULL"/>
    <s v="NULL"/>
    <s v="NULL"/>
    <s v="NULL"/>
    <s v="NULL"/>
    <s v="NULL"/>
    <x v="0"/>
    <x v="0"/>
    <x v="9"/>
    <x v="4"/>
    <s v="Standard"/>
    <s v="real-world single case study"/>
    <x v="4"/>
    <x v="3"/>
    <s v="OECD_EU15"/>
  </r>
  <r>
    <n v="309"/>
    <s v="Hong Kong/China"/>
    <s v="Hong Kong"/>
    <n v="2001"/>
    <n v="2003"/>
    <n v="141.7634807"/>
    <m/>
    <n v="1.5436241610000001"/>
    <m/>
    <n v="2.2263364960000001"/>
    <m/>
    <m/>
    <n v="1413.420505"/>
    <n v="6.2485536000000001E-2"/>
    <n v="455.3135848"/>
    <m/>
    <m/>
    <m/>
    <m/>
    <m/>
    <m/>
    <m/>
    <m/>
    <m/>
    <m/>
    <m/>
    <m/>
    <n v="4.4087016889999999"/>
    <m/>
    <m/>
    <m/>
    <m/>
    <m/>
    <m/>
    <m/>
    <m/>
    <n v="0.81231196500000002"/>
    <s v="One Peking, a commercial building"/>
    <n v="30"/>
    <s v="commercial "/>
    <s v="&quot;office, retail&quot;"/>
    <s v="case study"/>
    <s v="urban "/>
    <s v="gross "/>
    <s v="Yan, Hui; Shen Qiping; Fan, Linda C.H.; Wang, Yaowu; Zhang, Lei"/>
    <n v="2010"/>
    <s v="Greenhouse gas emissions in building construction: A case study of One Peking in Hong Kong"/>
    <s v="Building and Environment"/>
    <s v="Copyright Elsevier"/>
    <s v="10.1016/j.buildenv.2009.09.014"/>
    <s v="https://doi.org/10.1016/j.buildenv.2009.09.014"/>
    <s v="for use_type or construction_type: 'Office + Retail'"/>
    <s v="divided material mass by floor area"/>
    <s v="NULL"/>
    <s v="NULL"/>
    <s v="NULL"/>
    <s v="Nistad (Heeren)"/>
    <s v="China"/>
    <s v="NULL"/>
    <s v="NULL"/>
    <s v="NULL"/>
    <s v="NULL"/>
    <s v="NULL"/>
    <s v="NULL"/>
    <s v="NULL"/>
    <s v="NULL"/>
    <s v="NULL"/>
    <s v="NULL"/>
    <s v="NULL"/>
    <s v="NULL"/>
    <s v="NULL"/>
    <s v="NULL"/>
    <s v="NULL"/>
    <s v="NULL"/>
    <x v="2"/>
    <x v="2"/>
    <x v="14"/>
    <x v="3"/>
    <s v="Standard"/>
    <s v="real-world single case study"/>
    <x v="1"/>
    <x v="2"/>
    <s v="ASIA_CHN"/>
  </r>
  <r>
    <n v="310"/>
    <s v="Greece"/>
    <s v="Athens "/>
    <m/>
    <m/>
    <n v="47.340560549999999"/>
    <m/>
    <m/>
    <m/>
    <m/>
    <m/>
    <m/>
    <n v="1181.336859"/>
    <n v="11.470650450000001"/>
    <m/>
    <n v="76.430460069999995"/>
    <n v="27.75092544"/>
    <m/>
    <m/>
    <m/>
    <m/>
    <m/>
    <m/>
    <m/>
    <m/>
    <m/>
    <n v="32.569011109999998"/>
    <m/>
    <n v="1.2501322050000001"/>
    <m/>
    <n v="1.3569539930000001"/>
    <m/>
    <m/>
    <m/>
    <m/>
    <m/>
    <n v="102.1544157"/>
    <s v="Contemporary office building. Five-storey, office building with 2 basements and a flat roof"/>
    <n v="5"/>
    <s v="non-residential"/>
    <s v="office"/>
    <s v="case study"/>
    <s v="urban"/>
    <s v="gross "/>
    <s v="Dimoudi, A; Tompa, C"/>
    <n v="2008"/>
    <s v="Energy and environmental indicators related to construction of office buildings"/>
    <s v="Resources, Conservation and Recycling"/>
    <s v="Copyright Elsevier"/>
    <s v="10.1016/j.resconrec.2008.09.008"/>
    <s v="https://doi.org/10.1016/j.resconrec.2008.09.008"/>
    <s v="for use_type or construction_type: 'The flooring material is ceramic tiles in the office spaces and marble in the corridors and staircases.'"/>
    <s v="divided material mass by floor area"/>
    <s v="NULL"/>
    <s v="NULL"/>
    <s v="NULL"/>
    <s v="Nistad (Heeren)"/>
    <s v="Europe"/>
    <s v="NULL"/>
    <s v="NULL"/>
    <s v="NULL"/>
    <s v="NULL"/>
    <s v="NULL"/>
    <s v="NULL"/>
    <s v="NULL"/>
    <s v="NULL"/>
    <s v="NULL"/>
    <s v="NULL"/>
    <s v="NULL"/>
    <s v="NULL"/>
    <s v="NULL"/>
    <s v="NULL"/>
    <s v="NULL"/>
    <s v="NULL"/>
    <x v="0"/>
    <x v="0"/>
    <x v="13"/>
    <x v="3"/>
    <s v="Standard"/>
    <s v="real-world single case study"/>
    <x v="1"/>
    <x v="2"/>
    <s v="OECD_EU15"/>
  </r>
  <r>
    <n v="311"/>
    <s v="Greece"/>
    <s v="Athens "/>
    <m/>
    <m/>
    <n v="78.605000000000004"/>
    <m/>
    <n v="1.8025"/>
    <m/>
    <m/>
    <m/>
    <m/>
    <n v="1701.4375"/>
    <n v="26.765000000000001"/>
    <m/>
    <n v="85.575000000000003"/>
    <n v="10.0375"/>
    <m/>
    <m/>
    <m/>
    <m/>
    <m/>
    <m/>
    <m/>
    <m/>
    <m/>
    <m/>
    <m/>
    <n v="1.5525"/>
    <m/>
    <n v="6.2"/>
    <m/>
    <m/>
    <m/>
    <n v="1.3674999999999999"/>
    <m/>
    <n v="95.084999999999994"/>
    <s v="Contemporary office building. Three-storey, office building with a basement and a flat roof"/>
    <n v="3"/>
    <s v="non-residential"/>
    <s v="office"/>
    <s v="case study"/>
    <s v="urban"/>
    <s v="gross "/>
    <s v="Dimoudi, A; Tompa, C"/>
    <n v="2008"/>
    <s v="Energy and environmental indicators related to construction of office buildings"/>
    <s v="Resources, Conservation and Recycling"/>
    <s v="Copyright Elsevier"/>
    <s v="10.1016/j.resconrec.2008.09.008"/>
    <s v="https://doi.org/10.1016/j.resconrec.2008.09.008"/>
    <s v="NULL"/>
    <s v="divided material mass by floor area"/>
    <s v="Vinyl tiles added to &quot;PVC&quot;."/>
    <s v="NULL"/>
    <s v="NULL"/>
    <s v="Nistad (Heeren)"/>
    <s v="Europe"/>
    <s v="NULL"/>
    <s v="NULL"/>
    <s v="NULL"/>
    <s v="NULL"/>
    <s v="NULL"/>
    <s v="NULL"/>
    <s v="NULL"/>
    <s v="NULL"/>
    <s v="NULL"/>
    <s v="NULL"/>
    <s v="NULL"/>
    <s v="NULL"/>
    <s v="NULL"/>
    <s v="NULL"/>
    <s v="NULL"/>
    <s v="NULL"/>
    <x v="0"/>
    <x v="0"/>
    <x v="13"/>
    <x v="3"/>
    <s v="Standard"/>
    <s v="real-world single case study"/>
    <x v="1"/>
    <x v="2"/>
    <s v="OECD_EU15"/>
  </r>
  <r>
    <n v="312"/>
    <s v="Iceland "/>
    <s v="Reykjavik"/>
    <m/>
    <n v="1996"/>
    <n v="38.439399999999999"/>
    <m/>
    <m/>
    <m/>
    <n v="1.58826"/>
    <m/>
    <m/>
    <n v="1196.634"/>
    <m/>
    <m/>
    <m/>
    <n v="59.44"/>
    <m/>
    <m/>
    <m/>
    <m/>
    <m/>
    <m/>
    <m/>
    <m/>
    <m/>
    <m/>
    <m/>
    <m/>
    <m/>
    <m/>
    <m/>
    <m/>
    <m/>
    <m/>
    <n v="6.6543200000000002"/>
    <n v="0.56699999999999995"/>
    <s v="Typical school building. The Vættaskóli-Engi school building is located in Reykjavik"/>
    <n v="2"/>
    <s v="non-residential"/>
    <s v="education"/>
    <s v="case study"/>
    <s v="urban"/>
    <s v="gross "/>
    <s v="Emami, Nargessadat; Marteinsson, Björn; Heinonen, Jukka"/>
    <n v="2016"/>
    <s v="Environmental Impact Assessment of a School Building in Iceland Using LCA-Including the Effect of Long Distance Transport of Materials"/>
    <s v="Buildings"/>
    <s v="Copyright Elsevier"/>
    <s v="10.3390/buildings6040046"/>
    <s v="https://doi.org/10.3390/buildings6040046"/>
    <s v="NULL"/>
    <s v="divided material mass by floor area"/>
    <s v="&quot;Insulation_unspecified&quot; is stone wool."/>
    <s v="NULL"/>
    <s v="NULL"/>
    <s v="Nistad (Heeren)"/>
    <s v="Europe"/>
    <s v="NULL"/>
    <s v="NULL"/>
    <s v="NULL"/>
    <s v="NULL"/>
    <s v="NULL"/>
    <s v="NULL"/>
    <s v="NULL"/>
    <s v="NULL"/>
    <s v="NULL"/>
    <s v="NULL"/>
    <s v="NULL"/>
    <s v="NULL"/>
    <s v="NULL"/>
    <s v="NULL"/>
    <s v="NULL"/>
    <s v="NULL"/>
    <x v="7"/>
    <x v="0"/>
    <x v="11"/>
    <x v="2"/>
    <s v="Efficient"/>
    <s v="real-world single case study"/>
    <x v="1"/>
    <x v="2"/>
    <s v="OECD_EFTA"/>
  </r>
  <r>
    <n v="313"/>
    <s v="USA"/>
    <s v="Pittsburgh "/>
    <m/>
    <n v="1971"/>
    <n v="117"/>
    <n v="4.5"/>
    <n v="0.49"/>
    <m/>
    <m/>
    <m/>
    <m/>
    <n v="117"/>
    <m/>
    <m/>
    <m/>
    <m/>
    <m/>
    <n v="5.2"/>
    <m/>
    <m/>
    <m/>
    <m/>
    <m/>
    <m/>
    <n v="86"/>
    <n v="3.2"/>
    <n v="5.5"/>
    <n v="0.2"/>
    <n v="0.19"/>
    <m/>
    <m/>
    <m/>
    <m/>
    <m/>
    <n v="0.45"/>
    <n v="6.74"/>
    <s v="An existing institutioNAl building—Benedum Hall at Upitt"/>
    <n v="12"/>
    <s v="non-residential"/>
    <s v="education"/>
    <s v="case study"/>
    <s v="urban"/>
    <s v="NA"/>
    <s v="Collinge, William O.; Landis, Amy E.; Alex, Jones K.; Schaefer, Laura A.; Bilec, Melissa M."/>
    <n v="2012"/>
    <s v="Dynamic life cycle assessment: framework and application to an institutional building"/>
    <s v="The International Journal of Life Cycle Assessment "/>
    <s v="Copyright Elsevier"/>
    <s v="10.1007/s11367-012-0528-2"/>
    <s v="https://doi.org/10.1007/s11367-012-0528-2"/>
    <s v="NULL"/>
    <s v="no conversion needed"/>
    <s v="&quot;Siding unspecified&quot; is exterior masonry. Resilient floor tiles is assigned to &quot;ceramics&quot;. &quot;Insulation_unspecified&quot; is fiberglass and &quot;other unspecified&quot; is cast iron piping and glass fiber reinforced concrete.&quot;"/>
    <s v="NULL"/>
    <s v="NULL"/>
    <s v="Nistad (Heeren)"/>
    <s v="US"/>
    <s v="NULL"/>
    <s v="NULL"/>
    <s v="NULL"/>
    <s v="NULL"/>
    <s v="NULL"/>
    <s v="NULL"/>
    <s v="NULL"/>
    <s v="NULL"/>
    <s v="NULL"/>
    <s v="NULL"/>
    <s v="NULL"/>
    <s v="NULL"/>
    <s v="NULL"/>
    <s v="NULL"/>
    <s v="NULL"/>
    <s v="NULL"/>
    <x v="9"/>
    <x v="0"/>
    <x v="11"/>
    <x v="0"/>
    <s v="Standard"/>
    <s v="real-world single case study"/>
    <x v="1"/>
    <x v="0"/>
    <s v="OECD_USA"/>
  </r>
  <r>
    <n v="314"/>
    <s v="China"/>
    <s v="Dalian "/>
    <m/>
    <m/>
    <n v="108.43"/>
    <m/>
    <m/>
    <m/>
    <n v="7.5"/>
    <m/>
    <m/>
    <n v="2623.66"/>
    <n v="74.19"/>
    <m/>
    <n v="70.83"/>
    <m/>
    <m/>
    <m/>
    <m/>
    <m/>
    <m/>
    <m/>
    <m/>
    <m/>
    <m/>
    <m/>
    <n v="6.86"/>
    <n v="2.74"/>
    <m/>
    <m/>
    <m/>
    <m/>
    <m/>
    <m/>
    <m/>
    <m/>
    <s v="Typical university office building in ChiNA. The case study building is the Innovation Park of Dalian University of Technology"/>
    <n v="13"/>
    <s v="non-residential"/>
    <s v="education"/>
    <s v="case study"/>
    <s v="urban "/>
    <s v="NA"/>
    <s v="Wu, Huijun W.; Yuan, Zengwei W., Zhang, Ling; Bi, Jun"/>
    <n v="2011"/>
    <s v="Life cycle energy consumption and CO2 emission of an office building in China"/>
    <s v="The International Journal of Life Cycle Assessment "/>
    <s v="Copyright Elsevier"/>
    <s v="10.1007/s11367-011-0342-2"/>
    <s v="https://doi.org/10.1007/s11367-011-0342-2"/>
    <s v="NULL"/>
    <s v="no conversion needed"/>
    <s v="NULL"/>
    <s v="NULL"/>
    <s v="NULL"/>
    <s v="Nistad (Heeren)"/>
    <s v="China"/>
    <s v="NULL"/>
    <s v="NULL"/>
    <s v="NULL"/>
    <s v="NULL"/>
    <s v="NULL"/>
    <s v="NULL"/>
    <s v="NULL"/>
    <s v="NULL"/>
    <s v="NULL"/>
    <s v="NULL"/>
    <s v="NULL"/>
    <s v="NULL"/>
    <s v="NULL"/>
    <s v="NULL"/>
    <s v="NULL"/>
    <s v="NULL"/>
    <x v="2"/>
    <x v="2"/>
    <x v="11"/>
    <x v="3"/>
    <s v="Standard"/>
    <s v="real-world single case study"/>
    <x v="1"/>
    <x v="2"/>
    <s v="ASIA_CHN"/>
  </r>
  <r>
    <n v="315"/>
    <s v="Australia"/>
    <s v="Perth"/>
    <m/>
    <m/>
    <n v="136.85624910000001"/>
    <m/>
    <m/>
    <n v="238.56787489999999"/>
    <n v="1.031606673"/>
    <m/>
    <m/>
    <n v="1317.4689049999999"/>
    <n v="0.89054726399999995"/>
    <n v="2.6776119399999998"/>
    <n v="12.45074627"/>
    <m/>
    <m/>
    <n v="0.45190713100000002"/>
    <m/>
    <m/>
    <m/>
    <m/>
    <m/>
    <m/>
    <m/>
    <m/>
    <n v="1.3103401910000001"/>
    <m/>
    <m/>
    <n v="1.9022534000000001E-2"/>
    <m/>
    <n v="1.0725782850000001"/>
    <m/>
    <m/>
    <n v="16.422056380000001"/>
    <n v="16.97225637"/>
    <s v="The new Building 216 “Engineering Pavilion Complex” at Curtin University in Western Australia comprises two building wings located around an exhibition plaza"/>
    <s v="NA"/>
    <s v="non-residential"/>
    <s v="education"/>
    <s v="case study"/>
    <s v="urban"/>
    <s v="gross "/>
    <s v="Biswas, Wahidul"/>
    <n v="2014"/>
    <s v="Carbon footprint and embodied energy consumption assessment of building construction works in Western Australia"/>
    <s v="International Journal of Sustainable Built Environment"/>
    <s v="Copyright Elsevier"/>
    <s v="10.1016/j.ijsbe.2014.11.004"/>
    <s v="https://doi.org/10.1016/j.ijsbe.2014.11.004"/>
    <s v="NULL"/>
    <s v="convert to material mass by dividing tkm by km in Table 1"/>
    <s v="Plasterboard (Boral) assigned to &quot;plaster board gypsum&quot;."/>
    <s v="NULL"/>
    <s v="NULL"/>
    <s v="Nistad (Heeren)"/>
    <s v="Oceania"/>
    <s v="NULL"/>
    <s v="NULL"/>
    <s v="NULL"/>
    <s v="NULL"/>
    <s v="NULL"/>
    <s v="NULL"/>
    <s v="NULL"/>
    <s v="NULL"/>
    <s v="NULL"/>
    <s v="NULL"/>
    <s v="NULL"/>
    <s v="NULL"/>
    <s v="NULL"/>
    <s v="NULL"/>
    <s v="NULL"/>
    <s v="NULL"/>
    <x v="6"/>
    <x v="0"/>
    <x v="11"/>
    <x v="7"/>
    <s v="Efficient"/>
    <s v="real-world single case study"/>
    <x v="1"/>
    <x v="2"/>
    <s v="OECD_AUNZ"/>
  </r>
  <r>
    <n v="316"/>
    <s v="China"/>
    <s v="avg"/>
    <n v="1950"/>
    <n v="1959"/>
    <n v="14"/>
    <m/>
    <m/>
    <m/>
    <n v="20"/>
    <m/>
    <m/>
    <m/>
    <n v="148"/>
    <n v="1038"/>
    <n v="638"/>
    <m/>
    <m/>
    <m/>
    <m/>
    <n v="1"/>
    <m/>
    <m/>
    <m/>
    <m/>
    <m/>
    <m/>
    <n v="1"/>
    <m/>
    <m/>
    <m/>
    <m/>
    <m/>
    <m/>
    <m/>
    <m/>
    <n v="32"/>
    <s v="brick-concrete building"/>
    <s v="NA"/>
    <s v="residential "/>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for use_type or construction_type: 'For rural areas we investigated material consumption of adobe-wood and brick–wood buildings and obtained the material intensity. For rural brick–concrete and reinforced-concrete buildings, we assumed that the material intensity is the same as in the urban areas.'"/>
    <s v="no conversion needed"/>
    <s v="&quot;Other unspecified material&quot; is lime."/>
    <s v="NULL"/>
    <s v="NULL"/>
    <s v="Nistad (Heeren)"/>
    <s v="China"/>
    <s v="NULL"/>
    <s v="NULL"/>
    <s v="NULL"/>
    <s v="NULL"/>
    <s v="NULL"/>
    <s v="NULL"/>
    <s v="NULL"/>
    <s v="NULL"/>
    <s v="NULL"/>
    <s v="NULL"/>
    <s v="NULL"/>
    <s v="NULL"/>
    <s v="NULL"/>
    <s v="NULL"/>
    <s v="NULL"/>
    <s v="NULL"/>
    <x v="2"/>
    <x v="2"/>
    <x v="0"/>
    <x v="4"/>
    <s v="Standard"/>
    <s v="sample/average/statistics"/>
    <x v="0"/>
    <x v="3"/>
    <s v="ASIA_CHN"/>
  </r>
  <r>
    <n v="317"/>
    <s v="China"/>
    <s v="avg"/>
    <n v="1960"/>
    <n v="1979"/>
    <n v="16"/>
    <m/>
    <m/>
    <m/>
    <n v="22"/>
    <m/>
    <m/>
    <m/>
    <n v="157"/>
    <n v="1189"/>
    <n v="674"/>
    <m/>
    <m/>
    <m/>
    <m/>
    <n v="1"/>
    <m/>
    <m/>
    <m/>
    <m/>
    <m/>
    <m/>
    <n v="2"/>
    <m/>
    <m/>
    <m/>
    <m/>
    <m/>
    <m/>
    <m/>
    <m/>
    <n v="32"/>
    <s v="brick-concrete building"/>
    <s v="NA"/>
    <s v="residential "/>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4"/>
    <s v="Standard"/>
    <s v="sample/average/statistics"/>
    <x v="0"/>
    <x v="3"/>
    <s v="ASIA_CHN"/>
  </r>
  <r>
    <n v="318"/>
    <s v="China"/>
    <s v="avg"/>
    <n v="1980"/>
    <n v="2010"/>
    <n v="21"/>
    <m/>
    <m/>
    <m/>
    <n v="24"/>
    <m/>
    <m/>
    <m/>
    <n v="172"/>
    <n v="1345"/>
    <n v="705"/>
    <m/>
    <m/>
    <m/>
    <m/>
    <n v="2"/>
    <m/>
    <m/>
    <m/>
    <m/>
    <m/>
    <m/>
    <n v="2"/>
    <m/>
    <m/>
    <m/>
    <m/>
    <m/>
    <m/>
    <m/>
    <m/>
    <n v="32"/>
    <s v="brick-concrete building"/>
    <s v="NA"/>
    <s v="residential "/>
    <s v="NA"/>
    <s v="averaged "/>
    <s v="urban "/>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4"/>
    <s v="Standard"/>
    <s v="sample/average/statistics"/>
    <x v="0"/>
    <x v="3"/>
    <s v="ASIA_CHN"/>
  </r>
  <r>
    <n v="319"/>
    <s v="China"/>
    <s v="avg"/>
    <n v="1975"/>
    <n v="1979"/>
    <n v="17"/>
    <m/>
    <m/>
    <m/>
    <n v="22"/>
    <m/>
    <m/>
    <m/>
    <n v="153"/>
    <n v="1066"/>
    <n v="107"/>
    <m/>
    <m/>
    <m/>
    <m/>
    <n v="2"/>
    <m/>
    <m/>
    <m/>
    <m/>
    <m/>
    <m/>
    <n v="2"/>
    <m/>
    <m/>
    <m/>
    <m/>
    <m/>
    <m/>
    <m/>
    <m/>
    <n v="19"/>
    <s v="steel-concrete building"/>
    <s v="NA"/>
    <s v="residential "/>
    <s v="NA"/>
    <s v="averaged "/>
    <s v="urban "/>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8"/>
    <s v="Standard"/>
    <s v="sample/average/statistics"/>
    <x v="0"/>
    <x v="4"/>
    <s v="ASIA_CHN"/>
  </r>
  <r>
    <n v="320"/>
    <s v="China"/>
    <s v="avg"/>
    <n v="1980"/>
    <n v="1989"/>
    <n v="32"/>
    <m/>
    <m/>
    <m/>
    <n v="22"/>
    <m/>
    <m/>
    <m/>
    <n v="181"/>
    <n v="1113"/>
    <n v="174"/>
    <m/>
    <m/>
    <m/>
    <m/>
    <n v="2"/>
    <m/>
    <m/>
    <m/>
    <m/>
    <m/>
    <m/>
    <n v="2"/>
    <m/>
    <m/>
    <m/>
    <m/>
    <m/>
    <m/>
    <m/>
    <m/>
    <n v="27"/>
    <s v="steel-concrete building"/>
    <s v="NA"/>
    <s v="residential "/>
    <s v="NA"/>
    <s v="averaged "/>
    <s v="urban "/>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8"/>
    <s v="Standard"/>
    <s v="sample/average/statistics"/>
    <x v="0"/>
    <x v="4"/>
    <s v="ASIA_CHN"/>
  </r>
  <r>
    <n v="321"/>
    <s v="China"/>
    <s v="avg"/>
    <n v="1990"/>
    <n v="2010"/>
    <n v="75"/>
    <m/>
    <m/>
    <m/>
    <n v="26"/>
    <m/>
    <m/>
    <m/>
    <n v="238"/>
    <n v="1451"/>
    <n v="16"/>
    <m/>
    <m/>
    <m/>
    <m/>
    <n v="2"/>
    <m/>
    <m/>
    <m/>
    <m/>
    <m/>
    <m/>
    <n v="2"/>
    <m/>
    <m/>
    <m/>
    <m/>
    <m/>
    <m/>
    <m/>
    <m/>
    <n v="33"/>
    <s v="steel-concrete building"/>
    <s v="NA"/>
    <s v="residential "/>
    <s v="NA"/>
    <s v="averaged "/>
    <s v="urban "/>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8"/>
    <s v="Standard"/>
    <s v="sample/average/statistics"/>
    <x v="0"/>
    <x v="4"/>
    <s v="ASIA_CHN"/>
  </r>
  <r>
    <n v="322"/>
    <s v="China"/>
    <s v="avg"/>
    <n v="1950"/>
    <n v="2010"/>
    <n v="10"/>
    <m/>
    <m/>
    <m/>
    <n v="107"/>
    <m/>
    <m/>
    <m/>
    <n v="112"/>
    <n v="977"/>
    <n v="855"/>
    <m/>
    <m/>
    <m/>
    <m/>
    <m/>
    <m/>
    <m/>
    <m/>
    <m/>
    <m/>
    <m/>
    <n v="0.25"/>
    <m/>
    <m/>
    <m/>
    <m/>
    <m/>
    <m/>
    <m/>
    <m/>
    <n v="18"/>
    <s v="brick-wood building"/>
    <s v="NA"/>
    <s v="residential "/>
    <s v="NA"/>
    <s v="averaged "/>
    <s v="rural"/>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4"/>
    <s v="Standard"/>
    <s v="sample/average/statistics"/>
    <x v="0"/>
    <x v="3"/>
    <s v="ASIA_CHN"/>
  </r>
  <r>
    <n v="323"/>
    <s v="China"/>
    <s v="avg"/>
    <n v="1980"/>
    <n v="2010"/>
    <n v="21"/>
    <m/>
    <m/>
    <m/>
    <n v="24"/>
    <m/>
    <m/>
    <m/>
    <n v="172"/>
    <n v="1345"/>
    <n v="705"/>
    <m/>
    <m/>
    <m/>
    <m/>
    <n v="2"/>
    <m/>
    <m/>
    <m/>
    <m/>
    <m/>
    <m/>
    <n v="2"/>
    <m/>
    <m/>
    <m/>
    <m/>
    <m/>
    <m/>
    <m/>
    <m/>
    <n v="32"/>
    <s v="brick-wood building"/>
    <s v="NA"/>
    <s v="residential "/>
    <s v="NA"/>
    <s v="averaged "/>
    <s v="rural"/>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4"/>
    <s v="Standard"/>
    <s v="sample/average/statistics"/>
    <x v="0"/>
    <x v="3"/>
    <s v="ASIA_CHN"/>
  </r>
  <r>
    <n v="324"/>
    <s v="China"/>
    <s v="avg"/>
    <n v="1990"/>
    <n v="2010"/>
    <n v="75"/>
    <m/>
    <m/>
    <m/>
    <n v="26"/>
    <m/>
    <m/>
    <m/>
    <n v="238"/>
    <n v="1451"/>
    <n v="16"/>
    <m/>
    <m/>
    <m/>
    <m/>
    <n v="2"/>
    <m/>
    <m/>
    <m/>
    <m/>
    <m/>
    <m/>
    <n v="2"/>
    <m/>
    <m/>
    <m/>
    <m/>
    <m/>
    <m/>
    <m/>
    <m/>
    <n v="33"/>
    <s v="reinforced-concrete building"/>
    <s v="NA"/>
    <s v="residential "/>
    <s v="NA"/>
    <s v="averaged "/>
    <s v="rural"/>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0"/>
    <x v="3"/>
    <s v="Standard"/>
    <s v="sample/average/statistics"/>
    <x v="0"/>
    <x v="2"/>
    <s v="ASIA_CHN"/>
  </r>
  <r>
    <n v="325"/>
    <s v="China"/>
    <s v="avg"/>
    <n v="1950"/>
    <n v="1959"/>
    <n v="26"/>
    <m/>
    <m/>
    <m/>
    <n v="14"/>
    <m/>
    <m/>
    <m/>
    <n v="168"/>
    <n v="994"/>
    <n v="615"/>
    <m/>
    <m/>
    <m/>
    <m/>
    <n v="2"/>
    <m/>
    <m/>
    <m/>
    <m/>
    <m/>
    <m/>
    <n v="2"/>
    <m/>
    <m/>
    <m/>
    <m/>
    <m/>
    <m/>
    <m/>
    <m/>
    <n v="40"/>
    <s v="brick-concrete building"/>
    <s v="NA"/>
    <s v="non-residential"/>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1"/>
    <x v="4"/>
    <s v="Standard"/>
    <s v="sample/average/statistics"/>
    <x v="1"/>
    <x v="3"/>
    <s v="ASIA_CHN"/>
  </r>
  <r>
    <n v="326"/>
    <s v="China"/>
    <s v="avg"/>
    <n v="1960"/>
    <n v="1979"/>
    <n v="26"/>
    <m/>
    <m/>
    <m/>
    <n v="15"/>
    <m/>
    <m/>
    <m/>
    <n v="183"/>
    <n v="1081"/>
    <n v="570"/>
    <m/>
    <m/>
    <m/>
    <m/>
    <n v="2"/>
    <m/>
    <m/>
    <m/>
    <m/>
    <m/>
    <m/>
    <n v="2"/>
    <m/>
    <m/>
    <m/>
    <m/>
    <m/>
    <m/>
    <m/>
    <m/>
    <n v="48"/>
    <s v="brick-concrete building"/>
    <s v="NA"/>
    <s v="non-residential"/>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1"/>
    <x v="4"/>
    <s v="Standard"/>
    <s v="sample/average/statistics"/>
    <x v="1"/>
    <x v="3"/>
    <s v="ASIA_CHN"/>
  </r>
  <r>
    <n v="327"/>
    <s v="China"/>
    <s v="avg"/>
    <n v="1980"/>
    <n v="2010"/>
    <n v="28"/>
    <m/>
    <m/>
    <m/>
    <n v="34"/>
    <m/>
    <m/>
    <m/>
    <n v="215"/>
    <n v="1216"/>
    <n v="541"/>
    <m/>
    <m/>
    <m/>
    <m/>
    <n v="2"/>
    <m/>
    <m/>
    <m/>
    <m/>
    <m/>
    <m/>
    <n v="2"/>
    <m/>
    <m/>
    <m/>
    <m/>
    <m/>
    <m/>
    <m/>
    <m/>
    <n v="48"/>
    <s v="brick-concrete building"/>
    <s v="NA"/>
    <s v="non-residential"/>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1"/>
    <x v="4"/>
    <s v="Standard"/>
    <s v="sample/average/statistics"/>
    <x v="1"/>
    <x v="3"/>
    <s v="ASIA_CHN"/>
  </r>
  <r>
    <n v="328"/>
    <s v="China"/>
    <s v="avg"/>
    <n v="1975"/>
    <n v="1979"/>
    <n v="24"/>
    <m/>
    <m/>
    <m/>
    <n v="17"/>
    <m/>
    <m/>
    <m/>
    <n v="271"/>
    <n v="1231"/>
    <n v="36"/>
    <m/>
    <m/>
    <m/>
    <m/>
    <n v="1"/>
    <m/>
    <m/>
    <m/>
    <m/>
    <m/>
    <m/>
    <n v="2"/>
    <m/>
    <m/>
    <m/>
    <m/>
    <m/>
    <m/>
    <m/>
    <m/>
    <n v="6"/>
    <s v="reinforced-concrete building"/>
    <s v="NA"/>
    <s v="non-residential"/>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1"/>
    <x v="3"/>
    <s v="Standard"/>
    <s v="sample/average/statistics"/>
    <x v="1"/>
    <x v="2"/>
    <s v="ASIA_CHN"/>
  </r>
  <r>
    <n v="329"/>
    <s v="China"/>
    <s v="avg"/>
    <n v="1980"/>
    <n v="1989"/>
    <n v="43"/>
    <m/>
    <m/>
    <m/>
    <n v="22"/>
    <m/>
    <m/>
    <m/>
    <n v="320"/>
    <n v="1314"/>
    <n v="319"/>
    <m/>
    <m/>
    <m/>
    <m/>
    <n v="2"/>
    <m/>
    <m/>
    <m/>
    <m/>
    <m/>
    <m/>
    <n v="2"/>
    <m/>
    <m/>
    <m/>
    <m/>
    <m/>
    <m/>
    <m/>
    <m/>
    <n v="28"/>
    <s v="reinforced-concrete building"/>
    <s v="NA"/>
    <s v="non-residential"/>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1"/>
    <x v="3"/>
    <s v="Standard"/>
    <s v="sample/average/statistics"/>
    <x v="1"/>
    <x v="2"/>
    <s v="ASIA_CHN"/>
  </r>
  <r>
    <n v="330"/>
    <s v="China"/>
    <s v="avg"/>
    <n v="1990"/>
    <n v="2010"/>
    <n v="80"/>
    <m/>
    <m/>
    <m/>
    <n v="27"/>
    <m/>
    <m/>
    <m/>
    <n v="418"/>
    <n v="1438"/>
    <n v="234"/>
    <m/>
    <m/>
    <m/>
    <m/>
    <n v="2"/>
    <m/>
    <m/>
    <m/>
    <m/>
    <m/>
    <m/>
    <n v="2"/>
    <m/>
    <m/>
    <m/>
    <m/>
    <m/>
    <m/>
    <m/>
    <m/>
    <n v="28"/>
    <s v="reinforced-concrete building"/>
    <s v="NA"/>
    <s v="non-residential"/>
    <s v="NA"/>
    <s v="averaged "/>
    <s v="urban"/>
    <s v="NA"/>
    <s v="Shi, Feng; Huang, Tao; Tanikawa, Hiroki; Han, Ji; Hasimoto, Seiji, Moriguchi, Yuichi"/>
    <n v="2012"/>
    <s v="Toward a Low Carbon–Dematerialization Society"/>
    <s v="Journal of Industrial Ecology"/>
    <s v="Copyright Elsevier"/>
    <s v="10.1111/j.1530-9290.2012.00523.x"/>
    <s v="https://doi.org/10.1111/j.1530-9290.2012.00523.x"/>
    <s v="NULL"/>
    <s v="no conversion needed"/>
    <s v="&quot;Other unspecified material&quot; is lime."/>
    <s v="NULL"/>
    <s v="NULL"/>
    <s v="Nistad (Heeren)"/>
    <s v="China"/>
    <s v="NULL"/>
    <s v="NULL"/>
    <s v="NULL"/>
    <s v="NULL"/>
    <s v="NULL"/>
    <s v="NULL"/>
    <s v="NULL"/>
    <s v="NULL"/>
    <s v="NULL"/>
    <s v="NULL"/>
    <s v="NULL"/>
    <s v="NULL"/>
    <s v="NULL"/>
    <s v="NULL"/>
    <s v="NULL"/>
    <s v="NULL"/>
    <x v="2"/>
    <x v="2"/>
    <x v="1"/>
    <x v="3"/>
    <s v="Standard"/>
    <s v="sample/average/statistics"/>
    <x v="1"/>
    <x v="2"/>
    <s v="ASIA_CHN"/>
  </r>
  <r>
    <n v="331"/>
    <s v="China"/>
    <s v="avg"/>
    <m/>
    <m/>
    <n v="56"/>
    <m/>
    <m/>
    <m/>
    <n v="18"/>
    <m/>
    <m/>
    <n v="708"/>
    <n v="199"/>
    <n v="862"/>
    <n v="330"/>
    <m/>
    <m/>
    <m/>
    <m/>
    <m/>
    <m/>
    <m/>
    <m/>
    <m/>
    <m/>
    <n v="9"/>
    <n v="2"/>
    <m/>
    <m/>
    <m/>
    <m/>
    <m/>
    <m/>
    <m/>
    <m/>
    <n v="57"/>
    <s v="average"/>
    <s v="NA"/>
    <s v="residential "/>
    <s v="NA"/>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0"/>
    <x v="3"/>
    <s v="Standard"/>
    <s v="sample/average/statistics"/>
    <x v="0"/>
    <x v="2"/>
    <s v="ASIA_CHN"/>
  </r>
  <r>
    <n v="332"/>
    <s v="China"/>
    <s v="avg"/>
    <m/>
    <m/>
    <n v="37"/>
    <m/>
    <m/>
    <m/>
    <n v="20"/>
    <m/>
    <m/>
    <n v="875"/>
    <n v="209"/>
    <n v="1382"/>
    <n v="393"/>
    <m/>
    <m/>
    <m/>
    <m/>
    <m/>
    <m/>
    <m/>
    <m/>
    <m/>
    <m/>
    <n v="8"/>
    <n v="2"/>
    <m/>
    <m/>
    <m/>
    <m/>
    <m/>
    <m/>
    <m/>
    <m/>
    <n v="39"/>
    <s v="average"/>
    <s v="NA"/>
    <s v="non-residential"/>
    <s v="warehouse"/>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15"/>
    <x v="3"/>
    <s v="Standard"/>
    <s v="sample/average/statistics"/>
    <x v="1"/>
    <x v="2"/>
    <s v="ASIA_CHN"/>
  </r>
  <r>
    <n v="333"/>
    <s v="China"/>
    <s v="avg"/>
    <m/>
    <m/>
    <n v="86"/>
    <m/>
    <m/>
    <m/>
    <n v="30"/>
    <m/>
    <m/>
    <n v="717"/>
    <n v="219"/>
    <n v="612"/>
    <n v="326"/>
    <m/>
    <m/>
    <m/>
    <m/>
    <m/>
    <m/>
    <m/>
    <m/>
    <m/>
    <m/>
    <n v="7"/>
    <n v="3"/>
    <m/>
    <m/>
    <m/>
    <m/>
    <m/>
    <m/>
    <m/>
    <m/>
    <n v="27"/>
    <s v="average"/>
    <s v="NA"/>
    <s v="non-residential"/>
    <s v="office "/>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14"/>
    <x v="3"/>
    <s v="Standard"/>
    <s v="sample/average/statistics"/>
    <x v="1"/>
    <x v="2"/>
    <s v="ASIA_CHN"/>
  </r>
  <r>
    <n v="334"/>
    <s v="China"/>
    <s v="avg"/>
    <m/>
    <m/>
    <n v="103"/>
    <m/>
    <m/>
    <m/>
    <n v="31"/>
    <m/>
    <m/>
    <n v="861"/>
    <n v="239"/>
    <n v="725"/>
    <n v="389"/>
    <m/>
    <m/>
    <m/>
    <m/>
    <m/>
    <m/>
    <m/>
    <m/>
    <m/>
    <m/>
    <n v="8"/>
    <n v="2"/>
    <m/>
    <m/>
    <m/>
    <m/>
    <m/>
    <m/>
    <m/>
    <m/>
    <n v="27"/>
    <s v="average"/>
    <s v="NA"/>
    <s v="non-residential"/>
    <s v="commercial"/>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12"/>
    <x v="3"/>
    <s v="Standard"/>
    <s v="sample/average/statistics"/>
    <x v="1"/>
    <x v="2"/>
    <s v="ASIA_CHN"/>
  </r>
  <r>
    <n v="335"/>
    <s v="China"/>
    <s v="avg"/>
    <m/>
    <m/>
    <n v="66"/>
    <m/>
    <m/>
    <m/>
    <n v="21"/>
    <m/>
    <m/>
    <n v="869"/>
    <n v="214"/>
    <n v="669"/>
    <n v="279"/>
    <m/>
    <m/>
    <m/>
    <m/>
    <m/>
    <m/>
    <m/>
    <m/>
    <m/>
    <m/>
    <n v="6"/>
    <n v="3"/>
    <m/>
    <m/>
    <m/>
    <m/>
    <m/>
    <m/>
    <m/>
    <m/>
    <n v="33"/>
    <s v="average"/>
    <s v="NA"/>
    <s v="non-residential"/>
    <s v="education"/>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11"/>
    <x v="3"/>
    <s v="Standard"/>
    <s v="sample/average/statistics"/>
    <x v="1"/>
    <x v="2"/>
    <s v="ASIA_CHN"/>
  </r>
  <r>
    <n v="336"/>
    <s v="China"/>
    <s v="avg"/>
    <m/>
    <m/>
    <n v="92"/>
    <m/>
    <m/>
    <m/>
    <n v="25"/>
    <m/>
    <m/>
    <n v="623"/>
    <n v="201"/>
    <n v="847"/>
    <n v="352"/>
    <m/>
    <m/>
    <m/>
    <m/>
    <m/>
    <m/>
    <m/>
    <m/>
    <m/>
    <m/>
    <n v="6"/>
    <n v="2"/>
    <m/>
    <m/>
    <m/>
    <m/>
    <m/>
    <m/>
    <m/>
    <m/>
    <n v="32"/>
    <s v="average"/>
    <s v="NA"/>
    <s v="non-residential"/>
    <s v="healthcare"/>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11"/>
    <x v="3"/>
    <s v="Standard"/>
    <s v="sample/average/statistics"/>
    <x v="1"/>
    <x v="2"/>
    <s v="ASIA_CHN"/>
  </r>
  <r>
    <n v="337"/>
    <s v="China"/>
    <s v="avg"/>
    <m/>
    <m/>
    <n v="19"/>
    <m/>
    <m/>
    <m/>
    <n v="5"/>
    <m/>
    <m/>
    <n v="307"/>
    <n v="56"/>
    <n v="416"/>
    <n v="207"/>
    <m/>
    <m/>
    <m/>
    <m/>
    <m/>
    <m/>
    <m/>
    <m/>
    <m/>
    <m/>
    <n v="3"/>
    <n v="1"/>
    <m/>
    <m/>
    <m/>
    <m/>
    <m/>
    <m/>
    <m/>
    <m/>
    <n v="9"/>
    <s v="average"/>
    <s v="NA"/>
    <s v="non-residential"/>
    <s v="research"/>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11"/>
    <x v="3"/>
    <s v="Standard"/>
    <s v="sample/average/statistics"/>
    <x v="1"/>
    <x v="2"/>
    <s v="ASIA_CHN"/>
  </r>
  <r>
    <n v="338"/>
    <s v="China"/>
    <s v="avg"/>
    <m/>
    <m/>
    <n v="66"/>
    <m/>
    <m/>
    <m/>
    <n v="21"/>
    <m/>
    <m/>
    <n v="709"/>
    <n v="191"/>
    <n v="788"/>
    <n v="325"/>
    <m/>
    <m/>
    <m/>
    <m/>
    <m/>
    <m/>
    <m/>
    <m/>
    <m/>
    <m/>
    <n v="7"/>
    <n v="2"/>
    <m/>
    <m/>
    <m/>
    <m/>
    <m/>
    <m/>
    <m/>
    <m/>
    <n v="32"/>
    <s v="average"/>
    <s v="NA"/>
    <s v="non-residential"/>
    <s v="other non-residential"/>
    <s v="averaged "/>
    <s v="urban, rural"/>
    <s v="NA"/>
    <s v="Huang, Beijia; Zhao, Feng; Fishman, Tomer; Chen, Wei-Qiang; Heeren, Niko; Hertwich, Edgar G."/>
    <n v="2018"/>
    <s v="Building Material Use and Associated Environmental Impacts in China 2000-2015"/>
    <s v="Environmental Science and Technology"/>
    <s v="Copyright Elsevier"/>
    <s v="10.1021/acs.est.8b04104"/>
    <s v="https://doi.org/10.1021/acs.est.8b04104"/>
    <s v="NULL"/>
    <s v="no conversion needed"/>
    <s v="&quot;Other unspecified material&quot; is lime."/>
    <s v="NULL"/>
    <s v="NULL"/>
    <s v="Nistad (Heeren)"/>
    <s v="China"/>
    <s v="NULL"/>
    <s v="NULL"/>
    <s v="NULL"/>
    <s v="NULL"/>
    <s v="NULL"/>
    <s v="NULL"/>
    <s v="NULL"/>
    <s v="NULL"/>
    <s v="NULL"/>
    <s v="NULL"/>
    <s v="NULL"/>
    <s v="NULL"/>
    <s v="NULL"/>
    <s v="NULL"/>
    <s v="NULL"/>
    <s v="NULL"/>
    <x v="2"/>
    <x v="2"/>
    <x v="1"/>
    <x v="3"/>
    <s v="Standard"/>
    <s v="sample/average/statistics"/>
    <x v="1"/>
    <x v="2"/>
    <s v="ASIA_CHN"/>
  </r>
  <r>
    <n v="339"/>
    <s v="Canada"/>
    <s v="Vancouver"/>
    <m/>
    <m/>
    <n v="40.26682692"/>
    <m/>
    <m/>
    <n v="0.9375"/>
    <n v="25.17067308"/>
    <m/>
    <m/>
    <n v="936.3125"/>
    <n v="7.983173077"/>
    <n v="35.95192308"/>
    <m/>
    <m/>
    <m/>
    <n v="21.90625"/>
    <m/>
    <m/>
    <m/>
    <m/>
    <m/>
    <m/>
    <m/>
    <m/>
    <n v="1.230769231"/>
    <n v="0.25480769199999997"/>
    <n v="0.72836538500000003"/>
    <n v="3.295673077"/>
    <m/>
    <m/>
    <m/>
    <m/>
    <m/>
    <n v="16.51442308"/>
    <s v="residential building"/>
    <n v="8"/>
    <s v="residential "/>
    <s v="MFH"/>
    <s v="case study"/>
    <s v="urban"/>
    <s v="gross "/>
    <s v="Kumar, Venkatesh; Hewage, Kasun; Safiq, Rehan"/>
    <n v="2015"/>
    <s v="Life Cycle Assessment of Residential Buildings: A Case Study in Canada"/>
    <s v="International Journal of Civil, Environmental, Structural, Construction and Architectural Engineering "/>
    <s v="Copyright Elsevier"/>
    <s v="NA"/>
    <s v="https://pdfs.semanticscholar.org/362d/75bd7816564aa9a3f9a6612d693b084255eb.pdf"/>
    <s v="NULL"/>
    <s v="divided material mass by floor area"/>
    <s v="&quot;Wood&quot; is oriented strand boards and small dimension softwood lumber. &quot;Polystrene&quot; sums expanded and extruded polystrene. &quot;Plastic&quot; includes polyester felt and polyethylene filter fabric. &quot;&quot;Other metal&quot;&quot; is galvanised sheet. &quot;&quot;Other materials&quot;&quot; is sum of the rest of the materials in Table 3.&quot;"/>
    <s v="NULL"/>
    <s v="NULL"/>
    <s v="Nistad (Heeren)"/>
    <s v="North-America "/>
    <s v="NULL"/>
    <s v="NULL"/>
    <s v="NULL"/>
    <s v="NULL"/>
    <s v="NULL"/>
    <s v="NULL"/>
    <s v="NULL"/>
    <s v="NULL"/>
    <s v="NULL"/>
    <s v="NULL"/>
    <s v="NULL"/>
    <s v="NULL"/>
    <s v="NULL"/>
    <s v="NULL"/>
    <s v="NULL"/>
    <s v="NULL"/>
    <x v="12"/>
    <x v="0"/>
    <x v="5"/>
    <x v="3"/>
    <s v="Efficient"/>
    <s v="real-world single case study"/>
    <x v="3"/>
    <x v="2"/>
    <s v="OECD_CAN"/>
  </r>
  <r>
    <n v="340"/>
    <s v="Iran"/>
    <s v="Teheran"/>
    <m/>
    <m/>
    <n v="14.733333330000001"/>
    <m/>
    <m/>
    <m/>
    <m/>
    <m/>
    <m/>
    <n v="986.31666670000004"/>
    <m/>
    <m/>
    <m/>
    <n v="20.64993333"/>
    <m/>
    <m/>
    <m/>
    <m/>
    <m/>
    <m/>
    <m/>
    <m/>
    <m/>
    <n v="5.5"/>
    <n v="0.21333333300000001"/>
    <m/>
    <m/>
    <n v="0.41626666699999998"/>
    <m/>
    <m/>
    <m/>
    <m/>
    <m/>
    <m/>
    <s v="garden tower, with a steel-concrete structure"/>
    <n v="20"/>
    <s v="residential "/>
    <s v="MFH"/>
    <s v="case study"/>
    <s v="urban"/>
    <s v="gross "/>
    <s v="Nasab, Jafary T.; Monavari, S.M; Jozi, S.A.; Majedi, H."/>
    <n v="2019"/>
    <s v="Assessment of carbon footprint in the construction phase of high-rise constructions in Teheran"/>
    <s v="International Journal of Environmental Science and Technology"/>
    <s v="Copyright Elsevier"/>
    <s v="10.1007/s13762-019-02557-3"/>
    <s v="https://doi.org/10.1007/s13762-019-02557-3"/>
    <s v="for use_type or construction_type: 'This building has a dual system with a bending frame structure, particular to the steel and concrete structures. The roof of the structure has a shear-wall core, and the rest of the building is made of concrete slab. The walls are of the type of light block.'"/>
    <s v="divided material mass by floor area"/>
    <s v="NULL"/>
    <s v="NULL"/>
    <s v="NULL"/>
    <s v="Nistad (Heeren)"/>
    <s v="Middle-East"/>
    <s v="NULL"/>
    <s v="NULL"/>
    <s v="NULL"/>
    <s v="NULL"/>
    <s v="NULL"/>
    <s v="NULL"/>
    <s v="NULL"/>
    <s v="NULL"/>
    <s v="NULL"/>
    <s v="NULL"/>
    <s v="NULL"/>
    <s v="NULL"/>
    <s v="NULL"/>
    <s v="NULL"/>
    <s v="NULL"/>
    <s v="NULL"/>
    <x v="13"/>
    <x v="3"/>
    <x v="5"/>
    <x v="8"/>
    <s v="Standard"/>
    <s v="real-world single case study"/>
    <x v="3"/>
    <x v="4"/>
    <s v="MAF_MEA-M"/>
  </r>
  <r>
    <n v="341"/>
    <s v="China"/>
    <s v="Sichunan"/>
    <n v="2008"/>
    <m/>
    <n v="96.36133237"/>
    <m/>
    <m/>
    <m/>
    <m/>
    <m/>
    <m/>
    <n v="746.19840699999997"/>
    <n v="253.0774801"/>
    <n v="487.32802320000002"/>
    <m/>
    <m/>
    <m/>
    <m/>
    <m/>
    <m/>
    <m/>
    <m/>
    <m/>
    <m/>
    <m/>
    <m/>
    <m/>
    <m/>
    <m/>
    <m/>
    <m/>
    <m/>
    <m/>
    <m/>
    <m/>
    <n v="140.47791459999999"/>
    <s v="steel-construction residential buildings"/>
    <n v="6"/>
    <s v="residential "/>
    <s v="MFH"/>
    <s v="case study"/>
    <s v="urban"/>
    <s v="gross "/>
    <s v="Su, Xing; Zhang, Xu"/>
    <n v="2016"/>
    <s v="A detailed analysis of the embodied energy and carbon emissions ofsteel-construction residential buildings in China"/>
    <s v="Energy and Buildings"/>
    <s v="Copyright Elsevier"/>
    <s v="10.1016/j.enbuild.2016.03.070"/>
    <s v="https://doi.org/10.1016/j.enbuild.2016.03.070"/>
    <s v="NULL"/>
    <s v="divided material mass by floor area"/>
    <s v="&quot;Other unspecified material&quot; is lime."/>
    <s v="NULL"/>
    <s v="NULL"/>
    <s v="Nistad (Heeren)"/>
    <s v="Chiina"/>
    <s v="NULL"/>
    <s v="NULL"/>
    <s v="NULL"/>
    <s v="NULL"/>
    <s v="NULL"/>
    <s v="NULL"/>
    <s v="NULL"/>
    <s v="NULL"/>
    <s v="NULL"/>
    <s v="NULL"/>
    <s v="NULL"/>
    <s v="NULL"/>
    <s v="NULL"/>
    <s v="NULL"/>
    <s v="NULL"/>
    <s v="NULL"/>
    <x v="2"/>
    <x v="2"/>
    <x v="8"/>
    <x v="8"/>
    <s v="Standard"/>
    <s v="real-world single case study"/>
    <x v="3"/>
    <x v="4"/>
    <s v="ASIA_CHN"/>
  </r>
  <r>
    <n v="342"/>
    <s v="China"/>
    <s v="Sichunan"/>
    <n v="2008"/>
    <m/>
    <n v="107.5036075"/>
    <m/>
    <m/>
    <m/>
    <m/>
    <m/>
    <m/>
    <n v="723.51190480000002"/>
    <n v="222.40259739999999"/>
    <n v="458.51370850000001"/>
    <m/>
    <m/>
    <m/>
    <m/>
    <m/>
    <m/>
    <m/>
    <m/>
    <m/>
    <m/>
    <m/>
    <m/>
    <m/>
    <m/>
    <m/>
    <m/>
    <m/>
    <m/>
    <m/>
    <m/>
    <m/>
    <n v="123.5569986"/>
    <s v="steel-construction residential buildings"/>
    <n v="11"/>
    <s v="residential "/>
    <s v="MFH"/>
    <s v="case study"/>
    <s v="urban"/>
    <s v="gross "/>
    <s v="Su, Xing; Zhang, Xu"/>
    <n v="2016"/>
    <s v="A detailed analysis of the embodied energy and carbon emissions ofsteel-construction residential buildings in China"/>
    <s v="Energy and Buildings"/>
    <s v="Copyright Elsevier"/>
    <s v="10.1016/j.enbuild.2016.03.070"/>
    <s v="https://doi.org/10.1016/j.enbuild.2016.03.070"/>
    <s v="NULL"/>
    <s v="divided material mass by floor area"/>
    <s v="&quot;Other unspecified material&quot; is lime."/>
    <s v="NULL"/>
    <s v="NULL"/>
    <s v="Nistad (Heeren)"/>
    <s v="Chiina"/>
    <s v="NULL"/>
    <s v="NULL"/>
    <s v="NULL"/>
    <s v="NULL"/>
    <s v="NULL"/>
    <s v="NULL"/>
    <s v="NULL"/>
    <s v="NULL"/>
    <s v="NULL"/>
    <s v="NULL"/>
    <s v="NULL"/>
    <s v="NULL"/>
    <s v="NULL"/>
    <s v="NULL"/>
    <s v="NULL"/>
    <s v="NULL"/>
    <x v="2"/>
    <x v="2"/>
    <x v="5"/>
    <x v="8"/>
    <s v="Standard"/>
    <s v="real-world single case study"/>
    <x v="3"/>
    <x v="4"/>
    <s v="ASIA_CHN"/>
  </r>
  <r>
    <n v="343"/>
    <s v="China"/>
    <s v="Sichunan"/>
    <n v="2008"/>
    <m/>
    <n v="120.9421349"/>
    <m/>
    <m/>
    <m/>
    <m/>
    <m/>
    <m/>
    <n v="677.16732820000004"/>
    <n v="244.09860040000001"/>
    <n v="489.34614579999999"/>
    <m/>
    <m/>
    <m/>
    <m/>
    <m/>
    <m/>
    <m/>
    <m/>
    <m/>
    <m/>
    <m/>
    <m/>
    <m/>
    <m/>
    <m/>
    <m/>
    <m/>
    <m/>
    <m/>
    <m/>
    <m/>
    <n v="135.57551699999999"/>
    <s v="steel-construction residential buildings"/>
    <n v="18"/>
    <s v="residential "/>
    <s v="MFH"/>
    <s v="case study"/>
    <s v="urban"/>
    <s v="gross "/>
    <s v="Su, Xing; Zhang, Xu"/>
    <n v="2016"/>
    <s v="A detailed analysis of the embodied energy and carbon emissions ofsteel-construction residential buildings in China"/>
    <s v="Energy and Buildings"/>
    <s v="Copyright Elsevier"/>
    <s v="10.1016/j.enbuild.2016.03.070"/>
    <s v="https://doi.org/10.1016/j.enbuild.2016.03.070"/>
    <s v="NULL"/>
    <s v="divided material mass by floor area"/>
    <s v="&quot;Other unspecified material&quot; is lime."/>
    <s v="NULL"/>
    <s v="NULL"/>
    <s v="Nistad (Heeren)"/>
    <s v="Chiina"/>
    <s v="NULL"/>
    <s v="NULL"/>
    <s v="NULL"/>
    <s v="NULL"/>
    <s v="NULL"/>
    <s v="NULL"/>
    <s v="NULL"/>
    <s v="NULL"/>
    <s v="NULL"/>
    <s v="NULL"/>
    <s v="NULL"/>
    <s v="NULL"/>
    <s v="NULL"/>
    <s v="NULL"/>
    <s v="NULL"/>
    <s v="NULL"/>
    <x v="2"/>
    <x v="2"/>
    <x v="5"/>
    <x v="8"/>
    <s v="Standard"/>
    <s v="real-world single case study"/>
    <x v="3"/>
    <x v="4"/>
    <s v="ASIA_CHN"/>
  </r>
  <r>
    <n v="344"/>
    <s v="China"/>
    <s v="Nanjing"/>
    <n v="2000"/>
    <m/>
    <n v="31.240561840000002"/>
    <n v="1.2090322000000001E-2"/>
    <n v="6.9255615000000006E-2"/>
    <m/>
    <n v="1.741243407"/>
    <m/>
    <m/>
    <n v="708.88377879999996"/>
    <m/>
    <n v="48.877200260000002"/>
    <n v="677.05802170000004"/>
    <n v="112.3658863"/>
    <m/>
    <m/>
    <m/>
    <m/>
    <m/>
    <m/>
    <n v="45.217228710000001"/>
    <m/>
    <n v="3.815296628"/>
    <n v="10.0211877"/>
    <n v="2.875896403"/>
    <m/>
    <m/>
    <m/>
    <m/>
    <m/>
    <m/>
    <m/>
    <m/>
    <n v="8.2590588510000007"/>
    <s v="office building composed of reinforced concrete"/>
    <n v="15"/>
    <s v="non-residential"/>
    <s v="office"/>
    <s v="case study"/>
    <s v="urban"/>
    <s v="gross "/>
    <s v="Peng, Changhai"/>
    <n v="2016"/>
    <s v="Calculation of a building's life cycle carbon emissions based on Ecotect and building information modeling"/>
    <s v="Journal of Cleaner Production"/>
    <s v="Copyright Elsevier"/>
    <s v="10.1016/j.jclepro.2015.08.078"/>
    <s v="https://doi.org/10.1016/j.jclepro.2015.08.078"/>
    <s v="for use_type or construction_type: 'It is an office building composed of reinforced concrete... There are 15 floors above the ground floor in the main building…'"/>
    <s v="divided material mass by floor area"/>
    <s v="&quot;Other unspecified material&quot; is lime."/>
    <s v="NULL"/>
    <s v="NULL"/>
    <s v="Nistad (Heeren)"/>
    <s v="Chiina"/>
    <s v="NULL"/>
    <s v="NULL"/>
    <s v="NULL"/>
    <s v="NULL"/>
    <s v="NULL"/>
    <s v="NULL"/>
    <s v="NULL"/>
    <s v="NULL"/>
    <s v="NULL"/>
    <s v="NULL"/>
    <s v="NULL"/>
    <s v="NULL"/>
    <s v="NULL"/>
    <s v="NULL"/>
    <s v="NULL"/>
    <s v="NULL"/>
    <x v="2"/>
    <x v="2"/>
    <x v="14"/>
    <x v="2"/>
    <s v="Standard"/>
    <s v="real-world single case study"/>
    <x v="1"/>
    <x v="2"/>
    <s v="ASIA_CHN"/>
  </r>
  <r>
    <n v="345"/>
    <s v="China"/>
    <s v="Chongqing"/>
    <m/>
    <m/>
    <n v="76.085989620000007"/>
    <m/>
    <m/>
    <m/>
    <m/>
    <m/>
    <m/>
    <n v="1255.8042989999999"/>
    <n v="54.707190509999997"/>
    <n v="362.7279466"/>
    <n v="179.86656780000001"/>
    <m/>
    <m/>
    <m/>
    <m/>
    <m/>
    <m/>
    <m/>
    <m/>
    <m/>
    <m/>
    <m/>
    <n v="2.253521127"/>
    <m/>
    <m/>
    <m/>
    <m/>
    <m/>
    <m/>
    <m/>
    <m/>
    <m/>
    <s v="residential project, prefabrication construction"/>
    <n v="33"/>
    <s v="residential "/>
    <s v="MFH"/>
    <s v="case study"/>
    <s v="urban"/>
    <s v="gross "/>
    <s v="Ji, Yingbo; Li, Kaijian; Liu, Guiwen; Shresta, Asheem; Jing, Jinxi"/>
    <n v="2018"/>
    <s v="Comparing greenhouse gas emissions of precast in-situ and conventional construction methods"/>
    <s v="Journal of Cleaner Production "/>
    <s v="Copyright Elsevier"/>
    <s v="10.1016/j.jclepro.2016.07.143"/>
    <s v="https://doi.org/10.1016/j.jclepro.2016.07.143"/>
    <s v="NULL"/>
    <s v="divided material mass by floor area"/>
    <s v="NULL"/>
    <s v="NULL"/>
    <s v="NULL"/>
    <s v="Nistad (Heeren)"/>
    <s v="Chiina"/>
    <s v="NULL"/>
    <s v="NULL"/>
    <s v="NULL"/>
    <s v="NULL"/>
    <s v="NULL"/>
    <s v="NULL"/>
    <s v="NULL"/>
    <s v="NULL"/>
    <s v="NULL"/>
    <s v="NULL"/>
    <s v="NULL"/>
    <s v="NULL"/>
    <s v="NULL"/>
    <s v="NULL"/>
    <s v="NULL"/>
    <s v="NULL"/>
    <x v="2"/>
    <x v="2"/>
    <x v="5"/>
    <x v="7"/>
    <s v="Standard"/>
    <s v="real-world single case study"/>
    <x v="3"/>
    <x v="2"/>
    <s v="ASIA_CHN"/>
  </r>
  <r>
    <n v="346"/>
    <s v="China"/>
    <s v="Chongqing"/>
    <m/>
    <m/>
    <n v="72.082481560000005"/>
    <m/>
    <m/>
    <m/>
    <m/>
    <m/>
    <m/>
    <n v="1287.381862"/>
    <n v="59.757651170000003"/>
    <n v="385.83237050000002"/>
    <n v="191.18300600000001"/>
    <m/>
    <m/>
    <m/>
    <m/>
    <m/>
    <m/>
    <m/>
    <m/>
    <m/>
    <m/>
    <m/>
    <n v="2.251651705"/>
    <m/>
    <m/>
    <m/>
    <m/>
    <m/>
    <m/>
    <m/>
    <m/>
    <m/>
    <s v="residential project, conventioNAl construction"/>
    <n v="33"/>
    <s v="residential "/>
    <s v="MFH"/>
    <s v="case study"/>
    <s v="urban"/>
    <s v="gross "/>
    <s v="Ji, Yingbo; Li, Kaijian; Liu, Guiwen; Shresta, Asheem; Jing, Jinxi"/>
    <n v="2018"/>
    <s v="Comparing greenhouse gas emissions of precast in-situ and conventional construction methods"/>
    <s v="Journal of Cleaner Production "/>
    <s v="Copyright Elsevier"/>
    <s v="10.1016/j.jclepro.2016.07.143"/>
    <s v="https://doi.org/10.1016/j.jclepro.2016.07.143"/>
    <s v="NULL"/>
    <s v="divided material mass by floor area"/>
    <s v="NULL"/>
    <s v="NULL"/>
    <s v="NULL"/>
    <s v="Nistad (Heeren)"/>
    <s v="Chiina"/>
    <s v="NULL"/>
    <s v="NULL"/>
    <s v="NULL"/>
    <s v="NULL"/>
    <s v="NULL"/>
    <s v="NULL"/>
    <s v="NULL"/>
    <s v="NULL"/>
    <s v="NULL"/>
    <s v="NULL"/>
    <s v="NULL"/>
    <s v="NULL"/>
    <s v="NULL"/>
    <s v="NULL"/>
    <s v="NULL"/>
    <s v="NULL"/>
    <x v="2"/>
    <x v="2"/>
    <x v="5"/>
    <x v="2"/>
    <s v="Standard"/>
    <s v="real-world single case study"/>
    <x v="3"/>
    <x v="2"/>
    <s v="ASIA_CHN"/>
  </r>
  <r>
    <n v="347"/>
    <s v="China"/>
    <s v="Schenzen"/>
    <m/>
    <m/>
    <n v="52.685185189999999"/>
    <m/>
    <m/>
    <m/>
    <m/>
    <m/>
    <m/>
    <n v="1236.6203700000001"/>
    <n v="60.495370370000003"/>
    <n v="357.27777780000002"/>
    <m/>
    <m/>
    <m/>
    <m/>
    <m/>
    <m/>
    <m/>
    <m/>
    <m/>
    <m/>
    <m/>
    <m/>
    <n v="2.032407407"/>
    <m/>
    <m/>
    <m/>
    <m/>
    <m/>
    <m/>
    <m/>
    <m/>
    <m/>
    <s v="public rental housing project, semi-prefabrication"/>
    <n v="25.45"/>
    <s v="residential "/>
    <s v="MFH"/>
    <s v="case study"/>
    <s v="urban"/>
    <s v="construction"/>
    <s v="Mao, Chao; Shen, Qiping; Shen, Liyin; Liyaning, Tang"/>
    <n v="2013"/>
    <s v="Comparative study of greenhouse gas emissions between off-site prefabrication and conventional construction methods: Two case studies of residential projects"/>
    <s v="NA"/>
    <s v="Copyright Elsevier"/>
    <s v="10.1016/j.enbuild.2013.07.033"/>
    <s v="https://doi.org/10.1016/j.enbuild.2013.07.033"/>
    <s v="NULL"/>
    <s v="divided material mass by floor area"/>
    <s v="NULL"/>
    <s v="NULL"/>
    <s v="NULL"/>
    <s v="Nistad (Heeren)"/>
    <s v="Chiina"/>
    <s v="NULL"/>
    <s v="NULL"/>
    <s v="NULL"/>
    <s v="NULL"/>
    <s v="NULL"/>
    <s v="NULL"/>
    <s v="NULL"/>
    <s v="NULL"/>
    <s v="NULL"/>
    <s v="NULL"/>
    <s v="NULL"/>
    <s v="NULL"/>
    <s v="NULL"/>
    <s v="NULL"/>
    <s v="NULL"/>
    <s v="NULL"/>
    <x v="2"/>
    <x v="2"/>
    <x v="5"/>
    <x v="7"/>
    <s v="Standard"/>
    <s v="real-world single case study"/>
    <x v="3"/>
    <x v="2"/>
    <s v="ASIA_CHN"/>
  </r>
  <r>
    <n v="348"/>
    <s v="China"/>
    <s v="Schenzen"/>
    <m/>
    <m/>
    <n v="65.546558050000002"/>
    <m/>
    <m/>
    <m/>
    <m/>
    <m/>
    <m/>
    <n v="1366.1282619999999"/>
    <n v="78.371579030000007"/>
    <n v="465.10798390000002"/>
    <m/>
    <m/>
    <m/>
    <m/>
    <m/>
    <m/>
    <m/>
    <m/>
    <m/>
    <m/>
    <m/>
    <m/>
    <n v="2.3371457910000002"/>
    <m/>
    <m/>
    <m/>
    <m/>
    <m/>
    <m/>
    <m/>
    <m/>
    <m/>
    <s v="general residential project associated with conventioNAl construction method"/>
    <n v="25.45"/>
    <s v="residential "/>
    <s v="MFH"/>
    <s v="case study"/>
    <s v="urban"/>
    <s v="construction"/>
    <s v="Mao, Chao; Shen, Qiping; Shen, Liyin; Liyaning, Tang"/>
    <n v="2013"/>
    <s v="Comparative study of greenhouse gas emissions between off-site prefabrication and conventional construction methods: Two case studies of residential projects"/>
    <s v="NA"/>
    <s v="Copyright Elsevier"/>
    <s v="10.1016/j.enbuild.2013.07.033"/>
    <s v="https://doi.org/10.1016/j.enbuild.2013.07.033"/>
    <s v="NULL"/>
    <s v="divided material mass by floor area"/>
    <s v="NULL"/>
    <s v="NULL"/>
    <s v="NULL"/>
    <s v="Nistad (Heeren)"/>
    <s v="Chiina"/>
    <s v="NULL"/>
    <s v="NULL"/>
    <s v="NULL"/>
    <s v="NULL"/>
    <s v="NULL"/>
    <s v="NULL"/>
    <s v="NULL"/>
    <s v="NULL"/>
    <s v="NULL"/>
    <s v="NULL"/>
    <s v="NULL"/>
    <s v="NULL"/>
    <s v="NULL"/>
    <s v="NULL"/>
    <s v="NULL"/>
    <s v="NULL"/>
    <x v="2"/>
    <x v="2"/>
    <x v="5"/>
    <x v="2"/>
    <s v="Standard"/>
    <s v="real-world single case study"/>
    <x v="3"/>
    <x v="2"/>
    <s v="ASIA_CHN"/>
  </r>
  <r>
    <n v="349"/>
    <s v="Canada"/>
    <s v="Vancouver"/>
    <n v="1980"/>
    <m/>
    <n v="13.43385104"/>
    <m/>
    <n v="14.454143520000001"/>
    <m/>
    <n v="54.381589390000002"/>
    <m/>
    <m/>
    <n v="230.13263799999999"/>
    <m/>
    <m/>
    <m/>
    <m/>
    <m/>
    <m/>
    <m/>
    <m/>
    <m/>
    <m/>
    <m/>
    <m/>
    <m/>
    <m/>
    <m/>
    <m/>
    <m/>
    <m/>
    <m/>
    <m/>
    <m/>
    <m/>
    <m/>
    <m/>
    <s v="Two-story dwelling house with low-pitched roof with rain screen stones on the ground-floor facades and stucco on the second floor"/>
    <n v="2"/>
    <s v="residential"/>
    <s v="SFH"/>
    <s v="case study"/>
    <s v="urban"/>
    <s v="NULL"/>
    <s v="Zhang, W., Tan, S., Lei, Y., &amp; Wang, S. "/>
    <n v="2014"/>
    <s v="Life cycle assessment of a single-family residential building in Canada: A case study"/>
    <s v="Building Simulation"/>
    <s v="Copyright Elsevier"/>
    <s v="10.1007/s12273-013-0159-y"/>
    <s v="https://doi.org/10.1007/s12273-013-0159-y"/>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2"/>
    <x v="0"/>
    <x v="3"/>
    <x v="1"/>
    <s v="Standard"/>
    <s v="real-world single case study"/>
    <x v="2"/>
    <x v="1"/>
    <s v="OECD_CAN"/>
  </r>
  <r>
    <n v="350"/>
    <s v="Canada"/>
    <s v="Vancouver"/>
    <m/>
    <m/>
    <n v="14.385"/>
    <m/>
    <n v="4.7675000000000001"/>
    <m/>
    <n v="43.127099999999999"/>
    <m/>
    <m/>
    <n v="576.74735999999996"/>
    <m/>
    <m/>
    <m/>
    <m/>
    <m/>
    <m/>
    <m/>
    <m/>
    <m/>
    <m/>
    <m/>
    <m/>
    <m/>
    <m/>
    <m/>
    <m/>
    <m/>
    <m/>
    <m/>
    <m/>
    <m/>
    <m/>
    <m/>
    <m/>
    <s v="NULL"/>
    <n v="2"/>
    <s v="residential"/>
    <s v="SFH"/>
    <s v="case study"/>
    <s v="urban"/>
    <s v="NULL"/>
    <s v="Reza, B., Sadiq, R., &amp; Hewage, K."/>
    <n v="2014"/>
    <s v="Emergy-based life cycle assessment (Em-LCA) of multi-unit and single-family residential buildings in Canada"/>
    <s v="International Journal of Sustainable Built Environment"/>
    <s v="Copyright Elsevier"/>
    <s v="10.1016/j.ijsbe.2014.09.001"/>
    <s v="https://doi.org/10.1016/j.ijsbe.2014.09.001"/>
    <s v="for use_type or construction_type: 'In this study, a typical 200 square metre single-family house was designed based on BC building code (under part 9) and Vancouver seismic load. A 2-level wood-frame structural system has been selected based on common practices for single family houses in BC and Canada. In addition a typical 4000 square metre, multi-unit condominium residential was designed based on BC building code (under part 4) and Vancouver seismic load. A 7-storey plus one underground parking concrete-frame structural system has been chosen according to the common practices for multi-unit residential buildings in BC and Canada.'"/>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2"/>
    <x v="0"/>
    <x v="3"/>
    <x v="1"/>
    <s v="Standard"/>
    <s v="real-world single case study"/>
    <x v="2"/>
    <x v="1"/>
    <s v="OECD_CAN"/>
  </r>
  <r>
    <n v="351"/>
    <s v="Canada"/>
    <s v="Vancouver"/>
    <m/>
    <m/>
    <n v="69.099774999999994"/>
    <m/>
    <n v="8.5988500000000005"/>
    <m/>
    <m/>
    <m/>
    <m/>
    <n v="1823.2381780000001"/>
    <m/>
    <m/>
    <m/>
    <m/>
    <m/>
    <m/>
    <m/>
    <m/>
    <m/>
    <m/>
    <m/>
    <m/>
    <m/>
    <m/>
    <m/>
    <m/>
    <m/>
    <m/>
    <m/>
    <m/>
    <m/>
    <m/>
    <m/>
    <m/>
    <s v="NULL"/>
    <n v="8"/>
    <s v="residential"/>
    <s v="MFH"/>
    <s v="case study"/>
    <s v="urban"/>
    <s v="NULL"/>
    <s v="Reza, B., Sadiq, R., &amp; Hewage, K."/>
    <n v="2014"/>
    <s v="Emergy-based life cycle assessment (Em-LCA) of multi-unit and single-family residential buildings in Canada"/>
    <s v="International Journal of Sustainable Built Environment"/>
    <s v="Copyright Elsevier"/>
    <s v="10.1016/j.ijsbe.2014.09.001"/>
    <s v="https://doi.org/10.1016/j.ijsbe.2014.09.001"/>
    <s v="for use_type or construction_type: 'In this study, a typical 200 square metre single-family house was designed based on BC building code (under part 9) and Vancouver seismic load. A 2-level wood-frame structural system has been selected based on common practices for single family houses in BC and Canada. In addition a typical 4000 square metre, multi-unit condominium residential was designed based on BC building code (under part 4) and Vancouver seismic load. A 7-storey plus one underground parking concrete-frame structural system has been chosen according to the common practices for multi-unit residential buildings in BC and Canada.'"/>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2"/>
    <x v="0"/>
    <x v="5"/>
    <x v="2"/>
    <s v="Standard"/>
    <s v="real-world single case study"/>
    <x v="3"/>
    <x v="2"/>
    <s v="OECD_CAN"/>
  </r>
  <r>
    <n v="352"/>
    <s v="USA"/>
    <s v="Michigan area, Ann Arbor"/>
    <m/>
    <n v="2008"/>
    <n v="17.203807879999999"/>
    <m/>
    <n v="0.35718616399999997"/>
    <m/>
    <n v="67.324100090000002"/>
    <m/>
    <m/>
    <n v="795.39647219999995"/>
    <m/>
    <m/>
    <m/>
    <m/>
    <m/>
    <m/>
    <m/>
    <m/>
    <m/>
    <m/>
    <m/>
    <m/>
    <m/>
    <m/>
    <n v="4.4461549549999999"/>
    <m/>
    <m/>
    <m/>
    <m/>
    <m/>
    <m/>
    <m/>
    <m/>
    <m/>
    <s v="NULL"/>
    <n v="2"/>
    <s v="residential"/>
    <s v="SFH"/>
    <s v="case study"/>
    <s v="urban"/>
    <s v="NULL"/>
    <s v="Blanchard, S., &amp; Reppe, P."/>
    <n v="1998"/>
    <s v="Life Cycle Analysis of a Residential Home in Michigan"/>
    <s v="Center for Sustainable Systems, University of Michigan"/>
    <s v="Copyright Elsevier"/>
    <s v="NA"/>
    <s v="http://css.umich.edu/sites/default/files/css_doc/CSS98-05.pdf"/>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9"/>
    <x v="0"/>
    <x v="3"/>
    <x v="1"/>
    <s v="Standard"/>
    <s v="real-world single case study"/>
    <x v="2"/>
    <x v="1"/>
    <s v="OECD_USA"/>
  </r>
  <r>
    <n v="353"/>
    <s v="USA"/>
    <s v="New Jersey, Monmouth County"/>
    <m/>
    <m/>
    <m/>
    <m/>
    <n v="1.363636364"/>
    <m/>
    <n v="29.569930070000002"/>
    <m/>
    <m/>
    <n v="551.75174830000003"/>
    <m/>
    <m/>
    <m/>
    <m/>
    <m/>
    <m/>
    <m/>
    <m/>
    <m/>
    <m/>
    <m/>
    <m/>
    <m/>
    <m/>
    <n v="2.1958041960000001"/>
    <m/>
    <m/>
    <m/>
    <m/>
    <m/>
    <m/>
    <m/>
    <m/>
    <m/>
    <s v="NULL"/>
    <n v="2"/>
    <s v="residential"/>
    <s v="SFH"/>
    <s v="case study"/>
    <s v="urban"/>
    <s v="NULL"/>
    <s v="Mosteiro-Romero, M., Krogmann, U., Wallbaum, H., Ostermeyer, Y., Senick, J. S., &amp; Andrews, C. J. "/>
    <n v="2014"/>
    <s v="Relative importance of electricity sources and construction practices in residential buildings: A Swiss-US comparison of energy relatedlife-cycle impacts"/>
    <s v="Energy and Buildings "/>
    <s v="Copyright Elsevier"/>
    <s v="10.1016/j.enbuild.2013.09.046"/>
    <s v="https://doi.org/10.1016/j.enbuild.2013.09.046"/>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9"/>
    <x v="0"/>
    <x v="3"/>
    <x v="1"/>
    <s v="Efficient"/>
    <s v="real-world single case study"/>
    <x v="2"/>
    <x v="1"/>
    <s v="OECD_USA"/>
  </r>
  <r>
    <n v="354"/>
    <s v="Brazil"/>
    <s v="Salvador"/>
    <m/>
    <m/>
    <m/>
    <m/>
    <m/>
    <m/>
    <m/>
    <m/>
    <m/>
    <n v="496.39782609999997"/>
    <m/>
    <m/>
    <m/>
    <m/>
    <m/>
    <m/>
    <m/>
    <m/>
    <m/>
    <m/>
    <m/>
    <m/>
    <m/>
    <m/>
    <m/>
    <m/>
    <m/>
    <m/>
    <m/>
    <m/>
    <m/>
    <m/>
    <m/>
    <m/>
    <s v="Metal piles foundation, conventional structure in reinforced concrete, masonry in concrete blocks, walls and ceilings coated with PVA paint, floors and facade in ceramic tiles and gypsum ceilings, concrete gutter and metal roof tile."/>
    <n v="16"/>
    <s v="residential"/>
    <s v="MFH"/>
    <s v="case study"/>
    <s v="urban"/>
    <s v="NULL"/>
    <s v="Evangelista, P. P. A., Kiperstok, A., Torres, E. A., &amp; Gonçalves, J. P. "/>
    <n v="2018"/>
    <s v="Environmental performance analysis of residential buildings in Brazil _x000a_using LCA"/>
    <s v="Construction and Building Materials"/>
    <s v="Copyright Elsevier"/>
    <s v="10.1016/j.conbuildmat.2018.02.045"/>
    <s v="https://doi.org/10.1016/j.conbuildmat.2018.02.045"/>
    <s v="NULL"/>
    <s v="Extracted from Marinova et al. (2020). Refer to the authors for further information "/>
    <s v="Extracted from Marinova et al. (2020). Refer to the authors for further information "/>
    <s v="The houses are classified by income class and building type"/>
    <s v="NULL"/>
    <s v="Nistad (Heeren)"/>
    <s v="NULL"/>
    <s v="NULL"/>
    <s v="NULL"/>
    <s v="NULL"/>
    <s v="NULL"/>
    <s v="NULL"/>
    <s v="NULL"/>
    <s v="NULL"/>
    <s v="NULL"/>
    <s v="NULL"/>
    <s v="NULL"/>
    <s v="NULL"/>
    <s v="NULL"/>
    <s v="NULL"/>
    <s v="NULL"/>
    <s v="NULL"/>
    <s v="NULL"/>
    <x v="1"/>
    <x v="1"/>
    <x v="5"/>
    <x v="3"/>
    <s v="Standard"/>
    <s v="real-world single case study"/>
    <x v="3"/>
    <x v="2"/>
    <s v="LAM_BRA"/>
  </r>
  <r>
    <n v="355"/>
    <s v="Brazil"/>
    <s v="Camaçari"/>
    <m/>
    <m/>
    <m/>
    <m/>
    <m/>
    <m/>
    <m/>
    <m/>
    <m/>
    <n v="965.29592660000003"/>
    <m/>
    <m/>
    <m/>
    <m/>
    <m/>
    <m/>
    <m/>
    <m/>
    <m/>
    <m/>
    <m/>
    <m/>
    <m/>
    <m/>
    <m/>
    <m/>
    <m/>
    <m/>
    <m/>
    <m/>
    <m/>
    <m/>
    <m/>
    <m/>
    <s v="Shallow foundation, self-supporting reinforced concrete wall. EPS panel shafts and ceramic blocks in support buildings. Walls coated with gypsum plaster and PVA paint, PVC ceiling cladding and wood structure and ceramic roof tile"/>
    <n v="5"/>
    <s v="residential"/>
    <s v="MFH"/>
    <s v="case study"/>
    <s v="urban"/>
    <s v="NULL"/>
    <s v="Evangelista, P. P. A., Kiperstok, A., Torres, E. A., &amp; Gonçalves, J. P. "/>
    <n v="2018"/>
    <s v="Environmental performance analysis of residential buildings in Brazil _x000a_using LCA"/>
    <s v="Construction and Building Materials"/>
    <s v="Copyright Elsevier"/>
    <s v="10.1016/j.conbuildmat.2018.02.045"/>
    <s v="https://doi.org/10.1016/j.conbuildmat.2018.02.045"/>
    <s v="NULL"/>
    <s v="Extracted from Marinova et al. (2020). Refer to the authors for further information "/>
    <s v="Extracted from Marinova et al. (2020). Refer to the authors for further information "/>
    <s v="The houses are classified by income class and building type"/>
    <s v="NULL"/>
    <s v="Nistad (Heeren)"/>
    <s v="NULL"/>
    <s v="NULL"/>
    <s v="NULL"/>
    <s v="NULL"/>
    <s v="NULL"/>
    <s v="NULL"/>
    <s v="NULL"/>
    <s v="NULL"/>
    <s v="NULL"/>
    <s v="NULL"/>
    <s v="NULL"/>
    <s v="NULL"/>
    <s v="NULL"/>
    <s v="NULL"/>
    <s v="NULL"/>
    <s v="NULL"/>
    <s v="NULL"/>
    <x v="1"/>
    <x v="1"/>
    <x v="8"/>
    <x v="3"/>
    <s v="Standard"/>
    <s v="real-world single case study"/>
    <x v="3"/>
    <x v="2"/>
    <s v="LAM_BRA"/>
  </r>
  <r>
    <n v="356"/>
    <s v="Brazil"/>
    <s v="Salvador"/>
    <m/>
    <m/>
    <m/>
    <m/>
    <m/>
    <m/>
    <m/>
    <m/>
    <m/>
    <n v="782.57829179999999"/>
    <m/>
    <m/>
    <m/>
    <m/>
    <m/>
    <m/>
    <m/>
    <m/>
    <m/>
    <m/>
    <m/>
    <m/>
    <m/>
    <m/>
    <m/>
    <m/>
    <m/>
    <m/>
    <m/>
    <m/>
    <m/>
    <m/>
    <m/>
    <m/>
    <s v="Shallow foundation, conventional structure in reinforced concrete, masonry in ceramic blocks. Walls and ceilings coated with PVA paint, floors and facade – granite, natural rocks and ceramic tiles and gypsum ceilings cladding. Wood structure and fiber  roof tiles "/>
    <n v="4"/>
    <s v="residential"/>
    <s v="SFH"/>
    <s v="case study"/>
    <s v="urban"/>
    <s v="NULL"/>
    <s v="Evangelista, P. P. A., Kiperstok, A., Torres, E. A., &amp; Gonçalves, J. P. "/>
    <n v="2018"/>
    <s v="Environmental performance analysis of residential buildings in Brazil _x000a_using LCA"/>
    <s v="Construction and Building Materials"/>
    <s v="Copyright Elsevier"/>
    <s v="10.1016/j.conbuildmat.2018.02.045"/>
    <s v="https://doi.org/10.1016/j.conbuildmat.2018.02.045"/>
    <s v="NULL"/>
    <s v="Extracted from Marinova et al. (2020). Refer to the authors for further information "/>
    <s v="Extracted from Marinova et al. (2020). Refer to the authors for further information "/>
    <s v="The houses are classified by income class and building type"/>
    <s v="NULL"/>
    <s v="Nistad (Heeren)"/>
    <s v="NULL"/>
    <s v="NULL"/>
    <s v="NULL"/>
    <s v="NULL"/>
    <s v="NULL"/>
    <s v="NULL"/>
    <s v="NULL"/>
    <s v="NULL"/>
    <s v="NULL"/>
    <s v="NULL"/>
    <s v="NULL"/>
    <s v="NULL"/>
    <s v="NULL"/>
    <s v="NULL"/>
    <s v="NULL"/>
    <s v="NULL"/>
    <s v="NULL"/>
    <x v="1"/>
    <x v="1"/>
    <x v="6"/>
    <x v="3"/>
    <s v="Standard"/>
    <s v="real-world single case study"/>
    <x v="2"/>
    <x v="2"/>
    <s v="LAM_BRA"/>
  </r>
  <r>
    <n v="357"/>
    <s v="Brazil"/>
    <s v="Feira de Santana"/>
    <m/>
    <m/>
    <m/>
    <m/>
    <m/>
    <m/>
    <m/>
    <m/>
    <m/>
    <n v="1065.0892859999999"/>
    <m/>
    <m/>
    <m/>
    <m/>
    <m/>
    <m/>
    <m/>
    <m/>
    <m/>
    <m/>
    <m/>
    <m/>
    <m/>
    <m/>
    <m/>
    <m/>
    <m/>
    <m/>
    <m/>
    <m/>
    <m/>
    <m/>
    <m/>
    <m/>
    <s v="Shallow foundation, conventional structure in reinforced concrete, masonry in concrete blocks. Walls and ceilings coated with PVA paint, ceramic tile floors and gypsum ceilings cladding. Wood structure and ceramic roof tiles"/>
    <n v="1"/>
    <s v="residential"/>
    <s v="SFH"/>
    <s v="case study"/>
    <s v="urban"/>
    <s v="NULL"/>
    <s v="Evangelista, P. P. A., Kiperstok, A., Torres, E. A., &amp; Gonçalves, J. P. "/>
    <n v="2018"/>
    <s v="Environmental performance analysis of residential buildings in Brazil _x000a_using LCA"/>
    <s v="Construction and Building Materials"/>
    <s v="Copyright Elsevier"/>
    <s v="10.1016/j.conbuildmat.2018.02.045"/>
    <s v="https://doi.org/10.1016/j.conbuildmat.2018.02.045"/>
    <s v="NULL"/>
    <s v="Extracted from Marinova et al. (2020). Refer to the authors for further information "/>
    <s v="Extracted from Marinova et al. (2020). Refer to the authors for further information "/>
    <s v="The houses are classified by income class and building type"/>
    <s v="NULL"/>
    <s v="Nistad (Heeren)"/>
    <s v="NULL"/>
    <s v="NULL"/>
    <s v="NULL"/>
    <s v="NULL"/>
    <s v="NULL"/>
    <s v="NULL"/>
    <s v="NULL"/>
    <s v="NULL"/>
    <s v="NULL"/>
    <s v="NULL"/>
    <s v="NULL"/>
    <s v="NULL"/>
    <s v="NULL"/>
    <s v="NULL"/>
    <s v="NULL"/>
    <s v="NULL"/>
    <s v="NULL"/>
    <x v="1"/>
    <x v="1"/>
    <x v="6"/>
    <x v="3"/>
    <s v="Standard"/>
    <s v="real-world single case study"/>
    <x v="2"/>
    <x v="2"/>
    <s v="LAM_BRA"/>
  </r>
  <r>
    <n v="358"/>
    <s v="Chile"/>
    <s v="Punta Arenas City"/>
    <m/>
    <m/>
    <n v="35.5"/>
    <m/>
    <m/>
    <m/>
    <n v="24.75"/>
    <m/>
    <m/>
    <n v="225.90625"/>
    <m/>
    <m/>
    <m/>
    <m/>
    <m/>
    <m/>
    <m/>
    <m/>
    <m/>
    <m/>
    <m/>
    <m/>
    <m/>
    <m/>
    <m/>
    <m/>
    <m/>
    <m/>
    <m/>
    <m/>
    <m/>
    <m/>
    <m/>
    <m/>
    <s v="Floor: 8 cm gravel or sand, 0,2 cm polyurethane, 7 cm concrete. Ceiling: 0,1 cm corrugated iron, 5 cm expanded polystyrene, timber structure 45x70 mm, 1 cm vulcanite board. Interior walls: 1 cm vulcanite board, timber structure 45x70 mm, 1 cm vulcanite board. Exterior walls: 0,5 cm zinc, 0,1 cm felt, timber structure 45x70 mm, 5 cm glass wool, 1 cm vulcanite board"/>
    <n v="1"/>
    <s v="residential"/>
    <s v="SFH"/>
    <s v="averaged"/>
    <s v="urban"/>
    <s v="NULL"/>
    <s v="Oyarzo, J., &amp; Peuportier, B. "/>
    <n v="2014"/>
    <s v="Life cycle assessment model applied to housing in Chile"/>
    <s v="Journal of Cleaner Production"/>
    <s v="Copyright Elsevier"/>
    <s v="10.1016/j.jclepro.2014.01.090"/>
    <s v="https://doi.org/10.1016/j.jclepro.2014.01.090"/>
    <s v="NULL"/>
    <s v="Extracted from Marinova et al. (2020). Refer to the authors for further information "/>
    <s v="Extracted from Marinova et al. (2020). Refer to the authors for further information "/>
    <s v="Building types available in the city, size, material_x000a_composition, year of construction"/>
    <s v="NULL"/>
    <s v="Nistad (Heeren)"/>
    <s v="NULL"/>
    <s v="NULL"/>
    <s v="NULL"/>
    <s v="NULL"/>
    <s v="NULL"/>
    <s v="NULL"/>
    <s v="NULL"/>
    <s v="NULL"/>
    <s v="NULL"/>
    <s v="NULL"/>
    <s v="NULL"/>
    <s v="NULL"/>
    <s v="NULL"/>
    <s v="NULL"/>
    <s v="NULL"/>
    <s v="NULL"/>
    <s v="NULL"/>
    <x v="3"/>
    <x v="1"/>
    <x v="6"/>
    <x v="1"/>
    <s v="Standard"/>
    <s v="sample/average/statistics"/>
    <x v="2"/>
    <x v="1"/>
    <s v="LAM_LAM-M"/>
  </r>
  <r>
    <n v="359"/>
    <s v="Colombia"/>
    <s v="Pamplona city"/>
    <m/>
    <m/>
    <n v="39.285714290000001"/>
    <m/>
    <n v="0.39285714300000002"/>
    <m/>
    <n v="17.678571430000002"/>
    <m/>
    <m/>
    <n v="894.85714289999999"/>
    <m/>
    <m/>
    <m/>
    <m/>
    <m/>
    <m/>
    <m/>
    <m/>
    <m/>
    <m/>
    <m/>
    <m/>
    <m/>
    <m/>
    <n v="1.071428571"/>
    <m/>
    <m/>
    <m/>
    <m/>
    <m/>
    <m/>
    <m/>
    <m/>
    <m/>
    <s v="Dwelling, part of an existing semidetached house_x000a_divided into two storey. The main construction materials are brick, concrete and steel, and the upper ceiling is covered in roof tiles"/>
    <n v="2"/>
    <s v="residential"/>
    <s v="MFH"/>
    <s v="case study"/>
    <s v="urban"/>
    <s v="NULL"/>
    <s v="Ortiz-Rodríguez, O., Castells, F., &amp; Sonnemann, G."/>
    <n v="2010"/>
    <s v="Life cycle assessment of two dwellings: One in Spain, a developed country, and one in Colombia, a country under development"/>
    <s v="Science of the Total Environment"/>
    <s v="Copyright Elsevier"/>
    <s v="10.1016/j.scitotenv.2010.02.021"/>
    <s v="https://doi.org/10.1016/j.scitotenv.2010.02.021"/>
    <s v="NULL"/>
    <s v="Extracted from Marinova et al. (2020). Refer to the authors for further information "/>
    <s v="Extracted from Marinova et al. (2020). Refer to the authors for further information "/>
    <s v="Region "/>
    <s v="NULL"/>
    <s v="Nistad (Heeren)"/>
    <s v="NULL"/>
    <s v="NULL"/>
    <s v="NULL"/>
    <s v="NULL"/>
    <s v="NULL"/>
    <s v="NULL"/>
    <s v="NULL"/>
    <s v="NULL"/>
    <s v="NULL"/>
    <s v="NULL"/>
    <s v="NULL"/>
    <s v="NULL"/>
    <s v="NULL"/>
    <s v="NULL"/>
    <s v="NULL"/>
    <s v="NULL"/>
    <s v="NULL"/>
    <x v="3"/>
    <x v="1"/>
    <x v="4"/>
    <x v="4"/>
    <s v="Efficient"/>
    <s v="real-world single case study"/>
    <x v="3"/>
    <x v="3"/>
    <s v="LAM_LAM-M"/>
  </r>
  <r>
    <n v="360"/>
    <s v="Cameroon"/>
    <s v="NA"/>
    <m/>
    <m/>
    <n v="9.4715250970000007"/>
    <m/>
    <n v="3.0662805660000001"/>
    <m/>
    <n v="7.4485199489999996"/>
    <m/>
    <m/>
    <n v="711.969112"/>
    <m/>
    <m/>
    <m/>
    <m/>
    <m/>
    <m/>
    <m/>
    <m/>
    <m/>
    <m/>
    <m/>
    <m/>
    <m/>
    <m/>
    <n v="3.6196910999999998E-2"/>
    <m/>
    <m/>
    <m/>
    <m/>
    <m/>
    <m/>
    <m/>
    <m/>
    <m/>
    <s v="Mud-brick house"/>
    <n v="1"/>
    <s v="residential"/>
    <s v="SFH"/>
    <s v="case study"/>
    <s v="urban"/>
    <s v="NULL"/>
    <s v="F.Henry, A., G.Elambo, N., J.H.M., T., E.N.Fabrice, O., &amp; M.Blanche, M."/>
    <n v="2014"/>
    <s v="Embodied energy and CO2 analyses of mud-brick and cement-block houses"/>
    <s v="AIMS Energy"/>
    <s v="Copyright Elsevier"/>
    <s v="10.3934/energy.2014.1.18"/>
    <s v="https://doi.org/10.3934/energy.2014.1.18"/>
    <s v="NULL"/>
    <s v="Extracted from Marinova et al. (2020). Refer to the authors for further information "/>
    <s v="Extracted from Marinova et al. (2020). Refer to the authors for further information "/>
    <s v="Conctruction materials"/>
    <s v="NULL"/>
    <s v="Nistad (Heeren)"/>
    <s v="NULL"/>
    <s v="NULL"/>
    <s v="NULL"/>
    <s v="NULL"/>
    <s v="NULL"/>
    <s v="NULL"/>
    <s v="NULL"/>
    <s v="NULL"/>
    <s v="NULL"/>
    <s v="NULL"/>
    <s v="NULL"/>
    <s v="NULL"/>
    <s v="NULL"/>
    <s v="NULL"/>
    <s v="NULL"/>
    <s v="NULL"/>
    <s v="NULL"/>
    <x v="14"/>
    <x v="3"/>
    <x v="6"/>
    <x v="5"/>
    <s v="Efficient"/>
    <s v="real-world single case study"/>
    <x v="2"/>
    <x v="3"/>
    <s v="MAF_SSA-L"/>
  </r>
  <r>
    <n v="361"/>
    <s v="Cameroon"/>
    <s v="NA"/>
    <m/>
    <m/>
    <n v="8.3975181859999992"/>
    <m/>
    <n v="2.7064612750000001"/>
    <m/>
    <n v="6.3243474539999998"/>
    <m/>
    <m/>
    <n v="639.35601199999996"/>
    <m/>
    <m/>
    <m/>
    <m/>
    <m/>
    <m/>
    <m/>
    <m/>
    <m/>
    <m/>
    <m/>
    <m/>
    <m/>
    <m/>
    <n v="3.4766795000000003E-2"/>
    <m/>
    <m/>
    <m/>
    <m/>
    <m/>
    <m/>
    <m/>
    <m/>
    <m/>
    <s v="Cement-block house"/>
    <n v="1"/>
    <s v="residential"/>
    <s v="SFH"/>
    <s v="case study"/>
    <s v="urban"/>
    <s v="NULL"/>
    <s v="F.Henry, A., G.Elambo, N., J.H.M., T., E.N.Fabrice, O., &amp; M.Blanche, M."/>
    <n v="2014"/>
    <s v="Embodied energy and CO2 analyses of mud-brick and cement-block houses"/>
    <s v="AIMS Energy"/>
    <s v="Copyright Elsevier"/>
    <s v="10.3934/energy.2014.1.18"/>
    <s v="https://doi.org/10.3934/energy.2014.1.18"/>
    <s v="for use_type or construction_type: 'In this study two residential buildings are the objects of assessments. The two buildings represent typical houses common in Cameroon. One is predominantly made up of what is generally referred to as imported materials, i.e., cement-block house; the other is constructed predominantly out of local building materials, i.e. mud-brick house'"/>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4"/>
    <x v="3"/>
    <x v="6"/>
    <x v="4"/>
    <s v="Standard"/>
    <s v="real-world single case study"/>
    <x v="2"/>
    <x v="3"/>
    <s v="MAF_SSA-L"/>
  </r>
  <r>
    <n v="362"/>
    <s v="Nigeria"/>
    <s v="Lagos"/>
    <n v="2013"/>
    <m/>
    <n v="26.72839506"/>
    <m/>
    <m/>
    <m/>
    <n v="42.057098770000003"/>
    <m/>
    <m/>
    <m/>
    <m/>
    <m/>
    <m/>
    <m/>
    <m/>
    <m/>
    <m/>
    <m/>
    <m/>
    <m/>
    <m/>
    <m/>
    <m/>
    <m/>
    <m/>
    <m/>
    <m/>
    <m/>
    <m/>
    <m/>
    <m/>
    <m/>
    <m/>
    <m/>
    <m/>
    <n v="3"/>
    <s v="residential"/>
    <s v="SFH"/>
    <s v="case study"/>
    <s v="urban"/>
    <s v="NULL"/>
    <s v="Ezema, I. C., &amp; Olotuah, A. O. "/>
    <n v="2015"/>
    <s v="Estimating Embodied Energy in Residential Buildings in a Nigerian Context"/>
    <s v="Covenant University Repository"/>
    <s v="Copyright Elsevier"/>
    <s v="NA"/>
    <s v="http://eprints.covenantuniversity.edu.ng/6337/#.Xm-VNPlKhaQ"/>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4"/>
    <x v="3"/>
    <x v="4"/>
    <x v="2"/>
    <s v="Standard"/>
    <s v="real-world single case study"/>
    <x v="3"/>
    <x v="2"/>
    <s v="MAF_SSA-L"/>
  </r>
  <r>
    <n v="363"/>
    <s v="South Africa"/>
    <s v="Cape Town"/>
    <m/>
    <m/>
    <m/>
    <m/>
    <m/>
    <m/>
    <m/>
    <m/>
    <m/>
    <m/>
    <m/>
    <m/>
    <m/>
    <m/>
    <m/>
    <m/>
    <m/>
    <m/>
    <m/>
    <m/>
    <m/>
    <m/>
    <m/>
    <m/>
    <m/>
    <m/>
    <m/>
    <m/>
    <m/>
    <m/>
    <m/>
    <m/>
    <m/>
    <m/>
    <s v="NULL"/>
    <s v="NULL"/>
    <s v="residential"/>
    <s v="SFH"/>
    <s v="averaged"/>
    <s v="urban"/>
    <s v="NULL"/>
    <s v="Van Beers, D., &amp; Graedel, T. E. "/>
    <n v="2003"/>
    <s v="The magnitude and spatial distribution of in-use copper stocks in Cape Town, South Africa"/>
    <s v="South African Journal of Science"/>
    <s v="Copyright Elsevier"/>
    <s v="NA"/>
    <s v="https://hdl.handle.net/10520/EJC97582"/>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5"/>
    <x v="3"/>
    <x v="6"/>
    <x v="0"/>
    <s v="Unspecified"/>
    <s v="sample/average/statistics"/>
    <x v="2"/>
    <x v="0"/>
    <s v="MAF_SAF"/>
  </r>
  <r>
    <n v="364"/>
    <s v="South Africa"/>
    <s v="Cape Town"/>
    <m/>
    <m/>
    <m/>
    <m/>
    <m/>
    <m/>
    <m/>
    <m/>
    <m/>
    <m/>
    <m/>
    <m/>
    <m/>
    <m/>
    <m/>
    <m/>
    <m/>
    <m/>
    <m/>
    <m/>
    <m/>
    <m/>
    <m/>
    <m/>
    <m/>
    <m/>
    <m/>
    <m/>
    <m/>
    <m/>
    <m/>
    <m/>
    <m/>
    <m/>
    <s v="NULL"/>
    <s v="NULL"/>
    <s v="residential"/>
    <s v="SFH"/>
    <s v="averaged"/>
    <s v="urban"/>
    <s v="NULL"/>
    <s v="Van Beers, D., &amp; Graedel, T. E. "/>
    <n v="2003"/>
    <s v="The magnitude and spatial distribution of in-use copper stocks in Cape Town, South Africa"/>
    <s v="South African Journal of Science"/>
    <s v="Copyright Elsevier"/>
    <s v="NA"/>
    <s v="https://hdl.handle.net/10520/EJC97582"/>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5"/>
    <x v="3"/>
    <x v="6"/>
    <x v="0"/>
    <s v="Unspecified"/>
    <s v="sample/average/statistics"/>
    <x v="2"/>
    <x v="0"/>
    <s v="MAF_SAF"/>
  </r>
  <r>
    <n v="365"/>
    <s v="Scotland"/>
    <s v="NA"/>
    <m/>
    <m/>
    <m/>
    <m/>
    <n v="0.234259259"/>
    <m/>
    <n v="53.00925926"/>
    <m/>
    <m/>
    <n v="1211.1111109999999"/>
    <m/>
    <m/>
    <m/>
    <m/>
    <m/>
    <m/>
    <m/>
    <m/>
    <m/>
    <m/>
    <m/>
    <m/>
    <m/>
    <m/>
    <m/>
    <m/>
    <m/>
    <m/>
    <m/>
    <m/>
    <m/>
    <m/>
    <m/>
    <m/>
    <s v="Semi detached three-bedroom house"/>
    <s v="NULL"/>
    <s v="residential"/>
    <s v="MFH"/>
    <s v="case study"/>
    <s v="urban"/>
    <s v="NULL"/>
    <s v="Asif, M. Ã., Muneer, T., &amp; Kelley, R."/>
    <n v="2005"/>
    <s v="Life cycle assessment: A case study of a dwelling home in Scotland"/>
    <s v="Building and Environment"/>
    <s v="Copyright Elsevier"/>
    <s v="10.1016/j.buildenv.2005.11.023"/>
    <s v="https://doi.org/10.1016/j.buildenv.2005.11.023"/>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3"/>
    <x v="0"/>
    <s v="Standard"/>
    <s v="real-world single case study"/>
    <x v="2"/>
    <x v="0"/>
    <s v="OECD_EU15"/>
  </r>
  <r>
    <n v="366"/>
    <s v="Belgium"/>
    <s v="Brussels"/>
    <m/>
    <n v="2012"/>
    <n v="39.909090910000003"/>
    <m/>
    <m/>
    <m/>
    <n v="18.739393939999999"/>
    <m/>
    <m/>
    <n v="790.11232319999999"/>
    <m/>
    <m/>
    <m/>
    <m/>
    <m/>
    <m/>
    <m/>
    <m/>
    <m/>
    <m/>
    <m/>
    <m/>
    <m/>
    <m/>
    <m/>
    <m/>
    <m/>
    <m/>
    <m/>
    <m/>
    <m/>
    <m/>
    <m/>
    <m/>
    <s v="Passive house. The sub-structure consists of individual reinforced concrete footings,_x000a_linked by a network of concrete beams."/>
    <n v="3"/>
    <s v="residential"/>
    <s v="SFH"/>
    <s v="case study"/>
    <s v="urban"/>
    <s v="NULL"/>
    <s v="Stephan, A., &amp; Athanassiadis, A. "/>
    <n v="2013"/>
    <s v="Towards a comprehensive energy assessment of residential buildings"/>
    <s v="University of Melbourne "/>
    <s v="Copyright Elsevier"/>
    <s v="NA"/>
    <s v="https://minerva-access.unimelb.edu.au/bitstream/handle/11343/38263/300596_Andre%20Stephan_PhD_Towards_a_comprehensive_energy_assessment_of_res._bldgs.pdf?sequence=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3"/>
    <x v="2"/>
    <s v="Zero_energy"/>
    <s v="real-world single case study"/>
    <x v="2"/>
    <x v="2"/>
    <s v="OECD_EU15"/>
  </r>
  <r>
    <n v="367"/>
    <s v="Belgium"/>
    <s v="Brussels"/>
    <n v="1970"/>
    <n v="1975"/>
    <n v="24.847222219999999"/>
    <m/>
    <m/>
    <m/>
    <n v="10.94375"/>
    <m/>
    <m/>
    <n v="1053.8922219999999"/>
    <m/>
    <m/>
    <m/>
    <m/>
    <m/>
    <m/>
    <m/>
    <m/>
    <m/>
    <m/>
    <m/>
    <m/>
    <m/>
    <m/>
    <m/>
    <m/>
    <m/>
    <m/>
    <m/>
    <m/>
    <m/>
    <m/>
    <m/>
    <m/>
    <s v="Double fronted adjoined apartment"/>
    <s v="10 for the whole building"/>
    <s v="residential"/>
    <s v="MFH"/>
    <s v="case study"/>
    <s v="urban"/>
    <s v="NULL"/>
    <s v="Stephan, A., &amp; Athanassiadis, A. "/>
    <n v="2013"/>
    <s v="Towards a comprehensive energy assessment of residential buildings"/>
    <s v="University of Melbourne "/>
    <s v="Copyright Elsevier"/>
    <s v="NA"/>
    <s v="https://minerva-access.unimelb.edu.au/bitstream/handle/11343/38263/300596_Andre%20Stephan_PhD_Towards_a_comprehensive_energy_assessment_of_res._bldgs.pdf?sequence=1"/>
    <s v="for use_type or construction_type: '90 apartments across 10 storeys'"/>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5"/>
    <x v="2"/>
    <s v="Standard"/>
    <s v="real-world single case study"/>
    <x v="3"/>
    <x v="2"/>
    <s v="OECD_EU15"/>
  </r>
  <r>
    <n v="368"/>
    <s v="UK"/>
    <s v="NA"/>
    <m/>
    <m/>
    <m/>
    <m/>
    <m/>
    <m/>
    <n v="38.284615379999998"/>
    <m/>
    <m/>
    <n v="411.86153849999999"/>
    <m/>
    <m/>
    <m/>
    <m/>
    <m/>
    <m/>
    <m/>
    <m/>
    <m/>
    <m/>
    <m/>
    <m/>
    <m/>
    <m/>
    <m/>
    <m/>
    <m/>
    <m/>
    <m/>
    <m/>
    <m/>
    <m/>
    <m/>
    <m/>
    <s v="Traditional build: brick and block"/>
    <n v="2"/>
    <s v="residential"/>
    <s v="SFH"/>
    <s v="case study"/>
    <s v="rural"/>
    <s v="NULL"/>
    <s v="Cuéllar-Franca, R. M., &amp; Azapagic, A. "/>
    <n v="2012"/>
    <s v="Environmental impacts of the UK residential sector: Life cycle assessment of houses"/>
    <s v="Building and Environment"/>
    <s v="Copyright Elsevier"/>
    <s v="10.1016/j.buildenv.2012.02.005"/>
    <s v="https://doi.org/10.1016/j.buildenv.2012.02.005"/>
    <s v="for use_type or construction_type: 'Detached house'"/>
    <s v="Extracted from Marinova et al. (2020). Refer to the authors for further information "/>
    <s v="Extracted from Marinova et al. (2020). Refer to the authors for further information "/>
    <s v="Type of house "/>
    <s v="NULL"/>
    <s v="Nistad (Heeren)"/>
    <s v="NULL"/>
    <s v="NULL"/>
    <s v="NULL"/>
    <s v="NULL"/>
    <s v="NULL"/>
    <s v="NULL"/>
    <s v="NULL"/>
    <s v="NULL"/>
    <s v="NULL"/>
    <s v="NULL"/>
    <s v="NULL"/>
    <s v="NULL"/>
    <s v="NULL"/>
    <s v="NULL"/>
    <s v="NULL"/>
    <s v="NULL"/>
    <s v="NULL"/>
    <x v="0"/>
    <x v="0"/>
    <x v="3"/>
    <x v="4"/>
    <s v="Standard"/>
    <s v="sample/average/statistics"/>
    <x v="2"/>
    <x v="3"/>
    <s v="OECD_EU15"/>
  </r>
  <r>
    <n v="369"/>
    <s v="UK"/>
    <s v="NA"/>
    <m/>
    <m/>
    <m/>
    <m/>
    <m/>
    <m/>
    <n v="39.222222219999999"/>
    <m/>
    <m/>
    <n v="446.02222219999999"/>
    <m/>
    <m/>
    <m/>
    <m/>
    <m/>
    <m/>
    <m/>
    <m/>
    <m/>
    <m/>
    <m/>
    <m/>
    <m/>
    <m/>
    <m/>
    <m/>
    <m/>
    <m/>
    <m/>
    <m/>
    <m/>
    <m/>
    <m/>
    <m/>
    <s v="Traditional build: brick and block"/>
    <n v="2"/>
    <s v="residential"/>
    <s v="MFH"/>
    <s v="case study"/>
    <s v="rural"/>
    <s v="NULL"/>
    <s v="Cuéllar-Franca, R. M., &amp; Azapagic, A. "/>
    <n v="2012"/>
    <s v="Environmental impacts of the UK residential sector: Life cycle assessment of houses"/>
    <s v="Building and Environment"/>
    <s v="Copyright Elsevier"/>
    <s v="10.1016/j.buildenv.2012.02.005"/>
    <s v="https://doi.org/10.1016/j.buildenv.2012.02.005"/>
    <s v="for use_type or construction_type: 'Semi-detached house'"/>
    <s v="Extracted from Marinova et al. (2020). Refer to the authors for further information "/>
    <s v="Extracted from Marinova et al. (2020). Refer to the authors for further information "/>
    <s v="Type of house "/>
    <s v="NULL"/>
    <s v="Nistad (Heeren)"/>
    <s v="NULL"/>
    <s v="NULL"/>
    <s v="NULL"/>
    <s v="NULL"/>
    <s v="NULL"/>
    <s v="NULL"/>
    <s v="NULL"/>
    <s v="NULL"/>
    <s v="NULL"/>
    <s v="NULL"/>
    <s v="NULL"/>
    <s v="NULL"/>
    <s v="NULL"/>
    <s v="NULL"/>
    <s v="NULL"/>
    <s v="NULL"/>
    <s v="NULL"/>
    <x v="0"/>
    <x v="0"/>
    <x v="3"/>
    <x v="4"/>
    <s v="Standard"/>
    <s v="sample/average/statistics"/>
    <x v="2"/>
    <x v="3"/>
    <s v="OECD_EU15"/>
  </r>
  <r>
    <n v="370"/>
    <s v="UK"/>
    <s v="NA"/>
    <m/>
    <m/>
    <m/>
    <m/>
    <m/>
    <m/>
    <n v="41.066666669999996"/>
    <m/>
    <m/>
    <n v="479.03333329999998"/>
    <m/>
    <m/>
    <m/>
    <m/>
    <m/>
    <m/>
    <m/>
    <m/>
    <m/>
    <m/>
    <m/>
    <m/>
    <m/>
    <m/>
    <m/>
    <m/>
    <m/>
    <m/>
    <m/>
    <m/>
    <m/>
    <m/>
    <m/>
    <m/>
    <s v="Traditional build: brick and block"/>
    <n v="2"/>
    <s v="residential"/>
    <s v="MFH"/>
    <s v="case study"/>
    <s v="rural"/>
    <s v="NULL"/>
    <s v="Cuéllar-Franca, R. M., &amp; Azapagic, A. "/>
    <n v="2012"/>
    <s v="Environmental impacts of the UK residential sector: Life cycle assessment of houses"/>
    <s v="Building and Environment"/>
    <s v="Copyright Elsevier"/>
    <s v="10.1016/j.buildenv.2012.02.005"/>
    <s v="https://doi.org/10.1016/j.buildenv.2012.02.005"/>
    <s v="for use_type or construction_type: 'Terraced house'"/>
    <s v="Extracted from Marinova et al. (2020). Refer to the authors for further information "/>
    <s v="Extracted from Marinova et al. (2020). Refer to the authors for further information "/>
    <s v="Type of house "/>
    <s v="NULL"/>
    <s v="Nistad (Heeren)"/>
    <s v="NULL"/>
    <s v="NULL"/>
    <s v="NULL"/>
    <s v="NULL"/>
    <s v="NULL"/>
    <s v="NULL"/>
    <s v="NULL"/>
    <s v="NULL"/>
    <s v="NULL"/>
    <s v="NULL"/>
    <s v="NULL"/>
    <s v="NULL"/>
    <s v="NULL"/>
    <s v="NULL"/>
    <s v="NULL"/>
    <s v="NULL"/>
    <s v="NULL"/>
    <x v="0"/>
    <x v="0"/>
    <x v="10"/>
    <x v="4"/>
    <s v="Standard"/>
    <s v="sample/average/statistics"/>
    <x v="2"/>
    <x v="3"/>
    <s v="OECD_EU15"/>
  </r>
  <r>
    <n v="371"/>
    <s v="Belgium"/>
    <s v="Niel"/>
    <m/>
    <m/>
    <n v="24.632478630000001"/>
    <m/>
    <m/>
    <m/>
    <n v="9.7948717950000006"/>
    <m/>
    <m/>
    <n v="1047.9316240000001"/>
    <m/>
    <m/>
    <m/>
    <m/>
    <m/>
    <m/>
    <m/>
    <m/>
    <m/>
    <m/>
    <m/>
    <m/>
    <m/>
    <m/>
    <m/>
    <m/>
    <m/>
    <m/>
    <m/>
    <m/>
    <m/>
    <m/>
    <m/>
    <m/>
    <s v="Massive structure with load-bearing masonry brick walls, an air cavity and brick façade, concrete floor slabs and pitched roof"/>
    <n v="2"/>
    <s v="residential"/>
    <s v="MFH"/>
    <s v="case study"/>
    <s v="urban"/>
    <s v="NULL"/>
    <s v="Buyle, M., Audenaert, A., Braet, J., &amp; Debacker, W."/>
    <n v="2015"/>
    <s v="Towards a more sustainable building stock: Optimizing a flemish dwelling using a life cycle approach"/>
    <s v="Buildings"/>
    <s v="Copyright Elsevier"/>
    <s v="10.3390/buildings5020424"/>
    <s v="https://doi.org/10.3390/buildings5020424"/>
    <s v="for use_type or construction_type: 'Standard: in situ reinforced concrete slab, PUR; Passive: in situ reinforced concrete slab, PUR'"/>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4"/>
    <x v="2"/>
    <s v="Unspecified"/>
    <s v="real-world single case study"/>
    <x v="3"/>
    <x v="2"/>
    <s v="OECD_EU15"/>
  </r>
  <r>
    <n v="372"/>
    <s v="Switzerland"/>
    <s v="Chur"/>
    <m/>
    <m/>
    <m/>
    <m/>
    <n v="0.93484419299999999"/>
    <m/>
    <n v="44.062322950000002"/>
    <m/>
    <m/>
    <n v="857.24645889999999"/>
    <m/>
    <m/>
    <m/>
    <m/>
    <m/>
    <m/>
    <m/>
    <m/>
    <m/>
    <m/>
    <m/>
    <m/>
    <m/>
    <m/>
    <n v="5.6600566570000002"/>
    <m/>
    <m/>
    <m/>
    <m/>
    <m/>
    <m/>
    <m/>
    <m/>
    <m/>
    <s v="Typical Minergie-P certified building design, using concrete andbrick for the unheated basement and the below ground garage andlight wood frame construction for the first and second floors"/>
    <n v="2"/>
    <s v="residential"/>
    <s v="SFH"/>
    <s v="case study"/>
    <s v="urban"/>
    <s v="NULL"/>
    <s v="Mosteiro-Romero, M., Krogmann, U., Wallbaum, H., Ostermeyer, Y., Senick, J. S., &amp; Andrews, C. J. "/>
    <n v="2014"/>
    <s v="Relative importance of electricity sources and construction practices in residential buildings: A Swiss-US comparison of energy relatedlife-cycle impacts"/>
    <s v="Energy and Buildings "/>
    <s v="Copyright Elsevier"/>
    <s v="10.1016/j.enbuild.2013.09.046"/>
    <s v="https://doi.org/10.1016/j.enbuild.2013.09.046"/>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7"/>
    <x v="0"/>
    <x v="6"/>
    <x v="2"/>
    <s v="Efficient"/>
    <s v="real-world single case study"/>
    <x v="2"/>
    <x v="2"/>
    <s v="OECD_EFTA"/>
  </r>
  <r>
    <n v="373"/>
    <s v="Italy"/>
    <s v="Padua"/>
    <n v="1981"/>
    <m/>
    <n v="23"/>
    <m/>
    <m/>
    <m/>
    <n v="77"/>
    <m/>
    <m/>
    <n v="679"/>
    <m/>
    <m/>
    <m/>
    <m/>
    <m/>
    <m/>
    <m/>
    <m/>
    <m/>
    <m/>
    <m/>
    <m/>
    <m/>
    <m/>
    <n v="3"/>
    <m/>
    <m/>
    <m/>
    <m/>
    <m/>
    <m/>
    <m/>
    <m/>
    <m/>
    <s v="NULL"/>
    <s v="up to 2"/>
    <s v="residential"/>
    <s v="S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6"/>
    <x v="3"/>
    <s v="Standard"/>
    <s v="sample/average/statistics"/>
    <x v="2"/>
    <x v="2"/>
    <s v="OECD_EU15"/>
  </r>
  <r>
    <n v="374"/>
    <s v="Italy"/>
    <s v="Padua"/>
    <n v="1996"/>
    <m/>
    <n v="30"/>
    <m/>
    <m/>
    <m/>
    <n v="72"/>
    <m/>
    <m/>
    <n v="750"/>
    <m/>
    <m/>
    <m/>
    <m/>
    <m/>
    <m/>
    <m/>
    <m/>
    <m/>
    <m/>
    <m/>
    <m/>
    <m/>
    <m/>
    <n v="3"/>
    <m/>
    <m/>
    <m/>
    <m/>
    <m/>
    <m/>
    <m/>
    <m/>
    <m/>
    <s v="NULL"/>
    <s v="up to 2"/>
    <s v="residential"/>
    <s v="S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6"/>
    <x v="3"/>
    <s v="Standard"/>
    <s v="sample/average/statistics"/>
    <x v="2"/>
    <x v="2"/>
    <s v="OECD_EU15"/>
  </r>
  <r>
    <n v="375"/>
    <s v="Italy"/>
    <s v="Padua"/>
    <n v="2007"/>
    <m/>
    <n v="34"/>
    <m/>
    <m/>
    <m/>
    <n v="69"/>
    <m/>
    <m/>
    <n v="137"/>
    <m/>
    <m/>
    <m/>
    <m/>
    <m/>
    <m/>
    <m/>
    <m/>
    <m/>
    <m/>
    <m/>
    <m/>
    <m/>
    <m/>
    <n v="3"/>
    <m/>
    <m/>
    <m/>
    <m/>
    <m/>
    <m/>
    <m/>
    <m/>
    <m/>
    <s v="NULL"/>
    <s v="up to 2"/>
    <s v="residential"/>
    <s v="S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6"/>
    <x v="3"/>
    <s v="Standard"/>
    <s v="sample/average/statistics"/>
    <x v="2"/>
    <x v="2"/>
    <s v="OECD_EU15"/>
  </r>
  <r>
    <n v="376"/>
    <s v="Italy"/>
    <s v="Padua"/>
    <n v="1981"/>
    <m/>
    <n v="37"/>
    <m/>
    <m/>
    <m/>
    <n v="112"/>
    <m/>
    <m/>
    <n v="1010"/>
    <m/>
    <m/>
    <m/>
    <m/>
    <m/>
    <m/>
    <m/>
    <m/>
    <m/>
    <m/>
    <m/>
    <m/>
    <m/>
    <m/>
    <n v="4"/>
    <m/>
    <m/>
    <m/>
    <m/>
    <m/>
    <m/>
    <m/>
    <m/>
    <m/>
    <s v="NULL"/>
    <s v="between 3 and 4"/>
    <s v="residential"/>
    <s v="S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4"/>
    <x v="3"/>
    <s v="Standard"/>
    <s v="sample/average/statistics"/>
    <x v="3"/>
    <x v="2"/>
    <s v="OECD_EU15"/>
  </r>
  <r>
    <n v="377"/>
    <s v="Italy"/>
    <s v="Padua"/>
    <n v="1969"/>
    <m/>
    <n v="49"/>
    <m/>
    <m/>
    <m/>
    <n v="102"/>
    <m/>
    <m/>
    <n v="1148"/>
    <m/>
    <m/>
    <m/>
    <m/>
    <m/>
    <m/>
    <m/>
    <m/>
    <m/>
    <m/>
    <m/>
    <m/>
    <m/>
    <m/>
    <n v="5"/>
    <m/>
    <m/>
    <m/>
    <m/>
    <m/>
    <m/>
    <m/>
    <m/>
    <m/>
    <s v="NULL"/>
    <s v="between 3 and 4"/>
    <s v="residential"/>
    <s v="S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4"/>
    <x v="3"/>
    <s v="Standard"/>
    <s v="sample/average/statistics"/>
    <x v="3"/>
    <x v="2"/>
    <s v="OECD_EU15"/>
  </r>
  <r>
    <n v="378"/>
    <s v="Italy"/>
    <s v="Padua"/>
    <n v="2007"/>
    <m/>
    <n v="56"/>
    <m/>
    <m/>
    <m/>
    <n v="92"/>
    <m/>
    <m/>
    <n v="1181"/>
    <m/>
    <m/>
    <m/>
    <m/>
    <m/>
    <m/>
    <m/>
    <m/>
    <m/>
    <m/>
    <m/>
    <m/>
    <m/>
    <m/>
    <n v="5"/>
    <m/>
    <m/>
    <m/>
    <m/>
    <m/>
    <m/>
    <m/>
    <m/>
    <m/>
    <s v="NULL"/>
    <s v="between 3 and 4"/>
    <s v="residential"/>
    <s v="S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4"/>
    <x v="3"/>
    <s v="Standard"/>
    <s v="sample/average/statistics"/>
    <x v="3"/>
    <x v="2"/>
    <s v="OECD_EU15"/>
  </r>
  <r>
    <n v="379"/>
    <s v="Italy"/>
    <s v="Padua"/>
    <n v="1981"/>
    <m/>
    <n v="104"/>
    <m/>
    <m/>
    <m/>
    <n v="136"/>
    <m/>
    <m/>
    <n v="766"/>
    <m/>
    <m/>
    <m/>
    <m/>
    <m/>
    <m/>
    <m/>
    <m/>
    <m/>
    <m/>
    <m/>
    <m/>
    <m/>
    <m/>
    <n v="8"/>
    <m/>
    <m/>
    <m/>
    <m/>
    <m/>
    <m/>
    <m/>
    <m/>
    <m/>
    <s v="NULL"/>
    <s v="5 and more"/>
    <s v="residential"/>
    <s v="M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8"/>
    <x v="3"/>
    <s v="Standard"/>
    <s v="sample/average/statistics"/>
    <x v="3"/>
    <x v="2"/>
    <s v="OECD_EU15"/>
  </r>
  <r>
    <n v="380"/>
    <s v="Italy"/>
    <s v="Padua"/>
    <n v="1969"/>
    <m/>
    <n v="120"/>
    <m/>
    <m/>
    <m/>
    <n v="123"/>
    <m/>
    <m/>
    <n v="966"/>
    <m/>
    <m/>
    <m/>
    <m/>
    <m/>
    <m/>
    <m/>
    <m/>
    <m/>
    <m/>
    <m/>
    <m/>
    <m/>
    <m/>
    <n v="8"/>
    <m/>
    <m/>
    <m/>
    <m/>
    <m/>
    <m/>
    <m/>
    <m/>
    <m/>
    <s v="NULL"/>
    <s v="5 and more"/>
    <s v="residential"/>
    <s v="M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8"/>
    <x v="3"/>
    <s v="Standard"/>
    <s v="sample/average/statistics"/>
    <x v="3"/>
    <x v="2"/>
    <s v="OECD_EU15"/>
  </r>
  <r>
    <n v="381"/>
    <s v="Italy"/>
    <s v="Padua"/>
    <n v="2007"/>
    <m/>
    <n v="133"/>
    <m/>
    <m/>
    <m/>
    <n v="123"/>
    <m/>
    <m/>
    <n v="1126"/>
    <m/>
    <m/>
    <m/>
    <m/>
    <m/>
    <m/>
    <m/>
    <m/>
    <m/>
    <m/>
    <m/>
    <m/>
    <m/>
    <m/>
    <n v="9"/>
    <m/>
    <m/>
    <m/>
    <m/>
    <m/>
    <m/>
    <m/>
    <m/>
    <m/>
    <s v="NULL"/>
    <s v="5 and more"/>
    <s v="residential"/>
    <s v="MFH"/>
    <s v="averaged"/>
    <s v="urban"/>
    <s v="NULL"/>
    <s v="Miatto, A., Schandl, H., Forlin, L., Ronzani, F., Borin, P., Giordano, A., &amp; Tanikawa, H. "/>
    <n v="2019"/>
    <s v="A spatial analysis of material stock accumulation and demolition waste potential of buildings: A case study of Padua"/>
    <s v="Resources, conservation, recycling"/>
    <s v="Copyright Elsevier"/>
    <s v="10.1016/j.resconrec.2018.12.011"/>
    <s v="https://doi.org/10.1016/j.resconrec.2018.12.01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0"/>
    <x v="0"/>
    <x v="8"/>
    <x v="3"/>
    <s v="Standard"/>
    <s v="sample/average/statistics"/>
    <x v="3"/>
    <x v="2"/>
    <s v="OECD_EU15"/>
  </r>
  <r>
    <n v="382"/>
    <s v="Poland"/>
    <s v="Poland"/>
    <m/>
    <m/>
    <m/>
    <m/>
    <m/>
    <m/>
    <n v="41.317829459999999"/>
    <m/>
    <m/>
    <n v="1091.787026"/>
    <m/>
    <m/>
    <m/>
    <m/>
    <m/>
    <m/>
    <m/>
    <m/>
    <m/>
    <m/>
    <m/>
    <m/>
    <m/>
    <m/>
    <n v="2.825377397"/>
    <m/>
    <m/>
    <m/>
    <m/>
    <m/>
    <m/>
    <m/>
    <m/>
    <m/>
    <s v="Conventional masonry building "/>
    <n v="1"/>
    <s v="residential"/>
    <s v="SFH"/>
    <s v="case study"/>
    <s v="urban"/>
    <s v="NULL"/>
    <s v="Pajchrowski, G., Noskowiak, A., Lewandowska, A., &amp; Strykowski, W. "/>
    <n v="2014"/>
    <s v="Wood as a building material in the light of environmental assessment of full life cycle of four buildings"/>
    <s v="Construction and Building Materials"/>
    <s v="Copyright Elsevier"/>
    <s v="10.1016/j.conbuildmat.2013.11.066"/>
    <s v="https://doi.org/10.1016/j.conbuildmat.2013.11.066"/>
    <s v="NULL"/>
    <s v="Extracted from Marinova et al. (2020). Refer to the authors for further information "/>
    <s v="Extracted from Marinova et al. (2020). Refer to the authors for further information "/>
    <s v="These buildings differed in material structure, building technology and the energy standard."/>
    <s v="NULL"/>
    <s v="Nistad (Heeren)"/>
    <s v="NULL"/>
    <s v="NULL"/>
    <s v="NULL"/>
    <s v="NULL"/>
    <s v="NULL"/>
    <s v="NULL"/>
    <s v="NULL"/>
    <s v="NULL"/>
    <s v="NULL"/>
    <s v="NULL"/>
    <s v="NULL"/>
    <s v="NULL"/>
    <s v="NULL"/>
    <s v="NULL"/>
    <s v="NULL"/>
    <s v="NULL"/>
    <s v="NULL"/>
    <x v="16"/>
    <x v="0"/>
    <x v="3"/>
    <x v="4"/>
    <s v="Standard"/>
    <s v="modeled/hypothetical/regulations"/>
    <x v="2"/>
    <x v="3"/>
    <s v="OECD_EU12-H"/>
  </r>
  <r>
    <n v="383"/>
    <s v="Poland"/>
    <s v="Poland"/>
    <m/>
    <m/>
    <m/>
    <m/>
    <m/>
    <m/>
    <n v="41.854345170000002"/>
    <m/>
    <m/>
    <n v="1030.899633"/>
    <m/>
    <m/>
    <m/>
    <m/>
    <m/>
    <m/>
    <m/>
    <m/>
    <m/>
    <m/>
    <m/>
    <m/>
    <m/>
    <m/>
    <n v="8.7158302729999999"/>
    <m/>
    <m/>
    <m/>
    <m/>
    <m/>
    <m/>
    <m/>
    <m/>
    <m/>
    <s v="Passive masonry building"/>
    <n v="1"/>
    <s v="residential"/>
    <s v="SFH"/>
    <s v="case study"/>
    <s v="urban"/>
    <s v="NULL"/>
    <s v="Pajchrowski, G., Noskowiak, A., Lewandowska, A., &amp; Strykowski, W. "/>
    <n v="2014"/>
    <s v="Wood as a building material in the light of environmental assessment of full life cycle of four buildings"/>
    <s v="Construction and Building Materials"/>
    <s v="Copyright Elsevier"/>
    <s v="10.1016/j.conbuildmat.2013.11.066"/>
    <s v="https://doi.org/10.1016/j.conbuildmat.2013.11.066"/>
    <s v="NULL"/>
    <s v="Extracted from Marinova et al. (2020). Refer to the authors for further information "/>
    <s v="Extracted from Marinova et al. (2020). Refer to the authors for further information "/>
    <s v="These buildings differed in material structure, building technology and the energy standard."/>
    <s v="NULL"/>
    <s v="Nistad (Heeren)"/>
    <s v="NULL"/>
    <s v="NULL"/>
    <s v="NULL"/>
    <s v="NULL"/>
    <s v="NULL"/>
    <s v="NULL"/>
    <s v="NULL"/>
    <s v="NULL"/>
    <s v="NULL"/>
    <s v="NULL"/>
    <s v="NULL"/>
    <s v="NULL"/>
    <s v="NULL"/>
    <s v="NULL"/>
    <s v="NULL"/>
    <s v="NULL"/>
    <s v="NULL"/>
    <x v="16"/>
    <x v="0"/>
    <x v="3"/>
    <x v="4"/>
    <s v="Efficient"/>
    <s v="modeled/hypothetical/regulations"/>
    <x v="2"/>
    <x v="3"/>
    <s v="OECD_EU12-H"/>
  </r>
  <r>
    <n v="384"/>
    <s v="Poland"/>
    <s v="Poland"/>
    <m/>
    <m/>
    <m/>
    <m/>
    <m/>
    <m/>
    <n v="139.01978779999999"/>
    <m/>
    <m/>
    <n v="613.68319050000002"/>
    <m/>
    <m/>
    <m/>
    <m/>
    <m/>
    <m/>
    <m/>
    <m/>
    <m/>
    <m/>
    <m/>
    <m/>
    <m/>
    <m/>
    <n v="2.825377397"/>
    <m/>
    <m/>
    <m/>
    <m/>
    <m/>
    <m/>
    <m/>
    <m/>
    <m/>
    <s v="conventional wooden building"/>
    <n v="1"/>
    <s v="residential"/>
    <s v="SFH"/>
    <s v="case study"/>
    <s v="urban"/>
    <s v="NULL"/>
    <s v="Pajchrowski, G., Noskowiak, A., Lewandowska, A., &amp; Strykowski, W. "/>
    <n v="2014"/>
    <s v="Wood as a building material in the light of environmental assessment of full life cycle of four buildings"/>
    <s v="Construction and Building Materials"/>
    <s v="Copyright Elsevier"/>
    <s v="10.1016/j.conbuildmat.2013.11.066"/>
    <s v="https://doi.org/10.1016/j.conbuildmat.2013.11.066"/>
    <s v="NULL"/>
    <s v="Extracted from Marinova et al. (2020). Refer to the authors for further information "/>
    <s v="Extracted from Marinova et al. (2020). Refer to the authors for further information "/>
    <s v="These buildings differed in material structure, building technology and the energy standard."/>
    <s v="NULL"/>
    <s v="Nistad (Heeren)"/>
    <s v="NULL"/>
    <s v="NULL"/>
    <s v="NULL"/>
    <s v="NULL"/>
    <s v="NULL"/>
    <s v="NULL"/>
    <s v="NULL"/>
    <s v="NULL"/>
    <s v="NULL"/>
    <s v="NULL"/>
    <s v="NULL"/>
    <s v="NULL"/>
    <s v="NULL"/>
    <s v="NULL"/>
    <s v="NULL"/>
    <s v="NULL"/>
    <s v="NULL"/>
    <x v="16"/>
    <x v="0"/>
    <x v="3"/>
    <x v="1"/>
    <s v="Standard"/>
    <s v="modeled/hypothetical/regulations"/>
    <x v="2"/>
    <x v="1"/>
    <s v="OECD_EU12-H"/>
  </r>
  <r>
    <n v="385"/>
    <s v="Poland"/>
    <s v="Poland"/>
    <m/>
    <m/>
    <m/>
    <m/>
    <m/>
    <m/>
    <n v="191.129131"/>
    <m/>
    <m/>
    <n v="551.14851080000005"/>
    <m/>
    <m/>
    <m/>
    <m/>
    <m/>
    <m/>
    <m/>
    <m/>
    <m/>
    <m/>
    <m/>
    <m/>
    <m/>
    <m/>
    <n v="119.80620159999999"/>
    <m/>
    <m/>
    <m/>
    <m/>
    <m/>
    <m/>
    <m/>
    <m/>
    <m/>
    <s v="passive wooden building"/>
    <n v="1"/>
    <s v="residential"/>
    <s v="SFH"/>
    <s v="case study"/>
    <s v="urban"/>
    <s v="NULL"/>
    <s v="Pajchrowski, G., Noskowiak, A., Lewandowska, A., &amp; Strykowski, W. "/>
    <n v="2014"/>
    <s v="Wood as a building material in the light of environmental assessment of full life cycle of four buildings"/>
    <s v="Construction and Building Materials"/>
    <s v="Copyright Elsevier"/>
    <s v="10.1016/j.conbuildmat.2013.11.066"/>
    <s v="https://doi.org/10.1016/j.conbuildmat.2013.11.066"/>
    <s v="NULL"/>
    <s v="Extracted from Marinova et al. (2020). Refer to the authors for further information "/>
    <s v="Extracted from Marinova et al. (2020). Refer to the authors for further information "/>
    <s v="These buildings differed in material structure, building technology and the energy standard."/>
    <s v="NULL"/>
    <s v="Nistad (Heeren)"/>
    <s v="NULL"/>
    <s v="NULL"/>
    <s v="NULL"/>
    <s v="NULL"/>
    <s v="NULL"/>
    <s v="NULL"/>
    <s v="NULL"/>
    <s v="NULL"/>
    <s v="NULL"/>
    <s v="NULL"/>
    <s v="NULL"/>
    <s v="NULL"/>
    <s v="NULL"/>
    <s v="NULL"/>
    <s v="NULL"/>
    <s v="NULL"/>
    <s v="NULL"/>
    <x v="16"/>
    <x v="0"/>
    <x v="3"/>
    <x v="1"/>
    <s v="Efficient"/>
    <s v="modeled/hypothetical/regulations"/>
    <x v="2"/>
    <x v="1"/>
    <s v="OECD_EU12-H"/>
  </r>
  <r>
    <n v="386"/>
    <s v="Turkey"/>
    <s v="Gaziantep"/>
    <m/>
    <m/>
    <n v="40.645076920000001"/>
    <m/>
    <m/>
    <m/>
    <n v="8.0792307690000005"/>
    <m/>
    <m/>
    <n v="768.27323079999996"/>
    <m/>
    <m/>
    <m/>
    <m/>
    <m/>
    <m/>
    <m/>
    <m/>
    <m/>
    <m/>
    <m/>
    <m/>
    <m/>
    <m/>
    <m/>
    <m/>
    <m/>
    <m/>
    <m/>
    <m/>
    <m/>
    <m/>
    <m/>
    <m/>
    <s v="The external walls consist of 150 mm concrete block, 24 mm of plaster inside and outside. The internal walls: 100 mm concrete block, 24 mm of_x000a_plaster inside and outside. 30 mm_x000a_polyurethane and 150 mm concrete roof"/>
    <n v="13"/>
    <s v="residential"/>
    <s v="MFH"/>
    <s v="case study"/>
    <s v="urban"/>
    <s v="NULL"/>
    <s v="Atmaca, A., &amp; Atmaca, N."/>
    <n v="2015"/>
    <s v="Life cycle energy (LCEA) and carbon dioxide emissions (LCCO2A) assessment of two residential buildings in Gaziantep, Turkey"/>
    <s v="Energy and Buildings"/>
    <s v="Copyright Elsevier"/>
    <s v="10.1016/j.enbuild.2015.06.008"/>
    <s v="https://doi.org/10.1016/j.enbuild.2015.06.008"/>
    <s v="NULL"/>
    <s v="Extracted from Marinova et al. (2020). Refer to the authors for further information "/>
    <s v="Extracted from Marinova et al. (2020). Refer to the authors for further information "/>
    <s v="Buildings constructed with urban and rural areas "/>
    <s v="NULL"/>
    <s v="Nistad (Heeren)"/>
    <s v="NULL"/>
    <s v="NULL"/>
    <s v="NULL"/>
    <s v="NULL"/>
    <s v="NULL"/>
    <s v="NULL"/>
    <s v="NULL"/>
    <s v="NULL"/>
    <s v="NULL"/>
    <s v="NULL"/>
    <s v="NULL"/>
    <s v="NULL"/>
    <s v="NULL"/>
    <s v="NULL"/>
    <s v="NULL"/>
    <s v="NULL"/>
    <s v="NULL"/>
    <x v="17"/>
    <x v="0"/>
    <x v="5"/>
    <x v="4"/>
    <s v="Standard"/>
    <s v="real-world single case study"/>
    <x v="3"/>
    <x v="3"/>
    <s v="OECD_TUR"/>
  </r>
  <r>
    <n v="387"/>
    <s v="Turkey"/>
    <s v="Gaziantep"/>
    <m/>
    <m/>
    <n v="75.502727269999994"/>
    <m/>
    <m/>
    <m/>
    <n v="9.5727272729999999"/>
    <m/>
    <m/>
    <n v="1507.636364"/>
    <m/>
    <m/>
    <m/>
    <m/>
    <m/>
    <m/>
    <m/>
    <m/>
    <m/>
    <m/>
    <m/>
    <m/>
    <m/>
    <m/>
    <m/>
    <m/>
    <m/>
    <m/>
    <m/>
    <m/>
    <m/>
    <m/>
    <m/>
    <m/>
    <s v="The external walls consist of 150 mm concrete block, 20 mm of plaster_x000a_inside and outside. The internal walls: 100 mm concrete block, 20 mm of plaster inside and outside. 140 mm perlite and 150 mm concrete roof. "/>
    <n v="3"/>
    <s v="residential"/>
    <s v="SFH"/>
    <s v="case study"/>
    <s v="rural"/>
    <s v="NULL"/>
    <s v="Atmaca, A., &amp; Atmaca, N."/>
    <n v="2015"/>
    <s v="Life cycle energy (LCEA) and carbon dioxide emissions (LCCO2A) assessment of two residential buildings in Gaziantep, Turkey"/>
    <s v="Energy and Buildings"/>
    <s v="Copyright Elsevier"/>
    <s v="10.1016/j.enbuild.2015.06.008"/>
    <s v="https://doi.org/10.1016/j.enbuild.2015.06.008"/>
    <s v="NULL"/>
    <s v="Extracted from Marinova et al. (2020). Refer to the authors for further information "/>
    <s v="Extracted from Marinova et al. (2020). Refer to the authors for further information "/>
    <s v="Buildings constructed with urban and rural areas "/>
    <s v="NULL"/>
    <s v="Nistad (Heeren)"/>
    <s v="NULL"/>
    <s v="NULL"/>
    <s v="NULL"/>
    <s v="NULL"/>
    <s v="NULL"/>
    <s v="NULL"/>
    <s v="NULL"/>
    <s v="NULL"/>
    <s v="NULL"/>
    <s v="NULL"/>
    <s v="NULL"/>
    <s v="NULL"/>
    <s v="NULL"/>
    <s v="NULL"/>
    <s v="NULL"/>
    <s v="NULL"/>
    <s v="NULL"/>
    <x v="17"/>
    <x v="0"/>
    <x v="4"/>
    <x v="4"/>
    <s v="Standard"/>
    <s v="real-world single case study"/>
    <x v="3"/>
    <x v="3"/>
    <s v="OECD_TUR"/>
  </r>
  <r>
    <n v="388"/>
    <s v="Lebanon"/>
    <s v="Sehaileh"/>
    <n v="2008"/>
    <n v="2011"/>
    <n v="335.18805309999999"/>
    <m/>
    <m/>
    <m/>
    <m/>
    <m/>
    <m/>
    <n v="1926.3185840000001"/>
    <m/>
    <m/>
    <m/>
    <m/>
    <m/>
    <m/>
    <m/>
    <m/>
    <m/>
    <m/>
    <m/>
    <m/>
    <m/>
    <m/>
    <m/>
    <m/>
    <m/>
    <m/>
    <m/>
    <m/>
    <m/>
    <m/>
    <m/>
    <m/>
    <s v="The case study building is supported by a cast in-situ RC (reinforced concrete) structure like most residential buildings of this type in Lebanon. The foundations are shallow consisting mainly of continuous footings and are relatively small compared to the size of the building as the ground in Mount Lebanon is almost always rocky and provides a very high bearing capacity. This avoids the need for deep foundations as in other countries with poor soil conditions, such as Belgium or the Netherlands. The foundations support RC columns and walls which support the slabs, typically about 250 mm thick. The latter are constituted by embedded primary beams (about 800 mm wide on average) resting on the RC columns and walls which in turn support secondary beams (called ribs) that run perpendicular to the primary beams. These ribs are about 150mm wide and separated by 400mmwide gaps filled with hollow concrete blocks 180 mm high topped by a 70 mm thick compressive slab. The hollow blocks and reinforcement steel are first placed on the wooden formwork before casting the ready mix concrete. The outer walls are double concrete blocks walls with an air blade in between. They are stone-clad on the outside and rendered with a concrete mortar and painted on the inside. The double glazed windows are installed on an aluminium frame which is not thermally broken."/>
    <n v="4"/>
    <s v="residential"/>
    <s v="SFH"/>
    <s v="case study"/>
    <s v="urban"/>
    <s v="NULL"/>
    <s v="Stephan, A., &amp; Stephan, L. "/>
    <n v="2014"/>
    <s v="Reducing the total life cycle energy demand of recent residential buildings in Lebanon"/>
    <s v="Energy"/>
    <s v="Copyright Elsevier"/>
    <s v="10.1016/j.energy.2014.07.028"/>
    <s v="https://doi.org/10.1016/j.energy.2014.07.028"/>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3"/>
    <x v="3"/>
    <x v="6"/>
    <x v="3"/>
    <s v="Standard"/>
    <s v="real-world single case study"/>
    <x v="2"/>
    <x v="2"/>
    <s v="MAF_MEA-M"/>
  </r>
  <r>
    <n v="389"/>
    <s v="Saudi Arabia"/>
    <s v="Dhahran"/>
    <n v="2013"/>
    <m/>
    <n v="102.55316569999999"/>
    <m/>
    <n v="1.0920531200000001"/>
    <m/>
    <n v="11.88250597"/>
    <m/>
    <m/>
    <n v="3062.407357"/>
    <m/>
    <m/>
    <m/>
    <m/>
    <m/>
    <m/>
    <m/>
    <m/>
    <m/>
    <m/>
    <m/>
    <m/>
    <m/>
    <m/>
    <n v="2.722570106"/>
    <m/>
    <m/>
    <m/>
    <m/>
    <m/>
    <m/>
    <m/>
    <m/>
    <m/>
    <s v="NULL"/>
    <n v="2"/>
    <s v="residential"/>
    <s v="SFH"/>
    <s v="case study"/>
    <s v="urban"/>
    <s v="NULL"/>
    <s v="Asif, M., Dehwah, A., Ashraf, F., Khan, H., Shaukat, M., &amp; Hassan, M."/>
    <n v="2017"/>
    <s v="Life cycle assessment of a three-bedroom house in Saudi Arabia"/>
    <s v="Environments"/>
    <s v="Copyright Elsevier"/>
    <s v="10.3390/environments4030052"/>
    <s v="https://doi.org/10.3390/environments4030052"/>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8"/>
    <x v="3"/>
    <x v="3"/>
    <x v="2"/>
    <s v="Standard"/>
    <s v="real-world single case study"/>
    <x v="2"/>
    <x v="2"/>
    <s v="MAF_MEA-H"/>
  </r>
  <r>
    <n v="390"/>
    <s v="Jordan"/>
    <s v="Irbid"/>
    <m/>
    <m/>
    <m/>
    <m/>
    <n v="0.55555555599999995"/>
    <m/>
    <m/>
    <m/>
    <m/>
    <n v="780.49382720000006"/>
    <m/>
    <m/>
    <m/>
    <m/>
    <m/>
    <m/>
    <m/>
    <m/>
    <m/>
    <m/>
    <m/>
    <m/>
    <m/>
    <m/>
    <m/>
    <m/>
    <m/>
    <m/>
    <m/>
    <m/>
    <m/>
    <m/>
    <m/>
    <m/>
    <s v="It typically consists of two layers of hollow concrete blocks with a 50 mm gap. The wall is cladded on both sides with 25 mm cement plaster"/>
    <n v="1"/>
    <s v="residential"/>
    <s v="SFH"/>
    <s v="case study"/>
    <s v="urban"/>
    <s v="NULL"/>
    <s v="El Hanandeh, A."/>
    <n v="2015"/>
    <s v="Environmental assessment of popular single-family house construction alternatives in Jordan"/>
    <s v="Building and Environment"/>
    <s v="Copyright Elsevier"/>
    <s v="10.1016/j.buildenv.2015.04.032"/>
    <s v="https://doi.org/10.1016/j.buildenv.2015.04.032"/>
    <s v="for use_type or construction_type: 'Walls in Jordan are typically non-load bearing. The load is usually carried by frame constructed on site using reinforced concrete columns and beams.'"/>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3"/>
    <x v="3"/>
    <x v="6"/>
    <x v="3"/>
    <s v="Standard"/>
    <s v="sample/average/statistics"/>
    <x v="2"/>
    <x v="2"/>
    <s v="MAF_MEA-M"/>
  </r>
  <r>
    <n v="391"/>
    <s v="Jordan"/>
    <s v="Irbid"/>
    <m/>
    <m/>
    <m/>
    <m/>
    <n v="0.55555555599999995"/>
    <m/>
    <m/>
    <m/>
    <m/>
    <n v="1083.0246910000001"/>
    <n v="103.45679010000001"/>
    <m/>
    <m/>
    <m/>
    <m/>
    <m/>
    <m/>
    <m/>
    <m/>
    <m/>
    <m/>
    <m/>
    <m/>
    <m/>
    <m/>
    <m/>
    <m/>
    <m/>
    <m/>
    <m/>
    <m/>
    <m/>
    <m/>
    <m/>
    <s v=" A typical limestone façade consists of a limestone cladding 30-50 mm thickness backed by 100 mm concrete wall followed by 100 mm hollow concrete blocks and 25 mm cement plaster"/>
    <n v="1"/>
    <s v="residential"/>
    <s v="SFH"/>
    <s v="case study"/>
    <s v="urban"/>
    <s v="NULL"/>
    <s v="El Hanandeh, A."/>
    <n v="2015"/>
    <s v="Environmental assessment of popular single-family house construction alternatives in Jordan"/>
    <s v="Building and Environment"/>
    <s v="Copyright Elsevier"/>
    <s v="10.1016/j.buildenv.2015.04.032"/>
    <s v="https://doi.org/10.1016/j.buildenv.2015.04.032"/>
    <s v="for use_type or construction_type: 'Walls in Jordan are typically non-load bearing. The load is usually carried by frame constructed on site using reinforced concrete columns and beams.'"/>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3"/>
    <x v="3"/>
    <x v="6"/>
    <x v="3"/>
    <s v="Standard"/>
    <s v="sample/average/statistics"/>
    <x v="2"/>
    <x v="2"/>
    <s v="MAF_MEA-M"/>
  </r>
  <r>
    <n v="392"/>
    <s v="India"/>
    <s v="City of Chennai"/>
    <m/>
    <m/>
    <n v="121.20547259999999"/>
    <m/>
    <m/>
    <m/>
    <m/>
    <m/>
    <m/>
    <n v="1733.602848"/>
    <m/>
    <m/>
    <m/>
    <m/>
    <m/>
    <m/>
    <m/>
    <m/>
    <m/>
    <m/>
    <m/>
    <m/>
    <m/>
    <m/>
    <m/>
    <m/>
    <m/>
    <m/>
    <m/>
    <m/>
    <m/>
    <m/>
    <m/>
    <m/>
    <s v="NULL"/>
    <n v="7"/>
    <s v="residential"/>
    <s v="MFH"/>
    <s v="case study"/>
    <s v="urban"/>
    <s v="NULL"/>
    <s v="Pinky Devi, L., &amp; Palaniappan, S. "/>
    <n v="2014"/>
    <s v="A case study on life cycle energy use of residential building in Southern India"/>
    <s v="Energy and buildings "/>
    <s v="Copyright Elsevier"/>
    <s v="10.1016/j.enbuild.2014.05.034"/>
    <s v="https://doi.org/10.1016/j.enbuild.2014.05.034"/>
    <s v="for use_type or construction_type: 'Building envelope comprises of all the walling elements. External, terrace parapet and utility walls are based on 230 mm cement blocks and internal walls are based on 110 mm flyash block. Cement mortar 1:4 of 10 mm thickness is used for building envelope'"/>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4"/>
    <x v="2"/>
    <x v="8"/>
    <x v="4"/>
    <s v="Standard"/>
    <s v="real-world single case study"/>
    <x v="3"/>
    <x v="3"/>
    <s v="ASIA_IND"/>
  </r>
  <r>
    <n v="393"/>
    <s v="India"/>
    <s v="NA"/>
    <m/>
    <m/>
    <n v="16"/>
    <m/>
    <m/>
    <m/>
    <m/>
    <m/>
    <m/>
    <m/>
    <m/>
    <m/>
    <m/>
    <m/>
    <m/>
    <m/>
    <m/>
    <m/>
    <m/>
    <m/>
    <m/>
    <m/>
    <m/>
    <m/>
    <m/>
    <m/>
    <m/>
    <m/>
    <m/>
    <m/>
    <m/>
    <m/>
    <m/>
    <m/>
    <s v="NULL"/>
    <n v="1"/>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for use_type or construction_type: 'The houses are reinforced with horizontal and vertical RCC (Reinforced Cement Concrete) bands as per the requirements of seismic provisions given in IS 4326:1993, as per class C buildings (Seismic Zone III with Importance Factor 1.0)… Vertical steel has been provided from foundation to top RCC slab in three and four storied houses only.'"/>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394"/>
    <s v="India"/>
    <s v="NA"/>
    <m/>
    <m/>
    <n v="15.1"/>
    <m/>
    <m/>
    <m/>
    <m/>
    <m/>
    <m/>
    <m/>
    <m/>
    <m/>
    <m/>
    <m/>
    <m/>
    <m/>
    <m/>
    <m/>
    <m/>
    <m/>
    <m/>
    <m/>
    <m/>
    <m/>
    <m/>
    <m/>
    <m/>
    <m/>
    <m/>
    <m/>
    <m/>
    <m/>
    <m/>
    <m/>
    <s v="NULL"/>
    <n v="1"/>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395"/>
    <s v="India"/>
    <s v="NA"/>
    <m/>
    <m/>
    <n v="21.1"/>
    <m/>
    <m/>
    <m/>
    <m/>
    <m/>
    <m/>
    <m/>
    <m/>
    <m/>
    <m/>
    <m/>
    <m/>
    <m/>
    <m/>
    <m/>
    <m/>
    <m/>
    <m/>
    <m/>
    <m/>
    <m/>
    <m/>
    <m/>
    <m/>
    <m/>
    <m/>
    <m/>
    <m/>
    <m/>
    <m/>
    <m/>
    <s v="NULL"/>
    <n v="1"/>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396"/>
    <s v="India"/>
    <s v="NA"/>
    <m/>
    <m/>
    <n v="20.9"/>
    <m/>
    <m/>
    <m/>
    <m/>
    <m/>
    <m/>
    <m/>
    <m/>
    <m/>
    <m/>
    <m/>
    <m/>
    <m/>
    <m/>
    <m/>
    <m/>
    <m/>
    <m/>
    <m/>
    <m/>
    <m/>
    <m/>
    <m/>
    <m/>
    <m/>
    <m/>
    <m/>
    <m/>
    <m/>
    <m/>
    <m/>
    <s v="NULL"/>
    <n v="1"/>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397"/>
    <s v="India"/>
    <s v="NA"/>
    <m/>
    <m/>
    <n v="16"/>
    <m/>
    <m/>
    <m/>
    <m/>
    <m/>
    <m/>
    <n v="1380"/>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398"/>
    <s v="India"/>
    <s v="NA"/>
    <m/>
    <m/>
    <n v="15.2"/>
    <m/>
    <m/>
    <m/>
    <m/>
    <m/>
    <m/>
    <n v="1037.3"/>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399"/>
    <s v="India"/>
    <s v="NA"/>
    <m/>
    <m/>
    <n v="21.4"/>
    <m/>
    <m/>
    <m/>
    <m/>
    <m/>
    <m/>
    <n v="1007.4"/>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0"/>
    <s v="India"/>
    <s v="NA"/>
    <m/>
    <m/>
    <n v="21.2"/>
    <m/>
    <m/>
    <m/>
    <m/>
    <m/>
    <m/>
    <n v="920"/>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1"/>
    <s v="India"/>
    <s v="NA"/>
    <m/>
    <m/>
    <n v="16"/>
    <m/>
    <m/>
    <m/>
    <m/>
    <m/>
    <m/>
    <n v="420"/>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2"/>
    <s v="India"/>
    <s v="NA"/>
    <m/>
    <m/>
    <n v="15.2"/>
    <m/>
    <m/>
    <m/>
    <m/>
    <m/>
    <m/>
    <n v="315.7"/>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3"/>
    <s v="India"/>
    <s v="NA"/>
    <m/>
    <m/>
    <n v="21.4"/>
    <m/>
    <m/>
    <m/>
    <m/>
    <m/>
    <m/>
    <n v="306.60000000000002"/>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4"/>
    <s v="India"/>
    <s v="NA"/>
    <m/>
    <m/>
    <n v="21.2"/>
    <m/>
    <m/>
    <m/>
    <m/>
    <m/>
    <m/>
    <n v="280"/>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5"/>
    <s v="India"/>
    <s v="NA"/>
    <m/>
    <m/>
    <n v="16"/>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6"/>
    <s v="India"/>
    <s v="NA"/>
    <m/>
    <m/>
    <n v="15.2"/>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7"/>
    <s v="India"/>
    <s v="NA"/>
    <m/>
    <m/>
    <n v="21.4"/>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8"/>
    <s v="India"/>
    <s v="NA"/>
    <m/>
    <m/>
    <n v="21.2"/>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09"/>
    <s v="India"/>
    <s v="NA"/>
    <m/>
    <m/>
    <n v="16"/>
    <m/>
    <m/>
    <m/>
    <m/>
    <m/>
    <m/>
    <n v="2730"/>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0"/>
    <s v="India"/>
    <s v="NA"/>
    <m/>
    <m/>
    <n v="15.2"/>
    <m/>
    <m/>
    <m/>
    <m/>
    <m/>
    <m/>
    <n v="2051.4"/>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1"/>
    <s v="India"/>
    <s v="NA"/>
    <m/>
    <m/>
    <n v="21.4"/>
    <m/>
    <m/>
    <m/>
    <m/>
    <m/>
    <m/>
    <n v="1991.6"/>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2"/>
    <s v="India"/>
    <s v="NA"/>
    <m/>
    <m/>
    <n v="21.2"/>
    <m/>
    <m/>
    <m/>
    <m/>
    <m/>
    <m/>
    <n v="1817.4"/>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3"/>
    <s v="India"/>
    <s v="NA"/>
    <m/>
    <m/>
    <n v="16"/>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4"/>
    <s v="India"/>
    <s v="NA"/>
    <m/>
    <m/>
    <n v="15.2"/>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5"/>
    <s v="India"/>
    <s v="NA"/>
    <m/>
    <m/>
    <n v="21.4"/>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6"/>
    <s v="India"/>
    <s v="NA"/>
    <m/>
    <m/>
    <n v="21.2"/>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7"/>
    <s v="India"/>
    <s v="NA"/>
    <m/>
    <m/>
    <n v="16"/>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8"/>
    <s v="India"/>
    <s v="NA"/>
    <m/>
    <m/>
    <n v="15.2"/>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19"/>
    <s v="India"/>
    <s v="NA"/>
    <m/>
    <m/>
    <n v="21.4"/>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20"/>
    <s v="India"/>
    <s v="NA"/>
    <m/>
    <m/>
    <n v="21.2"/>
    <m/>
    <m/>
    <m/>
    <m/>
    <m/>
    <m/>
    <m/>
    <m/>
    <m/>
    <m/>
    <m/>
    <m/>
    <m/>
    <m/>
    <m/>
    <m/>
    <m/>
    <m/>
    <m/>
    <m/>
    <m/>
    <m/>
    <m/>
    <m/>
    <m/>
    <m/>
    <m/>
    <m/>
    <m/>
    <m/>
    <m/>
    <s v="NULL"/>
    <s v="NULL"/>
    <s v="residential"/>
    <s v="SFH"/>
    <s v="case study"/>
    <s v="urban"/>
    <s v="NULL"/>
    <s v="Bansal, D., Singh, R., &amp; Sawhney, R. L. "/>
    <n v="2014"/>
    <s v="Effect of construction materials on embodied energy and cost of buildings - A case study of residential houses in India up to 60 m2 of plinth area"/>
    <s v="Energy and buildings "/>
    <s v="Copyright Elsevier"/>
    <s v="10.1016/j.enbuild.2013.11.006"/>
    <s v="https://doi.org/10.1016/j.enbuild.2013.11.006"/>
    <s v="NULL"/>
    <s v="Extracted from Marinova et al. (2020). Refer to the authors for further information "/>
    <s v="Extracted from Marinova et al. (2020). Refer to the authors for further information "/>
    <s v="Number of stories and types of houses (122 are studied)"/>
    <s v="NULL"/>
    <s v="Nistad (Heeren)"/>
    <s v="NULL"/>
    <s v="NULL"/>
    <s v="NULL"/>
    <s v="NULL"/>
    <s v="NULL"/>
    <s v="NULL"/>
    <s v="NULL"/>
    <s v="NULL"/>
    <s v="NULL"/>
    <s v="NULL"/>
    <s v="NULL"/>
    <s v="NULL"/>
    <s v="NULL"/>
    <s v="NULL"/>
    <s v="NULL"/>
    <s v="NULL"/>
    <s v="NULL"/>
    <x v="4"/>
    <x v="2"/>
    <x v="6"/>
    <x v="3"/>
    <s v="Standard"/>
    <s v="sample/average/statistics"/>
    <x v="2"/>
    <x v="2"/>
    <s v="ASIA_IND"/>
  </r>
  <r>
    <n v="421"/>
    <s v="India"/>
    <s v="Hamirpur"/>
    <m/>
    <m/>
    <n v="47.340182650000003"/>
    <m/>
    <m/>
    <m/>
    <n v="6.8493150680000001"/>
    <m/>
    <m/>
    <m/>
    <m/>
    <m/>
    <m/>
    <m/>
    <m/>
    <m/>
    <m/>
    <m/>
    <m/>
    <m/>
    <m/>
    <m/>
    <m/>
    <m/>
    <m/>
    <m/>
    <m/>
    <m/>
    <m/>
    <m/>
    <m/>
    <m/>
    <m/>
    <m/>
    <s v="NULL"/>
    <n v="2"/>
    <s v="residential"/>
    <s v="SFH"/>
    <s v="averaged"/>
    <s v="urban"/>
    <s v="NULL"/>
    <s v="Sharma, A., &amp; Marwaha, B. M. "/>
    <n v="2015"/>
    <s v="A methodology for energy performance classification of residential building stock of Hamirpur"/>
    <s v="HBRC Journal"/>
    <s v="Copyright Elsevier"/>
    <s v="10.1016/j.hbrcj.2015.11.003"/>
    <s v="https://doi.org/10.1016/j.hbrcj.2015.11.003"/>
    <s v="for use_type or construction_type: 'Urban,  Floor: cement_x000a_Wall: Burnt brick_x000a_Roof: Concrete'"/>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4"/>
    <x v="2"/>
    <x v="6"/>
    <x v="4"/>
    <s v="Standard"/>
    <s v="sample/average/statistics"/>
    <x v="2"/>
    <x v="3"/>
    <s v="ASIA_IND"/>
  </r>
  <r>
    <n v="422"/>
    <s v="India"/>
    <s v="Hamirpur"/>
    <m/>
    <m/>
    <n v="62.638076669999997"/>
    <m/>
    <m/>
    <m/>
    <n v="40"/>
    <m/>
    <m/>
    <m/>
    <m/>
    <m/>
    <m/>
    <m/>
    <m/>
    <m/>
    <m/>
    <m/>
    <m/>
    <m/>
    <m/>
    <m/>
    <m/>
    <m/>
    <m/>
    <m/>
    <m/>
    <m/>
    <m/>
    <m/>
    <m/>
    <m/>
    <m/>
    <m/>
    <s v="NULL"/>
    <n v="2"/>
    <s v="residential"/>
    <s v="SFH"/>
    <s v="averaged"/>
    <s v="rural"/>
    <s v="NULL"/>
    <s v="Sharma, A., &amp; Marwaha, B. M. "/>
    <n v="2015"/>
    <s v="A methodology for energy performance classification of residential building stock of Hamirpur"/>
    <s v="HBRC Journal"/>
    <s v="Copyright Elsevier"/>
    <s v="10.1016/j.hbrcj.2015.11.003"/>
    <s v="https://doi.org/10.1016/j.hbrcj.2015.11.003"/>
    <s v="for use_type or construction_type: 'Rural, Floor: Mud_x000a_Wall: Mud brick_x000a_Roof: Slates'"/>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4"/>
    <x v="2"/>
    <x v="6"/>
    <x v="5"/>
    <s v="Standard"/>
    <s v="sample/average/statistics"/>
    <x v="2"/>
    <x v="3"/>
    <s v="ASIA_IND"/>
  </r>
  <r>
    <n v="423"/>
    <s v="India"/>
    <s v="NA"/>
    <m/>
    <m/>
    <m/>
    <m/>
    <m/>
    <m/>
    <m/>
    <m/>
    <m/>
    <m/>
    <m/>
    <m/>
    <m/>
    <m/>
    <m/>
    <m/>
    <m/>
    <m/>
    <m/>
    <m/>
    <m/>
    <m/>
    <m/>
    <m/>
    <n v="2.599090318"/>
    <m/>
    <m/>
    <m/>
    <m/>
    <m/>
    <m/>
    <m/>
    <m/>
    <m/>
    <s v="NULL"/>
    <n v="1"/>
    <s v="residential"/>
    <s v="SFH"/>
    <s v="case study"/>
    <s v="urban"/>
    <s v="NULL"/>
    <s v="Ramesh, Prakash, &amp; Shukla"/>
    <n v="2012"/>
    <s v="Life cycle energy analysis of a residential building with different envelopes and climates in Indian context"/>
    <s v="Applied Energy"/>
    <s v="Copyright Elsevier"/>
    <s v="10.1016/j.apenergy.2011.05.054"/>
    <s v="https://doi.org/10.1016/j.apenergy.2011.05.054"/>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4"/>
    <x v="2"/>
    <x v="3"/>
    <x v="2"/>
    <s v="Standard"/>
    <s v="real-world single case study"/>
    <x v="2"/>
    <x v="2"/>
    <s v="ASIA_IND"/>
  </r>
  <r>
    <n v="424"/>
    <s v="India"/>
    <s v="New Delhi"/>
    <m/>
    <m/>
    <m/>
    <m/>
    <m/>
    <m/>
    <n v="5.8055555559999998"/>
    <m/>
    <m/>
    <n v="42.472222219999999"/>
    <m/>
    <m/>
    <m/>
    <m/>
    <m/>
    <m/>
    <m/>
    <m/>
    <m/>
    <m/>
    <m/>
    <m/>
    <m/>
    <m/>
    <m/>
    <m/>
    <m/>
    <m/>
    <m/>
    <m/>
    <m/>
    <m/>
    <m/>
    <m/>
    <s v="NULL"/>
    <n v="1"/>
    <s v="residential"/>
    <s v="SFH"/>
    <s v="case study"/>
    <s v="urban"/>
    <s v="NULL"/>
    <s v="Shukla, A., Tiwari, G. N., &amp; Sodha, M. S."/>
    <n v="2009"/>
    <s v="Embodied energy analysis of adobe house"/>
    <s v="Renewable Energy "/>
    <s v="Copyright Elsevier"/>
    <s v="10.1016/j.renene.2008.04.002"/>
    <s v="https://doi.org/10.1016/j.renene.2008.04.002"/>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4"/>
    <x v="2"/>
    <x v="3"/>
    <x v="5"/>
    <s v="Standard"/>
    <s v="real-world single case study"/>
    <x v="2"/>
    <x v="3"/>
    <s v="ASIA_IND"/>
  </r>
  <r>
    <n v="425"/>
    <s v="Korea"/>
    <s v="NA"/>
    <m/>
    <m/>
    <n v="45.297703650000003"/>
    <m/>
    <m/>
    <m/>
    <m/>
    <m/>
    <m/>
    <n v="1315.51332"/>
    <m/>
    <m/>
    <m/>
    <m/>
    <m/>
    <m/>
    <m/>
    <m/>
    <m/>
    <m/>
    <m/>
    <m/>
    <m/>
    <m/>
    <n v="5.950543379"/>
    <m/>
    <m/>
    <m/>
    <m/>
    <m/>
    <m/>
    <m/>
    <m/>
    <m/>
    <s v="Steel-reinforced_x000a_concrete"/>
    <n v="8"/>
    <s v="residential"/>
    <s v="MFH"/>
    <s v="case study"/>
    <s v="urban"/>
    <s v="NULL"/>
    <s v="Lee, N., Tae, S., Gong, Y., &amp; Roh, S. "/>
    <n v="2017"/>
    <s v="Integrated building life-cycle assessment model to support South Korea's green building certification system (G-SEED)"/>
    <s v="Renewable and Sustainable Energy Reviews"/>
    <s v="Copyright Elsevier"/>
    <s v="10.1016/j.rser.2017.03.038"/>
    <s v="https://doi.org/10.1016/j.rser.2017.03.038"/>
    <s v="for use_type or construction_type: 'eight stories, 15 units'"/>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5"/>
    <x v="3"/>
    <s v="Standard"/>
    <s v="real-world single case study"/>
    <x v="3"/>
    <x v="2"/>
    <s v="OECD_KOR"/>
  </r>
  <r>
    <n v="426"/>
    <s v="Korea"/>
    <s v="NA"/>
    <m/>
    <m/>
    <n v="93.303604609999994"/>
    <m/>
    <m/>
    <m/>
    <m/>
    <m/>
    <m/>
    <n v="2159.7658860000001"/>
    <m/>
    <m/>
    <m/>
    <m/>
    <m/>
    <m/>
    <m/>
    <m/>
    <m/>
    <m/>
    <m/>
    <m/>
    <m/>
    <m/>
    <m/>
    <m/>
    <m/>
    <m/>
    <m/>
    <m/>
    <m/>
    <m/>
    <m/>
    <m/>
    <s v="NULL"/>
    <s v="NULL"/>
    <s v="residential"/>
    <s v="SFH"/>
    <s v="case study"/>
    <s v="urban"/>
    <s v="NULL"/>
    <s v="Jeong, Y.-S., Lee, S.-E., &amp; Huh, J.-H."/>
    <n v="2012"/>
    <s v="Estimation of CO2 emission of apartment buildings due to major construction materials in the Republic of Korea"/>
    <s v="Energy and buildings "/>
    <s v="Copyright Elsevier"/>
    <s v="10.1016/j.enbuild.2012.02.041"/>
    <s v="https://doi.org/10.1016/j.enbuild.2012.02.04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7"/>
    <x v="3"/>
    <s v="Standard"/>
    <s v="sample/average/statistics"/>
    <x v="3"/>
    <x v="2"/>
    <s v="OECD_KOR"/>
  </r>
  <r>
    <n v="427"/>
    <s v="Korea"/>
    <s v="NA"/>
    <m/>
    <m/>
    <n v="100.3631554"/>
    <m/>
    <m/>
    <m/>
    <m/>
    <m/>
    <m/>
    <n v="2024.2760940000001"/>
    <m/>
    <m/>
    <m/>
    <m/>
    <m/>
    <m/>
    <m/>
    <m/>
    <m/>
    <m/>
    <m/>
    <m/>
    <m/>
    <m/>
    <m/>
    <m/>
    <m/>
    <m/>
    <m/>
    <m/>
    <m/>
    <m/>
    <m/>
    <m/>
    <s v="NULL"/>
    <s v="NULL"/>
    <s v="residential"/>
    <s v="SFH"/>
    <s v="case study"/>
    <s v="urban"/>
    <s v="NULL"/>
    <s v="Jeong, Y.-S., Lee, S.-E., &amp; Huh, J.-H."/>
    <n v="2012"/>
    <s v="Estimation of CO2 emission of apartment buildings due to major construction materials in the Republic of Korea"/>
    <s v="Energy and buildings "/>
    <s v="Copyright Elsevier"/>
    <s v="10.1016/j.enbuild.2012.02.041"/>
    <s v="https://doi.org/10.1016/j.enbuild.2012.02.04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7"/>
    <x v="3"/>
    <s v="Standard"/>
    <s v="sample/average/statistics"/>
    <x v="3"/>
    <x v="2"/>
    <s v="OECD_KOR"/>
  </r>
  <r>
    <n v="428"/>
    <s v="Korea"/>
    <s v="NA"/>
    <m/>
    <m/>
    <n v="132.4123788"/>
    <m/>
    <m/>
    <m/>
    <m/>
    <m/>
    <m/>
    <n v="2768.2475760000002"/>
    <m/>
    <m/>
    <m/>
    <m/>
    <m/>
    <m/>
    <m/>
    <m/>
    <m/>
    <m/>
    <m/>
    <m/>
    <m/>
    <m/>
    <m/>
    <m/>
    <m/>
    <m/>
    <m/>
    <m/>
    <m/>
    <m/>
    <m/>
    <m/>
    <s v="NULL"/>
    <s v="NULL"/>
    <s v="residential"/>
    <s v="SFH"/>
    <s v="case study"/>
    <s v="urban"/>
    <s v="NULL"/>
    <s v="Jeong, Y.-S., Lee, S.-E., &amp; Huh, J.-H."/>
    <n v="2012"/>
    <s v="Estimation of CO2 emission of apartment buildings due to major construction materials in the Republic of Korea"/>
    <s v="Energy and buildings "/>
    <s v="Copyright Elsevier"/>
    <s v="10.1016/j.enbuild.2012.02.041"/>
    <s v="https://doi.org/10.1016/j.enbuild.2012.02.04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7"/>
    <x v="3"/>
    <s v="Standard"/>
    <s v="sample/average/statistics"/>
    <x v="3"/>
    <x v="2"/>
    <s v="OECD_KOR"/>
  </r>
  <r>
    <n v="429"/>
    <s v="Korea"/>
    <s v="NA"/>
    <m/>
    <m/>
    <n v="96.293678839999998"/>
    <m/>
    <m/>
    <m/>
    <m/>
    <m/>
    <m/>
    <n v="2160.8258080000001"/>
    <m/>
    <m/>
    <m/>
    <m/>
    <m/>
    <m/>
    <m/>
    <m/>
    <m/>
    <m/>
    <m/>
    <m/>
    <m/>
    <m/>
    <m/>
    <m/>
    <m/>
    <m/>
    <m/>
    <m/>
    <m/>
    <m/>
    <m/>
    <m/>
    <s v="NULL"/>
    <s v="NULL"/>
    <s v="residential"/>
    <s v="SFH"/>
    <s v="case study"/>
    <s v="urban"/>
    <s v="NULL"/>
    <s v="Jeong, Y.-S., Lee, S.-E., &amp; Huh, J.-H."/>
    <n v="2012"/>
    <s v="Estimation of CO2 emission of apartment buildings due to major construction materials in the Republic of Korea"/>
    <s v="Energy and buildings "/>
    <s v="Copyright Elsevier"/>
    <s v="10.1016/j.enbuild.2012.02.041"/>
    <s v="https://doi.org/10.1016/j.enbuild.2012.02.04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7"/>
    <x v="3"/>
    <s v="Standard"/>
    <s v="sample/average/statistics"/>
    <x v="3"/>
    <x v="2"/>
    <s v="OECD_KOR"/>
  </r>
  <r>
    <n v="430"/>
    <s v="Korea"/>
    <s v="NA"/>
    <m/>
    <m/>
    <n v="109.8601626"/>
    <m/>
    <m/>
    <m/>
    <m/>
    <m/>
    <m/>
    <n v="2579.1891599999999"/>
    <m/>
    <m/>
    <m/>
    <m/>
    <m/>
    <m/>
    <m/>
    <m/>
    <m/>
    <m/>
    <m/>
    <m/>
    <m/>
    <m/>
    <m/>
    <m/>
    <m/>
    <m/>
    <m/>
    <m/>
    <m/>
    <m/>
    <m/>
    <m/>
    <s v="NULL"/>
    <s v="NULL"/>
    <s v="residential"/>
    <s v="SFH"/>
    <s v="case study"/>
    <s v="urban"/>
    <s v="NULL"/>
    <s v="Jeong, Y.-S., Lee, S.-E., &amp; Huh, J.-H."/>
    <n v="2012"/>
    <s v="Estimation of CO2 emission of apartment buildings due to major construction materials in the Republic of Korea"/>
    <s v="Energy and buildings "/>
    <s v="Copyright Elsevier"/>
    <s v="10.1016/j.enbuild.2012.02.041"/>
    <s v="https://doi.org/10.1016/j.enbuild.2012.02.04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7"/>
    <x v="3"/>
    <s v="Standard"/>
    <s v="sample/average/statistics"/>
    <x v="3"/>
    <x v="2"/>
    <s v="OECD_KOR"/>
  </r>
  <r>
    <n v="431"/>
    <s v="Korea"/>
    <s v="NA"/>
    <m/>
    <m/>
    <n v="106.8390933"/>
    <m/>
    <m/>
    <m/>
    <m/>
    <m/>
    <m/>
    <n v="2222.7558530000001"/>
    <m/>
    <m/>
    <m/>
    <m/>
    <m/>
    <m/>
    <m/>
    <m/>
    <m/>
    <m/>
    <m/>
    <m/>
    <m/>
    <m/>
    <m/>
    <m/>
    <m/>
    <m/>
    <m/>
    <m/>
    <m/>
    <m/>
    <m/>
    <m/>
    <s v="NULL"/>
    <s v="NULL"/>
    <s v="residential"/>
    <s v="SFH"/>
    <s v="case study"/>
    <s v="urban"/>
    <s v="NULL"/>
    <s v="Jeong, Y.-S., Lee, S.-E., &amp; Huh, J.-H."/>
    <n v="2012"/>
    <s v="Estimation of CO2 emission of apartment buildings due to major construction materials in the Republic of Korea"/>
    <s v="Energy and buildings "/>
    <s v="Copyright Elsevier"/>
    <s v="10.1016/j.enbuild.2012.02.041"/>
    <s v="https://doi.org/10.1016/j.enbuild.2012.02.041"/>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7"/>
    <x v="3"/>
    <s v="Standard"/>
    <s v="sample/average/statistics"/>
    <x v="3"/>
    <x v="2"/>
    <s v="OECD_KOR"/>
  </r>
  <r>
    <n v="432"/>
    <s v="Korea"/>
    <s v="NA"/>
    <m/>
    <m/>
    <n v="81.331100620000001"/>
    <m/>
    <m/>
    <m/>
    <m/>
    <m/>
    <m/>
    <n v="1482.3388890000001"/>
    <m/>
    <m/>
    <m/>
    <m/>
    <m/>
    <m/>
    <m/>
    <m/>
    <m/>
    <m/>
    <m/>
    <m/>
    <m/>
    <m/>
    <n v="12.543622490000001"/>
    <m/>
    <m/>
    <m/>
    <m/>
    <m/>
    <m/>
    <m/>
    <m/>
    <m/>
    <s v="NULL"/>
    <n v="18"/>
    <s v="residential"/>
    <s v="MFH"/>
    <s v="case study"/>
    <s v="urban"/>
    <s v="NULL"/>
    <s v="Lee, S., Tae, S., Roh, S., &amp; Kim, T. "/>
    <n v="2015"/>
    <s v="Green template for life cycle assessment of buildings based on building information modeling: Focus on embodied environmental impact"/>
    <s v="Sustainability"/>
    <s v="Copyright Elsevier"/>
    <s v="10.3390/su71215830"/>
    <s v="https://doi.org/10.3390/su71215830"/>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9"/>
    <x v="0"/>
    <x v="5"/>
    <x v="3"/>
    <s v="Standard"/>
    <s v="real-world single case study"/>
    <x v="3"/>
    <x v="2"/>
    <s v="OECD_KOR"/>
  </r>
  <r>
    <n v="433"/>
    <s v="China"/>
    <s v="Luhe district"/>
    <m/>
    <m/>
    <n v="374.29826630000002"/>
    <m/>
    <m/>
    <m/>
    <n v="15.040819900000001"/>
    <m/>
    <m/>
    <m/>
    <m/>
    <m/>
    <m/>
    <m/>
    <m/>
    <m/>
    <m/>
    <m/>
    <m/>
    <m/>
    <m/>
    <m/>
    <m/>
    <m/>
    <m/>
    <m/>
    <m/>
    <m/>
    <m/>
    <m/>
    <m/>
    <m/>
    <m/>
    <m/>
    <s v="Masonry-concrete residential building"/>
    <n v="4"/>
    <s v="residential"/>
    <s v="SFH"/>
    <s v="case study"/>
    <s v="urban"/>
    <s v="NULL"/>
    <s v="Li, D., Cui, P., &amp; Lu, Y. "/>
    <n v="2016"/>
    <s v="Development of an automated estimator of life-cycle carbon emissions for residential buildings: A case study in Nanjing, China"/>
    <s v="Habitat International "/>
    <s v="Copyright Elsevier"/>
    <s v="10.1016/j.habitatint.2016.07.003"/>
    <s v="https://doi.org/10.1016/j.habitatint.2016.07.003"/>
    <s v="for use_type or construction_type: '16 households with a total of 40 residents'"/>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2"/>
    <x v="2"/>
    <x v="4"/>
    <x v="4"/>
    <s v="Standard"/>
    <s v="real-world single case study"/>
    <x v="3"/>
    <x v="3"/>
    <s v="ASIA_CHN"/>
  </r>
  <r>
    <n v="434"/>
    <s v="China"/>
    <s v="Baiguoba village"/>
    <m/>
    <m/>
    <n v="2.702986406"/>
    <m/>
    <n v="10.205295749999999"/>
    <m/>
    <n v="27.172781189999998"/>
    <m/>
    <m/>
    <n v="2613.9421609999999"/>
    <m/>
    <m/>
    <m/>
    <m/>
    <m/>
    <m/>
    <m/>
    <m/>
    <m/>
    <m/>
    <m/>
    <m/>
    <m/>
    <m/>
    <n v="7.8169054740000004"/>
    <m/>
    <m/>
    <m/>
    <m/>
    <m/>
    <m/>
    <m/>
    <m/>
    <m/>
    <s v="NULL"/>
    <n v="2"/>
    <s v="residential"/>
    <s v="SFH"/>
    <s v="case study"/>
    <s v="rural"/>
    <s v="NULL"/>
    <s v="Yang, X., Hu, M., Wu, J., &amp; Zhao, B."/>
    <n v="2018"/>
    <s v="Building-information-modeling enabled life cycle assessment, a case study on carbon footprint accounting for a residential building in China"/>
    <s v="Journal of Cleaner Production"/>
    <s v="Copyright Elsevier"/>
    <s v="10.1016/j.jclepro.2018.02.070"/>
    <s v="https://doi.org/10.1016/j.jclepro.2018.02.070"/>
    <s v="for use_type or construction_type: 'brick-concrete'"/>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2"/>
    <x v="2"/>
    <x v="4"/>
    <x v="4"/>
    <s v="Standard"/>
    <s v="real-world single case study"/>
    <x v="3"/>
    <x v="3"/>
    <s v="ASIA_CHN"/>
  </r>
  <r>
    <n v="435"/>
    <s v="Malaysia"/>
    <s v="Gelang Patah"/>
    <m/>
    <m/>
    <n v="18.2"/>
    <m/>
    <n v="0.56000000000000005"/>
    <m/>
    <n v="0.66"/>
    <m/>
    <m/>
    <n v="1357"/>
    <m/>
    <m/>
    <m/>
    <m/>
    <m/>
    <m/>
    <m/>
    <m/>
    <m/>
    <m/>
    <m/>
    <m/>
    <m/>
    <m/>
    <n v="1"/>
    <m/>
    <m/>
    <m/>
    <m/>
    <m/>
    <m/>
    <m/>
    <m/>
    <m/>
    <s v="Industrialized building system (IBS)"/>
    <n v="4"/>
    <s v="residential"/>
    <s v="SFH"/>
    <s v="case study"/>
    <s v="urban"/>
    <s v="NULL"/>
    <s v="Jia Wen, T., Chin Siong, H., &amp; Noor, Z. Z.  "/>
    <n v="2015"/>
    <s v="Assessment of embodied energy and global warming potential of building construction using life cycle analysis approach: Case studies of residential buildings in Iskandar Malaysia"/>
    <s v="Energy and buildings "/>
    <s v="Copyright Elsevier"/>
    <s v="10.1016/j.enbuild.2014.12.002"/>
    <s v="https://doi.org/10.1016/j.enbuild.2014.12.002"/>
    <s v="for use_type or construction_type: 'There are eleven (11) elements that were included in the material input for PRISMA IBS: precast concrete, concrete, steel bars, wood, plasterboard, glass, aluminium, mortar, paint and tiles whereas for Nusa Villa Cast In Situ building precast concrete was excluded and replaced by bricks.'"/>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1"/>
    <x v="2"/>
    <x v="4"/>
    <x v="7"/>
    <s v="Standard"/>
    <s v="real-world single case study"/>
    <x v="3"/>
    <x v="2"/>
    <s v="ASIA_OAS-M"/>
  </r>
  <r>
    <n v="436"/>
    <s v="Malaysia"/>
    <s v="Skudai"/>
    <m/>
    <m/>
    <n v="49.69"/>
    <m/>
    <n v="0.32"/>
    <m/>
    <n v="21.85"/>
    <m/>
    <m/>
    <n v="971.04"/>
    <m/>
    <m/>
    <m/>
    <m/>
    <m/>
    <m/>
    <m/>
    <m/>
    <m/>
    <m/>
    <m/>
    <m/>
    <m/>
    <m/>
    <n v="0.56000000000000005"/>
    <m/>
    <m/>
    <m/>
    <m/>
    <m/>
    <m/>
    <m/>
    <m/>
    <m/>
    <s v="Cast in situ"/>
    <n v="4"/>
    <s v="residential"/>
    <s v="SFH"/>
    <s v="case study"/>
    <s v="urban"/>
    <s v="NULL"/>
    <s v="Jia Wen, T., Chin Siong, H., &amp; Noor, Z. Z.  "/>
    <n v="2015"/>
    <s v="Assessment of embodied energy and global warming potential of building construction using life cycle analysis approach: Case studies of residential buildings in Iskandar Malaysia"/>
    <s v="Energy and buildings "/>
    <s v="Copyright Elsevier"/>
    <s v="10.1016/j.enbuild.2014.12.002"/>
    <s v="https://doi.org/10.1016/j.enbuild.2014.12.002"/>
    <s v="for use_type or construction_type: 'There are eleven (11) elements that were included in the material input for PRISMA IBS: precast concrete, concrete, steel bars, wood, plasterboard, glass, aluminium, mortar, paint and tiles whereas for Nusa Villa Cast In Situ building precast concrete was excluded and replaced by bricks.'"/>
    <s v="Extracted from Marinova et al. (2020). Refer to the authors for further information "/>
    <s v="Extracted from Marinova et al. (2020). Refer to the authors for further information "/>
    <s v="Construction type"/>
    <s v="NULL"/>
    <s v="Nistad (Heeren)"/>
    <s v="NULL"/>
    <s v="NULL"/>
    <s v="NULL"/>
    <s v="NULL"/>
    <s v="NULL"/>
    <s v="NULL"/>
    <s v="NULL"/>
    <s v="NULL"/>
    <s v="NULL"/>
    <s v="NULL"/>
    <s v="NULL"/>
    <s v="NULL"/>
    <s v="NULL"/>
    <s v="NULL"/>
    <s v="NULL"/>
    <s v="NULL"/>
    <s v="NULL"/>
    <x v="11"/>
    <x v="2"/>
    <x v="4"/>
    <x v="4"/>
    <s v="Standard"/>
    <s v="real-world single case study"/>
    <x v="3"/>
    <x v="3"/>
    <s v="ASIA_OAS-M"/>
  </r>
  <r>
    <n v="437"/>
    <s v="Malaysia"/>
    <s v="Seri Kembangan"/>
    <m/>
    <m/>
    <n v="37.927913279999999"/>
    <m/>
    <m/>
    <m/>
    <n v="54.654471540000003"/>
    <m/>
    <m/>
    <n v="2729.5103880000001"/>
    <m/>
    <m/>
    <m/>
    <m/>
    <m/>
    <m/>
    <m/>
    <m/>
    <m/>
    <m/>
    <m/>
    <m/>
    <m/>
    <m/>
    <m/>
    <m/>
    <m/>
    <m/>
    <m/>
    <m/>
    <m/>
    <m/>
    <m/>
    <m/>
    <s v="Cast in situ"/>
    <n v="2"/>
    <s v="residential"/>
    <s v="MFH"/>
    <s v="case study"/>
    <s v="urban"/>
    <s v="NULL"/>
    <s v="Abd Rashid, A., Idris, J., &amp; Yusoff, S. "/>
    <n v="2017"/>
    <s v="Environmental impact analysis on residential building in Malaysia using life cycle assessment"/>
    <s v="Sustainability"/>
    <s v="Copyright Elsevier"/>
    <s v="10.3390/su9030329"/>
    <s v="https://doi.org/10.3390/su9030329"/>
    <s v="for use_type or construction_type: 'semi-detached residential building; The building frame_x000a_structures were reinforced concrete with clay bricks as the building envelope'"/>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11"/>
    <x v="2"/>
    <x v="4"/>
    <x v="3"/>
    <s v="Standard"/>
    <s v="real-world single case study"/>
    <x v="3"/>
    <x v="2"/>
    <s v="ASIA_OAS-M"/>
  </r>
  <r>
    <n v="438"/>
    <s v="Indonesia"/>
    <s v="Jakarta"/>
    <m/>
    <m/>
    <m/>
    <m/>
    <n v="0.32941176500000002"/>
    <m/>
    <m/>
    <m/>
    <m/>
    <m/>
    <m/>
    <m/>
    <m/>
    <m/>
    <m/>
    <m/>
    <m/>
    <m/>
    <m/>
    <m/>
    <m/>
    <m/>
    <m/>
    <m/>
    <n v="0.72941176500000005"/>
    <m/>
    <m/>
    <m/>
    <m/>
    <m/>
    <m/>
    <m/>
    <m/>
    <m/>
    <s v="double walls having external walls made from clay bricks, inner walls with gypsum plasterboard and air gap in between and"/>
    <s v="NULL"/>
    <s v="residential"/>
    <s v="MFH"/>
    <s v="case study"/>
    <s v="urban"/>
    <s v="NULL"/>
    <s v="Utama, A., &amp; Gheewala, S. H. "/>
    <n v="2009"/>
    <s v="Indonesian residential high rise buildings: A life cycle energy assessment"/>
    <s v="Energy and buildings "/>
    <s v="Copyright Elsevier"/>
    <s v="10.1016/j.enbuild.2009.07.025"/>
    <s v="https://doi.org/10.1016/j.enbuild.2009.07.025"/>
    <s v="NULL"/>
    <s v="Extracted from Marinova et al. (2020). Refer to the authors for further information "/>
    <s v="Extracted from Marinova et al. (2020). Refer to the authors for further information "/>
    <s v="Type of house"/>
    <s v="NULL"/>
    <s v="Nistad (Heeren)"/>
    <s v="NULL"/>
    <s v="NULL"/>
    <s v="NULL"/>
    <s v="NULL"/>
    <s v="NULL"/>
    <s v="NULL"/>
    <s v="NULL"/>
    <s v="NULL"/>
    <s v="NULL"/>
    <s v="NULL"/>
    <s v="NULL"/>
    <s v="NULL"/>
    <s v="NULL"/>
    <s v="NULL"/>
    <s v="NULL"/>
    <s v="NULL"/>
    <s v="NULL"/>
    <x v="10"/>
    <x v="2"/>
    <x v="8"/>
    <x v="4"/>
    <s v="Standard"/>
    <s v="sample/average/statistics"/>
    <x v="3"/>
    <x v="3"/>
    <s v="ASIA_IDN"/>
  </r>
  <r>
    <n v="439"/>
    <s v="Indonesia"/>
    <s v="Jakarta"/>
    <m/>
    <m/>
    <m/>
    <m/>
    <n v="0.32941176500000002"/>
    <m/>
    <m/>
    <m/>
    <m/>
    <m/>
    <m/>
    <m/>
    <m/>
    <m/>
    <m/>
    <m/>
    <m/>
    <m/>
    <m/>
    <m/>
    <m/>
    <m/>
    <m/>
    <m/>
    <n v="0.72941176500000005"/>
    <m/>
    <m/>
    <m/>
    <m/>
    <m/>
    <m/>
    <m/>
    <m/>
    <m/>
    <s v="single walls with clay bricks"/>
    <s v="NULL"/>
    <s v="residential"/>
    <s v="MFH"/>
    <s v="case study"/>
    <s v="urban"/>
    <s v="NULL"/>
    <s v="Utama, A., &amp; Gheewala, S. H. "/>
    <n v="2009"/>
    <s v="Indonesian residential high rise buildings: A life cycle energy assessment"/>
    <s v="Energy and buildings "/>
    <s v="Copyright Elsevier"/>
    <s v="10.1016/j.enbuild.2009.07.025"/>
    <s v="https://doi.org/10.1016/j.enbuild.2009.07.025"/>
    <s v="NULL"/>
    <s v="Extracted from Marinova et al. (2020). Refer to the authors for further information "/>
    <s v="Extracted from Marinova et al. (2020). Refer to the authors for further information "/>
    <s v="Type of house"/>
    <s v="NULL"/>
    <s v="Nistad (Heeren)"/>
    <s v="NULL"/>
    <s v="NULL"/>
    <s v="NULL"/>
    <s v="NULL"/>
    <s v="NULL"/>
    <s v="NULL"/>
    <s v="NULL"/>
    <s v="NULL"/>
    <s v="NULL"/>
    <s v="NULL"/>
    <s v="NULL"/>
    <s v="NULL"/>
    <s v="NULL"/>
    <s v="NULL"/>
    <s v="NULL"/>
    <s v="NULL"/>
    <s v="NULL"/>
    <x v="10"/>
    <x v="2"/>
    <x v="8"/>
    <x v="4"/>
    <s v="Standard"/>
    <s v="sample/average/statistics"/>
    <x v="3"/>
    <x v="3"/>
    <s v="ASIA_IDN"/>
  </r>
  <r>
    <n v="440"/>
    <s v="Indonesia"/>
    <s v="Semarang"/>
    <m/>
    <m/>
    <m/>
    <m/>
    <m/>
    <m/>
    <n v="31.54827586"/>
    <m/>
    <m/>
    <m/>
    <m/>
    <m/>
    <m/>
    <m/>
    <m/>
    <m/>
    <m/>
    <m/>
    <m/>
    <m/>
    <m/>
    <m/>
    <m/>
    <m/>
    <n v="0.82706896600000002"/>
    <m/>
    <m/>
    <m/>
    <m/>
    <m/>
    <m/>
    <m/>
    <m/>
    <m/>
    <s v="Clay houses having external walls made from clay bricks and roof enclosure from clay tiles"/>
    <n v="1"/>
    <s v="residential"/>
    <s v="SFH"/>
    <s v="case study"/>
    <s v="urban"/>
    <s v="NULL"/>
    <s v="Utama, A., &amp; Gheewala, S. H."/>
    <n v="2008"/>
    <s v="Life cycle energy of single landed houses in Indonesia"/>
    <s v="Energy and buildings "/>
    <s v="Copyright Elsevier"/>
    <s v="10.1016/j.enbuild.2008.04.017"/>
    <s v="https://doi.org/10.1016/j.enbuild.2008.04.017"/>
    <s v="for use_type or construction_type: 'Single landed houses'"/>
    <s v="Extracted from Marinova et al. (2020). Refer to the authors for further information "/>
    <s v="Extracted from Marinova et al. (2020). Refer to the authors for further information "/>
    <s v="Type of house"/>
    <s v="NULL"/>
    <s v="Nistad (Heeren)"/>
    <s v="NULL"/>
    <s v="NULL"/>
    <s v="NULL"/>
    <s v="NULL"/>
    <s v="NULL"/>
    <s v="NULL"/>
    <s v="NULL"/>
    <s v="NULL"/>
    <s v="NULL"/>
    <s v="NULL"/>
    <s v="NULL"/>
    <s v="NULL"/>
    <s v="NULL"/>
    <s v="NULL"/>
    <s v="NULL"/>
    <s v="NULL"/>
    <s v="NULL"/>
    <x v="10"/>
    <x v="2"/>
    <x v="6"/>
    <x v="4"/>
    <s v="Efficient"/>
    <s v="sample/average/statistics"/>
    <x v="2"/>
    <x v="3"/>
    <s v="ASIA_IDN"/>
  </r>
  <r>
    <n v="441"/>
    <s v="Indonesia"/>
    <s v="Semarang"/>
    <m/>
    <m/>
    <m/>
    <m/>
    <m/>
    <m/>
    <n v="31.54827586"/>
    <m/>
    <m/>
    <m/>
    <m/>
    <m/>
    <m/>
    <m/>
    <m/>
    <m/>
    <m/>
    <m/>
    <m/>
    <m/>
    <m/>
    <m/>
    <m/>
    <m/>
    <n v="0.82706896600000002"/>
    <m/>
    <m/>
    <m/>
    <m/>
    <m/>
    <m/>
    <m/>
    <m/>
    <m/>
    <s v="Cement houses with concrete brick walls and concrete roof"/>
    <n v="1"/>
    <s v="residential"/>
    <s v="SFH"/>
    <s v="case study"/>
    <s v="urban"/>
    <s v="NULL"/>
    <s v="Utama, A., &amp; Gheewala, S. H."/>
    <n v="2008"/>
    <s v="Life cycle energy of single landed houses in Indonesia"/>
    <s v="Energy and buildings "/>
    <s v="Copyright Elsevier"/>
    <s v="10.1016/j.enbuild.2008.04.017"/>
    <s v="https://doi.org/10.1016/j.enbuild.2008.04.017"/>
    <s v="for use_type or construction_type: 'Single landed houses'"/>
    <s v="Extracted from Marinova et al. (2020). Refer to the authors for further information "/>
    <s v="Extracted from Marinova et al. (2020). Refer to the authors for further information "/>
    <s v="Type of house"/>
    <s v="NULL"/>
    <s v="Nistad (Heeren)"/>
    <s v="NULL"/>
    <s v="NULL"/>
    <s v="NULL"/>
    <s v="NULL"/>
    <s v="NULL"/>
    <s v="NULL"/>
    <s v="NULL"/>
    <s v="NULL"/>
    <s v="NULL"/>
    <s v="NULL"/>
    <s v="NULL"/>
    <s v="NULL"/>
    <s v="NULL"/>
    <s v="NULL"/>
    <s v="NULL"/>
    <s v="NULL"/>
    <s v="NULL"/>
    <x v="10"/>
    <x v="2"/>
    <x v="6"/>
    <x v="4"/>
    <s v="Standard"/>
    <s v="sample/average/statistics"/>
    <x v="2"/>
    <x v="3"/>
    <s v="ASIA_IDN"/>
  </r>
  <r>
    <n v="442"/>
    <s v="Japan"/>
    <s v="Japan"/>
    <m/>
    <m/>
    <n v="354"/>
    <m/>
    <m/>
    <m/>
    <m/>
    <m/>
    <m/>
    <m/>
    <m/>
    <m/>
    <m/>
    <m/>
    <m/>
    <m/>
    <m/>
    <m/>
    <m/>
    <m/>
    <m/>
    <m/>
    <m/>
    <m/>
    <m/>
    <m/>
    <m/>
    <m/>
    <m/>
    <m/>
    <m/>
    <m/>
    <m/>
    <m/>
    <s v="SRC (steel reinforced concrete) multi-family house"/>
    <n v="20"/>
    <s v="residential"/>
    <s v="M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The high value for steel is probably a result of considering iron ore as 100%steel"/>
    <s v="NULL"/>
    <s v="Nistad (Heeren)"/>
    <s v="NULL"/>
    <s v="NULL"/>
    <s v="NULL"/>
    <s v="NULL"/>
    <s v="NULL"/>
    <s v="NULL"/>
    <s v="NULL"/>
    <s v="NULL"/>
    <s v="NULL"/>
    <s v="NULL"/>
    <s v="NULL"/>
    <s v="NULL"/>
    <s v="NULL"/>
    <s v="NULL"/>
    <s v="NULL"/>
    <s v="NULL"/>
    <s v="NULL"/>
    <x v="5"/>
    <x v="0"/>
    <x v="5"/>
    <x v="3"/>
    <s v="Standard"/>
    <s v="sample/average/statistics"/>
    <x v="3"/>
    <x v="2"/>
    <s v="OECD_JPN"/>
  </r>
  <r>
    <n v="443"/>
    <s v="Japan"/>
    <s v="Japan"/>
    <m/>
    <m/>
    <n v="500"/>
    <m/>
    <m/>
    <m/>
    <m/>
    <m/>
    <m/>
    <m/>
    <m/>
    <m/>
    <m/>
    <m/>
    <m/>
    <m/>
    <m/>
    <m/>
    <m/>
    <m/>
    <m/>
    <m/>
    <m/>
    <m/>
    <m/>
    <m/>
    <m/>
    <m/>
    <m/>
    <m/>
    <m/>
    <m/>
    <m/>
    <m/>
    <s v="SRC multi-family house"/>
    <n v="12"/>
    <s v="residential"/>
    <s v="M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The high value for steel is probably a result of considering iron ore as 100%steel"/>
    <s v="NULL"/>
    <s v="Nistad (Heeren)"/>
    <s v="NULL"/>
    <s v="NULL"/>
    <s v="NULL"/>
    <s v="NULL"/>
    <s v="NULL"/>
    <s v="NULL"/>
    <s v="NULL"/>
    <s v="NULL"/>
    <s v="NULL"/>
    <s v="NULL"/>
    <s v="NULL"/>
    <s v="NULL"/>
    <s v="NULL"/>
    <s v="NULL"/>
    <s v="NULL"/>
    <s v="NULL"/>
    <s v="NULL"/>
    <x v="5"/>
    <x v="0"/>
    <x v="5"/>
    <x v="3"/>
    <s v="Standard"/>
    <s v="sample/average/statistics"/>
    <x v="3"/>
    <x v="2"/>
    <s v="OECD_JPN"/>
  </r>
  <r>
    <n v="444"/>
    <s v="Japan"/>
    <s v="Japan"/>
    <m/>
    <m/>
    <n v="48"/>
    <m/>
    <m/>
    <m/>
    <m/>
    <m/>
    <m/>
    <m/>
    <m/>
    <m/>
    <m/>
    <m/>
    <m/>
    <m/>
    <m/>
    <m/>
    <m/>
    <m/>
    <m/>
    <m/>
    <m/>
    <m/>
    <m/>
    <m/>
    <m/>
    <m/>
    <m/>
    <m/>
    <m/>
    <m/>
    <m/>
    <m/>
    <s v="Wooden single-family house"/>
    <n v="2"/>
    <s v="residential"/>
    <s v="S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s v="NULL"/>
    <s v="Nistad (Heeren)"/>
    <s v="NULL"/>
    <s v="NULL"/>
    <s v="NULL"/>
    <s v="NULL"/>
    <s v="NULL"/>
    <s v="NULL"/>
    <s v="NULL"/>
    <s v="NULL"/>
    <s v="NULL"/>
    <s v="NULL"/>
    <s v="NULL"/>
    <s v="NULL"/>
    <s v="NULL"/>
    <s v="NULL"/>
    <s v="NULL"/>
    <s v="NULL"/>
    <s v="NULL"/>
    <x v="5"/>
    <x v="0"/>
    <x v="6"/>
    <x v="1"/>
    <s v="Standard"/>
    <s v="sample/average/statistics"/>
    <x v="2"/>
    <x v="1"/>
    <s v="OECD_JPN"/>
  </r>
  <r>
    <n v="445"/>
    <s v="Japan"/>
    <s v="Japan"/>
    <m/>
    <m/>
    <n v="53"/>
    <m/>
    <m/>
    <m/>
    <m/>
    <m/>
    <m/>
    <m/>
    <m/>
    <m/>
    <m/>
    <m/>
    <m/>
    <m/>
    <m/>
    <m/>
    <m/>
    <m/>
    <m/>
    <m/>
    <m/>
    <m/>
    <m/>
    <m/>
    <m/>
    <m/>
    <m/>
    <m/>
    <m/>
    <m/>
    <m/>
    <m/>
    <s v="Wooden single-family house"/>
    <n v="2"/>
    <s v="residential"/>
    <s v="S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s v="NULL"/>
    <s v="Nistad (Heeren)"/>
    <s v="NULL"/>
    <s v="NULL"/>
    <s v="NULL"/>
    <s v="NULL"/>
    <s v="NULL"/>
    <s v="NULL"/>
    <s v="NULL"/>
    <s v="NULL"/>
    <s v="NULL"/>
    <s v="NULL"/>
    <s v="NULL"/>
    <s v="NULL"/>
    <s v="NULL"/>
    <s v="NULL"/>
    <s v="NULL"/>
    <s v="NULL"/>
    <s v="NULL"/>
    <x v="5"/>
    <x v="0"/>
    <x v="6"/>
    <x v="1"/>
    <s v="Standard"/>
    <s v="sample/average/statistics"/>
    <x v="2"/>
    <x v="1"/>
    <s v="OECD_JPN"/>
  </r>
  <r>
    <n v="446"/>
    <s v="Japan"/>
    <s v="Japan"/>
    <m/>
    <m/>
    <n v="52"/>
    <m/>
    <m/>
    <m/>
    <m/>
    <m/>
    <m/>
    <m/>
    <m/>
    <m/>
    <m/>
    <m/>
    <m/>
    <m/>
    <m/>
    <m/>
    <m/>
    <m/>
    <m/>
    <m/>
    <m/>
    <m/>
    <m/>
    <m/>
    <m/>
    <m/>
    <m/>
    <m/>
    <m/>
    <m/>
    <m/>
    <m/>
    <s v="Wooden single-family house"/>
    <n v="2"/>
    <s v="residential"/>
    <s v="S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s v="NULL"/>
    <s v="Nistad (Heeren)"/>
    <s v="NULL"/>
    <s v="NULL"/>
    <s v="NULL"/>
    <s v="NULL"/>
    <s v="NULL"/>
    <s v="NULL"/>
    <s v="NULL"/>
    <s v="NULL"/>
    <s v="NULL"/>
    <s v="NULL"/>
    <s v="NULL"/>
    <s v="NULL"/>
    <s v="NULL"/>
    <s v="NULL"/>
    <s v="NULL"/>
    <s v="NULL"/>
    <s v="NULL"/>
    <x v="5"/>
    <x v="0"/>
    <x v="6"/>
    <x v="1"/>
    <s v="Standard"/>
    <s v="sample/average/statistics"/>
    <x v="2"/>
    <x v="1"/>
    <s v="OECD_JPN"/>
  </r>
  <r>
    <n v="447"/>
    <s v="Japan"/>
    <s v="Japan"/>
    <m/>
    <m/>
    <n v="64"/>
    <m/>
    <m/>
    <m/>
    <m/>
    <m/>
    <m/>
    <m/>
    <m/>
    <m/>
    <m/>
    <m/>
    <m/>
    <m/>
    <m/>
    <m/>
    <m/>
    <m/>
    <m/>
    <m/>
    <m/>
    <m/>
    <m/>
    <m/>
    <m/>
    <m/>
    <m/>
    <m/>
    <m/>
    <m/>
    <m/>
    <m/>
    <s v="Wooden single-family house"/>
    <n v="2"/>
    <s v="residential"/>
    <s v="S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s v="NULL"/>
    <s v="Nistad (Heeren)"/>
    <s v="NULL"/>
    <s v="NULL"/>
    <s v="NULL"/>
    <s v="NULL"/>
    <s v="NULL"/>
    <s v="NULL"/>
    <s v="NULL"/>
    <s v="NULL"/>
    <s v="NULL"/>
    <s v="NULL"/>
    <s v="NULL"/>
    <s v="NULL"/>
    <s v="NULL"/>
    <s v="NULL"/>
    <s v="NULL"/>
    <s v="NULL"/>
    <s v="NULL"/>
    <x v="5"/>
    <x v="0"/>
    <x v="6"/>
    <x v="1"/>
    <s v="Standard"/>
    <s v="sample/average/statistics"/>
    <x v="2"/>
    <x v="1"/>
    <s v="OECD_JPN"/>
  </r>
  <r>
    <n v="448"/>
    <s v="Japan"/>
    <s v="Japan"/>
    <m/>
    <m/>
    <n v="158"/>
    <m/>
    <m/>
    <m/>
    <m/>
    <m/>
    <m/>
    <m/>
    <m/>
    <m/>
    <m/>
    <m/>
    <m/>
    <m/>
    <m/>
    <m/>
    <m/>
    <m/>
    <m/>
    <m/>
    <m/>
    <m/>
    <m/>
    <m/>
    <m/>
    <m/>
    <m/>
    <m/>
    <m/>
    <m/>
    <m/>
    <m/>
    <s v="Lightweight steel-structure_x000a_single-family house"/>
    <n v="2"/>
    <s v="residential"/>
    <s v="S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The high value for steel is probably a result of considering iron ore as 100%steel"/>
    <s v="NULL"/>
    <s v="Nistad (Heeren)"/>
    <s v="NULL"/>
    <s v="NULL"/>
    <s v="NULL"/>
    <s v="NULL"/>
    <s v="NULL"/>
    <s v="NULL"/>
    <s v="NULL"/>
    <s v="NULL"/>
    <s v="NULL"/>
    <s v="NULL"/>
    <s v="NULL"/>
    <s v="NULL"/>
    <s v="NULL"/>
    <s v="NULL"/>
    <s v="NULL"/>
    <s v="NULL"/>
    <s v="NULL"/>
    <x v="5"/>
    <x v="0"/>
    <x v="6"/>
    <x v="6"/>
    <s v="Standard"/>
    <s v="sample/average/statistics"/>
    <x v="2"/>
    <x v="4"/>
    <s v="OECD_JPN"/>
  </r>
  <r>
    <n v="449"/>
    <s v="Japan"/>
    <s v="Japan"/>
    <m/>
    <m/>
    <n v="125"/>
    <m/>
    <m/>
    <m/>
    <m/>
    <m/>
    <m/>
    <m/>
    <m/>
    <m/>
    <m/>
    <m/>
    <m/>
    <m/>
    <m/>
    <m/>
    <m/>
    <m/>
    <m/>
    <m/>
    <m/>
    <m/>
    <m/>
    <m/>
    <m/>
    <m/>
    <m/>
    <m/>
    <m/>
    <m/>
    <m/>
    <m/>
    <s v="Lightweight steel-structure_x000a_single-family house"/>
    <n v="2"/>
    <s v="residential"/>
    <s v="SFH"/>
    <s v="country-averaged"/>
    <s v="urban"/>
    <s v="NULL"/>
    <s v="Suzuki, M., Oka, T., &amp; Okada, K. "/>
    <n v="1995"/>
    <s v="The estimation of energy consumption and CO2 emission due to housing construction in Japan"/>
    <s v="Energy and buildings"/>
    <s v="Copyright Elsevier"/>
    <s v="10.1016/0378-7788(95)00914-J"/>
    <s v="https://doi.org/10.1016/0378-7788(95)00914-J"/>
    <s v="NULL"/>
    <s v="Extracted from Marinova et al. (2020). Refer to the authors for further information "/>
    <s v="Extracted from Marinova et al. (2020). Refer to the authors for further information "/>
    <s v="Construction type"/>
    <s v="NULL"/>
    <s v="Nistad (Heeren)"/>
    <s v="NULL"/>
    <s v="NULL"/>
    <s v="NULL"/>
    <s v="NULL"/>
    <s v="NULL"/>
    <s v="NULL"/>
    <s v="NULL"/>
    <s v="NULL"/>
    <s v="NULL"/>
    <s v="NULL"/>
    <s v="NULL"/>
    <s v="NULL"/>
    <s v="NULL"/>
    <s v="NULL"/>
    <s v="NULL"/>
    <s v="NULL"/>
    <s v="NULL"/>
    <x v="5"/>
    <x v="0"/>
    <x v="6"/>
    <x v="6"/>
    <s v="Standard"/>
    <s v="sample/average/statistics"/>
    <x v="2"/>
    <x v="4"/>
    <s v="OECD_JPN"/>
  </r>
  <r>
    <n v="450"/>
    <s v="Australia"/>
    <s v="Melbourne"/>
    <m/>
    <m/>
    <n v="41.467592590000002"/>
    <m/>
    <m/>
    <m/>
    <n v="26.0625"/>
    <m/>
    <m/>
    <n v="932.30703700000004"/>
    <m/>
    <m/>
    <m/>
    <m/>
    <m/>
    <m/>
    <m/>
    <m/>
    <m/>
    <m/>
    <m/>
    <m/>
    <m/>
    <m/>
    <m/>
    <m/>
    <m/>
    <m/>
    <m/>
    <m/>
    <m/>
    <m/>
    <m/>
    <m/>
    <s v="Individual reinforced concrete (RC) footings on which_x000a_a RC slab is cast"/>
    <n v="1"/>
    <s v="residential"/>
    <s v="SFH"/>
    <s v="averaged"/>
    <s v="urban"/>
    <s v="NULL"/>
    <s v="Stephan, A., &amp; Athanassiadis, A. "/>
    <n v="2018"/>
    <s v="Towards a more circular construction sector: Estimating and spatialising current and future non-structural material replacement flows to maintain urban building stocks"/>
    <s v="Resources, conservation, recycling"/>
    <s v="Copyright Elsevier"/>
    <s v="10.1016/j.resconrec.2017.09.022"/>
    <s v="https://doi.org/10.1016/j.resconrec.2017.09.022"/>
    <s v="NULL"/>
    <s v="Extracted from Marinova et al. (2020). Refer to the authors for further information "/>
    <s v="Extracted from Marinova et al. (2020). Refer to the authors for further information "/>
    <s v="Types of houses and geographical area "/>
    <s v="NULL"/>
    <s v="Nistad (Heeren)"/>
    <s v="NULL"/>
    <s v="NULL"/>
    <s v="NULL"/>
    <s v="NULL"/>
    <s v="NULL"/>
    <s v="NULL"/>
    <s v="NULL"/>
    <s v="NULL"/>
    <s v="NULL"/>
    <s v="NULL"/>
    <s v="NULL"/>
    <s v="NULL"/>
    <s v="NULL"/>
    <s v="NULL"/>
    <s v="NULL"/>
    <s v="NULL"/>
    <s v="NULL"/>
    <x v="6"/>
    <x v="0"/>
    <x v="6"/>
    <x v="2"/>
    <s v="Standard"/>
    <s v="modeled/hypothetical/regulations"/>
    <x v="2"/>
    <x v="2"/>
    <s v="OECD_AUNZ"/>
  </r>
  <r>
    <n v="451"/>
    <s v="Australia"/>
    <s v="Melbourne"/>
    <m/>
    <m/>
    <n v="45.5617284"/>
    <m/>
    <m/>
    <m/>
    <n v="32.047222220000002"/>
    <m/>
    <m/>
    <n v="1020.8"/>
    <m/>
    <m/>
    <m/>
    <m/>
    <m/>
    <m/>
    <m/>
    <m/>
    <m/>
    <m/>
    <m/>
    <m/>
    <m/>
    <m/>
    <m/>
    <m/>
    <m/>
    <m/>
    <m/>
    <m/>
    <m/>
    <m/>
    <m/>
    <m/>
    <s v="Individual reinforced concrete (RC) footings on which_x000a_a RC slab is cast"/>
    <n v="1"/>
    <s v="residential"/>
    <s v="SFH"/>
    <s v="averaged"/>
    <s v="urban"/>
    <s v="NULL"/>
    <s v="Stephan, A., &amp; Athanassiadis, A. "/>
    <n v="2018"/>
    <s v="Towards a more circular construction sector: Estimating and spatialising current and future non-structural material replacement flows to maintain urban building stocks"/>
    <s v="Resources, conservation, recycling"/>
    <s v="Copyright Elsevier"/>
    <s v="10.1016/j.resconrec.2017.09.022"/>
    <s v="https://doi.org/10.1016/j.resconrec.2017.09.022"/>
    <s v="NULL"/>
    <s v="Extracted from Marinova et al. (2020). Refer to the authors for further information "/>
    <s v="Extracted from Marinova et al. (2020). Refer to the authors for further information "/>
    <s v="Types of houses and geographical area "/>
    <s v="NULL"/>
    <s v="Nistad (Heeren)"/>
    <s v="NULL"/>
    <s v="NULL"/>
    <s v="NULL"/>
    <s v="NULL"/>
    <s v="NULL"/>
    <s v="NULL"/>
    <s v="NULL"/>
    <s v="NULL"/>
    <s v="NULL"/>
    <s v="NULL"/>
    <s v="NULL"/>
    <s v="NULL"/>
    <s v="NULL"/>
    <s v="NULL"/>
    <s v="NULL"/>
    <s v="NULL"/>
    <s v="NULL"/>
    <x v="6"/>
    <x v="0"/>
    <x v="6"/>
    <x v="2"/>
    <s v="Standard"/>
    <s v="modeled/hypothetical/regulations"/>
    <x v="2"/>
    <x v="2"/>
    <s v="OECD_AUNZ"/>
  </r>
  <r>
    <n v="452"/>
    <s v="Australia"/>
    <s v="NA"/>
    <m/>
    <m/>
    <n v="39.563492060000002"/>
    <m/>
    <m/>
    <m/>
    <n v="55.83630952"/>
    <m/>
    <m/>
    <n v="891.17460319999998"/>
    <m/>
    <m/>
    <m/>
    <m/>
    <m/>
    <m/>
    <m/>
    <m/>
    <m/>
    <m/>
    <m/>
    <m/>
    <m/>
    <m/>
    <m/>
    <m/>
    <m/>
    <m/>
    <m/>
    <m/>
    <m/>
    <m/>
    <m/>
    <m/>
    <s v="One-level row-house"/>
    <n v="1"/>
    <s v="residential"/>
    <s v="MFH"/>
    <s v="averaged"/>
    <s v="urban"/>
    <s v="NULL"/>
    <s v="Stephan, A., &amp; Athanassiadis, A. "/>
    <n v="2018"/>
    <s v="Towards a more circular construction sector: Estimating and spatialising current and future non-structural material replacement flows to maintain urban building stocks"/>
    <s v="Resources, conservation, recycling"/>
    <s v="Copyright Elsevier"/>
    <s v="10.1016/j.resconrec.2017.09.022"/>
    <s v="https://doi.org/10.1016/j.resconrec.2017.09.022"/>
    <s v="NULL"/>
    <s v="Extracted from Marinova et al. (2020). Refer to the authors for further information "/>
    <s v="Extracted from Marinova et al. (2020). Refer to the authors for further information "/>
    <s v="Types of houses and geographical area "/>
    <s v="NULL"/>
    <s v="Nistad (Heeren)"/>
    <s v="NULL"/>
    <s v="NULL"/>
    <s v="NULL"/>
    <s v="NULL"/>
    <s v="NULL"/>
    <s v="NULL"/>
    <s v="NULL"/>
    <s v="NULL"/>
    <s v="NULL"/>
    <s v="NULL"/>
    <s v="NULL"/>
    <s v="NULL"/>
    <s v="NULL"/>
    <s v="NULL"/>
    <s v="NULL"/>
    <s v="NULL"/>
    <s v="NULL"/>
    <x v="6"/>
    <x v="0"/>
    <x v="4"/>
    <x v="0"/>
    <s v="Standard"/>
    <s v="modeled/hypothetical/regulations"/>
    <x v="3"/>
    <x v="0"/>
    <s v="OECD_AUNZ"/>
  </r>
  <r>
    <n v="453"/>
    <s v="Australia"/>
    <s v="NA"/>
    <m/>
    <m/>
    <n v="31.567460319999999"/>
    <m/>
    <m/>
    <m/>
    <n v="33.252976189999998"/>
    <m/>
    <m/>
    <n v="704.8380952"/>
    <m/>
    <m/>
    <m/>
    <m/>
    <m/>
    <m/>
    <m/>
    <m/>
    <m/>
    <m/>
    <m/>
    <m/>
    <m/>
    <m/>
    <m/>
    <m/>
    <m/>
    <m/>
    <m/>
    <m/>
    <m/>
    <m/>
    <m/>
    <m/>
    <s v="Two-level row-house"/>
    <n v="2"/>
    <s v="residential"/>
    <s v="MFH"/>
    <s v="averaged"/>
    <s v="urban"/>
    <s v="NULL"/>
    <s v="Stephan, A., &amp; Athanassiadis, A. "/>
    <n v="2018"/>
    <s v="Towards a more circular construction sector: Estimating and spatialising current and future non-structural material replacement flows to maintain urban building stocks"/>
    <s v="Resources, conservation, recycling"/>
    <s v="Copyright Elsevier"/>
    <s v="10.1016/j.resconrec.2017.09.022"/>
    <s v="https://doi.org/10.1016/j.resconrec.2017.09.022"/>
    <s v="NULL"/>
    <s v="Extracted from Marinova et al. (2020). Refer to the authors for further information "/>
    <s v="Extracted from Marinova et al. (2020). Refer to the authors for further information "/>
    <s v="Types of houses and geographical area "/>
    <s v="NULL"/>
    <s v="Nistad (Heeren)"/>
    <s v="NULL"/>
    <s v="NULL"/>
    <s v="NULL"/>
    <s v="NULL"/>
    <s v="NULL"/>
    <s v="NULL"/>
    <s v="NULL"/>
    <s v="NULL"/>
    <s v="NULL"/>
    <s v="NULL"/>
    <s v="NULL"/>
    <s v="NULL"/>
    <s v="NULL"/>
    <s v="NULL"/>
    <s v="NULL"/>
    <s v="NULL"/>
    <s v="NULL"/>
    <x v="6"/>
    <x v="0"/>
    <x v="4"/>
    <x v="0"/>
    <s v="Standard"/>
    <s v="modeled/hypothetical/regulations"/>
    <x v="3"/>
    <x v="0"/>
    <s v="OECD_AUNZ"/>
  </r>
  <r>
    <n v="454"/>
    <s v="Australia"/>
    <s v="NA"/>
    <m/>
    <m/>
    <n v="39.243827160000002"/>
    <m/>
    <m/>
    <m/>
    <n v="29.680555559999998"/>
    <m/>
    <m/>
    <n v="888.47407410000005"/>
    <m/>
    <m/>
    <m/>
    <m/>
    <m/>
    <m/>
    <m/>
    <m/>
    <m/>
    <m/>
    <m/>
    <m/>
    <m/>
    <m/>
    <m/>
    <m/>
    <m/>
    <m/>
    <m/>
    <m/>
    <m/>
    <m/>
    <m/>
    <m/>
    <s v="One-level_x000a_semi-detached house"/>
    <n v="1"/>
    <s v="residential"/>
    <s v="MFH"/>
    <s v="averaged"/>
    <s v="urban"/>
    <s v="NULL"/>
    <s v="Stephan, A., &amp; Athanassiadis, A. "/>
    <n v="2018"/>
    <s v="Towards a more circular construction sector: Estimating and spatialising current and future non-structural material replacement flows to maintain urban building stocks"/>
    <s v="Resources, conservation, recycling"/>
    <s v="Copyright Elsevier"/>
    <s v="10.1016/j.resconrec.2017.09.022"/>
    <s v="https://doi.org/10.1016/j.resconrec.2017.09.022"/>
    <s v="NULL"/>
    <s v="Extracted from Marinova et al. (2020). Refer to the authors for further information "/>
    <s v="Extracted from Marinova et al. (2020). Refer to the authors for further information "/>
    <s v="Types of houses and geographical area "/>
    <s v="NULL"/>
    <s v="Nistad (Heeren)"/>
    <s v="NULL"/>
    <s v="NULL"/>
    <s v="NULL"/>
    <s v="NULL"/>
    <s v="NULL"/>
    <s v="NULL"/>
    <s v="NULL"/>
    <s v="NULL"/>
    <s v="NULL"/>
    <s v="NULL"/>
    <s v="NULL"/>
    <s v="NULL"/>
    <s v="NULL"/>
    <s v="NULL"/>
    <s v="NULL"/>
    <s v="NULL"/>
    <s v="NULL"/>
    <x v="6"/>
    <x v="0"/>
    <x v="4"/>
    <x v="0"/>
    <s v="Standard"/>
    <s v="modeled/hypothetical/regulations"/>
    <x v="3"/>
    <x v="0"/>
    <s v="OECD_AUNZ"/>
  </r>
  <r>
    <n v="455"/>
    <s v="Australia"/>
    <s v="NA"/>
    <m/>
    <m/>
    <n v="31.95987654"/>
    <m/>
    <m/>
    <m/>
    <n v="32.645833330000002"/>
    <m/>
    <m/>
    <n v="699.43703700000003"/>
    <m/>
    <m/>
    <m/>
    <m/>
    <m/>
    <m/>
    <m/>
    <m/>
    <m/>
    <m/>
    <m/>
    <m/>
    <m/>
    <m/>
    <m/>
    <m/>
    <m/>
    <m/>
    <m/>
    <m/>
    <m/>
    <m/>
    <m/>
    <m/>
    <s v="NULL"/>
    <n v="1"/>
    <s v="residential"/>
    <s v="MFH"/>
    <s v="averaged"/>
    <s v="urban"/>
    <s v="NULL"/>
    <s v="Stephan, A., &amp; Athanassiadis, A. "/>
    <n v="2018"/>
    <s v="Towards a more circular construction sector: Estimating and spatialising current and future non-structural material replacement flows to maintain urban building stocks"/>
    <s v="Resources, conservation, recycling"/>
    <s v="Copyright Elsevier"/>
    <s v="10.1016/j.resconrec.2017.09.022"/>
    <s v="https://doi.org/10.1016/j.resconrec.2017.09.022"/>
    <s v="NULL"/>
    <s v="Extracted from Marinova et al. (2020). Refer to the authors for further information "/>
    <s v="Extracted from Marinova et al. (2020). Refer to the authors for further information "/>
    <s v="Types of houses and geographical area "/>
    <s v="NULL"/>
    <s v="Nistad (Heeren)"/>
    <s v="NULL"/>
    <s v="NULL"/>
    <s v="NULL"/>
    <s v="NULL"/>
    <s v="NULL"/>
    <s v="NULL"/>
    <s v="NULL"/>
    <s v="NULL"/>
    <s v="NULL"/>
    <s v="NULL"/>
    <s v="NULL"/>
    <s v="NULL"/>
    <s v="NULL"/>
    <s v="NULL"/>
    <s v="NULL"/>
    <s v="NULL"/>
    <s v="NULL"/>
    <x v="6"/>
    <x v="0"/>
    <x v="4"/>
    <x v="0"/>
    <s v="Standard"/>
    <s v="modeled/hypothetical/regulations"/>
    <x v="3"/>
    <x v="0"/>
    <s v="OECD_AUNZ"/>
  </r>
  <r>
    <n v="456"/>
    <s v="Australia"/>
    <s v="NA"/>
    <m/>
    <m/>
    <n v="49.41251596"/>
    <m/>
    <m/>
    <m/>
    <n v="4.1047054599999999"/>
    <m/>
    <m/>
    <n v="701.25370369999996"/>
    <m/>
    <m/>
    <m/>
    <m/>
    <m/>
    <m/>
    <m/>
    <m/>
    <m/>
    <m/>
    <m/>
    <m/>
    <m/>
    <m/>
    <m/>
    <m/>
    <m/>
    <m/>
    <m/>
    <m/>
    <m/>
    <m/>
    <m/>
    <m/>
    <s v="Continuous reinforced concrete (RC) footings support the ground floor_x000a_slab"/>
    <n v="4"/>
    <s v="residential"/>
    <s v="SFH"/>
    <s v="averaged"/>
    <s v="urban"/>
    <s v="NULL"/>
    <s v="Stephan, A., &amp; Athanassiadis, A. "/>
    <n v="2018"/>
    <s v="Towards a more circular construction sector: Estimating and spatialising current and future non-structural material replacement flows to maintain urban building stocks"/>
    <s v="Resources, conservation, recycling"/>
    <s v="Copyright Elsevier"/>
    <s v="10.1016/j.resconrec.2017.09.022"/>
    <s v="https://doi.org/10.1016/j.resconrec.2017.09.022"/>
    <s v="NULL"/>
    <s v="Extracted from Marinova et al. (2020). Refer to the authors for further information "/>
    <s v="Extracted from Marinova et al. (2020). Refer to the authors for further information "/>
    <s v="Types of houses and geographical area "/>
    <s v="NULL"/>
    <s v="Nistad (Heeren)"/>
    <s v="NULL"/>
    <s v="NULL"/>
    <s v="NULL"/>
    <s v="NULL"/>
    <s v="NULL"/>
    <s v="NULL"/>
    <s v="NULL"/>
    <s v="NULL"/>
    <s v="NULL"/>
    <s v="NULL"/>
    <s v="NULL"/>
    <s v="NULL"/>
    <s v="NULL"/>
    <s v="NULL"/>
    <s v="NULL"/>
    <s v="NULL"/>
    <s v="NULL"/>
    <x v="6"/>
    <x v="0"/>
    <x v="6"/>
    <x v="2"/>
    <s v="Standard"/>
    <s v="modeled/hypothetical/regulations"/>
    <x v="2"/>
    <x v="2"/>
    <s v="OECD_AUNZ"/>
  </r>
  <r>
    <n v="457"/>
    <s v="Australia"/>
    <s v="Melbourne"/>
    <m/>
    <m/>
    <n v="19.758172179999999"/>
    <m/>
    <n v="1.0680093070000001"/>
    <m/>
    <n v="34.277377270000002"/>
    <m/>
    <m/>
    <n v="458.21261010000001"/>
    <m/>
    <m/>
    <m/>
    <m/>
    <m/>
    <m/>
    <m/>
    <m/>
    <m/>
    <m/>
    <m/>
    <m/>
    <m/>
    <m/>
    <m/>
    <m/>
    <m/>
    <m/>
    <m/>
    <m/>
    <m/>
    <m/>
    <m/>
    <m/>
    <s v="Concrete slab floor and brick veneer external walls. The structural framing is of traditional timber stud construction clad with plasterboard internally"/>
    <n v="1"/>
    <s v="residential"/>
    <s v="SFH"/>
    <s v="case study"/>
    <s v="urban"/>
    <s v="NULL"/>
    <s v="Rauf, A., &amp; Crawford, R. H. "/>
    <n v="2015"/>
    <s v="Building service life and its effect on the life cycle embodied energy of buildings"/>
    <s v="Energy"/>
    <s v="Copyright Elsevier"/>
    <s v="10.1016/j.energy.2014.10.093"/>
    <s v="https://doi.org/10.1016/j.energy.2014.10.093"/>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6"/>
    <x v="0"/>
    <x v="6"/>
    <x v="0"/>
    <s v="Standard"/>
    <s v="real-world single case study"/>
    <x v="2"/>
    <x v="0"/>
    <s v="OECD_AUNZ"/>
  </r>
  <r>
    <n v="458"/>
    <s v="Australia"/>
    <s v="NA"/>
    <m/>
    <m/>
    <n v="245.44199280000001"/>
    <m/>
    <m/>
    <m/>
    <n v="280.66615940000003"/>
    <m/>
    <m/>
    <n v="1112.8018709999999"/>
    <m/>
    <m/>
    <m/>
    <m/>
    <m/>
    <m/>
    <m/>
    <m/>
    <m/>
    <m/>
    <m/>
    <m/>
    <m/>
    <m/>
    <m/>
    <m/>
    <m/>
    <m/>
    <m/>
    <m/>
    <m/>
    <m/>
    <m/>
    <m/>
    <s v="NULL"/>
    <n v="7"/>
    <s v="residential"/>
    <s v="MFH"/>
    <s v="case study"/>
    <s v="urban"/>
    <s v="NULL"/>
    <s v="Aye, L., Ngo, T., Crawford, R. H., Gammampila, R., &amp; Mendis, P. "/>
    <n v="2011"/>
    <s v="Life cycle greenhouse gas emissions and energy analysis of prefabricated reusable building modules"/>
    <s v="Energy and Buildings "/>
    <s v="Copyright Elsevier"/>
    <s v="10.1016/j.enbuild.2011.11.049"/>
    <s v="https://doi.org/10.1016/j.enbuild.2011.11.049"/>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6"/>
    <x v="0"/>
    <x v="8"/>
    <x v="3"/>
    <s v="Standard"/>
    <s v="real-world single case study"/>
    <x v="3"/>
    <x v="2"/>
    <s v="OECD_AUNZ"/>
  </r>
  <r>
    <n v="459"/>
    <s v="Australia"/>
    <s v="Melbourne"/>
    <n v="1992"/>
    <m/>
    <n v="14.609375"/>
    <m/>
    <m/>
    <m/>
    <n v="75.5859375"/>
    <m/>
    <m/>
    <n v="588.88125000000002"/>
    <m/>
    <m/>
    <m/>
    <m/>
    <m/>
    <m/>
    <m/>
    <m/>
    <m/>
    <m/>
    <m/>
    <m/>
    <m/>
    <m/>
    <n v="0.7"/>
    <m/>
    <m/>
    <m/>
    <m/>
    <m/>
    <m/>
    <m/>
    <m/>
    <m/>
    <s v="Brick veneer house designed by_x000a_Taylor Oppenheim Architects "/>
    <n v="2"/>
    <s v="residential"/>
    <s v="SFH"/>
    <s v="case study"/>
    <s v="urban"/>
    <s v="NULL"/>
    <s v="Fay, R., Treloar, G., &amp; Iyer-Raniga, U. "/>
    <n v="2000"/>
    <s v="Life-cycle energy analysis of buildings: a case study"/>
    <s v="Buildings Research and Information "/>
    <s v="Copyright Elsevier"/>
    <s v="10.1080/096132100369073"/>
    <s v="https://doi.org/10.1080/096132100369073"/>
    <s v="NULL"/>
    <s v="Extracted from Marinova et al. (2020). Refer to the authors for further information "/>
    <s v="Extracted from Marinova et al. (2020). Refer to the authors for further information "/>
    <s v="NULL"/>
    <s v="NULL"/>
    <s v="Nistad (Heeren)"/>
    <s v="NULL"/>
    <s v="NULL"/>
    <s v="NULL"/>
    <s v="NULL"/>
    <s v="NULL"/>
    <s v="NULL"/>
    <s v="NULL"/>
    <s v="NULL"/>
    <s v="NULL"/>
    <s v="NULL"/>
    <s v="NULL"/>
    <s v="NULL"/>
    <s v="NULL"/>
    <s v="NULL"/>
    <s v="NULL"/>
    <s v="NULL"/>
    <s v="NULL"/>
    <x v="6"/>
    <x v="0"/>
    <x v="3"/>
    <x v="2"/>
    <s v="Standard"/>
    <s v="real-world single case study"/>
    <x v="2"/>
    <x v="2"/>
    <s v="OECD_AUNZ"/>
  </r>
  <r>
    <n v="460"/>
    <s v="Nepal"/>
    <s v="Sagarmatha National Park"/>
    <m/>
    <m/>
    <m/>
    <m/>
    <m/>
    <m/>
    <n v="34.04"/>
    <m/>
    <m/>
    <m/>
    <m/>
    <m/>
    <m/>
    <m/>
    <m/>
    <m/>
    <m/>
    <m/>
    <m/>
    <m/>
    <m/>
    <m/>
    <m/>
    <m/>
    <m/>
    <m/>
    <m/>
    <m/>
    <m/>
    <m/>
    <m/>
    <m/>
    <m/>
    <m/>
    <s v="NULL"/>
    <n v="2"/>
    <s v="residential"/>
    <s v="SFH"/>
    <s v="case study"/>
    <s v="rural"/>
    <s v="NULL"/>
    <s v="Bhochhibhoya, S., Zanetti, M., Pierobon, F., Gatto, P., Maskey, R. K., &amp; Cavalli, R.  "/>
    <n v="2017"/>
    <s v="The global warming potential of building materials: an application of life cycle analysis in Nepal"/>
    <s v="Mountain Research and Development "/>
    <s v="Copyright Elsevier"/>
    <s v="10.1659/MRD-JOURNAL-D-15-00043.1"/>
    <s v="https://doi.org/10.1659/MRD-JOURNAL-D-15-00043.1"/>
    <s v="NULL"/>
    <s v="Extracted from Marinova et al. (2020). Refer to the authors for further information "/>
    <s v="Extracted from Marinova et al. (2020). Refer to the authors for further information "/>
    <s v="Type of houses"/>
    <s v="NULL"/>
    <s v="Nistad (Heeren)"/>
    <s v="NULL"/>
    <s v="NULL"/>
    <s v="NULL"/>
    <s v="NULL"/>
    <s v="NULL"/>
    <s v="NULL"/>
    <s v="NULL"/>
    <s v="NULL"/>
    <s v="NULL"/>
    <s v="NULL"/>
    <s v="NULL"/>
    <s v="NULL"/>
    <s v="NULL"/>
    <s v="NULL"/>
    <s v="NULL"/>
    <s v="NULL"/>
    <s v="NULL"/>
    <x v="20"/>
    <x v="2"/>
    <x v="6"/>
    <x v="4"/>
    <s v="Standard"/>
    <s v="real-world single case study"/>
    <x v="2"/>
    <x v="3"/>
    <s v="ASIA_OAS-L"/>
  </r>
  <r>
    <n v="461"/>
    <s v="Nepal"/>
    <s v="Sagarmatha National Park"/>
    <m/>
    <m/>
    <m/>
    <m/>
    <m/>
    <m/>
    <n v="34.04"/>
    <m/>
    <m/>
    <m/>
    <m/>
    <m/>
    <m/>
    <m/>
    <m/>
    <m/>
    <m/>
    <m/>
    <m/>
    <m/>
    <m/>
    <m/>
    <m/>
    <m/>
    <m/>
    <m/>
    <m/>
    <m/>
    <m/>
    <m/>
    <m/>
    <m/>
    <m/>
    <m/>
    <s v="NULL"/>
    <n v="2"/>
    <s v="residential"/>
    <s v="SFH"/>
    <s v="case study"/>
    <s v="rural"/>
    <s v="NULL"/>
    <s v="Bhochhibhoya, S., Zanetti, M., Pierobon, F., Gatto, P., Maskey, R. K., &amp; Cavalli, R.  "/>
    <n v="2017"/>
    <s v="The global warming potential of building materials: an application of life cycle analysis in Nepal"/>
    <s v="Mountain Research and Development "/>
    <s v="Copyright Elsevier"/>
    <s v="10.1659/MRD-JOURNAL-D-15-00043.1"/>
    <s v="https://doi.org/10.1659/MRD-JOURNAL-D-15-00043.1"/>
    <s v="NULL"/>
    <s v="Extracted from Marinova et al. (2020). Refer to the authors for further information "/>
    <s v="Extracted from Marinova et al. (2020). Refer to the authors for further information "/>
    <s v="Type of houses"/>
    <s v="NULL"/>
    <s v="Nistad (Heeren)"/>
    <s v="NULL"/>
    <s v="NULL"/>
    <s v="NULL"/>
    <s v="NULL"/>
    <s v="NULL"/>
    <s v="NULL"/>
    <s v="NULL"/>
    <s v="NULL"/>
    <s v="NULL"/>
    <s v="NULL"/>
    <s v="NULL"/>
    <s v="NULL"/>
    <s v="NULL"/>
    <s v="NULL"/>
    <s v="NULL"/>
    <s v="NULL"/>
    <s v="NULL"/>
    <x v="20"/>
    <x v="2"/>
    <x v="6"/>
    <x v="4"/>
    <s v="Standard"/>
    <s v="real-world single case study"/>
    <x v="2"/>
    <x v="3"/>
    <s v="ASIA_OAS-L"/>
  </r>
  <r>
    <n v="462"/>
    <s v="Netherlands"/>
    <m/>
    <m/>
    <n v="1945"/>
    <n v="7.4"/>
    <m/>
    <m/>
    <m/>
    <n v="28.05"/>
    <m/>
    <m/>
    <n v="212"/>
    <m/>
    <m/>
    <n v="74.5"/>
    <m/>
    <m/>
    <m/>
    <m/>
    <m/>
    <m/>
    <m/>
    <m/>
    <m/>
    <m/>
    <n v="16.11"/>
    <m/>
    <m/>
    <m/>
    <m/>
    <m/>
    <m/>
    <m/>
    <m/>
    <m/>
    <n v="26.26"/>
    <s v="MFH, SFH"/>
    <m/>
    <s v="residential"/>
    <s v="SFH, MFH"/>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0"/>
    <x v="3"/>
    <s v="Standard"/>
    <s v="real-world single case study"/>
    <x v="2"/>
    <x v="2"/>
    <s v="OECD_EU15"/>
  </r>
  <r>
    <n v="463"/>
    <s v="Netherlands"/>
    <m/>
    <n v="1945"/>
    <n v="1970"/>
    <n v="17.3"/>
    <m/>
    <m/>
    <m/>
    <n v="53.58"/>
    <m/>
    <m/>
    <n v="494.4"/>
    <m/>
    <m/>
    <n v="173.7"/>
    <m/>
    <m/>
    <n v="7.65"/>
    <m/>
    <m/>
    <n v="10.26"/>
    <m/>
    <m/>
    <m/>
    <m/>
    <m/>
    <m/>
    <m/>
    <m/>
    <m/>
    <m/>
    <m/>
    <m/>
    <m/>
    <m/>
    <n v="49.37"/>
    <s v="MFH, SFH"/>
    <m/>
    <s v="residential"/>
    <s v="SFH, MFH"/>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0"/>
    <x v="3"/>
    <s v="Standard"/>
    <s v="real-world single case study"/>
    <x v="2"/>
    <x v="2"/>
    <s v="OECD_EU15"/>
  </r>
  <r>
    <n v="464"/>
    <s v="Netherlands"/>
    <m/>
    <n v="1945"/>
    <n v="1970"/>
    <n v="14.49"/>
    <m/>
    <m/>
    <m/>
    <n v="216.47"/>
    <m/>
    <m/>
    <n v="974.12"/>
    <m/>
    <m/>
    <n v="635.29"/>
    <m/>
    <m/>
    <m/>
    <m/>
    <m/>
    <m/>
    <m/>
    <m/>
    <m/>
    <m/>
    <m/>
    <m/>
    <m/>
    <m/>
    <m/>
    <m/>
    <m/>
    <m/>
    <m/>
    <m/>
    <n v="81.180000000000007"/>
    <s v="SFH"/>
    <m/>
    <s v="residential"/>
    <s v="SFH"/>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6"/>
    <x v="3"/>
    <s v="Standard"/>
    <s v="real-world single case study"/>
    <x v="2"/>
    <x v="2"/>
    <s v="OECD_EU15"/>
  </r>
  <r>
    <n v="465"/>
    <s v="Netherlands"/>
    <m/>
    <n v="1971"/>
    <n v="2000"/>
    <n v="24.5"/>
    <m/>
    <m/>
    <m/>
    <n v="30.86"/>
    <m/>
    <m/>
    <n v="699.5"/>
    <m/>
    <m/>
    <n v="245.8"/>
    <m/>
    <m/>
    <n v="5.1100000000000003"/>
    <m/>
    <m/>
    <n v="6.7"/>
    <m/>
    <m/>
    <m/>
    <m/>
    <m/>
    <m/>
    <m/>
    <m/>
    <m/>
    <m/>
    <m/>
    <m/>
    <m/>
    <m/>
    <n v="42.24"/>
    <s v="MFH"/>
    <m/>
    <s v="residential"/>
    <s v="MFH"/>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8"/>
    <x v="3"/>
    <s v="Standard"/>
    <s v="real-world single case study"/>
    <x v="3"/>
    <x v="2"/>
    <s v="OECD_EU15"/>
  </r>
  <r>
    <n v="466"/>
    <s v="Netherlands"/>
    <m/>
    <n v="1945"/>
    <n v="1970"/>
    <n v="30.9"/>
    <m/>
    <m/>
    <m/>
    <n v="18.87"/>
    <m/>
    <m/>
    <n v="883.1"/>
    <m/>
    <m/>
    <n v="310.3"/>
    <m/>
    <m/>
    <m/>
    <m/>
    <m/>
    <n v="10.96"/>
    <m/>
    <m/>
    <m/>
    <m/>
    <m/>
    <m/>
    <m/>
    <m/>
    <m/>
    <m/>
    <m/>
    <m/>
    <m/>
    <m/>
    <n v="36.49"/>
    <s v="MFH"/>
    <m/>
    <s v="residential"/>
    <s v="MFH"/>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7"/>
    <x v="3"/>
    <s v="Standard"/>
    <s v="real-world single case study"/>
    <x v="3"/>
    <x v="2"/>
    <s v="OECD_EU15"/>
  </r>
  <r>
    <n v="467"/>
    <s v="Netherlands"/>
    <m/>
    <n v="1945"/>
    <n v="1970"/>
    <n v="21.74"/>
    <m/>
    <m/>
    <m/>
    <n v="24.02"/>
    <m/>
    <m/>
    <n v="621.21"/>
    <m/>
    <m/>
    <n v="30.75"/>
    <m/>
    <m/>
    <n v="13.05"/>
    <m/>
    <m/>
    <n v="11.51"/>
    <m/>
    <m/>
    <m/>
    <m/>
    <m/>
    <n v="22.73"/>
    <m/>
    <m/>
    <m/>
    <m/>
    <m/>
    <m/>
    <m/>
    <m/>
    <n v="77.22"/>
    <s v="Office tower"/>
    <m/>
    <s v="non-residential"/>
    <s v="office"/>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3"/>
    <x v="3"/>
    <s v="Standard"/>
    <s v="real-world single case study"/>
    <x v="1"/>
    <x v="2"/>
    <s v="OECD_EU15"/>
  </r>
  <r>
    <n v="468"/>
    <s v="Netherlands"/>
    <m/>
    <n v="1971"/>
    <n v="2000"/>
    <n v="22.95"/>
    <m/>
    <m/>
    <m/>
    <n v="20.94"/>
    <m/>
    <m/>
    <n v="655.63"/>
    <m/>
    <m/>
    <n v="596.03"/>
    <m/>
    <m/>
    <n v="11.84"/>
    <m/>
    <m/>
    <n v="11.5"/>
    <m/>
    <m/>
    <m/>
    <m/>
    <m/>
    <n v="7.44"/>
    <m/>
    <m/>
    <m/>
    <m/>
    <m/>
    <m/>
    <m/>
    <m/>
    <n v="41.33"/>
    <s v="Office tower"/>
    <m/>
    <s v="non-residential"/>
    <s v="office"/>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3"/>
    <x v="3"/>
    <s v="Standard"/>
    <s v="real-world single case study"/>
    <x v="1"/>
    <x v="2"/>
    <s v="OECD_EU15"/>
  </r>
  <r>
    <n v="469"/>
    <s v="Netherlands"/>
    <m/>
    <n v="2000"/>
    <m/>
    <m/>
    <m/>
    <m/>
    <m/>
    <n v="19.34"/>
    <m/>
    <m/>
    <m/>
    <m/>
    <m/>
    <m/>
    <m/>
    <m/>
    <n v="5.27"/>
    <m/>
    <m/>
    <n v="11.51"/>
    <m/>
    <m/>
    <m/>
    <m/>
    <m/>
    <m/>
    <m/>
    <m/>
    <m/>
    <m/>
    <m/>
    <m/>
    <m/>
    <m/>
    <n v="37.03"/>
    <s v="Office tower"/>
    <m/>
    <s v="non-residential"/>
    <s v="office"/>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3"/>
    <x v="3"/>
    <s v="Standard"/>
    <s v="real-world single case study"/>
    <x v="1"/>
    <x v="2"/>
    <s v="OECD_EU15"/>
  </r>
  <r>
    <n v="470"/>
    <s v="Netherlands"/>
    <m/>
    <n v="1945"/>
    <n v="1970"/>
    <n v="20.79"/>
    <m/>
    <m/>
    <m/>
    <n v="52.16"/>
    <m/>
    <m/>
    <n v="593.87"/>
    <m/>
    <m/>
    <n v="148.47"/>
    <m/>
    <m/>
    <m/>
    <m/>
    <m/>
    <n v="11.31"/>
    <m/>
    <m/>
    <m/>
    <m/>
    <m/>
    <m/>
    <m/>
    <m/>
    <m/>
    <m/>
    <m/>
    <m/>
    <m/>
    <m/>
    <n v="75.55"/>
    <s v="Commercial"/>
    <m/>
    <s v="commercial"/>
    <s v="commercial"/>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3"/>
    <x v="3"/>
    <s v="Standard"/>
    <s v="real-world single case study"/>
    <x v="1"/>
    <x v="2"/>
    <s v="OECD_EU15"/>
  </r>
  <r>
    <n v="471"/>
    <s v="Netherlands"/>
    <m/>
    <n v="1971"/>
    <n v="2000"/>
    <n v="62.11"/>
    <m/>
    <m/>
    <m/>
    <n v="44"/>
    <m/>
    <m/>
    <n v="1774.52"/>
    <m/>
    <m/>
    <n v="623.48"/>
    <m/>
    <m/>
    <n v="16.670000000000002"/>
    <m/>
    <m/>
    <n v="42.33"/>
    <m/>
    <m/>
    <m/>
    <m/>
    <m/>
    <m/>
    <m/>
    <m/>
    <m/>
    <m/>
    <m/>
    <m/>
    <m/>
    <m/>
    <n v="119.33"/>
    <s v="Commercial"/>
    <m/>
    <s v="commercial"/>
    <s v="commercial"/>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3"/>
    <x v="3"/>
    <s v="Standard"/>
    <s v="real-world single case study"/>
    <x v="1"/>
    <x v="2"/>
    <s v="OECD_EU15"/>
  </r>
  <r>
    <n v="472"/>
    <s v="Netherlands"/>
    <m/>
    <m/>
    <n v="1945"/>
    <m/>
    <m/>
    <m/>
    <m/>
    <n v="32.51"/>
    <m/>
    <m/>
    <m/>
    <m/>
    <m/>
    <m/>
    <m/>
    <m/>
    <m/>
    <m/>
    <m/>
    <n v="36.07"/>
    <m/>
    <m/>
    <m/>
    <m/>
    <m/>
    <n v="6.45"/>
    <m/>
    <m/>
    <m/>
    <m/>
    <m/>
    <m/>
    <m/>
    <m/>
    <m/>
    <s v="others"/>
    <m/>
    <s v="NA"/>
    <s v="NA"/>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
    <x v="3"/>
    <s v="Standard"/>
    <s v="real-world single case study"/>
    <x v="1"/>
    <x v="2"/>
    <s v="OECD_EU15"/>
  </r>
  <r>
    <n v="473"/>
    <s v="Netherlands"/>
    <m/>
    <n v="1945"/>
    <n v="1970"/>
    <n v="23.09"/>
    <m/>
    <m/>
    <m/>
    <n v="37.159999999999997"/>
    <m/>
    <m/>
    <n v="659.64"/>
    <m/>
    <m/>
    <n v="173.16"/>
    <m/>
    <m/>
    <n v="5.45"/>
    <m/>
    <m/>
    <n v="22.68"/>
    <m/>
    <m/>
    <m/>
    <m/>
    <n v="18.670000000000002"/>
    <n v="8.8800000000000008"/>
    <m/>
    <m/>
    <m/>
    <m/>
    <m/>
    <m/>
    <m/>
    <m/>
    <m/>
    <s v="others"/>
    <m/>
    <s v="NA"/>
    <s v="NA"/>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
    <x v="3"/>
    <s v="Standard"/>
    <s v="real-world single case study"/>
    <x v="1"/>
    <x v="2"/>
    <s v="OECD_EU15"/>
  </r>
  <r>
    <n v="474"/>
    <s v="Netherlands"/>
    <m/>
    <m/>
    <m/>
    <n v="17.850000000000001"/>
    <m/>
    <m/>
    <m/>
    <n v="41.29"/>
    <m/>
    <m/>
    <n v="510.12"/>
    <m/>
    <m/>
    <n v="460.69"/>
    <m/>
    <m/>
    <n v="17.5"/>
    <m/>
    <m/>
    <n v="18.489999999999998"/>
    <m/>
    <m/>
    <m/>
    <m/>
    <m/>
    <n v="4.22"/>
    <m/>
    <m/>
    <m/>
    <m/>
    <m/>
    <m/>
    <m/>
    <m/>
    <n v="25.92"/>
    <s v="others"/>
    <m/>
    <s v="NA"/>
    <s v="NA"/>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
    <x v="3"/>
    <s v="Standard"/>
    <s v="real-world single case study"/>
    <x v="1"/>
    <x v="2"/>
    <s v="OECD_EU15"/>
  </r>
  <r>
    <n v="475"/>
    <s v="Netherlands"/>
    <m/>
    <m/>
    <m/>
    <m/>
    <m/>
    <m/>
    <m/>
    <n v="20.84"/>
    <m/>
    <m/>
    <m/>
    <m/>
    <m/>
    <m/>
    <m/>
    <m/>
    <n v="5.93"/>
    <m/>
    <m/>
    <n v="21.37"/>
    <m/>
    <m/>
    <m/>
    <m/>
    <m/>
    <n v="4.3899999999999997"/>
    <m/>
    <m/>
    <m/>
    <m/>
    <m/>
    <m/>
    <m/>
    <m/>
    <m/>
    <s v="others"/>
    <m/>
    <s v="NA"/>
    <s v="NA"/>
    <s v="case study"/>
    <s v="NA"/>
    <m/>
    <s v="Sprecher, B, Verhagen, TJ, Sauer, ML, Baars, M, Heintz, J, &amp; Fishman, T"/>
    <n v="2021"/>
    <s v="Material intensity database for the Dutch building stock "/>
    <s v="Journal of Industrial Ecology"/>
    <s v="Copyright Elsevier"/>
    <s v="10.1111/jiec.13143"/>
    <s v="https://doi.org/10.1111/jiec.13143"/>
    <s v="NULL"/>
    <m/>
    <m/>
    <m/>
    <m/>
    <s v="Almaleh (Fishman)"/>
    <m/>
    <m/>
    <m/>
    <m/>
    <m/>
    <m/>
    <m/>
    <m/>
    <m/>
    <m/>
    <m/>
    <m/>
    <m/>
    <m/>
    <m/>
    <m/>
    <m/>
    <x v="0"/>
    <x v="0"/>
    <x v="1"/>
    <x v="3"/>
    <s v="Standard"/>
    <s v="real-world single case study"/>
    <x v="1"/>
    <x v="2"/>
    <s v="OECD_EU15"/>
  </r>
  <r>
    <n v="476"/>
    <s v="France"/>
    <s v="Paris"/>
    <m/>
    <n v="1914"/>
    <m/>
    <m/>
    <m/>
    <n v="2.7"/>
    <n v="74.900000000000006"/>
    <m/>
    <m/>
    <m/>
    <m/>
    <m/>
    <n v="128.6"/>
    <n v="14.4"/>
    <m/>
    <m/>
    <m/>
    <m/>
    <m/>
    <n v="1754.5"/>
    <m/>
    <m/>
    <m/>
    <m/>
    <n v="1.4"/>
    <m/>
    <m/>
    <m/>
    <m/>
    <m/>
    <m/>
    <n v="2.4"/>
    <m/>
    <m/>
    <s v="Stone framed MFH "/>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The unspecified metal is Zinc and the mortal plaster is ncluding polymer-supported coating"/>
    <m/>
    <m/>
    <s v="Almaleh (Fishman)"/>
    <m/>
    <m/>
    <m/>
    <m/>
    <m/>
    <m/>
    <m/>
    <m/>
    <m/>
    <m/>
    <m/>
    <m/>
    <m/>
    <m/>
    <m/>
    <m/>
    <m/>
    <x v="0"/>
    <x v="0"/>
    <x v="7"/>
    <x v="3"/>
    <s v="Standard"/>
    <s v="real-world single case study"/>
    <x v="3"/>
    <x v="2"/>
    <s v="OECD_EU15"/>
  </r>
  <r>
    <n v="477"/>
    <s v="France"/>
    <s v="Paris"/>
    <m/>
    <n v="1914"/>
    <m/>
    <m/>
    <m/>
    <n v="4.0999999999999996"/>
    <n v="92.3"/>
    <m/>
    <m/>
    <m/>
    <m/>
    <m/>
    <n v="155.4"/>
    <n v="14.4"/>
    <m/>
    <m/>
    <m/>
    <m/>
    <m/>
    <n v="1512.5"/>
    <m/>
    <m/>
    <m/>
    <m/>
    <n v="1.4"/>
    <m/>
    <m/>
    <m/>
    <m/>
    <m/>
    <m/>
    <n v="3.1"/>
    <m/>
    <m/>
    <s v="MFH, Brick"/>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The unspecified metal is Zinc and the mortal plaster is ncluding polymer-supported coating"/>
    <m/>
    <m/>
    <s v="Almaleh (Fishman)"/>
    <m/>
    <m/>
    <m/>
    <m/>
    <m/>
    <m/>
    <m/>
    <m/>
    <m/>
    <m/>
    <m/>
    <m/>
    <m/>
    <m/>
    <m/>
    <m/>
    <m/>
    <x v="0"/>
    <x v="0"/>
    <x v="7"/>
    <x v="3"/>
    <s v="Standard"/>
    <s v="real-world single case study"/>
    <x v="3"/>
    <x v="2"/>
    <s v="OECD_EU15"/>
  </r>
  <r>
    <n v="478"/>
    <s v="France"/>
    <s v="Paris"/>
    <n v="1914"/>
    <n v="1947"/>
    <m/>
    <m/>
    <m/>
    <n v="2.7"/>
    <n v="53.8"/>
    <m/>
    <m/>
    <m/>
    <m/>
    <m/>
    <n v="128.6"/>
    <n v="14.4"/>
    <m/>
    <m/>
    <m/>
    <m/>
    <m/>
    <n v="1754.5"/>
    <m/>
    <m/>
    <m/>
    <m/>
    <n v="1.4"/>
    <m/>
    <m/>
    <m/>
    <m/>
    <m/>
    <m/>
    <m/>
    <m/>
    <m/>
    <s v="Stone framed MFH "/>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The unspecified metal is Zinc and the mortal plaster is ncluding polymer-supported coating"/>
    <m/>
    <m/>
    <s v="Almaleh (Fishman)"/>
    <m/>
    <m/>
    <m/>
    <m/>
    <m/>
    <m/>
    <m/>
    <m/>
    <m/>
    <m/>
    <m/>
    <m/>
    <m/>
    <m/>
    <m/>
    <m/>
    <m/>
    <x v="0"/>
    <x v="0"/>
    <x v="7"/>
    <x v="3"/>
    <s v="Standard"/>
    <s v="real-world single case study"/>
    <x v="3"/>
    <x v="2"/>
    <s v="OECD_EU15"/>
  </r>
  <r>
    <n v="479"/>
    <s v="France"/>
    <s v="Paris"/>
    <n v="1914"/>
    <n v="1947"/>
    <n v="21.3"/>
    <m/>
    <m/>
    <n v="1.7"/>
    <n v="24.7"/>
    <m/>
    <m/>
    <n v="1262.3"/>
    <m/>
    <m/>
    <n v="514.29999999999995"/>
    <m/>
    <m/>
    <n v="29.8"/>
    <m/>
    <m/>
    <m/>
    <m/>
    <m/>
    <m/>
    <m/>
    <m/>
    <n v="1.7"/>
    <m/>
    <m/>
    <m/>
    <m/>
    <m/>
    <m/>
    <n v="1.7"/>
    <m/>
    <m/>
    <s v="Brick framed MFH"/>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The unspecified metal is Zinc and Plaster is including plaster and mortar glue plaster coating"/>
    <m/>
    <m/>
    <s v="Almaleh (Fishman)"/>
    <m/>
    <m/>
    <m/>
    <m/>
    <m/>
    <m/>
    <m/>
    <m/>
    <m/>
    <m/>
    <m/>
    <m/>
    <m/>
    <m/>
    <m/>
    <m/>
    <m/>
    <x v="0"/>
    <x v="0"/>
    <x v="7"/>
    <x v="3"/>
    <s v="Standard"/>
    <s v="real-world single case study"/>
    <x v="3"/>
    <x v="2"/>
    <s v="OECD_EU15"/>
  </r>
  <r>
    <n v="480"/>
    <s v="France"/>
    <s v="Paris"/>
    <n v="1948"/>
    <n v="1974"/>
    <n v="29.8"/>
    <m/>
    <m/>
    <m/>
    <n v="6"/>
    <m/>
    <m/>
    <n v="1595.7"/>
    <m/>
    <m/>
    <n v="63.8"/>
    <m/>
    <m/>
    <n v="29.8"/>
    <m/>
    <n v="5.8"/>
    <m/>
    <m/>
    <m/>
    <m/>
    <m/>
    <m/>
    <n v="2.6"/>
    <m/>
    <n v="1"/>
    <n v="1.7"/>
    <m/>
    <m/>
    <m/>
    <n v="1.8"/>
    <m/>
    <m/>
    <s v="MFH"/>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and Polystyrene it appear in the research paper as Styrofoam (including expanded polystyrene), and Plaster is including plaster and mortar glue plaster coating"/>
    <m/>
    <m/>
    <s v="Almaleh (Fishman)"/>
    <m/>
    <m/>
    <m/>
    <m/>
    <m/>
    <m/>
    <m/>
    <m/>
    <m/>
    <m/>
    <m/>
    <m/>
    <m/>
    <m/>
    <m/>
    <m/>
    <m/>
    <x v="0"/>
    <x v="0"/>
    <x v="7"/>
    <x v="3"/>
    <s v="Standard"/>
    <s v="real-world single case study"/>
    <x v="3"/>
    <x v="2"/>
    <s v="OECD_EU15"/>
  </r>
  <r>
    <n v="481"/>
    <s v="France"/>
    <s v="Paris"/>
    <n v="1975"/>
    <n v="2000"/>
    <n v="34.5"/>
    <m/>
    <m/>
    <m/>
    <n v="19.399999999999999"/>
    <m/>
    <m/>
    <n v="1302.5999999999999"/>
    <m/>
    <m/>
    <m/>
    <m/>
    <m/>
    <n v="28.5"/>
    <m/>
    <n v="17"/>
    <m/>
    <m/>
    <m/>
    <m/>
    <m/>
    <m/>
    <n v="3.2"/>
    <m/>
    <n v="1.3"/>
    <n v="2.1"/>
    <m/>
    <m/>
    <m/>
    <n v="1.6"/>
    <m/>
    <n v="2.6"/>
    <s v="MFH"/>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Polystyrene it appear in the research paper as Styrofoam (including expanded polystyrene) ,other unspecified materiall is Polyurethane, and  Plaster is including plaster and mortar glue plaster coating"/>
    <m/>
    <m/>
    <s v="Almaleh (Fishman)"/>
    <m/>
    <m/>
    <m/>
    <m/>
    <m/>
    <m/>
    <m/>
    <m/>
    <m/>
    <m/>
    <m/>
    <m/>
    <m/>
    <m/>
    <m/>
    <m/>
    <m/>
    <x v="0"/>
    <x v="0"/>
    <x v="7"/>
    <x v="3"/>
    <s v="Standard"/>
    <s v="real-world single case study"/>
    <x v="3"/>
    <x v="2"/>
    <s v="OECD_EU15"/>
  </r>
  <r>
    <n v="482"/>
    <s v="France"/>
    <s v="Paris"/>
    <n v="2001"/>
    <m/>
    <n v="17.7"/>
    <m/>
    <m/>
    <m/>
    <n v="3.6"/>
    <m/>
    <m/>
    <n v="1572.9"/>
    <m/>
    <m/>
    <m/>
    <n v="39.4"/>
    <m/>
    <n v="34.299999999999997"/>
    <m/>
    <n v="15.5"/>
    <m/>
    <m/>
    <m/>
    <m/>
    <m/>
    <m/>
    <n v="2.6"/>
    <m/>
    <n v="3.8"/>
    <n v="1.8"/>
    <m/>
    <m/>
    <m/>
    <n v="0.2"/>
    <m/>
    <n v="1.2"/>
    <s v="Concrete framed MFH"/>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Polystyrene it appear in the research paper as Styrofoam (including expanded polystyrene) ,other unspecified materiall is Polyurethane, the mortal plaster is including polymer-supported coating, and  Plaster is including plaster and mortar glue plaster coating"/>
    <m/>
    <m/>
    <s v="Almaleh (Fishman)"/>
    <m/>
    <m/>
    <m/>
    <m/>
    <m/>
    <m/>
    <m/>
    <m/>
    <m/>
    <m/>
    <m/>
    <m/>
    <m/>
    <m/>
    <m/>
    <m/>
    <m/>
    <x v="0"/>
    <x v="0"/>
    <x v="7"/>
    <x v="3"/>
    <s v="Standard"/>
    <s v="real-world single case study"/>
    <x v="3"/>
    <x v="2"/>
    <s v="OECD_EU15"/>
  </r>
  <r>
    <n v="483"/>
    <s v="France"/>
    <s v="Paris"/>
    <n v="2001"/>
    <m/>
    <n v="14.1"/>
    <m/>
    <m/>
    <m/>
    <n v="3.6"/>
    <m/>
    <m/>
    <n v="1448"/>
    <m/>
    <m/>
    <n v="89.8"/>
    <n v="40.1"/>
    <m/>
    <n v="29.4"/>
    <m/>
    <n v="15.5"/>
    <m/>
    <m/>
    <m/>
    <m/>
    <m/>
    <m/>
    <n v="2.6"/>
    <m/>
    <m/>
    <n v="1.8"/>
    <m/>
    <m/>
    <m/>
    <n v="12.8"/>
    <m/>
    <n v="1.2"/>
    <s v="Brick framed MFH"/>
    <m/>
    <s v="residential"/>
    <s v="M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Other unspecified materiall is Polyurethane, the mortal plaster is including polymer-supported coating, and Plaster is including plaster and mortar glue plaster coating"/>
    <m/>
    <m/>
    <s v="Almaleh (Fishman)"/>
    <m/>
    <m/>
    <m/>
    <m/>
    <m/>
    <m/>
    <m/>
    <m/>
    <m/>
    <m/>
    <m/>
    <m/>
    <m/>
    <m/>
    <m/>
    <m/>
    <m/>
    <x v="0"/>
    <x v="0"/>
    <x v="7"/>
    <x v="3"/>
    <s v="Standard"/>
    <s v="real-world single case study"/>
    <x v="3"/>
    <x v="2"/>
    <s v="OECD_EU15"/>
  </r>
  <r>
    <n v="484"/>
    <s v="France"/>
    <s v="Paris"/>
    <m/>
    <n v="1914"/>
    <m/>
    <m/>
    <m/>
    <m/>
    <n v="91"/>
    <m/>
    <m/>
    <m/>
    <m/>
    <m/>
    <n v="30"/>
    <m/>
    <m/>
    <n v="14.4"/>
    <m/>
    <m/>
    <m/>
    <n v="1684.8"/>
    <m/>
    <n v="33.799999999999997"/>
    <m/>
    <m/>
    <n v="1.4"/>
    <m/>
    <m/>
    <m/>
    <m/>
    <m/>
    <m/>
    <n v="3.4"/>
    <m/>
    <m/>
    <s v="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 Plaster is including plaster and mortar glue plaster coating"/>
    <m/>
    <m/>
    <s v="Almaleh (Fishman)"/>
    <m/>
    <m/>
    <m/>
    <m/>
    <m/>
    <m/>
    <m/>
    <m/>
    <m/>
    <m/>
    <m/>
    <m/>
    <m/>
    <m/>
    <m/>
    <m/>
    <m/>
    <x v="0"/>
    <x v="0"/>
    <x v="6"/>
    <x v="3"/>
    <s v="Standard"/>
    <s v="real-world single case study"/>
    <x v="2"/>
    <x v="2"/>
    <s v="OECD_EU15"/>
  </r>
  <r>
    <n v="485"/>
    <s v="France"/>
    <s v="Paris"/>
    <n v="1914"/>
    <n v="1947"/>
    <m/>
    <m/>
    <m/>
    <m/>
    <n v="91"/>
    <m/>
    <m/>
    <m/>
    <m/>
    <m/>
    <n v="30"/>
    <m/>
    <m/>
    <n v="14.4"/>
    <m/>
    <m/>
    <m/>
    <n v="1684.8"/>
    <m/>
    <n v="33.799999999999997"/>
    <m/>
    <m/>
    <n v="1.4"/>
    <m/>
    <m/>
    <m/>
    <m/>
    <m/>
    <m/>
    <n v="3.4"/>
    <m/>
    <m/>
    <s v="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 Plaster is including plaster and mortar glue plaster coating"/>
    <m/>
    <m/>
    <s v="Almaleh (Fishman)"/>
    <m/>
    <m/>
    <m/>
    <m/>
    <m/>
    <m/>
    <m/>
    <m/>
    <m/>
    <m/>
    <m/>
    <m/>
    <m/>
    <m/>
    <m/>
    <m/>
    <m/>
    <x v="0"/>
    <x v="0"/>
    <x v="6"/>
    <x v="3"/>
    <s v="Standard"/>
    <s v="real-world single case study"/>
    <x v="2"/>
    <x v="2"/>
    <s v="OECD_EU15"/>
  </r>
  <r>
    <n v="486"/>
    <s v="France"/>
    <s v="Paris"/>
    <n v="1948"/>
    <n v="1974"/>
    <m/>
    <m/>
    <m/>
    <m/>
    <n v="91"/>
    <m/>
    <m/>
    <n v="373.4"/>
    <m/>
    <m/>
    <n v="30"/>
    <m/>
    <m/>
    <n v="14.4"/>
    <m/>
    <m/>
    <m/>
    <n v="546.4"/>
    <m/>
    <n v="33.799999999999997"/>
    <m/>
    <m/>
    <n v="1.4"/>
    <m/>
    <m/>
    <m/>
    <m/>
    <m/>
    <m/>
    <n v="3.4"/>
    <m/>
    <m/>
    <s v="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and Plaster is including plaster and mortar glue plaster coating"/>
    <m/>
    <m/>
    <s v="Almaleh (Fishman)"/>
    <m/>
    <m/>
    <m/>
    <m/>
    <m/>
    <m/>
    <m/>
    <m/>
    <m/>
    <m/>
    <m/>
    <m/>
    <m/>
    <m/>
    <m/>
    <m/>
    <m/>
    <x v="0"/>
    <x v="0"/>
    <x v="6"/>
    <x v="3"/>
    <s v="Standard"/>
    <s v="real-world single case study"/>
    <x v="2"/>
    <x v="2"/>
    <s v="OECD_EU15"/>
  </r>
  <r>
    <n v="487"/>
    <s v="France"/>
    <s v="Paris"/>
    <n v="1975"/>
    <n v="2000"/>
    <n v="9.3000000000000007"/>
    <m/>
    <m/>
    <m/>
    <n v="102.8"/>
    <m/>
    <m/>
    <n v="825"/>
    <m/>
    <m/>
    <m/>
    <m/>
    <m/>
    <n v="29.9"/>
    <m/>
    <m/>
    <m/>
    <m/>
    <m/>
    <n v="67.5"/>
    <m/>
    <m/>
    <n v="2.1"/>
    <m/>
    <m/>
    <n v="1.4"/>
    <m/>
    <m/>
    <m/>
    <n v="7.2"/>
    <m/>
    <m/>
    <s v="Concrete framed 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and Plaster is including plaster and mortar glue plaster coating"/>
    <m/>
    <m/>
    <s v="Almaleh (Fishman)"/>
    <m/>
    <m/>
    <m/>
    <m/>
    <m/>
    <m/>
    <m/>
    <m/>
    <m/>
    <m/>
    <m/>
    <m/>
    <m/>
    <m/>
    <m/>
    <m/>
    <m/>
    <x v="0"/>
    <x v="0"/>
    <x v="6"/>
    <x v="3"/>
    <s v="Standard"/>
    <s v="real-world single case study"/>
    <x v="2"/>
    <x v="2"/>
    <s v="OECD_EU15"/>
  </r>
  <r>
    <n v="488"/>
    <s v="France"/>
    <s v="Paris"/>
    <n v="1975"/>
    <n v="2000"/>
    <n v="9.3000000000000007"/>
    <m/>
    <m/>
    <m/>
    <n v="102.8"/>
    <m/>
    <m/>
    <n v="499.3"/>
    <m/>
    <m/>
    <n v="176.5"/>
    <m/>
    <m/>
    <n v="29.9"/>
    <m/>
    <m/>
    <m/>
    <m/>
    <m/>
    <n v="67.5"/>
    <m/>
    <m/>
    <n v="2.1"/>
    <m/>
    <m/>
    <n v="1.4"/>
    <m/>
    <m/>
    <m/>
    <n v="7.2"/>
    <m/>
    <m/>
    <s v="Brick framed 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 Plaster is including plaster and mortar glue plaster coating"/>
    <m/>
    <m/>
    <s v="Almaleh (Fishman)"/>
    <m/>
    <m/>
    <m/>
    <m/>
    <m/>
    <m/>
    <m/>
    <m/>
    <m/>
    <m/>
    <m/>
    <m/>
    <m/>
    <m/>
    <m/>
    <m/>
    <m/>
    <x v="0"/>
    <x v="0"/>
    <x v="6"/>
    <x v="3"/>
    <s v="Standard"/>
    <s v="real-world single case study"/>
    <x v="2"/>
    <x v="2"/>
    <s v="OECD_EU15"/>
  </r>
  <r>
    <n v="489"/>
    <s v="France"/>
    <s v="Paris"/>
    <n v="2001"/>
    <m/>
    <n v="12.2"/>
    <m/>
    <m/>
    <m/>
    <n v="3.4"/>
    <n v="12"/>
    <m/>
    <n v="1057.8"/>
    <m/>
    <m/>
    <m/>
    <n v="198.5"/>
    <m/>
    <n v="41.4"/>
    <m/>
    <m/>
    <m/>
    <m/>
    <m/>
    <n v="58.3"/>
    <m/>
    <m/>
    <n v="2.1"/>
    <m/>
    <n v="6.8"/>
    <n v="1.6"/>
    <m/>
    <m/>
    <m/>
    <n v="4.8"/>
    <m/>
    <m/>
    <s v="Concrete framed 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Plaster is including plaster and mortar glue plaster coating, Mortal plaster is including polymer- supported coating, paper cardboard material is chipboard, and Polystyrene it appear in the research paper as Styrofoam (including expanded polystyrene)"/>
    <m/>
    <m/>
    <s v="Almaleh (Fishman)"/>
    <m/>
    <m/>
    <m/>
    <m/>
    <m/>
    <m/>
    <m/>
    <m/>
    <m/>
    <m/>
    <m/>
    <m/>
    <m/>
    <m/>
    <m/>
    <m/>
    <m/>
    <x v="0"/>
    <x v="0"/>
    <x v="6"/>
    <x v="3"/>
    <s v="Standard"/>
    <s v="real-world single case study"/>
    <x v="2"/>
    <x v="2"/>
    <s v="OECD_EU15"/>
  </r>
  <r>
    <n v="490"/>
    <s v="France"/>
    <s v="Paris"/>
    <n v="2001"/>
    <m/>
    <n v="13.5"/>
    <m/>
    <n v="0.9"/>
    <m/>
    <n v="3.4"/>
    <n v="12.3"/>
    <m/>
    <n v="899.6"/>
    <m/>
    <m/>
    <n v="555.1"/>
    <n v="64.7"/>
    <m/>
    <n v="93.5"/>
    <m/>
    <m/>
    <m/>
    <m/>
    <m/>
    <n v="59.4"/>
    <m/>
    <m/>
    <n v="2.2999999999999998"/>
    <m/>
    <n v="5"/>
    <n v="0.2"/>
    <m/>
    <m/>
    <m/>
    <n v="4.9000000000000004"/>
    <m/>
    <m/>
    <s v="Brick framed 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Brick column is a sum of Terracotta solid brick and Hollow terracotta brick, Plaster is including plaster and mortar glue plaster coating, Mortal plaster is including polymer- supported coating, paper cardboard material is chipboard, and Polystyrene it appear in the research paper as Styrofoam (including expanded polystyrene)"/>
    <m/>
    <m/>
    <s v="Almaleh (Fishman)"/>
    <m/>
    <m/>
    <m/>
    <m/>
    <m/>
    <m/>
    <m/>
    <m/>
    <m/>
    <m/>
    <m/>
    <m/>
    <m/>
    <m/>
    <m/>
    <m/>
    <m/>
    <x v="0"/>
    <x v="0"/>
    <x v="6"/>
    <x v="3"/>
    <s v="Standard"/>
    <s v="real-world single case study"/>
    <x v="2"/>
    <x v="2"/>
    <s v="OECD_EU15"/>
  </r>
  <r>
    <n v="491"/>
    <s v="France"/>
    <s v="Paris"/>
    <n v="2001"/>
    <m/>
    <n v="9"/>
    <m/>
    <m/>
    <m/>
    <n v="5.0999999999999996"/>
    <n v="32.6"/>
    <m/>
    <n v="476.8"/>
    <m/>
    <m/>
    <m/>
    <n v="16.7"/>
    <m/>
    <n v="44.3"/>
    <m/>
    <m/>
    <m/>
    <m/>
    <m/>
    <n v="56.9"/>
    <m/>
    <m/>
    <n v="1.8"/>
    <m/>
    <n v="3.2"/>
    <n v="0.6"/>
    <m/>
    <m/>
    <m/>
    <n v="9.1999999999999993"/>
    <m/>
    <m/>
    <s v="Timber framed SFH"/>
    <m/>
    <s v="residential"/>
    <s v="SFH"/>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Plaster is including plaster and mortar glue plaster coating, Mortal plaster is including polymer- supported coating, paper cardboard material is chipboard, and Polystyrene it appear in the research paper as Styrofoam (including expanded polystyrene)_x000a_"/>
    <m/>
    <m/>
    <s v="Almaleh (Fishman)"/>
    <m/>
    <m/>
    <m/>
    <m/>
    <m/>
    <m/>
    <m/>
    <m/>
    <m/>
    <m/>
    <m/>
    <m/>
    <m/>
    <m/>
    <m/>
    <m/>
    <m/>
    <x v="0"/>
    <x v="0"/>
    <x v="6"/>
    <x v="3"/>
    <s v="Standard"/>
    <s v="real-world single case study"/>
    <x v="2"/>
    <x v="2"/>
    <s v="OECD_EU15"/>
  </r>
  <r>
    <n v="492"/>
    <s v="France"/>
    <s v="Paris"/>
    <m/>
    <m/>
    <n v="76"/>
    <m/>
    <m/>
    <m/>
    <m/>
    <m/>
    <m/>
    <n v="400"/>
    <m/>
    <m/>
    <m/>
    <m/>
    <m/>
    <n v="1.8"/>
    <m/>
    <m/>
    <m/>
    <m/>
    <m/>
    <m/>
    <m/>
    <m/>
    <n v="2"/>
    <m/>
    <m/>
    <m/>
    <m/>
    <m/>
    <m/>
    <n v="4"/>
    <m/>
    <m/>
    <s v="Shopping malls and buildings dedicated to transport and storage "/>
    <m/>
    <s v="non-residential"/>
    <s v="commerc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 Plaster is including plaster and mortar glue plaster coating"/>
    <m/>
    <m/>
    <s v="Almaleh (Fishman)"/>
    <m/>
    <m/>
    <m/>
    <m/>
    <m/>
    <m/>
    <m/>
    <m/>
    <m/>
    <m/>
    <m/>
    <m/>
    <m/>
    <m/>
    <m/>
    <m/>
    <m/>
    <x v="0"/>
    <x v="0"/>
    <x v="12"/>
    <x v="3"/>
    <s v="Standard"/>
    <s v="real-world single case study"/>
    <x v="1"/>
    <x v="2"/>
    <s v="OECD_EU15"/>
  </r>
  <r>
    <n v="493"/>
    <s v="France"/>
    <s v="Paris"/>
    <m/>
    <n v="1914"/>
    <m/>
    <m/>
    <m/>
    <n v="2.7"/>
    <n v="53.8"/>
    <m/>
    <m/>
    <m/>
    <m/>
    <m/>
    <n v="128.6"/>
    <m/>
    <m/>
    <n v="14.4"/>
    <m/>
    <m/>
    <m/>
    <n v="1754.5"/>
    <m/>
    <m/>
    <m/>
    <m/>
    <n v="1.4"/>
    <m/>
    <m/>
    <m/>
    <m/>
    <m/>
    <m/>
    <n v="2.4"/>
    <m/>
    <m/>
    <s v="Other commercial and institutional buildings"/>
    <m/>
    <s v="non-residential"/>
    <s v="commerc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The unspecified metal is Zinc and Plaster is including plaster and mortar glue plaster coating"/>
    <m/>
    <m/>
    <s v="Almaleh (Fishman)"/>
    <m/>
    <m/>
    <m/>
    <m/>
    <m/>
    <m/>
    <m/>
    <m/>
    <m/>
    <m/>
    <m/>
    <m/>
    <m/>
    <m/>
    <m/>
    <m/>
    <m/>
    <x v="0"/>
    <x v="0"/>
    <x v="12"/>
    <x v="3"/>
    <s v="Standard"/>
    <s v="real-world single case study"/>
    <x v="1"/>
    <x v="2"/>
    <s v="OECD_EU15"/>
  </r>
  <r>
    <n v="494"/>
    <s v="France"/>
    <s v="Paris"/>
    <n v="1914"/>
    <n v="1947"/>
    <m/>
    <m/>
    <m/>
    <n v="2.7"/>
    <n v="73.400000000000006"/>
    <m/>
    <m/>
    <m/>
    <m/>
    <m/>
    <n v="30"/>
    <m/>
    <m/>
    <n v="14.4"/>
    <m/>
    <m/>
    <m/>
    <n v="1441.8"/>
    <m/>
    <m/>
    <m/>
    <m/>
    <n v="1.4"/>
    <m/>
    <m/>
    <m/>
    <m/>
    <m/>
    <m/>
    <n v="1.3"/>
    <m/>
    <m/>
    <s v="Other commercial and institutional buildings"/>
    <m/>
    <s v="non-residential"/>
    <s v="commerc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The unspecified metal is Zinc and Plaster is including plaster and mortar glue plaster coating"/>
    <m/>
    <m/>
    <s v="Almaleh (Fishman)"/>
    <m/>
    <m/>
    <m/>
    <m/>
    <m/>
    <m/>
    <m/>
    <m/>
    <m/>
    <m/>
    <m/>
    <m/>
    <m/>
    <m/>
    <m/>
    <m/>
    <m/>
    <x v="0"/>
    <x v="0"/>
    <x v="12"/>
    <x v="3"/>
    <s v="Standard"/>
    <s v="real-world single case study"/>
    <x v="1"/>
    <x v="2"/>
    <s v="OECD_EU15"/>
  </r>
  <r>
    <n v="495"/>
    <s v="France"/>
    <s v="Paris"/>
    <n v="1948"/>
    <n v="1974"/>
    <n v="29.8"/>
    <m/>
    <m/>
    <m/>
    <m/>
    <m/>
    <m/>
    <n v="1595.7"/>
    <m/>
    <m/>
    <n v="63.8"/>
    <m/>
    <m/>
    <n v="29.8"/>
    <m/>
    <n v="5.8"/>
    <m/>
    <m/>
    <m/>
    <m/>
    <m/>
    <m/>
    <m/>
    <m/>
    <n v="1"/>
    <n v="1.7"/>
    <m/>
    <m/>
    <m/>
    <m/>
    <m/>
    <m/>
    <s v="Other commercial and institutional buildings"/>
    <m/>
    <s v="non-residential"/>
    <s v="commerc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and Polystyrene it appear in the research paper as Styrofoam (including expanded polystyrene), and Plaster is including plaster and mortar glue plaster coating"/>
    <m/>
    <m/>
    <s v="Almaleh (Fishman)"/>
    <m/>
    <m/>
    <m/>
    <m/>
    <m/>
    <m/>
    <m/>
    <m/>
    <m/>
    <m/>
    <m/>
    <m/>
    <m/>
    <m/>
    <m/>
    <m/>
    <m/>
    <x v="0"/>
    <x v="0"/>
    <x v="12"/>
    <x v="3"/>
    <s v="Standard"/>
    <s v="real-world single case study"/>
    <x v="1"/>
    <x v="2"/>
    <s v="OECD_EU15"/>
  </r>
  <r>
    <n v="496"/>
    <s v="France"/>
    <s v="Paris"/>
    <n v="1975"/>
    <n v="2000"/>
    <n v="34.5"/>
    <m/>
    <m/>
    <m/>
    <n v="19.399999999999999"/>
    <m/>
    <m/>
    <n v="1302.5999999999999"/>
    <m/>
    <m/>
    <m/>
    <m/>
    <m/>
    <n v="28.5"/>
    <m/>
    <n v="17"/>
    <m/>
    <m/>
    <m/>
    <m/>
    <m/>
    <m/>
    <n v="3.2"/>
    <m/>
    <n v="1.3"/>
    <n v="2.1"/>
    <m/>
    <m/>
    <m/>
    <n v="1.6"/>
    <m/>
    <n v="2.6"/>
    <s v="Other commercial and institutional buildings"/>
    <m/>
    <s v="non-residential"/>
    <s v="commerc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Polystyrene it appear in the research paper as Styrofoam (including expanded polystyrene) ,other unspecified materiall is Polyurethane, and  Plaster is including plaster and mortar glue plaster coating"/>
    <m/>
    <m/>
    <s v="Almaleh (Fishman)"/>
    <m/>
    <m/>
    <m/>
    <m/>
    <m/>
    <m/>
    <m/>
    <m/>
    <m/>
    <m/>
    <m/>
    <m/>
    <m/>
    <m/>
    <m/>
    <m/>
    <m/>
    <x v="0"/>
    <x v="0"/>
    <x v="12"/>
    <x v="3"/>
    <s v="Standard"/>
    <s v="real-world single case study"/>
    <x v="1"/>
    <x v="2"/>
    <s v="OECD_EU15"/>
  </r>
  <r>
    <n v="497"/>
    <s v="France"/>
    <s v="Paris"/>
    <n v="2001"/>
    <m/>
    <n v="53.9"/>
    <m/>
    <n v="0.2"/>
    <m/>
    <m/>
    <m/>
    <m/>
    <n v="1427.3"/>
    <m/>
    <m/>
    <m/>
    <n v="4.5999999999999996"/>
    <m/>
    <n v="3.1"/>
    <m/>
    <n v="11.1"/>
    <m/>
    <m/>
    <m/>
    <m/>
    <m/>
    <n v="3.9"/>
    <n v="0.7"/>
    <m/>
    <n v="0.2"/>
    <n v="0.1"/>
    <m/>
    <m/>
    <m/>
    <n v="0.6"/>
    <m/>
    <m/>
    <s v="Other commercial and institutional buildings"/>
    <m/>
    <s v="non-residential"/>
    <s v="commerc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Concrete column is a sum of concrete and concrete block, Plaster is including plaster and mortar glue plaster coating, Mortal plaster is including polymer- supported coating, and Polystyrene it appear in the research paper as Styrofoam (including expanded polystyrene)_x000a_"/>
    <m/>
    <m/>
    <s v="Almaleh (Fishman)"/>
    <m/>
    <m/>
    <m/>
    <m/>
    <m/>
    <m/>
    <m/>
    <m/>
    <m/>
    <m/>
    <m/>
    <m/>
    <m/>
    <m/>
    <m/>
    <m/>
    <m/>
    <x v="0"/>
    <x v="0"/>
    <x v="12"/>
    <x v="3"/>
    <s v="Standard"/>
    <s v="real-world single case study"/>
    <x v="1"/>
    <x v="2"/>
    <s v="OECD_EU15"/>
  </r>
  <r>
    <n v="498"/>
    <s v="France"/>
    <s v="Paris"/>
    <m/>
    <n v="1948"/>
    <n v="65.8"/>
    <m/>
    <m/>
    <m/>
    <m/>
    <m/>
    <m/>
    <n v="500"/>
    <m/>
    <m/>
    <n v="285.2"/>
    <m/>
    <m/>
    <m/>
    <m/>
    <m/>
    <m/>
    <m/>
    <m/>
    <m/>
    <m/>
    <m/>
    <n v="0.5"/>
    <m/>
    <m/>
    <m/>
    <m/>
    <m/>
    <m/>
    <m/>
    <m/>
    <m/>
    <s v="Industrial buildings"/>
    <m/>
    <s v="non-residential"/>
    <s v="industr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m/>
    <m/>
    <m/>
    <s v="Almaleh (Fishman)"/>
    <m/>
    <m/>
    <m/>
    <m/>
    <m/>
    <m/>
    <m/>
    <m/>
    <m/>
    <m/>
    <m/>
    <m/>
    <m/>
    <m/>
    <m/>
    <m/>
    <m/>
    <x v="0"/>
    <x v="0"/>
    <x v="2"/>
    <x v="3"/>
    <s v="Standard"/>
    <s v="real-world single case study"/>
    <x v="1"/>
    <x v="2"/>
    <s v="OECD_EU15"/>
  </r>
  <r>
    <n v="499"/>
    <s v="France"/>
    <s v="Paris"/>
    <n v="1948"/>
    <m/>
    <n v="83.4"/>
    <m/>
    <m/>
    <m/>
    <m/>
    <m/>
    <m/>
    <n v="400"/>
    <m/>
    <m/>
    <m/>
    <m/>
    <m/>
    <n v="1.1000000000000001"/>
    <m/>
    <n v="33"/>
    <m/>
    <m/>
    <m/>
    <m/>
    <m/>
    <m/>
    <n v="0.6"/>
    <m/>
    <m/>
    <m/>
    <m/>
    <m/>
    <m/>
    <n v="4"/>
    <m/>
    <m/>
    <s v="Industrial buildings"/>
    <m/>
    <s v="non-residential"/>
    <s v="industrial"/>
    <s v="case study"/>
    <s v="urban"/>
    <m/>
    <s v="Augiseau V, Kim E."/>
    <n v="2021"/>
    <s v="Spatial characterization of construction material stocks: The case of the Paris region"/>
    <s v="Resources, Conservation and Recycling"/>
    <s v="Copyright Elsevier"/>
    <s v="10.1016/j.resconrec.2021.105512"/>
    <s v="https://doi.org/10.1016/j.resconrec.2021.105512"/>
    <s v="NULL"/>
    <m/>
    <s v=" Plaster is including plaster and mortar glue plaster coating"/>
    <m/>
    <m/>
    <s v="Almaleh (Fishman)"/>
    <m/>
    <m/>
    <m/>
    <m/>
    <m/>
    <m/>
    <m/>
    <m/>
    <m/>
    <m/>
    <m/>
    <m/>
    <m/>
    <m/>
    <m/>
    <m/>
    <m/>
    <x v="0"/>
    <x v="0"/>
    <x v="2"/>
    <x v="3"/>
    <s v="Standard"/>
    <s v="real-world single case study"/>
    <x v="1"/>
    <x v="2"/>
    <s v="OECD_EU15"/>
  </r>
  <r>
    <n v="500"/>
    <s v="Canada"/>
    <s v="Kitchener and Waterloo"/>
    <m/>
    <n v="1930"/>
    <m/>
    <m/>
    <m/>
    <m/>
    <n v="105"/>
    <m/>
    <m/>
    <m/>
    <m/>
    <n v="9"/>
    <n v="637"/>
    <m/>
    <m/>
    <m/>
    <m/>
    <n v="4"/>
    <m/>
    <m/>
    <m/>
    <m/>
    <m/>
    <m/>
    <m/>
    <m/>
    <m/>
    <m/>
    <m/>
    <m/>
    <m/>
    <m/>
    <m/>
    <m/>
    <s v="SFH semi detached "/>
    <m/>
    <s v="residential"/>
    <s v="S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3"/>
    <x v="0"/>
    <s v="Standard"/>
    <s v="real-world single case study"/>
    <x v="2"/>
    <x v="0"/>
    <s v="OECD_CAN"/>
  </r>
  <r>
    <n v="501"/>
    <s v="Canada"/>
    <s v="Kitchener and Waterloo"/>
    <n v="1930"/>
    <n v="1960"/>
    <m/>
    <m/>
    <m/>
    <m/>
    <n v="120"/>
    <m/>
    <m/>
    <n v="323"/>
    <m/>
    <n v="199"/>
    <n v="145"/>
    <m/>
    <m/>
    <n v="140"/>
    <m/>
    <n v="9"/>
    <m/>
    <m/>
    <m/>
    <m/>
    <m/>
    <m/>
    <m/>
    <m/>
    <m/>
    <m/>
    <m/>
    <m/>
    <m/>
    <m/>
    <m/>
    <m/>
    <s v="SFH semi detached "/>
    <m/>
    <s v="residential"/>
    <s v="S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3"/>
    <x v="0"/>
    <s v="Standard"/>
    <s v="real-world single case study"/>
    <x v="2"/>
    <x v="0"/>
    <s v="OECD_CAN"/>
  </r>
  <r>
    <n v="502"/>
    <s v="Canada"/>
    <s v="Kitchener and Waterloo"/>
    <n v="1961"/>
    <n v="1975"/>
    <m/>
    <m/>
    <m/>
    <m/>
    <n v="86"/>
    <m/>
    <m/>
    <n v="388"/>
    <m/>
    <n v="171"/>
    <n v="141"/>
    <m/>
    <m/>
    <n v="97"/>
    <m/>
    <n v="5"/>
    <m/>
    <m/>
    <m/>
    <m/>
    <m/>
    <m/>
    <m/>
    <m/>
    <m/>
    <m/>
    <m/>
    <m/>
    <m/>
    <m/>
    <m/>
    <m/>
    <s v="SFH semi detached "/>
    <m/>
    <s v="residential"/>
    <s v="S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3"/>
    <x v="0"/>
    <s v="Standard"/>
    <s v="real-world single case study"/>
    <x v="2"/>
    <x v="0"/>
    <s v="OECD_CAN"/>
  </r>
  <r>
    <n v="503"/>
    <s v="Canada"/>
    <s v="Kitchener and Waterloo"/>
    <n v="1976"/>
    <n v="1999"/>
    <m/>
    <m/>
    <m/>
    <m/>
    <n v="84.81"/>
    <m/>
    <m/>
    <n v="547"/>
    <m/>
    <n v="184"/>
    <n v="186"/>
    <m/>
    <m/>
    <n v="111"/>
    <m/>
    <n v="11"/>
    <m/>
    <m/>
    <m/>
    <m/>
    <m/>
    <m/>
    <m/>
    <m/>
    <m/>
    <m/>
    <m/>
    <m/>
    <m/>
    <m/>
    <m/>
    <m/>
    <s v="SFH semi detached "/>
    <m/>
    <s v="residential"/>
    <s v="S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3"/>
    <x v="0"/>
    <s v="Standard"/>
    <s v="real-world single case study"/>
    <x v="2"/>
    <x v="0"/>
    <s v="OECD_CAN"/>
  </r>
  <r>
    <n v="504"/>
    <s v="Canada"/>
    <s v="Kitchener and Waterloo"/>
    <n v="2000"/>
    <n v="2018"/>
    <m/>
    <m/>
    <m/>
    <m/>
    <n v="124"/>
    <m/>
    <m/>
    <n v="650"/>
    <m/>
    <n v="716"/>
    <n v="73"/>
    <m/>
    <m/>
    <n v="53"/>
    <m/>
    <m/>
    <m/>
    <m/>
    <m/>
    <m/>
    <m/>
    <m/>
    <m/>
    <m/>
    <m/>
    <m/>
    <m/>
    <m/>
    <m/>
    <m/>
    <m/>
    <m/>
    <s v="SFH semi detached "/>
    <m/>
    <s v="residential"/>
    <s v="S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3"/>
    <x v="0"/>
    <s v="Standard"/>
    <s v="real-world single case study"/>
    <x v="2"/>
    <x v="0"/>
    <s v="OECD_CAN"/>
  </r>
  <r>
    <n v="505"/>
    <s v="Canada"/>
    <s v="Kitchener and Waterloo"/>
    <m/>
    <m/>
    <m/>
    <m/>
    <m/>
    <m/>
    <n v="129"/>
    <m/>
    <m/>
    <n v="574"/>
    <m/>
    <n v="717"/>
    <n v="104"/>
    <m/>
    <m/>
    <n v="57"/>
    <m/>
    <m/>
    <m/>
    <m/>
    <m/>
    <m/>
    <m/>
    <m/>
    <m/>
    <m/>
    <m/>
    <m/>
    <m/>
    <m/>
    <m/>
    <m/>
    <m/>
    <m/>
    <s v="MFH Townhouse "/>
    <m/>
    <s v="residential"/>
    <s v="M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10"/>
    <x v="0"/>
    <s v="Standard"/>
    <s v="real-world single case study"/>
    <x v="2"/>
    <x v="0"/>
    <s v="OECD_CAN"/>
  </r>
  <r>
    <n v="506"/>
    <s v="Canada"/>
    <s v="Kitchener and Waterloo"/>
    <m/>
    <m/>
    <n v="56"/>
    <m/>
    <m/>
    <m/>
    <n v="163"/>
    <m/>
    <m/>
    <n v="165"/>
    <m/>
    <n v="162"/>
    <n v="263"/>
    <m/>
    <m/>
    <m/>
    <m/>
    <m/>
    <m/>
    <m/>
    <m/>
    <m/>
    <m/>
    <m/>
    <m/>
    <m/>
    <m/>
    <m/>
    <m/>
    <m/>
    <m/>
    <m/>
    <m/>
    <m/>
    <s v="MFH"/>
    <m/>
    <s v="residential"/>
    <s v="M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7"/>
    <x v="0"/>
    <s v="Standard"/>
    <s v="real-world single case study"/>
    <x v="3"/>
    <x v="0"/>
    <s v="OECD_CAN"/>
  </r>
  <r>
    <n v="507"/>
    <s v="Canada"/>
    <s v="Kitchener and Waterloo"/>
    <m/>
    <m/>
    <n v="61"/>
    <m/>
    <m/>
    <m/>
    <n v="35"/>
    <m/>
    <m/>
    <n v="288"/>
    <m/>
    <n v="5"/>
    <n v="61"/>
    <m/>
    <m/>
    <n v="11"/>
    <m/>
    <n v="4"/>
    <m/>
    <m/>
    <m/>
    <m/>
    <m/>
    <m/>
    <m/>
    <m/>
    <m/>
    <m/>
    <m/>
    <m/>
    <m/>
    <m/>
    <m/>
    <m/>
    <s v="MFH"/>
    <m/>
    <s v="residential"/>
    <s v="MFH"/>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7"/>
    <x v="0"/>
    <s v="Standard"/>
    <s v="real-world single case study"/>
    <x v="3"/>
    <x v="0"/>
    <s v="OECD_CAN"/>
  </r>
  <r>
    <n v="508"/>
    <s v="Canada"/>
    <s v="Kitchener and Waterloo"/>
    <m/>
    <m/>
    <n v="74"/>
    <m/>
    <m/>
    <m/>
    <n v="1"/>
    <m/>
    <m/>
    <n v="426"/>
    <m/>
    <n v="66"/>
    <m/>
    <m/>
    <m/>
    <m/>
    <m/>
    <n v="20"/>
    <m/>
    <m/>
    <m/>
    <m/>
    <m/>
    <m/>
    <m/>
    <m/>
    <m/>
    <m/>
    <m/>
    <m/>
    <m/>
    <m/>
    <m/>
    <m/>
    <s v="Commercial"/>
    <m/>
    <s v="non-residential"/>
    <s v="commercial"/>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12"/>
    <x v="0"/>
    <s v="Standard"/>
    <s v="real-world single case study"/>
    <x v="1"/>
    <x v="0"/>
    <s v="OECD_CAN"/>
  </r>
  <r>
    <n v="509"/>
    <s v="Canada"/>
    <s v="Kitchener and Waterloo"/>
    <m/>
    <m/>
    <n v="49"/>
    <m/>
    <m/>
    <m/>
    <n v="5"/>
    <m/>
    <m/>
    <n v="321"/>
    <m/>
    <n v="47"/>
    <n v="60"/>
    <m/>
    <m/>
    <n v="4"/>
    <m/>
    <n v="14"/>
    <m/>
    <m/>
    <m/>
    <m/>
    <m/>
    <m/>
    <m/>
    <m/>
    <m/>
    <m/>
    <m/>
    <m/>
    <m/>
    <m/>
    <m/>
    <m/>
    <s v="Office"/>
    <m/>
    <s v="non-residential"/>
    <s v="office"/>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13"/>
    <x v="0"/>
    <s v="Standard"/>
    <s v="real-world single case study"/>
    <x v="1"/>
    <x v="0"/>
    <s v="OECD_CAN"/>
  </r>
  <r>
    <n v="510"/>
    <s v="Canada"/>
    <s v="Kitchener and Waterloo"/>
    <m/>
    <m/>
    <n v="111"/>
    <m/>
    <m/>
    <m/>
    <m/>
    <m/>
    <m/>
    <n v="533"/>
    <m/>
    <n v="66"/>
    <m/>
    <m/>
    <m/>
    <m/>
    <m/>
    <n v="20"/>
    <m/>
    <m/>
    <m/>
    <m/>
    <m/>
    <m/>
    <m/>
    <m/>
    <m/>
    <m/>
    <m/>
    <m/>
    <m/>
    <m/>
    <m/>
    <m/>
    <s v="Light industrial"/>
    <m/>
    <s v="non-residential"/>
    <s v="industrial"/>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2"/>
    <x v="0"/>
    <s v="Standard"/>
    <s v="real-world single case study"/>
    <x v="1"/>
    <x v="0"/>
    <s v="OECD_CAN"/>
  </r>
  <r>
    <n v="511"/>
    <s v="Canada"/>
    <s v="Kitchener and Waterloo"/>
    <m/>
    <m/>
    <n v="102"/>
    <m/>
    <m/>
    <m/>
    <m/>
    <m/>
    <m/>
    <n v="464"/>
    <m/>
    <n v="66"/>
    <n v="50"/>
    <m/>
    <m/>
    <m/>
    <m/>
    <n v="20"/>
    <m/>
    <m/>
    <m/>
    <m/>
    <m/>
    <m/>
    <m/>
    <m/>
    <m/>
    <m/>
    <m/>
    <m/>
    <m/>
    <m/>
    <m/>
    <m/>
    <s v="Institutional "/>
    <m/>
    <s v="non-residential"/>
    <s v="education"/>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11"/>
    <x v="0"/>
    <s v="Standard"/>
    <s v="real-world single case study"/>
    <x v="1"/>
    <x v="0"/>
    <s v="OECD_CAN"/>
  </r>
  <r>
    <n v="512"/>
    <s v="Canada"/>
    <s v="Kitchener and Waterloo"/>
    <m/>
    <m/>
    <n v="95"/>
    <m/>
    <m/>
    <m/>
    <n v="14"/>
    <m/>
    <m/>
    <n v="399"/>
    <m/>
    <n v="66"/>
    <n v="109"/>
    <m/>
    <m/>
    <m/>
    <m/>
    <n v="20"/>
    <m/>
    <m/>
    <m/>
    <m/>
    <m/>
    <m/>
    <m/>
    <m/>
    <m/>
    <m/>
    <m/>
    <m/>
    <m/>
    <m/>
    <m/>
    <m/>
    <s v="Institutional "/>
    <m/>
    <s v="non-residential"/>
    <s v="Place of worship"/>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11"/>
    <x v="0"/>
    <s v="Standard"/>
    <s v="real-world single case study"/>
    <x v="1"/>
    <x v="0"/>
    <s v="OECD_CAN"/>
  </r>
  <r>
    <n v="513"/>
    <s v="Canada"/>
    <s v="Kitchener and Waterloo"/>
    <m/>
    <m/>
    <n v="131"/>
    <m/>
    <m/>
    <m/>
    <m/>
    <m/>
    <m/>
    <n v="692"/>
    <m/>
    <n v="22"/>
    <n v="7"/>
    <m/>
    <m/>
    <n v="8"/>
    <m/>
    <n v="20"/>
    <m/>
    <m/>
    <m/>
    <m/>
    <m/>
    <m/>
    <m/>
    <m/>
    <m/>
    <m/>
    <m/>
    <m/>
    <m/>
    <m/>
    <m/>
    <m/>
    <s v="hospital"/>
    <m/>
    <s v="non-residential"/>
    <s v="hospital"/>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11"/>
    <x v="0"/>
    <s v="Standard"/>
    <s v="real-world single case study"/>
    <x v="1"/>
    <x v="0"/>
    <s v="OECD_CAN"/>
  </r>
  <r>
    <n v="514"/>
    <s v="Canada"/>
    <s v="Kitchener and Waterloo"/>
    <m/>
    <m/>
    <n v="49"/>
    <m/>
    <m/>
    <m/>
    <n v="5"/>
    <m/>
    <m/>
    <n v="321"/>
    <m/>
    <n v="47"/>
    <n v="60"/>
    <m/>
    <m/>
    <n v="4"/>
    <m/>
    <n v="14"/>
    <m/>
    <m/>
    <m/>
    <m/>
    <m/>
    <m/>
    <m/>
    <m/>
    <m/>
    <m/>
    <m/>
    <m/>
    <m/>
    <m/>
    <m/>
    <m/>
    <s v="Office"/>
    <m/>
    <s v="non-residential"/>
    <s v="office"/>
    <s v="case study"/>
    <s v="urban"/>
    <m/>
    <s v="Mollaei A, Ibrahim N, Habib K."/>
    <n v="2021"/>
    <s v="Estimating the construction material stocks in two Canadian cities: A case study of Kitchener and Waterloo"/>
    <s v="Journal of Cleaner Production"/>
    <s v="Copyright Elsevier"/>
    <s v="10.1016/j.jclepro.2020.124501"/>
    <s v="https://doi.org/10.1016/j.jclepro.2020.124501"/>
    <s v="NULL"/>
    <m/>
    <m/>
    <m/>
    <m/>
    <s v="Almaleh (Fishman)"/>
    <m/>
    <m/>
    <m/>
    <m/>
    <m/>
    <m/>
    <m/>
    <m/>
    <m/>
    <m/>
    <m/>
    <m/>
    <m/>
    <m/>
    <m/>
    <m/>
    <m/>
    <x v="12"/>
    <x v="0"/>
    <x v="13"/>
    <x v="0"/>
    <s v="Standard"/>
    <s v="real-world single case study"/>
    <x v="1"/>
    <x v="0"/>
    <s v="OECD_CAN"/>
  </r>
  <r>
    <n v="515"/>
    <s v="China"/>
    <s v="Longwu"/>
    <m/>
    <m/>
    <m/>
    <m/>
    <m/>
    <n v="65"/>
    <n v="20"/>
    <m/>
    <m/>
    <n v="880"/>
    <m/>
    <m/>
    <n v="180"/>
    <m/>
    <m/>
    <m/>
    <m/>
    <m/>
    <m/>
    <m/>
    <m/>
    <m/>
    <m/>
    <m/>
    <m/>
    <m/>
    <m/>
    <m/>
    <m/>
    <m/>
    <m/>
    <m/>
    <m/>
    <n v="316"/>
    <m/>
    <m/>
    <s v="NA"/>
    <s v="NA"/>
    <s v="case study"/>
    <s v="urban"/>
    <m/>
    <s v="Wang H, Chen D, Duan H, Yin F, Niu Y."/>
    <n v="2019"/>
    <s v="Characterizing urban building metabolism with a 4D-GIS model: A case study in China. "/>
    <s v="Journal of Cleaner Production"/>
    <s v="Copyright Elsevier"/>
    <s v="10.1016/j.jclepro.2019.04.341"/>
    <s v="https://doi.org/10.1016/j.jclepro.2019.04.341"/>
    <s v="NULL"/>
    <m/>
    <m/>
    <m/>
    <m/>
    <s v="Almaleh (Fishman)"/>
    <m/>
    <m/>
    <m/>
    <m/>
    <m/>
    <m/>
    <m/>
    <m/>
    <m/>
    <m/>
    <m/>
    <m/>
    <m/>
    <m/>
    <m/>
    <m/>
    <m/>
    <x v="2"/>
    <x v="2"/>
    <x v="9"/>
    <x v="6"/>
    <s v="Standard"/>
    <s v="real-world single case study"/>
    <x v="4"/>
    <x v="4"/>
    <s v="ASIA_CHN"/>
  </r>
  <r>
    <n v="516"/>
    <s v="China"/>
    <s v="Longwu"/>
    <m/>
    <m/>
    <m/>
    <m/>
    <m/>
    <n v="22"/>
    <n v="32"/>
    <m/>
    <m/>
    <n v="782"/>
    <m/>
    <m/>
    <n v="328"/>
    <m/>
    <m/>
    <m/>
    <m/>
    <m/>
    <m/>
    <m/>
    <m/>
    <m/>
    <m/>
    <m/>
    <m/>
    <m/>
    <m/>
    <m/>
    <m/>
    <m/>
    <m/>
    <m/>
    <m/>
    <n v="326"/>
    <s v="Brick Concrete"/>
    <m/>
    <s v="NA"/>
    <s v="NA"/>
    <s v="case study"/>
    <s v="urban"/>
    <m/>
    <s v="Wang H, Chen D, Duan H, Yin F, Niu Y."/>
    <n v="2019"/>
    <s v="Characterizing urban building metabolism with a 4D-GIS model: A case study in China. "/>
    <s v="Journal of Cleaner Production"/>
    <s v="Copyright Elsevier"/>
    <s v="10.1016/j.jclepro.2019.04.341"/>
    <s v="https://doi.org/10.1016/j.jclepro.2019.04.341"/>
    <s v="NULL"/>
    <m/>
    <m/>
    <m/>
    <m/>
    <s v="Almaleh (Fishman)"/>
    <m/>
    <m/>
    <m/>
    <m/>
    <m/>
    <m/>
    <m/>
    <m/>
    <m/>
    <m/>
    <m/>
    <m/>
    <m/>
    <m/>
    <m/>
    <m/>
    <m/>
    <x v="2"/>
    <x v="2"/>
    <x v="9"/>
    <x v="4"/>
    <s v="Standard"/>
    <s v="real-world single case study"/>
    <x v="4"/>
    <x v="3"/>
    <s v="ASIA_CHN"/>
  </r>
  <r>
    <n v="517"/>
    <s v="South Korea"/>
    <s v="Daegu and Busan"/>
    <m/>
    <m/>
    <m/>
    <m/>
    <m/>
    <n v="38.1"/>
    <n v="22.1"/>
    <m/>
    <m/>
    <n v="1126.8"/>
    <m/>
    <m/>
    <n v="409"/>
    <n v="34.200000000000003"/>
    <m/>
    <m/>
    <m/>
    <m/>
    <m/>
    <m/>
    <m/>
    <m/>
    <m/>
    <m/>
    <n v="5.8"/>
    <n v="34.9"/>
    <m/>
    <m/>
    <m/>
    <m/>
    <m/>
    <m/>
    <m/>
    <n v="5.5"/>
    <s v="Reinforced Concrete"/>
    <m/>
    <s v="residential"/>
    <s v="NA"/>
    <s v="case study"/>
    <s v="urban"/>
    <m/>
    <s v="Cha GW, Moon HJ, Kim YC, Hong WH, Jeon GY, Yoon YR, Hwang C, Hwang JH"/>
    <n v="2020"/>
    <s v="Evaluating recycling potential of demolition waste considering building structure types: A study in South Korea"/>
    <s v="Journal of Cleaner Production"/>
    <s v="Copyright Elsevier"/>
    <s v="10.1016/j.jclepro.2020.120385"/>
    <s v="https://doi.org/10.1016/j.jclepro.2020.120385"/>
    <s v="NULL"/>
    <m/>
    <s v="Concrete column is a sum of concrete and block, and other unspecified material is roofing tile and other waste material from table 2 of the research paper. "/>
    <m/>
    <m/>
    <s v="Almaleh (Fishman)"/>
    <m/>
    <m/>
    <m/>
    <m/>
    <m/>
    <m/>
    <m/>
    <m/>
    <m/>
    <m/>
    <m/>
    <m/>
    <m/>
    <m/>
    <m/>
    <m/>
    <m/>
    <x v="19"/>
    <x v="0"/>
    <x v="0"/>
    <x v="3"/>
    <s v="Standard"/>
    <s v="real-world single case study"/>
    <x v="0"/>
    <x v="2"/>
    <s v="OECD_KOR"/>
  </r>
  <r>
    <n v="518"/>
    <s v="South Korea"/>
    <s v="Daegu and Busan"/>
    <m/>
    <m/>
    <m/>
    <m/>
    <m/>
    <n v="14"/>
    <n v="76.599999999999994"/>
    <m/>
    <m/>
    <n v="453.6"/>
    <m/>
    <m/>
    <n v="806.8"/>
    <n v="115.7"/>
    <m/>
    <m/>
    <m/>
    <m/>
    <m/>
    <m/>
    <m/>
    <m/>
    <m/>
    <m/>
    <n v="6.6"/>
    <n v="18.2"/>
    <m/>
    <m/>
    <m/>
    <m/>
    <m/>
    <m/>
    <m/>
    <n v="46.6"/>
    <s v="Concrete -Brick"/>
    <m/>
    <s v="residential"/>
    <s v="NA"/>
    <s v="case study"/>
    <s v="urban"/>
    <m/>
    <s v="Cha GW, Moon HJ, Kim YC, Hong WH, Jeon GY, Yoon YR, Hwang C, Hwang JH"/>
    <n v="2020"/>
    <s v="Evaluating recycling potential of demolition waste considering building structure types: A study in South Korea"/>
    <s v="Journal of Cleaner Production"/>
    <s v="Copyright Elsevier"/>
    <s v="10.1016/j.jclepro.2020.120385"/>
    <s v="https://doi.org/10.1016/j.jclepro.2020.120385"/>
    <s v="NULL"/>
    <m/>
    <s v="Concrete column is a sum of concrete and block, and other unspecified material is roofing tile and other waste material from table 2 of the research paper. "/>
    <m/>
    <m/>
    <s v="Almaleh (Fishman)"/>
    <m/>
    <m/>
    <m/>
    <m/>
    <m/>
    <m/>
    <m/>
    <m/>
    <m/>
    <m/>
    <m/>
    <m/>
    <m/>
    <m/>
    <m/>
    <m/>
    <m/>
    <x v="19"/>
    <x v="0"/>
    <x v="0"/>
    <x v="4"/>
    <s v="Standard"/>
    <s v="real-world single case study"/>
    <x v="0"/>
    <x v="3"/>
    <s v="OECD_KOR"/>
  </r>
  <r>
    <n v="519"/>
    <s v="South Korea"/>
    <s v="Daegu and Busan"/>
    <m/>
    <m/>
    <m/>
    <m/>
    <m/>
    <n v="3.1"/>
    <n v="123.7"/>
    <m/>
    <m/>
    <n v="800.4"/>
    <m/>
    <m/>
    <n v="17.2"/>
    <n v="103.2"/>
    <m/>
    <m/>
    <m/>
    <m/>
    <m/>
    <m/>
    <m/>
    <m/>
    <m/>
    <m/>
    <n v="3.7"/>
    <n v="21.9"/>
    <m/>
    <m/>
    <m/>
    <m/>
    <m/>
    <m/>
    <m/>
    <n v="62.3"/>
    <s v="Masonry -Block"/>
    <m/>
    <s v="residential"/>
    <s v="NA"/>
    <s v="case study"/>
    <s v="urban"/>
    <m/>
    <s v="Cha GW, Moon HJ, Kim YC, Hong WH, Jeon GY, Yoon YR, Hwang C, Hwang JH"/>
    <n v="2020"/>
    <s v="Evaluating recycling potential of demolition waste considering building structure types: A study in South Korea"/>
    <s v="Journal of Cleaner Production"/>
    <s v="Copyright Elsevier"/>
    <s v="10.1016/j.jclepro.2020.120385"/>
    <s v="https://doi.org/10.1016/j.jclepro.2020.120385"/>
    <s v="NULL"/>
    <m/>
    <s v="Concrete column is a sum of concrete and block, and other unspecified material is roofing tile and other waste material from table 2 of the research paper. "/>
    <m/>
    <m/>
    <s v="Almaleh (Fishman)"/>
    <m/>
    <m/>
    <m/>
    <m/>
    <m/>
    <m/>
    <m/>
    <m/>
    <m/>
    <m/>
    <m/>
    <m/>
    <m/>
    <m/>
    <m/>
    <m/>
    <m/>
    <x v="19"/>
    <x v="0"/>
    <x v="0"/>
    <x v="10"/>
    <s v="Standard"/>
    <s v="real-world single case study"/>
    <x v="0"/>
    <x v="3"/>
    <s v="OECD_KOR"/>
  </r>
  <r>
    <n v="520"/>
    <s v="South Korea"/>
    <s v="Daegu and Busan"/>
    <m/>
    <m/>
    <m/>
    <m/>
    <m/>
    <n v="1.5"/>
    <n v="96.4"/>
    <m/>
    <m/>
    <n v="271"/>
    <m/>
    <m/>
    <n v="193.9"/>
    <n v="191.4"/>
    <m/>
    <m/>
    <m/>
    <m/>
    <m/>
    <m/>
    <m/>
    <m/>
    <m/>
    <m/>
    <n v="5"/>
    <n v="5.2"/>
    <m/>
    <m/>
    <m/>
    <m/>
    <m/>
    <m/>
    <m/>
    <n v="143.6"/>
    <s v="wood"/>
    <m/>
    <s v="residential"/>
    <s v="NA"/>
    <s v="case study"/>
    <s v="urban"/>
    <m/>
    <s v="Cha GW, Moon HJ, Kim YC, Hong WH, Jeon GY, Yoon YR, Hwang C, Hwang JH"/>
    <n v="2020"/>
    <s v="Evaluating recycling potential of demolition waste considering building structure types: A study in South Korea"/>
    <s v="Journal of Cleaner Production"/>
    <s v="Copyright Elsevier"/>
    <s v="10.1016/j.jclepro.2020.120385"/>
    <s v="https://doi.org/10.1016/j.jclepro.2020.120385"/>
    <s v="NULL"/>
    <m/>
    <s v="Concrete column is a sum of concrete and block, and other unspecified material is roofing tile and other waste material from table 2 of the research paper. "/>
    <m/>
    <m/>
    <s v="Almaleh (Fishman)"/>
    <m/>
    <m/>
    <m/>
    <m/>
    <m/>
    <m/>
    <m/>
    <m/>
    <m/>
    <m/>
    <m/>
    <m/>
    <m/>
    <m/>
    <m/>
    <m/>
    <m/>
    <x v="19"/>
    <x v="0"/>
    <x v="0"/>
    <x v="1"/>
    <s v="Standard"/>
    <s v="real-world single case study"/>
    <x v="0"/>
    <x v="1"/>
    <s v="OECD_KOR"/>
  </r>
  <r>
    <n v="521"/>
    <s v="Fiji Islands "/>
    <s v="Viti Levu and Vanua Levu"/>
    <m/>
    <m/>
    <n v="5"/>
    <m/>
    <m/>
    <m/>
    <n v="1"/>
    <m/>
    <m/>
    <n v="1824"/>
    <m/>
    <m/>
    <m/>
    <m/>
    <m/>
    <m/>
    <m/>
    <m/>
    <m/>
    <m/>
    <m/>
    <m/>
    <m/>
    <m/>
    <m/>
    <m/>
    <m/>
    <m/>
    <m/>
    <m/>
    <m/>
    <m/>
    <m/>
    <m/>
    <s v="Cement bricks "/>
    <m/>
    <s v="NA"/>
    <s v="NA"/>
    <s v="case study"/>
    <s v="urban"/>
    <m/>
    <s v="Merschroth S, Miatto A, Weyand S, Tanikawa H, Schebek L."/>
    <n v="2020"/>
    <s v="Lost Material Stock in Buildings due to Sea Level Rise from Global Warming: The Case of Fiji Islands"/>
    <s v="Sustainability"/>
    <s v="Copyright by the authors "/>
    <s v="10.3390/su12030834"/>
    <s v="https://doi.org/10.3390/su12030834"/>
    <s v="NULL"/>
    <m/>
    <m/>
    <m/>
    <m/>
    <s v="Almaleh (Fishman)"/>
    <m/>
    <m/>
    <m/>
    <m/>
    <m/>
    <m/>
    <m/>
    <m/>
    <m/>
    <m/>
    <m/>
    <m/>
    <m/>
    <m/>
    <m/>
    <m/>
    <m/>
    <x v="20"/>
    <x v="2"/>
    <x v="9"/>
    <x v="4"/>
    <s v="Standard"/>
    <s v="real-world single case study"/>
    <x v="4"/>
    <x v="3"/>
    <s v="ASIA_OAS-L"/>
  </r>
  <r>
    <n v="522"/>
    <s v="Fiji Islands "/>
    <s v="Viti Levu and Vanua Levu"/>
    <m/>
    <m/>
    <n v="104"/>
    <m/>
    <m/>
    <m/>
    <m/>
    <m/>
    <m/>
    <n v="1416"/>
    <m/>
    <m/>
    <m/>
    <m/>
    <m/>
    <m/>
    <m/>
    <m/>
    <m/>
    <m/>
    <m/>
    <m/>
    <m/>
    <m/>
    <m/>
    <m/>
    <m/>
    <m/>
    <m/>
    <m/>
    <m/>
    <m/>
    <m/>
    <m/>
    <s v="Reinforced Concrete"/>
    <m/>
    <s v="NA"/>
    <s v="NA"/>
    <s v="case study"/>
    <s v="urban"/>
    <m/>
    <s v="Merschroth S, Miatto A, Weyand S, Tanikawa H, Schebek L."/>
    <n v="2020"/>
    <s v="Lost Material Stock in Buildings due to Sea Level Rise from Global Warming: The Case of Fiji Islands"/>
    <s v="Sustainability"/>
    <s v="Copyright by the authors "/>
    <s v="10.3390/su12030834"/>
    <s v="https://doi.org/10.3390/su12030834"/>
    <s v="NULL"/>
    <m/>
    <m/>
    <m/>
    <m/>
    <s v="Almaleh (Fishman)"/>
    <m/>
    <m/>
    <m/>
    <m/>
    <m/>
    <m/>
    <m/>
    <m/>
    <m/>
    <m/>
    <m/>
    <m/>
    <m/>
    <m/>
    <m/>
    <m/>
    <m/>
    <x v="20"/>
    <x v="2"/>
    <x v="9"/>
    <x v="3"/>
    <s v="Standard"/>
    <s v="real-world single case study"/>
    <x v="4"/>
    <x v="2"/>
    <s v="ASIA_OAS-L"/>
  </r>
  <r>
    <n v="523"/>
    <s v="Fiji Islands "/>
    <s v="Viti Levu and Vanua Levu"/>
    <m/>
    <m/>
    <n v="8"/>
    <m/>
    <m/>
    <m/>
    <n v="61"/>
    <m/>
    <m/>
    <n v="108"/>
    <m/>
    <m/>
    <m/>
    <m/>
    <m/>
    <m/>
    <m/>
    <m/>
    <m/>
    <m/>
    <m/>
    <m/>
    <m/>
    <m/>
    <m/>
    <m/>
    <m/>
    <m/>
    <m/>
    <m/>
    <m/>
    <m/>
    <m/>
    <m/>
    <s v="Steel cladded"/>
    <m/>
    <s v="NA"/>
    <s v="NA"/>
    <s v="case study"/>
    <s v="urban"/>
    <m/>
    <s v="Merschroth S, Miatto A, Weyand S, Tanikawa H, Schebek L."/>
    <n v="2020"/>
    <s v="Lost Material Stock in Buildings due to Sea Level Rise from Global Warming: The Case of Fiji Islands"/>
    <s v="Sustainability"/>
    <s v="Copyright by the authors "/>
    <s v="10.3390/su12030834"/>
    <s v="https://doi.org/10.3390/su12030834"/>
    <s v="NULL"/>
    <m/>
    <m/>
    <m/>
    <m/>
    <s v="Almaleh (Fishman)"/>
    <m/>
    <m/>
    <m/>
    <m/>
    <m/>
    <m/>
    <m/>
    <m/>
    <m/>
    <m/>
    <m/>
    <m/>
    <m/>
    <m/>
    <m/>
    <m/>
    <m/>
    <x v="20"/>
    <x v="2"/>
    <x v="9"/>
    <x v="6"/>
    <s v="Standard"/>
    <s v="real-world single case study"/>
    <x v="4"/>
    <x v="4"/>
    <s v="ASIA_OAS-L"/>
  </r>
  <r>
    <n v="524"/>
    <s v="Fiji Islands "/>
    <s v="Viti Levu and Vanua Levu"/>
    <m/>
    <m/>
    <n v="5"/>
    <m/>
    <m/>
    <m/>
    <n v="94"/>
    <m/>
    <m/>
    <n v="108"/>
    <m/>
    <m/>
    <m/>
    <m/>
    <m/>
    <m/>
    <m/>
    <m/>
    <m/>
    <m/>
    <m/>
    <m/>
    <m/>
    <m/>
    <m/>
    <m/>
    <m/>
    <m/>
    <m/>
    <m/>
    <m/>
    <m/>
    <m/>
    <m/>
    <s v="Timber cladded"/>
    <m/>
    <s v="NA"/>
    <s v="NA"/>
    <s v="case study"/>
    <s v="urban"/>
    <m/>
    <s v="Merschroth S, Miatto A, Weyand S, Tanikawa H, Schebek L."/>
    <n v="2020"/>
    <s v="Lost Material Stock in Buildings due to Sea Level Rise from Global Warming: The Case of Fiji Islands"/>
    <s v="Sustainability"/>
    <s v="Copyright by the authors "/>
    <s v="10.3390/su12030834"/>
    <s v="https://doi.org/10.3390/su12030834"/>
    <s v="NULL"/>
    <m/>
    <m/>
    <m/>
    <m/>
    <s v="Almaleh (Fishman)"/>
    <m/>
    <m/>
    <m/>
    <m/>
    <m/>
    <m/>
    <m/>
    <m/>
    <m/>
    <m/>
    <m/>
    <m/>
    <m/>
    <m/>
    <m/>
    <m/>
    <m/>
    <x v="20"/>
    <x v="2"/>
    <x v="9"/>
    <x v="1"/>
    <s v="Standard"/>
    <s v="real-world single case study"/>
    <x v="4"/>
    <x v="1"/>
    <s v="ASIA_OAS-L"/>
  </r>
  <r>
    <n v="525"/>
    <s v="Norway"/>
    <s v="Elverum"/>
    <n v="2019"/>
    <n v="2030"/>
    <n v="6.9439252329999999"/>
    <m/>
    <m/>
    <m/>
    <n v="237.62531523300001"/>
    <m/>
    <m/>
    <n v="426.08681497999999"/>
    <m/>
    <m/>
    <m/>
    <m/>
    <m/>
    <n v="19.408878505000001"/>
    <m/>
    <m/>
    <m/>
    <m/>
    <m/>
    <m/>
    <m/>
    <m/>
    <n v="7.3381222570000002"/>
    <m/>
    <m/>
    <m/>
    <m/>
    <m/>
    <m/>
    <m/>
    <n v="5.7067710279999897"/>
    <n v="25.813457945"/>
    <s v="Concrete and wood houses"/>
    <m/>
    <s v="Kindergarten"/>
    <s v="education"/>
    <s v="case study"/>
    <s v="urban"/>
    <m/>
    <s v="Lausselet, C., Urrego, J.P.F., Resch, E. &amp; Brattebø, H"/>
    <n v="2020"/>
    <s v="Temporal analysis of the material flows and embodied greenhouse gas emissions of a neighborhood building stock"/>
    <s v="Journal of Industrial Ecology"/>
    <s v="Copyright by the authors "/>
    <s v="10.1111/jiec.13049"/>
    <s v="https://doi.org/10.1111/jiec.13049"/>
    <s v="NULL"/>
    <m/>
    <s v="Supporting Information S2, Figure 3a"/>
    <m/>
    <m/>
    <s v="Schwartzberg (Fishman)"/>
    <m/>
    <m/>
    <m/>
    <m/>
    <m/>
    <m/>
    <m/>
    <m/>
    <m/>
    <m/>
    <m/>
    <m/>
    <m/>
    <m/>
    <m/>
    <m/>
    <m/>
    <x v="7"/>
    <x v="0"/>
    <x v="11"/>
    <x v="2"/>
    <s v="Zero_energy"/>
    <s v="real-world single case study"/>
    <x v="1"/>
    <x v="2"/>
    <s v="OECD_EFTA"/>
  </r>
  <r>
    <n v="526"/>
    <s v="Norway"/>
    <s v="Elverum"/>
    <n v="2019"/>
    <n v="2030"/>
    <n v="24.207939452000002"/>
    <m/>
    <m/>
    <m/>
    <n v="255.90830621000001"/>
    <m/>
    <m/>
    <n v="585.49101022399896"/>
    <m/>
    <m/>
    <m/>
    <m/>
    <m/>
    <n v="16.215357006999898"/>
    <m/>
    <m/>
    <m/>
    <m/>
    <m/>
    <m/>
    <m/>
    <m/>
    <n v="0"/>
    <m/>
    <m/>
    <m/>
    <m/>
    <m/>
    <m/>
    <m/>
    <n v="5.1572172710000004"/>
    <n v="108.893928575"/>
    <s v="Concrete and wood houses"/>
    <m/>
    <s v="School"/>
    <s v="education"/>
    <s v="case study"/>
    <s v="urban"/>
    <m/>
    <s v="Lausselet, C., Urrego, J.P.F., Resch, E. &amp; Brattebø, H"/>
    <n v="2020"/>
    <s v="Temporal analysis of the material flows and embodied greenhouse gas emissions of a neighborhood building stock"/>
    <s v="Journal of Industrial Ecology"/>
    <s v="Copyright by the authors "/>
    <s v="10.1111/jiec.13049"/>
    <s v="https://doi.org/10.1111/jiec.13049"/>
    <s v="NULL"/>
    <m/>
    <s v="Supporting Information S2, Figure 3a"/>
    <m/>
    <m/>
    <s v="Schwartzberg (Fishman)"/>
    <m/>
    <m/>
    <m/>
    <m/>
    <m/>
    <m/>
    <m/>
    <m/>
    <m/>
    <m/>
    <m/>
    <m/>
    <m/>
    <m/>
    <m/>
    <m/>
    <m/>
    <x v="7"/>
    <x v="0"/>
    <x v="11"/>
    <x v="2"/>
    <s v="Zero_energy"/>
    <s v="real-world single case study"/>
    <x v="1"/>
    <x v="2"/>
    <s v="OECD_EFTA"/>
  </r>
  <r>
    <n v="527"/>
    <s v="Norway"/>
    <s v="Elverum"/>
    <n v="2019"/>
    <n v="2030"/>
    <n v="5"/>
    <m/>
    <m/>
    <m/>
    <n v="129.65021874999999"/>
    <m/>
    <m/>
    <n v="470.12625000000003"/>
    <m/>
    <m/>
    <m/>
    <m/>
    <m/>
    <n v="49.483125000000001"/>
    <m/>
    <m/>
    <m/>
    <m/>
    <m/>
    <m/>
    <m/>
    <m/>
    <n v="14.878125000000001"/>
    <m/>
    <m/>
    <m/>
    <m/>
    <m/>
    <m/>
    <m/>
    <n v="22.350625000000001"/>
    <n v="3.375"/>
    <s v="Concrete and wood houses"/>
    <m/>
    <s v="Single-family house - 2019"/>
    <s v="residential"/>
    <s v="case study"/>
    <s v="urban"/>
    <m/>
    <s v="Lausselet, C., Urrego, J.P.F., Resch, E. &amp; Brattebø, H"/>
    <n v="2020"/>
    <s v="Temporal analysis of the material flows and embodied greenhouse gas emissions of a neighborhood building stock"/>
    <s v="Journal of Industrial Ecology"/>
    <s v="Copyright by the authors "/>
    <s v="10.1111/jiec.13049"/>
    <s v="https://doi.org/10.1111/jiec.13049"/>
    <s v="NULL"/>
    <m/>
    <s v="Supporting Information S2, Figure 3a"/>
    <m/>
    <m/>
    <s v="Schwartzberg (Fishman)"/>
    <m/>
    <m/>
    <m/>
    <m/>
    <m/>
    <m/>
    <m/>
    <m/>
    <m/>
    <m/>
    <m/>
    <m/>
    <m/>
    <m/>
    <m/>
    <m/>
    <m/>
    <x v="7"/>
    <x v="0"/>
    <x v="3"/>
    <x v="2"/>
    <s v="Zero_energy"/>
    <s v="real-world single case study"/>
    <x v="2"/>
    <x v="2"/>
    <s v="OECD_EFTA"/>
  </r>
  <r>
    <n v="528"/>
    <s v="Norway"/>
    <s v="Elverum"/>
    <n v="2019"/>
    <n v="2030"/>
    <n v="5"/>
    <m/>
    <m/>
    <m/>
    <n v="129.65021874999999"/>
    <m/>
    <m/>
    <n v="470.12625000000003"/>
    <m/>
    <m/>
    <m/>
    <m/>
    <m/>
    <n v="49.483125000000001"/>
    <m/>
    <m/>
    <m/>
    <m/>
    <m/>
    <m/>
    <m/>
    <m/>
    <n v="14.878125000000001"/>
    <m/>
    <m/>
    <m/>
    <m/>
    <m/>
    <m/>
    <m/>
    <n v="22.350625000000001"/>
    <n v="3.375"/>
    <s v="Concrete and wood houses"/>
    <m/>
    <s v="Single-family house - 2021"/>
    <s v="residential"/>
    <s v="case study"/>
    <s v="urban"/>
    <m/>
    <s v="Lausselet, C., Urrego, J.P.F., Resch, E. &amp; Brattebø, H"/>
    <n v="2020"/>
    <s v="Temporal analysis of the material flows and embodied greenhouse gas emissions of a neighborhood building stock"/>
    <s v="Journal of Industrial Ecology"/>
    <s v="Copyright by the authors "/>
    <s v="10.1111/jiec.13049"/>
    <s v="https://doi.org/10.1111/jiec.13049"/>
    <s v="NULL"/>
    <m/>
    <s v="Supporting Information S2, Figure 3a"/>
    <m/>
    <m/>
    <s v="Schwartzberg (Fishman)"/>
    <m/>
    <m/>
    <m/>
    <m/>
    <m/>
    <m/>
    <m/>
    <m/>
    <m/>
    <m/>
    <m/>
    <m/>
    <m/>
    <m/>
    <m/>
    <m/>
    <m/>
    <x v="7"/>
    <x v="0"/>
    <x v="3"/>
    <x v="2"/>
    <s v="Zero_energy"/>
    <s v="real-world single case study"/>
    <x v="2"/>
    <x v="2"/>
    <s v="OECD_EFTA"/>
  </r>
  <r>
    <n v="529"/>
    <s v="Norway"/>
    <s v="Elverum"/>
    <n v="2019"/>
    <n v="2030"/>
    <n v="5"/>
    <m/>
    <m/>
    <m/>
    <n v="129.65021874999999"/>
    <m/>
    <m/>
    <n v="470.12625000000003"/>
    <m/>
    <m/>
    <m/>
    <m/>
    <m/>
    <n v="49.483125000000001"/>
    <m/>
    <m/>
    <m/>
    <m/>
    <m/>
    <m/>
    <m/>
    <m/>
    <n v="14.878125000000001"/>
    <m/>
    <m/>
    <m/>
    <m/>
    <m/>
    <m/>
    <m/>
    <n v="22.350625000000001"/>
    <n v="3.375"/>
    <s v="Concrete and wood houses"/>
    <m/>
    <s v="Single-family house - 2026"/>
    <s v="residential"/>
    <s v="case study"/>
    <s v="urban"/>
    <m/>
    <s v="Lausselet, C., Urrego, J.P.F., Resch, E. &amp; Brattebø, H"/>
    <n v="2020"/>
    <s v="Temporal analysis of the material flows and embodied greenhouse gas emissions of a neighborhood building stock"/>
    <s v="Journal of Industrial Ecology"/>
    <s v="Copyright by the authors "/>
    <s v="10.1111/jiec.13049"/>
    <s v="https://doi.org/10.1111/jiec.13049"/>
    <s v="NULL"/>
    <m/>
    <s v="Supporting Information S2, Figure 3a"/>
    <m/>
    <m/>
    <s v="Schwartzberg (Fishman)"/>
    <m/>
    <m/>
    <m/>
    <m/>
    <m/>
    <m/>
    <m/>
    <m/>
    <m/>
    <m/>
    <m/>
    <m/>
    <m/>
    <m/>
    <m/>
    <m/>
    <m/>
    <x v="7"/>
    <x v="0"/>
    <x v="3"/>
    <x v="2"/>
    <s v="Zero_energy"/>
    <s v="real-world single case study"/>
    <x v="2"/>
    <x v="2"/>
    <s v="OECD_EFTA"/>
  </r>
  <r>
    <n v="530"/>
    <s v="China"/>
    <s v="Shanghai"/>
    <m/>
    <n v="1960"/>
    <n v="14"/>
    <m/>
    <m/>
    <m/>
    <n v="24"/>
    <m/>
    <m/>
    <m/>
    <n v="145"/>
    <n v="1000"/>
    <n v="420"/>
    <m/>
    <m/>
    <m/>
    <m/>
    <m/>
    <m/>
    <m/>
    <m/>
    <m/>
    <m/>
    <m/>
    <n v="0.9"/>
    <m/>
    <m/>
    <m/>
    <m/>
    <m/>
    <m/>
    <m/>
    <m/>
    <n v="30"/>
    <s v="Brick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4"/>
    <s v="Standard"/>
    <s v="sample/average/statistics"/>
    <x v="0"/>
    <x v="3"/>
    <s v="ASIA_CHN"/>
  </r>
  <r>
    <n v="531"/>
    <s v="China"/>
    <s v="Shanghai"/>
    <n v="1960"/>
    <n v="1980"/>
    <n v="16"/>
    <m/>
    <m/>
    <m/>
    <n v="20"/>
    <m/>
    <m/>
    <m/>
    <n v="160"/>
    <n v="900"/>
    <n v="370"/>
    <m/>
    <m/>
    <m/>
    <m/>
    <m/>
    <m/>
    <m/>
    <m/>
    <m/>
    <m/>
    <m/>
    <n v="1.8"/>
    <m/>
    <m/>
    <m/>
    <m/>
    <m/>
    <m/>
    <m/>
    <m/>
    <n v="31"/>
    <s v="Brick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4"/>
    <s v="Standard"/>
    <s v="sample/average/statistics"/>
    <x v="0"/>
    <x v="3"/>
    <s v="ASIA_CHN"/>
  </r>
  <r>
    <n v="532"/>
    <s v="China"/>
    <s v="Shanghai"/>
    <n v="1980"/>
    <n v="2000"/>
    <n v="18"/>
    <m/>
    <m/>
    <m/>
    <n v="16"/>
    <m/>
    <m/>
    <m/>
    <n v="175"/>
    <n v="800"/>
    <n v="350"/>
    <m/>
    <m/>
    <m/>
    <m/>
    <m/>
    <m/>
    <m/>
    <m/>
    <m/>
    <m/>
    <m/>
    <n v="2"/>
    <m/>
    <m/>
    <m/>
    <m/>
    <m/>
    <m/>
    <m/>
    <m/>
    <n v="32"/>
    <s v="Brick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4"/>
    <s v="Standard"/>
    <s v="sample/average/statistics"/>
    <x v="0"/>
    <x v="3"/>
    <s v="ASIA_CHN"/>
  </r>
  <r>
    <n v="533"/>
    <s v="China"/>
    <s v="Shanghai"/>
    <n v="2000"/>
    <n v="2010"/>
    <n v="20"/>
    <m/>
    <m/>
    <m/>
    <n v="12"/>
    <m/>
    <m/>
    <m/>
    <n v="180"/>
    <n v="740"/>
    <n v="320"/>
    <m/>
    <m/>
    <m/>
    <m/>
    <m/>
    <m/>
    <m/>
    <m/>
    <m/>
    <m/>
    <m/>
    <n v="2.1"/>
    <m/>
    <m/>
    <m/>
    <m/>
    <m/>
    <m/>
    <m/>
    <m/>
    <n v="33"/>
    <s v="Brick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4"/>
    <s v="Standard"/>
    <s v="sample/average/statistics"/>
    <x v="0"/>
    <x v="3"/>
    <s v="ASIA_CHN"/>
  </r>
  <r>
    <n v="534"/>
    <s v="China"/>
    <s v="Shanghai"/>
    <m/>
    <n v="1960"/>
    <n v="15"/>
    <m/>
    <m/>
    <m/>
    <n v="24"/>
    <m/>
    <m/>
    <m/>
    <n v="155"/>
    <n v="1020"/>
    <n v="40"/>
    <m/>
    <m/>
    <m/>
    <m/>
    <m/>
    <m/>
    <m/>
    <m/>
    <m/>
    <m/>
    <m/>
    <n v="1"/>
    <m/>
    <m/>
    <m/>
    <m/>
    <m/>
    <m/>
    <m/>
    <m/>
    <n v="14"/>
    <s v="Reinforced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3"/>
    <s v="Standard"/>
    <s v="sample/average/statistics"/>
    <x v="0"/>
    <x v="2"/>
    <s v="ASIA_CHN"/>
  </r>
  <r>
    <n v="535"/>
    <s v="China"/>
    <s v="Shanghai"/>
    <n v="1960"/>
    <n v="1980"/>
    <n v="25"/>
    <m/>
    <m/>
    <m/>
    <n v="20"/>
    <m/>
    <m/>
    <m/>
    <n v="190"/>
    <n v="930"/>
    <n v="30"/>
    <m/>
    <m/>
    <m/>
    <m/>
    <m/>
    <m/>
    <m/>
    <m/>
    <m/>
    <m/>
    <m/>
    <n v="1.9"/>
    <m/>
    <m/>
    <m/>
    <m/>
    <m/>
    <m/>
    <m/>
    <m/>
    <n v="16"/>
    <s v="Reinforced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3"/>
    <s v="Standard"/>
    <s v="sample/average/statistics"/>
    <x v="0"/>
    <x v="2"/>
    <s v="ASIA_CHN"/>
  </r>
  <r>
    <n v="536"/>
    <s v="China"/>
    <s v="Shanghai"/>
    <n v="1980"/>
    <n v="2000"/>
    <n v="65"/>
    <m/>
    <m/>
    <m/>
    <n v="16"/>
    <m/>
    <m/>
    <m/>
    <n v="200"/>
    <n v="820"/>
    <n v="15"/>
    <m/>
    <m/>
    <m/>
    <m/>
    <m/>
    <m/>
    <m/>
    <m/>
    <m/>
    <m/>
    <m/>
    <n v="2.1"/>
    <m/>
    <m/>
    <m/>
    <m/>
    <m/>
    <m/>
    <m/>
    <m/>
    <n v="28"/>
    <s v="Reinforced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3"/>
    <s v="Standard"/>
    <s v="sample/average/statistics"/>
    <x v="0"/>
    <x v="2"/>
    <s v="ASIA_CHN"/>
  </r>
  <r>
    <n v="537"/>
    <s v="China"/>
    <s v="Shanghai"/>
    <n v="2000"/>
    <n v="2010"/>
    <n v="70"/>
    <m/>
    <m/>
    <m/>
    <n v="12"/>
    <m/>
    <m/>
    <m/>
    <n v="220"/>
    <n v="780"/>
    <n v="10"/>
    <m/>
    <m/>
    <m/>
    <m/>
    <m/>
    <m/>
    <m/>
    <m/>
    <m/>
    <m/>
    <m/>
    <n v="2.2000000000000002"/>
    <m/>
    <m/>
    <m/>
    <m/>
    <m/>
    <m/>
    <m/>
    <m/>
    <n v="32"/>
    <s v="Reinforced Concrete"/>
    <m/>
    <s v="Unspecified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3"/>
    <s v="Standard"/>
    <s v="sample/average/statistics"/>
    <x v="0"/>
    <x v="2"/>
    <s v="ASIA_CHN"/>
  </r>
  <r>
    <n v="538"/>
    <s v="China"/>
    <s v="Shanghai"/>
    <m/>
    <n v="1949"/>
    <n v="0.09"/>
    <m/>
    <m/>
    <m/>
    <n v="86"/>
    <m/>
    <m/>
    <n v="0"/>
    <m/>
    <m/>
    <n v="0"/>
    <m/>
    <m/>
    <n v="0"/>
    <m/>
    <n v="0"/>
    <m/>
    <m/>
    <m/>
    <m/>
    <m/>
    <m/>
    <n v="0.13"/>
    <m/>
    <m/>
    <m/>
    <m/>
    <m/>
    <m/>
    <m/>
    <m/>
    <m/>
    <s v="Adobe wood"/>
    <m/>
    <s v="Urban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3"/>
    <s v="Standard"/>
    <s v="sample/average/statistics"/>
    <x v="0"/>
    <x v="2"/>
    <s v="ASIA_CHN"/>
  </r>
  <r>
    <n v="539"/>
    <s v="China"/>
    <s v="Shanghai"/>
    <m/>
    <n v="1949"/>
    <n v="1.9"/>
    <m/>
    <m/>
    <m/>
    <n v="35"/>
    <m/>
    <m/>
    <n v="0"/>
    <m/>
    <m/>
    <n v="855"/>
    <m/>
    <m/>
    <n v="43.8"/>
    <m/>
    <n v="0"/>
    <m/>
    <m/>
    <m/>
    <m/>
    <m/>
    <m/>
    <n v="0.25"/>
    <m/>
    <m/>
    <m/>
    <m/>
    <m/>
    <m/>
    <m/>
    <m/>
    <m/>
    <s v="Brick wood"/>
    <m/>
    <s v="Urban residential"/>
    <s v="residential"/>
    <s v="country-averaged"/>
    <s v="urban"/>
    <m/>
    <s v="Han J, Chen WQ, Zhang L, Liu G."/>
    <n v="2018"/>
    <s v="Uncovering the Spatiotemporal Dynamics of Urban Infrastructure Development: A High Spatial Resolution Material Stock and Flow Analysis"/>
    <s v="Environmental Science &amp; Technology"/>
    <s v="Copyright American Chemical Society"/>
    <s v="10.1021/acs.est.8b03111"/>
    <s v="https://doi.org/10.1021/acs.est.8b03111"/>
    <s v="I marked ''lime'' in the ''other_unspecified_material' column"/>
    <m/>
    <m/>
    <m/>
    <m/>
    <s v="Schwartzberg (Fishman)"/>
    <m/>
    <m/>
    <m/>
    <m/>
    <m/>
    <m/>
    <m/>
    <m/>
    <m/>
    <m/>
    <m/>
    <m/>
    <m/>
    <m/>
    <m/>
    <m/>
    <m/>
    <x v="2"/>
    <x v="2"/>
    <x v="0"/>
    <x v="3"/>
    <s v="Standard"/>
    <s v="sample/average/statistics"/>
    <x v="0"/>
    <x v="2"/>
    <s v="ASIA_CHN"/>
  </r>
  <r>
    <n v="540"/>
    <s v="China"/>
    <s v="Shanghai"/>
    <m/>
    <n v="1949"/>
    <n v="9"/>
    <m/>
    <m/>
    <m/>
    <n v="28.1"/>
    <m/>
    <m/>
    <n v="439.2"/>
    <m/>
    <m/>
    <n v="638"/>
    <m/>
    <m/>
    <n v="47.5"/>
    <m/>
    <n v="1"/>
    <m/>
    <m/>
    <m/>
    <m/>
    <m/>
    <m/>
    <n v="1"/>
    <m/>
    <m/>
    <m/>
    <m/>
    <m/>
    <m/>
    <m/>
    <m/>
    <m/>
    <s v="Birck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1"/>
    <s v="China"/>
    <s v="Shanghai"/>
    <n v="1950"/>
    <n v="1959"/>
    <n v="14"/>
    <m/>
    <m/>
    <m/>
    <n v="20"/>
    <m/>
    <m/>
    <n v="439.2"/>
    <m/>
    <m/>
    <n v="638"/>
    <m/>
    <m/>
    <n v="47.5"/>
    <m/>
    <n v="1"/>
    <m/>
    <m/>
    <m/>
    <m/>
    <m/>
    <m/>
    <n v="1"/>
    <m/>
    <m/>
    <m/>
    <m/>
    <m/>
    <m/>
    <m/>
    <m/>
    <m/>
    <s v="Birck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2"/>
    <s v="China"/>
    <s v="Shanghai"/>
    <n v="1960"/>
    <n v="1979"/>
    <n v="16"/>
    <m/>
    <m/>
    <m/>
    <n v="22"/>
    <m/>
    <m/>
    <n v="439.2"/>
    <m/>
    <m/>
    <n v="676.4"/>
    <m/>
    <m/>
    <n v="47.5"/>
    <m/>
    <n v="1"/>
    <m/>
    <m/>
    <m/>
    <m/>
    <m/>
    <m/>
    <n v="1"/>
    <m/>
    <m/>
    <m/>
    <m/>
    <m/>
    <m/>
    <m/>
    <m/>
    <m/>
    <s v="Birck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3"/>
    <s v="China"/>
    <s v="Shanghai"/>
    <n v="1980"/>
    <n v="1999"/>
    <n v="17.5"/>
    <m/>
    <m/>
    <m/>
    <n v="26.2"/>
    <m/>
    <m/>
    <n v="715.6"/>
    <m/>
    <m/>
    <n v="672.2"/>
    <m/>
    <m/>
    <n v="31.5"/>
    <m/>
    <n v="2"/>
    <m/>
    <m/>
    <m/>
    <m/>
    <m/>
    <m/>
    <n v="2"/>
    <m/>
    <m/>
    <m/>
    <m/>
    <m/>
    <m/>
    <m/>
    <m/>
    <m/>
    <s v="Birck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4"/>
    <s v="China"/>
    <s v="Shanghai"/>
    <n v="2000"/>
    <m/>
    <n v="53.6"/>
    <m/>
    <m/>
    <m/>
    <n v="27.5"/>
    <m/>
    <m/>
    <n v="791.3"/>
    <m/>
    <m/>
    <n v="683.3"/>
    <m/>
    <m/>
    <n v="30.2"/>
    <m/>
    <n v="2"/>
    <m/>
    <m/>
    <m/>
    <m/>
    <m/>
    <m/>
    <n v="2"/>
    <m/>
    <m/>
    <m/>
    <m/>
    <m/>
    <m/>
    <m/>
    <m/>
    <m/>
    <s v="Birck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5"/>
    <s v="China"/>
    <s v="Shanghai"/>
    <m/>
    <n v="1949"/>
    <n v="15"/>
    <m/>
    <m/>
    <m/>
    <n v="22"/>
    <m/>
    <m/>
    <n v="924.5"/>
    <m/>
    <m/>
    <n v="107"/>
    <m/>
    <m/>
    <n v="19.2"/>
    <m/>
    <n v="2"/>
    <m/>
    <m/>
    <m/>
    <m/>
    <m/>
    <m/>
    <n v="2"/>
    <m/>
    <m/>
    <m/>
    <m/>
    <m/>
    <m/>
    <m/>
    <m/>
    <m/>
    <s v="Reinforced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6"/>
    <s v="China"/>
    <s v="Shanghai"/>
    <n v="1950"/>
    <n v="1979"/>
    <n v="25"/>
    <m/>
    <m/>
    <m/>
    <n v="22"/>
    <m/>
    <m/>
    <n v="925.4"/>
    <m/>
    <m/>
    <n v="107"/>
    <m/>
    <m/>
    <n v="19.2"/>
    <m/>
    <n v="2"/>
    <m/>
    <m/>
    <m/>
    <m/>
    <m/>
    <m/>
    <n v="2"/>
    <m/>
    <m/>
    <m/>
    <m/>
    <m/>
    <m/>
    <m/>
    <m/>
    <m/>
    <s v="Reinforced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7"/>
    <s v="China"/>
    <s v="Shanghai"/>
    <n v="1980"/>
    <n v="1989"/>
    <n v="38.200000000000003"/>
    <m/>
    <m/>
    <m/>
    <n v="23.4"/>
    <m/>
    <m/>
    <n v="924.5"/>
    <m/>
    <m/>
    <n v="317"/>
    <m/>
    <m/>
    <n v="19.2"/>
    <m/>
    <n v="2"/>
    <m/>
    <m/>
    <m/>
    <m/>
    <m/>
    <m/>
    <n v="2"/>
    <m/>
    <m/>
    <m/>
    <m/>
    <m/>
    <m/>
    <m/>
    <m/>
    <m/>
    <s v="Reinforced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8"/>
    <s v="China"/>
    <s v="Shanghai"/>
    <n v="1990"/>
    <n v="1999"/>
    <n v="65"/>
    <m/>
    <m/>
    <m/>
    <n v="21.6"/>
    <m/>
    <m/>
    <n v="1012.4"/>
    <m/>
    <m/>
    <n v="329.2"/>
    <m/>
    <m/>
    <n v="24"/>
    <m/>
    <n v="2"/>
    <m/>
    <m/>
    <m/>
    <m/>
    <m/>
    <m/>
    <n v="2"/>
    <m/>
    <m/>
    <m/>
    <m/>
    <m/>
    <m/>
    <m/>
    <m/>
    <m/>
    <s v="Reinforced Concrete"/>
    <m/>
    <s v="Urban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2"/>
    <s v="Standard"/>
    <s v="real-world single case study"/>
    <x v="0"/>
    <x v="2"/>
    <s v="ASIA_CHN"/>
  </r>
  <r>
    <n v="549"/>
    <s v="China"/>
    <s v="Shanghai"/>
    <n v="2000"/>
    <m/>
    <n v="79"/>
    <m/>
    <m/>
    <m/>
    <n v="21.2"/>
    <m/>
    <m/>
    <n v="1111.5"/>
    <m/>
    <m/>
    <n v="342.7"/>
    <m/>
    <m/>
    <n v="18.3"/>
    <m/>
    <n v="2"/>
    <m/>
    <m/>
    <m/>
    <m/>
    <m/>
    <m/>
    <n v="2"/>
    <m/>
    <m/>
    <m/>
    <m/>
    <m/>
    <m/>
    <m/>
    <m/>
    <m/>
    <s v="Reinforced Concrete"/>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1"/>
    <s v="Standard"/>
    <s v="real-world single case study"/>
    <x v="0"/>
    <x v="1"/>
    <s v="ASIA_CHN"/>
  </r>
  <r>
    <n v="550"/>
    <s v="China"/>
    <s v="Shanghai"/>
    <m/>
    <n v="1949"/>
    <n v="0.09"/>
    <m/>
    <m/>
    <m/>
    <n v="86"/>
    <m/>
    <m/>
    <n v="0"/>
    <m/>
    <m/>
    <n v="0"/>
    <m/>
    <m/>
    <n v="0"/>
    <m/>
    <n v="0"/>
    <m/>
    <m/>
    <m/>
    <m/>
    <m/>
    <m/>
    <n v="0.13"/>
    <m/>
    <m/>
    <m/>
    <m/>
    <m/>
    <m/>
    <m/>
    <m/>
    <m/>
    <s v="Adobe wood"/>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1"/>
    <s v="Standard"/>
    <s v="real-world single case study"/>
    <x v="0"/>
    <x v="1"/>
    <s v="ASIA_CHN"/>
  </r>
  <r>
    <n v="551"/>
    <s v="China"/>
    <s v="Shanghai"/>
    <n v="1950"/>
    <n v="2010"/>
    <n v="0.09"/>
    <m/>
    <m/>
    <m/>
    <n v="86"/>
    <m/>
    <m/>
    <n v="0"/>
    <m/>
    <m/>
    <n v="0"/>
    <m/>
    <m/>
    <n v="0"/>
    <m/>
    <n v="0"/>
    <m/>
    <m/>
    <m/>
    <m/>
    <m/>
    <m/>
    <n v="0.13"/>
    <m/>
    <m/>
    <m/>
    <m/>
    <m/>
    <m/>
    <m/>
    <m/>
    <m/>
    <s v="Adobe wood"/>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1"/>
    <s v="Standard"/>
    <s v="real-world single case study"/>
    <x v="0"/>
    <x v="1"/>
    <s v="ASIA_CHN"/>
  </r>
  <r>
    <n v="552"/>
    <s v="China"/>
    <s v="Shanghai"/>
    <n v="1950"/>
    <n v="2010"/>
    <n v="1.9"/>
    <m/>
    <m/>
    <m/>
    <n v="35"/>
    <m/>
    <m/>
    <n v="0"/>
    <m/>
    <m/>
    <n v="855"/>
    <m/>
    <m/>
    <n v="43.8"/>
    <m/>
    <n v="0"/>
    <m/>
    <m/>
    <m/>
    <m/>
    <m/>
    <m/>
    <n v="0.25"/>
    <m/>
    <m/>
    <m/>
    <m/>
    <m/>
    <m/>
    <m/>
    <m/>
    <m/>
    <s v="Brick wood"/>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1"/>
    <s v="Standard"/>
    <s v="real-world single case study"/>
    <x v="0"/>
    <x v="1"/>
    <s v="ASIA_CHN"/>
  </r>
  <r>
    <n v="553"/>
    <s v="China"/>
    <s v="Shanghai"/>
    <n v="1965"/>
    <n v="1979"/>
    <n v="16"/>
    <m/>
    <m/>
    <m/>
    <n v="22"/>
    <m/>
    <m/>
    <n v="439.2"/>
    <m/>
    <m/>
    <n v="676.4"/>
    <m/>
    <m/>
    <n v="47.5"/>
    <m/>
    <n v="1"/>
    <m/>
    <m/>
    <m/>
    <m/>
    <m/>
    <m/>
    <n v="1"/>
    <m/>
    <m/>
    <m/>
    <m/>
    <m/>
    <m/>
    <m/>
    <m/>
    <m/>
    <s v="Birck Concrete"/>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3"/>
    <s v="Standard"/>
    <s v="real-world single case study"/>
    <x v="0"/>
    <x v="2"/>
    <s v="ASIA_CHN"/>
  </r>
  <r>
    <n v="554"/>
    <s v="China"/>
    <s v="Shanghai"/>
    <n v="1980"/>
    <n v="1999"/>
    <n v="17.5"/>
    <m/>
    <m/>
    <m/>
    <n v="26.2"/>
    <m/>
    <m/>
    <n v="715.6"/>
    <m/>
    <m/>
    <n v="672.2"/>
    <m/>
    <m/>
    <n v="31.5"/>
    <m/>
    <n v="2"/>
    <m/>
    <m/>
    <m/>
    <m/>
    <m/>
    <m/>
    <n v="2"/>
    <m/>
    <m/>
    <m/>
    <m/>
    <m/>
    <m/>
    <m/>
    <m/>
    <m/>
    <s v="Birck Concrete"/>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3"/>
    <s v="Standard"/>
    <s v="real-world single case study"/>
    <x v="0"/>
    <x v="2"/>
    <s v="ASIA_CHN"/>
  </r>
  <r>
    <n v="555"/>
    <s v="China"/>
    <s v="Shanghai"/>
    <n v="2000"/>
    <n v="2010"/>
    <n v="53.6"/>
    <m/>
    <m/>
    <m/>
    <n v="27.5"/>
    <m/>
    <m/>
    <n v="791.3"/>
    <m/>
    <m/>
    <n v="683.3"/>
    <m/>
    <m/>
    <n v="30.2"/>
    <m/>
    <n v="2"/>
    <m/>
    <m/>
    <m/>
    <m/>
    <m/>
    <m/>
    <n v="2"/>
    <m/>
    <m/>
    <m/>
    <m/>
    <m/>
    <m/>
    <m/>
    <m/>
    <m/>
    <s v="Birck Concrete"/>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3"/>
    <s v="Standard"/>
    <s v="real-world single case study"/>
    <x v="0"/>
    <x v="2"/>
    <s v="ASIA_CHN"/>
  </r>
  <r>
    <n v="556"/>
    <s v="China"/>
    <s v="Shanghai"/>
    <n v="1980"/>
    <n v="1989"/>
    <n v="38.200000000000003"/>
    <m/>
    <m/>
    <m/>
    <n v="23.4"/>
    <m/>
    <m/>
    <n v="924.5"/>
    <m/>
    <m/>
    <n v="317"/>
    <m/>
    <m/>
    <n v="19.2"/>
    <m/>
    <n v="2"/>
    <m/>
    <m/>
    <m/>
    <m/>
    <m/>
    <m/>
    <n v="2"/>
    <m/>
    <m/>
    <m/>
    <m/>
    <m/>
    <m/>
    <m/>
    <m/>
    <m/>
    <s v="Reinforced Concrete"/>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3"/>
    <s v="Standard"/>
    <s v="real-world single case study"/>
    <x v="0"/>
    <x v="2"/>
    <s v="ASIA_CHN"/>
  </r>
  <r>
    <n v="557"/>
    <s v="China"/>
    <s v="Shanghai"/>
    <n v="1990"/>
    <n v="1999"/>
    <n v="39"/>
    <m/>
    <m/>
    <m/>
    <n v="21.6"/>
    <m/>
    <m/>
    <n v="1012.4"/>
    <m/>
    <m/>
    <n v="329.2"/>
    <m/>
    <m/>
    <n v="24"/>
    <m/>
    <n v="2"/>
    <m/>
    <m/>
    <m/>
    <m/>
    <m/>
    <m/>
    <n v="2"/>
    <m/>
    <m/>
    <m/>
    <m/>
    <m/>
    <m/>
    <m/>
    <m/>
    <m/>
    <s v="Reinforced Concrete"/>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3"/>
    <s v="Standard"/>
    <s v="real-world single case study"/>
    <x v="0"/>
    <x v="2"/>
    <s v="ASIA_CHN"/>
  </r>
  <r>
    <n v="558"/>
    <s v="China"/>
    <s v="Shanghai"/>
    <n v="2000"/>
    <n v="2010"/>
    <n v="79"/>
    <m/>
    <m/>
    <m/>
    <n v="21.2"/>
    <m/>
    <m/>
    <n v="1115.5"/>
    <m/>
    <m/>
    <n v="342.7"/>
    <m/>
    <m/>
    <n v="18.3"/>
    <m/>
    <n v="2"/>
    <m/>
    <m/>
    <m/>
    <m/>
    <m/>
    <m/>
    <n v="2"/>
    <m/>
    <m/>
    <m/>
    <m/>
    <m/>
    <m/>
    <m/>
    <m/>
    <m/>
    <s v="Reinforced Concrete"/>
    <m/>
    <s v="Rural residential"/>
    <s v="residential"/>
    <s v="country-averaged"/>
    <s v="urban"/>
    <m/>
    <s v="Gao X, Nakatani J, Zhang Q, Huang B, Wang T, Moriguchi Y."/>
    <n v="2020"/>
    <s v="Dynamic material flow and stock analysis of residential buildings by integrating rural–urban land transition: A case of Shanghai"/>
    <s v="Journal of Cleaner Production"/>
    <s v="Copyright Elsevier"/>
    <s v="10.1016/j.jclepro.2019.119941"/>
    <s v="https://doi.org/10.1016/j.jclepro.2019.119941"/>
    <s v="NULL"/>
    <m/>
    <m/>
    <s v="Table 3. Material intensities (MI) for various types of residential buildings in China (kg/m2)."/>
    <m/>
    <s v="Schwartzberg (Fishman)"/>
    <m/>
    <m/>
    <m/>
    <m/>
    <m/>
    <m/>
    <m/>
    <m/>
    <m/>
    <m/>
    <m/>
    <m/>
    <m/>
    <m/>
    <m/>
    <m/>
    <m/>
    <x v="2"/>
    <x v="2"/>
    <x v="0"/>
    <x v="3"/>
    <s v="Standard"/>
    <s v="real-world single case study"/>
    <x v="0"/>
    <x v="2"/>
    <s v="ASIA_CHN"/>
  </r>
  <r>
    <n v="559"/>
    <s v="Slovakia"/>
    <m/>
    <n v="1978"/>
    <n v="2010"/>
    <m/>
    <m/>
    <m/>
    <m/>
    <m/>
    <m/>
    <m/>
    <n v="739.4"/>
    <n v="41"/>
    <m/>
    <m/>
    <m/>
    <m/>
    <m/>
    <m/>
    <n v="16.440000000000001"/>
    <n v="4.3"/>
    <m/>
    <m/>
    <m/>
    <m/>
    <m/>
    <m/>
    <m/>
    <n v="4.4000000000000004"/>
    <m/>
    <m/>
    <m/>
    <m/>
    <m/>
    <m/>
    <m/>
    <s v="Reinforced Concrete"/>
    <m/>
    <s v="Urban residential"/>
    <s v="residential"/>
    <s v="case study"/>
    <s v="urban"/>
    <m/>
    <s v="Mitterpach, J., Hroncová, E., Ladomerský, J. &amp; Štefko, J"/>
    <n v="2016"/>
    <s v="Quantification of Improvement in Environmental Quality for Old Residential Buildings Using Life Cycle Assessment"/>
    <s v="Sustainability"/>
    <s v="Copyright by the Authors"/>
    <s v="10.3390/su8121303"/>
    <s v="https://doi.org/10.3390/su8121303"/>
    <s v="I did my own calculation based on the data"/>
    <m/>
    <m/>
    <s v="Table 1. The basic data of RB &amp; Table 2. Material inputs of RB before and after application of polystyrene insulation and exchange of windows"/>
    <m/>
    <s v="Schwartzberg (Fishman)"/>
    <m/>
    <m/>
    <m/>
    <m/>
    <m/>
    <m/>
    <m/>
    <m/>
    <m/>
    <m/>
    <m/>
    <m/>
    <m/>
    <m/>
    <m/>
    <m/>
    <m/>
    <x v="16"/>
    <x v="0"/>
    <x v="8"/>
    <x v="3"/>
    <s v="Standard"/>
    <s v="modeled/hypothetical/regulations"/>
    <x v="3"/>
    <x v="2"/>
    <s v="OECD_EU12-H"/>
  </r>
  <r>
    <n v="560"/>
    <s v="Taiwan"/>
    <s v="Taipei City"/>
    <n v="1965"/>
    <n v="2014"/>
    <n v="92"/>
    <m/>
    <n v="0.65"/>
    <m/>
    <n v="18"/>
    <m/>
    <m/>
    <n v="1442"/>
    <m/>
    <m/>
    <n v="141"/>
    <m/>
    <m/>
    <m/>
    <m/>
    <m/>
    <m/>
    <m/>
    <m/>
    <m/>
    <m/>
    <m/>
    <n v="2"/>
    <m/>
    <m/>
    <m/>
    <m/>
    <m/>
    <m/>
    <m/>
    <m/>
    <m/>
    <s v="Reinforced Concrete"/>
    <m/>
    <s v="Urban residential"/>
    <s v="residential"/>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3"/>
    <s v="Standard"/>
    <s v="sample/average/statistics"/>
    <x v="0"/>
    <x v="2"/>
    <s v="ASIA_TWN"/>
  </r>
  <r>
    <n v="561"/>
    <s v="Taiwan"/>
    <s v="Taipei City"/>
    <n v="1965"/>
    <n v="2014"/>
    <n v="903"/>
    <m/>
    <n v="0.59"/>
    <m/>
    <n v="18"/>
    <m/>
    <m/>
    <n v="1286"/>
    <m/>
    <m/>
    <n v="117"/>
    <m/>
    <m/>
    <m/>
    <m/>
    <m/>
    <m/>
    <m/>
    <m/>
    <m/>
    <m/>
    <m/>
    <n v="2.2999999999999998"/>
    <m/>
    <m/>
    <m/>
    <m/>
    <m/>
    <m/>
    <m/>
    <m/>
    <m/>
    <s v="Reinforced Concrete"/>
    <m/>
    <s v="industrial"/>
    <s v="industrial"/>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3"/>
    <s v="Standard"/>
    <s v="sample/average/statistics"/>
    <x v="0"/>
    <x v="2"/>
    <s v="ASIA_TWN"/>
  </r>
  <r>
    <n v="562"/>
    <s v="Taiwan"/>
    <s v="Taipei City"/>
    <n v="1965"/>
    <n v="2014"/>
    <n v="125"/>
    <m/>
    <n v="0.46"/>
    <m/>
    <n v="18"/>
    <m/>
    <m/>
    <n v="1526"/>
    <m/>
    <m/>
    <n v="114"/>
    <m/>
    <m/>
    <m/>
    <m/>
    <m/>
    <m/>
    <m/>
    <m/>
    <m/>
    <m/>
    <m/>
    <n v="1.5"/>
    <m/>
    <m/>
    <m/>
    <m/>
    <m/>
    <m/>
    <m/>
    <m/>
    <m/>
    <s v="Reinforced Concrete"/>
    <m/>
    <s v="Office"/>
    <s v="office"/>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3"/>
    <s v="Standard"/>
    <s v="sample/average/statistics"/>
    <x v="0"/>
    <x v="2"/>
    <s v="ASIA_TWN"/>
  </r>
  <r>
    <n v="563"/>
    <s v="Taiwan"/>
    <s v="Taipei City"/>
    <n v="1965"/>
    <n v="2014"/>
    <n v="106"/>
    <m/>
    <n v="0.65"/>
    <m/>
    <n v="18"/>
    <m/>
    <m/>
    <n v="1601"/>
    <m/>
    <m/>
    <n v="206"/>
    <m/>
    <m/>
    <m/>
    <m/>
    <m/>
    <m/>
    <m/>
    <m/>
    <m/>
    <m/>
    <m/>
    <n v="2"/>
    <m/>
    <m/>
    <m/>
    <m/>
    <m/>
    <m/>
    <m/>
    <m/>
    <m/>
    <s v="Reinforced Concrete"/>
    <m/>
    <s v="School"/>
    <s v="education"/>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3"/>
    <s v="Standard"/>
    <s v="sample/average/statistics"/>
    <x v="0"/>
    <x v="2"/>
    <s v="ASIA_TWN"/>
  </r>
  <r>
    <n v="564"/>
    <s v="Taiwan"/>
    <s v="Taipei City"/>
    <n v="1965"/>
    <n v="2014"/>
    <n v="104"/>
    <m/>
    <n v="0.59"/>
    <m/>
    <n v="18"/>
    <m/>
    <m/>
    <n v="1464"/>
    <m/>
    <m/>
    <n v="145"/>
    <m/>
    <m/>
    <m/>
    <m/>
    <m/>
    <m/>
    <m/>
    <m/>
    <m/>
    <m/>
    <m/>
    <n v="2"/>
    <m/>
    <m/>
    <m/>
    <m/>
    <m/>
    <m/>
    <m/>
    <m/>
    <m/>
    <s v="Reinforced Concrete"/>
    <m/>
    <s v="City average"/>
    <s v="City average"/>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3"/>
    <s v="Standard"/>
    <s v="sample/average/statistics"/>
    <x v="0"/>
    <x v="2"/>
    <s v="ASIA_TWN"/>
  </r>
  <r>
    <n v="565"/>
    <s v="Taiwan"/>
    <s v="Taipei City"/>
    <n v="1965"/>
    <n v="2014"/>
    <n v="165"/>
    <m/>
    <n v="0.48"/>
    <m/>
    <n v="18"/>
    <m/>
    <m/>
    <n v="506"/>
    <m/>
    <m/>
    <n v="117"/>
    <m/>
    <m/>
    <m/>
    <m/>
    <m/>
    <m/>
    <m/>
    <m/>
    <m/>
    <m/>
    <m/>
    <n v="2.2999999999999998"/>
    <m/>
    <m/>
    <m/>
    <m/>
    <m/>
    <m/>
    <m/>
    <m/>
    <m/>
    <s v="Steel "/>
    <m/>
    <s v="Unspecified"/>
    <s v="unspecified"/>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6"/>
    <s v="Standard"/>
    <s v="sample/average/statistics"/>
    <x v="0"/>
    <x v="4"/>
    <s v="ASIA_TWN"/>
  </r>
  <r>
    <n v="566"/>
    <s v="Taiwan"/>
    <s v="Taipei City"/>
    <n v="1965"/>
    <n v="2014"/>
    <n v="195"/>
    <m/>
    <n v="0.48"/>
    <m/>
    <n v="18"/>
    <m/>
    <m/>
    <n v="1416"/>
    <m/>
    <m/>
    <n v="0"/>
    <m/>
    <m/>
    <m/>
    <m/>
    <m/>
    <m/>
    <m/>
    <m/>
    <m/>
    <m/>
    <m/>
    <n v="0"/>
    <m/>
    <m/>
    <m/>
    <m/>
    <m/>
    <m/>
    <m/>
    <m/>
    <m/>
    <s v="Steel Reinforced Concrete"/>
    <m/>
    <s v="Unspecified"/>
    <s v="unspecified"/>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6"/>
    <s v="Standard"/>
    <s v="sample/average/statistics"/>
    <x v="0"/>
    <x v="4"/>
    <s v="ASIA_TWN"/>
  </r>
  <r>
    <n v="567"/>
    <s v="Taiwan"/>
    <s v="Taipei City"/>
    <n v="1965"/>
    <n v="2014"/>
    <n v="0"/>
    <m/>
    <n v="0"/>
    <m/>
    <n v="120"/>
    <m/>
    <m/>
    <n v="0"/>
    <m/>
    <m/>
    <n v="960"/>
    <m/>
    <m/>
    <m/>
    <m/>
    <m/>
    <m/>
    <m/>
    <m/>
    <m/>
    <m/>
    <m/>
    <n v="2"/>
    <m/>
    <m/>
    <m/>
    <m/>
    <m/>
    <m/>
    <m/>
    <m/>
    <m/>
    <s v="Brick"/>
    <m/>
    <s v="Unspecified"/>
    <s v="unspecified"/>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4"/>
    <s v="Standard"/>
    <s v="sample/average/statistics"/>
    <x v="0"/>
    <x v="3"/>
    <s v="ASIA_TWN"/>
  </r>
  <r>
    <n v="568"/>
    <s v="Taiwan"/>
    <s v="Taipei City"/>
    <n v="1965"/>
    <n v="2014"/>
    <n v="21"/>
    <m/>
    <n v="0"/>
    <m/>
    <n v="192"/>
    <m/>
    <m/>
    <n v="768"/>
    <m/>
    <m/>
    <n v="800"/>
    <m/>
    <m/>
    <m/>
    <m/>
    <m/>
    <m/>
    <m/>
    <m/>
    <m/>
    <m/>
    <m/>
    <n v="2"/>
    <m/>
    <m/>
    <m/>
    <m/>
    <m/>
    <m/>
    <m/>
    <m/>
    <m/>
    <s v="Strength Brick"/>
    <m/>
    <s v="Unspecified"/>
    <s v="unspecified"/>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4"/>
    <s v="Standard"/>
    <s v="sample/average/statistics"/>
    <x v="0"/>
    <x v="3"/>
    <s v="ASIA_TWN"/>
  </r>
  <r>
    <n v="569"/>
    <s v="Taiwan"/>
    <s v="Taipei City"/>
    <n v="1965"/>
    <n v="2014"/>
    <n v="0"/>
    <m/>
    <n v="0"/>
    <m/>
    <n v="480"/>
    <m/>
    <m/>
    <n v="0"/>
    <m/>
    <m/>
    <n v="100"/>
    <m/>
    <m/>
    <m/>
    <m/>
    <m/>
    <m/>
    <m/>
    <m/>
    <m/>
    <m/>
    <m/>
    <n v="2"/>
    <m/>
    <m/>
    <m/>
    <m/>
    <m/>
    <m/>
    <m/>
    <m/>
    <m/>
    <s v="Wood"/>
    <m/>
    <s v="Unspecified"/>
    <s v="unspecified"/>
    <s v="case study"/>
    <s v="urban"/>
    <m/>
    <s v="Cheng KL, Hsu SC, Li WM, Ma HW."/>
    <n v="2018"/>
    <s v="Quantifying potential anthropogenic resources of buildings through hot spot analysis"/>
    <s v="Resources, Conservation and Recycling"/>
    <s v="Copyright Elsevier"/>
    <s v="10.1016/j.resconrec.2018.02.003"/>
    <s v="https://doi.org/10.1016/j.resconrec.2018.02.003"/>
    <m/>
    <m/>
    <m/>
    <s v="Table 1. Material intensity of buildings in Taipei."/>
    <m/>
    <s v="Schwartzberg (Fishman)"/>
    <m/>
    <m/>
    <m/>
    <m/>
    <m/>
    <m/>
    <m/>
    <m/>
    <m/>
    <m/>
    <m/>
    <m/>
    <m/>
    <m/>
    <m/>
    <m/>
    <m/>
    <x v="8"/>
    <x v="2"/>
    <x v="0"/>
    <x v="1"/>
    <s v="Standard"/>
    <s v="sample/average/statistics"/>
    <x v="0"/>
    <x v="1"/>
    <s v="ASIA_TWN"/>
  </r>
  <r>
    <n v="570"/>
    <s v="China"/>
    <s v="Beijing"/>
    <m/>
    <n v="1980"/>
    <n v="1"/>
    <m/>
    <m/>
    <m/>
    <n v="88"/>
    <m/>
    <m/>
    <m/>
    <n v="27"/>
    <n v="321"/>
    <n v="52"/>
    <m/>
    <m/>
    <m/>
    <m/>
    <n v="0"/>
    <m/>
    <m/>
    <m/>
    <m/>
    <m/>
    <m/>
    <n v="1"/>
    <m/>
    <m/>
    <m/>
    <m/>
    <m/>
    <m/>
    <m/>
    <m/>
    <m/>
    <m/>
    <m/>
    <s v="Historical"/>
    <s v="historic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1"/>
    <x v="0"/>
    <s v="Standard"/>
    <s v="sample/average/statistics"/>
    <x v="1"/>
    <x v="0"/>
    <s v="ASIA_CHN"/>
  </r>
  <r>
    <n v="571"/>
    <s v="China"/>
    <s v="Beijing"/>
    <m/>
    <n v="1980"/>
    <n v="68.62"/>
    <m/>
    <m/>
    <m/>
    <n v="10.28"/>
    <m/>
    <m/>
    <m/>
    <n v="399.92"/>
    <n v="1612.38"/>
    <n v="443.63"/>
    <m/>
    <m/>
    <m/>
    <m/>
    <n v="4.51"/>
    <m/>
    <m/>
    <m/>
    <m/>
    <m/>
    <m/>
    <n v="1.71"/>
    <m/>
    <m/>
    <m/>
    <m/>
    <m/>
    <m/>
    <m/>
    <m/>
    <m/>
    <m/>
    <m/>
    <s v="commercial"/>
    <s v="commerc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2"/>
    <x v="0"/>
    <s v="Standard"/>
    <s v="sample/average/statistics"/>
    <x v="1"/>
    <x v="0"/>
    <s v="ASIA_CHN"/>
  </r>
  <r>
    <n v="572"/>
    <s v="China"/>
    <s v="Beijing"/>
    <m/>
    <n v="1980"/>
    <n v="35.75"/>
    <m/>
    <m/>
    <m/>
    <n v="28.44"/>
    <m/>
    <m/>
    <m/>
    <n v="222"/>
    <n v="1221.6300000000001"/>
    <n v="663.92"/>
    <m/>
    <m/>
    <m/>
    <m/>
    <n v="2.35"/>
    <m/>
    <m/>
    <m/>
    <m/>
    <m/>
    <m/>
    <n v="2.2999999999999998"/>
    <m/>
    <m/>
    <m/>
    <m/>
    <m/>
    <m/>
    <m/>
    <m/>
    <m/>
    <m/>
    <m/>
    <s v="Municipal"/>
    <s v="municip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1"/>
    <x v="0"/>
    <s v="Standard"/>
    <s v="sample/average/statistics"/>
    <x v="1"/>
    <x v="0"/>
    <s v="ASIA_CHN"/>
  </r>
  <r>
    <n v="573"/>
    <s v="China"/>
    <s v="Beijing"/>
    <m/>
    <n v="1980"/>
    <n v="0"/>
    <m/>
    <m/>
    <m/>
    <n v="0"/>
    <m/>
    <m/>
    <m/>
    <n v="1.88"/>
    <n v="229.5"/>
    <n v="229.5"/>
    <m/>
    <m/>
    <m/>
    <m/>
    <n v="0"/>
    <m/>
    <m/>
    <m/>
    <m/>
    <m/>
    <m/>
    <n v="0"/>
    <m/>
    <m/>
    <m/>
    <m/>
    <m/>
    <m/>
    <m/>
    <m/>
    <m/>
    <m/>
    <m/>
    <s v="Storage"/>
    <s v="storage"/>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5"/>
    <x v="0"/>
    <s v="Standard"/>
    <s v="sample/average/statistics"/>
    <x v="1"/>
    <x v="0"/>
    <s v="ASIA_CHN"/>
  </r>
  <r>
    <n v="574"/>
    <s v="China"/>
    <s v="Beijing"/>
    <m/>
    <n v="1980"/>
    <n v="93.51"/>
    <m/>
    <m/>
    <m/>
    <n v="6.93"/>
    <m/>
    <m/>
    <m/>
    <n v="404.08"/>
    <n v="970.6"/>
    <n v="289.64999999999998"/>
    <m/>
    <m/>
    <m/>
    <m/>
    <n v="1.72"/>
    <m/>
    <m/>
    <m/>
    <m/>
    <m/>
    <m/>
    <n v="1.07"/>
    <m/>
    <m/>
    <m/>
    <m/>
    <m/>
    <m/>
    <m/>
    <m/>
    <m/>
    <m/>
    <m/>
    <s v="Mixed"/>
    <s v="mixed"/>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
    <x v="0"/>
    <s v="Standard"/>
    <s v="sample/average/statistics"/>
    <x v="1"/>
    <x v="0"/>
    <s v="ASIA_CHN"/>
  </r>
  <r>
    <n v="575"/>
    <s v="China"/>
    <s v="Beijing"/>
    <m/>
    <n v="1980"/>
    <n v="50.65"/>
    <m/>
    <m/>
    <m/>
    <n v="2.08"/>
    <m/>
    <m/>
    <m/>
    <n v="218.43"/>
    <n v="870.28"/>
    <n v="595.08000000000004"/>
    <m/>
    <m/>
    <m/>
    <m/>
    <n v="2.52"/>
    <m/>
    <m/>
    <m/>
    <m/>
    <m/>
    <m/>
    <n v="2.77"/>
    <m/>
    <m/>
    <m/>
    <m/>
    <m/>
    <m/>
    <m/>
    <m/>
    <m/>
    <m/>
    <m/>
    <s v="industrial"/>
    <s v="industr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2"/>
    <x v="0"/>
    <s v="Standard"/>
    <s v="sample/average/statistics"/>
    <x v="1"/>
    <x v="0"/>
    <s v="ASIA_CHN"/>
  </r>
  <r>
    <n v="576"/>
    <s v="China"/>
    <s v="Beijing"/>
    <m/>
    <n v="1980"/>
    <n v="54.92"/>
    <m/>
    <m/>
    <m/>
    <n v="11.63"/>
    <m/>
    <m/>
    <m/>
    <n v="274.88"/>
    <n v="1232.67"/>
    <n v="728.95"/>
    <m/>
    <m/>
    <m/>
    <m/>
    <n v="2.67"/>
    <m/>
    <m/>
    <m/>
    <m/>
    <m/>
    <m/>
    <n v="2.06"/>
    <m/>
    <m/>
    <m/>
    <m/>
    <m/>
    <m/>
    <m/>
    <m/>
    <m/>
    <m/>
    <m/>
    <s v="public"/>
    <s v="public"/>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1"/>
    <x v="0"/>
    <s v="Standard"/>
    <s v="sample/average/statistics"/>
    <x v="1"/>
    <x v="0"/>
    <s v="ASIA_CHN"/>
  </r>
  <r>
    <n v="577"/>
    <s v="China"/>
    <s v="Beijing"/>
    <m/>
    <n v="1980"/>
    <n v="25.44"/>
    <m/>
    <m/>
    <m/>
    <n v="14.79"/>
    <m/>
    <m/>
    <m/>
    <n v="187.68"/>
    <n v="1398.23"/>
    <n v="854.28"/>
    <m/>
    <m/>
    <m/>
    <m/>
    <n v="2.59"/>
    <m/>
    <m/>
    <m/>
    <m/>
    <m/>
    <m/>
    <n v="2.68"/>
    <m/>
    <m/>
    <m/>
    <m/>
    <m/>
    <m/>
    <m/>
    <m/>
    <m/>
    <m/>
    <m/>
    <s v="Educational"/>
    <s v="education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1"/>
    <x v="0"/>
    <s v="Standard"/>
    <s v="sample/average/statistics"/>
    <x v="1"/>
    <x v="0"/>
    <s v="ASIA_CHN"/>
  </r>
  <r>
    <n v="578"/>
    <s v="China"/>
    <s v="Beijing"/>
    <m/>
    <n v="1980"/>
    <n v="0"/>
    <m/>
    <m/>
    <m/>
    <n v="7"/>
    <m/>
    <m/>
    <m/>
    <n v="20"/>
    <n v="850"/>
    <n v="580"/>
    <m/>
    <m/>
    <m/>
    <m/>
    <n v="0"/>
    <m/>
    <m/>
    <m/>
    <m/>
    <m/>
    <m/>
    <n v="0"/>
    <m/>
    <m/>
    <m/>
    <m/>
    <m/>
    <m/>
    <m/>
    <m/>
    <m/>
    <m/>
    <m/>
    <s v="residential"/>
    <s v="resident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0"/>
    <x v="0"/>
    <s v="Standard"/>
    <s v="sample/average/statistics"/>
    <x v="0"/>
    <x v="0"/>
    <s v="ASIA_CHN"/>
  </r>
  <r>
    <n v="579"/>
    <s v="China"/>
    <s v="Beijing"/>
    <m/>
    <n v="1980"/>
    <n v="40.35"/>
    <m/>
    <m/>
    <m/>
    <n v="52.57"/>
    <m/>
    <m/>
    <m/>
    <n v="209.68"/>
    <n v="1501.62"/>
    <n v="612.28"/>
    <m/>
    <m/>
    <m/>
    <m/>
    <n v="5.24"/>
    <m/>
    <m/>
    <m/>
    <m/>
    <m/>
    <m/>
    <n v="2.77"/>
    <m/>
    <m/>
    <m/>
    <m/>
    <m/>
    <m/>
    <m/>
    <m/>
    <m/>
    <m/>
    <m/>
    <s v="Sport"/>
    <s v="sport"/>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1"/>
    <x v="0"/>
    <s v="Standard"/>
    <s v="sample/average/statistics"/>
    <x v="1"/>
    <x v="0"/>
    <s v="ASIA_CHN"/>
  </r>
  <r>
    <n v="580"/>
    <s v="China"/>
    <s v="Beijing"/>
    <m/>
    <n v="1980"/>
    <n v="8.25"/>
    <m/>
    <m/>
    <m/>
    <n v="1.05"/>
    <m/>
    <m/>
    <m/>
    <n v="52.5"/>
    <n v="416.5"/>
    <n v="416.5"/>
    <m/>
    <m/>
    <m/>
    <m/>
    <n v="0"/>
    <m/>
    <m/>
    <m/>
    <m/>
    <m/>
    <n v="18"/>
    <n v="0"/>
    <m/>
    <m/>
    <m/>
    <m/>
    <m/>
    <m/>
    <m/>
    <m/>
    <m/>
    <m/>
    <m/>
    <s v="Parking"/>
    <s v="parking"/>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1"/>
    <x v="0"/>
    <s v="Standard"/>
    <s v="sample/average/statistics"/>
    <x v="1"/>
    <x v="0"/>
    <s v="ASIA_CHN"/>
  </r>
  <r>
    <n v="581"/>
    <s v="China"/>
    <s v="Beijing"/>
    <m/>
    <n v="1980"/>
    <n v="0"/>
    <m/>
    <m/>
    <m/>
    <n v="0.43"/>
    <m/>
    <m/>
    <m/>
    <n v="16.670000000000002"/>
    <n v="523.66999999999996"/>
    <n v="498.67"/>
    <m/>
    <m/>
    <m/>
    <m/>
    <n v="0"/>
    <m/>
    <m/>
    <m/>
    <m/>
    <m/>
    <n v="0"/>
    <n v="0"/>
    <m/>
    <m/>
    <m/>
    <m/>
    <m/>
    <m/>
    <m/>
    <m/>
    <m/>
    <m/>
    <m/>
    <s v="Agricultural"/>
    <s v="agricultur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a Detailed MCIs for buildings above ground constructed before 1980 in Beijing"/>
    <m/>
    <s v="Schwartzberg (Fishman)"/>
    <m/>
    <m/>
    <m/>
    <m/>
    <m/>
    <m/>
    <m/>
    <m/>
    <m/>
    <m/>
    <m/>
    <m/>
    <m/>
    <m/>
    <m/>
    <m/>
    <m/>
    <x v="2"/>
    <x v="2"/>
    <x v="11"/>
    <x v="0"/>
    <s v="Standard"/>
    <s v="sample/average/statistics"/>
    <x v="1"/>
    <x v="0"/>
    <s v="ASIA_CHN"/>
  </r>
  <r>
    <n v="582"/>
    <s v="China"/>
    <s v="Beijing"/>
    <n v="1981"/>
    <n v="2000"/>
    <n v="57.18"/>
    <m/>
    <m/>
    <m/>
    <m/>
    <m/>
    <m/>
    <m/>
    <n v="333.27"/>
    <n v="1343.65"/>
    <n v="369.69"/>
    <m/>
    <m/>
    <m/>
    <m/>
    <n v="3.76"/>
    <m/>
    <m/>
    <m/>
    <m/>
    <m/>
    <n v="0"/>
    <n v="1.43"/>
    <m/>
    <m/>
    <m/>
    <m/>
    <m/>
    <m/>
    <m/>
    <m/>
    <m/>
    <m/>
    <m/>
    <s v="commercial"/>
    <s v="commerc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2"/>
    <x v="0"/>
    <s v="Standard"/>
    <s v="sample/average/statistics"/>
    <x v="1"/>
    <x v="0"/>
    <s v="ASIA_CHN"/>
  </r>
  <r>
    <n v="583"/>
    <s v="China"/>
    <s v="Beijing"/>
    <n v="1981"/>
    <n v="2000"/>
    <n v="27.79"/>
    <m/>
    <m/>
    <m/>
    <m/>
    <m/>
    <m/>
    <m/>
    <n v="185"/>
    <n v="905.27"/>
    <n v="553.27"/>
    <m/>
    <m/>
    <m/>
    <m/>
    <n v="1.96"/>
    <m/>
    <m/>
    <m/>
    <m/>
    <m/>
    <n v="0"/>
    <n v="1.92"/>
    <m/>
    <m/>
    <m/>
    <m/>
    <m/>
    <m/>
    <m/>
    <m/>
    <m/>
    <m/>
    <m/>
    <s v="Municipal"/>
    <s v="municip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1"/>
    <x v="0"/>
    <s v="Standard"/>
    <s v="sample/average/statistics"/>
    <x v="1"/>
    <x v="0"/>
    <s v="ASIA_CHN"/>
  </r>
  <r>
    <n v="584"/>
    <s v="China"/>
    <s v="Beijing"/>
    <n v="1981"/>
    <n v="2000"/>
    <n v="0.94"/>
    <m/>
    <m/>
    <m/>
    <m/>
    <m/>
    <m/>
    <m/>
    <n v="14.49"/>
    <n v="126.53"/>
    <n v="376.99"/>
    <m/>
    <m/>
    <m/>
    <m/>
    <n v="0"/>
    <m/>
    <m/>
    <m/>
    <m/>
    <m/>
    <n v="0"/>
    <n v="0"/>
    <m/>
    <m/>
    <m/>
    <m/>
    <m/>
    <m/>
    <m/>
    <m/>
    <m/>
    <m/>
    <m/>
    <s v="Storage"/>
    <s v="storage"/>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5"/>
    <x v="0"/>
    <s v="Standard"/>
    <s v="sample/average/statistics"/>
    <x v="1"/>
    <x v="0"/>
    <s v="ASIA_CHN"/>
  </r>
  <r>
    <n v="585"/>
    <s v="China"/>
    <s v="Beijing"/>
    <n v="1981"/>
    <n v="2000"/>
    <n v="92.58"/>
    <m/>
    <m/>
    <m/>
    <m/>
    <m/>
    <m/>
    <m/>
    <n v="400.08"/>
    <n v="1235.3400000000001"/>
    <n v="286.77999999999997"/>
    <m/>
    <m/>
    <m/>
    <m/>
    <n v="1.7"/>
    <m/>
    <m/>
    <m/>
    <m/>
    <m/>
    <n v="0"/>
    <n v="1.06"/>
    <m/>
    <m/>
    <m/>
    <m/>
    <m/>
    <m/>
    <m/>
    <m/>
    <m/>
    <m/>
    <m/>
    <s v="Mixed"/>
    <s v="mixed"/>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
    <x v="0"/>
    <s v="Standard"/>
    <s v="sample/average/statistics"/>
    <x v="1"/>
    <x v="0"/>
    <s v="ASIA_CHN"/>
  </r>
  <r>
    <n v="586"/>
    <s v="China"/>
    <s v="Beijing"/>
    <n v="1981"/>
    <n v="2000"/>
    <n v="49.65"/>
    <m/>
    <m/>
    <m/>
    <m/>
    <m/>
    <m/>
    <m/>
    <n v="214.15"/>
    <n v="537.14"/>
    <n v="583.41"/>
    <m/>
    <m/>
    <m/>
    <m/>
    <n v="2.4700000000000002"/>
    <m/>
    <m/>
    <m/>
    <m/>
    <m/>
    <n v="0"/>
    <n v="2.72"/>
    <m/>
    <m/>
    <m/>
    <m/>
    <m/>
    <m/>
    <m/>
    <m/>
    <m/>
    <m/>
    <m/>
    <s v="industrial"/>
    <s v="industr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2"/>
    <x v="0"/>
    <s v="Standard"/>
    <s v="sample/average/statistics"/>
    <x v="1"/>
    <x v="0"/>
    <s v="ASIA_CHN"/>
  </r>
  <r>
    <n v="587"/>
    <s v="China"/>
    <s v="Beijing"/>
    <n v="1981"/>
    <n v="2000"/>
    <n v="49.92"/>
    <m/>
    <m/>
    <m/>
    <m/>
    <m/>
    <m/>
    <m/>
    <n v="249.89"/>
    <n v="1020.96"/>
    <n v="662.69"/>
    <m/>
    <m/>
    <m/>
    <m/>
    <n v="2.4300000000000002"/>
    <m/>
    <m/>
    <m/>
    <m/>
    <m/>
    <n v="0"/>
    <n v="1.87"/>
    <m/>
    <m/>
    <m/>
    <m/>
    <m/>
    <m/>
    <m/>
    <m/>
    <m/>
    <m/>
    <m/>
    <s v="Public"/>
    <s v="public"/>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1"/>
    <x v="0"/>
    <s v="Standard"/>
    <s v="sample/average/statistics"/>
    <x v="1"/>
    <x v="0"/>
    <s v="ASIA_CHN"/>
  </r>
  <r>
    <n v="588"/>
    <s v="China"/>
    <s v="Beijing"/>
    <n v="1981"/>
    <n v="2000"/>
    <n v="23.12"/>
    <m/>
    <m/>
    <m/>
    <m/>
    <m/>
    <m/>
    <m/>
    <n v="170.62"/>
    <n v="1043.99"/>
    <n v="776.62"/>
    <m/>
    <m/>
    <m/>
    <m/>
    <n v="2.36"/>
    <m/>
    <m/>
    <m/>
    <m/>
    <m/>
    <n v="0"/>
    <n v="2.44"/>
    <m/>
    <m/>
    <m/>
    <m/>
    <m/>
    <m/>
    <m/>
    <m/>
    <m/>
    <m/>
    <m/>
    <s v="Educational"/>
    <s v="education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1"/>
    <x v="0"/>
    <s v="Standard"/>
    <s v="sample/average/statistics"/>
    <x v="1"/>
    <x v="0"/>
    <s v="ASIA_CHN"/>
  </r>
  <r>
    <n v="589"/>
    <s v="China"/>
    <s v="Beijing"/>
    <n v="1981"/>
    <n v="2000"/>
    <n v="16.64"/>
    <m/>
    <m/>
    <m/>
    <m/>
    <m/>
    <m/>
    <m/>
    <n v="114.3"/>
    <n v="488.73"/>
    <n v="536"/>
    <m/>
    <m/>
    <m/>
    <m/>
    <n v="0.68"/>
    <m/>
    <m/>
    <m/>
    <m/>
    <m/>
    <n v="0"/>
    <n v="1.1499999999999999"/>
    <m/>
    <m/>
    <m/>
    <m/>
    <m/>
    <m/>
    <m/>
    <m/>
    <m/>
    <m/>
    <m/>
    <s v="Residential"/>
    <s v="resident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0"/>
    <x v="0"/>
    <s v="Standard"/>
    <s v="sample/average/statistics"/>
    <x v="0"/>
    <x v="0"/>
    <s v="ASIA_CHN"/>
  </r>
  <r>
    <n v="590"/>
    <s v="China"/>
    <s v="Beijing"/>
    <n v="1981"/>
    <n v="2000"/>
    <n v="42.47"/>
    <m/>
    <m/>
    <m/>
    <m/>
    <m/>
    <m/>
    <m/>
    <n v="220.72"/>
    <n v="1691.04"/>
    <n v="644.5"/>
    <m/>
    <m/>
    <m/>
    <m/>
    <n v="5.52"/>
    <m/>
    <m/>
    <m/>
    <m/>
    <m/>
    <n v="0"/>
    <n v="2.91"/>
    <m/>
    <m/>
    <m/>
    <m/>
    <m/>
    <m/>
    <m/>
    <m/>
    <m/>
    <m/>
    <m/>
    <s v="Sport"/>
    <s v="sport"/>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1"/>
    <x v="0"/>
    <s v="Standard"/>
    <s v="sample/average/statistics"/>
    <x v="1"/>
    <x v="0"/>
    <s v="ASIA_CHN"/>
  </r>
  <r>
    <n v="591"/>
    <s v="China"/>
    <s v="Beijing"/>
    <n v="1981"/>
    <n v="2000"/>
    <n v="46.5"/>
    <m/>
    <m/>
    <m/>
    <m/>
    <m/>
    <m/>
    <m/>
    <n v="175"/>
    <n v="0"/>
    <n v="833"/>
    <m/>
    <m/>
    <m/>
    <m/>
    <n v="0"/>
    <m/>
    <m/>
    <m/>
    <m/>
    <m/>
    <n v="0"/>
    <n v="0"/>
    <m/>
    <m/>
    <m/>
    <m/>
    <m/>
    <m/>
    <m/>
    <m/>
    <m/>
    <m/>
    <m/>
    <s v="Parking"/>
    <s v="parking"/>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1"/>
    <x v="0"/>
    <s v="Standard"/>
    <s v="sample/average/statistics"/>
    <x v="1"/>
    <x v="0"/>
    <s v="ASIA_CHN"/>
  </r>
  <r>
    <n v="592"/>
    <s v="China"/>
    <s v="Beijing"/>
    <n v="1981"/>
    <n v="2000"/>
    <n v="0"/>
    <m/>
    <m/>
    <m/>
    <m/>
    <m/>
    <m/>
    <m/>
    <n v="28.57"/>
    <n v="250"/>
    <n v="1092.8599999999999"/>
    <m/>
    <m/>
    <m/>
    <m/>
    <n v="0"/>
    <m/>
    <m/>
    <m/>
    <m/>
    <m/>
    <n v="0"/>
    <n v="0"/>
    <m/>
    <m/>
    <m/>
    <m/>
    <m/>
    <m/>
    <m/>
    <m/>
    <m/>
    <m/>
    <m/>
    <s v="Agricultural"/>
    <s v="agricultur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b Detailed MCIs for buildings above ground constructed from 1981 to 2000 in Beijing."/>
    <m/>
    <s v="Schwartzberg (Fishman)"/>
    <m/>
    <m/>
    <m/>
    <m/>
    <m/>
    <m/>
    <m/>
    <m/>
    <m/>
    <m/>
    <m/>
    <m/>
    <m/>
    <m/>
    <m/>
    <m/>
    <m/>
    <x v="2"/>
    <x v="2"/>
    <x v="11"/>
    <x v="0"/>
    <s v="Standard"/>
    <s v="sample/average/statistics"/>
    <x v="1"/>
    <x v="0"/>
    <s v="ASIA_CHN"/>
  </r>
  <r>
    <n v="593"/>
    <s v="China"/>
    <s v="Beijing"/>
    <n v="2001"/>
    <n v="2018"/>
    <n v="133.22999999999999"/>
    <m/>
    <m/>
    <m/>
    <n v="2.38"/>
    <m/>
    <m/>
    <m/>
    <n v="206.68"/>
    <n v="829.57999999999993"/>
    <n v="88.64"/>
    <m/>
    <m/>
    <m/>
    <m/>
    <n v="0"/>
    <m/>
    <m/>
    <m/>
    <m/>
    <m/>
    <n v="3.4"/>
    <n v="0"/>
    <m/>
    <m/>
    <m/>
    <m/>
    <m/>
    <m/>
    <m/>
    <m/>
    <m/>
    <m/>
    <m/>
    <s v="Commercial"/>
    <s v="commerc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2"/>
    <x v="0"/>
    <s v="Standard"/>
    <s v="sample/average/statistics"/>
    <x v="1"/>
    <x v="0"/>
    <s v="ASIA_CHN"/>
  </r>
  <r>
    <n v="594"/>
    <s v="China"/>
    <s v="Beijing"/>
    <n v="2001"/>
    <n v="2018"/>
    <n v="70.72"/>
    <m/>
    <m/>
    <m/>
    <n v="0"/>
    <m/>
    <m/>
    <m/>
    <n v="138.47999999999999"/>
    <n v="791.08999999999992"/>
    <n v="0"/>
    <m/>
    <m/>
    <m/>
    <m/>
    <n v="0.13"/>
    <m/>
    <m/>
    <m/>
    <m/>
    <m/>
    <n v="0"/>
    <n v="0"/>
    <m/>
    <m/>
    <m/>
    <m/>
    <m/>
    <m/>
    <m/>
    <m/>
    <m/>
    <m/>
    <m/>
    <s v="Civic"/>
    <s v="municip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595"/>
    <s v="China"/>
    <s v="Beijing"/>
    <n v="2001"/>
    <n v="2018"/>
    <n v="0"/>
    <m/>
    <m/>
    <m/>
    <n v="0"/>
    <m/>
    <m/>
    <m/>
    <n v="45.45"/>
    <n v="415"/>
    <n v="185.45"/>
    <m/>
    <m/>
    <m/>
    <m/>
    <n v="0"/>
    <m/>
    <m/>
    <m/>
    <m/>
    <m/>
    <n v="0"/>
    <n v="0"/>
    <m/>
    <m/>
    <m/>
    <m/>
    <m/>
    <m/>
    <m/>
    <m/>
    <m/>
    <m/>
    <m/>
    <s v="Storage"/>
    <s v="warehouse"/>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5"/>
    <x v="0"/>
    <s v="Standard"/>
    <s v="sample/average/statistics"/>
    <x v="1"/>
    <x v="0"/>
    <s v="ASIA_CHN"/>
  </r>
  <r>
    <n v="596"/>
    <s v="China"/>
    <s v="Beijing"/>
    <n v="2001"/>
    <n v="2018"/>
    <n v="71.11"/>
    <m/>
    <m/>
    <m/>
    <n v="1.28"/>
    <m/>
    <m/>
    <m/>
    <n v="146.94999999999999"/>
    <n v="23.19"/>
    <n v="263.5"/>
    <m/>
    <m/>
    <m/>
    <m/>
    <n v="0"/>
    <m/>
    <m/>
    <m/>
    <m/>
    <m/>
    <n v="0"/>
    <n v="0"/>
    <m/>
    <m/>
    <m/>
    <m/>
    <m/>
    <m/>
    <m/>
    <m/>
    <m/>
    <m/>
    <m/>
    <s v="Mixed"/>
    <s v="mixed"/>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
    <x v="0"/>
    <s v="Standard"/>
    <s v="sample/average/statistics"/>
    <x v="1"/>
    <x v="0"/>
    <s v="ASIA_CHN"/>
  </r>
  <r>
    <n v="597"/>
    <s v="China"/>
    <s v="Beijing"/>
    <n v="2001"/>
    <n v="2018"/>
    <n v="40.479999999999997"/>
    <m/>
    <m/>
    <m/>
    <n v="6.05"/>
    <m/>
    <m/>
    <m/>
    <n v="154.72999999999999"/>
    <n v="361.07"/>
    <n v="188.26"/>
    <m/>
    <m/>
    <m/>
    <m/>
    <n v="0.24"/>
    <m/>
    <m/>
    <m/>
    <m/>
    <m/>
    <n v="0"/>
    <n v="0"/>
    <m/>
    <m/>
    <m/>
    <m/>
    <m/>
    <m/>
    <m/>
    <m/>
    <m/>
    <m/>
    <m/>
    <s v="industrial"/>
    <s v="industr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2"/>
    <x v="0"/>
    <s v="Standard"/>
    <s v="sample/average/statistics"/>
    <x v="1"/>
    <x v="0"/>
    <s v="ASIA_CHN"/>
  </r>
  <r>
    <n v="598"/>
    <s v="China"/>
    <s v="Beijing"/>
    <n v="2001"/>
    <n v="2018"/>
    <n v="92.44"/>
    <m/>
    <m/>
    <m/>
    <n v="1.96"/>
    <m/>
    <m/>
    <m/>
    <n v="186.89"/>
    <n v="758.47"/>
    <n v="373.29"/>
    <m/>
    <m/>
    <m/>
    <m/>
    <n v="0.09"/>
    <m/>
    <m/>
    <m/>
    <m/>
    <m/>
    <n v="2.0499999999999998"/>
    <n v="0"/>
    <m/>
    <m/>
    <m/>
    <m/>
    <m/>
    <m/>
    <m/>
    <m/>
    <m/>
    <m/>
    <m/>
    <s v="Civic"/>
    <s v="public"/>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599"/>
    <s v="China"/>
    <s v="Beijing"/>
    <n v="2001"/>
    <n v="2018"/>
    <n v="50.64"/>
    <m/>
    <m/>
    <m/>
    <n v="0"/>
    <m/>
    <m/>
    <m/>
    <n v="215.99"/>
    <n v="1251.27"/>
    <n v="0"/>
    <m/>
    <m/>
    <m/>
    <m/>
    <n v="0.1"/>
    <m/>
    <m/>
    <m/>
    <m/>
    <m/>
    <n v="0"/>
    <n v="0"/>
    <m/>
    <m/>
    <m/>
    <m/>
    <m/>
    <m/>
    <m/>
    <m/>
    <m/>
    <m/>
    <m/>
    <s v="Educational"/>
    <s v="education"/>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600"/>
    <s v="China"/>
    <s v="Beijing"/>
    <n v="2001"/>
    <n v="2018"/>
    <n v="25.85"/>
    <m/>
    <m/>
    <m/>
    <n v="9.27"/>
    <m/>
    <m/>
    <m/>
    <n v="84.66"/>
    <n v="406.82000000000005"/>
    <n v="319.47000000000003"/>
    <m/>
    <m/>
    <m/>
    <m/>
    <n v="0.02"/>
    <m/>
    <m/>
    <m/>
    <m/>
    <m/>
    <n v="0.45"/>
    <n v="0.05"/>
    <m/>
    <m/>
    <m/>
    <m/>
    <m/>
    <m/>
    <m/>
    <m/>
    <m/>
    <m/>
    <m/>
    <s v="Residential"/>
    <s v="residenti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0"/>
    <x v="0"/>
    <s v="Standard"/>
    <s v="sample/average/statistics"/>
    <x v="0"/>
    <x v="0"/>
    <s v="ASIA_CHN"/>
  </r>
  <r>
    <n v="601"/>
    <s v="China"/>
    <s v="Beijing"/>
    <n v="2001"/>
    <n v="2018"/>
    <n v="80.63"/>
    <m/>
    <m/>
    <m/>
    <n v="2.08"/>
    <m/>
    <m/>
    <m/>
    <n v="241.48"/>
    <n v="851.92"/>
    <n v="177.46"/>
    <m/>
    <m/>
    <m/>
    <m/>
    <n v="0.36"/>
    <m/>
    <m/>
    <m/>
    <m/>
    <m/>
    <n v="1.19"/>
    <n v="7.0000000000000007E-2"/>
    <m/>
    <m/>
    <m/>
    <m/>
    <m/>
    <m/>
    <m/>
    <m/>
    <m/>
    <m/>
    <m/>
    <s v="Sport"/>
    <s v="civic"/>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602"/>
    <s v="China"/>
    <s v="Beijing"/>
    <n v="2001"/>
    <n v="2018"/>
    <n v="95.63"/>
    <m/>
    <m/>
    <m/>
    <n v="0.26"/>
    <m/>
    <m/>
    <m/>
    <n v="367.46"/>
    <n v="2326.6099999999997"/>
    <n v="118.58"/>
    <m/>
    <m/>
    <m/>
    <m/>
    <n v="1.41"/>
    <m/>
    <m/>
    <m/>
    <m/>
    <m/>
    <n v="0"/>
    <n v="0"/>
    <m/>
    <m/>
    <m/>
    <m/>
    <m/>
    <m/>
    <m/>
    <m/>
    <m/>
    <m/>
    <m/>
    <s v="Parking"/>
    <s v="parking"/>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603"/>
    <s v="China"/>
    <s v="Beijing"/>
    <n v="2001"/>
    <n v="2018"/>
    <n v="0"/>
    <m/>
    <m/>
    <m/>
    <n v="0.53"/>
    <m/>
    <m/>
    <m/>
    <n v="31.38"/>
    <n v="25.12"/>
    <n v="842.31"/>
    <m/>
    <m/>
    <m/>
    <m/>
    <n v="0"/>
    <m/>
    <m/>
    <m/>
    <m/>
    <m/>
    <n v="0"/>
    <n v="0"/>
    <m/>
    <m/>
    <m/>
    <m/>
    <m/>
    <m/>
    <m/>
    <m/>
    <m/>
    <m/>
    <m/>
    <s v="Agricultural"/>
    <s v="agricultural"/>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604"/>
    <s v="China"/>
    <s v="Beijing"/>
    <n v="2001"/>
    <n v="2018"/>
    <n v="0.03"/>
    <m/>
    <m/>
    <m/>
    <m/>
    <m/>
    <m/>
    <m/>
    <n v="435.06"/>
    <n v="0"/>
    <n v="18.670000000000002"/>
    <m/>
    <m/>
    <m/>
    <m/>
    <n v="0"/>
    <m/>
    <m/>
    <m/>
    <m/>
    <m/>
    <m/>
    <m/>
    <m/>
    <m/>
    <m/>
    <m/>
    <m/>
    <m/>
    <m/>
    <m/>
    <m/>
    <m/>
    <m/>
    <s v="basement"/>
    <s v="storage"/>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605"/>
    <s v="China"/>
    <s v="Beijing"/>
    <n v="2001"/>
    <n v="2018"/>
    <n v="0"/>
    <m/>
    <m/>
    <m/>
    <m/>
    <m/>
    <m/>
    <m/>
    <n v="51.16"/>
    <n v="195.95999999999998"/>
    <n v="0"/>
    <m/>
    <m/>
    <m/>
    <m/>
    <n v="0"/>
    <m/>
    <m/>
    <m/>
    <m/>
    <m/>
    <m/>
    <m/>
    <m/>
    <m/>
    <m/>
    <m/>
    <m/>
    <m/>
    <m/>
    <m/>
    <m/>
    <m/>
    <m/>
    <s v="foundation"/>
    <m/>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606"/>
    <s v="China"/>
    <s v="Beijing"/>
    <n v="2001"/>
    <n v="2018"/>
    <n v="20"/>
    <m/>
    <m/>
    <m/>
    <m/>
    <m/>
    <m/>
    <m/>
    <n v="500"/>
    <n v="19.52"/>
    <n v="0.14000000000000001"/>
    <m/>
    <m/>
    <m/>
    <m/>
    <n v="1.86"/>
    <m/>
    <m/>
    <m/>
    <m/>
    <m/>
    <m/>
    <m/>
    <m/>
    <m/>
    <m/>
    <m/>
    <m/>
    <m/>
    <m/>
    <m/>
    <m/>
    <m/>
    <m/>
    <s v="Garage"/>
    <s v="storage"/>
    <s v="averaged"/>
    <s v="urban"/>
    <m/>
    <s v="Mao R, Bao Y, Huang Z, Liu Q, Liu G"/>
    <n v="2020"/>
    <s v="High-Resolution Mapping of the Urban Built Environment Stocks in Beijing"/>
    <s v="Environmental Science &amp; Technology"/>
    <s v="Copyright American Chemical Society"/>
    <s v="10.1021/acs.est.9b07229"/>
    <s v="https://doi.org/10.1021/acs.est.9b07229"/>
    <m/>
    <m/>
    <m/>
    <s v="Table S6c Detailed MCIs for buildings above ground constructed from 2001 to 2018 in Beijing."/>
    <m/>
    <s v="Schwartzberg (Fishman)"/>
    <m/>
    <m/>
    <m/>
    <m/>
    <m/>
    <m/>
    <m/>
    <m/>
    <m/>
    <m/>
    <m/>
    <m/>
    <m/>
    <m/>
    <m/>
    <m/>
    <m/>
    <x v="2"/>
    <x v="2"/>
    <x v="11"/>
    <x v="0"/>
    <s v="Standard"/>
    <s v="sample/average/statistics"/>
    <x v="1"/>
    <x v="0"/>
    <s v="ASIA_CHN"/>
  </r>
  <r>
    <n v="607"/>
    <s v="Hong Kong/China"/>
    <s v="Hong Kong"/>
    <n v="2001"/>
    <n v="2003"/>
    <n v="140.91999999999999"/>
    <m/>
    <n v="1.52"/>
    <m/>
    <n v="2.23"/>
    <m/>
    <m/>
    <n v="1413.42"/>
    <n v="0.06"/>
    <m/>
    <m/>
    <m/>
    <m/>
    <m/>
    <m/>
    <m/>
    <m/>
    <n v="0.81"/>
    <m/>
    <m/>
    <m/>
    <m/>
    <n v="4.41"/>
    <m/>
    <m/>
    <m/>
    <m/>
    <m/>
    <m/>
    <m/>
    <m/>
    <m/>
    <s v="Commercial, reinforced concrete"/>
    <n v="30"/>
    <s v="commercial"/>
    <s v="commercial"/>
    <s v="case study"/>
    <s v="urban"/>
    <s v="NULL"/>
    <s v="Hui, Y., Qinping, S., Fan, L.C.H., Yoawu, W. &amp; Lei, Z"/>
    <n v="2020"/>
    <s v="Greenhouse gas emissions in building construction: A case study of One Peking in Hong Kong"/>
    <s v="Building and Environment"/>
    <s v="Copyright Elsevier"/>
    <s v="10.1016/j.buildenv.2009.09.014"/>
    <s v="https://doi.org/10.1016/j.buildenv.2009.09.014"/>
    <s v="I calculated the intensity, based on the data in the article"/>
    <m/>
    <m/>
    <s v="Table 6. Building material list of One Peking."/>
    <m/>
    <s v="Schwartzberg (Fishman)"/>
    <m/>
    <m/>
    <m/>
    <m/>
    <m/>
    <m/>
    <m/>
    <m/>
    <m/>
    <m/>
    <m/>
    <m/>
    <m/>
    <m/>
    <m/>
    <m/>
    <m/>
    <x v="2"/>
    <x v="2"/>
    <x v="12"/>
    <x v="0"/>
    <s v="Standard"/>
    <s v="real-world single case study"/>
    <x v="1"/>
    <x v="0"/>
    <s v="ASIA_CHN"/>
  </r>
  <r>
    <n v="608"/>
    <s v="Germany"/>
    <m/>
    <m/>
    <m/>
    <n v="13.11"/>
    <m/>
    <n v="1.07"/>
    <m/>
    <n v="1.84"/>
    <m/>
    <m/>
    <n v="88.61"/>
    <n v="5.29"/>
    <m/>
    <n v="20.04"/>
    <m/>
    <m/>
    <m/>
    <m/>
    <m/>
    <m/>
    <m/>
    <m/>
    <m/>
    <m/>
    <m/>
    <n v="2.57"/>
    <m/>
    <n v="0.88"/>
    <n v="0.08"/>
    <m/>
    <m/>
    <m/>
    <m/>
    <m/>
    <m/>
    <s v="Exterior wall of a factory"/>
    <m/>
    <s v="industrial"/>
    <s v="industrial"/>
    <s v="case study"/>
    <s v="urban"/>
    <s v="NULL"/>
    <s v="Ortlepp, Regine; Gruhler, Karin; Schiller, Georg"/>
    <n v="2016"/>
    <s v="Material stocks in Germany's non-domestic buildings: a new quantification method"/>
    <s v="Building Research &amp; Information"/>
    <s v="Copyright Elsevier"/>
    <s v="10.1080/09613218.2016.1112096"/>
    <s v="https://doi.org/10.1080/09613218.2016.1112096"/>
    <m/>
    <m/>
    <m/>
    <s v="Table 5 General material composition indicator (MCI) of the synthetic building element ‘exterior wall of factory building’ in relation to element surface (es) and £oor space (fs)"/>
    <m/>
    <s v="Schwartzberg (Fishman)"/>
    <m/>
    <m/>
    <m/>
    <m/>
    <m/>
    <m/>
    <m/>
    <m/>
    <m/>
    <m/>
    <m/>
    <m/>
    <m/>
    <m/>
    <m/>
    <m/>
    <m/>
    <x v="0"/>
    <x v="0"/>
    <x v="2"/>
    <x v="2"/>
    <s v="Standard"/>
    <s v="real-world single case study"/>
    <x v="1"/>
    <x v="2"/>
    <s v="OECD_EU15"/>
  </r>
  <r>
    <n v="609"/>
    <s v="Peru"/>
    <s v="Chiclayo"/>
    <m/>
    <m/>
    <n v="34.799999999999997"/>
    <m/>
    <m/>
    <m/>
    <m/>
    <m/>
    <m/>
    <n v="1049"/>
    <m/>
    <m/>
    <n v="267"/>
    <n v="256"/>
    <m/>
    <m/>
    <m/>
    <m/>
    <m/>
    <m/>
    <m/>
    <m/>
    <m/>
    <m/>
    <m/>
    <m/>
    <m/>
    <m/>
    <m/>
    <m/>
    <m/>
    <m/>
    <m/>
    <m/>
    <s v="Brick Masonary"/>
    <n v="1.9"/>
    <s v="residential"/>
    <s v="residential"/>
    <s v="case study"/>
    <s v="urban"/>
    <s v="NULL"/>
    <s v="Mesta, Carlos; Kahhat, Ramzy; Santa-Cruz, Sandra"/>
    <n v="2017"/>
    <s v="Quantification of Lost Material Stock of Buildings After an Earthquake. A Case Study of Chiclayo, Peru"/>
    <s v="16th World Conference on Earthquake Engineering"/>
    <s v="Copyright by the authors "/>
    <s v="NA"/>
    <s v="https://www.researchgate.net/publication/312490305_QUANTIFICATION_OF_LOST_MATERIAL_STOCK_OF_BUILDINGS_AFTER_AN_EARTHQUAKE_A_CASE_STUDY_OF_CHICLAYO_PERU"/>
    <s v="Could not find the exact outlet and DOI"/>
    <m/>
    <m/>
    <s v="Table 4 – Material intensities (kg/m2 ) for different building types"/>
    <m/>
    <s v="Schwartzberg (Fishman)"/>
    <m/>
    <m/>
    <m/>
    <m/>
    <m/>
    <m/>
    <m/>
    <m/>
    <m/>
    <m/>
    <m/>
    <m/>
    <m/>
    <m/>
    <m/>
    <m/>
    <m/>
    <x v="3"/>
    <x v="1"/>
    <x v="0"/>
    <x v="4"/>
    <s v="Standard"/>
    <s v="real-world single case study"/>
    <x v="0"/>
    <x v="3"/>
    <s v="LAM_LAM-M"/>
  </r>
  <r>
    <n v="610"/>
    <s v="Peru"/>
    <s v="Chiclayo"/>
    <m/>
    <m/>
    <m/>
    <m/>
    <m/>
    <m/>
    <n v="150"/>
    <m/>
    <m/>
    <n v="539"/>
    <m/>
    <m/>
    <m/>
    <m/>
    <m/>
    <m/>
    <m/>
    <m/>
    <m/>
    <m/>
    <m/>
    <m/>
    <m/>
    <m/>
    <m/>
    <m/>
    <m/>
    <m/>
    <m/>
    <m/>
    <m/>
    <m/>
    <m/>
    <m/>
    <s v="Adobe wood"/>
    <n v="1.2"/>
    <s v="residential"/>
    <s v="residential"/>
    <s v="case study"/>
    <s v="urban"/>
    <s v="NULL"/>
    <s v="Mesta, Carlos; Kahhat, Ramzy; Santa-Cruz, Sandra"/>
    <n v="2017"/>
    <s v="Quantification of Lost Material Stock of Buildings After an Earthquake. A Case Study of Chiclayo, Peru"/>
    <s v="16th World Conference on Earthquake Engineering"/>
    <s v="Copyright by the authors "/>
    <s v="NA"/>
    <s v="https://www.researchgate.net/publication/312490305_QUANTIFICATION_OF_LOST_MATERIAL_STOCK_OF_BUILDINGS_AFTER_AN_EARTHQUAKE_A_CASE_STUDY_OF_CHICLAYO_PERU"/>
    <s v="Could not find the exact outlet and DOI"/>
    <m/>
    <m/>
    <s v="Table 4 – Material intensities (kg/m2 ) for different building types"/>
    <m/>
    <s v="Schwartzberg (Fishman)"/>
    <m/>
    <m/>
    <m/>
    <m/>
    <m/>
    <m/>
    <m/>
    <m/>
    <m/>
    <m/>
    <m/>
    <m/>
    <m/>
    <m/>
    <m/>
    <m/>
    <m/>
    <x v="3"/>
    <x v="1"/>
    <x v="0"/>
    <x v="5"/>
    <s v="Standard"/>
    <s v="real-world single case study"/>
    <x v="0"/>
    <x v="3"/>
    <s v="LAM_LAM-M"/>
  </r>
  <r>
    <n v="611"/>
    <s v="Peru"/>
    <s v="Chiclayo"/>
    <m/>
    <m/>
    <n v="37.5"/>
    <m/>
    <m/>
    <m/>
    <m/>
    <m/>
    <m/>
    <n v="933"/>
    <m/>
    <m/>
    <n v="234"/>
    <n v="241"/>
    <m/>
    <m/>
    <m/>
    <m/>
    <m/>
    <m/>
    <m/>
    <m/>
    <m/>
    <m/>
    <m/>
    <m/>
    <m/>
    <m/>
    <m/>
    <m/>
    <m/>
    <m/>
    <m/>
    <m/>
    <s v="Reinforced Concrete"/>
    <n v="1"/>
    <s v="residential"/>
    <s v="residential"/>
    <s v="case study"/>
    <s v="urban"/>
    <s v="NULL"/>
    <s v="Mesta, Carlos; Kahhat, Ramzy; Santa-Cruz, Sandra"/>
    <n v="2017"/>
    <s v="Quantification of Lost Material Stock of Buildings After an Earthquake. A Case Study of Chiclayo, Peru"/>
    <s v="16th World Conference on Earthquake Engineering"/>
    <s v="Copyright by the authors "/>
    <s v="NA"/>
    <s v="https://www.researchgate.net/publication/312490305_QUANTIFICATION_OF_LOST_MATERIAL_STOCK_OF_BUILDINGS_AFTER_AN_EARTHQUAKE_A_CASE_STUDY_OF_CHICLAYO_PERU"/>
    <s v="Could not find the exact outlet and DOI"/>
    <m/>
    <m/>
    <s v="Table 4 – Material intensities (kg/m2 ) for different building types"/>
    <m/>
    <s v="Schwartzberg (Fishman)"/>
    <m/>
    <m/>
    <m/>
    <m/>
    <m/>
    <m/>
    <m/>
    <m/>
    <m/>
    <m/>
    <m/>
    <m/>
    <m/>
    <m/>
    <m/>
    <m/>
    <m/>
    <x v="3"/>
    <x v="1"/>
    <x v="0"/>
    <x v="2"/>
    <s v="Standard"/>
    <s v="real-world single case study"/>
    <x v="0"/>
    <x v="2"/>
    <s v="LAM_LAM-M"/>
  </r>
  <r>
    <n v="612"/>
    <s v="China"/>
    <s v="East China"/>
    <m/>
    <m/>
    <n v="35.54"/>
    <m/>
    <m/>
    <m/>
    <m/>
    <m/>
    <m/>
    <m/>
    <m/>
    <m/>
    <n v="380"/>
    <m/>
    <m/>
    <m/>
    <m/>
    <m/>
    <m/>
    <m/>
    <m/>
    <m/>
    <m/>
    <m/>
    <m/>
    <m/>
    <m/>
    <m/>
    <m/>
    <m/>
    <m/>
    <m/>
    <m/>
    <m/>
    <s v="Concrete Framed"/>
    <n v="2"/>
    <s v="residential"/>
    <s v="SFH"/>
    <s v="case study"/>
    <s v="rural"/>
    <s v="NULL"/>
    <s v="Zhang X, Zhang X."/>
    <n v="2021"/>
    <s v="Comparison and sensitivity analysis of embodied carbon emissions and costs associated with rural house construction in China to identify sustainable structural forms"/>
    <s v="Journal of Cleaner Production"/>
    <s v="Copyright Elsevier"/>
    <s v="10.1016/j.jclepro.2021.126190"/>
    <s v="https://doi.org/10.1016/j.jclepro.2021.126190"/>
    <s v="Need to check if there are more materials that can be calculated"/>
    <m/>
    <m/>
    <s v="Table 2. Main subprojects and relevant engineering quantities."/>
    <m/>
    <s v="Schwartzberg (Fishman)"/>
    <m/>
    <m/>
    <m/>
    <m/>
    <m/>
    <m/>
    <m/>
    <m/>
    <m/>
    <m/>
    <m/>
    <m/>
    <m/>
    <m/>
    <m/>
    <m/>
    <m/>
    <x v="2"/>
    <x v="2"/>
    <x v="3"/>
    <x v="2"/>
    <s v="Standard"/>
    <s v="real-world single case study"/>
    <x v="2"/>
    <x v="2"/>
    <s v="ASIA_CHN"/>
  </r>
  <r>
    <n v="613"/>
    <s v="China"/>
    <s v="East China"/>
    <m/>
    <m/>
    <n v="15.04"/>
    <m/>
    <m/>
    <m/>
    <m/>
    <m/>
    <m/>
    <m/>
    <m/>
    <m/>
    <n v="1690"/>
    <m/>
    <m/>
    <m/>
    <m/>
    <m/>
    <m/>
    <m/>
    <m/>
    <m/>
    <m/>
    <m/>
    <m/>
    <m/>
    <m/>
    <m/>
    <m/>
    <m/>
    <m/>
    <m/>
    <m/>
    <m/>
    <s v="Block Masonary"/>
    <n v="2"/>
    <s v="residential"/>
    <s v="SFH"/>
    <s v="case study"/>
    <s v="rural"/>
    <s v="NULL"/>
    <s v="Zhang X, Zhang X."/>
    <n v="2021"/>
    <s v="Comparison and sensitivity analysis of embodied carbon emissions and costs associated with rural house construction in China to identify sustainable structural forms"/>
    <s v="Journal of Cleaner Production"/>
    <s v="Copyright Elsevier"/>
    <s v="10.1016/j.jclepro.2021.126190"/>
    <s v="https://doi.org/10.1016/j.jclepro.2021.126190"/>
    <s v="Need to check if there are more materials that can be calculated"/>
    <m/>
    <m/>
    <s v="Table 2. Main subprojects and relevant engineering quantities."/>
    <m/>
    <s v="Schwartzberg (Fishman)"/>
    <m/>
    <m/>
    <m/>
    <m/>
    <m/>
    <m/>
    <m/>
    <m/>
    <m/>
    <m/>
    <m/>
    <m/>
    <m/>
    <m/>
    <m/>
    <m/>
    <m/>
    <x v="2"/>
    <x v="2"/>
    <x v="3"/>
    <x v="4"/>
    <s v="Standard"/>
    <s v="real-world single case study"/>
    <x v="2"/>
    <x v="3"/>
    <s v="ASIA_CHN"/>
  </r>
  <r>
    <n v="614"/>
    <s v="China"/>
    <s v="East China"/>
    <m/>
    <m/>
    <n v="17.690000000000001"/>
    <m/>
    <m/>
    <m/>
    <m/>
    <m/>
    <m/>
    <m/>
    <m/>
    <m/>
    <n v="810"/>
    <m/>
    <m/>
    <m/>
    <m/>
    <m/>
    <m/>
    <m/>
    <m/>
    <m/>
    <m/>
    <m/>
    <m/>
    <m/>
    <m/>
    <m/>
    <m/>
    <m/>
    <m/>
    <m/>
    <m/>
    <m/>
    <s v="Prefabricated Masonary"/>
    <n v="2"/>
    <s v="residential"/>
    <s v="SFH"/>
    <s v="case study"/>
    <s v="rural"/>
    <s v="NULL"/>
    <s v="Zhang X, Zhang X."/>
    <n v="2021"/>
    <s v="Comparison and sensitivity analysis of embodied carbon emissions and costs associated with rural house construction in China to identify sustainable structural forms"/>
    <s v="Journal of Cleaner Production"/>
    <s v="Copyright Elsevier"/>
    <s v="10.1016/j.jclepro.2021.126190"/>
    <s v="https://doi.org/10.1016/j.jclepro.2021.126190"/>
    <s v="Need to check if there are more materials that can be calculated"/>
    <m/>
    <m/>
    <s v="Table 2. Main subprojects and relevant engineering quantities."/>
    <m/>
    <s v="Schwartzberg (Fishman)"/>
    <m/>
    <m/>
    <m/>
    <m/>
    <m/>
    <m/>
    <m/>
    <m/>
    <m/>
    <m/>
    <m/>
    <m/>
    <m/>
    <m/>
    <m/>
    <m/>
    <m/>
    <x v="2"/>
    <x v="2"/>
    <x v="3"/>
    <x v="7"/>
    <s v="Standard"/>
    <s v="real-world single case study"/>
    <x v="2"/>
    <x v="2"/>
    <s v="ASIA_CHN"/>
  </r>
  <r>
    <n v="615"/>
    <s v="Sweden"/>
    <m/>
    <m/>
    <n v="1930"/>
    <n v="3"/>
    <m/>
    <m/>
    <m/>
    <n v="199"/>
    <m/>
    <m/>
    <n v="119"/>
    <m/>
    <n v="730"/>
    <n v="33"/>
    <m/>
    <m/>
    <m/>
    <m/>
    <m/>
    <m/>
    <m/>
    <m/>
    <m/>
    <m/>
    <m/>
    <n v="24"/>
    <m/>
    <m/>
    <m/>
    <m/>
    <m/>
    <m/>
    <m/>
    <m/>
    <m/>
    <s v="Single-family Before 1930"/>
    <m/>
    <s v="residential"/>
    <s v="S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6"/>
    <x v="0"/>
    <s v="Standard"/>
    <s v="sample/average/statistics"/>
    <x v="2"/>
    <x v="0"/>
    <s v="OECD_EU15"/>
  </r>
  <r>
    <n v="616"/>
    <s v="Sweden"/>
    <m/>
    <n v="1931"/>
    <n v="1950"/>
    <n v="59"/>
    <m/>
    <m/>
    <m/>
    <n v="120"/>
    <m/>
    <m/>
    <n v="476"/>
    <m/>
    <n v="75"/>
    <n v="59"/>
    <m/>
    <m/>
    <m/>
    <m/>
    <m/>
    <m/>
    <m/>
    <m/>
    <m/>
    <m/>
    <m/>
    <n v="81"/>
    <m/>
    <m/>
    <m/>
    <m/>
    <m/>
    <m/>
    <m/>
    <m/>
    <m/>
    <s v="Single-family 1931–1950"/>
    <m/>
    <s v="residential"/>
    <s v="S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6"/>
    <x v="0"/>
    <s v="Standard"/>
    <s v="sample/average/statistics"/>
    <x v="2"/>
    <x v="0"/>
    <s v="OECD_EU15"/>
  </r>
  <r>
    <n v="617"/>
    <s v="Sweden"/>
    <m/>
    <n v="1951"/>
    <n v="1980"/>
    <n v="107"/>
    <m/>
    <m/>
    <m/>
    <n v="70"/>
    <m/>
    <m/>
    <n v="492"/>
    <m/>
    <m/>
    <n v="53"/>
    <m/>
    <m/>
    <m/>
    <m/>
    <m/>
    <m/>
    <m/>
    <m/>
    <m/>
    <m/>
    <m/>
    <n v="51"/>
    <m/>
    <m/>
    <m/>
    <m/>
    <m/>
    <m/>
    <m/>
    <m/>
    <m/>
    <s v="Single-family 1951–1980"/>
    <m/>
    <s v="residential"/>
    <s v="S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6"/>
    <x v="0"/>
    <s v="Standard"/>
    <s v="sample/average/statistics"/>
    <x v="2"/>
    <x v="0"/>
    <s v="OECD_EU15"/>
  </r>
  <r>
    <n v="618"/>
    <s v="Sweden"/>
    <m/>
    <n v="1981"/>
    <m/>
    <n v="65"/>
    <m/>
    <m/>
    <m/>
    <n v="69"/>
    <m/>
    <m/>
    <n v="343"/>
    <m/>
    <m/>
    <n v="35"/>
    <m/>
    <m/>
    <m/>
    <m/>
    <m/>
    <m/>
    <m/>
    <m/>
    <m/>
    <m/>
    <m/>
    <n v="91"/>
    <m/>
    <m/>
    <m/>
    <m/>
    <m/>
    <m/>
    <m/>
    <m/>
    <m/>
    <s v="Single-family After 1981"/>
    <m/>
    <s v="residential"/>
    <s v="S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6"/>
    <x v="0"/>
    <s v="Standard"/>
    <s v="sample/average/statistics"/>
    <x v="2"/>
    <x v="0"/>
    <s v="OECD_EU15"/>
  </r>
  <r>
    <n v="619"/>
    <s v="Sweden"/>
    <m/>
    <m/>
    <n v="1930"/>
    <n v="51"/>
    <m/>
    <m/>
    <m/>
    <n v="155"/>
    <m/>
    <m/>
    <n v="204"/>
    <m/>
    <n v="259"/>
    <n v="155"/>
    <m/>
    <m/>
    <m/>
    <m/>
    <m/>
    <m/>
    <m/>
    <m/>
    <m/>
    <m/>
    <m/>
    <n v="66"/>
    <m/>
    <m/>
    <m/>
    <m/>
    <m/>
    <m/>
    <m/>
    <m/>
    <m/>
    <s v="Multi-family Before 1930"/>
    <m/>
    <s v="residential"/>
    <s v="M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7"/>
    <x v="0"/>
    <s v="Standard"/>
    <s v="sample/average/statistics"/>
    <x v="3"/>
    <x v="0"/>
    <s v="OECD_EU15"/>
  </r>
  <r>
    <n v="620"/>
    <s v="Sweden"/>
    <m/>
    <n v="1931"/>
    <n v="1950"/>
    <n v="141"/>
    <m/>
    <m/>
    <m/>
    <n v="33"/>
    <m/>
    <m/>
    <n v="774"/>
    <m/>
    <n v="13"/>
    <n v="33"/>
    <m/>
    <m/>
    <m/>
    <m/>
    <m/>
    <m/>
    <m/>
    <m/>
    <m/>
    <m/>
    <m/>
    <n v="114"/>
    <m/>
    <m/>
    <m/>
    <m/>
    <m/>
    <m/>
    <m/>
    <m/>
    <m/>
    <s v="Multi-family 1931–1950"/>
    <m/>
    <s v="residential"/>
    <s v="M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7"/>
    <x v="0"/>
    <s v="Standard"/>
    <s v="sample/average/statistics"/>
    <x v="3"/>
    <x v="0"/>
    <s v="OECD_EU15"/>
  </r>
  <r>
    <n v="621"/>
    <s v="Sweden"/>
    <m/>
    <n v="1951"/>
    <n v="1980"/>
    <n v="171"/>
    <m/>
    <m/>
    <m/>
    <n v="19"/>
    <m/>
    <m/>
    <n v="965"/>
    <m/>
    <n v="12"/>
    <n v="19"/>
    <m/>
    <m/>
    <m/>
    <m/>
    <m/>
    <m/>
    <m/>
    <m/>
    <m/>
    <m/>
    <m/>
    <n v="21"/>
    <m/>
    <m/>
    <m/>
    <m/>
    <m/>
    <m/>
    <m/>
    <m/>
    <m/>
    <s v="Multi-family 1951–1980"/>
    <m/>
    <s v="residential"/>
    <s v="M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7"/>
    <x v="0"/>
    <s v="Standard"/>
    <s v="sample/average/statistics"/>
    <x v="3"/>
    <x v="0"/>
    <s v="OECD_EU15"/>
  </r>
  <r>
    <n v="622"/>
    <s v="Sweden"/>
    <m/>
    <n v="1981"/>
    <m/>
    <n v="317"/>
    <m/>
    <m/>
    <m/>
    <n v="34"/>
    <m/>
    <m/>
    <n v="788"/>
    <m/>
    <m/>
    <n v="34"/>
    <m/>
    <m/>
    <m/>
    <m/>
    <m/>
    <m/>
    <m/>
    <m/>
    <m/>
    <m/>
    <m/>
    <n v="62"/>
    <m/>
    <m/>
    <m/>
    <m/>
    <m/>
    <m/>
    <m/>
    <m/>
    <m/>
    <s v="Multi-family After 1981"/>
    <m/>
    <s v="residential"/>
    <s v="MFH"/>
    <s v="country-averaged"/>
    <s v="both"/>
    <s v="usable"/>
    <s v="Gontia, P., Thuvander, L. &amp; Wallbaum, H"/>
    <n v="2020"/>
    <s v="Spatiotemporal characteristics of residential material stocks and flows in urban, commuter, and rural settlements"/>
    <s v="Journal of Cleaner Production"/>
    <s v="Copyright Elsevier"/>
    <s v="10.1016/j.jclepro.2019.119435"/>
    <s v="https://doi.org/10.1016/j.jclepro.2019.119435"/>
    <m/>
    <m/>
    <m/>
    <s v="Table 2. Material intensity coefficients for the two residential building types shown for four age classes and six material categories."/>
    <m/>
    <s v="Schwartzberg (Fishman)"/>
    <m/>
    <m/>
    <m/>
    <m/>
    <m/>
    <m/>
    <m/>
    <m/>
    <m/>
    <m/>
    <m/>
    <m/>
    <m/>
    <m/>
    <m/>
    <m/>
    <m/>
    <x v="0"/>
    <x v="0"/>
    <x v="7"/>
    <x v="0"/>
    <s v="Standard"/>
    <s v="sample/average/statistics"/>
    <x v="3"/>
    <x v="0"/>
    <s v="OECD_EU15"/>
  </r>
  <r>
    <n v="623"/>
    <s v="China"/>
    <m/>
    <m/>
    <m/>
    <n v="1.5"/>
    <m/>
    <m/>
    <m/>
    <n v="0.21"/>
    <m/>
    <n v="2.84"/>
    <n v="27.12"/>
    <n v="9.57"/>
    <n v="72.87"/>
    <n v="38.97"/>
    <m/>
    <m/>
    <m/>
    <m/>
    <m/>
    <m/>
    <m/>
    <m/>
    <m/>
    <m/>
    <n v="0.4"/>
    <m/>
    <n v="35.76"/>
    <m/>
    <m/>
    <m/>
    <m/>
    <m/>
    <m/>
    <m/>
    <n v="4.78"/>
    <s v="Masonry-concrete straw bale "/>
    <n v="1"/>
    <s v="Residential"/>
    <m/>
    <s v="case study"/>
    <s v="rural"/>
    <m/>
    <s v="Li H, Luo Z, Xu X, Cang Y, Yang L."/>
    <n v="2021"/>
    <s v="Assessing the embodied carbon reduction potential of straw bale rural houses by hybrid life cycle assessment: A four-case study"/>
    <s v="Journal of Cleaner Production"/>
    <s v="Copyright Elsevier"/>
    <s v="10.1016/j.jclepro.2021.127002"/>
    <s v="https://doi.org/10.1016/j.jclepro.2021.127002"/>
    <s v="I calculated all of the steel, cement and concrete related materials into the relevant categories, I combined ''macdam'' and ''sand'' into aggregate, I inserted ''lime'' to ''other_unspecified_material''"/>
    <m/>
    <m/>
    <s v="Table 1. Material list and carbon emission factor."/>
    <m/>
    <s v="Schwartzberg (Fishman)"/>
    <m/>
    <m/>
    <m/>
    <m/>
    <m/>
    <m/>
    <m/>
    <m/>
    <m/>
    <m/>
    <m/>
    <m/>
    <m/>
    <m/>
    <m/>
    <m/>
    <m/>
    <x v="2"/>
    <x v="2"/>
    <x v="9"/>
    <x v="1"/>
    <s v="Standard"/>
    <s v="real-world single case study"/>
    <x v="4"/>
    <x v="1"/>
    <s v="ASIA_CHN"/>
  </r>
  <r>
    <n v="624"/>
    <s v="China"/>
    <m/>
    <m/>
    <m/>
    <n v="0.26400000000000001"/>
    <m/>
    <m/>
    <m/>
    <n v="0.21"/>
    <m/>
    <n v="6.27"/>
    <n v="7.6289999999999996"/>
    <n v="6.02"/>
    <n v="50.66"/>
    <n v="12.94"/>
    <m/>
    <m/>
    <m/>
    <m/>
    <m/>
    <m/>
    <m/>
    <m/>
    <n v="0.54"/>
    <m/>
    <m/>
    <n v="0.3"/>
    <m/>
    <n v="0.47"/>
    <m/>
    <m/>
    <m/>
    <m/>
    <m/>
    <m/>
    <n v="5.04"/>
    <s v="Wood frame straw bale "/>
    <n v="1"/>
    <s v="Residential"/>
    <m/>
    <s v="case study"/>
    <s v="rural"/>
    <m/>
    <s v="Li H, Luo Z, Xu X, Cang Y, Yang L."/>
    <n v="2021"/>
    <s v="Assessing the embodied carbon reduction potential of straw bale rural houses by hybrid life cycle assessment: A four-case study"/>
    <s v="Journal of Cleaner Production"/>
    <s v="Copyright Elsevier"/>
    <s v="10.1016/j.jclepro.2021.127002"/>
    <s v="https://doi.org/10.1016/j.jclepro.2021.127002"/>
    <s v="I calculated all of the steel, cement and concrete related materials into the relevant categories, I combined ''macdam'' and ''sand'' into aggregate, I inserted ''lime'' to ''other_unspecified_material''"/>
    <m/>
    <m/>
    <s v="Table 1. Material list and carbon emission factor."/>
    <m/>
    <s v="Schwartzberg (Fishman)"/>
    <m/>
    <m/>
    <m/>
    <m/>
    <m/>
    <m/>
    <m/>
    <m/>
    <m/>
    <m/>
    <m/>
    <m/>
    <m/>
    <m/>
    <m/>
    <m/>
    <m/>
    <x v="2"/>
    <x v="2"/>
    <x v="9"/>
    <x v="1"/>
    <s v="Standard"/>
    <s v="real-world single case study"/>
    <x v="4"/>
    <x v="1"/>
    <s v="ASIA_CHN"/>
  </r>
  <r>
    <n v="625"/>
    <s v="China"/>
    <m/>
    <m/>
    <m/>
    <n v="4.7949999999999999"/>
    <m/>
    <m/>
    <m/>
    <n v="1.83"/>
    <m/>
    <n v="12.4"/>
    <n v="5.15"/>
    <n v="1.5"/>
    <n v="17.57"/>
    <n v="7.68"/>
    <m/>
    <m/>
    <n v="0.38"/>
    <m/>
    <m/>
    <m/>
    <m/>
    <m/>
    <m/>
    <m/>
    <m/>
    <n v="0.34"/>
    <m/>
    <m/>
    <m/>
    <m/>
    <m/>
    <m/>
    <m/>
    <m/>
    <n v="3.43"/>
    <s v="Lightweight steel straw bale"/>
    <n v="2"/>
    <s v="Residential"/>
    <m/>
    <s v="case study"/>
    <s v="rural"/>
    <m/>
    <s v="Li H, Luo Z, Xu X, Cang Y, Yang L."/>
    <n v="2021"/>
    <s v="Assessing the embodied carbon reduction potential of straw bale rural houses by hybrid life cycle assessment: A four-case study"/>
    <s v="Journal of Cleaner Production"/>
    <s v="Copyright Elsevier"/>
    <s v="10.1016/j.jclepro.2021.127002"/>
    <s v="https://doi.org/10.1016/j.jclepro.2021.127002"/>
    <s v="I calculated all of the steel, cement and concrete related materials into the relevant categories, I combined ''macdam'' and ''sand'' into aggregate, I inserted ''lime'' to ''other_unspecified_material''"/>
    <m/>
    <m/>
    <s v="Table 1. Material list and carbon emission factor."/>
    <m/>
    <s v="Schwartzberg (Fishman)"/>
    <m/>
    <m/>
    <m/>
    <m/>
    <m/>
    <m/>
    <m/>
    <m/>
    <m/>
    <m/>
    <m/>
    <m/>
    <m/>
    <m/>
    <m/>
    <m/>
    <m/>
    <x v="2"/>
    <x v="2"/>
    <x v="9"/>
    <x v="1"/>
    <s v="Standard"/>
    <s v="real-world single case study"/>
    <x v="4"/>
    <x v="1"/>
    <s v="ASIA_CHN"/>
  </r>
  <r>
    <n v="626"/>
    <s v="China"/>
    <m/>
    <m/>
    <m/>
    <n v="8.0299999999999994"/>
    <m/>
    <m/>
    <m/>
    <n v="0.3"/>
    <m/>
    <n v="8.08"/>
    <n v="7.8"/>
    <n v="8.4"/>
    <n v="45.209999999999994"/>
    <n v="12.28"/>
    <m/>
    <m/>
    <m/>
    <m/>
    <m/>
    <m/>
    <m/>
    <m/>
    <m/>
    <m/>
    <n v="0.48"/>
    <m/>
    <n v="23.15"/>
    <m/>
    <m/>
    <m/>
    <m/>
    <m/>
    <m/>
    <m/>
    <n v="4.1100000000000003"/>
    <s v="Steel frame straw bale"/>
    <n v="2"/>
    <s v="Residential"/>
    <m/>
    <s v="case study"/>
    <s v="rural"/>
    <m/>
    <s v="Li H, Luo Z, Xu X, Cang Y, Yang L."/>
    <n v="2021"/>
    <s v="Assessing the embodied carbon reduction potential of straw bale rural houses by hybrid life cycle assessment: A four-case study"/>
    <s v="Journal of Cleaner Production"/>
    <s v="Copyright Elsevier"/>
    <s v="10.1016/j.jclepro.2021.127002"/>
    <s v="https://doi.org/10.1016/j.jclepro.2021.127002"/>
    <s v="I calculated all of the steel, cement and concrete related materials into the relevant categories, I combined ''macdam'' and ''sand'' into aggregate, I inserted ''lime'' to ''other_unspecified_material''"/>
    <m/>
    <m/>
    <s v="Table 1. Material list and carbon emission factor."/>
    <m/>
    <s v="Schwartzberg (Fishman)"/>
    <m/>
    <m/>
    <m/>
    <m/>
    <m/>
    <m/>
    <m/>
    <m/>
    <m/>
    <m/>
    <m/>
    <m/>
    <m/>
    <m/>
    <m/>
    <m/>
    <m/>
    <x v="2"/>
    <x v="2"/>
    <x v="9"/>
    <x v="1"/>
    <s v="Standard"/>
    <s v="real-world single case study"/>
    <x v="4"/>
    <x v="1"/>
    <s v="ASIA_CHN"/>
  </r>
  <r>
    <n v="627"/>
    <s v="China"/>
    <m/>
    <m/>
    <m/>
    <n v="8.0299999999999994"/>
    <m/>
    <m/>
    <m/>
    <n v="0.6"/>
    <m/>
    <m/>
    <n v="85.89"/>
    <n v="30.71"/>
    <n v="257.85000000000002"/>
    <n v="79.64"/>
    <m/>
    <m/>
    <m/>
    <m/>
    <m/>
    <m/>
    <m/>
    <m/>
    <n v="0.92"/>
    <m/>
    <n v="1.4"/>
    <n v="0.32"/>
    <n v="55.459999999999994"/>
    <m/>
    <m/>
    <m/>
    <m/>
    <m/>
    <m/>
    <m/>
    <n v="8.44"/>
    <s v="Ordinary rural house"/>
    <n v="2"/>
    <s v="Residential"/>
    <s v="MFH"/>
    <s v="case study"/>
    <s v="rural"/>
    <m/>
    <s v="Li H, Luo Z, Xu X, Cang Y, Yang L."/>
    <n v="2021"/>
    <s v="Assessing the embodied carbon reduction potential of straw bale rural houses by hybrid life cycle assessment: A four-case study"/>
    <s v="Journal of Cleaner Production"/>
    <s v="Copyright Elsevier"/>
    <s v="10.1016/j.jclepro.2021.127002"/>
    <s v="https://doi.org/10.1016/j.jclepro.2021.127002"/>
    <s v="I calculated all of the steel, cement and concrete related materials into the relevant categories, I combined ''macdam'' and ''sand'' into aggregate, I inserted ''lime'' to ''other_unspecified_material''"/>
    <m/>
    <m/>
    <s v="Table 1. Material list and carbon emission factor."/>
    <m/>
    <s v="Schwartzberg (Fishman)"/>
    <m/>
    <m/>
    <m/>
    <m/>
    <m/>
    <m/>
    <m/>
    <m/>
    <m/>
    <m/>
    <m/>
    <m/>
    <m/>
    <m/>
    <m/>
    <m/>
    <m/>
    <x v="2"/>
    <x v="2"/>
    <x v="4"/>
    <x v="1"/>
    <s v="Standard"/>
    <s v="real-world single case study"/>
    <x v="3"/>
    <x v="1"/>
    <s v="ASIA_CHN"/>
  </r>
  <r>
    <n v="628"/>
    <s v="Greece"/>
    <s v="Attica"/>
    <n v="2000"/>
    <n v="2010"/>
    <n v="97"/>
    <m/>
    <n v="6"/>
    <m/>
    <n v="0"/>
    <m/>
    <m/>
    <n v="1648"/>
    <m/>
    <m/>
    <n v="483"/>
    <n v="199"/>
    <m/>
    <m/>
    <m/>
    <m/>
    <m/>
    <m/>
    <m/>
    <m/>
    <m/>
    <n v="47"/>
    <m/>
    <m/>
    <m/>
    <m/>
    <m/>
    <m/>
    <m/>
    <n v="66"/>
    <m/>
    <m/>
    <s v="Three storey MFD with basement and tilted roof. Each floor has an apartment and common staircase"/>
    <n v="3"/>
    <s v="Residential"/>
    <s v="residential"/>
    <s v="case study"/>
    <s v="urban"/>
    <m/>
    <s v="Syngros G, Balaras CA, Koubogiannis DG"/>
    <n v="2017"/>
    <s v="Embodied CO2 Emissions in Building Construction Materials of Hellenic Dwellings"/>
    <s v="Procedia Environmental Sciences"/>
    <s v="Copyright by the Authors"/>
    <s v="10.1016/j.proenv.2017.03.113"/>
    <s v="https://doi.org/10.1016/j.proenv.2017.03.113"/>
    <m/>
    <m/>
    <m/>
    <s v="Table 3. Summary of the calculation results for the construction materials in the four cases studies &amp; Table 4. Mass intensity contribution of the top-eight dominant materials of the CM set (mass contribution). "/>
    <m/>
    <s v="Schwartzberg (Fishman)"/>
    <m/>
    <m/>
    <m/>
    <m/>
    <m/>
    <m/>
    <m/>
    <m/>
    <m/>
    <m/>
    <m/>
    <m/>
    <m/>
    <m/>
    <m/>
    <m/>
    <m/>
    <x v="0"/>
    <x v="0"/>
    <x v="4"/>
    <x v="0"/>
    <s v="Standard"/>
    <s v="real-world single case study"/>
    <x v="3"/>
    <x v="0"/>
    <s v="OECD_EU15"/>
  </r>
  <r>
    <n v="629"/>
    <s v="Greece"/>
    <s v="Attica"/>
    <n v="2000"/>
    <n v="2010"/>
    <n v="59"/>
    <m/>
    <n v="5"/>
    <m/>
    <n v="39"/>
    <m/>
    <m/>
    <n v="1396"/>
    <m/>
    <m/>
    <n v="446"/>
    <n v="198"/>
    <m/>
    <m/>
    <m/>
    <m/>
    <m/>
    <m/>
    <m/>
    <m/>
    <m/>
    <n v="49"/>
    <m/>
    <m/>
    <m/>
    <m/>
    <m/>
    <m/>
    <m/>
    <n v="61"/>
    <m/>
    <m/>
    <s v="Three storey MFD with basement and tilted roof. Each floor has an apartment and common staircase"/>
    <n v="3"/>
    <s v="Residential"/>
    <m/>
    <s v="case study"/>
    <s v="urban"/>
    <m/>
    <s v="Syngros G, Balaras CA, Koubogiannis DG"/>
    <n v="2017"/>
    <s v="Embodied CO2 Emissions in Building Construction Materials of Hellenic Dwellings"/>
    <s v="Procedia Environmental Sciences"/>
    <s v="Copyright by the Authors"/>
    <s v="10.1016/j.proenv.2017.03.113"/>
    <s v="https://doi.org/10.1016/j.proenv.2017.03.113"/>
    <m/>
    <m/>
    <m/>
    <s v="Table 3. Summary of the calculation results for the construction materials in the four cases studies &amp; Table 4. Mass intensity contribution of the top-eight dominant materials of the CM set (mass contribution). "/>
    <m/>
    <s v="Schwartzberg (Fishman)"/>
    <m/>
    <m/>
    <m/>
    <m/>
    <m/>
    <m/>
    <m/>
    <m/>
    <m/>
    <m/>
    <m/>
    <m/>
    <m/>
    <m/>
    <m/>
    <m/>
    <m/>
    <x v="0"/>
    <x v="0"/>
    <x v="4"/>
    <x v="0"/>
    <s v="Standard"/>
    <s v="real-world single case study"/>
    <x v="3"/>
    <x v="0"/>
    <s v="OECD_EU15"/>
  </r>
  <r>
    <n v="630"/>
    <s v="Greece"/>
    <s v="Attica"/>
    <n v="2000"/>
    <n v="2010"/>
    <n v="115"/>
    <m/>
    <n v="0"/>
    <m/>
    <n v="73"/>
    <m/>
    <m/>
    <n v="2507"/>
    <m/>
    <m/>
    <n v="444"/>
    <n v="207"/>
    <m/>
    <m/>
    <m/>
    <m/>
    <m/>
    <m/>
    <m/>
    <m/>
    <m/>
    <n v="84"/>
    <m/>
    <m/>
    <m/>
    <m/>
    <m/>
    <m/>
    <m/>
    <n v="61"/>
    <m/>
    <m/>
    <s v="SFD with a basement"/>
    <n v="1"/>
    <s v="Residential"/>
    <m/>
    <s v="case study"/>
    <s v="urban"/>
    <m/>
    <s v="Syngros G, Balaras CA, Koubogiannis DG"/>
    <n v="2017"/>
    <s v="Embodied CO2 Emissions in Building Construction Materials of Hellenic Dwellings"/>
    <s v="Procedia Environmental Sciences"/>
    <s v="Copyright by the Authors"/>
    <s v="10.1016/j.proenv.2017.03.113"/>
    <s v="https://doi.org/10.1016/j.proenv.2017.03.113"/>
    <m/>
    <m/>
    <m/>
    <s v="Table 3. Summary of the calculation results for the construction materials in the four cases studies &amp; Table 4. Mass intensity contribution of the top-eight dominant materials of the CM set (mass contribution). "/>
    <m/>
    <s v="Schwartzberg (Fishman)"/>
    <m/>
    <m/>
    <m/>
    <m/>
    <m/>
    <m/>
    <m/>
    <m/>
    <m/>
    <m/>
    <m/>
    <m/>
    <m/>
    <m/>
    <m/>
    <m/>
    <m/>
    <x v="0"/>
    <x v="0"/>
    <x v="3"/>
    <x v="0"/>
    <s v="Standard"/>
    <s v="real-world single case study"/>
    <x v="2"/>
    <x v="0"/>
    <s v="OECD_EU15"/>
  </r>
  <r>
    <n v="631"/>
    <s v="Greece"/>
    <s v="Attica"/>
    <n v="2000"/>
    <n v="2010"/>
    <n v="87"/>
    <m/>
    <n v="2"/>
    <m/>
    <n v="25"/>
    <m/>
    <m/>
    <n v="1972"/>
    <m/>
    <m/>
    <n v="665"/>
    <n v="264"/>
    <m/>
    <m/>
    <m/>
    <m/>
    <m/>
    <m/>
    <m/>
    <m/>
    <m/>
    <n v="105"/>
    <m/>
    <m/>
    <m/>
    <m/>
    <m/>
    <m/>
    <m/>
    <n v="101"/>
    <m/>
    <m/>
    <s v="Two level SFD with internal wood basement"/>
    <n v="2"/>
    <s v="Residential"/>
    <m/>
    <s v="case study"/>
    <s v="urban"/>
    <m/>
    <s v="Syngros G, Balaras CA, Koubogiannis DG"/>
    <n v="2017"/>
    <s v="Embodied CO2 Emissions in Building Construction Materials of Hellenic Dwellings"/>
    <s v="Procedia Environmental Sciences"/>
    <s v="Copyright by the Authors"/>
    <s v="10.1016/j.proenv.2017.03.113"/>
    <s v="https://doi.org/10.1016/j.proenv.2017.03.113"/>
    <m/>
    <m/>
    <m/>
    <s v="Table 3. Summary of the calculation results for the construction materials in the four cases studies &amp; Table 4. Mass intensity contribution of the top-eight dominant materials of the CM set (mass contribution). "/>
    <m/>
    <s v="Schwartzberg (Fishman)"/>
    <m/>
    <m/>
    <m/>
    <m/>
    <m/>
    <m/>
    <m/>
    <m/>
    <m/>
    <m/>
    <m/>
    <m/>
    <m/>
    <m/>
    <m/>
    <m/>
    <m/>
    <x v="0"/>
    <x v="0"/>
    <x v="3"/>
    <x v="0"/>
    <s v="Standard"/>
    <s v="real-world single case study"/>
    <x v="2"/>
    <x v="0"/>
    <s v="OECD_EU15"/>
  </r>
  <r>
    <n v="632"/>
    <s v="Japan"/>
    <s v="Hokkaido"/>
    <m/>
    <m/>
    <n v="12.4"/>
    <m/>
    <n v="0.5"/>
    <m/>
    <n v="113.7"/>
    <m/>
    <m/>
    <n v="246.1"/>
    <n v="13.4"/>
    <m/>
    <m/>
    <m/>
    <m/>
    <n v="26.6"/>
    <m/>
    <m/>
    <m/>
    <m/>
    <m/>
    <m/>
    <m/>
    <m/>
    <n v="10.5"/>
    <m/>
    <m/>
    <m/>
    <m/>
    <m/>
    <m/>
    <m/>
    <m/>
    <m/>
    <s v="Conventional home"/>
    <m/>
    <m/>
    <m/>
    <s v="averaged"/>
    <s v="urban"/>
    <m/>
    <s v="Nishioka, Y., Yanagisawa, Y. &amp; Spengler, J.D."/>
    <n v="2008"/>
    <s v="Saving Energy versus Saving Materials- Life-Cycle Inventory Analysis of Housing in a Cold-Climate Region of Japan"/>
    <s v="Journal of Industrial Ecology"/>
    <s v="Copyright  John Wiley &amp; Sons"/>
    <s v="10.1162/108819800569212"/>
    <s v="https://doi.org/10.1162/108819800569212"/>
    <s v="I have combined all of the different elements in the house into the relevant material columns"/>
    <m/>
    <m/>
    <s v="Table 2 Materials used in the conventional home in Hokkaido (kg/m2)"/>
    <m/>
    <s v="Schwartzberg (Fishman)"/>
    <m/>
    <m/>
    <m/>
    <m/>
    <m/>
    <m/>
    <m/>
    <m/>
    <m/>
    <m/>
    <m/>
    <m/>
    <m/>
    <m/>
    <m/>
    <m/>
    <m/>
    <x v="5"/>
    <x v="0"/>
    <x v="6"/>
    <x v="1"/>
    <s v="Standard"/>
    <s v="real-world single case study"/>
    <x v="2"/>
    <x v="1"/>
    <s v="OECD_JPN"/>
  </r>
  <r>
    <n v="633"/>
    <s v="Japan"/>
    <s v="Hokkaido"/>
    <m/>
    <m/>
    <n v="48.4"/>
    <m/>
    <n v="1"/>
    <m/>
    <n v="154.5"/>
    <m/>
    <m/>
    <n v="1028.5999999999999"/>
    <m/>
    <m/>
    <m/>
    <m/>
    <m/>
    <n v="41.6"/>
    <m/>
    <m/>
    <m/>
    <m/>
    <m/>
    <m/>
    <m/>
    <m/>
    <n v="15.1"/>
    <m/>
    <m/>
    <m/>
    <m/>
    <m/>
    <m/>
    <m/>
    <m/>
    <m/>
    <s v="Integrated home"/>
    <m/>
    <m/>
    <m/>
    <s v="averaged"/>
    <s v="urban"/>
    <m/>
    <s v="Nishioka, Y., Yanagisawa, Y. &amp; Spengler, J.D."/>
    <n v="2008"/>
    <s v="Saving Energy versus Saving Materials- Life-Cycle Inventory Analysis of Housing in a Cold-Climate Region of Japan"/>
    <s v="Journal of Industrial Ecology"/>
    <s v="Copyright  John Wiley &amp; Sons"/>
    <s v="10.1162/108819800569212"/>
    <s v="https://doi.org/10.1162/108819800569212"/>
    <s v="I have combined all of the different elements in the house into the relevant material columns"/>
    <m/>
    <m/>
    <s v="Table 3 Materials used in the vertically integrated home in Hokkaido (kg/m2)."/>
    <m/>
    <s v="Schwartzberg (Fishman)"/>
    <m/>
    <m/>
    <m/>
    <m/>
    <m/>
    <m/>
    <m/>
    <m/>
    <m/>
    <m/>
    <m/>
    <m/>
    <m/>
    <m/>
    <m/>
    <m/>
    <m/>
    <x v="5"/>
    <x v="0"/>
    <x v="6"/>
    <x v="11"/>
    <s v="Efficient"/>
    <s v="real-world single case study"/>
    <x v="2"/>
    <x v="1"/>
    <s v="OECD_JPN"/>
  </r>
  <r>
    <n v="634"/>
    <s v="Sweden"/>
    <s v="Gothenburg"/>
    <m/>
    <n v="1920"/>
    <n v="25"/>
    <m/>
    <m/>
    <m/>
    <n v="133"/>
    <m/>
    <m/>
    <m/>
    <n v="78"/>
    <n v="287"/>
    <n v="572"/>
    <m/>
    <m/>
    <m/>
    <m/>
    <m/>
    <m/>
    <m/>
    <m/>
    <m/>
    <m/>
    <m/>
    <m/>
    <m/>
    <m/>
    <m/>
    <m/>
    <m/>
    <m/>
    <m/>
    <m/>
    <n v="44"/>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7"/>
    <x v="0"/>
    <s v="Standard"/>
    <s v="real-world single case study"/>
    <x v="3"/>
    <x v="0"/>
    <s v="OECD_EU15"/>
  </r>
  <r>
    <n v="635"/>
    <s v="Sweden"/>
    <s v="Gothenburg"/>
    <n v="1921"/>
    <n v="1950"/>
    <n v="85"/>
    <m/>
    <m/>
    <m/>
    <n v="81"/>
    <m/>
    <m/>
    <m/>
    <n v="362"/>
    <n v="60"/>
    <n v="386"/>
    <m/>
    <m/>
    <m/>
    <m/>
    <m/>
    <m/>
    <m/>
    <m/>
    <m/>
    <m/>
    <m/>
    <m/>
    <m/>
    <m/>
    <m/>
    <m/>
    <m/>
    <m/>
    <m/>
    <m/>
    <n v="75"/>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7"/>
    <x v="0"/>
    <s v="Standard"/>
    <s v="real-world single case study"/>
    <x v="3"/>
    <x v="0"/>
    <s v="OECD_EU15"/>
  </r>
  <r>
    <n v="636"/>
    <s v="Sweden"/>
    <s v="Gothenburg"/>
    <n v="1951"/>
    <n v="1980"/>
    <n v="122"/>
    <m/>
    <m/>
    <m/>
    <n v="17"/>
    <m/>
    <m/>
    <m/>
    <n v="763"/>
    <n v="10"/>
    <n v="28"/>
    <m/>
    <m/>
    <m/>
    <m/>
    <m/>
    <m/>
    <m/>
    <m/>
    <m/>
    <m/>
    <m/>
    <m/>
    <m/>
    <m/>
    <m/>
    <m/>
    <m/>
    <m/>
    <m/>
    <m/>
    <n v="30"/>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7"/>
    <x v="0"/>
    <s v="Standard"/>
    <s v="real-world single case study"/>
    <x v="3"/>
    <x v="0"/>
    <s v="OECD_EU15"/>
  </r>
  <r>
    <n v="637"/>
    <s v="Sweden"/>
    <s v="Gothenburg"/>
    <n v="1981"/>
    <m/>
    <n v="251"/>
    <m/>
    <m/>
    <m/>
    <n v="28"/>
    <m/>
    <m/>
    <m/>
    <n v="636"/>
    <m/>
    <m/>
    <m/>
    <m/>
    <m/>
    <m/>
    <m/>
    <m/>
    <m/>
    <m/>
    <m/>
    <m/>
    <m/>
    <m/>
    <m/>
    <m/>
    <m/>
    <m/>
    <m/>
    <m/>
    <m/>
    <m/>
    <n v="50"/>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7"/>
    <x v="0"/>
    <s v="Standard"/>
    <s v="real-world single case study"/>
    <x v="3"/>
    <x v="0"/>
    <s v="OECD_EU15"/>
  </r>
  <r>
    <n v="638"/>
    <s v="Sweden"/>
    <s v="Gothenburg"/>
    <m/>
    <n v="1920"/>
    <n v="3"/>
    <m/>
    <m/>
    <m/>
    <n v="149"/>
    <m/>
    <m/>
    <m/>
    <n v="21"/>
    <n v="675"/>
    <n v="26"/>
    <m/>
    <m/>
    <m/>
    <m/>
    <m/>
    <m/>
    <m/>
    <m/>
    <m/>
    <m/>
    <m/>
    <m/>
    <m/>
    <m/>
    <m/>
    <m/>
    <m/>
    <m/>
    <m/>
    <m/>
    <n v="21"/>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6"/>
    <x v="0"/>
    <s v="Standard"/>
    <s v="real-world single case study"/>
    <x v="2"/>
    <x v="0"/>
    <s v="OECD_EU15"/>
  </r>
  <r>
    <n v="639"/>
    <s v="Sweden"/>
    <s v="Gothenburg"/>
    <n v="1921"/>
    <n v="1950"/>
    <n v="8"/>
    <m/>
    <m/>
    <m/>
    <n v="120"/>
    <m/>
    <m/>
    <m/>
    <n v="276"/>
    <n v="74"/>
    <n v="11"/>
    <m/>
    <m/>
    <m/>
    <m/>
    <m/>
    <m/>
    <m/>
    <m/>
    <m/>
    <m/>
    <m/>
    <m/>
    <m/>
    <m/>
    <m/>
    <m/>
    <m/>
    <m/>
    <m/>
    <m/>
    <n v="52"/>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6"/>
    <x v="0"/>
    <s v="Standard"/>
    <s v="real-world single case study"/>
    <x v="2"/>
    <x v="0"/>
    <s v="OECD_EU15"/>
  </r>
  <r>
    <n v="640"/>
    <s v="Sweden"/>
    <s v="Gothenburg"/>
    <n v="1951"/>
    <n v="1980"/>
    <n v="78"/>
    <m/>
    <m/>
    <m/>
    <n v="51"/>
    <m/>
    <m/>
    <m/>
    <n v="362"/>
    <m/>
    <n v="39"/>
    <m/>
    <m/>
    <m/>
    <m/>
    <m/>
    <m/>
    <m/>
    <m/>
    <m/>
    <m/>
    <m/>
    <m/>
    <m/>
    <m/>
    <m/>
    <m/>
    <m/>
    <m/>
    <m/>
    <m/>
    <n v="37"/>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6"/>
    <x v="0"/>
    <s v="Standard"/>
    <s v="real-world single case study"/>
    <x v="2"/>
    <x v="0"/>
    <s v="OECD_EU15"/>
  </r>
  <r>
    <n v="641"/>
    <s v="Sweden"/>
    <s v="Gothenburg"/>
    <n v="1981"/>
    <m/>
    <n v="47"/>
    <m/>
    <m/>
    <m/>
    <n v="50"/>
    <m/>
    <m/>
    <m/>
    <n v="252"/>
    <m/>
    <m/>
    <m/>
    <m/>
    <m/>
    <m/>
    <m/>
    <m/>
    <m/>
    <m/>
    <m/>
    <m/>
    <m/>
    <m/>
    <m/>
    <m/>
    <m/>
    <m/>
    <m/>
    <m/>
    <m/>
    <m/>
    <n v="67"/>
    <s v="residential bulding, urban"/>
    <m/>
    <s v="Residential"/>
    <s v="resident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6"/>
    <x v="0"/>
    <s v="Standard"/>
    <s v="real-world single case study"/>
    <x v="2"/>
    <x v="0"/>
    <s v="OECD_EU15"/>
  </r>
  <r>
    <n v="642"/>
    <s v="Sweden"/>
    <s v="Gothenburg"/>
    <m/>
    <n v="1920"/>
    <n v="98"/>
    <m/>
    <m/>
    <m/>
    <n v="38"/>
    <m/>
    <m/>
    <m/>
    <n v="263"/>
    <n v="219"/>
    <n v="712"/>
    <m/>
    <m/>
    <m/>
    <m/>
    <m/>
    <m/>
    <m/>
    <m/>
    <m/>
    <m/>
    <m/>
    <m/>
    <m/>
    <m/>
    <m/>
    <m/>
    <m/>
    <m/>
    <m/>
    <m/>
    <n v="20"/>
    <s v="Commercial building"/>
    <m/>
    <s v="economic"/>
    <s v="commerc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12"/>
    <x v="0"/>
    <s v="Standard"/>
    <s v="real-world single case study"/>
    <x v="1"/>
    <x v="0"/>
    <s v="OECD_EU15"/>
  </r>
  <r>
    <n v="643"/>
    <s v="Sweden"/>
    <s v="Gothenburg"/>
    <n v="1921"/>
    <n v="1950"/>
    <n v="139"/>
    <m/>
    <m/>
    <m/>
    <n v="7"/>
    <m/>
    <m/>
    <m/>
    <n v="661"/>
    <n v="48"/>
    <n v="396"/>
    <m/>
    <m/>
    <m/>
    <m/>
    <m/>
    <m/>
    <m/>
    <m/>
    <m/>
    <m/>
    <m/>
    <m/>
    <m/>
    <m/>
    <m/>
    <m/>
    <m/>
    <m/>
    <m/>
    <m/>
    <n v="16"/>
    <s v="Commercial building"/>
    <m/>
    <s v="economic"/>
    <s v="commerc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12"/>
    <x v="0"/>
    <s v="Standard"/>
    <s v="real-world single case study"/>
    <x v="1"/>
    <x v="0"/>
    <s v="OECD_EU15"/>
  </r>
  <r>
    <n v="644"/>
    <s v="Sweden"/>
    <s v="Gothenburg"/>
    <n v="1951"/>
    <m/>
    <n v="47"/>
    <m/>
    <m/>
    <m/>
    <n v="5"/>
    <m/>
    <m/>
    <m/>
    <n v="885"/>
    <m/>
    <n v="30"/>
    <m/>
    <m/>
    <m/>
    <m/>
    <m/>
    <m/>
    <m/>
    <m/>
    <m/>
    <m/>
    <m/>
    <m/>
    <m/>
    <m/>
    <m/>
    <m/>
    <m/>
    <m/>
    <m/>
    <m/>
    <n v="16"/>
    <s v="Commercial building"/>
    <m/>
    <s v="economic"/>
    <s v="commerc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12"/>
    <x v="0"/>
    <s v="Standard"/>
    <s v="real-world single case study"/>
    <x v="1"/>
    <x v="0"/>
    <s v="OECD_EU15"/>
  </r>
  <r>
    <n v="645"/>
    <s v="Sweden"/>
    <s v="Gothenburg"/>
    <m/>
    <n v="1930"/>
    <n v="39"/>
    <m/>
    <m/>
    <m/>
    <n v="13"/>
    <m/>
    <m/>
    <m/>
    <n v="1369"/>
    <m/>
    <n v="975"/>
    <m/>
    <m/>
    <m/>
    <m/>
    <m/>
    <m/>
    <m/>
    <m/>
    <m/>
    <m/>
    <m/>
    <m/>
    <m/>
    <m/>
    <m/>
    <m/>
    <m/>
    <m/>
    <m/>
    <m/>
    <n v="7"/>
    <s v="Industrial buildings"/>
    <m/>
    <s v="industrial"/>
    <s v="industr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2"/>
    <x v="0"/>
    <s v="Standard"/>
    <s v="real-world single case study"/>
    <x v="1"/>
    <x v="0"/>
    <s v="OECD_EU15"/>
  </r>
  <r>
    <n v="646"/>
    <s v="Sweden"/>
    <s v="Gothenburg"/>
    <n v="1931"/>
    <n v="1980"/>
    <n v="153"/>
    <m/>
    <m/>
    <m/>
    <n v="16"/>
    <m/>
    <m/>
    <m/>
    <n v="712"/>
    <m/>
    <n v="27"/>
    <m/>
    <m/>
    <m/>
    <m/>
    <m/>
    <m/>
    <m/>
    <m/>
    <m/>
    <m/>
    <m/>
    <m/>
    <m/>
    <m/>
    <m/>
    <m/>
    <m/>
    <m/>
    <m/>
    <m/>
    <n v="13"/>
    <s v="Industrial buildings"/>
    <m/>
    <s v="industrial"/>
    <s v="industr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2"/>
    <x v="0"/>
    <s v="Standard"/>
    <s v="real-world single case study"/>
    <x v="1"/>
    <x v="0"/>
    <s v="OECD_EU15"/>
  </r>
  <r>
    <n v="647"/>
    <s v="Sweden"/>
    <s v="Gothenburg"/>
    <n v="1981"/>
    <m/>
    <n v="96"/>
    <m/>
    <m/>
    <m/>
    <n v="9"/>
    <m/>
    <m/>
    <m/>
    <n v="775"/>
    <m/>
    <n v="45"/>
    <m/>
    <m/>
    <m/>
    <m/>
    <m/>
    <m/>
    <m/>
    <m/>
    <m/>
    <m/>
    <m/>
    <m/>
    <m/>
    <m/>
    <m/>
    <m/>
    <m/>
    <m/>
    <m/>
    <m/>
    <n v="40"/>
    <s v="Industrial buildings"/>
    <m/>
    <s v="industrial"/>
    <s v="industrial"/>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2"/>
    <x v="0"/>
    <s v="Standard"/>
    <s v="real-world single case study"/>
    <x v="1"/>
    <x v="0"/>
    <s v="OECD_EU15"/>
  </r>
  <r>
    <n v="648"/>
    <s v="Sweden"/>
    <s v="Gothenburg"/>
    <m/>
    <n v="1930"/>
    <n v="46"/>
    <m/>
    <m/>
    <m/>
    <n v="81"/>
    <m/>
    <m/>
    <m/>
    <n v="352"/>
    <n v="278"/>
    <n v="838"/>
    <m/>
    <m/>
    <m/>
    <m/>
    <m/>
    <m/>
    <m/>
    <m/>
    <m/>
    <m/>
    <m/>
    <m/>
    <m/>
    <m/>
    <m/>
    <m/>
    <m/>
    <m/>
    <m/>
    <m/>
    <n v="5"/>
    <s v="Civic building"/>
    <m/>
    <s v="Public"/>
    <s v="civic"/>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11"/>
    <x v="0"/>
    <s v="Standard"/>
    <s v="real-world single case study"/>
    <x v="1"/>
    <x v="0"/>
    <s v="OECD_EU15"/>
  </r>
  <r>
    <n v="649"/>
    <s v="Sweden"/>
    <s v="Gothenburg"/>
    <n v="1931"/>
    <n v="1980"/>
    <n v="46"/>
    <m/>
    <m/>
    <m/>
    <n v="26"/>
    <m/>
    <m/>
    <m/>
    <n v="622"/>
    <n v="94"/>
    <n v="344"/>
    <m/>
    <m/>
    <m/>
    <m/>
    <m/>
    <m/>
    <m/>
    <m/>
    <m/>
    <m/>
    <m/>
    <m/>
    <m/>
    <m/>
    <m/>
    <m/>
    <m/>
    <m/>
    <m/>
    <m/>
    <n v="8"/>
    <s v="Civic building"/>
    <m/>
    <s v="Public"/>
    <s v="civic"/>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11"/>
    <x v="0"/>
    <s v="Standard"/>
    <s v="real-world single case study"/>
    <x v="1"/>
    <x v="0"/>
    <s v="OECD_EU15"/>
  </r>
  <r>
    <n v="650"/>
    <s v="Sweden"/>
    <s v="Gothenburg"/>
    <m/>
    <n v="1981"/>
    <n v="10"/>
    <m/>
    <m/>
    <m/>
    <n v="1"/>
    <m/>
    <m/>
    <m/>
    <n v="894"/>
    <n v="23"/>
    <n v="5"/>
    <m/>
    <m/>
    <m/>
    <m/>
    <m/>
    <m/>
    <m/>
    <m/>
    <m/>
    <m/>
    <m/>
    <m/>
    <m/>
    <m/>
    <m/>
    <m/>
    <m/>
    <m/>
    <m/>
    <m/>
    <n v="35"/>
    <s v="Civic building"/>
    <m/>
    <s v="Public"/>
    <s v="civic"/>
    <s v="case study"/>
    <s v="urban"/>
    <s v="gross"/>
    <s v="Gontia, P., Thuvander, L., Ebrahimi, B., Vinas, V., Rosado, L. &amp; Wallbaum, H"/>
    <n v="2019"/>
    <s v="Spatial analysis of urban material stock with clustering algorithms: A Northern European case study"/>
    <s v="Journal of Industrial Ecology"/>
    <s v="Copyright  John Wiley &amp; Sons"/>
    <s v="10.1111/jiec.12939"/>
    <s v="https://doi.org/10.1111/jiec.12939"/>
    <s v="The ''mineral-binding'' column is aerated concrete so I have inserted it to the ''concrete'' column"/>
    <m/>
    <m/>
    <s v="Table 1. Material-intensity coefficients for the three built environment components"/>
    <m/>
    <s v="Schwartzberg (Fishman)"/>
    <m/>
    <m/>
    <m/>
    <m/>
    <m/>
    <m/>
    <m/>
    <m/>
    <m/>
    <m/>
    <m/>
    <m/>
    <m/>
    <m/>
    <m/>
    <m/>
    <m/>
    <x v="0"/>
    <x v="0"/>
    <x v="11"/>
    <x v="0"/>
    <s v="Standard"/>
    <s v="real-world single case study"/>
    <x v="1"/>
    <x v="0"/>
    <s v="OECD_EU15"/>
  </r>
  <r>
    <n v="651"/>
    <s v="USA"/>
    <m/>
    <m/>
    <m/>
    <n v="5.5654271119954997"/>
    <m/>
    <m/>
    <m/>
    <n v="49.979503760179703"/>
    <m/>
    <m/>
    <n v="387.64765705430398"/>
    <n v="14.272326460024299"/>
    <n v="53.093421824834202"/>
    <m/>
    <m/>
    <m/>
    <n v="19.084861125846299"/>
    <m/>
    <m/>
    <m/>
    <m/>
    <m/>
    <m/>
    <s v=" "/>
    <m/>
    <n v="75.099999999999994"/>
    <m/>
    <m/>
    <m/>
    <m/>
    <m/>
    <m/>
    <m/>
    <n v="1.75932698267992"/>
    <n v="9.6751381961641307"/>
    <s v="Large wood frame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52"/>
    <s v="USA"/>
    <m/>
    <m/>
    <m/>
    <n v="4.9904188206333302"/>
    <m/>
    <m/>
    <m/>
    <n v="42.284916711130997"/>
    <m/>
    <m/>
    <n v="331.51782200630799"/>
    <n v="12.8767398733044"/>
    <n v="46.314858403623496"/>
    <m/>
    <m/>
    <m/>
    <n v="17.203722930096799"/>
    <m/>
    <m/>
    <m/>
    <m/>
    <m/>
    <m/>
    <m/>
    <m/>
    <n v="61.64"/>
    <m/>
    <m/>
    <m/>
    <m/>
    <m/>
    <m/>
    <m/>
    <n v="1.7459326314299199"/>
    <n v="8.0750100968525196"/>
    <s v="Large wood frame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53"/>
    <s v="USA"/>
    <m/>
    <m/>
    <m/>
    <n v="7.27446588326643"/>
    <m/>
    <m/>
    <m/>
    <n v="66.8253646988382"/>
    <m/>
    <m/>
    <n v="468.98375776716301"/>
    <n v="21.437537907999999"/>
    <n v="80.537247685462901"/>
    <m/>
    <m/>
    <m/>
    <n v="25.125603470188199"/>
    <m/>
    <m/>
    <m/>
    <m/>
    <m/>
    <m/>
    <m/>
    <m/>
    <n v="88.52"/>
    <m/>
    <m/>
    <m/>
    <m/>
    <m/>
    <m/>
    <m/>
    <n v="2.37538039924446"/>
    <n v="12.604528550097401"/>
    <s v="Small wood frame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54"/>
    <s v="USA"/>
    <m/>
    <m/>
    <m/>
    <n v="6.2651894843846403"/>
    <m/>
    <m/>
    <m/>
    <n v="52.5503875930007"/>
    <m/>
    <m/>
    <n v="372.76118339855299"/>
    <n v="18.742705152587298"/>
    <n v="67.448060016315495"/>
    <m/>
    <m/>
    <m/>
    <n v="21.493186194404299"/>
    <m/>
    <m/>
    <m/>
    <m/>
    <m/>
    <m/>
    <m/>
    <m/>
    <n v="65.08"/>
    <m/>
    <m/>
    <m/>
    <m/>
    <m/>
    <m/>
    <m/>
    <n v="2.3466782179944601"/>
    <n v="9.7367911083832706"/>
    <s v="Small wood frame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55"/>
    <s v="USA"/>
    <m/>
    <m/>
    <m/>
    <n v="4.9267395629574997"/>
    <m/>
    <m/>
    <m/>
    <n v="58.918882361006403"/>
    <m/>
    <m/>
    <n v="244.322488311526"/>
    <n v="13.989282543891701"/>
    <n v="55.7133716925592"/>
    <m/>
    <m/>
    <m/>
    <n v="21.906014813377499"/>
    <m/>
    <m/>
    <m/>
    <m/>
    <m/>
    <m/>
    <m/>
    <m/>
    <n v="48.98"/>
    <m/>
    <m/>
    <m/>
    <m/>
    <m/>
    <m/>
    <m/>
    <n v="1.6818631389157499"/>
    <n v="7.8731318169523998"/>
    <s v="Large wood frame house, slab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56"/>
    <s v="USA"/>
    <m/>
    <m/>
    <m/>
    <n v="4.38325468483783"/>
    <m/>
    <m/>
    <m/>
    <n v="51.454825103063797"/>
    <m/>
    <m/>
    <n v="196.21120112722099"/>
    <n v="12.692265934027301"/>
    <n v="49.413576730360603"/>
    <m/>
    <m/>
    <m/>
    <n v="20.1577409984443"/>
    <m/>
    <m/>
    <m/>
    <m/>
    <m/>
    <m/>
    <m/>
    <m/>
    <n v="35.520000000000003"/>
    <m/>
    <m/>
    <m/>
    <m/>
    <m/>
    <m/>
    <m/>
    <n v="1.66846878766575"/>
    <n v="6.31605607507211"/>
    <s v="Large wood frame house, slab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57"/>
    <s v="USA"/>
    <m/>
    <m/>
    <m/>
    <n v="5.9336458694667904"/>
    <m/>
    <m/>
    <m/>
    <n v="66.889601437558596"/>
    <m/>
    <m/>
    <n v="223.000816859336"/>
    <n v="17.868860450231999"/>
    <n v="70.159088617320094"/>
    <m/>
    <m/>
    <m/>
    <n v="28.995278565526402"/>
    <m/>
    <m/>
    <m/>
    <m/>
    <m/>
    <m/>
    <m/>
    <m/>
    <n v="40.22"/>
    <m/>
    <m/>
    <m/>
    <m/>
    <m/>
    <m/>
    <m/>
    <n v="2.2811247151237501"/>
    <n v="8.1796664120585305"/>
    <s v="Small wood frame house, slab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58"/>
    <s v="USA"/>
    <m/>
    <m/>
    <m/>
    <n v="7.6269914863285004"/>
    <m/>
    <m/>
    <m/>
    <n v="33.261062859721903"/>
    <m/>
    <m/>
    <n v="599.76794476126395"/>
    <n v="38.224397324271003"/>
    <n v="121.23892358619101"/>
    <m/>
    <m/>
    <m/>
    <n v="19.084861125846299"/>
    <m/>
    <m/>
    <m/>
    <m/>
    <m/>
    <m/>
    <m/>
    <m/>
    <n v="75.099999999999994"/>
    <m/>
    <m/>
    <m/>
    <m/>
    <m/>
    <m/>
    <m/>
    <n v="2.30680422180692"/>
    <n v="13.876850658902599"/>
    <s v="Large masonary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59"/>
    <s v="USA"/>
    <m/>
    <m/>
    <m/>
    <n v="6.6634456286111696"/>
    <m/>
    <m/>
    <m/>
    <n v="28.974583677592101"/>
    <m/>
    <m/>
    <n v="499.70389419097899"/>
    <n v="31.8857060520664"/>
    <n v="100.389203765722"/>
    <m/>
    <m/>
    <m/>
    <n v="17.203722930096799"/>
    <m/>
    <m/>
    <m/>
    <m/>
    <m/>
    <m/>
    <m/>
    <m/>
    <n v="61.64"/>
    <m/>
    <m/>
    <m/>
    <m/>
    <m/>
    <m/>
    <m/>
    <n v="2.2934098705569199"/>
    <n v="11.407952666815399"/>
    <s v="Large masonary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60"/>
    <s v="USA"/>
    <m/>
    <m/>
    <m/>
    <n v="10.470570205076401"/>
    <m/>
    <m/>
    <m/>
    <n v="40.761241506193201"/>
    <m/>
    <m/>
    <n v="799.12760959575996"/>
    <n v="58.752968784228599"/>
    <n v="186.68693250469701"/>
    <m/>
    <m/>
    <m/>
    <n v="25.125603470188199"/>
    <m/>
    <m/>
    <m/>
    <m/>
    <m/>
    <m/>
    <m/>
    <m/>
    <n v="88.52"/>
    <m/>
    <m/>
    <m/>
    <m/>
    <m/>
    <m/>
    <m/>
    <n v="3.1739049568012501"/>
    <n v="19.147107770829798"/>
    <s v="Small masonary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61"/>
    <s v="USA"/>
    <m/>
    <m/>
    <m/>
    <n v="8.7042292835964297"/>
    <m/>
    <m/>
    <m/>
    <n v="33.098267363810002"/>
    <m/>
    <m/>
    <n v="618.06947991248899"/>
    <n v="46.483154185777899"/>
    <n v="146.35428075848199"/>
    <m/>
    <m/>
    <m/>
    <n v="21.493186194404299"/>
    <m/>
    <m/>
    <m/>
    <m/>
    <m/>
    <m/>
    <m/>
    <m/>
    <n v="65.08"/>
    <m/>
    <m/>
    <m/>
    <m/>
    <m/>
    <m/>
    <m/>
    <n v="3.1452027755512502"/>
    <n v="14.599303153750199"/>
    <s v="Small masonary house, slab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62"/>
    <s v="USA"/>
    <m/>
    <m/>
    <m/>
    <n v="7.4106412676406697"/>
    <m/>
    <m/>
    <m/>
    <n v="38.549051579935302"/>
    <m/>
    <m/>
    <n v="503.66106755489801"/>
    <n v="43.169469547583503"/>
    <n v="138.77767489025501"/>
    <m/>
    <m/>
    <m/>
    <n v="21.906014813377499"/>
    <m/>
    <m/>
    <m/>
    <m/>
    <m/>
    <m/>
    <m/>
    <m/>
    <n v="48.98"/>
    <m/>
    <m/>
    <m/>
    <m/>
    <m/>
    <m/>
    <m/>
    <n v="2.3681128404276701"/>
    <n v="13.0015141849405"/>
    <s v="Large masonary house, slab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63"/>
    <s v="USA"/>
    <m/>
    <m/>
    <m/>
    <n v="6.5037908153593396"/>
    <m/>
    <m/>
    <m/>
    <n v="34.2627404150548"/>
    <m/>
    <m/>
    <n v="414.71862892610699"/>
    <n v="37.268476698928801"/>
    <n v="119.376394835851"/>
    <m/>
    <m/>
    <m/>
    <n v="20.1577409984443"/>
    <m/>
    <m/>
    <m/>
    <m/>
    <m/>
    <m/>
    <m/>
    <m/>
    <n v="35.520000000000003"/>
    <m/>
    <m/>
    <m/>
    <m/>
    <m/>
    <m/>
    <m/>
    <n v="2.35471848917767"/>
    <n v="10.6361960819027"/>
    <s v="Large masonary house, slab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64"/>
    <s v="USA"/>
    <m/>
    <m/>
    <m/>
    <n v="9.0664220930271409"/>
    <m/>
    <m/>
    <m/>
    <n v="41.602122881531798"/>
    <m/>
    <m/>
    <n v="542.45017980471198"/>
    <n v="53.934215338696099"/>
    <n v="172.77040998200201"/>
    <m/>
    <m/>
    <m/>
    <n v="28.995278565526402"/>
    <m/>
    <m/>
    <m/>
    <m/>
    <m/>
    <m/>
    <m/>
    <m/>
    <n v="40.22"/>
    <m/>
    <m/>
    <m/>
    <m/>
    <m/>
    <m/>
    <m/>
    <n v="3.3065399372233002"/>
    <n v="14.506867314794"/>
    <s v="Small masonary house, slab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65"/>
    <s v="USA"/>
    <m/>
    <m/>
    <m/>
    <n v="3.82222369582666"/>
    <m/>
    <m/>
    <m/>
    <n v="43.996877421676103"/>
    <m/>
    <m/>
    <n v="161.94251091209799"/>
    <n v="7.9553269783409197"/>
    <n v="33.067939759279398"/>
    <m/>
    <m/>
    <m/>
    <n v="22.1539736610661"/>
    <m/>
    <m/>
    <m/>
    <m/>
    <m/>
    <m/>
    <m/>
    <m/>
    <n v="20.27"/>
    <m/>
    <m/>
    <m/>
    <m/>
    <m/>
    <m/>
    <m/>
    <n v="1.0388677469451899"/>
    <n v="14.0386253931315"/>
    <s v="Large podium house, strip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7"/>
    <x v="8"/>
    <s v="Standard"/>
    <s v="sample/average/statistics"/>
    <x v="3"/>
    <x v="4"/>
    <s v="OECD_USA"/>
  </r>
  <r>
    <n v="666"/>
    <s v="USA"/>
    <m/>
    <m/>
    <m/>
    <n v="4.7449777059102303"/>
    <m/>
    <m/>
    <m/>
    <n v="52.700512674309003"/>
    <m/>
    <m/>
    <n v="160.07327405869901"/>
    <n v="10.857442230078499"/>
    <n v="45.0979698121483"/>
    <m/>
    <m/>
    <m/>
    <n v="30.823518286608198"/>
    <m/>
    <m/>
    <m/>
    <m/>
    <m/>
    <m/>
    <m/>
    <m/>
    <n v="23.44"/>
    <m/>
    <m/>
    <m/>
    <m/>
    <m/>
    <m/>
    <m/>
    <n v="1.3555006666417599"/>
    <n v="18.728627874382301"/>
    <s v="Small podium house, strip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7"/>
    <x v="8"/>
    <s v="Standard"/>
    <s v="sample/average/statistics"/>
    <x v="3"/>
    <x v="4"/>
    <s v="OECD_USA"/>
  </r>
  <r>
    <n v="667"/>
    <s v="USA"/>
    <m/>
    <m/>
    <m/>
    <n v="7.0132409388636701"/>
    <m/>
    <m/>
    <m/>
    <n v="60.785516494727403"/>
    <m/>
    <m/>
    <n v="412.04980171815299"/>
    <n v="27.424914554806598"/>
    <n v="91.877763499863704"/>
    <m/>
    <m/>
    <m/>
    <n v="19.084861125846299"/>
    <m/>
    <m/>
    <m/>
    <m/>
    <m/>
    <m/>
    <m/>
    <m/>
    <n v="75.099999999999994"/>
    <m/>
    <m/>
    <m/>
    <m/>
    <m/>
    <m/>
    <m/>
    <n v="2.5160774042619201"/>
    <n v="12.2631623857127"/>
    <s v="Large wood frame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68"/>
    <s v="USA"/>
    <m/>
    <m/>
    <m/>
    <n v="6.4382326475014997"/>
    <m/>
    <m/>
    <m/>
    <n v="53.090929445858102"/>
    <m/>
    <m/>
    <n v="355.91996667015599"/>
    <n v="26.029327968086701"/>
    <n v="85.099200078652999"/>
    <m/>
    <m/>
    <m/>
    <n v="17.203722930096799"/>
    <m/>
    <m/>
    <m/>
    <m/>
    <m/>
    <m/>
    <m/>
    <m/>
    <n v="61.64"/>
    <m/>
    <m/>
    <m/>
    <m/>
    <m/>
    <m/>
    <m/>
    <n v="2.50268305301192"/>
    <n v="10.6630342864011"/>
    <s v="Large wood frame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69"/>
    <s v="USA"/>
    <m/>
    <m/>
    <m/>
    <n v="9.4960536982328598"/>
    <m/>
    <m/>
    <m/>
    <n v="76.741107267578599"/>
    <m/>
    <m/>
    <n v="557.82989390343198"/>
    <n v="40.427338574852399"/>
    <n v="136.54566801769101"/>
    <m/>
    <m/>
    <m/>
    <n v="25.125603470188199"/>
    <m/>
    <m/>
    <m/>
    <m/>
    <m/>
    <m/>
    <m/>
    <m/>
    <n v="88.52"/>
    <m/>
    <m/>
    <m/>
    <m/>
    <m/>
    <m/>
    <m/>
    <n v="3.4802692305676799"/>
    <n v="16.379525297811099"/>
    <s v="Small wood frame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70"/>
    <s v="USA"/>
    <m/>
    <m/>
    <m/>
    <n v="8.4867772993510702"/>
    <m/>
    <m/>
    <m/>
    <n v="62.466130161740999"/>
    <m/>
    <m/>
    <n v="461.60731953482099"/>
    <n v="37.732505819439702"/>
    <n v="123.456480348543"/>
    <m/>
    <m/>
    <m/>
    <n v="21.493186194404299"/>
    <m/>
    <m/>
    <m/>
    <m/>
    <m/>
    <m/>
    <m/>
    <m/>
    <n v="65.08"/>
    <m/>
    <m/>
    <m/>
    <m/>
    <m/>
    <m/>
    <m/>
    <n v="3.45156704931768"/>
    <n v="13.511787856097"/>
    <s v="Small wood frame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71"/>
    <s v="USA"/>
    <m/>
    <m/>
    <m/>
    <n v="5.9137042888406697"/>
    <m/>
    <m/>
    <m/>
    <n v="63.972795458579299"/>
    <m/>
    <m/>
    <n v="277.27530166323601"/>
    <n v="22.481380540962601"/>
    <n v="80.739268680665504"/>
    <m/>
    <m/>
    <m/>
    <n v="21.906014813377499"/>
    <m/>
    <m/>
    <m/>
    <m/>
    <m/>
    <m/>
    <m/>
    <m/>
    <n v="48.98"/>
    <m/>
    <m/>
    <m/>
    <m/>
    <m/>
    <m/>
    <m/>
    <n v="2.1564972277029999"/>
    <n v="9.5514637508396607"/>
    <s v="Large wood frame house, basement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72"/>
    <s v="USA"/>
    <m/>
    <m/>
    <m/>
    <n v="5.3702194100033296"/>
    <m/>
    <m/>
    <m/>
    <n v="56.508738200636699"/>
    <m/>
    <m/>
    <n v="229.16401447893099"/>
    <n v="21.184363931098201"/>
    <n v="74.4394737184669"/>
    <m/>
    <m/>
    <m/>
    <n v="20.1577409984443"/>
    <m/>
    <m/>
    <m/>
    <m/>
    <m/>
    <m/>
    <m/>
    <m/>
    <n v="35.520000000000003"/>
    <m/>
    <m/>
    <m/>
    <m/>
    <m/>
    <m/>
    <m/>
    <n v="2.1431028764529998"/>
    <n v="7.9943880089593602"/>
    <s v="Large wood frame house, basement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73"/>
    <s v="USA"/>
    <m/>
    <m/>
    <m/>
    <n v="7.1376589453564296"/>
    <m/>
    <m/>
    <m/>
    <n v="72.292607805242497"/>
    <m/>
    <m/>
    <n v="323.57334009322699"/>
    <n v="26.134910946809899"/>
    <n v="95.000578623301607"/>
    <m/>
    <m/>
    <m/>
    <n v="28.995278565526402"/>
    <m/>
    <m/>
    <m/>
    <m/>
    <m/>
    <m/>
    <m/>
    <m/>
    <n v="40.22"/>
    <m/>
    <m/>
    <m/>
    <m/>
    <m/>
    <m/>
    <m/>
    <n v="3.06481761592357"/>
    <n v="9.9830644203680592"/>
    <s v="Small wood frame house, basement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74"/>
    <s v="USA"/>
    <m/>
    <m/>
    <m/>
    <n v="9.0748053131966699"/>
    <m/>
    <m/>
    <m/>
    <n v="44.067075594269603"/>
    <m/>
    <m/>
    <n v="624.17008942547102"/>
    <n v="51.376985419139402"/>
    <n v="160.02326526142801"/>
    <m/>
    <m/>
    <m/>
    <n v="19.084861125846299"/>
    <m/>
    <m/>
    <m/>
    <m/>
    <m/>
    <m/>
    <m/>
    <m/>
    <n v="75.099999999999994"/>
    <m/>
    <m/>
    <m/>
    <m/>
    <m/>
    <m/>
    <m/>
    <n v="3.0635546435683301"/>
    <n v="16.4648748484584"/>
    <s v="Large masonary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75"/>
    <s v="USA"/>
    <m/>
    <m/>
    <m/>
    <n v="8.1112594551205"/>
    <m/>
    <m/>
    <m/>
    <n v="39.780596412319198"/>
    <m/>
    <m/>
    <n v="524.10603885482703"/>
    <n v="45.038294146934902"/>
    <n v="139.173545440959"/>
    <m/>
    <m/>
    <m/>
    <n v="17.203722930096799"/>
    <m/>
    <m/>
    <m/>
    <m/>
    <m/>
    <m/>
    <m/>
    <m/>
    <n v="61.64"/>
    <m/>
    <m/>
    <m/>
    <m/>
    <m/>
    <m/>
    <m/>
    <n v="3.05016029231833"/>
    <n v="13.9959768563712"/>
    <s v="Large masonary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76"/>
    <s v="USA"/>
    <m/>
    <m/>
    <m/>
    <n v="12.692158020811799"/>
    <m/>
    <m/>
    <m/>
    <n v="50.6769840749336"/>
    <m/>
    <m/>
    <n v="887.97374573202899"/>
    <n v="77.742769451265602"/>
    <n v="242.69535283737"/>
    <m/>
    <m/>
    <m/>
    <n v="25.125603470188199"/>
    <m/>
    <m/>
    <m/>
    <m/>
    <m/>
    <m/>
    <m/>
    <m/>
    <n v="88.52"/>
    <m/>
    <m/>
    <m/>
    <m/>
    <m/>
    <m/>
    <m/>
    <n v="4.2787937881244602"/>
    <n v="22.922104518558999"/>
    <s v="Small masonary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77"/>
    <s v="USA"/>
    <m/>
    <m/>
    <m/>
    <n v="10.9258170985629"/>
    <m/>
    <m/>
    <m/>
    <n v="43.014009932550302"/>
    <m/>
    <m/>
    <n v="706.91561604875801"/>
    <n v="65.472954852814894"/>
    <n v="202.362701091155"/>
    <m/>
    <m/>
    <m/>
    <n v="21.493186194404299"/>
    <m/>
    <m/>
    <m/>
    <m/>
    <m/>
    <m/>
    <m/>
    <m/>
    <n v="65.08"/>
    <m/>
    <m/>
    <m/>
    <m/>
    <m/>
    <m/>
    <m/>
    <n v="4.2500916068744603"/>
    <n v="18.3742999014794"/>
    <s v="Small masonary house, basement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78"/>
    <s v="USA"/>
    <m/>
    <m/>
    <m/>
    <n v="8.3976059935238307"/>
    <m/>
    <m/>
    <m/>
    <n v="43.602964677508098"/>
    <m/>
    <m/>
    <n v="536.61388090660796"/>
    <n v="51.661567544654297"/>
    <n v="163.80357187836199"/>
    <m/>
    <m/>
    <m/>
    <n v="21.906014813377499"/>
    <m/>
    <m/>
    <m/>
    <m/>
    <m/>
    <m/>
    <m/>
    <m/>
    <n v="48.98"/>
    <m/>
    <m/>
    <m/>
    <m/>
    <m/>
    <m/>
    <m/>
    <n v="2.8010252664893298"/>
    <n v="14.6798461188278"/>
    <s v="Large masonary house, basement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79"/>
    <s v="USA"/>
    <m/>
    <m/>
    <m/>
    <n v="7.4907555405248303"/>
    <m/>
    <m/>
    <m/>
    <n v="39.3166535122688"/>
    <m/>
    <m/>
    <n v="447.67144227781699"/>
    <n v="45.760574695999701"/>
    <n v="144.402291823957"/>
    <m/>
    <m/>
    <m/>
    <n v="20.1577409984443"/>
    <m/>
    <m/>
    <m/>
    <m/>
    <m/>
    <m/>
    <m/>
    <m/>
    <n v="35.520000000000003"/>
    <m/>
    <m/>
    <m/>
    <m/>
    <m/>
    <m/>
    <m/>
    <n v="2.7876309152393302"/>
    <n v="12.3145280157899"/>
    <s v="Large masonary house, basement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80"/>
    <s v="USA"/>
    <m/>
    <m/>
    <m/>
    <n v="10.2704351681479"/>
    <m/>
    <m/>
    <m/>
    <n v="47.005129249215798"/>
    <m/>
    <m/>
    <n v="643.02270303860303"/>
    <n v="62.200265835274102"/>
    <n v="197.611899987984"/>
    <m/>
    <m/>
    <m/>
    <n v="28.995278565526402"/>
    <m/>
    <m/>
    <m/>
    <m/>
    <m/>
    <m/>
    <m/>
    <m/>
    <n v="50.22"/>
    <m/>
    <m/>
    <m/>
    <m/>
    <m/>
    <m/>
    <m/>
    <n v="4.1046852640144698"/>
    <n v="16.310265323103501"/>
    <s v="Small masonary house, basement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81"/>
    <s v="USA"/>
    <m/>
    <m/>
    <m/>
    <n v="5.5917668555056697"/>
    <m/>
    <m/>
    <m/>
    <n v="60.785516494727403"/>
    <m/>
    <m/>
    <n v="173.46726579355999"/>
    <n v="17.701488764243798"/>
    <n v="62.656506661416103"/>
    <m/>
    <m/>
    <m/>
    <n v="19.084861125846299"/>
    <m/>
    <m/>
    <m/>
    <m/>
    <m/>
    <m/>
    <m/>
    <m/>
    <n v="75.099999999999994"/>
    <m/>
    <m/>
    <m/>
    <m/>
    <m/>
    <m/>
    <m/>
    <n v="2.3167020770150799"/>
    <n v="10.2778712792391"/>
    <s v="Large wood frame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82"/>
    <s v="USA"/>
    <m/>
    <m/>
    <m/>
    <n v="5.0167585641435002"/>
    <m/>
    <m/>
    <m/>
    <n v="53.090929445858102"/>
    <m/>
    <m/>
    <n v="117.337430745563"/>
    <n v="16.305902177523901"/>
    <n v="55.877943240205397"/>
    <m/>
    <m/>
    <m/>
    <n v="17.203722930096799"/>
    <m/>
    <m/>
    <m/>
    <m/>
    <m/>
    <m/>
    <m/>
    <m/>
    <n v="61.64"/>
    <m/>
    <m/>
    <m/>
    <m/>
    <m/>
    <m/>
    <m/>
    <n v="2.3033077257650798"/>
    <n v="8.6777431799274893"/>
    <s v="Large wood frame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83"/>
    <s v="USA"/>
    <m/>
    <m/>
    <m/>
    <n v="7.6130940065830401"/>
    <m/>
    <m/>
    <m/>
    <n v="76.741107267578599"/>
    <m/>
    <m/>
    <n v="266.32903308034298"/>
    <n v="26.354558390921898"/>
    <n v="94.253544537579799"/>
    <m/>
    <m/>
    <m/>
    <n v="25.125603470188199"/>
    <m/>
    <m/>
    <m/>
    <m/>
    <m/>
    <m/>
    <m/>
    <m/>
    <n v="85.52"/>
    <m/>
    <m/>
    <m/>
    <m/>
    <m/>
    <m/>
    <m/>
    <n v="2.8232041470358902"/>
    <n v="13.4704595917511"/>
    <s v="Small wood frame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84"/>
    <s v="USA"/>
    <m/>
    <m/>
    <m/>
    <n v="6.6038176077012496"/>
    <m/>
    <m/>
    <m/>
    <n v="62.466130161740999"/>
    <m/>
    <m/>
    <n v="170.106458712501"/>
    <n v="23.659725635509201"/>
    <n v="81.164356868432407"/>
    <m/>
    <m/>
    <m/>
    <n v="21.493186194404299"/>
    <m/>
    <m/>
    <m/>
    <m/>
    <m/>
    <m/>
    <m/>
    <m/>
    <n v="65.08"/>
    <m/>
    <m/>
    <m/>
    <m/>
    <m/>
    <m/>
    <m/>
    <n v="2.7945019657858898"/>
    <n v="10.602722150037"/>
    <s v="Small wood frame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85"/>
    <s v="USA"/>
    <m/>
    <m/>
    <m/>
    <n v="5.0083589035890803"/>
    <m/>
    <m/>
    <m/>
    <n v="63.972795458579299"/>
    <m/>
    <m/>
    <n v="135.68076064189401"/>
    <n v="15.786562783471901"/>
    <n v="60.619714791752102"/>
    <m/>
    <m/>
    <m/>
    <n v="21.906014813377499"/>
    <m/>
    <m/>
    <m/>
    <m/>
    <m/>
    <m/>
    <m/>
    <m/>
    <n v="49.98"/>
    <m/>
    <m/>
    <m/>
    <m/>
    <m/>
    <m/>
    <m/>
    <n v="1.8593132995189201"/>
    <n v="8.1693675513055606"/>
    <s v="Large wood frame house, crawlspace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86"/>
    <s v="USA"/>
    <m/>
    <m/>
    <m/>
    <n v="4.6007452447302102"/>
    <m/>
    <m/>
    <m/>
    <n v="58.435561272634601"/>
    <m/>
    <m/>
    <n v="99.597295253664797"/>
    <n v="14.813800326073601"/>
    <n v="55.8948685701031"/>
    <m/>
    <m/>
    <m/>
    <n v="20.5948094521776"/>
    <m/>
    <m/>
    <m/>
    <m/>
    <m/>
    <m/>
    <m/>
    <m/>
    <n v="38.770000000000003"/>
    <m/>
    <m/>
    <m/>
    <m/>
    <m/>
    <m/>
    <m/>
    <n v="1.84591894826892"/>
    <n v="7.0059651125453204"/>
    <s v="Large wood frame house, crawlspace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87"/>
    <s v="USA"/>
    <m/>
    <m/>
    <m/>
    <n v="5.9136045167189302"/>
    <m/>
    <m/>
    <m/>
    <n v="72.292607805242497"/>
    <m/>
    <m/>
    <n v="111.865555557248"/>
    <n v="18.620319586219502"/>
    <n v="72.417405890378006"/>
    <m/>
    <m/>
    <m/>
    <n v="28.995278565526402"/>
    <m/>
    <m/>
    <m/>
    <m/>
    <m/>
    <m/>
    <m/>
    <m/>
    <n v="40.22"/>
    <m/>
    <m/>
    <m/>
    <m/>
    <m/>
    <m/>
    <m/>
    <n v="2.4353383854485702"/>
    <n v="8.3811223392081509"/>
    <s v="Small wood frame house, crawlspace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88"/>
    <s v="USA"/>
    <m/>
    <m/>
    <m/>
    <n v="7.6979965504163301"/>
    <m/>
    <m/>
    <m/>
    <n v="44.067075594269603"/>
    <m/>
    <m/>
    <n v="385.58755350051899"/>
    <n v="41.653559628630497"/>
    <n v="130.80200842320701"/>
    <m/>
    <m/>
    <m/>
    <n v="19.084861125846299"/>
    <m/>
    <m/>
    <m/>
    <m/>
    <m/>
    <m/>
    <m/>
    <m/>
    <n v="75.099999999999994"/>
    <m/>
    <m/>
    <m/>
    <m/>
    <m/>
    <m/>
    <m/>
    <n v="2.97724502186108"/>
    <n v="14.479583742009901"/>
    <s v="Large masonary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89"/>
    <s v="USA"/>
    <m/>
    <m/>
    <m/>
    <n v="6.7344506923401699"/>
    <m/>
    <m/>
    <m/>
    <n v="39.780596412319198"/>
    <m/>
    <m/>
    <n v="285.52350293023397"/>
    <n v="35.314868356372102"/>
    <n v="109.952288602512"/>
    <m/>
    <m/>
    <m/>
    <n v="17.203722930096799"/>
    <m/>
    <m/>
    <m/>
    <m/>
    <m/>
    <m/>
    <m/>
    <m/>
    <n v="61.64"/>
    <m/>
    <m/>
    <m/>
    <m/>
    <m/>
    <m/>
    <m/>
    <n v="2.9638506706110799"/>
    <n v="12.010685749897601"/>
    <s v="Large masonary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90"/>
    <s v="USA"/>
    <m/>
    <m/>
    <m/>
    <n v="10.8743450649738"/>
    <m/>
    <m/>
    <m/>
    <n v="50.6769840749336"/>
    <m/>
    <m/>
    <n v="596.47288490894005"/>
    <n v="63.669989267219798"/>
    <n v="200.403229356775"/>
    <m/>
    <m/>
    <m/>
    <n v="25.125603470188199"/>
    <m/>
    <m/>
    <m/>
    <m/>
    <m/>
    <m/>
    <m/>
    <m/>
    <n v="88.52"/>
    <m/>
    <m/>
    <m/>
    <m/>
    <m/>
    <m/>
    <m/>
    <n v="3.7866410263778598"/>
    <n v="19.959841885605101"/>
    <s v="Small masonary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91"/>
    <s v="USA"/>
    <m/>
    <m/>
    <m/>
    <n v="9.1080041434937495"/>
    <m/>
    <m/>
    <m/>
    <n v="43.014009932550302"/>
    <m/>
    <m/>
    <n v="415.41475522643799"/>
    <n v="51.400174668768997"/>
    <n v="160.07057761056001"/>
    <m/>
    <m/>
    <m/>
    <n v="21.493186194404299"/>
    <m/>
    <m/>
    <m/>
    <m/>
    <m/>
    <m/>
    <m/>
    <m/>
    <n v="65.08"/>
    <m/>
    <m/>
    <m/>
    <m/>
    <m/>
    <m/>
    <m/>
    <n v="3.7579388451278599"/>
    <n v="15.412037267756601"/>
    <s v="Small masonary house, crawlspace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92"/>
    <s v="USA"/>
    <m/>
    <m/>
    <m/>
    <n v="7.5502898147910802"/>
    <m/>
    <m/>
    <m/>
    <n v="43.602964677508098"/>
    <m/>
    <m/>
    <n v="395.01933988526599"/>
    <n v="44.9667497871636"/>
    <n v="143.68401798944799"/>
    <m/>
    <m/>
    <m/>
    <n v="21.906014813377499"/>
    <m/>
    <m/>
    <m/>
    <m/>
    <m/>
    <m/>
    <m/>
    <m/>
    <n v="48.98"/>
    <m/>
    <m/>
    <m/>
    <m/>
    <m/>
    <m/>
    <m/>
    <n v="2.7174910187716699"/>
    <n v="13.272288142271"/>
    <s v="Large masonary house, crawlspace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93"/>
    <s v="USA"/>
    <m/>
    <m/>
    <m/>
    <n v="6.6434393621509198"/>
    <m/>
    <m/>
    <m/>
    <n v="39.3166535122688"/>
    <m/>
    <m/>
    <n v="306.07690125647503"/>
    <n v="39.065756938508997"/>
    <n v="124.282737935044"/>
    <m/>
    <m/>
    <m/>
    <n v="20.1577409984443"/>
    <m/>
    <m/>
    <m/>
    <m/>
    <m/>
    <m/>
    <m/>
    <m/>
    <n v="35.520000000000003"/>
    <m/>
    <m/>
    <m/>
    <m/>
    <m/>
    <m/>
    <m/>
    <n v="2.7040966675216702"/>
    <n v="10.9069700392331"/>
    <s v="Large masonary house, crawlspace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94"/>
    <s v="USA"/>
    <m/>
    <m/>
    <m/>
    <n v="9.1312171835780394"/>
    <m/>
    <m/>
    <m/>
    <n v="47.005129249215798"/>
    <m/>
    <m/>
    <n v="431.314918501855"/>
    <n v="54.685674474683701"/>
    <n v="175.02872725506001"/>
    <m/>
    <m/>
    <m/>
    <n v="28.995278565526402"/>
    <m/>
    <m/>
    <m/>
    <m/>
    <m/>
    <m/>
    <m/>
    <m/>
    <n v="50.22"/>
    <m/>
    <m/>
    <m/>
    <m/>
    <m/>
    <m/>
    <m/>
    <n v="3.6899608412678599"/>
    <n v="14.708323241943599"/>
    <s v="Small masonary house, crawlspace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0"/>
    <s v="Standard"/>
    <s v="sample/average/statistics"/>
    <x v="2"/>
    <x v="3"/>
    <s v="OECD_USA"/>
  </r>
  <r>
    <n v="695"/>
    <s v="USA"/>
    <m/>
    <m/>
    <m/>
    <n v="13.341566602655"/>
    <m/>
    <m/>
    <m/>
    <n v="69.071498542373206"/>
    <m/>
    <m/>
    <n v="53.670728900501899"/>
    <n v="5.3424927159643198"/>
    <n v="25.9492503346838"/>
    <m/>
    <m/>
    <m/>
    <n v="17.203722930096799"/>
    <m/>
    <m/>
    <m/>
    <m/>
    <m/>
    <m/>
    <m/>
    <m/>
    <n v="61.64"/>
    <m/>
    <m/>
    <m/>
    <m/>
    <m/>
    <m/>
    <m/>
    <n v="2.2731147455957501"/>
    <n v="6.9406189959863198"/>
    <s v="Large wood frame house, pier &amp; beam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96"/>
    <s v="USA"/>
    <m/>
    <m/>
    <m/>
    <n v="13.29879036653"/>
    <m/>
    <m/>
    <m/>
    <n v="71.801500360443598"/>
    <m/>
    <m/>
    <n v="51.462399915252099"/>
    <n v="7.79230866306255"/>
    <n v="37.848356363446698"/>
    <m/>
    <m/>
    <m/>
    <n v="21.493186194404299"/>
    <m/>
    <m/>
    <m/>
    <m/>
    <m/>
    <m/>
    <m/>
    <m/>
    <n v="65.08"/>
    <m/>
    <m/>
    <m/>
    <m/>
    <m/>
    <m/>
    <m/>
    <n v="2.6586521013503601"/>
    <n v="8.0880430796086102"/>
    <s v="Small wood frame house, pier &amp; beam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97"/>
    <s v="USA"/>
    <m/>
    <m/>
    <m/>
    <n v="7.3064449458949996"/>
    <m/>
    <m/>
    <m/>
    <n v="61.199224470121301"/>
    <m/>
    <m/>
    <n v="23.653009618565999"/>
    <n v="6.9409691673234004"/>
    <n v="33.713278812713703"/>
    <m/>
    <m/>
    <m/>
    <n v="20.1577409984443"/>
    <m/>
    <m/>
    <m/>
    <m/>
    <m/>
    <m/>
    <m/>
    <m/>
    <n v="35.520000000000003"/>
    <m/>
    <m/>
    <m/>
    <m/>
    <m/>
    <m/>
    <m/>
    <n v="1.78524639716629"/>
    <n v="5.4156303754360202"/>
    <s v="Large wood frame house, pier &amp; beam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98"/>
    <s v="USA"/>
    <m/>
    <m/>
    <m/>
    <n v="10.231332702022099"/>
    <m/>
    <m/>
    <m/>
    <n v="81.486560439602897"/>
    <m/>
    <m/>
    <n v="34.308266610680697"/>
    <n v="10.147427028212601"/>
    <n v="49.287502708460998"/>
    <m/>
    <m/>
    <m/>
    <n v="28.995278565526402"/>
    <m/>
    <m/>
    <m/>
    <m/>
    <m/>
    <m/>
    <m/>
    <m/>
    <n v="40.22"/>
    <m/>
    <m/>
    <m/>
    <m/>
    <m/>
    <m/>
    <m/>
    <n v="2.29798230297411"/>
    <n v="7.0170916817131896"/>
    <s v="Small wood frame house, pier &amp; beam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6"/>
    <x v="1"/>
    <s v="Standard"/>
    <s v="sample/average/statistics"/>
    <x v="2"/>
    <x v="1"/>
    <s v="OECD_USA"/>
  </r>
  <r>
    <n v="699"/>
    <s v="USA"/>
    <m/>
    <m/>
    <m/>
    <n v="18.004686530415"/>
    <m/>
    <m/>
    <m/>
    <n v="60.915302040414403"/>
    <m/>
    <m/>
    <n v="39.793010870156401"/>
    <n v="0"/>
    <n v="0"/>
    <m/>
    <m/>
    <m/>
    <n v="23.5169954348722"/>
    <m/>
    <m/>
    <m/>
    <m/>
    <m/>
    <m/>
    <m/>
    <m/>
    <n v="6.85"/>
    <m/>
    <m/>
    <m/>
    <m/>
    <m/>
    <m/>
    <m/>
    <n v="3.1458885957595801"/>
    <n v="12.286587911980799"/>
    <s v="Large wood frame house, pier &amp; beam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4"/>
    <x v="1"/>
    <s v="Standard"/>
    <s v="sample/average/statistics"/>
    <x v="3"/>
    <x v="1"/>
    <s v="OECD_USA"/>
  </r>
  <r>
    <n v="700"/>
    <s v="USA"/>
    <m/>
    <m/>
    <m/>
    <n v="24.078967791473001"/>
    <m/>
    <m/>
    <m/>
    <n v="71.906079360381995"/>
    <m/>
    <m/>
    <n v="53.720564675518503"/>
    <n v="0"/>
    <n v="0"/>
    <m/>
    <m/>
    <m/>
    <n v="29.624771014652499"/>
    <m/>
    <m/>
    <m/>
    <m/>
    <m/>
    <m/>
    <m/>
    <m/>
    <n v="11.17"/>
    <m/>
    <m/>
    <m/>
    <m/>
    <m/>
    <m/>
    <m/>
    <n v="4.1671316297182504"/>
    <n v="15.5184750126945"/>
    <s v="Small wood frame house, pier &amp; beam foundation"/>
    <n v="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4"/>
    <x v="1"/>
    <s v="Standard"/>
    <s v="sample/average/statistics"/>
    <x v="3"/>
    <x v="1"/>
    <s v="OECD_USA"/>
  </r>
  <r>
    <n v="701"/>
    <s v="USA"/>
    <m/>
    <m/>
    <m/>
    <n v="59.892832925556"/>
    <m/>
    <m/>
    <m/>
    <n v="10.0063017675532"/>
    <m/>
    <m/>
    <n v="523.11918965201198"/>
    <n v="54.9499764134898"/>
    <n v="259.66342323838802"/>
    <m/>
    <m/>
    <m/>
    <n v="17.234714283856601"/>
    <m/>
    <m/>
    <m/>
    <m/>
    <m/>
    <m/>
    <m/>
    <m/>
    <n v="12.31"/>
    <m/>
    <m/>
    <m/>
    <m/>
    <m/>
    <m/>
    <m/>
    <n v="0.22682296675031999"/>
    <n v="57.084528295840599"/>
    <s v="Small masonary house, pile foundation"/>
    <s v="More than 1"/>
    <s v="residential"/>
    <s v="residential"/>
    <s v="averaged"/>
    <s v="urban"/>
    <s v="construction"/>
    <s v="Berril, P. &amp; Herwitch, EG"/>
    <n v="2021"/>
    <s v="Material flows and GHG emissions from housing stock evolution in US counties, 2020–60"/>
    <s v="Buildings &amp; Cities"/>
    <s v="Copyright by the Authors"/>
    <s v="10.5334/bc.126"/>
    <s v="https://doi.org/10.5334/bc.126"/>
    <s v="I combined the ''glass'' and the fiberglass'' columns into one"/>
    <m/>
    <m/>
    <s v="Supplemental data -&gt; Source data -&gt; Material_Intensities -&gt; Full_arch_intensities.csv"/>
    <m/>
    <s v="Schwartzberg (Fishman)"/>
    <m/>
    <m/>
    <m/>
    <m/>
    <m/>
    <m/>
    <m/>
    <m/>
    <m/>
    <m/>
    <m/>
    <m/>
    <m/>
    <m/>
    <m/>
    <m/>
    <m/>
    <x v="9"/>
    <x v="0"/>
    <x v="0"/>
    <x v="10"/>
    <s v="Standard"/>
    <s v="sample/average/statistics"/>
    <x v="0"/>
    <x v="3"/>
    <s v="OECD_USA"/>
  </r>
  <r>
    <n v="702"/>
    <s v="USA"/>
    <s v="Florida"/>
    <n v="1997"/>
    <m/>
    <m/>
    <m/>
    <m/>
    <n v="10"/>
    <n v="70"/>
    <m/>
    <m/>
    <n v="300"/>
    <m/>
    <m/>
    <n v="90"/>
    <m/>
    <m/>
    <n v="100"/>
    <m/>
    <n v="20"/>
    <m/>
    <m/>
    <m/>
    <m/>
    <m/>
    <n v="5"/>
    <m/>
    <m/>
    <m/>
    <m/>
    <m/>
    <m/>
    <m/>
    <m/>
    <m/>
    <n v="5"/>
    <s v="Wood frame multi-family"/>
    <s v="NULL"/>
    <s v="residential"/>
    <s v="residential"/>
    <s v="case study"/>
    <s v="urban"/>
    <m/>
    <s v="Cochran, K., Townsend, T., Reinhart, D. &amp; Heck, H"/>
    <n v="2007"/>
    <s v="Estimation of regional building-related C&amp;D debris generation and composition: Case study for Florida, US"/>
    <s v="Waste Management"/>
    <s v="Copyright Elsevier"/>
    <s v="10.1016/j.wasman.2006.03.023"/>
    <s v="https://doi.org/10.1016/j.wasman.2006.03.023"/>
    <s v="Taken from ''Urban mining and buildings: A review of possibilities and limitations'' references"/>
    <m/>
    <m/>
    <s v="Table 1. Job-site construction, demolition and renovation waste compositions determined from previous studies (kg/m2)"/>
    <m/>
    <s v="Schwartzberg (Fishman)"/>
    <m/>
    <m/>
    <m/>
    <m/>
    <m/>
    <m/>
    <m/>
    <m/>
    <m/>
    <m/>
    <m/>
    <m/>
    <m/>
    <m/>
    <m/>
    <m/>
    <m/>
    <x v="9"/>
    <x v="0"/>
    <x v="7"/>
    <x v="1"/>
    <s v="Standard"/>
    <s v="real-world single case study"/>
    <x v="3"/>
    <x v="1"/>
    <s v="OECD_USA"/>
  </r>
  <r>
    <n v="703"/>
    <s v="USA"/>
    <s v="Florida"/>
    <n v="1998"/>
    <m/>
    <m/>
    <m/>
    <m/>
    <s v="–"/>
    <m/>
    <m/>
    <m/>
    <n v="840"/>
    <m/>
    <m/>
    <m/>
    <m/>
    <m/>
    <n v="30"/>
    <m/>
    <m/>
    <m/>
    <m/>
    <m/>
    <m/>
    <m/>
    <m/>
    <m/>
    <m/>
    <m/>
    <m/>
    <m/>
    <m/>
    <m/>
    <m/>
    <m/>
    <n v="40"/>
    <s v="Concrete frame single family with concrete slab"/>
    <s v="NULL"/>
    <s v="residential"/>
    <s v="residential"/>
    <s v="case study"/>
    <s v="urban"/>
    <m/>
    <s v="Cochran, K., Townsend, T., Reinhart, D. &amp; Heck, H"/>
    <n v="2007"/>
    <s v="Estimation of regional building-related C&amp;D debris generation and composition: Case study for Florida, US"/>
    <s v="Waste Management"/>
    <s v="Copyright Elsevier"/>
    <s v="10.1016/j.wasman.2006.03.023"/>
    <s v="https://doi.org/10.1016/j.wasman.2006.03.023"/>
    <s v="Taken from ''Urban mining and buildings: A review of possibilities and limitations'' references"/>
    <m/>
    <m/>
    <s v="Table 1. Job-site construction, demolition and renovation waste compositions determined from previous studies (kg/m2)"/>
    <m/>
    <s v="Schwartzberg (Fishman)"/>
    <m/>
    <m/>
    <m/>
    <m/>
    <m/>
    <m/>
    <m/>
    <m/>
    <m/>
    <m/>
    <m/>
    <m/>
    <m/>
    <m/>
    <m/>
    <m/>
    <m/>
    <x v="9"/>
    <x v="0"/>
    <x v="6"/>
    <x v="1"/>
    <s v="Standard"/>
    <s v="real-world single case study"/>
    <x v="2"/>
    <x v="1"/>
    <s v="OECD_USA"/>
  </r>
  <r>
    <n v="704"/>
    <s v="USA"/>
    <s v="Florida"/>
    <n v="1998"/>
    <m/>
    <m/>
    <m/>
    <m/>
    <s v="–"/>
    <n v="90"/>
    <m/>
    <m/>
    <s v="–"/>
    <m/>
    <m/>
    <m/>
    <m/>
    <m/>
    <n v="30"/>
    <m/>
    <n v="15"/>
    <m/>
    <m/>
    <m/>
    <m/>
    <m/>
    <m/>
    <m/>
    <m/>
    <m/>
    <m/>
    <m/>
    <m/>
    <m/>
    <m/>
    <m/>
    <n v="60"/>
    <s v="Wood frame single family with crawl space"/>
    <s v="NULL"/>
    <s v="residential"/>
    <s v="residential"/>
    <s v="case study"/>
    <s v="urban"/>
    <m/>
    <s v="Cochran, K., Townsend, T., Reinhart, D. &amp; Heck, H"/>
    <n v="2007"/>
    <s v="Estimation of regional building-related C&amp;D debris generation and composition: Case study for Florida, US"/>
    <s v="Waste Management"/>
    <s v="Copyright Elsevier"/>
    <s v="10.1016/j.wasman.2006.03.023"/>
    <s v="https://doi.org/10.1016/j.wasman.2006.03.023"/>
    <s v="Taken from ''Urban mining and buildings: A review of possibilities and limitations'' references"/>
    <m/>
    <m/>
    <s v="Table 1. Job-site construction, demolition and renovation waste compositions determined from previous studies (kg/m2)"/>
    <m/>
    <s v="Schwartzberg (Fishman)"/>
    <m/>
    <m/>
    <m/>
    <m/>
    <m/>
    <m/>
    <m/>
    <m/>
    <m/>
    <m/>
    <m/>
    <m/>
    <m/>
    <m/>
    <m/>
    <m/>
    <m/>
    <x v="9"/>
    <x v="0"/>
    <x v="6"/>
    <x v="1"/>
    <s v="Standard"/>
    <s v="real-world single case study"/>
    <x v="2"/>
    <x v="1"/>
    <s v="OECD_USA"/>
  </r>
  <r>
    <n v="705"/>
    <s v="USA"/>
    <s v="Florida"/>
    <n v="1998"/>
    <m/>
    <m/>
    <m/>
    <m/>
    <m/>
    <n v="90"/>
    <m/>
    <m/>
    <n v="240"/>
    <m/>
    <m/>
    <m/>
    <m/>
    <m/>
    <n v="30"/>
    <m/>
    <n v="15"/>
    <m/>
    <m/>
    <m/>
    <m/>
    <m/>
    <m/>
    <m/>
    <m/>
    <m/>
    <m/>
    <m/>
    <m/>
    <m/>
    <m/>
    <m/>
    <n v="60"/>
    <s v="Wood frame single family with concrete slab"/>
    <s v="NULL"/>
    <s v="residential"/>
    <s v="residential"/>
    <s v="case study"/>
    <s v="urban"/>
    <m/>
    <s v="Cochran, K., Townsend, T., Reinhart, D. &amp; Heck, H"/>
    <n v="2007"/>
    <s v="Estimation of regional building-related C&amp;D debris generation and composition: Case study for Florida, US"/>
    <s v="Waste Management"/>
    <s v="Copyright Elsevier"/>
    <s v="10.1016/j.wasman.2006.03.023"/>
    <s v="https://doi.org/10.1016/j.wasman.2006.03.023"/>
    <s v="Taken from ''Urban mining and buildings: A review of possibilities and limitations'' references"/>
    <m/>
    <m/>
    <s v="Table 1. Job-site construction, demolition and renovation waste compositions determined from previous studies (kg/m2)"/>
    <m/>
    <s v="Schwartzberg (Fishman)"/>
    <m/>
    <m/>
    <m/>
    <m/>
    <m/>
    <m/>
    <m/>
    <m/>
    <m/>
    <m/>
    <m/>
    <m/>
    <m/>
    <m/>
    <m/>
    <m/>
    <m/>
    <x v="9"/>
    <x v="0"/>
    <x v="6"/>
    <x v="1"/>
    <s v="Standard"/>
    <s v="real-world single case study"/>
    <x v="2"/>
    <x v="1"/>
    <s v="OECD_USA"/>
  </r>
  <r>
    <n v="706"/>
    <s v="USA"/>
    <s v="Florida"/>
    <n v="1998"/>
    <m/>
    <m/>
    <m/>
    <m/>
    <m/>
    <n v="90"/>
    <m/>
    <m/>
    <n v="530"/>
    <m/>
    <m/>
    <m/>
    <m/>
    <m/>
    <n v="30"/>
    <m/>
    <n v="15"/>
    <m/>
    <m/>
    <m/>
    <m/>
    <m/>
    <m/>
    <m/>
    <m/>
    <m/>
    <m/>
    <m/>
    <m/>
    <m/>
    <m/>
    <m/>
    <m/>
    <s v="Wood frame single family with basement"/>
    <s v="NULL"/>
    <s v="residential"/>
    <s v="residential"/>
    <s v="case study"/>
    <s v="urban"/>
    <m/>
    <s v="Cochran, K., Townsend, T., Reinhart, D. &amp; Heck, H"/>
    <n v="2007"/>
    <s v="Estimation of regional building-related C&amp;D debris generation and composition: Case study for Florida, US"/>
    <s v="Waste Management"/>
    <s v="Copyright Elsevier"/>
    <s v="10.1016/j.wasman.2006.03.023"/>
    <s v="https://doi.org/10.1016/j.wasman.2006.03.023"/>
    <s v="Taken from ''Urban mining and buildings: A review of possibilities and limitations'' references"/>
    <m/>
    <m/>
    <s v="Table 1. Job-site construction, demolition and renovation waste compositions determined from previous studies (kg/m2)"/>
    <m/>
    <s v="Schwartzberg (Fishman)"/>
    <m/>
    <m/>
    <m/>
    <m/>
    <m/>
    <m/>
    <m/>
    <m/>
    <m/>
    <m/>
    <m/>
    <m/>
    <m/>
    <m/>
    <m/>
    <m/>
    <m/>
    <x v="9"/>
    <x v="0"/>
    <x v="6"/>
    <x v="1"/>
    <s v="Standard"/>
    <s v="real-world single case study"/>
    <x v="2"/>
    <x v="1"/>
    <s v="OECD_USA"/>
  </r>
  <r>
    <n v="707"/>
    <s v="USA"/>
    <s v="Florida"/>
    <n v="1994"/>
    <m/>
    <m/>
    <m/>
    <m/>
    <n v="44"/>
    <n v="1.5"/>
    <m/>
    <m/>
    <n v="690"/>
    <m/>
    <m/>
    <m/>
    <m/>
    <m/>
    <m/>
    <m/>
    <m/>
    <m/>
    <m/>
    <m/>
    <m/>
    <m/>
    <m/>
    <m/>
    <m/>
    <m/>
    <m/>
    <m/>
    <m/>
    <m/>
    <m/>
    <m/>
    <n v="110"/>
    <s v="Concrete framed"/>
    <s v="NULL"/>
    <s v="non-residential"/>
    <s v="N/A"/>
    <s v="case study"/>
    <s v="urban"/>
    <m/>
    <s v="Cochran, K., Townsend, T., Reinhart, D. &amp; Heck, H"/>
    <n v="2007"/>
    <s v="Estimation of regional building-related C&amp;D debris generation and composition: Case study for Florida, US"/>
    <s v="Waste Management"/>
    <s v="Copyright Elsevier"/>
    <s v="10.1016/j.wasman.2006.03.023"/>
    <s v="https://doi.org/10.1016/j.wasman.2006.03.023"/>
    <s v="Taken from ''Urban mining and buildings: A review of possibilities and limitations'' references"/>
    <m/>
    <m/>
    <s v="Table 1. Job-site construction, demolition and renovation waste compositions determined from previous studies (kg/m2)"/>
    <m/>
    <s v="Schwartzberg (Fishman)"/>
    <m/>
    <m/>
    <m/>
    <m/>
    <m/>
    <m/>
    <m/>
    <m/>
    <m/>
    <m/>
    <m/>
    <m/>
    <m/>
    <m/>
    <m/>
    <m/>
    <m/>
    <x v="9"/>
    <x v="0"/>
    <x v="1"/>
    <x v="8"/>
    <s v="Standard"/>
    <s v="real-world single case study"/>
    <x v="1"/>
    <x v="4"/>
    <s v="OECD_USA"/>
  </r>
  <r>
    <n v="708"/>
    <s v="Indonesia"/>
    <s v="Jakarta"/>
    <n v="2000"/>
    <n v="2013"/>
    <n v="16.600000000000001"/>
    <m/>
    <m/>
    <n v="1.2"/>
    <n v="105"/>
    <m/>
    <m/>
    <n v="276.3"/>
    <n v="102.5"/>
    <n v="580.6"/>
    <n v="494.9"/>
    <n v="733.3"/>
    <m/>
    <m/>
    <m/>
    <m/>
    <m/>
    <n v="149.19999999999999"/>
    <n v="5.6"/>
    <m/>
    <m/>
    <n v="30.8"/>
    <n v="0.8"/>
    <m/>
    <m/>
    <m/>
    <m/>
    <m/>
    <m/>
    <m/>
    <m/>
    <n v="86.7"/>
    <s v="Brick and concrete detached small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4"/>
    <x v="2"/>
    <x v="16"/>
    <x v="4"/>
    <s v="Standard"/>
    <s v="real-world single case study"/>
    <x v="5"/>
    <x v="3"/>
    <s v="ASIA_IND"/>
  </r>
  <r>
    <n v="709"/>
    <s v="Indonesia"/>
    <s v="Jakarta"/>
    <m/>
    <m/>
    <n v="36.6"/>
    <m/>
    <m/>
    <n v="0.1"/>
    <n v="131"/>
    <m/>
    <m/>
    <n v="567.9"/>
    <n v="80.7"/>
    <n v="399.3"/>
    <n v="309.2"/>
    <n v="528.1"/>
    <m/>
    <m/>
    <m/>
    <m/>
    <m/>
    <n v="297.2"/>
    <n v="2.1"/>
    <m/>
    <m/>
    <n v="33.9"/>
    <n v="0.8"/>
    <m/>
    <m/>
    <m/>
    <m/>
    <m/>
    <m/>
    <m/>
    <m/>
    <n v="175.7"/>
    <s v="Brick and concrete detached medium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4"/>
    <x v="2"/>
    <x v="16"/>
    <x v="4"/>
    <s v="Standard"/>
    <s v="real-world single case study"/>
    <x v="5"/>
    <x v="3"/>
    <s v="ASIA_IND"/>
  </r>
  <r>
    <n v="710"/>
    <s v="Indonesia"/>
    <s v="Jakarta"/>
    <m/>
    <m/>
    <n v="30.5"/>
    <m/>
    <m/>
    <n v="0"/>
    <n v="159.80000000000001"/>
    <m/>
    <m/>
    <n v="522.6"/>
    <n v="108.3"/>
    <n v="281.7"/>
    <n v="413.3"/>
    <n v="545.79999999999995"/>
    <m/>
    <m/>
    <m/>
    <m/>
    <m/>
    <n v="247.3"/>
    <n v="0.3"/>
    <m/>
    <m/>
    <n v="59.5"/>
    <n v="1.3"/>
    <m/>
    <m/>
    <m/>
    <m/>
    <m/>
    <m/>
    <m/>
    <m/>
    <n v="146.30000000000001"/>
    <s v="Brick and concrete detached large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4"/>
    <x v="2"/>
    <x v="3"/>
    <x v="4"/>
    <s v="Standard"/>
    <s v="real-world single case study"/>
    <x v="2"/>
    <x v="3"/>
    <s v="ASIA_IND"/>
  </r>
  <r>
    <n v="711"/>
    <s v="Indonesia"/>
    <s v="Bandung"/>
    <m/>
    <m/>
    <n v="17.3"/>
    <m/>
    <m/>
    <n v="0.8"/>
    <n v="131.1"/>
    <m/>
    <m/>
    <n v="293.60000000000002"/>
    <n v="77"/>
    <n v="468.7"/>
    <n v="371.7"/>
    <n v="548.1"/>
    <m/>
    <m/>
    <m/>
    <m/>
    <m/>
    <n v="154.4"/>
    <n v="0.6"/>
    <m/>
    <m/>
    <n v="15.5"/>
    <n v="1.2"/>
    <m/>
    <m/>
    <m/>
    <m/>
    <m/>
    <m/>
    <m/>
    <m/>
    <n v="89.9"/>
    <s v="Brick and concrete detached small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4"/>
    <x v="2"/>
    <x v="16"/>
    <x v="4"/>
    <s v="Standard"/>
    <s v="real-world single case study"/>
    <x v="5"/>
    <x v="3"/>
    <s v="ASIA_IND"/>
  </r>
  <r>
    <n v="712"/>
    <s v="Indonesia"/>
    <s v="Bandung"/>
    <m/>
    <m/>
    <n v="37.700000000000003"/>
    <m/>
    <m/>
    <n v="0.1"/>
    <n v="161.5"/>
    <m/>
    <m/>
    <n v="585.1"/>
    <n v="87.1"/>
    <n v="376.4"/>
    <n v="414"/>
    <n v="580.5"/>
    <m/>
    <m/>
    <m/>
    <m/>
    <m/>
    <n v="306.2"/>
    <n v="0.3"/>
    <m/>
    <m/>
    <n v="34.200000000000003"/>
    <n v="1"/>
    <m/>
    <m/>
    <m/>
    <m/>
    <m/>
    <m/>
    <m/>
    <m/>
    <n v="181"/>
    <s v="Brick and concrete detached medium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4"/>
    <x v="2"/>
    <x v="16"/>
    <x v="4"/>
    <s v="Standard"/>
    <s v="real-world single case study"/>
    <x v="5"/>
    <x v="3"/>
    <s v="ASIA_IND"/>
  </r>
  <r>
    <n v="713"/>
    <s v="Indonesia"/>
    <s v="Bandung"/>
    <m/>
    <m/>
    <n v="34"/>
    <m/>
    <m/>
    <n v="0"/>
    <n v="43.2"/>
    <m/>
    <m/>
    <n v="566"/>
    <n v="139.1"/>
    <n v="328.2"/>
    <n v="512.20000000000005"/>
    <n v="716.3"/>
    <m/>
    <m/>
    <m/>
    <m/>
    <m/>
    <n v="275.60000000000002"/>
    <n v="0"/>
    <m/>
    <m/>
    <n v="77.400000000000006"/>
    <n v="6.2"/>
    <m/>
    <m/>
    <m/>
    <m/>
    <m/>
    <m/>
    <m/>
    <m/>
    <n v="163"/>
    <s v="Brick and concrete detached large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4"/>
    <x v="2"/>
    <x v="3"/>
    <x v="4"/>
    <s v="Standard"/>
    <s v="real-world single case study"/>
    <x v="2"/>
    <x v="3"/>
    <s v="ASIA_IND"/>
  </r>
  <r>
    <n v="714"/>
    <s v="Japan"/>
    <m/>
    <m/>
    <m/>
    <n v="10.4"/>
    <m/>
    <m/>
    <n v="0"/>
    <n v="129.30000000000001"/>
    <m/>
    <m/>
    <n v="201.4"/>
    <n v="0"/>
    <n v="0"/>
    <n v="0"/>
    <n v="93.4"/>
    <m/>
    <m/>
    <m/>
    <m/>
    <m/>
    <m/>
    <n v="0"/>
    <m/>
    <m/>
    <n v="0"/>
    <n v="2.6"/>
    <m/>
    <m/>
    <m/>
    <m/>
    <m/>
    <m/>
    <m/>
    <m/>
    <n v="32.6"/>
    <s v="Wooden detached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5"/>
    <x v="0"/>
    <x v="3"/>
    <x v="1"/>
    <s v="Standard"/>
    <s v="real-world single case study"/>
    <x v="2"/>
    <x v="1"/>
    <s v="OECD_JPN"/>
  </r>
  <r>
    <n v="715"/>
    <s v="Spain"/>
    <s v="Seville"/>
    <m/>
    <m/>
    <n v="30.9"/>
    <m/>
    <m/>
    <n v="0"/>
    <n v="0"/>
    <m/>
    <m/>
    <n v="1087.4000000000001"/>
    <n v="0"/>
    <n v="471.1"/>
    <n v="0"/>
    <n v="93.4"/>
    <m/>
    <m/>
    <m/>
    <m/>
    <m/>
    <m/>
    <n v="0"/>
    <m/>
    <m/>
    <n v="132.6"/>
    <m/>
    <m/>
    <m/>
    <m/>
    <m/>
    <m/>
    <m/>
    <m/>
    <m/>
    <n v="146.13"/>
    <s v="Concrete structure house"/>
    <s v="NULL"/>
    <s v="residential"/>
    <s v="residential"/>
    <s v="case study"/>
    <s v="urban"/>
    <s v="gross"/>
    <s v="Surahman, Usep; Kubota, Tetsu; Higashi, Osamu"/>
    <n v="2017"/>
    <s v="Evaluation of current material stock and future demolition waste for urban residential buildings in Jakarta and Bandung, Indonesia: embodied energy and CO2 emission analysis"/>
    <s v="Journal of Material Cycles and Waste Management"/>
    <m/>
    <s v="10.1007/s10163-015-0460-1"/>
    <s v="https://doi.org/10.1007/s10163-015-0460-1"/>
    <s v="Table 4"/>
    <s v="'Unspecified metal'' is zinc, Concrete birck and roof are added to the total concrete measures. Natural stone is gravel, Unspecified material is sand"/>
    <m/>
    <m/>
    <m/>
    <s v="Schwartzberg (Fishman)"/>
    <m/>
    <m/>
    <m/>
    <m/>
    <m/>
    <m/>
    <m/>
    <m/>
    <m/>
    <m/>
    <m/>
    <m/>
    <m/>
    <m/>
    <m/>
    <m/>
    <m/>
    <x v="0"/>
    <x v="0"/>
    <x v="0"/>
    <x v="2"/>
    <s v="Standard"/>
    <s v="real-world single case study"/>
    <x v="0"/>
    <x v="2"/>
    <s v="OECD_EU15"/>
  </r>
  <r>
    <n v="716"/>
    <s v="Australia"/>
    <s v="Sydney, Brisbane, Melbourne"/>
    <n v="2020"/>
    <m/>
    <n v="120.82051282051282"/>
    <m/>
    <m/>
    <m/>
    <m/>
    <m/>
    <m/>
    <n v="2480.9639423076924"/>
    <m/>
    <m/>
    <m/>
    <n v="42.467948717948715"/>
    <m/>
    <n v="11.913461538461538"/>
    <m/>
    <m/>
    <m/>
    <m/>
    <m/>
    <m/>
    <m/>
    <m/>
    <m/>
    <m/>
    <m/>
    <m/>
    <m/>
    <m/>
    <m/>
    <n v="2.3421474358974357"/>
    <m/>
    <m/>
    <s v="RC"/>
    <n v="8"/>
    <s v="residential"/>
    <s v="MFH"/>
    <s v="model"/>
    <s v="urban"/>
    <s v="NA"/>
    <s v="Jayalath, A.; Navaratnam, S.; Ngo, T.; Mendis, P.; Hewson, N.; Aye, L."/>
    <n v="2020"/>
    <s v="Life cycle performance of Cross Laminated Timber mid-rise residential buildings in Australia"/>
    <s v="Energy and Buildings"/>
    <m/>
    <s v="10.1016/j.enbuild.2020.110091"/>
    <s v="https://doi.org/10.1016/j.enbuild.2020.110091"/>
    <s v="Mineral wool' is rockwool."/>
    <s v="Table 1 provides totals, so MI = total kg/total area. Total area is 156m2 x 8 floors = 1248m2"/>
    <s v="wood' includes CLT and particle board, ;Concrete' includes Concrete (40 Mpa) and Masonry Block.  'other_unspecified_material' is Fibre cement sheet."/>
    <s v="Table 1. Note that RC and CLT columns seem to have switched titles in Table 1"/>
    <m/>
    <s v="Fishman"/>
    <m/>
    <m/>
    <m/>
    <m/>
    <m/>
    <m/>
    <m/>
    <m/>
    <m/>
    <m/>
    <m/>
    <m/>
    <m/>
    <m/>
    <m/>
    <m/>
    <m/>
    <x v="6"/>
    <x v="0"/>
    <x v="5"/>
    <x v="2"/>
    <s v="Standard"/>
    <s v="modeled/hypothetical/regulations"/>
    <x v="3"/>
    <x v="2"/>
    <s v="OECD_AUNZ"/>
  </r>
  <r>
    <n v="717"/>
    <s v="Australia"/>
    <s v="Sydney, Brisbane, Melbourne"/>
    <n v="2020"/>
    <m/>
    <n v="48.177083333333336"/>
    <m/>
    <m/>
    <m/>
    <n v="102.35977564102564"/>
    <m/>
    <m/>
    <n v="837.34214743589735"/>
    <m/>
    <m/>
    <m/>
    <n v="4.134615384615385"/>
    <m/>
    <n v="21.078525641025642"/>
    <m/>
    <m/>
    <m/>
    <m/>
    <m/>
    <m/>
    <m/>
    <m/>
    <m/>
    <m/>
    <m/>
    <m/>
    <m/>
    <m/>
    <m/>
    <n v="11.386217948717949"/>
    <m/>
    <n v="2.3429487179487181"/>
    <s v="CLT"/>
    <n v="8"/>
    <s v="residential"/>
    <s v="MFH"/>
    <s v="model"/>
    <s v="urban"/>
    <s v="NA"/>
    <s v="Jayalath, A.; Navaratnam, S.; Ngo, T.; Mendis, P.; Hewson, N.; Aye, L."/>
    <n v="2020"/>
    <s v="Life cycle performance of Cross Laminated Timber mid-rise residential buildings in Australia"/>
    <s v="Energy and Buildings"/>
    <m/>
    <s v="10.1016/j.enbuild.2020.110091"/>
    <s v="https://doi.org/10.1016/j.enbuild.2020.110091"/>
    <s v="Mineral wool' is rockwool."/>
    <s v="Table 1 provides totals, so MI = total kg/total area. Total area is 156m2 x 8 floors = 1248m3"/>
    <s v="wood' includes CLT and particle board, ;Concrete' includes Concrete (40 Mpa) and Masonry Block.  'other_unspecified_material' is Fibre cement sheet."/>
    <s v="Table 1. Note that RC and CLT columns seem to have switched titles in Table 2"/>
    <m/>
    <s v="Fishman"/>
    <m/>
    <m/>
    <m/>
    <m/>
    <m/>
    <m/>
    <m/>
    <m/>
    <m/>
    <m/>
    <m/>
    <m/>
    <m/>
    <m/>
    <m/>
    <m/>
    <m/>
    <x v="6"/>
    <x v="0"/>
    <x v="5"/>
    <x v="11"/>
    <s v="Standard"/>
    <s v="modeled/hypothetical/regulations"/>
    <x v="3"/>
    <x v="1"/>
    <s v="OECD_AUNZ"/>
  </r>
  <r>
    <n v="718"/>
    <s v="Portugal"/>
    <m/>
    <m/>
    <m/>
    <m/>
    <m/>
    <m/>
    <s v=""/>
    <s v=""/>
    <s v=""/>
    <s v=""/>
    <s v=""/>
    <s v=""/>
    <s v=""/>
    <s v=""/>
    <s v=""/>
    <s v=""/>
    <s v=""/>
    <s v=""/>
    <s v=""/>
    <s v=""/>
    <s v=""/>
    <s v=""/>
    <s v=""/>
    <s v=""/>
    <s v=""/>
    <n v="1.5"/>
    <n v="3"/>
    <s v=""/>
    <s v=""/>
    <s v=""/>
    <s v=""/>
    <s v=""/>
    <s v=""/>
    <n v="1.1500000000000001"/>
    <n v="0.23"/>
    <s v="Undefined residential house"/>
    <s v="NULL"/>
    <s v="residential"/>
    <s v="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0"/>
    <x v="0"/>
    <s v="Standard"/>
    <s v="sample/average/statistics"/>
    <x v="0"/>
    <x v="0"/>
    <s v="OECD_EU15"/>
  </r>
  <r>
    <n v="719"/>
    <s v="Portugal"/>
    <m/>
    <m/>
    <m/>
    <m/>
    <m/>
    <m/>
    <n v="13.65"/>
    <n v="172.5"/>
    <s v=""/>
    <s v=""/>
    <n v="218.5"/>
    <s v=""/>
    <s v=""/>
    <n v="87"/>
    <s v=""/>
    <s v=""/>
    <n v="58.150000000000006"/>
    <s v=""/>
    <s v=""/>
    <s v=""/>
    <s v=""/>
    <s v=""/>
    <s v=""/>
    <s v=""/>
    <s v=""/>
    <s v=""/>
    <s v=""/>
    <s v=""/>
    <s v=""/>
    <s v=""/>
    <s v=""/>
    <s v=""/>
    <s v=""/>
    <s v=""/>
    <s v=""/>
    <s v="Timber residential house"/>
    <s v="NULL"/>
    <s v="residential"/>
    <s v="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0"/>
    <x v="0"/>
    <s v="Standard"/>
    <s v="sample/average/statistics"/>
    <x v="0"/>
    <x v="0"/>
    <s v="OECD_EU15"/>
  </r>
  <r>
    <n v="720"/>
    <s v="Portugal"/>
    <m/>
    <m/>
    <m/>
    <m/>
    <m/>
    <m/>
    <s v=""/>
    <n v="35"/>
    <s v=""/>
    <s v=""/>
    <n v="666"/>
    <s v=""/>
    <s v=""/>
    <n v="328"/>
    <s v=""/>
    <s v=""/>
    <n v="37.549999999999997"/>
    <s v=""/>
    <s v=""/>
    <s v=""/>
    <n v="1.05"/>
    <s v=""/>
    <s v=""/>
    <s v=""/>
    <n v="14.100000000000001"/>
    <s v=""/>
    <s v=""/>
    <s v=""/>
    <s v=""/>
    <s v=""/>
    <s v=""/>
    <s v=""/>
    <s v=""/>
    <s v=""/>
    <s v=""/>
    <s v="Reinforced concrete house"/>
    <s v="NULL"/>
    <s v="residential"/>
    <s v="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0"/>
    <x v="3"/>
    <s v="Standard"/>
    <s v="sample/average/statistics"/>
    <x v="0"/>
    <x v="2"/>
    <s v="OECD_EU15"/>
  </r>
  <r>
    <n v="721"/>
    <s v="Portugal"/>
    <m/>
    <m/>
    <m/>
    <m/>
    <m/>
    <m/>
    <s v=""/>
    <n v="33"/>
    <s v=""/>
    <s v=""/>
    <n v="153.5"/>
    <s v=""/>
    <s v=""/>
    <n v="271.5"/>
    <s v=""/>
    <s v=""/>
    <n v="76.75"/>
    <s v=""/>
    <s v=""/>
    <s v=""/>
    <s v=""/>
    <s v=""/>
    <s v=""/>
    <s v=""/>
    <n v="17.700000000000003"/>
    <s v=""/>
    <s v=""/>
    <s v=""/>
    <s v=""/>
    <s v=""/>
    <s v=""/>
    <s v=""/>
    <s v=""/>
    <s v=""/>
    <s v=""/>
    <s v="Masonry house"/>
    <s v="NULL"/>
    <s v="residential"/>
    <s v="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0"/>
    <x v="9"/>
    <s v="Standard"/>
    <s v="sample/average/statistics"/>
    <x v="0"/>
    <x v="1"/>
    <s v="OECD_EU15"/>
  </r>
  <r>
    <n v="722"/>
    <s v="Portugal"/>
    <m/>
    <m/>
    <m/>
    <m/>
    <m/>
    <m/>
    <s v=""/>
    <s v=""/>
    <s v=""/>
    <s v=""/>
    <s v=""/>
    <s v=""/>
    <s v=""/>
    <n v="307"/>
    <s v=""/>
    <s v=""/>
    <n v="46.05"/>
    <s v=""/>
    <s v=""/>
    <s v=""/>
    <n v="0.7"/>
    <s v=""/>
    <s v=""/>
    <s v=""/>
    <n v="21.5"/>
    <n v="2.3000000000000003"/>
    <n v="3.25"/>
    <s v=""/>
    <s v=""/>
    <s v=""/>
    <s v=""/>
    <s v=""/>
    <s v=""/>
    <n v="1.1500000000000001"/>
    <n v="0.4"/>
    <s v="Undefined non-residential house"/>
    <s v="NULL"/>
    <s v="non-residential"/>
    <s v="non-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0"/>
    <x v="4"/>
    <s v="Standard"/>
    <s v="sample/average/statistics"/>
    <x v="0"/>
    <x v="3"/>
    <s v="OECD_EU15"/>
  </r>
  <r>
    <n v="723"/>
    <s v="Portugal"/>
    <m/>
    <m/>
    <m/>
    <m/>
    <m/>
    <m/>
    <s v=""/>
    <s v=""/>
    <s v=""/>
    <s v=""/>
    <s v=""/>
    <s v=""/>
    <s v=""/>
    <s v=""/>
    <s v=""/>
    <s v=""/>
    <s v=""/>
    <s v=""/>
    <s v=""/>
    <s v=""/>
    <s v=""/>
    <s v=""/>
    <s v=""/>
    <s v=""/>
    <s v=""/>
    <s v=""/>
    <s v=""/>
    <s v=""/>
    <s v=""/>
    <s v=""/>
    <s v=""/>
    <s v=""/>
    <s v=""/>
    <s v=""/>
    <s v=""/>
    <s v="Timber non-residential house"/>
    <s v="NULL"/>
    <s v="non-residential"/>
    <s v="non-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1"/>
    <x v="0"/>
    <s v="Standard"/>
    <s v="sample/average/statistics"/>
    <x v="1"/>
    <x v="0"/>
    <s v="OECD_EU15"/>
  </r>
  <r>
    <n v="724"/>
    <s v="Portugal"/>
    <m/>
    <m/>
    <m/>
    <m/>
    <m/>
    <m/>
    <s v=""/>
    <n v="89.5"/>
    <s v=""/>
    <s v=""/>
    <n v="584.5"/>
    <s v=""/>
    <s v=""/>
    <s v=""/>
    <s v=""/>
    <s v=""/>
    <n v="43.25"/>
    <s v=""/>
    <s v=""/>
    <s v=""/>
    <s v=""/>
    <s v=""/>
    <s v=""/>
    <s v=""/>
    <s v=""/>
    <s v=""/>
    <s v=""/>
    <s v=""/>
    <s v=""/>
    <s v=""/>
    <s v=""/>
    <s v=""/>
    <s v=""/>
    <s v=""/>
    <s v=""/>
    <s v="Reinforced-concrete non-residential house"/>
    <s v="NULL"/>
    <s v="non-residential"/>
    <s v="non-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1"/>
    <x v="3"/>
    <s v="Standard"/>
    <s v="sample/average/statistics"/>
    <x v="1"/>
    <x v="2"/>
    <s v="OECD_EU15"/>
  </r>
  <r>
    <n v="725"/>
    <s v="Portugal"/>
    <m/>
    <m/>
    <m/>
    <m/>
    <m/>
    <m/>
    <s v=""/>
    <n v="21.5"/>
    <s v=""/>
    <s v=""/>
    <n v="294.5"/>
    <s v=""/>
    <s v=""/>
    <n v="368"/>
    <s v=""/>
    <s v=""/>
    <s v=""/>
    <s v=""/>
    <s v=""/>
    <s v=""/>
    <s v=""/>
    <s v=""/>
    <s v=""/>
    <s v=""/>
    <s v=""/>
    <s v=""/>
    <s v=""/>
    <s v=""/>
    <s v=""/>
    <s v=""/>
    <s v=""/>
    <s v=""/>
    <s v=""/>
    <s v=""/>
    <s v=""/>
    <s v="Masonary non-residential house"/>
    <s v="NULL"/>
    <s v="non-residential"/>
    <s v="non-residential"/>
    <s v="averaged"/>
    <s v="NULL"/>
    <s v="NA"/>
    <s v="Malia, M., de Brito, J., Pinheiro, M.D. &amp; Bravo, M."/>
    <n v="2013"/>
    <s v="Construction and demolition waste indicators"/>
    <s v="Waste Management &amp; Research"/>
    <s v="Copyright by the Authors"/>
    <s v="10.1177/0734242X12471707"/>
    <s v="https://doi.org/10.1177/0734242X12471707"/>
    <s v="values were provided as ranges e.g. brick 84-90. we calculated avg. values for use here"/>
    <m/>
    <m/>
    <s v="Table 5 CDW indicators for demolition (kg m−2)."/>
    <m/>
    <s v="Schwartzberg (Fishman)"/>
    <m/>
    <m/>
    <m/>
    <m/>
    <m/>
    <m/>
    <m/>
    <m/>
    <m/>
    <m/>
    <m/>
    <m/>
    <m/>
    <m/>
    <m/>
    <m/>
    <m/>
    <x v="0"/>
    <x v="0"/>
    <x v="1"/>
    <x v="9"/>
    <s v="Standard"/>
    <s v="sample/average/statistics"/>
    <x v="1"/>
    <x v="1"/>
    <s v="OECD_EU15"/>
  </r>
  <r>
    <n v="726"/>
    <s v="Norway"/>
    <m/>
    <m/>
    <m/>
    <m/>
    <m/>
    <m/>
    <n v="4.45"/>
    <n v="105.84"/>
    <m/>
    <m/>
    <n v="394.3"/>
    <m/>
    <m/>
    <m/>
    <m/>
    <m/>
    <n v="3.37"/>
    <m/>
    <m/>
    <m/>
    <m/>
    <n v="2.14"/>
    <m/>
    <m/>
    <n v="2.59"/>
    <n v="0.92"/>
    <m/>
    <n v="1.69"/>
    <m/>
    <m/>
    <m/>
    <m/>
    <m/>
    <m/>
    <n v="59.02"/>
    <s v="Small single houses, row (nondetached) houses"/>
    <m/>
    <s v="Residential"/>
    <s v="residential"/>
    <s v="averaged"/>
    <s v="NULL"/>
    <s v="NA"/>
    <s v="Bergsdal H., Bohne, R.A. &amp; Brattebø, H. "/>
    <n v="2008"/>
    <s v="Projection of Construction and Demolition Waste in Norway"/>
    <s v="Journal of Industrial Ecology"/>
    <s v="Copyright John Wiley &amp; Sons"/>
    <s v="10.1162/jiec.2007.1149"/>
    <s v="https://doi.org/10.1162/jiec.2007.1149"/>
    <s v="Unknown' listed as 'Unspecified material'"/>
    <m/>
    <m/>
    <s v="Ta b l e 4 Empirical waste generation factors and material composition (kg/m"/>
    <m/>
    <s v="Schwartzberg (Fishman)"/>
    <m/>
    <m/>
    <m/>
    <m/>
    <m/>
    <m/>
    <m/>
    <m/>
    <m/>
    <m/>
    <m/>
    <m/>
    <m/>
    <m/>
    <m/>
    <m/>
    <m/>
    <x v="7"/>
    <x v="0"/>
    <x v="10"/>
    <x v="0"/>
    <s v="Standard"/>
    <s v="sample/average/statistics"/>
    <x v="2"/>
    <x v="0"/>
    <s v="OECD_EFTA"/>
  </r>
  <r>
    <n v="727"/>
    <s v="Norway"/>
    <m/>
    <m/>
    <m/>
    <m/>
    <m/>
    <m/>
    <n v="7.7"/>
    <n v="48.55"/>
    <m/>
    <m/>
    <n v="1012.46"/>
    <m/>
    <m/>
    <m/>
    <m/>
    <m/>
    <n v="0.01"/>
    <m/>
    <m/>
    <m/>
    <m/>
    <n v="2.14"/>
    <m/>
    <m/>
    <n v="0.44"/>
    <n v="0.32"/>
    <m/>
    <n v="0.01"/>
    <m/>
    <m/>
    <m/>
    <m/>
    <m/>
    <m/>
    <n v="31.21"/>
    <s v="Large ofﬁce buildings, apartment buildings"/>
    <m/>
    <s v="non-residential"/>
    <s v="residential"/>
    <s v="averaged"/>
    <s v="NULL"/>
    <s v="NA"/>
    <s v="Bergsdal H., Bohne, R.A. &amp; Brattebø, H. "/>
    <n v="2008"/>
    <s v="Projection of Construction and Demolition Waste in Norway"/>
    <s v="Journal of Industrial Ecology"/>
    <s v="Copyright John Wiley &amp; Sons"/>
    <s v="10.1162/jiec.2007.1149"/>
    <s v="https://doi.org/10.1162/jiec.2007.1149"/>
    <s v="Unknown' listed as 'Unspecified material'"/>
    <m/>
    <m/>
    <s v="Ta b l e 4 Empirical waste generation factors and material composition (kg/m"/>
    <m/>
    <s v="Schwartzberg (Fishman)"/>
    <m/>
    <m/>
    <m/>
    <m/>
    <m/>
    <m/>
    <m/>
    <m/>
    <m/>
    <m/>
    <m/>
    <m/>
    <m/>
    <m/>
    <m/>
    <m/>
    <m/>
    <x v="7"/>
    <x v="0"/>
    <x v="8"/>
    <x v="0"/>
    <s v="Standard"/>
    <s v="sample/average/statistics"/>
    <x v="3"/>
    <x v="0"/>
    <s v="OECD_EFTA"/>
  </r>
  <r>
    <n v="728"/>
    <s v="Norway"/>
    <m/>
    <m/>
    <m/>
    <m/>
    <m/>
    <m/>
    <n v="45.31"/>
    <n v="17.09"/>
    <m/>
    <m/>
    <n v="519.34"/>
    <m/>
    <m/>
    <m/>
    <m/>
    <m/>
    <n v="0.31"/>
    <m/>
    <m/>
    <m/>
    <m/>
    <n v="2.14"/>
    <m/>
    <m/>
    <n v="0.2"/>
    <n v="2.57"/>
    <m/>
    <n v="0.31"/>
    <m/>
    <m/>
    <m/>
    <m/>
    <m/>
    <m/>
    <n v="14.67"/>
    <s v="Other industrial, agricultural building"/>
    <m/>
    <s v="industrial and agricultural"/>
    <s v="industrial"/>
    <s v="averaged"/>
    <s v="NULL"/>
    <s v="NA"/>
    <s v="Bergsdal H., Bohne, R.A. &amp; Brattebø, H. "/>
    <n v="2008"/>
    <s v="Projection of Construction and Demolition Waste in Norway"/>
    <s v="Journal of Industrial Ecology"/>
    <s v="Copyright John Wiley &amp; Sons"/>
    <s v="10.1162/jiec.2007.1149"/>
    <s v="https://doi.org/10.1162/jiec.2007.1149"/>
    <s v="Unknown' listed as 'Unspecified material'"/>
    <m/>
    <m/>
    <s v="Ta b l e 4 Empirical waste generation factors and material composition (kg/m"/>
    <m/>
    <s v="Schwartzberg (Fishman)"/>
    <m/>
    <m/>
    <m/>
    <m/>
    <m/>
    <m/>
    <m/>
    <m/>
    <m/>
    <m/>
    <m/>
    <m/>
    <m/>
    <m/>
    <m/>
    <m/>
    <m/>
    <x v="7"/>
    <x v="0"/>
    <x v="9"/>
    <x v="0"/>
    <s v="Standard"/>
    <s v="sample/average/statistics"/>
    <x v="4"/>
    <x v="0"/>
    <s v="OECD_EFTA"/>
  </r>
  <r>
    <n v="729"/>
    <s v="Australia"/>
    <s v="Bourke street, Docklands, Victoria"/>
    <n v="2012"/>
    <m/>
    <n v="50.31"/>
    <m/>
    <n v="4.96"/>
    <m/>
    <n v="264.31"/>
    <m/>
    <m/>
    <n v="942.68"/>
    <m/>
    <m/>
    <m/>
    <m/>
    <m/>
    <n v="87.75"/>
    <m/>
    <m/>
    <m/>
    <m/>
    <m/>
    <m/>
    <m/>
    <m/>
    <n v="8.74"/>
    <n v="5.57"/>
    <m/>
    <m/>
    <m/>
    <m/>
    <m/>
    <n v="1.69"/>
    <m/>
    <m/>
    <s v="The Forté building, featuring cross laminated timber panels as the main structural material and energy efficient lighting and HVAC systems"/>
    <n v="9"/>
    <s v="residential with commercial space"/>
    <s v="MFH"/>
    <s v="case study"/>
    <s v="urban"/>
    <s v="gross"/>
    <s v="Durlinger B., Crossin E., Wong J."/>
    <n v="2013"/>
    <s v="Life Cycle Assessment of a cross laminated timber _x000a__x000a_building"/>
    <m/>
    <s v="© 2013 Forest &amp; Wood Products Australia Limited"/>
    <s v="NA"/>
    <s v="https://www.fwpa.com.au/images/marketaccess/PRA282-1112_Life-Cycle_Assessment_of_a_cross_laminated_timber_building_0.pdf"/>
    <s v="wood' is CLT and glulam. 'plastics' is polyethilene and polyurethane. Combined all aluminum, all steel, all glass, and all concrete items"/>
    <m/>
    <m/>
    <s v="Table 5-4, because table 5-1 doesn't provide mass for most materials"/>
    <m/>
    <s v="Fishman"/>
    <m/>
    <m/>
    <m/>
    <m/>
    <m/>
    <m/>
    <m/>
    <m/>
    <m/>
    <m/>
    <m/>
    <m/>
    <m/>
    <m/>
    <m/>
    <m/>
    <m/>
    <x v="6"/>
    <x v="0"/>
    <x v="5"/>
    <x v="11"/>
    <s v="Efficient"/>
    <s v="real-world single case study"/>
    <x v="3"/>
    <x v="1"/>
    <s v="OECD_AUNZ"/>
  </r>
  <r>
    <n v="730"/>
    <s v="Australia"/>
    <s v="Bourke street, Docklands, Victoria"/>
    <n v="2012"/>
    <m/>
    <n v="121.86"/>
    <m/>
    <n v="2.73"/>
    <m/>
    <n v="0.49"/>
    <m/>
    <m/>
    <n v="2391.27"/>
    <m/>
    <m/>
    <m/>
    <m/>
    <m/>
    <n v="81.94"/>
    <m/>
    <m/>
    <m/>
    <m/>
    <m/>
    <m/>
    <m/>
    <m/>
    <n v="8.74"/>
    <n v="0.71"/>
    <m/>
    <m/>
    <m/>
    <m/>
    <m/>
    <n v="1.69"/>
    <m/>
    <m/>
    <s v="A building of similar design, however built using a conventional structure utilising predominantly reinforced concrete as the main structural material, deemed compliant to BCA 2011 minimum 6 star energy standards, with lighting with maximum permissible BCA 2011 energy densities, and heating and cooling appliances with efficiencies which meet the October 2011 Minimum Energy Performance Standards (MEPS)."/>
    <n v="9"/>
    <s v="residential with commercial space"/>
    <s v="MFH"/>
    <s v="case study"/>
    <s v="urban"/>
    <s v="gross"/>
    <s v="Durlinger B., Crossin E., Wong J."/>
    <n v="2013"/>
    <s v="Life Cycle Assessment of a cross laminated timber _x000a__x000a_building"/>
    <m/>
    <s v="© 2013 Forest &amp; Wood Products Australia Limited"/>
    <s v="NA"/>
    <s v="https://www.fwpa.com.au/images/marketaccess/PRA282-1112_Life-Cycle_Assessment_of_a_cross_laminated_timber_building_0.pdf"/>
    <s v="wood' is wood and glulam. 'plastics' is plastics and polyurethane. Combined all aluminum, all steel, all glass, and all concrete items"/>
    <m/>
    <m/>
    <s v="Table 5-8, because table 5-5 doesn't provide mass for most materials"/>
    <m/>
    <s v="Fishman"/>
    <m/>
    <m/>
    <m/>
    <m/>
    <m/>
    <m/>
    <m/>
    <m/>
    <m/>
    <m/>
    <m/>
    <m/>
    <m/>
    <m/>
    <m/>
    <m/>
    <m/>
    <x v="6"/>
    <x v="0"/>
    <x v="5"/>
    <x v="3"/>
    <s v="Efficient"/>
    <s v="real-world single case study"/>
    <x v="3"/>
    <x v="2"/>
    <s v="OECD_AUNZ"/>
  </r>
  <r>
    <n v="731"/>
    <s v="South European countries (Malta, Cyprus, Portugal, Greece, Spain, Italy, France)"/>
    <m/>
    <m/>
    <n v="1900"/>
    <m/>
    <m/>
    <m/>
    <m/>
    <n v="69.86666666666666"/>
    <m/>
    <m/>
    <m/>
    <m/>
    <n v="80"/>
    <n v="2219"/>
    <n v="111.77777777777777"/>
    <m/>
    <m/>
    <m/>
    <m/>
    <m/>
    <m/>
    <m/>
    <m/>
    <m/>
    <m/>
    <m/>
    <m/>
    <m/>
    <m/>
    <m/>
    <m/>
    <m/>
    <m/>
    <m/>
    <n v="26.666666666666668"/>
    <s v="Brick masonry, wooden flooring, pitched roof (Z1_SI_001)"/>
    <n v="2"/>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32"/>
    <s v="South European countries (Malta, Cyprus, Portugal, Greece, Spain, Italy, France)"/>
    <m/>
    <m/>
    <n v="1900"/>
    <m/>
    <m/>
    <m/>
    <m/>
    <n v="69.86666666666666"/>
    <m/>
    <m/>
    <m/>
    <m/>
    <n v="170"/>
    <n v="84"/>
    <n v="111.77777777777777"/>
    <m/>
    <m/>
    <m/>
    <m/>
    <m/>
    <n v="2272.2222222222222"/>
    <m/>
    <m/>
    <m/>
    <m/>
    <m/>
    <m/>
    <m/>
    <m/>
    <m/>
    <m/>
    <m/>
    <m/>
    <n v="5.333333333333333"/>
    <n v="26.666666666666668"/>
    <s v="Limestone/fieldstone masonry, wooden flooring, pitched roof (Z1_SI_002)"/>
    <n v="2"/>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2"/>
    <s v="Standard"/>
    <s v="sample/average/statistics"/>
    <x v="2"/>
    <x v="3"/>
    <s v="OECD_EU15"/>
  </r>
  <r>
    <n v="733"/>
    <s v="South European countries (Malta, Cyprus, Portugal, Greece, Spain, Italy, France)"/>
    <m/>
    <m/>
    <n v="1900"/>
    <m/>
    <m/>
    <m/>
    <m/>
    <n v="31.9"/>
    <m/>
    <m/>
    <m/>
    <m/>
    <n v="90"/>
    <m/>
    <n v="138.88888888888889"/>
    <m/>
    <m/>
    <m/>
    <m/>
    <m/>
    <n v="1450"/>
    <m/>
    <m/>
    <m/>
    <m/>
    <m/>
    <m/>
    <m/>
    <m/>
    <m/>
    <m/>
    <m/>
    <m/>
    <n v="5.333333333333333"/>
    <m/>
    <s v="Limestone/fieldstone masonry, wooden flooring, flat roof (Z1_SI_003)"/>
    <n v="2"/>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2"/>
    <s v="Standard"/>
    <s v="sample/average/statistics"/>
    <x v="2"/>
    <x v="3"/>
    <s v="OECD_EU15"/>
  </r>
  <r>
    <n v="734"/>
    <s v="South European countries (Malta, Cyprus, Portugal, Greece, Spain, Italy, France)"/>
    <m/>
    <n v="1945"/>
    <n v="1990"/>
    <n v="36.209777777777781"/>
    <m/>
    <m/>
    <m/>
    <n v="17.777777777777779"/>
    <m/>
    <m/>
    <n v="1014.4568888888888"/>
    <n v="128"/>
    <m/>
    <n v="693.33333333333337"/>
    <n v="119.4074074074074"/>
    <m/>
    <n v="24.888888888888889"/>
    <m/>
    <m/>
    <m/>
    <m/>
    <m/>
    <m/>
    <m/>
    <n v="170.66666666666666"/>
    <m/>
    <m/>
    <m/>
    <m/>
    <m/>
    <m/>
    <m/>
    <m/>
    <n v="11.081481481481481"/>
    <n v="38.888888888888893"/>
    <s v="Brick masonry, hollow brick flooring, pitched roof (Z1_SI_004)"/>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35"/>
    <s v="South European countries (Malta, Cyprus, Portugal, Greece, Spain, Italy, France)"/>
    <m/>
    <n v="1965"/>
    <m/>
    <n v="70.513777777777776"/>
    <m/>
    <m/>
    <m/>
    <n v="17.777777777777779"/>
    <m/>
    <m/>
    <n v="1364.152888888889"/>
    <m/>
    <m/>
    <n v="693.33333333333337"/>
    <n v="119.4074074074074"/>
    <m/>
    <n v="24.888888888888889"/>
    <m/>
    <m/>
    <m/>
    <m/>
    <m/>
    <m/>
    <m/>
    <m/>
    <m/>
    <m/>
    <m/>
    <m/>
    <m/>
    <m/>
    <m/>
    <m/>
    <n v="14.281481481481482"/>
    <n v="135.55555555555554"/>
    <s v="Brick masonry, reinforced concrete flooring, pitched roof (Z1_SI_005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36"/>
    <s v="South European countries (Malta, Cyprus, Portugal, Greece, Spain, Italy, France)"/>
    <m/>
    <n v="2006"/>
    <m/>
    <n v="70.513777777777776"/>
    <m/>
    <m/>
    <m/>
    <n v="17.777777777777779"/>
    <m/>
    <m/>
    <n v="1364.152888888889"/>
    <m/>
    <m/>
    <n v="693.33333333333337"/>
    <n v="119.4074074074074"/>
    <m/>
    <n v="24.888888888888889"/>
    <m/>
    <m/>
    <m/>
    <m/>
    <m/>
    <m/>
    <m/>
    <m/>
    <m/>
    <m/>
    <m/>
    <m/>
    <m/>
    <m/>
    <m/>
    <m/>
    <n v="24.829629629629629"/>
    <n v="135.55555555555554"/>
    <s v="Brick masonry, reinforced concrete flooring, pitched roof (Z1_SI_005)"/>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37"/>
    <s v="South European countries (Malta, Cyprus, Portugal, Greece, Spain, Italy, France)"/>
    <m/>
    <n v="1965"/>
    <m/>
    <n v="87.665777777777791"/>
    <m/>
    <m/>
    <m/>
    <n v="2.9629629629629628"/>
    <m/>
    <m/>
    <n v="1603.0008888888888"/>
    <m/>
    <n v="66.666666666666671"/>
    <n v="640"/>
    <n v="125.92592592592592"/>
    <m/>
    <n v="24.888888888888889"/>
    <m/>
    <m/>
    <m/>
    <m/>
    <m/>
    <m/>
    <m/>
    <m/>
    <m/>
    <m/>
    <m/>
    <m/>
    <m/>
    <m/>
    <m/>
    <m/>
    <n v="14.281481481481482"/>
    <n v="100"/>
    <s v="Brick cavity wall, reinforced concrete flooring, flat roof (Z1_SI_006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38"/>
    <s v="South European countries (Malta, Cyprus, Portugal, Greece, Spain, Italy, France)"/>
    <m/>
    <n v="2006"/>
    <m/>
    <n v="87.665777777777791"/>
    <m/>
    <m/>
    <m/>
    <n v="2.9629629629629628"/>
    <m/>
    <m/>
    <n v="1603.0008888888888"/>
    <m/>
    <n v="66.666666666666671"/>
    <n v="640"/>
    <n v="125.92592592592592"/>
    <m/>
    <n v="24.888888888888889"/>
    <m/>
    <m/>
    <m/>
    <m/>
    <m/>
    <m/>
    <m/>
    <m/>
    <m/>
    <m/>
    <m/>
    <m/>
    <m/>
    <m/>
    <m/>
    <m/>
    <n v="24.237037037037037"/>
    <n v="100"/>
    <s v="Brick cavity wall, reinforced concrete flooring, flat roof (Z1_SI_006)"/>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39"/>
    <s v="South European countries (Malta, Cyprus, Portugal, Greece, Spain, Italy, France)"/>
    <m/>
    <n v="1950"/>
    <m/>
    <n v="70.513777777777776"/>
    <m/>
    <m/>
    <m/>
    <n v="17.777777777777779"/>
    <m/>
    <m/>
    <n v="1364.152888888889"/>
    <m/>
    <m/>
    <n v="693.33333333333337"/>
    <n v="119.4074074074074"/>
    <m/>
    <n v="24.888888888888889"/>
    <m/>
    <m/>
    <m/>
    <m/>
    <m/>
    <m/>
    <m/>
    <m/>
    <m/>
    <m/>
    <m/>
    <m/>
    <m/>
    <m/>
    <m/>
    <m/>
    <n v="24.355555555555554"/>
    <n v="135.55555555555554"/>
    <s v="Brick masonry, reinforced concrete flooring, pitched roof (Z1_SI_007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40"/>
    <s v="South European countries (Malta, Cyprus, Portugal, Greece, Spain, Italy, France)"/>
    <m/>
    <n v="2006"/>
    <m/>
    <n v="70.513777777777776"/>
    <m/>
    <m/>
    <m/>
    <n v="17.777777777777779"/>
    <m/>
    <m/>
    <n v="1364.152888888889"/>
    <m/>
    <m/>
    <n v="693.33333333333337"/>
    <n v="119.4074074074074"/>
    <m/>
    <n v="24.888888888888889"/>
    <m/>
    <m/>
    <m/>
    <m/>
    <m/>
    <m/>
    <m/>
    <m/>
    <m/>
    <m/>
    <m/>
    <m/>
    <m/>
    <m/>
    <m/>
    <m/>
    <n v="22.459259259259259"/>
    <n v="135.55555555555554"/>
    <s v="Brick masonry, reinforced concrete flooring, pitched roof (Z1_SI_007)"/>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41"/>
    <s v="South European countries (Malta, Cyprus, Portugal, Greece, Spain, Italy, France)"/>
    <m/>
    <m/>
    <n v="1900"/>
    <m/>
    <m/>
    <m/>
    <m/>
    <n v="128.71111111111111"/>
    <m/>
    <m/>
    <m/>
    <m/>
    <n v="106.66666666666667"/>
    <n v="1593.3333333333333"/>
    <n v="149.03703703703704"/>
    <m/>
    <m/>
    <m/>
    <m/>
    <m/>
    <m/>
    <m/>
    <m/>
    <m/>
    <m/>
    <m/>
    <m/>
    <m/>
    <m/>
    <m/>
    <m/>
    <m/>
    <m/>
    <n v="9.481481481481481"/>
    <n v="35.555555555555557"/>
    <s v="Wooden frame with stone filler, wooden flooring, pitched roof (Z1_SI_008)"/>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42"/>
    <s v="South European countries (Malta, Cyprus, Portugal, Greece, Spain, Italy, France)"/>
    <m/>
    <m/>
    <n v="1945"/>
    <m/>
    <m/>
    <m/>
    <m/>
    <n v="56.881510416666664"/>
    <m/>
    <m/>
    <m/>
    <m/>
    <n v="39.583333333333336"/>
    <n v="1543.359375"/>
    <n v="110.65104166666667"/>
    <m/>
    <m/>
    <m/>
    <m/>
    <m/>
    <m/>
    <m/>
    <m/>
    <m/>
    <m/>
    <m/>
    <m/>
    <m/>
    <m/>
    <m/>
    <m/>
    <m/>
    <m/>
    <n v="3.6666666666666665"/>
    <n v="13.020833333333334"/>
    <s v="Brick masonry, wooden flooring, pitched roof (Z1_MF_001)"/>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4"/>
    <s v="Standard"/>
    <s v="sample/average/statistics"/>
    <x v="3"/>
    <x v="3"/>
    <s v="OECD_EU15"/>
  </r>
  <r>
    <n v="743"/>
    <s v="South European countries (Malta, Cyprus, Portugal, Greece, Spain, Italy, France)"/>
    <m/>
    <n v="1900"/>
    <n v="1945"/>
    <m/>
    <m/>
    <m/>
    <m/>
    <n v="56.881510416666664"/>
    <m/>
    <m/>
    <m/>
    <m/>
    <n v="84.114583333333329"/>
    <n v="49.21875"/>
    <n v="110.65104166666667"/>
    <m/>
    <m/>
    <m/>
    <m/>
    <m/>
    <n v="1610.6770833333333"/>
    <m/>
    <m/>
    <m/>
    <m/>
    <m/>
    <m/>
    <m/>
    <m/>
    <m/>
    <m/>
    <m/>
    <m/>
    <n v="3.6666666666666665"/>
    <n v="13.020833333333334"/>
    <s v="Limestone/fieldstone masonry, wooden flooring, pitched roof (Z1_MF_002)"/>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12"/>
    <s v="Standard"/>
    <s v="sample/average/statistics"/>
    <x v="3"/>
    <x v="3"/>
    <s v="OECD_EU15"/>
  </r>
  <r>
    <n v="744"/>
    <s v="South European countries (Malta, Cyprus, Portugal, Greece, Spain, Italy, France)"/>
    <m/>
    <n v="1945"/>
    <n v="1990"/>
    <n v="17.671250000000001"/>
    <m/>
    <m/>
    <m/>
    <n v="9.0169270833333339"/>
    <m/>
    <m/>
    <n v="470.76624999999996"/>
    <n v="95"/>
    <m/>
    <n v="492.96875"/>
    <n v="110.65104166666667"/>
    <m/>
    <m/>
    <m/>
    <m/>
    <m/>
    <m/>
    <m/>
    <m/>
    <m/>
    <n v="126.66666666666667"/>
    <m/>
    <m/>
    <m/>
    <m/>
    <m/>
    <m/>
    <m/>
    <m/>
    <n v="4.260416666666667"/>
    <n v="25.390625"/>
    <s v="Brick masonry, reinforced concrete flooring, pitched roof (Z1_MF_003)"/>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45"/>
    <s v="South European countries (Malta, Cyprus, Portugal, Greece, Spain, Italy, France)"/>
    <m/>
    <n v="1950"/>
    <m/>
    <n v="36.766250000000007"/>
    <m/>
    <m/>
    <m/>
    <n v="9.0169270833333339"/>
    <m/>
    <m/>
    <n v="828.39"/>
    <m/>
    <m/>
    <m/>
    <n v="69.244791666666671"/>
    <m/>
    <n v="30.625"/>
    <m/>
    <m/>
    <m/>
    <m/>
    <m/>
    <m/>
    <m/>
    <m/>
    <m/>
    <m/>
    <m/>
    <m/>
    <m/>
    <m/>
    <m/>
    <m/>
    <n v="6.041666666666667"/>
    <n v="62.5"/>
    <s v="Breeze concrete, reinforced concrete flooring, pitched roof (Z1_MF_004_ex)"/>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7"/>
    <s v="Standard"/>
    <s v="sample/average/statistics"/>
    <x v="3"/>
    <x v="2"/>
    <s v="OECD_EU15"/>
  </r>
  <r>
    <n v="746"/>
    <s v="South European countries (Malta, Cyprus, Portugal, Greece, Spain, Italy, France)"/>
    <m/>
    <n v="2006"/>
    <m/>
    <n v="36.766250000000007"/>
    <m/>
    <m/>
    <m/>
    <n v="9.0169270833333339"/>
    <m/>
    <m/>
    <n v="828.39"/>
    <m/>
    <m/>
    <m/>
    <n v="69.244791666666671"/>
    <m/>
    <n v="30.625"/>
    <m/>
    <m/>
    <m/>
    <m/>
    <m/>
    <m/>
    <m/>
    <m/>
    <m/>
    <m/>
    <m/>
    <m/>
    <m/>
    <m/>
    <m/>
    <m/>
    <n v="5.010416666666667"/>
    <n v="62.5"/>
    <s v="Breeze concrete, reinforced concrete flooring, pitched roof (Z1_MF_004)"/>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47"/>
    <s v="South European countries (Malta, Cyprus, Portugal, Greece, Spain, Italy, France)"/>
    <m/>
    <n v="1965"/>
    <m/>
    <n v="43.131250000000001"/>
    <m/>
    <m/>
    <m/>
    <n v="3.6458333333333335"/>
    <m/>
    <m/>
    <n v="1324.0562499999999"/>
    <m/>
    <m/>
    <m/>
    <n v="19.791666666666668"/>
    <m/>
    <n v="30.625"/>
    <m/>
    <m/>
    <n v="0.59375"/>
    <m/>
    <m/>
    <m/>
    <m/>
    <m/>
    <m/>
    <m/>
    <m/>
    <m/>
    <m/>
    <m/>
    <m/>
    <m/>
    <n v="8.21875"/>
    <n v="49.479166666666664"/>
    <s v="Concrete wall, reinforced concrete flooring, flat roof (Z1_MF_005)"/>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48"/>
    <s v="South European countries (Malta, Cyprus, Portugal, Greece, Spain, Italy, France)"/>
    <m/>
    <n v="1945"/>
    <m/>
    <n v="49.496250000000003"/>
    <m/>
    <m/>
    <m/>
    <n v="3.6458333333333335"/>
    <m/>
    <m/>
    <n v="818.94124999999997"/>
    <m/>
    <m/>
    <n v="390.625"/>
    <n v="77.34375"/>
    <m/>
    <n v="30.625"/>
    <m/>
    <m/>
    <n v="0.59375"/>
    <m/>
    <m/>
    <m/>
    <m/>
    <m/>
    <m/>
    <m/>
    <m/>
    <m/>
    <m/>
    <m/>
    <m/>
    <m/>
    <n v="6.135416666666667"/>
    <n v="61.848958333333336"/>
    <s v="Brick wall, reinforced concrete flooring, flat roof (Z1_MF_006_ex)"/>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4"/>
    <s v="Standard"/>
    <s v="sample/average/statistics"/>
    <x v="3"/>
    <x v="3"/>
    <s v="OECD_EU15"/>
  </r>
  <r>
    <n v="749"/>
    <s v="South European countries (Malta, Cyprus, Portugal, Greece, Spain, Italy, France)"/>
    <m/>
    <n v="2006"/>
    <m/>
    <n v="49.496250000000003"/>
    <m/>
    <m/>
    <m/>
    <n v="3.6458333333333335"/>
    <m/>
    <m/>
    <n v="818.94124999999997"/>
    <m/>
    <m/>
    <n v="390.625"/>
    <n v="77.34375"/>
    <m/>
    <n v="30.625"/>
    <m/>
    <m/>
    <n v="0.59375"/>
    <m/>
    <m/>
    <m/>
    <m/>
    <m/>
    <m/>
    <m/>
    <m/>
    <m/>
    <m/>
    <m/>
    <m/>
    <m/>
    <n v="7.583333333333333"/>
    <n v="61.848958333333336"/>
    <s v="Brick wall, reinforced concrete flooring, flat roof (Z1_MF_006)"/>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4"/>
    <s v="Standard"/>
    <s v="sample/average/statistics"/>
    <x v="3"/>
    <x v="3"/>
    <s v="OECD_EU15"/>
  </r>
  <r>
    <n v="750"/>
    <s v="South European countries (Malta, Cyprus, Portugal, Greece, Spain, Italy, France)"/>
    <m/>
    <n v="1950"/>
    <n v="1980"/>
    <n v="35.557857142857145"/>
    <m/>
    <m/>
    <m/>
    <n v="3.2440476190476191"/>
    <m/>
    <m/>
    <n v="1326.4064285714285"/>
    <m/>
    <m/>
    <m/>
    <n v="19.791666666666668"/>
    <m/>
    <n v="27.25"/>
    <m/>
    <m/>
    <n v="0.3392857142857143"/>
    <m/>
    <m/>
    <m/>
    <m/>
    <m/>
    <m/>
    <m/>
    <m/>
    <m/>
    <m/>
    <m/>
    <m/>
    <m/>
    <n v="4.1845238095238093"/>
    <n v="49.479166666666664"/>
    <s v="Concrete wall, reinforced concrete flooring, flat roof (Z1_MF_007)"/>
    <n v="7"/>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8"/>
    <x v="3"/>
    <s v="Standard"/>
    <s v="sample/average/statistics"/>
    <x v="3"/>
    <x v="2"/>
    <s v="OECD_EU15"/>
  </r>
  <r>
    <n v="751"/>
    <s v="South European countries (Malta, Cyprus, Portugal, Greece, Spain, Italy, France)"/>
    <m/>
    <n v="1970"/>
    <m/>
    <n v="35.557857142857145"/>
    <m/>
    <m/>
    <m/>
    <n v="3.2440476190476191"/>
    <m/>
    <m/>
    <n v="938.01357142857137"/>
    <m/>
    <m/>
    <n v="129.46428571428572"/>
    <n v="73.325892857142861"/>
    <m/>
    <n v="27.25"/>
    <m/>
    <m/>
    <n v="0.3392857142857143"/>
    <m/>
    <m/>
    <m/>
    <m/>
    <m/>
    <m/>
    <m/>
    <m/>
    <m/>
    <m/>
    <m/>
    <m/>
    <m/>
    <n v="6.9077380952380949"/>
    <n v="49.479166666666664"/>
    <s v="Brick wall, reinforced concrete flooring, flat roof (Z1_MF_008_ex)"/>
    <n v="7"/>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8"/>
    <x v="3"/>
    <s v="Standard"/>
    <s v="sample/average/statistics"/>
    <x v="3"/>
    <x v="2"/>
    <s v="OECD_EU15"/>
  </r>
  <r>
    <n v="752"/>
    <s v="South European countries (Malta, Cyprus, Portugal, Greece, Spain, Italy, France)"/>
    <m/>
    <n v="2006"/>
    <m/>
    <n v="35.557857142857145"/>
    <m/>
    <m/>
    <m/>
    <n v="3.2440476190476191"/>
    <m/>
    <m/>
    <n v="938.01357142857137"/>
    <m/>
    <m/>
    <n v="129.46428571428572"/>
    <n v="73.325892857142861"/>
    <m/>
    <n v="27.25"/>
    <m/>
    <m/>
    <n v="0.3392857142857143"/>
    <m/>
    <m/>
    <m/>
    <m/>
    <m/>
    <m/>
    <m/>
    <m/>
    <m/>
    <m/>
    <m/>
    <m/>
    <m/>
    <n v="8.0476190476190474"/>
    <n v="49.479166666666664"/>
    <s v="Brick wall, reinforced concrete flooring, flat roof (Z1_MF_008)"/>
    <n v="7"/>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8"/>
    <x v="3"/>
    <s v="Standard"/>
    <s v="sample/average/statistics"/>
    <x v="3"/>
    <x v="2"/>
    <s v="OECD_EU15"/>
  </r>
  <r>
    <n v="753"/>
    <s v="South European countries (Malta, Cyprus, Portugal, Greece, Spain, Italy, France)"/>
    <m/>
    <n v="1975"/>
    <m/>
    <n v="31.759786666666667"/>
    <m/>
    <m/>
    <m/>
    <n v="2.4"/>
    <m/>
    <m/>
    <n v="705.73354666666671"/>
    <m/>
    <m/>
    <n v="186.66666666666666"/>
    <n v="44.888888888888886"/>
    <m/>
    <n v="20.16"/>
    <m/>
    <m/>
    <n v="0.24"/>
    <m/>
    <m/>
    <m/>
    <m/>
    <m/>
    <m/>
    <m/>
    <m/>
    <m/>
    <m/>
    <m/>
    <m/>
    <m/>
    <n v="3.6426666666666665"/>
    <n v="49.222222222222221"/>
    <s v="Brick wall, reinforced concrete flooring, flat roof (Z1_HR_001_ex)"/>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754"/>
    <s v="South European countries (Malta, Cyprus, Portugal, Greece, Spain, Italy, France)"/>
    <m/>
    <n v="2006"/>
    <m/>
    <n v="31.759786666666667"/>
    <m/>
    <m/>
    <m/>
    <n v="2.4"/>
    <m/>
    <m/>
    <n v="705.73354666666671"/>
    <m/>
    <m/>
    <n v="186.66666666666666"/>
    <n v="53.777777777777779"/>
    <m/>
    <n v="20.16"/>
    <m/>
    <m/>
    <n v="0.24"/>
    <m/>
    <m/>
    <m/>
    <m/>
    <m/>
    <m/>
    <m/>
    <m/>
    <m/>
    <m/>
    <m/>
    <m/>
    <m/>
    <n v="3.9733333333333332"/>
    <n v="49.222222222222221"/>
    <s v="Brick wall, reinforced concrete flooring, flat roof (Z1_HR_001)"/>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755"/>
    <s v="South European countries (Malta, Cyprus, Portugal, Greece, Spain, Italy, France)"/>
    <m/>
    <n v="1970"/>
    <m/>
    <n v="66.892800000000008"/>
    <m/>
    <m/>
    <m/>
    <m/>
    <m/>
    <m/>
    <n v="1006.7072000000001"/>
    <m/>
    <m/>
    <m/>
    <n v="38.888888888888886"/>
    <m/>
    <n v="20.16"/>
    <m/>
    <m/>
    <n v="0.24"/>
    <m/>
    <m/>
    <m/>
    <m/>
    <m/>
    <m/>
    <m/>
    <m/>
    <m/>
    <m/>
    <m/>
    <m/>
    <m/>
    <n v="2.96"/>
    <n v="35"/>
    <s v="Concrete wall, reinforced concrete flooring, flat roof (Z1_HR_002)"/>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756"/>
    <s v="Central European countries (Belgium, The Netherlands, Ireland, Hungary, Slovenia, Luxemburg, Germany, United Kingdom, Slovakia, Denmark, Czech Republic, Austri, Poland)"/>
    <m/>
    <m/>
    <n v="1945"/>
    <m/>
    <m/>
    <m/>
    <m/>
    <n v="69.86666666666666"/>
    <m/>
    <m/>
    <m/>
    <m/>
    <n v="80"/>
    <n v="2219"/>
    <n v="111.77777777777777"/>
    <m/>
    <m/>
    <m/>
    <m/>
    <m/>
    <m/>
    <m/>
    <m/>
    <m/>
    <m/>
    <m/>
    <m/>
    <m/>
    <m/>
    <m/>
    <m/>
    <m/>
    <m/>
    <n v="7.5093333333333341"/>
    <n v="26.666666666666668"/>
    <s v="Brick masonry, wooden flooring, pitched roof (Z2_SI_001)"/>
    <n v="2"/>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57"/>
    <s v="Central European countries (Belgium, The Netherlands, Ireland, Hungary, Slovenia, Luxemburg, Germany, United Kingdom, Slovakia, Denmark, Czech Republic, Austri, Poland)"/>
    <m/>
    <m/>
    <n v="1900"/>
    <m/>
    <m/>
    <m/>
    <m/>
    <n v="69.86666666666666"/>
    <m/>
    <m/>
    <m/>
    <m/>
    <n v="170"/>
    <n v="84"/>
    <n v="111.77777777777777"/>
    <m/>
    <m/>
    <m/>
    <m/>
    <m/>
    <n v="1817.7777777777778"/>
    <m/>
    <m/>
    <m/>
    <m/>
    <m/>
    <m/>
    <m/>
    <m/>
    <m/>
    <m/>
    <m/>
    <m/>
    <n v="7.5093333333333341"/>
    <n v="26.666666666666668"/>
    <s v="Rubble stone masonry, wooden flooring, pitched roof (Z2_SI_002)"/>
    <n v="2"/>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2"/>
    <s v="Standard"/>
    <s v="sample/average/statistics"/>
    <x v="2"/>
    <x v="3"/>
    <s v="OECD_EU15"/>
  </r>
  <r>
    <n v="758"/>
    <s v="Central European countries (Belgium, The Netherlands, Ireland, Hungary, Slovenia, Luxemburg, Germany, United Kingdom, Slovakia, Denmark, Czech Republic, Austri, Poland)"/>
    <m/>
    <m/>
    <n v="1900"/>
    <m/>
    <m/>
    <m/>
    <m/>
    <n v="193.06666666666666"/>
    <m/>
    <m/>
    <m/>
    <m/>
    <n v="160"/>
    <n v="2390"/>
    <n v="223.55555555555554"/>
    <m/>
    <m/>
    <m/>
    <m/>
    <m/>
    <m/>
    <m/>
    <m/>
    <m/>
    <m/>
    <m/>
    <m/>
    <m/>
    <m/>
    <m/>
    <m/>
    <m/>
    <m/>
    <n v="15.018666666666668"/>
    <n v="53.333333333333336"/>
    <s v="Wooden frame with stone filler, wooden flooring, pitched roof (Z2_SI_003)"/>
    <n v="1"/>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59"/>
    <s v="Central European countries (Belgium, The Netherlands, Ireland, Hungary, Slovenia, Luxemburg, Germany, United Kingdom, Slovakia, Denmark, Czech Republic, Austri, Poland)"/>
    <m/>
    <n v="1945"/>
    <n v="1970"/>
    <n v="36.209777777777781"/>
    <m/>
    <m/>
    <m/>
    <n v="17.777777777777779"/>
    <m/>
    <m/>
    <n v="1014.4568888888888"/>
    <n v="128"/>
    <m/>
    <n v="746.66666666666663"/>
    <n v="149.03703703703704"/>
    <m/>
    <m/>
    <m/>
    <m/>
    <m/>
    <m/>
    <m/>
    <m/>
    <m/>
    <n v="170.66666666666666"/>
    <m/>
    <m/>
    <m/>
    <m/>
    <m/>
    <m/>
    <m/>
    <m/>
    <n v="11.612444444444446"/>
    <n v="68.888888888888886"/>
    <s v="Brick masonry, hollow brick flooring, pitched roof (Z2_SI_004)"/>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60"/>
    <s v="Central European countries (Belgium, The Netherlands, Ireland, Hungary, Slovenia, Luxemburg, Germany, United Kingdom, Slovakia, Denmark, Czech Republic, Austri, Poland)"/>
    <m/>
    <n v="1945"/>
    <n v="1980"/>
    <n v="70.513777777777776"/>
    <m/>
    <m/>
    <m/>
    <n v="17.777777777777779"/>
    <m/>
    <m/>
    <n v="1364.152888888889"/>
    <m/>
    <m/>
    <n v="844.44444444444446"/>
    <n v="119.4074074074074"/>
    <m/>
    <n v="24.888888888888889"/>
    <m/>
    <m/>
    <m/>
    <m/>
    <m/>
    <m/>
    <m/>
    <m/>
    <m/>
    <m/>
    <m/>
    <m/>
    <m/>
    <m/>
    <m/>
    <m/>
    <n v="14.812444444444445"/>
    <n v="135.55555555555554"/>
    <s v="Brick wall, reinforced concrete flooring, pitched roof (Z2_SI_005)"/>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61"/>
    <s v="Central European countries (Belgium, The Netherlands, Ireland, Hungary, Slovenia, Luxemburg, Germany, United Kingdom, Slovakia, Denmark, Czech Republic, Austri, Poland)"/>
    <m/>
    <n v="1980"/>
    <m/>
    <n v="70.513777777777776"/>
    <m/>
    <m/>
    <m/>
    <n v="17.777777777777779"/>
    <m/>
    <m/>
    <n v="1364.152888888889"/>
    <m/>
    <m/>
    <n v="844.44444444444446"/>
    <n v="119.4074074074074"/>
    <m/>
    <n v="24.888888888888889"/>
    <m/>
    <m/>
    <m/>
    <m/>
    <m/>
    <m/>
    <m/>
    <m/>
    <m/>
    <m/>
    <m/>
    <m/>
    <m/>
    <m/>
    <m/>
    <m/>
    <n v="29.214814814814815"/>
    <n v="135.55555555555554"/>
    <s v="Brick wall, reinforced concrete flooring, pitched roof (Z2_SI_006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62"/>
    <s v="Central European countries (Belgium, The Netherlands, Ireland, Hungary, Slovenia, Luxemburg, Germany, United Kingdom, Slovakia, Denmark, Czech Republic, Austri, Poland)"/>
    <m/>
    <n v="2006"/>
    <m/>
    <n v="70.513777777777776"/>
    <m/>
    <m/>
    <m/>
    <n v="17.777777777777779"/>
    <m/>
    <m/>
    <n v="1364.152888888889"/>
    <m/>
    <m/>
    <n v="844.44444444444446"/>
    <n v="119.4074074074074"/>
    <m/>
    <n v="24.888888888888889"/>
    <m/>
    <m/>
    <m/>
    <m/>
    <m/>
    <m/>
    <m/>
    <m/>
    <m/>
    <m/>
    <m/>
    <m/>
    <m/>
    <m/>
    <m/>
    <m/>
    <n v="36.799999999999997"/>
    <n v="135.55555555555554"/>
    <s v="Brick wall, reinforced concrete flooring, pitched roof (Z2_SI_006)"/>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63"/>
    <s v="Central European countries (Belgium, The Netherlands, Ireland, Hungary, Slovenia, Luxemburg, Germany, United Kingdom, Slovakia, Denmark, Czech Republic, Austri, Poland)"/>
    <m/>
    <n v="1970"/>
    <m/>
    <n v="70.513777777777776"/>
    <m/>
    <m/>
    <m/>
    <n v="17.777777777777779"/>
    <m/>
    <m/>
    <n v="1364.152888888889"/>
    <m/>
    <m/>
    <n v="746.66666666666663"/>
    <n v="119.4074074074074"/>
    <m/>
    <n v="24.888888888888889"/>
    <m/>
    <m/>
    <m/>
    <m/>
    <m/>
    <m/>
    <m/>
    <m/>
    <m/>
    <m/>
    <m/>
    <m/>
    <m/>
    <m/>
    <m/>
    <m/>
    <n v="29.214814814814815"/>
    <n v="135.55555555555554"/>
    <s v="Sandlime brick masonry, reinforced concrete flooring, pitched roof (Z2_SI_007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64"/>
    <s v="Central European countries (Belgium, The Netherlands, Ireland, Hungary, Slovenia, Luxemburg, Germany, United Kingdom, Slovakia, Denmark, Czech Republic, Austri, Poland)"/>
    <m/>
    <n v="2006"/>
    <m/>
    <n v="70.513777777777776"/>
    <m/>
    <m/>
    <m/>
    <n v="17.777777777777779"/>
    <m/>
    <m/>
    <n v="1364.152888888889"/>
    <m/>
    <m/>
    <n v="746.66666666666663"/>
    <n v="119.4074074074074"/>
    <m/>
    <n v="24.888888888888889"/>
    <m/>
    <m/>
    <m/>
    <m/>
    <m/>
    <m/>
    <m/>
    <m/>
    <m/>
    <m/>
    <m/>
    <m/>
    <m/>
    <m/>
    <m/>
    <m/>
    <n v="36.799999999999997"/>
    <n v="135.55555555555554"/>
    <s v="Sandlime brick masonry, reinforced concrete flooring, pitched roof (Z2_SI_007)"/>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65"/>
    <s v="Central European countries (Belgium, The Netherlands, Ireland, Hungary, Slovenia, Luxemburg, Germany, United Kingdom, Slovakia, Denmark, Czech Republic, Austri, Poland)"/>
    <m/>
    <n v="1980"/>
    <m/>
    <n v="36.209777777777781"/>
    <m/>
    <m/>
    <m/>
    <n v="110.25185185185185"/>
    <m/>
    <m/>
    <n v="886.45688888888878"/>
    <m/>
    <m/>
    <m/>
    <n v="101.62962962962963"/>
    <m/>
    <n v="39.822222222222223"/>
    <m/>
    <m/>
    <m/>
    <m/>
    <m/>
    <m/>
    <m/>
    <m/>
    <m/>
    <m/>
    <m/>
    <m/>
    <m/>
    <m/>
    <m/>
    <m/>
    <n v="40.056888888888892"/>
    <n v="68.888888888888886"/>
    <s v="Wooden frame, wooden flooring, pitched roof (Z2_SI_008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66"/>
    <s v="Central European countries (Belgium, The Netherlands, Ireland, Hungary, Slovenia, Luxemburg, Germany, United Kingdom, Slovakia, Denmark, Czech Republic, Austri, Poland)"/>
    <m/>
    <n v="2006"/>
    <m/>
    <n v="36.209777777777781"/>
    <m/>
    <m/>
    <m/>
    <n v="110.25185185185185"/>
    <m/>
    <m/>
    <n v="886.45688888888878"/>
    <m/>
    <m/>
    <m/>
    <n v="101.62962962962963"/>
    <m/>
    <n v="39.822222222222223"/>
    <m/>
    <m/>
    <m/>
    <m/>
    <m/>
    <m/>
    <m/>
    <m/>
    <m/>
    <m/>
    <m/>
    <m/>
    <m/>
    <m/>
    <m/>
    <m/>
    <n v="37.629629629629626"/>
    <n v="68.888888888888886"/>
    <s v="Wooden frame, wooden flooring, pitched roof (Z2_SI_008)"/>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67"/>
    <s v="Central European countries (Belgium, The Netherlands, Ireland, Hungary, Slovenia, Luxemburg, Germany, United Kingdom, Slovakia, Denmark, Czech Republic, Austri, Poland)"/>
    <m/>
    <m/>
    <n v="1945"/>
    <m/>
    <m/>
    <m/>
    <m/>
    <n v="53.235677083333336"/>
    <m/>
    <m/>
    <m/>
    <m/>
    <n v="39.583333333333336"/>
    <n v="1707.421875"/>
    <n v="110.65104166666667"/>
    <m/>
    <m/>
    <m/>
    <m/>
    <m/>
    <m/>
    <m/>
    <m/>
    <m/>
    <m/>
    <m/>
    <m/>
    <m/>
    <m/>
    <m/>
    <m/>
    <m/>
    <m/>
    <n v="3.6666666666666665"/>
    <n v="13.020833333333334"/>
    <s v="Brick masonry, wooden flooring, pitched roof (Z2_MF_001)"/>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4"/>
    <s v="Standard"/>
    <s v="sample/average/statistics"/>
    <x v="3"/>
    <x v="3"/>
    <s v="OECD_EU15"/>
  </r>
  <r>
    <n v="768"/>
    <s v="Central European countries (Belgium, The Netherlands, Ireland, Hungary, Slovenia, Luxemburg, Germany, United Kingdom, Slovakia, Denmark, Czech Republic, Austri, Poland)"/>
    <m/>
    <m/>
    <n v="1900"/>
    <m/>
    <m/>
    <m/>
    <m/>
    <n v="56.881510416666664"/>
    <m/>
    <m/>
    <m/>
    <m/>
    <n v="84.114583333333329"/>
    <n v="49.21875"/>
    <n v="110.65104166666667"/>
    <m/>
    <m/>
    <m/>
    <m/>
    <m/>
    <n v="1401.0416666666667"/>
    <m/>
    <m/>
    <m/>
    <m/>
    <m/>
    <m/>
    <m/>
    <m/>
    <m/>
    <m/>
    <m/>
    <m/>
    <n v="3.6666666666666665"/>
    <n v="13.020833333333334"/>
    <s v="Rublle stone masonry, wooden flooring, pitched roof (Z2_MF_002)"/>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12"/>
    <s v="Standard"/>
    <s v="sample/average/statistics"/>
    <x v="3"/>
    <x v="3"/>
    <s v="OECD_EU15"/>
  </r>
  <r>
    <n v="769"/>
    <s v="Central European countries (Belgium, The Netherlands, Ireland, Hungary, Slovenia, Luxemburg, Germany, United Kingdom, Slovakia, Denmark, Czech Republic, Austri, Poland)"/>
    <m/>
    <n v="1945"/>
    <n v="1980"/>
    <n v="36.766250000000007"/>
    <m/>
    <m/>
    <m/>
    <n v="9.0169270833333339"/>
    <m/>
    <m/>
    <n v="641.67124999999999"/>
    <m/>
    <m/>
    <n v="407.03125"/>
    <n v="69.244791666666671"/>
    <m/>
    <n v="30.625"/>
    <m/>
    <m/>
    <m/>
    <m/>
    <m/>
    <m/>
    <m/>
    <m/>
    <m/>
    <m/>
    <m/>
    <m/>
    <m/>
    <m/>
    <m/>
    <m/>
    <n v="6.041666666666667"/>
    <n v="62.5"/>
    <s v="Brick masonry, reinforced concrete flooring, pitched roof (Z2_MF_003)"/>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0"/>
    <s v="Central European countries (Belgium, The Netherlands, Ireland, Hungary, Slovenia, Luxemburg, Germany, United Kingdom, Slovakia, Denmark, Czech Republic, Austri, Poland)"/>
    <m/>
    <n v="1945"/>
    <n v="1965"/>
    <n v="59.797500000000007"/>
    <m/>
    <m/>
    <m/>
    <n v="9.0169270833333339"/>
    <m/>
    <m/>
    <n v="1056.1400000000001"/>
    <m/>
    <m/>
    <m/>
    <n v="67.447916666666671"/>
    <m/>
    <n v="30.625"/>
    <m/>
    <m/>
    <m/>
    <m/>
    <m/>
    <m/>
    <m/>
    <m/>
    <m/>
    <m/>
    <m/>
    <m/>
    <m/>
    <m/>
    <m/>
    <m/>
    <n v="5.1616666666666662"/>
    <n v="59.375"/>
    <s v="Breeze concrete, reinforced concrete flooring, pitched roof (Z2_MF_004)"/>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1"/>
    <s v="Central European countries (Belgium, The Netherlands, Ireland, Hungary, Slovenia, Luxemburg, Germany, United Kingdom, Slovakia, Denmark, Czech Republic, Austri, Poland)"/>
    <m/>
    <n v="1980"/>
    <m/>
    <n v="36.766250000000007"/>
    <m/>
    <m/>
    <m/>
    <n v="9.0169270833333339"/>
    <m/>
    <m/>
    <n v="641.67124999999999"/>
    <m/>
    <m/>
    <n v="407.03125"/>
    <n v="69.244791666666671"/>
    <m/>
    <n v="30.625"/>
    <m/>
    <m/>
    <m/>
    <m/>
    <m/>
    <m/>
    <m/>
    <m/>
    <m/>
    <m/>
    <m/>
    <m/>
    <m/>
    <m/>
    <m/>
    <m/>
    <n v="8.5625"/>
    <n v="62.5"/>
    <s v="Brick masonry, reinforced concrete flooring, pitched roof (Z2_MF_005_ex)"/>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2"/>
    <s v="Central European countries (Belgium, The Netherlands, Ireland, Hungary, Slovenia, Luxemburg, Germany, United Kingdom, Slovakia, Denmark, Czech Republic, Austri, Poland)"/>
    <m/>
    <n v="2006"/>
    <m/>
    <n v="36.766250000000007"/>
    <m/>
    <m/>
    <m/>
    <n v="9.0169270833333339"/>
    <m/>
    <m/>
    <n v="641.67124999999999"/>
    <m/>
    <m/>
    <n v="407.03125"/>
    <n v="69.244791666666671"/>
    <m/>
    <n v="30.625"/>
    <m/>
    <m/>
    <m/>
    <m/>
    <m/>
    <m/>
    <m/>
    <m/>
    <m/>
    <m/>
    <m/>
    <m/>
    <m/>
    <m/>
    <m/>
    <m/>
    <n v="13.395833333333334"/>
    <n v="62.5"/>
    <s v="Brick masonry, reinforced concrete flooring, pitched roof (Z2_MF_005)"/>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3"/>
    <s v="Central European countries (Belgium, The Netherlands, Ireland, Hungary, Slovenia, Luxemburg, Germany, United Kingdom, Slovakia, Denmark, Czech Republic, Austri, Poland)"/>
    <m/>
    <n v="1980"/>
    <m/>
    <n v="30.401250000000001"/>
    <m/>
    <m/>
    <m/>
    <n v="9.0169270833333339"/>
    <m/>
    <m/>
    <n v="553.03625"/>
    <m/>
    <m/>
    <n v="459.375"/>
    <n v="64.296875"/>
    <m/>
    <n v="30.625"/>
    <m/>
    <m/>
    <m/>
    <m/>
    <m/>
    <m/>
    <m/>
    <m/>
    <m/>
    <m/>
    <m/>
    <m/>
    <m/>
    <m/>
    <m/>
    <m/>
    <n v="10.427083333333334"/>
    <n v="50.130208333333336"/>
    <s v="Sandlime masonry, reinforced concrete flooring, pitched roof (Z2_MF_006_ex)"/>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4"/>
    <s v="Central European countries (Belgium, The Netherlands, Ireland, Hungary, Slovenia, Luxemburg, Germany, United Kingdom, Slovakia, Denmark, Czech Republic, Austri, Poland)"/>
    <m/>
    <n v="2006"/>
    <m/>
    <n v="30.401250000000001"/>
    <m/>
    <m/>
    <m/>
    <n v="9.0169270833333339"/>
    <m/>
    <m/>
    <n v="553.03625"/>
    <m/>
    <m/>
    <n v="459.375"/>
    <n v="64.296875"/>
    <m/>
    <n v="30.625"/>
    <m/>
    <m/>
    <m/>
    <m/>
    <m/>
    <m/>
    <m/>
    <m/>
    <m/>
    <m/>
    <m/>
    <m/>
    <m/>
    <m/>
    <m/>
    <m/>
    <n v="10.822916666666666"/>
    <n v="50.130208333333336"/>
    <s v="Sandlime masonry, reinforced concrete flooring, pitched roof (Z2_MF_006)"/>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5"/>
    <s v="Central European countries (Belgium, The Netherlands, Ireland, Hungary, Slovenia, Luxemburg, Germany, United Kingdom, Slovakia, Denmark, Czech Republic, Austri, Poland)"/>
    <m/>
    <n v="1950"/>
    <n v="1965"/>
    <n v="85.341250000000002"/>
    <m/>
    <m/>
    <m/>
    <n v="3.4140625"/>
    <m/>
    <m/>
    <n v="1349.8670833333333"/>
    <m/>
    <m/>
    <m/>
    <n v="67.447916666666671"/>
    <m/>
    <n v="30.625"/>
    <m/>
    <m/>
    <m/>
    <m/>
    <m/>
    <m/>
    <m/>
    <m/>
    <m/>
    <m/>
    <m/>
    <m/>
    <m/>
    <m/>
    <m/>
    <m/>
    <n v="7.2450000000000001"/>
    <n v="49.479166666666664"/>
    <s v="Concrete wall, reinforced concrete flooring, pitched roof (Z2_MF_007_ex)"/>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6"/>
    <s v="Central European countries (Belgium, The Netherlands, Ireland, Hungary, Slovenia, Luxemburg, Germany, United Kingdom, Slovakia, Denmark, Czech Republic, Austri, Poland)"/>
    <m/>
    <n v="2006"/>
    <m/>
    <n v="85.341250000000002"/>
    <m/>
    <m/>
    <m/>
    <n v="3.4140625"/>
    <m/>
    <m/>
    <n v="1349.8670833333333"/>
    <m/>
    <m/>
    <m/>
    <n v="67.447916666666671"/>
    <m/>
    <n v="30.625"/>
    <m/>
    <m/>
    <m/>
    <m/>
    <m/>
    <m/>
    <m/>
    <m/>
    <m/>
    <m/>
    <m/>
    <m/>
    <m/>
    <m/>
    <m/>
    <m/>
    <n v="10.541666666666666"/>
    <n v="49.479166666666664"/>
    <s v="Concrete wall, reinforced concrete flooring, pitched roof (Z2_MF_007)"/>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77"/>
    <s v="Central European countries (Belgium, The Netherlands, Ireland, Hungary, Slovenia, Luxemburg, Germany, United Kingdom, Slovakia, Denmark, Czech Republic, Austri, Poland)"/>
    <m/>
    <n v="1970"/>
    <n v="1990"/>
    <n v="83.821785714285724"/>
    <m/>
    <m/>
    <m/>
    <m/>
    <m/>
    <m/>
    <n v="1265.4639285714286"/>
    <m/>
    <m/>
    <m/>
    <n v="73.325892857142861"/>
    <m/>
    <n v="27.25"/>
    <m/>
    <m/>
    <n v="0.3392857142857143"/>
    <m/>
    <m/>
    <m/>
    <m/>
    <m/>
    <m/>
    <m/>
    <m/>
    <m/>
    <m/>
    <m/>
    <m/>
    <m/>
    <n v="13.946428571428571"/>
    <n v="49.479166666666664"/>
    <s v="Concrete wall, reinforced concrete flooring, flat roof (Z2_MF_008)"/>
    <n v="7"/>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8"/>
    <x v="3"/>
    <s v="Standard"/>
    <s v="sample/average/statistics"/>
    <x v="3"/>
    <x v="2"/>
    <s v="OECD_EU15"/>
  </r>
  <r>
    <n v="778"/>
    <s v="Central European countries (Belgium, The Netherlands, Ireland, Hungary, Slovenia, Luxemburg, Germany, United Kingdom, Slovakia, Denmark, Czech Republic, Austri, Poland)"/>
    <m/>
    <n v="1960"/>
    <n v="1990"/>
    <n v="61.38986666666667"/>
    <m/>
    <m/>
    <m/>
    <m/>
    <m/>
    <m/>
    <n v="930.07680000000005"/>
    <m/>
    <m/>
    <m/>
    <n v="50.444444444444443"/>
    <m/>
    <n v="20.16"/>
    <m/>
    <m/>
    <n v="0.24"/>
    <m/>
    <m/>
    <m/>
    <m/>
    <m/>
    <m/>
    <m/>
    <m/>
    <m/>
    <m/>
    <m/>
    <m/>
    <m/>
    <n v="10.871111111111111"/>
    <n v="35"/>
    <s v="Concrete wall, reinforced concrete flooring, flat roof (Z2_HR_001)"/>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779"/>
    <s v="Central European countries (Belgium, The Netherlands, Ireland, Hungary, Slovenia, Luxemburg, Germany, United Kingdom, Slovakia, Denmark, Czech Republic, Austri, Poland)"/>
    <m/>
    <n v="1970"/>
    <m/>
    <n v="31.759786666666667"/>
    <m/>
    <m/>
    <m/>
    <n v="2.4"/>
    <m/>
    <m/>
    <n v="513.73354666666671"/>
    <m/>
    <m/>
    <n v="304"/>
    <n v="56.444444444444443"/>
    <m/>
    <n v="20.16"/>
    <m/>
    <m/>
    <n v="0.24"/>
    <m/>
    <m/>
    <m/>
    <m/>
    <m/>
    <m/>
    <m/>
    <m/>
    <m/>
    <m/>
    <m/>
    <m/>
    <m/>
    <n v="10.753777777777778"/>
    <n v="49.222222222222221"/>
    <s v="Brick masonry, reinforced concrete flooring, flat roof (Z2_HR_002_ex)"/>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780"/>
    <s v="Central European countries (Belgium, The Netherlands, Ireland, Hungary, Slovenia, Luxemburg, Germany, United Kingdom, Slovakia, Denmark, Czech Republic, Austri, Poland)"/>
    <m/>
    <n v="2006"/>
    <m/>
    <n v="31.759786666666667"/>
    <m/>
    <m/>
    <m/>
    <n v="2.4"/>
    <m/>
    <m/>
    <n v="513.73354666666671"/>
    <m/>
    <m/>
    <n v="304"/>
    <n v="56.444444444444443"/>
    <m/>
    <n v="20.16"/>
    <m/>
    <m/>
    <n v="0.24"/>
    <m/>
    <m/>
    <m/>
    <m/>
    <m/>
    <m/>
    <m/>
    <m/>
    <m/>
    <m/>
    <m/>
    <m/>
    <m/>
    <n v="7.9644444444444442"/>
    <n v="49.222222222222221"/>
    <s v="Brick masonry, reinforced concrete flooring, flat roof (Z2_HR_002)"/>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781"/>
    <s v="North European countries (Lithuania, Latvia, Estonia, Sweden, Finland)"/>
    <m/>
    <m/>
    <n v="1945"/>
    <m/>
    <m/>
    <m/>
    <m/>
    <n v="69.86666666666666"/>
    <m/>
    <m/>
    <m/>
    <m/>
    <n v="80"/>
    <n v="2219"/>
    <n v="111.77777777777777"/>
    <m/>
    <m/>
    <m/>
    <m/>
    <m/>
    <m/>
    <m/>
    <m/>
    <m/>
    <m/>
    <m/>
    <m/>
    <m/>
    <m/>
    <m/>
    <m/>
    <m/>
    <m/>
    <n v="9.3866666666666667"/>
    <n v="26.666666666666668"/>
    <s v="Brick masonry, wooden flooring, pitched roof (Z3_SI_001)"/>
    <n v="2"/>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4"/>
    <s v="Standard"/>
    <s v="sample/average/statistics"/>
    <x v="2"/>
    <x v="3"/>
    <s v="OECD_EU15"/>
  </r>
  <r>
    <n v="782"/>
    <s v="North European countries (Lithuania, Latvia, Estonia, Sweden, Finland)"/>
    <m/>
    <n v="1945"/>
    <n v="1980"/>
    <n v="84.807111111111112"/>
    <m/>
    <m/>
    <m/>
    <n v="17.777777777777779"/>
    <m/>
    <m/>
    <n v="1563.192888888889"/>
    <m/>
    <m/>
    <n v="782.22222222222217"/>
    <n v="119.4074074074074"/>
    <m/>
    <n v="24.888888888888889"/>
    <m/>
    <m/>
    <m/>
    <m/>
    <m/>
    <m/>
    <m/>
    <m/>
    <m/>
    <m/>
    <m/>
    <m/>
    <m/>
    <m/>
    <m/>
    <m/>
    <n v="17.315555555555555"/>
    <n v="135.55555555555554"/>
    <s v="Brick masonry, reinforced concrete flooring, pitched roof (Z3_SI_002)"/>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3"/>
    <s v="Standard"/>
    <s v="sample/average/statistics"/>
    <x v="2"/>
    <x v="2"/>
    <s v="OECD_EU15"/>
  </r>
  <r>
    <n v="783"/>
    <s v="North European countries (Lithuania, Latvia, Estonia, Sweden, Finland)"/>
    <m/>
    <m/>
    <n v="1945"/>
    <m/>
    <m/>
    <m/>
    <m/>
    <n v="259.08148148148149"/>
    <m/>
    <m/>
    <m/>
    <m/>
    <n v="106.66666666666667"/>
    <n v="1252"/>
    <n v="56.296296296296298"/>
    <m/>
    <m/>
    <m/>
    <m/>
    <m/>
    <m/>
    <m/>
    <m/>
    <m/>
    <m/>
    <m/>
    <m/>
    <m/>
    <m/>
    <m/>
    <m/>
    <m/>
    <m/>
    <n v="12.515555555555554"/>
    <n v="35.555555555555557"/>
    <s v="Wooden wall, wooden flooring, pitched roof (Z3_SI_003)"/>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84"/>
    <s v="North European countries (Lithuania, Latvia, Estonia, Sweden, Finland)"/>
    <m/>
    <n v="1940"/>
    <n v="1970"/>
    <n v="84.807111111111112"/>
    <m/>
    <m/>
    <m/>
    <n v="47.407407407407405"/>
    <m/>
    <m/>
    <n v="1563.192888888889"/>
    <m/>
    <m/>
    <n v="195.55555555555554"/>
    <n v="119.4074074074074"/>
    <m/>
    <n v="24.888888888888889"/>
    <m/>
    <m/>
    <m/>
    <m/>
    <m/>
    <m/>
    <m/>
    <m/>
    <m/>
    <m/>
    <m/>
    <m/>
    <m/>
    <m/>
    <m/>
    <m/>
    <n v="37.463703703703708"/>
    <n v="135.55555555555554"/>
    <s v="Wooden wall with brick façade, reinforced concrete flooring, pitched roof (Z3_SI_004)"/>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85"/>
    <s v="North European countries (Lithuania, Latvia, Estonia, Sweden, Finland)"/>
    <m/>
    <n v="1945"/>
    <n v="1970"/>
    <n v="36.209777777777781"/>
    <m/>
    <m/>
    <m/>
    <n v="17.777777777777779"/>
    <m/>
    <m/>
    <n v="1451.7902222222222"/>
    <n v="128"/>
    <m/>
    <m/>
    <n v="119.4074074074074"/>
    <m/>
    <n v="24.888888888888889"/>
    <m/>
    <m/>
    <m/>
    <m/>
    <m/>
    <m/>
    <m/>
    <m/>
    <m/>
    <m/>
    <m/>
    <m/>
    <m/>
    <m/>
    <m/>
    <m/>
    <n v="21.226666666666667"/>
    <n v="68.888888888888886"/>
    <s v="Breeze concrete, breeze concrete block flooring, pitched roof (Z3_SI_005)"/>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3"/>
    <s v="Standard"/>
    <s v="sample/average/statistics"/>
    <x v="2"/>
    <x v="2"/>
    <s v="OECD_EU15"/>
  </r>
  <r>
    <n v="786"/>
    <s v="North European countries (Lithuania, Latvia, Estonia, Sweden, Finland)"/>
    <m/>
    <n v="980"/>
    <m/>
    <n v="84.807111111111112"/>
    <m/>
    <m/>
    <m/>
    <n v="17.777777777777779"/>
    <m/>
    <m/>
    <n v="1563.192888888889"/>
    <m/>
    <m/>
    <n v="488.88888888888891"/>
    <n v="119.4074074074074"/>
    <m/>
    <n v="24.888888888888889"/>
    <m/>
    <m/>
    <m/>
    <m/>
    <m/>
    <m/>
    <m/>
    <m/>
    <m/>
    <m/>
    <m/>
    <m/>
    <m/>
    <m/>
    <m/>
    <m/>
    <n v="31.822222222222223"/>
    <n v="135.55555555555554"/>
    <s v="Brick masonry, reinforced concrete flooring, pitched roof (Z3_SI_006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3"/>
    <s v="Standard"/>
    <s v="sample/average/statistics"/>
    <x v="2"/>
    <x v="2"/>
    <s v="OECD_EU15"/>
  </r>
  <r>
    <n v="787"/>
    <s v="North European countries (Lithuania, Latvia, Estonia, Sweden, Finland)"/>
    <m/>
    <n v="2006"/>
    <m/>
    <n v="84.807111111111112"/>
    <m/>
    <m/>
    <m/>
    <n v="17.777777777777779"/>
    <m/>
    <m/>
    <n v="1563.192888888889"/>
    <m/>
    <m/>
    <n v="488.88888888888891"/>
    <n v="119.4074074074074"/>
    <m/>
    <n v="24.888888888888889"/>
    <m/>
    <m/>
    <m/>
    <m/>
    <m/>
    <m/>
    <m/>
    <m/>
    <m/>
    <m/>
    <m/>
    <m/>
    <m/>
    <m/>
    <m/>
    <m/>
    <n v="36.799999999999997"/>
    <n v="135.55555555555554"/>
    <s v="Brick masonry, reinforced concrete flooring, pitched roof (Z3_SI_006)"/>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3"/>
    <s v="Standard"/>
    <s v="sample/average/statistics"/>
    <x v="2"/>
    <x v="2"/>
    <s v="OECD_EU15"/>
  </r>
  <r>
    <n v="788"/>
    <s v="North European countries (Lithuania, Latvia, Estonia, Sweden, Finland)"/>
    <m/>
    <n v="1960"/>
    <m/>
    <n v="36.209777777777781"/>
    <m/>
    <m/>
    <m/>
    <n v="110.25185185185185"/>
    <m/>
    <m/>
    <n v="886.45688888888878"/>
    <m/>
    <m/>
    <m/>
    <n v="101.62962962962963"/>
    <m/>
    <n v="39.822222222222223"/>
    <m/>
    <m/>
    <m/>
    <m/>
    <m/>
    <m/>
    <m/>
    <m/>
    <m/>
    <m/>
    <m/>
    <m/>
    <m/>
    <m/>
    <m/>
    <m/>
    <n v="30.044444444444444"/>
    <n v="68.888888888888886"/>
    <s v="Wooden frame wall, wooden flooring, pitched roof (Z3_SI_007_ex)"/>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89"/>
    <s v="North European countries (Lithuania, Latvia, Estonia, Sweden, Finland)"/>
    <m/>
    <n v="2006"/>
    <m/>
    <n v="36.209777777777781"/>
    <m/>
    <m/>
    <m/>
    <n v="110.25185185185185"/>
    <m/>
    <m/>
    <n v="886.45688888888878"/>
    <m/>
    <m/>
    <m/>
    <n v="101.62962962962963"/>
    <m/>
    <n v="39.822222222222223"/>
    <m/>
    <m/>
    <m/>
    <m/>
    <m/>
    <m/>
    <m/>
    <m/>
    <m/>
    <m/>
    <m/>
    <m/>
    <m/>
    <m/>
    <m/>
    <m/>
    <n v="37.629629629629626"/>
    <n v="68.888888888888886"/>
    <s v="Wooden frame wall, wooden flooring, pitched roof (Z3_SI_007)"/>
    <n v="1.5"/>
    <s v="residential"/>
    <s v="S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SFHs specified as 1-2 stories were treated as 1.5 stories"/>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6"/>
    <x v="1"/>
    <s v="Standard"/>
    <s v="sample/average/statistics"/>
    <x v="2"/>
    <x v="1"/>
    <s v="OECD_EU15"/>
  </r>
  <r>
    <n v="790"/>
    <s v="North European countries (Lithuania, Latvia, Estonia, Sweden, Finland)"/>
    <m/>
    <m/>
    <n v="1940"/>
    <m/>
    <m/>
    <m/>
    <m/>
    <n v="53.235677083333336"/>
    <m/>
    <m/>
    <m/>
    <m/>
    <n v="39.583333333333336"/>
    <n v="1707.421875"/>
    <n v="110.65104166666667"/>
    <m/>
    <m/>
    <m/>
    <m/>
    <m/>
    <m/>
    <m/>
    <m/>
    <m/>
    <m/>
    <m/>
    <m/>
    <m/>
    <m/>
    <m/>
    <m/>
    <m/>
    <m/>
    <n v="4.583333333333333"/>
    <n v="13.020833333333334"/>
    <s v="Brick masonry, wooden flooring, pitched roof (Z3_MF_001)"/>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4"/>
    <s v="Standard"/>
    <s v="sample/average/statistics"/>
    <x v="3"/>
    <x v="3"/>
    <s v="OECD_EU15"/>
  </r>
  <r>
    <n v="791"/>
    <s v="North European countries (Lithuania, Latvia, Estonia, Sweden, Finland)"/>
    <m/>
    <n v="1940"/>
    <n v="1980"/>
    <n v="59.797500000000007"/>
    <m/>
    <m/>
    <m/>
    <n v="9.0169270833333339"/>
    <m/>
    <m/>
    <n v="1063.1712500000001"/>
    <m/>
    <m/>
    <m/>
    <n v="69.244791666666671"/>
    <m/>
    <n v="30.625"/>
    <m/>
    <m/>
    <m/>
    <m/>
    <m/>
    <m/>
    <m/>
    <m/>
    <m/>
    <m/>
    <m/>
    <m/>
    <m/>
    <m/>
    <m/>
    <m/>
    <n v="3.2458333333333336"/>
    <n v="59.375"/>
    <s v="Breeze concrete wall, reinforced concrete flooring, pitched roof (Z3_MF_002)"/>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92"/>
    <s v="North European countries (Lithuania, Latvia, Estonia, Sweden, Finland)"/>
    <m/>
    <n v="1940"/>
    <n v="1970"/>
    <n v="42.126250000000006"/>
    <m/>
    <m/>
    <m/>
    <n v="19.43359375"/>
    <m/>
    <m/>
    <n v="716.31125000000009"/>
    <m/>
    <m/>
    <n v="67.1875"/>
    <n v="43.489583333333336"/>
    <m/>
    <n v="46.302083333333336"/>
    <m/>
    <m/>
    <m/>
    <m/>
    <m/>
    <m/>
    <m/>
    <m/>
    <m/>
    <m/>
    <m/>
    <m/>
    <m/>
    <m/>
    <m/>
    <m/>
    <n v="13.447916666666666"/>
    <n v="50.130208333333336"/>
    <s v="Wooden wall and brick façade, reinforced concrete flooring, pitched roof (Z3_MF_003)"/>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93"/>
    <s v="North European countries (Lithuania, Latvia, Estonia, Sweden, Finland)"/>
    <m/>
    <n v="1945"/>
    <n v="1980"/>
    <n v="59.797500000000007"/>
    <m/>
    <m/>
    <m/>
    <n v="9.0169270833333339"/>
    <m/>
    <m/>
    <n v="962.39"/>
    <m/>
    <m/>
    <n v="268.75"/>
    <n v="69.244791666666671"/>
    <m/>
    <n v="30.625"/>
    <m/>
    <m/>
    <m/>
    <m/>
    <m/>
    <m/>
    <m/>
    <m/>
    <m/>
    <m/>
    <m/>
    <m/>
    <m/>
    <m/>
    <m/>
    <m/>
    <n v="6.958333333333333"/>
    <n v="62.5"/>
    <s v="Brick masonry, reinforced concrete flooring, pitched roof (Z3_MF_004)"/>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94"/>
    <s v="North European countries (Lithuania, Latvia, Estonia, Sweden, Finland)"/>
    <m/>
    <n v="1960"/>
    <n v="1990"/>
    <n v="79.269375000000011"/>
    <m/>
    <m/>
    <m/>
    <n v="3.4140625"/>
    <m/>
    <m/>
    <n v="1302.2931249999999"/>
    <m/>
    <m/>
    <m/>
    <n v="53.90625"/>
    <m/>
    <n v="30.625"/>
    <m/>
    <m/>
    <m/>
    <m/>
    <m/>
    <m/>
    <m/>
    <m/>
    <m/>
    <m/>
    <m/>
    <m/>
    <m/>
    <m/>
    <m/>
    <m/>
    <n v="5.8583333333333334"/>
    <n v="59.375"/>
    <s v="Breeze and reinforced concrete wall, reinforced concrete flooring, flat roof (Z3_MF_005)"/>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95"/>
    <s v="North European countries (Lithuania, Latvia, Estonia, Sweden, Finland)"/>
    <m/>
    <n v="1970"/>
    <m/>
    <m/>
    <m/>
    <m/>
    <m/>
    <n v="57.90234375"/>
    <m/>
    <m/>
    <n v="129.6875"/>
    <m/>
    <m/>
    <m/>
    <n v="38.541666666666664"/>
    <m/>
    <n v="46.302083333333336"/>
    <m/>
    <m/>
    <m/>
    <m/>
    <m/>
    <m/>
    <m/>
    <m/>
    <m/>
    <m/>
    <m/>
    <m/>
    <m/>
    <m/>
    <m/>
    <m/>
    <n v="14.354166666666666"/>
    <n v="13.020833333333334"/>
    <s v="Wooden wall, wooden flooring, pitched roof (Z3_MF_006_ex)"/>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1"/>
    <s v="Standard"/>
    <s v="sample/average/statistics"/>
    <x v="3"/>
    <x v="1"/>
    <s v="OECD_EU15"/>
  </r>
  <r>
    <n v="796"/>
    <s v="North European countries (Lithuania, Latvia, Estonia, Sweden, Finland)"/>
    <m/>
    <n v="2006"/>
    <m/>
    <m/>
    <m/>
    <m/>
    <m/>
    <n v="57.90234375"/>
    <m/>
    <m/>
    <n v="129.6875"/>
    <m/>
    <m/>
    <m/>
    <n v="38.541666666666664"/>
    <m/>
    <n v="46.302083333333336"/>
    <m/>
    <m/>
    <m/>
    <m/>
    <m/>
    <m/>
    <m/>
    <m/>
    <m/>
    <m/>
    <m/>
    <m/>
    <m/>
    <m/>
    <m/>
    <m/>
    <n v="13.671875"/>
    <n v="13.020833333333334"/>
    <s v="Wooden wall, wooden flooring, pitched roof (Z3_MF_006)"/>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1"/>
    <s v="Standard"/>
    <s v="sample/average/statistics"/>
    <x v="3"/>
    <x v="1"/>
    <s v="OECD_EU15"/>
  </r>
  <r>
    <n v="797"/>
    <s v="North European countries (Lithuania, Latvia, Estonia, Sweden, Finland)"/>
    <m/>
    <n v="1980"/>
    <m/>
    <n v="36.766250000000007"/>
    <m/>
    <m/>
    <m/>
    <n v="9.0169270833333339"/>
    <m/>
    <m/>
    <n v="641.67124999999999"/>
    <m/>
    <m/>
    <n v="339.84375"/>
    <n v="69.244791666666671"/>
    <m/>
    <n v="30.625"/>
    <m/>
    <m/>
    <m/>
    <m/>
    <m/>
    <m/>
    <m/>
    <m/>
    <m/>
    <m/>
    <m/>
    <m/>
    <m/>
    <m/>
    <m/>
    <m/>
    <n v="14.9375"/>
    <n v="62.5"/>
    <s v="Brick masonry, reinforced concrete flooring, pitched roof (Z3_MF_007_ex)"/>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98"/>
    <s v="North European countries (Lithuania, Latvia, Estonia, Sweden, Finland)"/>
    <m/>
    <n v="2006"/>
    <m/>
    <n v="36.766250000000007"/>
    <m/>
    <m/>
    <m/>
    <n v="9.0169270833333339"/>
    <m/>
    <m/>
    <n v="641.67124999999999"/>
    <m/>
    <m/>
    <n v="339.84375"/>
    <n v="69.244791666666671"/>
    <m/>
    <n v="30.625"/>
    <m/>
    <m/>
    <m/>
    <m/>
    <m/>
    <m/>
    <m/>
    <m/>
    <m/>
    <m/>
    <m/>
    <m/>
    <m/>
    <m/>
    <m/>
    <m/>
    <n v="13.15625"/>
    <n v="62.5"/>
    <s v="Brick masonry, reinforced concrete flooring, pitched roof (Z3_MF_007)"/>
    <n v="4"/>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4"/>
    <x v="3"/>
    <s v="Standard"/>
    <s v="sample/average/statistics"/>
    <x v="3"/>
    <x v="2"/>
    <s v="OECD_EU15"/>
  </r>
  <r>
    <n v="799"/>
    <s v="North European countries (Lithuania, Latvia, Estonia, Sweden, Finland)"/>
    <m/>
    <n v="1960"/>
    <n v="1990"/>
    <n v="83.821785714285724"/>
    <m/>
    <m/>
    <m/>
    <m/>
    <m/>
    <m/>
    <n v="1265.4639285714286"/>
    <m/>
    <m/>
    <m/>
    <n v="73.325892857142861"/>
    <m/>
    <n v="27.25"/>
    <m/>
    <m/>
    <n v="0.3392857142857143"/>
    <m/>
    <m/>
    <m/>
    <m/>
    <m/>
    <m/>
    <m/>
    <m/>
    <m/>
    <m/>
    <m/>
    <m/>
    <m/>
    <n v="5.541666666666667"/>
    <n v="49.479166666666664"/>
    <s v="Concrete wall, reinforced concrete flooring, flat roof (Z3_MF_008)"/>
    <n v="7"/>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8"/>
    <x v="3"/>
    <s v="Standard"/>
    <s v="sample/average/statistics"/>
    <x v="3"/>
    <x v="2"/>
    <s v="OECD_EU15"/>
  </r>
  <r>
    <n v="800"/>
    <s v="North European countries (Lithuania, Latvia, Estonia, Sweden, Finland)"/>
    <m/>
    <n v="1950"/>
    <n v="1990"/>
    <n v="61.38986666666667"/>
    <m/>
    <m/>
    <m/>
    <m/>
    <m/>
    <m/>
    <n v="930.07680000000005"/>
    <m/>
    <m/>
    <m/>
    <n v="50.444444444444443"/>
    <m/>
    <n v="20.16"/>
    <m/>
    <m/>
    <n v="0.24"/>
    <m/>
    <m/>
    <m/>
    <m/>
    <m/>
    <m/>
    <m/>
    <m/>
    <m/>
    <m/>
    <m/>
    <m/>
    <m/>
    <n v="7.6355555555555554"/>
    <n v="35"/>
    <s v="Concrete wall, reinforced concrete flooring, flat roof (Z3_HR_001)"/>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801"/>
    <s v="North European countries (Lithuania, Latvia, Estonia, Sweden, Finland)"/>
    <m/>
    <n v="1960"/>
    <m/>
    <n v="31.759786666666667"/>
    <m/>
    <m/>
    <m/>
    <n v="2.4"/>
    <m/>
    <m/>
    <n v="513.73354666666671"/>
    <m/>
    <m/>
    <n v="304"/>
    <n v="56.444444444444443"/>
    <m/>
    <n v="20.16"/>
    <m/>
    <m/>
    <n v="0.24"/>
    <m/>
    <m/>
    <m/>
    <m/>
    <m/>
    <m/>
    <m/>
    <m/>
    <m/>
    <m/>
    <m/>
    <m/>
    <m/>
    <n v="7.5182222222222226"/>
    <n v="49.222222222222221"/>
    <s v="Brick cavity wall, reinforced concrete flooring, flat roof (Z3_HR_002_ex)"/>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r>
    <n v="802"/>
    <s v="North European countries (Lithuania, Latvia, Estonia, Sweden, Finland)"/>
    <m/>
    <n v="2006"/>
    <m/>
    <n v="31.759786666666667"/>
    <m/>
    <m/>
    <m/>
    <n v="2.4"/>
    <m/>
    <m/>
    <n v="513.73354666666671"/>
    <m/>
    <m/>
    <n v="304"/>
    <n v="56.444444444444443"/>
    <m/>
    <n v="20.16"/>
    <m/>
    <m/>
    <n v="0.24"/>
    <m/>
    <m/>
    <m/>
    <m/>
    <m/>
    <m/>
    <m/>
    <m/>
    <m/>
    <m/>
    <m/>
    <m/>
    <m/>
    <n v="8.8693333333333335"/>
    <n v="49.222222222222221"/>
    <s v="Brick cavity wall, reinforced concrete flooring, flat roof (Z3_HR_002)"/>
    <n v="10"/>
    <s v="residential"/>
    <s v="MFH"/>
    <s v="averaged"/>
    <s v="urban"/>
    <s v="gross"/>
    <s v="Nemry, F., &amp; Uihlein, A."/>
    <n v="2008"/>
    <s v="Environmental Improvement Potentials of Residential Buildings (IMPRO-Building)"/>
    <s v="EU Joint Research Center "/>
    <s v="Copyright Elsevier"/>
    <s v="10.2791/38942"/>
    <s v="https://doi.org/10.2791/38942"/>
    <s v="Annex B masses (materials summed across bld. components) divided by bld. Area from annex C (dimensions X no. of floors)"/>
    <s v="NULL"/>
    <s v="aggregates: compact loam, filling sand and grit, gravel_x000a_brick: cored brick, sandlime, solid brick, vaulted brick ceilling_x000a_cement: cement floor, screed topping_x000a_ceramics: ceramic block_x000a_concrete: concrete, concrete tile, prefabricated concrete joist, reinforced concrete (concrete is 93.3% of reinforced concrete), reinforced concrete filling_x000a_insulation_unspecified: core insulation, insulation, mineral insulation, REFURBISHMENT: insulation_x000a_mortar_plaster: exterior plaster (lime-cement), interior plaster (lime-gypsum), interior plaster (lime-gypsum) with straw_x000a_natural_stone: limestone/fieldstone, rubble stone, rubble stone masonry_x000a_other_unspecified_material: roof tile_x000a_plaster_board_gypsum: plaster board (gypsum)_x000a_steel: reinforced concrete (steel is 6.7% of reinforced concrete)_x000a_wood: floor timber spruce, roof battening (timber spruce 12%), timber spruce, wooden boarding, wooden construction, wooden facade, wooden joist, wooden wall"/>
    <s v="NULL"/>
    <s v="NULL"/>
    <s v="Peled &amp; Fishman"/>
    <m/>
    <m/>
    <m/>
    <m/>
    <m/>
    <m/>
    <m/>
    <m/>
    <m/>
    <m/>
    <m/>
    <m/>
    <m/>
    <m/>
    <m/>
    <m/>
    <m/>
    <x v="0"/>
    <x v="0"/>
    <x v="5"/>
    <x v="3"/>
    <s v="Standard"/>
    <s v="sample/average/statistics"/>
    <x v="3"/>
    <x v="2"/>
    <s v="OECD_EU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C96FE3-AA54-45A1-8298-403917CBD9C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G39" firstHeaderRow="1" firstDataRow="3"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4">
        <item x="6"/>
        <item x="1"/>
        <item x="12"/>
        <item x="2"/>
        <item x="7"/>
        <item x="16"/>
        <item x="0"/>
        <item x="10"/>
        <item x="4"/>
        <item x="5"/>
        <item x="19"/>
        <item x="3"/>
        <item x="18"/>
        <item x="13"/>
        <item x="20"/>
        <item x="11"/>
        <item x="15"/>
        <item x="14"/>
        <item x="17"/>
        <item x="8"/>
        <item x="9"/>
        <item m="1" x="21"/>
        <item m="1" x="22"/>
        <item t="default"/>
      </items>
    </pivotField>
    <pivotField axis="axisRow" showAll="0">
      <items count="8">
        <item sd="0" m="1" x="5"/>
        <item sd="0" x="2"/>
        <item sd="0" x="1"/>
        <item sd="0" x="3"/>
        <item sd="0" x="0"/>
        <item m="1" x="4"/>
        <item m="1" x="6"/>
        <item t="default"/>
      </items>
    </pivotField>
    <pivotField showAll="0"/>
    <pivotField axis="axisCol" showAll="0">
      <items count="16">
        <item m="1" x="14"/>
        <item x="5"/>
        <item x="4"/>
        <item x="10"/>
        <item x="2"/>
        <item x="7"/>
        <item x="3"/>
        <item x="8"/>
        <item x="6"/>
        <item x="0"/>
        <item x="11"/>
        <item x="1"/>
        <item x="9"/>
        <item m="1" x="13"/>
        <item x="12"/>
        <item t="default"/>
      </items>
    </pivotField>
    <pivotField showAll="0"/>
    <pivotField showAll="0"/>
    <pivotField showAll="0"/>
    <pivotField axis="axisCol" showAll="0">
      <items count="6">
        <item sd="0" x="2"/>
        <item sd="0" x="3"/>
        <item sd="0" x="4"/>
        <item sd="0" x="0"/>
        <item sd="0" x="1"/>
        <item t="default" sd="0"/>
      </items>
    </pivotField>
    <pivotField showAll="0"/>
  </pivotFields>
  <rowFields count="2">
    <field x="75"/>
    <field x="74"/>
  </rowFields>
  <rowItems count="5">
    <i>
      <x v="1"/>
    </i>
    <i>
      <x v="2"/>
    </i>
    <i>
      <x v="3"/>
    </i>
    <i>
      <x v="4"/>
    </i>
    <i t="grand">
      <x/>
    </i>
  </rowItems>
  <colFields count="2">
    <field x="81"/>
    <field x="77"/>
  </colFields>
  <colItems count="6">
    <i>
      <x/>
    </i>
    <i>
      <x v="1"/>
    </i>
    <i>
      <x v="2"/>
    </i>
    <i>
      <x v="3"/>
    </i>
    <i>
      <x v="4"/>
    </i>
    <i t="grand">
      <x/>
    </i>
  </colItems>
  <dataFields count="1">
    <dataField name="Count of brick"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2D9032-C687-4DB8-B363-7E605E2141C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12" firstHeaderRow="1" firstDataRow="3"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11"/>
        <item x="2"/>
        <item x="14"/>
        <item x="13"/>
        <item x="12"/>
        <item x="1"/>
        <item x="15"/>
        <item m="1" x="18"/>
        <item x="8"/>
        <item x="4"/>
        <item x="5"/>
        <item x="7"/>
        <item x="3"/>
        <item x="10"/>
        <item x="6"/>
        <item x="0"/>
        <item x="9"/>
        <item m="1" x="17"/>
        <item x="16"/>
        <item t="default"/>
      </items>
    </pivotField>
    <pivotField axis="axisCol" showAll="0">
      <items count="16">
        <item m="1" x="14"/>
        <item x="5"/>
        <item x="4"/>
        <item x="10"/>
        <item x="2"/>
        <item x="7"/>
        <item x="3"/>
        <item x="8"/>
        <item x="6"/>
        <item x="0"/>
        <item x="11"/>
        <item x="1"/>
        <item x="9"/>
        <item m="1" x="13"/>
        <item x="12"/>
        <item t="default"/>
      </items>
    </pivotField>
    <pivotField showAll="0"/>
    <pivotField showAll="0"/>
    <pivotField axis="axisRow" showAll="0">
      <items count="7">
        <item sd="0" x="5"/>
        <item sd="0" x="1"/>
        <item sd="0" x="3"/>
        <item sd="0" x="2"/>
        <item sd="0" x="0"/>
        <item sd="0" x="4"/>
        <item t="default" sd="0"/>
      </items>
    </pivotField>
    <pivotField axis="axisCol" showAll="0">
      <items count="6">
        <item sd="0" x="2"/>
        <item sd="0" x="3"/>
        <item sd="0" x="4"/>
        <item sd="0" x="0"/>
        <item sd="0" x="1"/>
        <item t="default" sd="0"/>
      </items>
    </pivotField>
    <pivotField showAll="0"/>
  </pivotFields>
  <rowFields count="2">
    <field x="80"/>
    <field x="76"/>
  </rowFields>
  <rowItems count="7">
    <i>
      <x/>
    </i>
    <i>
      <x v="1"/>
    </i>
    <i>
      <x v="2"/>
    </i>
    <i>
      <x v="3"/>
    </i>
    <i>
      <x v="4"/>
    </i>
    <i>
      <x v="5"/>
    </i>
    <i t="grand">
      <x/>
    </i>
  </rowItems>
  <colFields count="2">
    <field x="81"/>
    <field x="77"/>
  </colFields>
  <colItems count="6">
    <i>
      <x/>
    </i>
    <i>
      <x v="1"/>
    </i>
    <i>
      <x v="2"/>
    </i>
    <i>
      <x v="3"/>
    </i>
    <i>
      <x v="4"/>
    </i>
    <i t="grand">
      <x/>
    </i>
  </colItems>
  <dataFields count="1">
    <dataField name="Count of brick"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9059E6-A9CE-4838-9895-CB1ADB7F765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12" firstHeaderRow="1" firstDataRow="3" firstDataCol="1"/>
  <pivotFields count="83">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11"/>
        <item x="2"/>
        <item x="14"/>
        <item x="13"/>
        <item x="12"/>
        <item x="1"/>
        <item x="15"/>
        <item m="1" x="18"/>
        <item x="8"/>
        <item x="4"/>
        <item x="5"/>
        <item x="7"/>
        <item x="3"/>
        <item x="10"/>
        <item x="6"/>
        <item x="0"/>
        <item x="9"/>
        <item m="1" x="17"/>
        <item x="16"/>
        <item t="default"/>
      </items>
    </pivotField>
    <pivotField axis="axisCol" showAll="0">
      <items count="16">
        <item m="1" x="14"/>
        <item x="5"/>
        <item x="4"/>
        <item x="10"/>
        <item x="2"/>
        <item x="7"/>
        <item x="3"/>
        <item x="8"/>
        <item x="6"/>
        <item x="0"/>
        <item x="11"/>
        <item x="1"/>
        <item x="9"/>
        <item m="1" x="13"/>
        <item x="12"/>
        <item t="default"/>
      </items>
    </pivotField>
    <pivotField showAll="0"/>
    <pivotField showAll="0"/>
    <pivotField axis="axisRow" showAll="0">
      <items count="7">
        <item sd="0" x="5"/>
        <item sd="0" x="1"/>
        <item sd="0" x="3"/>
        <item sd="0" x="2"/>
        <item sd="0" x="0"/>
        <item sd="0" x="4"/>
        <item t="default" sd="0"/>
      </items>
    </pivotField>
    <pivotField axis="axisCol" showAll="0">
      <items count="6">
        <item sd="0" x="2"/>
        <item sd="0" x="3"/>
        <item sd="0" x="4"/>
        <item sd="0" x="0"/>
        <item sd="0" x="1"/>
        <item t="default" sd="0"/>
      </items>
    </pivotField>
    <pivotField showAll="0"/>
  </pivotFields>
  <rowFields count="2">
    <field x="80"/>
    <field x="76"/>
  </rowFields>
  <rowItems count="7">
    <i>
      <x/>
    </i>
    <i>
      <x v="1"/>
    </i>
    <i>
      <x v="2"/>
    </i>
    <i>
      <x v="3"/>
    </i>
    <i>
      <x v="4"/>
    </i>
    <i>
      <x v="5"/>
    </i>
    <i t="grand">
      <x/>
    </i>
  </rowItems>
  <colFields count="2">
    <field x="81"/>
    <field x="77"/>
  </colFields>
  <colItems count="6">
    <i>
      <x/>
    </i>
    <i>
      <x v="1"/>
    </i>
    <i>
      <x v="2"/>
    </i>
    <i>
      <x v="3"/>
    </i>
    <i>
      <x v="4"/>
    </i>
    <i t="grand">
      <x/>
    </i>
  </colItems>
  <dataFields count="1">
    <dataField name="Count of steel" fld="5" subtotal="count" baseField="8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737C9D-7E3E-4AB3-9E9D-DC723757B88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G39" firstHeaderRow="1" firstDataRow="3" firstDataCol="1"/>
  <pivotFields count="83">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4">
        <item x="6"/>
        <item x="1"/>
        <item x="12"/>
        <item x="2"/>
        <item x="7"/>
        <item x="16"/>
        <item x="0"/>
        <item x="10"/>
        <item x="4"/>
        <item x="5"/>
        <item x="19"/>
        <item x="3"/>
        <item x="18"/>
        <item x="13"/>
        <item x="20"/>
        <item x="11"/>
        <item x="15"/>
        <item x="14"/>
        <item x="17"/>
        <item x="8"/>
        <item x="9"/>
        <item m="1" x="21"/>
        <item m="1" x="22"/>
        <item t="default"/>
      </items>
    </pivotField>
    <pivotField axis="axisRow" showAll="0">
      <items count="8">
        <item sd="0" m="1" x="5"/>
        <item sd="0" x="2"/>
        <item sd="0" x="1"/>
        <item sd="0" x="3"/>
        <item sd="0" x="0"/>
        <item m="1" x="4"/>
        <item m="1" x="6"/>
        <item t="default"/>
      </items>
    </pivotField>
    <pivotField showAll="0"/>
    <pivotField axis="axisCol" showAll="0">
      <items count="16">
        <item m="1" x="14"/>
        <item x="5"/>
        <item x="4"/>
        <item x="10"/>
        <item x="2"/>
        <item x="7"/>
        <item x="3"/>
        <item x="8"/>
        <item x="6"/>
        <item x="0"/>
        <item x="11"/>
        <item x="1"/>
        <item x="9"/>
        <item m="1" x="13"/>
        <item x="12"/>
        <item t="default"/>
      </items>
    </pivotField>
    <pivotField showAll="0"/>
    <pivotField showAll="0"/>
    <pivotField showAll="0"/>
    <pivotField axis="axisCol" showAll="0">
      <items count="6">
        <item sd="0" x="2"/>
        <item sd="0" x="3"/>
        <item sd="0" x="4"/>
        <item sd="0" x="0"/>
        <item sd="0" x="1"/>
        <item t="default" sd="0"/>
      </items>
    </pivotField>
    <pivotField showAll="0"/>
  </pivotFields>
  <rowFields count="2">
    <field x="75"/>
    <field x="74"/>
  </rowFields>
  <rowItems count="5">
    <i>
      <x v="1"/>
    </i>
    <i>
      <x v="2"/>
    </i>
    <i>
      <x v="3"/>
    </i>
    <i>
      <x v="4"/>
    </i>
    <i t="grand">
      <x/>
    </i>
  </rowItems>
  <colFields count="2">
    <field x="81"/>
    <field x="77"/>
  </colFields>
  <colItems count="6">
    <i>
      <x/>
    </i>
    <i>
      <x v="1"/>
    </i>
    <i>
      <x v="2"/>
    </i>
    <i>
      <x v="3"/>
    </i>
    <i>
      <x v="4"/>
    </i>
    <i t="grand">
      <x/>
    </i>
  </colItems>
  <dataFields count="1">
    <dataField name="Count of steel" fld="5" subtotal="count" baseField="75"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2138A1-EB7D-417A-BC70-468DC580200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G39" firstHeaderRow="1" firstDataRow="3" firstDataCol="1"/>
  <pivotFields count="83">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4">
        <item x="6"/>
        <item x="1"/>
        <item x="12"/>
        <item x="2"/>
        <item x="7"/>
        <item x="16"/>
        <item x="0"/>
        <item x="10"/>
        <item x="4"/>
        <item x="5"/>
        <item x="19"/>
        <item x="3"/>
        <item x="18"/>
        <item x="13"/>
        <item x="20"/>
        <item x="11"/>
        <item x="15"/>
        <item x="14"/>
        <item x="17"/>
        <item x="8"/>
        <item x="9"/>
        <item m="1" x="21"/>
        <item m="1" x="22"/>
        <item t="default"/>
      </items>
    </pivotField>
    <pivotField axis="axisRow" showAll="0">
      <items count="8">
        <item sd="0" m="1" x="5"/>
        <item sd="0" x="2"/>
        <item sd="0" x="1"/>
        <item sd="0" x="3"/>
        <item sd="0" x="0"/>
        <item m="1" x="4"/>
        <item m="1" x="6"/>
        <item t="default"/>
      </items>
    </pivotField>
    <pivotField showAll="0"/>
    <pivotField axis="axisCol" showAll="0">
      <items count="16">
        <item m="1" x="14"/>
        <item x="5"/>
        <item x="4"/>
        <item x="10"/>
        <item x="2"/>
        <item x="7"/>
        <item x="3"/>
        <item x="8"/>
        <item x="6"/>
        <item x="0"/>
        <item x="11"/>
        <item x="1"/>
        <item x="9"/>
        <item m="1" x="13"/>
        <item x="12"/>
        <item t="default"/>
      </items>
    </pivotField>
    <pivotField showAll="0"/>
    <pivotField showAll="0"/>
    <pivotField showAll="0"/>
    <pivotField axis="axisCol" showAll="0">
      <items count="6">
        <item sd="0" x="2"/>
        <item sd="0" x="3"/>
        <item sd="0" x="4"/>
        <item sd="0" x="0"/>
        <item sd="0" x="1"/>
        <item t="default" sd="0"/>
      </items>
    </pivotField>
    <pivotField showAll="0"/>
  </pivotFields>
  <rowFields count="2">
    <field x="75"/>
    <field x="74"/>
  </rowFields>
  <rowItems count="5">
    <i>
      <x v="1"/>
    </i>
    <i>
      <x v="2"/>
    </i>
    <i>
      <x v="3"/>
    </i>
    <i>
      <x v="4"/>
    </i>
    <i t="grand">
      <x/>
    </i>
  </rowItems>
  <colFields count="2">
    <field x="81"/>
    <field x="77"/>
  </colFields>
  <colItems count="6">
    <i>
      <x/>
    </i>
    <i>
      <x v="1"/>
    </i>
    <i>
      <x v="2"/>
    </i>
    <i>
      <x v="3"/>
    </i>
    <i>
      <x v="4"/>
    </i>
    <i t="grand">
      <x/>
    </i>
  </colItems>
  <dataFields count="1">
    <dataField name="Count of woo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CEC6DA-6ECB-4187-9122-5070D71E176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12" firstHeaderRow="1" firstDataRow="3" firstDataCol="1"/>
  <pivotFields count="83">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11"/>
        <item x="2"/>
        <item x="14"/>
        <item x="13"/>
        <item x="12"/>
        <item x="1"/>
        <item x="15"/>
        <item m="1" x="18"/>
        <item x="8"/>
        <item x="4"/>
        <item x="5"/>
        <item x="7"/>
        <item x="3"/>
        <item x="10"/>
        <item x="6"/>
        <item x="0"/>
        <item x="9"/>
        <item m="1" x="17"/>
        <item x="16"/>
        <item t="default"/>
      </items>
    </pivotField>
    <pivotField axis="axisCol" showAll="0">
      <items count="16">
        <item m="1" x="14"/>
        <item x="5"/>
        <item x="4"/>
        <item x="10"/>
        <item x="2"/>
        <item x="7"/>
        <item x="3"/>
        <item x="8"/>
        <item x="6"/>
        <item x="0"/>
        <item x="11"/>
        <item x="1"/>
        <item x="9"/>
        <item m="1" x="13"/>
        <item x="12"/>
        <item t="default"/>
      </items>
    </pivotField>
    <pivotField showAll="0"/>
    <pivotField showAll="0"/>
    <pivotField axis="axisRow" showAll="0">
      <items count="7">
        <item sd="0" x="5"/>
        <item sd="0" x="1"/>
        <item sd="0" x="3"/>
        <item sd="0" x="2"/>
        <item sd="0" x="0"/>
        <item sd="0" x="4"/>
        <item t="default" sd="0"/>
      </items>
    </pivotField>
    <pivotField axis="axisCol" showAll="0">
      <items count="6">
        <item sd="0" x="2"/>
        <item sd="0" x="3"/>
        <item sd="0" x="4"/>
        <item sd="0" x="0"/>
        <item sd="0" x="1"/>
        <item t="default" sd="0"/>
      </items>
    </pivotField>
    <pivotField showAll="0"/>
  </pivotFields>
  <rowFields count="2">
    <field x="80"/>
    <field x="76"/>
  </rowFields>
  <rowItems count="7">
    <i>
      <x/>
    </i>
    <i>
      <x v="1"/>
    </i>
    <i>
      <x v="2"/>
    </i>
    <i>
      <x v="3"/>
    </i>
    <i>
      <x v="4"/>
    </i>
    <i>
      <x v="5"/>
    </i>
    <i t="grand">
      <x/>
    </i>
  </rowItems>
  <colFields count="2">
    <field x="81"/>
    <field x="77"/>
  </colFields>
  <colItems count="6">
    <i>
      <x/>
    </i>
    <i>
      <x v="1"/>
    </i>
    <i>
      <x v="2"/>
    </i>
    <i>
      <x v="3"/>
    </i>
    <i>
      <x v="4"/>
    </i>
    <i t="grand">
      <x/>
    </i>
  </colItems>
  <dataFields count="1">
    <dataField name="Count of woo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1FC941-BCA5-42B5-9549-16E1272CC90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12" firstHeaderRow="1" firstDataRow="3"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11"/>
        <item x="2"/>
        <item x="14"/>
        <item x="13"/>
        <item x="12"/>
        <item x="1"/>
        <item x="15"/>
        <item m="1" x="18"/>
        <item x="8"/>
        <item x="4"/>
        <item x="5"/>
        <item x="7"/>
        <item x="3"/>
        <item x="10"/>
        <item x="6"/>
        <item x="0"/>
        <item x="9"/>
        <item m="1" x="17"/>
        <item x="16"/>
        <item t="default"/>
      </items>
    </pivotField>
    <pivotField axis="axisCol" showAll="0">
      <items count="16">
        <item m="1" x="14"/>
        <item x="5"/>
        <item x="4"/>
        <item x="10"/>
        <item x="2"/>
        <item x="7"/>
        <item x="3"/>
        <item x="8"/>
        <item x="6"/>
        <item x="0"/>
        <item x="11"/>
        <item x="1"/>
        <item x="9"/>
        <item m="1" x="13"/>
        <item x="12"/>
        <item t="default"/>
      </items>
    </pivotField>
    <pivotField showAll="0"/>
    <pivotField showAll="0"/>
    <pivotField axis="axisRow" showAll="0">
      <items count="7">
        <item sd="0" x="5"/>
        <item sd="0" x="1"/>
        <item sd="0" x="3"/>
        <item sd="0" x="2"/>
        <item sd="0" x="0"/>
        <item sd="0" x="4"/>
        <item t="default" sd="0"/>
      </items>
    </pivotField>
    <pivotField axis="axisCol" showAll="0">
      <items count="6">
        <item sd="0" x="2"/>
        <item sd="0" x="3"/>
        <item sd="0" x="4"/>
        <item sd="0" x="0"/>
        <item sd="0" x="1"/>
        <item t="default" sd="0"/>
      </items>
    </pivotField>
    <pivotField showAll="0"/>
  </pivotFields>
  <rowFields count="2">
    <field x="80"/>
    <field x="76"/>
  </rowFields>
  <rowItems count="7">
    <i>
      <x/>
    </i>
    <i>
      <x v="1"/>
    </i>
    <i>
      <x v="2"/>
    </i>
    <i>
      <x v="3"/>
    </i>
    <i>
      <x v="4"/>
    </i>
    <i>
      <x v="5"/>
    </i>
    <i t="grand">
      <x/>
    </i>
  </rowItems>
  <colFields count="2">
    <field x="81"/>
    <field x="77"/>
  </colFields>
  <colItems count="6">
    <i>
      <x/>
    </i>
    <i>
      <x v="1"/>
    </i>
    <i>
      <x v="2"/>
    </i>
    <i>
      <x v="3"/>
    </i>
    <i>
      <x v="4"/>
    </i>
    <i t="grand">
      <x/>
    </i>
  </colItems>
  <dataFields count="1">
    <dataField name="Count of concrete"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97BDE6-5CC2-4475-B81D-846BE5FFCAC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G39" firstHeaderRow="1" firstDataRow="3"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4">
        <item x="6"/>
        <item x="1"/>
        <item x="12"/>
        <item x="2"/>
        <item x="7"/>
        <item x="16"/>
        <item x="0"/>
        <item x="10"/>
        <item x="4"/>
        <item x="5"/>
        <item x="19"/>
        <item x="3"/>
        <item x="18"/>
        <item x="13"/>
        <item x="20"/>
        <item x="11"/>
        <item x="15"/>
        <item x="14"/>
        <item x="17"/>
        <item x="8"/>
        <item x="9"/>
        <item m="1" x="21"/>
        <item m="1" x="22"/>
        <item t="default"/>
      </items>
    </pivotField>
    <pivotField axis="axisRow" showAll="0">
      <items count="8">
        <item sd="0" m="1" x="5"/>
        <item sd="0" x="2"/>
        <item sd="0" x="1"/>
        <item sd="0" x="3"/>
        <item sd="0" x="0"/>
        <item m="1" x="4"/>
        <item m="1" x="6"/>
        <item t="default"/>
      </items>
    </pivotField>
    <pivotField showAll="0"/>
    <pivotField axis="axisCol" showAll="0">
      <items count="16">
        <item m="1" x="14"/>
        <item x="5"/>
        <item x="4"/>
        <item x="10"/>
        <item x="2"/>
        <item x="7"/>
        <item x="3"/>
        <item x="8"/>
        <item x="6"/>
        <item x="0"/>
        <item x="11"/>
        <item x="1"/>
        <item x="9"/>
        <item m="1" x="13"/>
        <item x="12"/>
        <item t="default"/>
      </items>
    </pivotField>
    <pivotField showAll="0"/>
    <pivotField showAll="0"/>
    <pivotField showAll="0"/>
    <pivotField axis="axisCol" showAll="0">
      <items count="6">
        <item sd="0" x="2"/>
        <item sd="0" x="3"/>
        <item sd="0" x="4"/>
        <item sd="0" x="0"/>
        <item sd="0" x="1"/>
        <item t="default" sd="0"/>
      </items>
    </pivotField>
    <pivotField showAll="0"/>
  </pivotFields>
  <rowFields count="2">
    <field x="75"/>
    <field x="74"/>
  </rowFields>
  <rowItems count="5">
    <i>
      <x v="1"/>
    </i>
    <i>
      <x v="2"/>
    </i>
    <i>
      <x v="3"/>
    </i>
    <i>
      <x v="4"/>
    </i>
    <i t="grand">
      <x/>
    </i>
  </rowItems>
  <colFields count="2">
    <field x="81"/>
    <field x="77"/>
  </colFields>
  <colItems count="6">
    <i>
      <x/>
    </i>
    <i>
      <x v="1"/>
    </i>
    <i>
      <x v="2"/>
    </i>
    <i>
      <x v="3"/>
    </i>
    <i>
      <x v="4"/>
    </i>
    <i t="grand">
      <x/>
    </i>
  </colItems>
  <dataFields count="1">
    <dataField name="Count of concrete"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F804" totalsRowShown="0" headerRowDxfId="85" dataDxfId="84">
  <autoFilter ref="A1:CF804" xr:uid="{00000000-0009-0000-0100-000001000000}"/>
  <tableColumns count="84">
    <tableColumn id="1" xr3:uid="{00000000-0010-0000-0000-000001000000}" name="id" dataDxfId="83"/>
    <tableColumn id="2" xr3:uid="{00000000-0010-0000-0000-000002000000}" name="country" dataDxfId="82"/>
    <tableColumn id="3" xr3:uid="{00000000-0010-0000-0000-000003000000}" name="region" dataDxfId="81"/>
    <tableColumn id="4" xr3:uid="{00000000-0010-0000-0000-000004000000}" name="construction_period_start" dataDxfId="80"/>
    <tableColumn id="5" xr3:uid="{00000000-0010-0000-0000-000005000000}" name="construction_period_end" dataDxfId="79"/>
    <tableColumn id="6" xr3:uid="{00000000-0010-0000-0000-000006000000}" name="steel" dataDxfId="78"/>
    <tableColumn id="7" xr3:uid="{00000000-0010-0000-0000-000007000000}" name="copper" dataDxfId="77"/>
    <tableColumn id="8" xr3:uid="{00000000-0010-0000-0000-000008000000}" name="aluminum" dataDxfId="76"/>
    <tableColumn id="9" xr3:uid="{00000000-0010-0000-0000-000009000000}" name="unspecified_metal" dataDxfId="75"/>
    <tableColumn id="10" xr3:uid="{00000000-0010-0000-0000-00000A000000}" name="wood" dataDxfId="74"/>
    <tableColumn id="11" xr3:uid="{00000000-0010-0000-0000-00000B000000}" name="paper_cardboard" dataDxfId="73"/>
    <tableColumn id="12" xr3:uid="{00000000-0010-0000-0000-00000C000000}" name="straw" dataDxfId="72"/>
    <tableColumn id="13" xr3:uid="{00000000-0010-0000-0000-00000D000000}" name="concrete" dataDxfId="71"/>
    <tableColumn id="14" xr3:uid="{00000000-0010-0000-0000-00000E000000}" name="cement" dataDxfId="70"/>
    <tableColumn id="15" xr3:uid="{00000000-0010-0000-0000-00000F000000}" name="aggregates" dataDxfId="69"/>
    <tableColumn id="16" xr3:uid="{00000000-0010-0000-0000-000010000000}" name="brick" dataDxfId="68"/>
    <tableColumn id="17" xr3:uid="{00000000-0010-0000-0000-000011000000}" name="mortar_plaster" dataDxfId="67"/>
    <tableColumn id="18" xr3:uid="{00000000-0010-0000-0000-000012000000}" name="mineral_fill" dataDxfId="66"/>
    <tableColumn id="19" xr3:uid="{00000000-0010-0000-0000-000013000000}" name="plaster_board_gypsum" dataDxfId="65"/>
    <tableColumn id="20" xr3:uid="{00000000-0010-0000-0000-000014000000}" name="adobe" dataDxfId="64"/>
    <tableColumn id="21" xr3:uid="{00000000-0010-0000-0000-000015000000}" name="asphalt" dataDxfId="63"/>
    <tableColumn id="22" xr3:uid="{00000000-0010-0000-0000-000016000000}" name="bitumen" dataDxfId="62"/>
    <tableColumn id="23" xr3:uid="{00000000-0010-0000-0000-000017000000}" name="natural_stone" dataDxfId="61"/>
    <tableColumn id="24" xr3:uid="{00000000-0010-0000-0000-000018000000}" name="cement_asbestos" dataDxfId="60"/>
    <tableColumn id="25" xr3:uid="{00000000-0010-0000-0000-000019000000}" name="clay" dataDxfId="59"/>
    <tableColumn id="26" xr3:uid="{00000000-0010-0000-0000-00001A000000}" name="siding_unspecified" dataDxfId="58"/>
    <tableColumn id="27" xr3:uid="{00000000-0010-0000-0000-00001B000000}" name="ceramics" dataDxfId="57"/>
    <tableColumn id="28" xr3:uid="{00000000-0010-0000-0000-00001C000000}" name="glass" dataDxfId="56"/>
    <tableColumn id="29" xr3:uid="{00000000-0010-0000-0000-00001D000000}" name="plastics" dataDxfId="55"/>
    <tableColumn id="30" xr3:uid="{00000000-0010-0000-0000-00001E000000}" name="polystyrene" dataDxfId="54"/>
    <tableColumn id="31" xr3:uid="{00000000-0010-0000-0000-00001F000000}" name="PVC" dataDxfId="53"/>
    <tableColumn id="32" xr3:uid="{00000000-0010-0000-0000-000020000000}" name="lineoleum" dataDxfId="52"/>
    <tableColumn id="33" xr3:uid="{00000000-0010-0000-0000-000021000000}" name="carpet" dataDxfId="51"/>
    <tableColumn id="34" xr3:uid="{00000000-0010-0000-0000-000022000000}" name="heraklith" dataDxfId="50"/>
    <tableColumn id="35" xr3:uid="{00000000-0010-0000-0000-000023000000}" name="mineral_wool" dataDxfId="49"/>
    <tableColumn id="36" xr3:uid="{00000000-0010-0000-0000-000024000000}" name="insulation_unspecified" dataDxfId="48"/>
    <tableColumn id="37" xr3:uid="{00000000-0010-0000-0000-000025000000}" name="other_unspecified_material" dataDxfId="47"/>
    <tableColumn id="38" xr3:uid="{00000000-0010-0000-0000-000026000000}" name="building_description" dataDxfId="46"/>
    <tableColumn id="39" xr3:uid="{00000000-0010-0000-0000-000027000000}" name="no_floors" dataDxfId="45"/>
    <tableColumn id="40" xr3:uid="{00000000-0010-0000-0000-000028000000}" name="occupation" dataDxfId="44"/>
    <tableColumn id="41" xr3:uid="{00000000-0010-0000-0000-000029000000}" name="building_type" dataDxfId="43"/>
    <tableColumn id="42" xr3:uid="{00000000-0010-0000-0000-00002A000000}" name="measurement_type" dataDxfId="42"/>
    <tableColumn id="43" xr3:uid="{00000000-0010-0000-0000-00002B000000}" name="urban_rural" dataDxfId="41"/>
    <tableColumn id="44" xr3:uid="{00000000-0010-0000-0000-00002C000000}" name="floor_area_type" dataDxfId="40"/>
    <tableColumn id="45" xr3:uid="{00000000-0010-0000-0000-00002D000000}" name="authors" dataDxfId="39"/>
    <tableColumn id="46" xr3:uid="{00000000-0010-0000-0000-00002E000000}" name="publication_year" dataDxfId="38"/>
    <tableColumn id="47" xr3:uid="{00000000-0010-0000-0000-00002F000000}" name="publication_title" dataDxfId="37"/>
    <tableColumn id="48" xr3:uid="{00000000-0010-0000-0000-000030000000}" name="publication_outlet" dataDxfId="36"/>
    <tableColumn id="49" xr3:uid="{00000000-0010-0000-0000-000031000000}" name="copyright" dataDxfId="35"/>
    <tableColumn id="50" xr3:uid="{00000000-0010-0000-0000-000032000000}" name="DOI" dataDxfId="34"/>
    <tableColumn id="51" xr3:uid="{00000000-0010-0000-0000-000033000000}" name="URL" dataDxfId="33"/>
    <tableColumn id="52" xr3:uid="{00000000-0010-0000-0000-000034000000}" name="comment_scope" dataDxfId="32"/>
    <tableColumn id="53" xr3:uid="{00000000-0010-0000-0000-000035000000}" name="comment_conversion" dataDxfId="31"/>
    <tableColumn id="54" xr3:uid="{00000000-0010-0000-0000-000036000000}" name="comment_aggregation" dataDxfId="30"/>
    <tableColumn id="55" xr3:uid="{00000000-0010-0000-0000-000037000000}" name="comment_primary" dataDxfId="29"/>
    <tableColumn id="56" xr3:uid="{00000000-0010-0000-0000-000038000000}" name="comment_secondary" dataDxfId="28"/>
    <tableColumn id="57" xr3:uid="{00000000-0010-0000-0000-000039000000}" name="data_entry" dataDxfId="27"/>
    <tableColumn id="58" xr3:uid="{00000000-0010-0000-0000-00003A000000}" name="global_region" dataDxfId="26"/>
    <tableColumn id="59" xr3:uid="{00000000-0010-0000-0000-00003B000000}" name="climate_classification" dataDxfId="25"/>
    <tableColumn id="60" xr3:uid="{00000000-0010-0000-0000-00003C000000}" name="equator_distance" dataDxfId="24"/>
    <tableColumn id="61" xr3:uid="{00000000-0010-0000-0000-00003D000000}" name="heating_degree_days_0" dataDxfId="23"/>
    <tableColumn id="62" xr3:uid="{00000000-0010-0000-0000-00003E000000}" name="heating_degree_days_1" dataDxfId="22"/>
    <tableColumn id="63" xr3:uid="{00000000-0010-0000-0000-00003F000000}" name="cooling_degree_days_0" dataDxfId="21"/>
    <tableColumn id="64" xr3:uid="{00000000-0010-0000-0000-000040000000}" name="cooling_degree_days_1" dataDxfId="20"/>
    <tableColumn id="65" xr3:uid="{00000000-0010-0000-0000-000041000000}" name="country_land_area" dataDxfId="19"/>
    <tableColumn id="66" xr3:uid="{00000000-0010-0000-0000-000042000000}" name="population_0" dataDxfId="18"/>
    <tableColumn id="67" xr3:uid="{00000000-0010-0000-0000-000043000000}" name="Notes, population_0" dataDxfId="17"/>
    <tableColumn id="68" xr3:uid="{00000000-0010-0000-0000-000044000000}" name="population_1" dataDxfId="16"/>
    <tableColumn id="69" xr3:uid="{00000000-0010-0000-0000-000045000000}" name="urbanization_0" dataDxfId="15"/>
    <tableColumn id="70" xr3:uid="{00000000-0010-0000-0000-000046000000}" name="urbanization_1" dataDxfId="14"/>
    <tableColumn id="71" xr3:uid="{00000000-0010-0000-0000-000047000000}" name="gdp_0" dataDxfId="13"/>
    <tableColumn id="72" xr3:uid="{00000000-0010-0000-0000-000048000000}" name="gdp_1" dataDxfId="12"/>
    <tableColumn id="73" xr3:uid="{00000000-0010-0000-0000-000049000000}" name="hdi_0" dataDxfId="11"/>
    <tableColumn id="74" xr3:uid="{00000000-0010-0000-0000-00004A000000}" name="hdi_1" dataDxfId="10"/>
    <tableColumn id="75" xr3:uid="{00000000-0010-0000-0000-00004B000000}" name="R32" dataDxfId="9"/>
    <tableColumn id="76" xr3:uid="{00000000-0010-0000-0000-00004C000000}" name="R5.2" dataDxfId="8">
      <calculatedColumnFormula>_xlfn.XLOOKUP(BW2,dimensions_items!$B$4:$B$35,dimensions_items!$C$4:$C$35,"NULL",0)</calculatedColumnFormula>
    </tableColumn>
    <tableColumn id="77" xr3:uid="{00000000-0010-0000-0000-00004D000000}" name="use_type" dataDxfId="7"/>
    <tableColumn id="78" xr3:uid="{00000000-0010-0000-0000-00004E000000}" name="construction_type_subtype" dataDxfId="6"/>
    <tableColumn id="79" xr3:uid="{00000000-0010-0000-0000-00004F000000}" name="energy_efficiency" dataDxfId="5"/>
    <tableColumn id="80" xr3:uid="{00000000-0010-0000-0000-000050000000}" name="quantification_method" dataDxfId="4"/>
    <tableColumn id="82" xr3:uid="{00000000-0010-0000-0000-000052000000}" name="use_short" dataDxfId="3">
      <calculatedColumnFormula>IF(LEFT(BY2,1)="N","NR",IF(LEFT(BY2,1)="I","IN",IF(LEFT(BY2,1)="U","UN",IF(LEFT(BY2,3)="R_u","RU",IF(LEFT(BY2,3)="R_M","RM",IF(LEFT(BY2,3)="R_S","RS",""))))))</calculatedColumnFormula>
    </tableColumn>
    <tableColumn id="83" xr3:uid="{00000000-0010-0000-0000-000053000000}" name="const_short" dataDxfId="2">
      <calculatedColumnFormula>IF(LEFT(BZ2,1)="R","C",(LEFT(BZ2,1)))</calculatedColumnFormula>
    </tableColumn>
    <tableColumn id="84" xr3:uid="{00000000-0010-0000-0000-000054000000}" name="R5_32" dataDxfId="1">
      <calculatedColumnFormula>RIGHT(BX2,LEN(BX2)-4)&amp;"_"&amp;RIGHT(BW2,LEN(BW2)-3)</calculatedColumnFormula>
    </tableColumn>
    <tableColumn id="81" xr3:uid="{978CDF8C-0440-4201-BD6D-D9A2FAE8937A}" name="concrete2" dataDxfId="0">
      <calculatedColumnFormula>IF(ISNUMBER(Table1[[#This Row],[concrete]]),Table1[[#This Row],[concrete]],IF(AND(ISNUMBER(Table1[[#This Row],[cement]]),ISNUMBER(Table1[[#This Row],[aggregates]])),Table1[[#This Row],[cement]]+Table1[[#This Row],[aggregates]],""))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C1048569" totalsRowShown="0">
  <autoFilter ref="A1:C1048569" xr:uid="{00000000-0009-0000-0100-000002000000}"/>
  <tableColumns count="3">
    <tableColumn id="1" xr3:uid="{00000000-0010-0000-0100-000001000000}" name="Article"/>
    <tableColumn id="2" xr3:uid="{00000000-0010-0000-0100-000002000000}" name="Issue"/>
    <tableColumn id="3" xr3:uid="{00000000-0010-0000-0100-000003000000}" name="N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3" dT="2021-10-14T14:02:31.76" personId="{5A12D5BA-00B7-41BE-9EE0-4C172EFB5F67}" id="{FD825F0C-E19A-4CB0-B6B2-7C56DF2C41CD}">
    <text>differentiate fire-brick from concrete-brick (unkspecified-brick?), and adobe/mud from stone</text>
  </threadedComment>
</ThreadedComments>
</file>

<file path=xl/threadedComments/threadedComment2.xml><?xml version="1.0" encoding="utf-8"?>
<ThreadedComments xmlns="http://schemas.microsoft.com/office/spreadsheetml/2018/threadedcomments" xmlns:x="http://schemas.openxmlformats.org/spreadsheetml/2006/main">
  <threadedComment ref="AL799" dT="2021-10-14T14:08:16.89" personId="{5A12D5BA-00B7-41BE-9EE0-4C172EFB5F67}" id="{EE145CF3-CBDD-4577-8291-8C41BECCC65E}">
    <text>if int. load bearing wall is RC, then it goes into RC in our DB</text>
  </threadedComment>
  <threadedComment ref="AL800" dT="2021-10-14T14:15:31.96" personId="{5A12D5BA-00B7-41BE-9EE0-4C172EFB5F67}" id="{EEB0152C-BEA8-4679-A44C-6FDDB85296FE}">
    <text>picture looks like prefab so RC_prefab</text>
  </threadedComment>
  <threadedComment ref="AL801" dT="2021-10-14T14:16:15.18" personId="{5A12D5BA-00B7-41BE-9EE0-4C172EFB5F67}" id="{A80CC90E-358E-43CA-B87D-40D7DD7F2831}">
    <text>unclear! maybe check this MI against RC MIs and M MIs ad the steel would give away what it is</text>
  </threadedComment>
  <threadedComment ref="AL802" dT="2021-10-14T14:16:40.65" personId="{5A12D5BA-00B7-41BE-9EE0-4C172EFB5F67}" id="{5B255A21-4E90-485D-8369-7C35B0B0F614}">
    <text>hard to assume that a 4+ story building from 1960+ is not RC</text>
  </threadedComment>
  <threadedComment ref="AL803" dT="2021-10-14T14:20:12.41" personId="{5A12D5BA-00B7-41BE-9EE0-4C172EFB5F67}" id="{8604B8AF-120E-4237-A5DD-98075860EE6E}">
    <text>compare MI statistics whn using Nemry's categories, are there patterns or all over the place?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7" Type="http://schemas.microsoft.com/office/2017/10/relationships/threadedComment" Target="../threadedComments/threadedComment2.xml"/><Relationship Id="rId2" Type="http://schemas.openxmlformats.org/officeDocument/2006/relationships/printerSettings" Target="../printerSettings/printerSettings1.bin"/><Relationship Id="rId1" Type="http://schemas.openxmlformats.org/officeDocument/2006/relationships/hyperlink" Target="https://www.sciencedirect.com/science/article/pii/S0956053X06001449?casa_token=crWXmh30nigAAAAA:8id50ZZciqxTvOrYT-kfCpJJEvujmdc6f-nfFSw-OtoQfMfA0SSNrxhMx4-fwTYPBKIPn19nTz_5" TargetMode="External"/><Relationship Id="rId6" Type="http://schemas.openxmlformats.org/officeDocument/2006/relationships/comments" Target="../comments2.xml"/><Relationship Id="rId5" Type="http://schemas.openxmlformats.org/officeDocument/2006/relationships/table" Target="../tables/table1.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5"/>
  <sheetViews>
    <sheetView tabSelected="1" workbookViewId="0">
      <selection activeCell="G12" sqref="G12"/>
    </sheetView>
  </sheetViews>
  <sheetFormatPr defaultColWidth="9" defaultRowHeight="15"/>
  <cols>
    <col min="4" max="4" width="17.7109375" customWidth="1"/>
    <col min="5" max="5" width="26" customWidth="1"/>
    <col min="6" max="6" width="16.7109375" customWidth="1"/>
    <col min="7" max="7" width="32.5703125" customWidth="1"/>
    <col min="9" max="9" width="12.28515625" customWidth="1"/>
  </cols>
  <sheetData>
    <row r="1" spans="1:14" ht="45">
      <c r="A1" s="147" t="s">
        <v>1602</v>
      </c>
      <c r="B1" s="150" t="s">
        <v>113</v>
      </c>
      <c r="C1" s="152" t="s">
        <v>114</v>
      </c>
      <c r="D1" s="150" t="s">
        <v>12</v>
      </c>
      <c r="E1" s="150" t="s">
        <v>13</v>
      </c>
      <c r="F1" s="150" t="s">
        <v>14</v>
      </c>
      <c r="G1" s="150" t="s">
        <v>15</v>
      </c>
      <c r="H1" s="151" t="s">
        <v>1515</v>
      </c>
      <c r="I1" s="151" t="s">
        <v>1516</v>
      </c>
      <c r="J1" s="151" t="s">
        <v>1287</v>
      </c>
    </row>
    <row r="2" spans="1:14" ht="60">
      <c r="A2" s="147" t="s">
        <v>1603</v>
      </c>
      <c r="B2" t="s">
        <v>1605</v>
      </c>
      <c r="C2" t="s">
        <v>1606</v>
      </c>
      <c r="D2" t="s">
        <v>1607</v>
      </c>
      <c r="E2" t="s">
        <v>1608</v>
      </c>
      <c r="F2" t="s">
        <v>1609</v>
      </c>
      <c r="G2" t="s">
        <v>1610</v>
      </c>
      <c r="H2" t="s">
        <v>1611</v>
      </c>
      <c r="I2" t="s">
        <v>1612</v>
      </c>
      <c r="J2" t="s">
        <v>1613</v>
      </c>
    </row>
    <row r="3" spans="1:14">
      <c r="A3" s="148">
        <f>PRODUCT(H3:J3)</f>
        <v>512</v>
      </c>
      <c r="B3" s="149">
        <f t="shared" ref="B3:G3" si="0">COUNTA(B4:B500)</f>
        <v>32</v>
      </c>
      <c r="C3" s="149">
        <f t="shared" si="0"/>
        <v>32</v>
      </c>
      <c r="D3" s="149">
        <f t="shared" si="0"/>
        <v>17</v>
      </c>
      <c r="E3" s="149">
        <f t="shared" si="0"/>
        <v>14</v>
      </c>
      <c r="F3" s="149">
        <f t="shared" si="0"/>
        <v>4</v>
      </c>
      <c r="G3" s="149">
        <f t="shared" si="0"/>
        <v>3</v>
      </c>
      <c r="H3" s="149">
        <v>4</v>
      </c>
      <c r="I3" s="149">
        <f>COUNTA(I4:I500)-1</f>
        <v>4</v>
      </c>
      <c r="J3" s="149">
        <f t="shared" ref="J3" si="1">COUNTA(J4:J500)</f>
        <v>32</v>
      </c>
    </row>
    <row r="4" spans="1:14">
      <c r="A4" t="s">
        <v>1604</v>
      </c>
      <c r="B4" t="s">
        <v>234</v>
      </c>
      <c r="C4" t="s">
        <v>235</v>
      </c>
      <c r="D4" s="12" t="s">
        <v>16</v>
      </c>
      <c r="E4" s="13" t="s">
        <v>17</v>
      </c>
      <c r="F4" t="s">
        <v>18</v>
      </c>
      <c r="G4" t="s">
        <v>19</v>
      </c>
      <c r="H4" t="s">
        <v>1588</v>
      </c>
      <c r="I4" t="s">
        <v>1593</v>
      </c>
      <c r="J4" t="str">
        <f t="shared" ref="J4:J35" si="2">RIGHT(C4,LEN(C4)-4)&amp;"_"&amp;RIGHT(B4,LEN(B4)-3)</f>
        <v>ASIA_CHN</v>
      </c>
      <c r="N4" s="9"/>
    </row>
    <row r="5" spans="1:14">
      <c r="B5" t="s">
        <v>582</v>
      </c>
      <c r="C5" t="s">
        <v>235</v>
      </c>
      <c r="D5" s="12" t="s">
        <v>21</v>
      </c>
      <c r="E5" s="13" t="s">
        <v>1491</v>
      </c>
      <c r="F5" t="s">
        <v>22</v>
      </c>
      <c r="G5" t="s">
        <v>23</v>
      </c>
      <c r="H5" t="s">
        <v>32</v>
      </c>
      <c r="I5" t="s">
        <v>43</v>
      </c>
      <c r="J5" t="str">
        <f t="shared" si="2"/>
        <v>ASIA_IDN</v>
      </c>
    </row>
    <row r="6" spans="1:14">
      <c r="B6" t="s">
        <v>392</v>
      </c>
      <c r="C6" t="s">
        <v>235</v>
      </c>
      <c r="D6" s="12" t="s">
        <v>25</v>
      </c>
      <c r="E6" s="13" t="s">
        <v>26</v>
      </c>
      <c r="F6" t="s">
        <v>27</v>
      </c>
      <c r="G6" t="s">
        <v>28</v>
      </c>
      <c r="H6" t="s">
        <v>1589</v>
      </c>
      <c r="I6" t="s">
        <v>39</v>
      </c>
      <c r="J6" t="str">
        <f t="shared" si="2"/>
        <v>ASIA_IND</v>
      </c>
    </row>
    <row r="7" spans="1:14">
      <c r="B7" t="s">
        <v>1350</v>
      </c>
      <c r="C7" t="s">
        <v>235</v>
      </c>
      <c r="D7" s="12" t="s">
        <v>29</v>
      </c>
      <c r="E7" s="11" t="s">
        <v>30</v>
      </c>
      <c r="F7" t="s">
        <v>31</v>
      </c>
      <c r="H7" t="s">
        <v>1590</v>
      </c>
      <c r="I7" t="s">
        <v>1601</v>
      </c>
      <c r="J7" t="str">
        <f t="shared" si="2"/>
        <v>ASIA_OAS-CPA</v>
      </c>
    </row>
    <row r="8" spans="1:14">
      <c r="B8" t="s">
        <v>955</v>
      </c>
      <c r="C8" t="s">
        <v>235</v>
      </c>
      <c r="D8" s="12" t="s">
        <v>33</v>
      </c>
      <c r="E8" s="11" t="s">
        <v>34</v>
      </c>
      <c r="H8" t="s">
        <v>1591</v>
      </c>
      <c r="I8" t="s">
        <v>1594</v>
      </c>
      <c r="J8" t="str">
        <f t="shared" si="2"/>
        <v>ASIA_OAS-L</v>
      </c>
    </row>
    <row r="9" spans="1:14">
      <c r="B9" t="s">
        <v>599</v>
      </c>
      <c r="C9" t="s">
        <v>235</v>
      </c>
      <c r="D9" s="12" t="s">
        <v>37</v>
      </c>
      <c r="E9" s="11" t="s">
        <v>38</v>
      </c>
      <c r="H9" t="s">
        <v>1592</v>
      </c>
      <c r="J9" t="str">
        <f t="shared" si="2"/>
        <v>ASIA_OAS-M</v>
      </c>
    </row>
    <row r="10" spans="1:14">
      <c r="B10" t="s">
        <v>1351</v>
      </c>
      <c r="C10" t="s">
        <v>235</v>
      </c>
      <c r="D10" s="12" t="s">
        <v>40</v>
      </c>
      <c r="E10" s="14" t="s">
        <v>1598</v>
      </c>
      <c r="J10" t="str">
        <f t="shared" si="2"/>
        <v>ASIA_PAK</v>
      </c>
    </row>
    <row r="11" spans="1:14">
      <c r="B11" t="s">
        <v>532</v>
      </c>
      <c r="C11" t="s">
        <v>235</v>
      </c>
      <c r="D11" s="12" t="s">
        <v>42</v>
      </c>
      <c r="E11" s="14" t="s">
        <v>1599</v>
      </c>
      <c r="J11" t="str">
        <f t="shared" si="2"/>
        <v>ASIA_TWN</v>
      </c>
    </row>
    <row r="12" spans="1:14">
      <c r="B12" t="s">
        <v>222</v>
      </c>
      <c r="C12" t="s">
        <v>223</v>
      </c>
      <c r="D12" s="15" t="s">
        <v>44</v>
      </c>
      <c r="E12" s="14" t="s">
        <v>1600</v>
      </c>
      <c r="J12" t="str">
        <f t="shared" si="2"/>
        <v>LAM_BRA</v>
      </c>
    </row>
    <row r="13" spans="1:14">
      <c r="B13" t="s">
        <v>1352</v>
      </c>
      <c r="C13" t="s">
        <v>223</v>
      </c>
      <c r="D13" s="15" t="s">
        <v>45</v>
      </c>
      <c r="E13" s="16" t="s">
        <v>1492</v>
      </c>
      <c r="J13" t="str">
        <f t="shared" si="2"/>
        <v>LAM_LAM-L</v>
      </c>
    </row>
    <row r="14" spans="1:14">
      <c r="B14" t="s">
        <v>368</v>
      </c>
      <c r="C14" t="s">
        <v>223</v>
      </c>
      <c r="D14" s="15" t="s">
        <v>46</v>
      </c>
      <c r="E14" s="16" t="s">
        <v>1490</v>
      </c>
      <c r="J14" t="str">
        <f t="shared" si="2"/>
        <v>LAM_LAM-M</v>
      </c>
    </row>
    <row r="15" spans="1:14">
      <c r="B15" t="s">
        <v>1353</v>
      </c>
      <c r="C15" t="s">
        <v>223</v>
      </c>
      <c r="D15" s="15" t="s">
        <v>47</v>
      </c>
      <c r="E15" s="16" t="s">
        <v>1493</v>
      </c>
      <c r="J15" t="str">
        <f t="shared" si="2"/>
        <v>LAM_MEX</v>
      </c>
    </row>
    <row r="16" spans="1:14">
      <c r="B16" t="s">
        <v>857</v>
      </c>
      <c r="C16" t="s">
        <v>707</v>
      </c>
      <c r="D16" s="15" t="s">
        <v>48</v>
      </c>
      <c r="E16" s="16" t="s">
        <v>1494</v>
      </c>
      <c r="J16" t="str">
        <f t="shared" si="2"/>
        <v>MAF_MEA-H</v>
      </c>
    </row>
    <row r="17" spans="2:10">
      <c r="B17" t="s">
        <v>706</v>
      </c>
      <c r="C17" t="s">
        <v>707</v>
      </c>
      <c r="D17" s="15" t="s">
        <v>49</v>
      </c>
      <c r="E17" s="17" t="s">
        <v>31</v>
      </c>
      <c r="J17" t="str">
        <f t="shared" si="2"/>
        <v>MAF_MEA-M</v>
      </c>
    </row>
    <row r="18" spans="2:10">
      <c r="B18" t="s">
        <v>1354</v>
      </c>
      <c r="C18" t="s">
        <v>707</v>
      </c>
      <c r="D18" s="15" t="s">
        <v>50</v>
      </c>
      <c r="J18" t="str">
        <f t="shared" si="2"/>
        <v>MAF_NAF</v>
      </c>
    </row>
    <row r="19" spans="2:10">
      <c r="B19" t="s">
        <v>794</v>
      </c>
      <c r="C19" t="s">
        <v>707</v>
      </c>
      <c r="D19" s="18" t="s">
        <v>51</v>
      </c>
      <c r="J19" t="str">
        <f t="shared" si="2"/>
        <v>MAF_SAF</v>
      </c>
    </row>
    <row r="20" spans="2:10">
      <c r="B20" t="s">
        <v>780</v>
      </c>
      <c r="C20" t="s">
        <v>707</v>
      </c>
      <c r="D20" s="19" t="s">
        <v>31</v>
      </c>
      <c r="J20" t="str">
        <f t="shared" si="2"/>
        <v>MAF_SSA-L</v>
      </c>
    </row>
    <row r="21" spans="2:10">
      <c r="B21" t="s">
        <v>1355</v>
      </c>
      <c r="C21" t="s">
        <v>707</v>
      </c>
      <c r="J21" t="str">
        <f t="shared" si="2"/>
        <v>MAF_SSA-M</v>
      </c>
    </row>
    <row r="22" spans="2:10">
      <c r="B22" t="s">
        <v>469</v>
      </c>
      <c r="C22" t="s">
        <v>136</v>
      </c>
      <c r="J22" t="str">
        <f t="shared" si="2"/>
        <v>OECD_AUNZ</v>
      </c>
    </row>
    <row r="23" spans="2:10">
      <c r="B23" t="s">
        <v>697</v>
      </c>
      <c r="C23" t="s">
        <v>136</v>
      </c>
      <c r="J23" t="str">
        <f t="shared" si="2"/>
        <v>OECD_CAN</v>
      </c>
    </row>
    <row r="24" spans="2:10">
      <c r="B24" t="s">
        <v>1356</v>
      </c>
      <c r="C24" t="s">
        <v>136</v>
      </c>
      <c r="J24" t="str">
        <f t="shared" si="2"/>
        <v>OECD_EEU</v>
      </c>
    </row>
    <row r="25" spans="2:10">
      <c r="B25" t="s">
        <v>479</v>
      </c>
      <c r="C25" t="s">
        <v>136</v>
      </c>
      <c r="J25" t="str">
        <f t="shared" si="2"/>
        <v>OECD_EFTA</v>
      </c>
    </row>
    <row r="26" spans="2:10">
      <c r="B26" t="s">
        <v>834</v>
      </c>
      <c r="C26" t="s">
        <v>136</v>
      </c>
      <c r="J26" t="str">
        <f t="shared" si="2"/>
        <v>OECD_EU12-H</v>
      </c>
    </row>
    <row r="27" spans="2:10">
      <c r="B27" t="s">
        <v>1357</v>
      </c>
      <c r="C27" t="s">
        <v>136</v>
      </c>
      <c r="J27" t="str">
        <f t="shared" si="2"/>
        <v>OECD_EU12-M</v>
      </c>
    </row>
    <row r="28" spans="2:10">
      <c r="B28" t="s">
        <v>135</v>
      </c>
      <c r="C28" t="s">
        <v>136</v>
      </c>
      <c r="J28" t="str">
        <f t="shared" si="2"/>
        <v>OECD_EU15</v>
      </c>
    </row>
    <row r="29" spans="2:10">
      <c r="B29" t="s">
        <v>413</v>
      </c>
      <c r="C29" t="s">
        <v>136</v>
      </c>
      <c r="J29" t="str">
        <f t="shared" si="2"/>
        <v>OECD_JPN</v>
      </c>
    </row>
    <row r="30" spans="2:10">
      <c r="B30" t="s">
        <v>888</v>
      </c>
      <c r="C30" t="s">
        <v>136</v>
      </c>
      <c r="J30" t="str">
        <f t="shared" si="2"/>
        <v>OECD_KOR</v>
      </c>
    </row>
    <row r="31" spans="2:10">
      <c r="B31" t="s">
        <v>844</v>
      </c>
      <c r="C31" t="s">
        <v>136</v>
      </c>
      <c r="J31" t="str">
        <f t="shared" si="2"/>
        <v>OECD_TUR</v>
      </c>
    </row>
    <row r="32" spans="2:10">
      <c r="B32" t="s">
        <v>550</v>
      </c>
      <c r="C32" t="s">
        <v>136</v>
      </c>
      <c r="J32" t="str">
        <f t="shared" si="2"/>
        <v>OECD_USA</v>
      </c>
    </row>
    <row r="33" spans="2:10">
      <c r="B33" t="s">
        <v>1358</v>
      </c>
      <c r="C33" t="s">
        <v>1349</v>
      </c>
      <c r="J33" t="str">
        <f t="shared" si="2"/>
        <v>REF_CAS</v>
      </c>
    </row>
    <row r="34" spans="2:10">
      <c r="B34" t="s">
        <v>1359</v>
      </c>
      <c r="C34" t="s">
        <v>1349</v>
      </c>
      <c r="J34" t="str">
        <f t="shared" si="2"/>
        <v>REF_EEU-FSU</v>
      </c>
    </row>
    <row r="35" spans="2:10">
      <c r="B35" t="s">
        <v>1360</v>
      </c>
      <c r="C35" t="s">
        <v>1349</v>
      </c>
      <c r="J35" t="str">
        <f t="shared" si="2"/>
        <v>REF_RUS</v>
      </c>
    </row>
  </sheetData>
  <pageMargins left="0.69930555555555596" right="0.69930555555555596" top="0.75" bottom="0.75" header="0.3" footer="0.3"/>
  <pageSetup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F856"/>
  <sheetViews>
    <sheetView topLeftCell="AU1" zoomScaleNormal="100" workbookViewId="0">
      <pane ySplit="1" topLeftCell="A2" activePane="bottomLeft" state="frozen"/>
      <selection pane="bottomLeft" activeCell="CE10" sqref="CE10"/>
    </sheetView>
  </sheetViews>
  <sheetFormatPr defaultColWidth="9" defaultRowHeight="15"/>
  <cols>
    <col min="1" max="1" width="6" style="10" customWidth="1"/>
    <col min="2" max="2" width="9.5703125" style="8" customWidth="1"/>
    <col min="3" max="3" width="4.42578125" style="8" customWidth="1"/>
    <col min="4" max="4" width="6.28515625" style="39" customWidth="1"/>
    <col min="5" max="5" width="7.28515625" style="10" customWidth="1"/>
    <col min="6" max="9" width="6.5703125" style="39" customWidth="1"/>
    <col min="10" max="37" width="6.5703125" style="120" customWidth="1"/>
    <col min="38" max="38" width="23.28515625" style="8" customWidth="1"/>
    <col min="39" max="39" width="5.28515625" style="39" customWidth="1"/>
    <col min="40" max="44" width="6.7109375" style="8" customWidth="1"/>
    <col min="45" max="45" width="9.42578125" style="8" customWidth="1"/>
    <col min="46" max="46" width="6" style="39" customWidth="1"/>
    <col min="47" max="50" width="7.85546875" style="8" customWidth="1"/>
    <col min="51" max="51" width="15.5703125" style="8" customWidth="1"/>
    <col min="52" max="52" width="7.28515625" style="8" customWidth="1"/>
    <col min="53" max="57" width="5.7109375" style="8" customWidth="1"/>
    <col min="58" max="74" width="1.28515625" style="8" customWidth="1"/>
    <col min="75" max="75" width="10" style="8" customWidth="1"/>
    <col min="76" max="76" width="10" style="112" customWidth="1"/>
    <col min="77" max="77" width="18.28515625" style="112" customWidth="1"/>
    <col min="78" max="78" width="18.28515625" style="8" customWidth="1"/>
    <col min="79" max="79" width="19.7109375" style="8" customWidth="1"/>
    <col min="80" max="80" width="22.7109375" style="8" customWidth="1"/>
    <col min="81" max="81" width="15.28515625" style="8" customWidth="1"/>
    <col min="82" max="82" width="11.7109375" style="8" customWidth="1"/>
    <col min="83" max="83" width="13.28515625" style="8" bestFit="1" customWidth="1"/>
    <col min="84" max="16384" width="9" style="50"/>
  </cols>
  <sheetData>
    <row r="1" spans="1:84" s="8" customFormat="1" ht="40.9" customHeight="1">
      <c r="A1" s="51" t="s">
        <v>54</v>
      </c>
      <c r="B1" s="52" t="s">
        <v>1496</v>
      </c>
      <c r="C1" s="52" t="s">
        <v>1497</v>
      </c>
      <c r="D1" s="53" t="s">
        <v>55</v>
      </c>
      <c r="E1" s="54" t="s">
        <v>56</v>
      </c>
      <c r="F1" s="39" t="s">
        <v>57</v>
      </c>
      <c r="G1" s="146" t="s">
        <v>58</v>
      </c>
      <c r="H1" s="146" t="s">
        <v>59</v>
      </c>
      <c r="I1" s="146" t="s">
        <v>60</v>
      </c>
      <c r="J1" s="120" t="s">
        <v>61</v>
      </c>
      <c r="K1" s="144" t="s">
        <v>62</v>
      </c>
      <c r="L1" s="144" t="s">
        <v>63</v>
      </c>
      <c r="M1" s="144" t="s">
        <v>64</v>
      </c>
      <c r="N1" s="144" t="s">
        <v>65</v>
      </c>
      <c r="O1" s="144" t="s">
        <v>66</v>
      </c>
      <c r="P1" s="120" t="s">
        <v>67</v>
      </c>
      <c r="Q1" s="144" t="s">
        <v>68</v>
      </c>
      <c r="R1" s="144" t="s">
        <v>69</v>
      </c>
      <c r="S1" s="144" t="s">
        <v>70</v>
      </c>
      <c r="T1" s="144" t="s">
        <v>1498</v>
      </c>
      <c r="U1" s="144" t="s">
        <v>1499</v>
      </c>
      <c r="V1" s="144" t="s">
        <v>1500</v>
      </c>
      <c r="W1" s="144" t="s">
        <v>72</v>
      </c>
      <c r="X1" s="144" t="s">
        <v>73</v>
      </c>
      <c r="Y1" s="144" t="s">
        <v>1501</v>
      </c>
      <c r="Z1" s="144" t="s">
        <v>74</v>
      </c>
      <c r="AA1" s="144" t="s">
        <v>1502</v>
      </c>
      <c r="AB1" s="144" t="s">
        <v>1503</v>
      </c>
      <c r="AC1" s="144" t="s">
        <v>1504</v>
      </c>
      <c r="AD1" s="144" t="s">
        <v>1505</v>
      </c>
      <c r="AE1" s="144" t="s">
        <v>75</v>
      </c>
      <c r="AF1" s="144" t="s">
        <v>1506</v>
      </c>
      <c r="AG1" s="144" t="s">
        <v>1507</v>
      </c>
      <c r="AH1" s="144" t="s">
        <v>1508</v>
      </c>
      <c r="AI1" s="144" t="s">
        <v>1509</v>
      </c>
      <c r="AJ1" s="144" t="s">
        <v>76</v>
      </c>
      <c r="AK1" s="145" t="s">
        <v>77</v>
      </c>
      <c r="AL1" s="52" t="s">
        <v>78</v>
      </c>
      <c r="AM1" s="53" t="s">
        <v>79</v>
      </c>
      <c r="AN1" s="52" t="s">
        <v>1510</v>
      </c>
      <c r="AO1" s="52" t="s">
        <v>80</v>
      </c>
      <c r="AP1" s="52" t="s">
        <v>81</v>
      </c>
      <c r="AQ1" s="52" t="s">
        <v>82</v>
      </c>
      <c r="AR1" s="52" t="s">
        <v>83</v>
      </c>
      <c r="AS1" s="55" t="s">
        <v>1511</v>
      </c>
      <c r="AT1" s="56" t="s">
        <v>84</v>
      </c>
      <c r="AU1" s="55" t="s">
        <v>85</v>
      </c>
      <c r="AV1" s="55" t="s">
        <v>86</v>
      </c>
      <c r="AW1" s="55" t="s">
        <v>87</v>
      </c>
      <c r="AX1" s="55" t="s">
        <v>88</v>
      </c>
      <c r="AY1" s="55" t="s">
        <v>89</v>
      </c>
      <c r="AZ1" s="57" t="s">
        <v>90</v>
      </c>
      <c r="BA1" s="57" t="s">
        <v>91</v>
      </c>
      <c r="BB1" s="57" t="s">
        <v>92</v>
      </c>
      <c r="BC1" s="57" t="s">
        <v>93</v>
      </c>
      <c r="BD1" s="57" t="s">
        <v>94</v>
      </c>
      <c r="BE1" s="57" t="s">
        <v>95</v>
      </c>
      <c r="BF1" s="58" t="s">
        <v>96</v>
      </c>
      <c r="BG1" s="58" t="s">
        <v>97</v>
      </c>
      <c r="BH1" s="58" t="s">
        <v>98</v>
      </c>
      <c r="BI1" s="58" t="s">
        <v>99</v>
      </c>
      <c r="BJ1" s="58" t="s">
        <v>100</v>
      </c>
      <c r="BK1" s="58" t="s">
        <v>101</v>
      </c>
      <c r="BL1" s="58" t="s">
        <v>102</v>
      </c>
      <c r="BM1" s="58" t="s">
        <v>103</v>
      </c>
      <c r="BN1" s="58" t="s">
        <v>104</v>
      </c>
      <c r="BO1" s="58" t="s">
        <v>105</v>
      </c>
      <c r="BP1" s="58" t="s">
        <v>106</v>
      </c>
      <c r="BQ1" s="58" t="s">
        <v>107</v>
      </c>
      <c r="BR1" s="58" t="s">
        <v>108</v>
      </c>
      <c r="BS1" s="58" t="s">
        <v>109</v>
      </c>
      <c r="BT1" s="58" t="s">
        <v>110</v>
      </c>
      <c r="BU1" s="58" t="s">
        <v>111</v>
      </c>
      <c r="BV1" s="58" t="s">
        <v>112</v>
      </c>
      <c r="BW1" s="59" t="s">
        <v>113</v>
      </c>
      <c r="BX1" s="60" t="s">
        <v>114</v>
      </c>
      <c r="BY1" s="60" t="s">
        <v>1512</v>
      </c>
      <c r="BZ1" s="59" t="s">
        <v>1513</v>
      </c>
      <c r="CA1" s="59" t="s">
        <v>1514</v>
      </c>
      <c r="CB1" s="59" t="s">
        <v>15</v>
      </c>
      <c r="CC1" s="61" t="s">
        <v>1515</v>
      </c>
      <c r="CD1" s="61" t="s">
        <v>1516</v>
      </c>
      <c r="CE1" s="61" t="s">
        <v>1287</v>
      </c>
      <c r="CF1" s="8" t="s">
        <v>1597</v>
      </c>
    </row>
    <row r="2" spans="1:84" s="8" customFormat="1">
      <c r="A2" s="10">
        <v>0</v>
      </c>
      <c r="B2" s="21" t="s">
        <v>115</v>
      </c>
      <c r="C2" s="21" t="s">
        <v>116</v>
      </c>
      <c r="D2" s="39"/>
      <c r="E2" s="10">
        <v>1918</v>
      </c>
      <c r="F2" s="39">
        <v>3.414459688</v>
      </c>
      <c r="G2" s="39">
        <v>0.16285819500000001</v>
      </c>
      <c r="H2" s="39">
        <v>0.47809052699999999</v>
      </c>
      <c r="I2" s="39">
        <v>0.181713649</v>
      </c>
      <c r="J2" s="120">
        <v>68.171869990000005</v>
      </c>
      <c r="K2" s="120"/>
      <c r="L2" s="120"/>
      <c r="M2" s="120">
        <v>52.9349493</v>
      </c>
      <c r="N2" s="120"/>
      <c r="O2" s="120"/>
      <c r="P2" s="120">
        <v>1025.470266</v>
      </c>
      <c r="Q2" s="120">
        <v>330.74158269999998</v>
      </c>
      <c r="R2" s="120">
        <v>2.6810169999999999E-3</v>
      </c>
      <c r="S2" s="120">
        <v>0.81759969200000004</v>
      </c>
      <c r="T2" s="120"/>
      <c r="U2" s="120"/>
      <c r="V2" s="120">
        <v>0.339165086</v>
      </c>
      <c r="W2" s="120"/>
      <c r="X2" s="120"/>
      <c r="Y2" s="120"/>
      <c r="Z2" s="120"/>
      <c r="AA2" s="120">
        <v>0.43055670099999999</v>
      </c>
      <c r="AB2" s="120">
        <v>0.90913925299999998</v>
      </c>
      <c r="AC2" s="120">
        <v>1.4226824810000001</v>
      </c>
      <c r="AD2" s="120"/>
      <c r="AE2" s="120">
        <v>0.68217238300000005</v>
      </c>
      <c r="AF2" s="120"/>
      <c r="AG2" s="120"/>
      <c r="AH2" s="120"/>
      <c r="AI2" s="120">
        <v>2.6810169999999999E-3</v>
      </c>
      <c r="AJ2" s="120"/>
      <c r="AK2" s="120"/>
      <c r="AL2" s="21" t="s">
        <v>117</v>
      </c>
      <c r="AM2" s="39">
        <v>3.4</v>
      </c>
      <c r="AN2" s="21" t="s">
        <v>118</v>
      </c>
      <c r="AO2" s="21" t="s">
        <v>119</v>
      </c>
      <c r="AP2" s="21" t="s">
        <v>120</v>
      </c>
      <c r="AQ2" s="21" t="s">
        <v>121</v>
      </c>
      <c r="AR2" s="21" t="s">
        <v>122</v>
      </c>
      <c r="AS2" s="21" t="s">
        <v>123</v>
      </c>
      <c r="AT2" s="39">
        <v>2016</v>
      </c>
      <c r="AU2" s="21" t="s">
        <v>124</v>
      </c>
      <c r="AV2" s="21" t="s">
        <v>125</v>
      </c>
      <c r="AW2" s="21" t="s">
        <v>126</v>
      </c>
      <c r="AX2" s="21" t="s">
        <v>127</v>
      </c>
      <c r="AY2" s="21" t="str">
        <f>"https://doi.org/"&amp;Table1[[#This Row],[DOI]]</f>
        <v>https://doi.org/10.1111/jiec.12446</v>
      </c>
      <c r="AZ2" s="21" t="s">
        <v>120</v>
      </c>
      <c r="BA2" s="21" t="s">
        <v>128</v>
      </c>
      <c r="BB2" s="21" t="s">
        <v>129</v>
      </c>
      <c r="BC2" s="21" t="s">
        <v>120</v>
      </c>
      <c r="BD2" s="21" t="s">
        <v>130</v>
      </c>
      <c r="BE2" s="21" t="s">
        <v>131</v>
      </c>
      <c r="BF2" s="21" t="s">
        <v>132</v>
      </c>
      <c r="BG2" s="21" t="s">
        <v>133</v>
      </c>
      <c r="BH2" s="21">
        <v>5362</v>
      </c>
      <c r="BI2" s="21" t="s">
        <v>119</v>
      </c>
      <c r="BJ2" s="21">
        <v>4039.855</v>
      </c>
      <c r="BK2" s="21" t="s">
        <v>119</v>
      </c>
      <c r="BL2" s="21">
        <v>90.964997499999996</v>
      </c>
      <c r="BM2" s="21">
        <v>82445</v>
      </c>
      <c r="BN2" s="21" t="s">
        <v>119</v>
      </c>
      <c r="BO2" s="21" t="s">
        <v>134</v>
      </c>
      <c r="BP2" s="21">
        <v>6727</v>
      </c>
      <c r="BQ2" s="21" t="s">
        <v>119</v>
      </c>
      <c r="BR2" s="21">
        <v>0.63600000000000001</v>
      </c>
      <c r="BS2" s="21" t="s">
        <v>119</v>
      </c>
      <c r="BT2" s="21">
        <v>2767</v>
      </c>
      <c r="BU2" s="21" t="s">
        <v>120</v>
      </c>
      <c r="BV2" s="21" t="s">
        <v>120</v>
      </c>
      <c r="BW2" s="22" t="s">
        <v>135</v>
      </c>
      <c r="BX2" s="23" t="str">
        <f>_xlfn.XLOOKUP(BW2,dimensions_items!$B$4:$B$35,dimensions_items!$C$4:$C$35,"NULL",0)</f>
        <v>R5.2OECD</v>
      </c>
      <c r="BY2" s="23" t="s">
        <v>42</v>
      </c>
      <c r="BZ2" s="22" t="s">
        <v>31</v>
      </c>
      <c r="CA2" s="22" t="s">
        <v>18</v>
      </c>
      <c r="CB2" s="22" t="s">
        <v>19</v>
      </c>
      <c r="CC2" s="21" t="str">
        <f t="shared" ref="CC2" si="0">IF(LEFT(BY2,1)="N","NR",IF(LEFT(BY2,1)="I","IN",IF(LEFT(BY2,1)="U","UN",IF(LEFT(BY2,3)="R_u","RU",IF(LEFT(BY2,3)="R_M","RM",IF(LEFT(BY2,3)="R_S","RS",""))))))</f>
        <v>RU</v>
      </c>
      <c r="CD2" s="21" t="str">
        <f t="shared" ref="CD2" si="1">IF(LEFT(BZ2,1)="R","C",(LEFT(BZ2,1)))</f>
        <v>U</v>
      </c>
      <c r="CE2" s="21" t="str">
        <f t="shared" ref="CE2" si="2">RIGHT(BX2,LEN(BX2)-4)&amp;"_"&amp;RIGHT(BW2,LEN(BW2)-3)</f>
        <v>OECD_EU15</v>
      </c>
      <c r="CF2" s="21">
        <f>IF(ISNUMBER(Table1[[#This Row],[concrete]]),Table1[[#This Row],[concrete]],IF(AND(ISNUMBER(Table1[[#This Row],[cement]]),ISNUMBER(Table1[[#This Row],[aggregates]])),Table1[[#This Row],[cement]]+Table1[[#This Row],[aggregates]],""))</f>
        <v>52.9349493</v>
      </c>
    </row>
    <row r="3" spans="1:84" s="8" customFormat="1">
      <c r="A3" s="10">
        <v>1</v>
      </c>
      <c r="B3" s="21" t="s">
        <v>115</v>
      </c>
      <c r="C3" s="21" t="s">
        <v>116</v>
      </c>
      <c r="D3" s="39"/>
      <c r="E3" s="10">
        <v>1918</v>
      </c>
      <c r="F3" s="39">
        <v>8.300614114</v>
      </c>
      <c r="G3" s="39">
        <v>0.242197948</v>
      </c>
      <c r="H3" s="39">
        <v>7.3321112999999993E-2</v>
      </c>
      <c r="I3" s="39">
        <v>3.0977444E-2</v>
      </c>
      <c r="J3" s="120">
        <v>89.491427619999996</v>
      </c>
      <c r="K3" s="120"/>
      <c r="L3" s="120"/>
      <c r="M3" s="120">
        <v>390.14312009999998</v>
      </c>
      <c r="N3" s="120"/>
      <c r="O3" s="120"/>
      <c r="P3" s="120">
        <v>921.41516049999996</v>
      </c>
      <c r="Q3" s="120">
        <v>288.0342857</v>
      </c>
      <c r="R3" s="120">
        <v>6.7300623000000004E-2</v>
      </c>
      <c r="S3" s="120">
        <v>0.59711639100000002</v>
      </c>
      <c r="T3" s="120"/>
      <c r="U3" s="120"/>
      <c r="V3" s="120">
        <v>8.9162528000000005E-2</v>
      </c>
      <c r="W3" s="120">
        <v>6.5976595999999998E-2</v>
      </c>
      <c r="X3" s="120"/>
      <c r="Y3" s="120"/>
      <c r="Z3" s="120"/>
      <c r="AA3" s="120">
        <v>1.8026590039999999</v>
      </c>
      <c r="AB3" s="120">
        <v>0.81810435599999998</v>
      </c>
      <c r="AC3" s="120">
        <v>1.322689139</v>
      </c>
      <c r="AD3" s="120"/>
      <c r="AE3" s="120"/>
      <c r="AF3" s="120">
        <v>0.155943426</v>
      </c>
      <c r="AG3" s="120"/>
      <c r="AH3" s="120"/>
      <c r="AI3" s="120">
        <v>6.7300623000000004E-2</v>
      </c>
      <c r="AJ3" s="120"/>
      <c r="AK3" s="120"/>
      <c r="AL3" s="21" t="s">
        <v>137</v>
      </c>
      <c r="AM3" s="39">
        <v>3.9</v>
      </c>
      <c r="AN3" s="21" t="s">
        <v>118</v>
      </c>
      <c r="AO3" s="21" t="s">
        <v>119</v>
      </c>
      <c r="AP3" s="21" t="s">
        <v>120</v>
      </c>
      <c r="AQ3" s="21" t="s">
        <v>121</v>
      </c>
      <c r="AR3" s="21" t="s">
        <v>122</v>
      </c>
      <c r="AS3" s="21" t="s">
        <v>123</v>
      </c>
      <c r="AT3" s="39">
        <v>2016</v>
      </c>
      <c r="AU3" s="21" t="s">
        <v>124</v>
      </c>
      <c r="AV3" s="21" t="s">
        <v>125</v>
      </c>
      <c r="AW3" s="21" t="s">
        <v>126</v>
      </c>
      <c r="AX3" s="21" t="s">
        <v>127</v>
      </c>
      <c r="AY3" s="21" t="str">
        <f>"https://doi.org/"&amp;Table1[[#This Row],[DOI]]</f>
        <v>https://doi.org/10.1111/jiec.12446</v>
      </c>
      <c r="AZ3" s="21" t="s">
        <v>120</v>
      </c>
      <c r="BA3" s="21" t="s">
        <v>128</v>
      </c>
      <c r="BB3" s="21" t="s">
        <v>129</v>
      </c>
      <c r="BC3" s="21" t="s">
        <v>120</v>
      </c>
      <c r="BD3" s="21" t="s">
        <v>130</v>
      </c>
      <c r="BE3" s="21" t="s">
        <v>131</v>
      </c>
      <c r="BF3" s="21" t="s">
        <v>132</v>
      </c>
      <c r="BG3" s="21" t="s">
        <v>133</v>
      </c>
      <c r="BH3" s="21">
        <v>5362</v>
      </c>
      <c r="BI3" s="21" t="s">
        <v>119</v>
      </c>
      <c r="BJ3" s="21">
        <v>4039.855</v>
      </c>
      <c r="BK3" s="21" t="s">
        <v>119</v>
      </c>
      <c r="BL3" s="21">
        <v>90.964997499999996</v>
      </c>
      <c r="BM3" s="21">
        <v>82445</v>
      </c>
      <c r="BN3" s="21" t="s">
        <v>119</v>
      </c>
      <c r="BO3" s="21" t="s">
        <v>134</v>
      </c>
      <c r="BP3" s="21">
        <v>6727</v>
      </c>
      <c r="BQ3" s="21" t="s">
        <v>119</v>
      </c>
      <c r="BR3" s="21">
        <v>0.63600000000000001</v>
      </c>
      <c r="BS3" s="21" t="s">
        <v>119</v>
      </c>
      <c r="BT3" s="21">
        <v>2767</v>
      </c>
      <c r="BU3" s="21" t="s">
        <v>120</v>
      </c>
      <c r="BV3" s="21" t="s">
        <v>120</v>
      </c>
      <c r="BW3" s="22" t="s">
        <v>135</v>
      </c>
      <c r="BX3" s="23" t="str">
        <f>_xlfn.XLOOKUP(BW3,dimensions_items!$B$4:$B$35,dimensions_items!$C$4:$C$35,"NULL",0)</f>
        <v>R5.2OECD</v>
      </c>
      <c r="BY3" s="23" t="s">
        <v>42</v>
      </c>
      <c r="BZ3" s="22" t="s">
        <v>31</v>
      </c>
      <c r="CA3" s="22" t="s">
        <v>18</v>
      </c>
      <c r="CB3" s="22" t="s">
        <v>19</v>
      </c>
      <c r="CC3" s="21" t="str">
        <f t="shared" ref="CC3:CC66" si="3">IF(LEFT(BY3,1)="N","NR",IF(LEFT(BY3,1)="I","IN",IF(LEFT(BY3,1)="U","UN",IF(LEFT(BY3,3)="R_u","RU",IF(LEFT(BY3,3)="R_M","RM",IF(LEFT(BY3,3)="R_S","RS",""))))))</f>
        <v>RU</v>
      </c>
      <c r="CD3" s="21" t="str">
        <f t="shared" ref="CD3:CD66" si="4">IF(LEFT(BZ3,1)="R","C",(LEFT(BZ3,1)))</f>
        <v>U</v>
      </c>
      <c r="CE3" s="21" t="str">
        <f t="shared" ref="CE3:CE66" si="5">RIGHT(BX3,LEN(BX3)-4)&amp;"_"&amp;RIGHT(BW3,LEN(BW3)-3)</f>
        <v>OECD_EU15</v>
      </c>
      <c r="CF3" s="21">
        <f>IF(ISNUMBER(Table1[[#This Row],[concrete]]),Table1[[#This Row],[concrete]],IF(AND(ISNUMBER(Table1[[#This Row],[cement]]),ISNUMBER(Table1[[#This Row],[aggregates]])),Table1[[#This Row],[cement]]+Table1[[#This Row],[aggregates]],""))</f>
        <v>390.14312009999998</v>
      </c>
    </row>
    <row r="4" spans="1:84" s="8" customFormat="1">
      <c r="A4" s="10">
        <v>2</v>
      </c>
      <c r="B4" s="21" t="s">
        <v>115</v>
      </c>
      <c r="C4" s="21" t="s">
        <v>116</v>
      </c>
      <c r="D4" s="39"/>
      <c r="E4" s="10">
        <v>1918</v>
      </c>
      <c r="F4" s="39">
        <v>15.27333567</v>
      </c>
      <c r="G4" s="39">
        <v>0.200116287</v>
      </c>
      <c r="H4" s="39">
        <v>6.0581639999999999E-2</v>
      </c>
      <c r="I4" s="39">
        <v>2.5595142000000001E-2</v>
      </c>
      <c r="J4" s="120">
        <v>68.395222340000004</v>
      </c>
      <c r="K4" s="120"/>
      <c r="L4" s="120"/>
      <c r="M4" s="120">
        <v>58.83064736</v>
      </c>
      <c r="N4" s="120"/>
      <c r="O4" s="120"/>
      <c r="P4" s="120">
        <v>650.76246690000005</v>
      </c>
      <c r="Q4" s="120">
        <v>202.4505259</v>
      </c>
      <c r="R4" s="120">
        <v>0.101847279</v>
      </c>
      <c r="S4" s="120">
        <v>0.49336798999999998</v>
      </c>
      <c r="T4" s="120"/>
      <c r="U4" s="120"/>
      <c r="V4" s="120"/>
      <c r="W4" s="120">
        <v>5.4513225999999998E-2</v>
      </c>
      <c r="X4" s="120"/>
      <c r="Y4" s="120"/>
      <c r="Z4" s="120"/>
      <c r="AA4" s="120">
        <v>1.489448729</v>
      </c>
      <c r="AB4" s="120">
        <v>0.51591770699999995</v>
      </c>
      <c r="AC4" s="120">
        <v>1.0928731679999999</v>
      </c>
      <c r="AD4" s="120"/>
      <c r="AE4" s="120"/>
      <c r="AF4" s="120">
        <v>0.128848405</v>
      </c>
      <c r="AG4" s="120"/>
      <c r="AH4" s="120"/>
      <c r="AI4" s="120">
        <v>0.101847279</v>
      </c>
      <c r="AJ4" s="120"/>
      <c r="AK4" s="120"/>
      <c r="AL4" s="21" t="s">
        <v>138</v>
      </c>
      <c r="AM4" s="39">
        <v>3.2</v>
      </c>
      <c r="AN4" s="21" t="s">
        <v>118</v>
      </c>
      <c r="AO4" s="21" t="s">
        <v>119</v>
      </c>
      <c r="AP4" s="21" t="s">
        <v>120</v>
      </c>
      <c r="AQ4" s="21" t="s">
        <v>121</v>
      </c>
      <c r="AR4" s="21" t="s">
        <v>122</v>
      </c>
      <c r="AS4" s="21" t="s">
        <v>123</v>
      </c>
      <c r="AT4" s="39">
        <v>2016</v>
      </c>
      <c r="AU4" s="21" t="s">
        <v>124</v>
      </c>
      <c r="AV4" s="21" t="s">
        <v>125</v>
      </c>
      <c r="AW4" s="21" t="s">
        <v>126</v>
      </c>
      <c r="AX4" s="21" t="s">
        <v>127</v>
      </c>
      <c r="AY4" s="21" t="str">
        <f>"https://doi.org/"&amp;Table1[[#This Row],[DOI]]</f>
        <v>https://doi.org/10.1111/jiec.12446</v>
      </c>
      <c r="AZ4" s="21" t="s">
        <v>120</v>
      </c>
      <c r="BA4" s="21" t="s">
        <v>128</v>
      </c>
      <c r="BB4" s="21" t="s">
        <v>129</v>
      </c>
      <c r="BC4" s="21" t="s">
        <v>120</v>
      </c>
      <c r="BD4" s="21" t="s">
        <v>130</v>
      </c>
      <c r="BE4" s="21" t="s">
        <v>131</v>
      </c>
      <c r="BF4" s="21" t="s">
        <v>132</v>
      </c>
      <c r="BG4" s="21" t="s">
        <v>133</v>
      </c>
      <c r="BH4" s="21">
        <v>5362</v>
      </c>
      <c r="BI4" s="21" t="s">
        <v>119</v>
      </c>
      <c r="BJ4" s="21">
        <v>4039.855</v>
      </c>
      <c r="BK4" s="21" t="s">
        <v>119</v>
      </c>
      <c r="BL4" s="21">
        <v>90.964997499999996</v>
      </c>
      <c r="BM4" s="21">
        <v>82445</v>
      </c>
      <c r="BN4" s="21" t="s">
        <v>119</v>
      </c>
      <c r="BO4" s="21" t="s">
        <v>134</v>
      </c>
      <c r="BP4" s="21">
        <v>6727</v>
      </c>
      <c r="BQ4" s="21" t="s">
        <v>119</v>
      </c>
      <c r="BR4" s="21">
        <v>0.63600000000000001</v>
      </c>
      <c r="BS4" s="21" t="s">
        <v>119</v>
      </c>
      <c r="BT4" s="21">
        <v>2767</v>
      </c>
      <c r="BU4" s="21" t="s">
        <v>120</v>
      </c>
      <c r="BV4" s="21" t="s">
        <v>120</v>
      </c>
      <c r="BW4" s="22" t="s">
        <v>135</v>
      </c>
      <c r="BX4" s="23" t="str">
        <f>_xlfn.XLOOKUP(BW4,dimensions_items!$B$4:$B$35,dimensions_items!$C$4:$C$35,"NULL",0)</f>
        <v>R5.2OECD</v>
      </c>
      <c r="BY4" s="23" t="s">
        <v>42</v>
      </c>
      <c r="BZ4" s="22" t="s">
        <v>31</v>
      </c>
      <c r="CA4" s="22" t="s">
        <v>18</v>
      </c>
      <c r="CB4" s="22" t="s">
        <v>19</v>
      </c>
      <c r="CC4" s="21" t="str">
        <f t="shared" si="3"/>
        <v>RU</v>
      </c>
      <c r="CD4" s="21" t="str">
        <f t="shared" si="4"/>
        <v>U</v>
      </c>
      <c r="CE4" s="21" t="str">
        <f t="shared" si="5"/>
        <v>OECD_EU15</v>
      </c>
      <c r="CF4" s="21">
        <f>IF(ISNUMBER(Table1[[#This Row],[concrete]]),Table1[[#This Row],[concrete]],IF(AND(ISNUMBER(Table1[[#This Row],[cement]]),ISNUMBER(Table1[[#This Row],[aggregates]])),Table1[[#This Row],[cement]]+Table1[[#This Row],[aggregates]],""))</f>
        <v>58.83064736</v>
      </c>
    </row>
    <row r="5" spans="1:84" s="8" customFormat="1">
      <c r="A5" s="10">
        <v>3</v>
      </c>
      <c r="B5" s="21" t="s">
        <v>115</v>
      </c>
      <c r="C5" s="21" t="s">
        <v>116</v>
      </c>
      <c r="D5" s="39"/>
      <c r="E5" s="10">
        <v>1918</v>
      </c>
      <c r="F5" s="39">
        <v>11.11131134</v>
      </c>
      <c r="G5" s="39">
        <v>0.25690165500000001</v>
      </c>
      <c r="H5" s="39">
        <v>7.7772398000000006E-2</v>
      </c>
      <c r="I5" s="39">
        <v>3.2858066999999998E-2</v>
      </c>
      <c r="J5" s="120">
        <v>48.212881099999997</v>
      </c>
      <c r="K5" s="120"/>
      <c r="L5" s="120"/>
      <c r="M5" s="120">
        <v>189.62027190000001</v>
      </c>
      <c r="N5" s="120"/>
      <c r="O5" s="120"/>
      <c r="P5" s="120">
        <v>688.99028109999995</v>
      </c>
      <c r="Q5" s="120">
        <v>222.65786410000001</v>
      </c>
      <c r="R5" s="120">
        <v>7.1386406999999999E-2</v>
      </c>
      <c r="S5" s="120">
        <v>0.63336700499999998</v>
      </c>
      <c r="T5" s="120"/>
      <c r="U5" s="120"/>
      <c r="V5" s="120">
        <v>9.4575537000000001E-2</v>
      </c>
      <c r="W5" s="120">
        <v>6.9982000000000003E-2</v>
      </c>
      <c r="X5" s="120"/>
      <c r="Y5" s="120"/>
      <c r="Z5" s="120"/>
      <c r="AA5" s="120">
        <v>1.9120974589999999</v>
      </c>
      <c r="AB5" s="120">
        <v>1.523700056</v>
      </c>
      <c r="AC5" s="120">
        <v>1.4029888829999999</v>
      </c>
      <c r="AD5" s="120"/>
      <c r="AE5" s="120"/>
      <c r="AF5" s="120">
        <v>0.16541066700000001</v>
      </c>
      <c r="AG5" s="120"/>
      <c r="AH5" s="120"/>
      <c r="AI5" s="120">
        <v>7.1386406999999999E-2</v>
      </c>
      <c r="AJ5" s="120"/>
      <c r="AK5" s="120"/>
      <c r="AL5" s="21" t="s">
        <v>139</v>
      </c>
      <c r="AM5" s="39">
        <v>4.0999999999999996</v>
      </c>
      <c r="AN5" s="21" t="s">
        <v>118</v>
      </c>
      <c r="AO5" s="21" t="s">
        <v>119</v>
      </c>
      <c r="AP5" s="21" t="s">
        <v>120</v>
      </c>
      <c r="AQ5" s="21" t="s">
        <v>121</v>
      </c>
      <c r="AR5" s="21" t="s">
        <v>122</v>
      </c>
      <c r="AS5" s="21" t="s">
        <v>123</v>
      </c>
      <c r="AT5" s="39">
        <v>2016</v>
      </c>
      <c r="AU5" s="21" t="s">
        <v>124</v>
      </c>
      <c r="AV5" s="21" t="s">
        <v>125</v>
      </c>
      <c r="AW5" s="21" t="s">
        <v>126</v>
      </c>
      <c r="AX5" s="21" t="s">
        <v>127</v>
      </c>
      <c r="AY5" s="21" t="str">
        <f>"https://doi.org/"&amp;Table1[[#This Row],[DOI]]</f>
        <v>https://doi.org/10.1111/jiec.12446</v>
      </c>
      <c r="AZ5" s="21" t="s">
        <v>120</v>
      </c>
      <c r="BA5" s="21" t="s">
        <v>128</v>
      </c>
      <c r="BB5" s="21" t="s">
        <v>129</v>
      </c>
      <c r="BC5" s="21" t="s">
        <v>120</v>
      </c>
      <c r="BD5" s="21" t="s">
        <v>130</v>
      </c>
      <c r="BE5" s="21" t="s">
        <v>131</v>
      </c>
      <c r="BF5" s="21" t="s">
        <v>132</v>
      </c>
      <c r="BG5" s="21" t="s">
        <v>133</v>
      </c>
      <c r="BH5" s="21">
        <v>5362</v>
      </c>
      <c r="BI5" s="21" t="s">
        <v>119</v>
      </c>
      <c r="BJ5" s="21">
        <v>4039.855</v>
      </c>
      <c r="BK5" s="21" t="s">
        <v>119</v>
      </c>
      <c r="BL5" s="21">
        <v>90.964997499999996</v>
      </c>
      <c r="BM5" s="21">
        <v>82445</v>
      </c>
      <c r="BN5" s="21" t="s">
        <v>119</v>
      </c>
      <c r="BO5" s="21" t="s">
        <v>134</v>
      </c>
      <c r="BP5" s="21">
        <v>6727</v>
      </c>
      <c r="BQ5" s="21" t="s">
        <v>119</v>
      </c>
      <c r="BR5" s="21">
        <v>0.63600000000000001</v>
      </c>
      <c r="BS5" s="21" t="s">
        <v>119</v>
      </c>
      <c r="BT5" s="21">
        <v>2767</v>
      </c>
      <c r="BU5" s="21" t="s">
        <v>120</v>
      </c>
      <c r="BV5" s="21" t="s">
        <v>120</v>
      </c>
      <c r="BW5" s="22" t="s">
        <v>135</v>
      </c>
      <c r="BX5" s="23" t="str">
        <f>_xlfn.XLOOKUP(BW5,dimensions_items!$B$4:$B$35,dimensions_items!$C$4:$C$35,"NULL",0)</f>
        <v>R5.2OECD</v>
      </c>
      <c r="BY5" s="23" t="s">
        <v>42</v>
      </c>
      <c r="BZ5" s="22" t="s">
        <v>31</v>
      </c>
      <c r="CA5" s="22" t="s">
        <v>18</v>
      </c>
      <c r="CB5" s="22" t="s">
        <v>19</v>
      </c>
      <c r="CC5" s="21" t="str">
        <f t="shared" si="3"/>
        <v>RU</v>
      </c>
      <c r="CD5" s="21" t="str">
        <f t="shared" si="4"/>
        <v>U</v>
      </c>
      <c r="CE5" s="21" t="str">
        <f t="shared" si="5"/>
        <v>OECD_EU15</v>
      </c>
      <c r="CF5" s="21">
        <f>IF(ISNUMBER(Table1[[#This Row],[concrete]]),Table1[[#This Row],[concrete]],IF(AND(ISNUMBER(Table1[[#This Row],[cement]]),ISNUMBER(Table1[[#This Row],[aggregates]])),Table1[[#This Row],[cement]]+Table1[[#This Row],[aggregates]],""))</f>
        <v>189.62027190000001</v>
      </c>
    </row>
    <row r="6" spans="1:84" s="8" customFormat="1">
      <c r="A6" s="10">
        <v>4</v>
      </c>
      <c r="B6" s="21" t="s">
        <v>115</v>
      </c>
      <c r="C6" s="21" t="s">
        <v>116</v>
      </c>
      <c r="D6" s="39"/>
      <c r="E6" s="10">
        <v>1918</v>
      </c>
      <c r="F6" s="39">
        <v>11.29212356</v>
      </c>
      <c r="G6" s="39">
        <v>0.26611662200000002</v>
      </c>
      <c r="H6" s="39">
        <v>0.32976126700000002</v>
      </c>
      <c r="I6" s="39">
        <v>3.4036674000000003E-2</v>
      </c>
      <c r="J6" s="120">
        <v>32.39745851</v>
      </c>
      <c r="K6" s="120"/>
      <c r="L6" s="120"/>
      <c r="M6" s="120">
        <v>135.97897140000001</v>
      </c>
      <c r="N6" s="120">
        <v>1.722074184</v>
      </c>
      <c r="O6" s="120"/>
      <c r="P6" s="120">
        <v>930.40643039999998</v>
      </c>
      <c r="Q6" s="120">
        <v>311.22376860000003</v>
      </c>
      <c r="R6" s="120">
        <v>0.55581879099999998</v>
      </c>
      <c r="S6" s="120">
        <v>0.65608564599999997</v>
      </c>
      <c r="T6" s="120"/>
      <c r="U6" s="120"/>
      <c r="V6" s="120">
        <v>9.7967926999999996E-2</v>
      </c>
      <c r="W6" s="120">
        <v>7.2492229000000005E-2</v>
      </c>
      <c r="X6" s="120"/>
      <c r="Y6" s="120"/>
      <c r="Z6" s="120"/>
      <c r="AA6" s="120">
        <v>1.9806836889999999</v>
      </c>
      <c r="AB6" s="120">
        <v>1.0442268800000001</v>
      </c>
      <c r="AC6" s="120">
        <v>1.453313576</v>
      </c>
      <c r="AD6" s="120"/>
      <c r="AE6" s="120"/>
      <c r="AF6" s="120">
        <v>0.171343887</v>
      </c>
      <c r="AG6" s="120"/>
      <c r="AH6" s="120"/>
      <c r="AI6" s="120">
        <v>0.55581879099999998</v>
      </c>
      <c r="AJ6" s="120"/>
      <c r="AK6" s="120"/>
      <c r="AL6" s="21" t="s">
        <v>140</v>
      </c>
      <c r="AM6" s="39">
        <v>4.3</v>
      </c>
      <c r="AN6" s="21" t="s">
        <v>118</v>
      </c>
      <c r="AO6" s="21" t="s">
        <v>119</v>
      </c>
      <c r="AP6" s="21" t="s">
        <v>120</v>
      </c>
      <c r="AQ6" s="21" t="s">
        <v>121</v>
      </c>
      <c r="AR6" s="21" t="s">
        <v>122</v>
      </c>
      <c r="AS6" s="21" t="s">
        <v>123</v>
      </c>
      <c r="AT6" s="39">
        <v>2016</v>
      </c>
      <c r="AU6" s="21" t="s">
        <v>124</v>
      </c>
      <c r="AV6" s="21" t="s">
        <v>125</v>
      </c>
      <c r="AW6" s="21" t="s">
        <v>126</v>
      </c>
      <c r="AX6" s="21" t="s">
        <v>127</v>
      </c>
      <c r="AY6" s="21" t="str">
        <f>"https://doi.org/"&amp;Table1[[#This Row],[DOI]]</f>
        <v>https://doi.org/10.1111/jiec.12446</v>
      </c>
      <c r="AZ6" s="21" t="s">
        <v>120</v>
      </c>
      <c r="BA6" s="21" t="s">
        <v>128</v>
      </c>
      <c r="BB6" s="21" t="s">
        <v>129</v>
      </c>
      <c r="BC6" s="21" t="s">
        <v>120</v>
      </c>
      <c r="BD6" s="21" t="s">
        <v>130</v>
      </c>
      <c r="BE6" s="21" t="s">
        <v>131</v>
      </c>
      <c r="BF6" s="21" t="s">
        <v>132</v>
      </c>
      <c r="BG6" s="21" t="s">
        <v>133</v>
      </c>
      <c r="BH6" s="21">
        <v>5362</v>
      </c>
      <c r="BI6" s="21" t="s">
        <v>119</v>
      </c>
      <c r="BJ6" s="21">
        <v>4039.855</v>
      </c>
      <c r="BK6" s="21" t="s">
        <v>119</v>
      </c>
      <c r="BL6" s="21">
        <v>90.964997499999996</v>
      </c>
      <c r="BM6" s="21">
        <v>82445</v>
      </c>
      <c r="BN6" s="21" t="s">
        <v>119</v>
      </c>
      <c r="BO6" s="21" t="s">
        <v>134</v>
      </c>
      <c r="BP6" s="21">
        <v>6727</v>
      </c>
      <c r="BQ6" s="21" t="s">
        <v>119</v>
      </c>
      <c r="BR6" s="21">
        <v>0.63600000000000001</v>
      </c>
      <c r="BS6" s="21" t="s">
        <v>119</v>
      </c>
      <c r="BT6" s="21">
        <v>2767</v>
      </c>
      <c r="BU6" s="21" t="s">
        <v>120</v>
      </c>
      <c r="BV6" s="21" t="s">
        <v>120</v>
      </c>
      <c r="BW6" s="22" t="s">
        <v>135</v>
      </c>
      <c r="BX6" s="23" t="str">
        <f>_xlfn.XLOOKUP(BW6,dimensions_items!$B$4:$B$35,dimensions_items!$C$4:$C$35,"NULL",0)</f>
        <v>R5.2OECD</v>
      </c>
      <c r="BY6" s="23" t="s">
        <v>42</v>
      </c>
      <c r="BZ6" s="22" t="s">
        <v>31</v>
      </c>
      <c r="CA6" s="22" t="s">
        <v>18</v>
      </c>
      <c r="CB6" s="22" t="s">
        <v>19</v>
      </c>
      <c r="CC6" s="21" t="str">
        <f t="shared" si="3"/>
        <v>RU</v>
      </c>
      <c r="CD6" s="21" t="str">
        <f t="shared" si="4"/>
        <v>U</v>
      </c>
      <c r="CE6" s="21" t="str">
        <f t="shared" si="5"/>
        <v>OECD_EU15</v>
      </c>
      <c r="CF6" s="21">
        <f>IF(ISNUMBER(Table1[[#This Row],[concrete]]),Table1[[#This Row],[concrete]],IF(AND(ISNUMBER(Table1[[#This Row],[cement]]),ISNUMBER(Table1[[#This Row],[aggregates]])),Table1[[#This Row],[cement]]+Table1[[#This Row],[aggregates]],""))</f>
        <v>135.97897140000001</v>
      </c>
    </row>
    <row r="7" spans="1:84" s="8" customFormat="1">
      <c r="A7" s="10">
        <v>5</v>
      </c>
      <c r="B7" s="21" t="s">
        <v>115</v>
      </c>
      <c r="C7" s="21" t="s">
        <v>116</v>
      </c>
      <c r="D7" s="39"/>
      <c r="E7" s="10">
        <v>1918</v>
      </c>
      <c r="F7" s="39">
        <v>19.90934867</v>
      </c>
      <c r="G7" s="39">
        <v>0.21712493499999999</v>
      </c>
      <c r="H7" s="39">
        <v>6.5730705E-2</v>
      </c>
      <c r="I7" s="39">
        <v>2.7770571000000001E-2</v>
      </c>
      <c r="J7" s="120">
        <v>46.843684879999998</v>
      </c>
      <c r="K7" s="120"/>
      <c r="L7" s="120"/>
      <c r="M7" s="120">
        <v>71.509457229999995</v>
      </c>
      <c r="N7" s="120">
        <v>0.132079856</v>
      </c>
      <c r="O7" s="120"/>
      <c r="P7" s="120">
        <v>925.83543850000001</v>
      </c>
      <c r="Q7" s="120">
        <v>304.71111860000002</v>
      </c>
      <c r="R7" s="120">
        <v>6.0333472999999999E-2</v>
      </c>
      <c r="S7" s="120">
        <v>0.53530122199999997</v>
      </c>
      <c r="T7" s="120"/>
      <c r="U7" s="120"/>
      <c r="V7" s="120">
        <v>7.9932171999999996E-2</v>
      </c>
      <c r="W7" s="120">
        <v>5.9146512999999998E-2</v>
      </c>
      <c r="X7" s="120"/>
      <c r="Y7" s="120"/>
      <c r="Z7" s="120"/>
      <c r="AA7" s="120">
        <v>1.6160426699999999</v>
      </c>
      <c r="AB7" s="120">
        <v>1.026460358</v>
      </c>
      <c r="AC7" s="120">
        <v>1.185760637</v>
      </c>
      <c r="AD7" s="120"/>
      <c r="AE7" s="120"/>
      <c r="AF7" s="120">
        <v>0.13979972299999999</v>
      </c>
      <c r="AG7" s="120"/>
      <c r="AH7" s="120"/>
      <c r="AI7" s="120">
        <v>6.0333472999999999E-2</v>
      </c>
      <c r="AJ7" s="120"/>
      <c r="AK7" s="120"/>
      <c r="AL7" s="21" t="s">
        <v>141</v>
      </c>
      <c r="AM7" s="39">
        <v>3.5</v>
      </c>
      <c r="AN7" s="21" t="s">
        <v>118</v>
      </c>
      <c r="AO7" s="21" t="s">
        <v>119</v>
      </c>
      <c r="AP7" s="21" t="s">
        <v>120</v>
      </c>
      <c r="AQ7" s="21" t="s">
        <v>121</v>
      </c>
      <c r="AR7" s="21" t="s">
        <v>122</v>
      </c>
      <c r="AS7" s="21" t="s">
        <v>123</v>
      </c>
      <c r="AT7" s="39">
        <v>2016</v>
      </c>
      <c r="AU7" s="21" t="s">
        <v>124</v>
      </c>
      <c r="AV7" s="21" t="s">
        <v>125</v>
      </c>
      <c r="AW7" s="21" t="s">
        <v>126</v>
      </c>
      <c r="AX7" s="21" t="s">
        <v>127</v>
      </c>
      <c r="AY7" s="21" t="str">
        <f>"https://doi.org/"&amp;Table1[[#This Row],[DOI]]</f>
        <v>https://doi.org/10.1111/jiec.12446</v>
      </c>
      <c r="AZ7" s="21" t="s">
        <v>120</v>
      </c>
      <c r="BA7" s="21" t="s">
        <v>128</v>
      </c>
      <c r="BB7" s="21" t="s">
        <v>129</v>
      </c>
      <c r="BC7" s="21" t="s">
        <v>120</v>
      </c>
      <c r="BD7" s="21" t="s">
        <v>130</v>
      </c>
      <c r="BE7" s="21" t="s">
        <v>131</v>
      </c>
      <c r="BF7" s="21" t="s">
        <v>132</v>
      </c>
      <c r="BG7" s="21" t="s">
        <v>133</v>
      </c>
      <c r="BH7" s="21">
        <v>5362</v>
      </c>
      <c r="BI7" s="21" t="s">
        <v>119</v>
      </c>
      <c r="BJ7" s="21">
        <v>4039.855</v>
      </c>
      <c r="BK7" s="21" t="s">
        <v>119</v>
      </c>
      <c r="BL7" s="21">
        <v>90.964997499999996</v>
      </c>
      <c r="BM7" s="21">
        <v>82445</v>
      </c>
      <c r="BN7" s="21" t="s">
        <v>119</v>
      </c>
      <c r="BO7" s="21" t="s">
        <v>134</v>
      </c>
      <c r="BP7" s="21">
        <v>6727</v>
      </c>
      <c r="BQ7" s="21" t="s">
        <v>119</v>
      </c>
      <c r="BR7" s="21">
        <v>0.63600000000000001</v>
      </c>
      <c r="BS7" s="21" t="s">
        <v>119</v>
      </c>
      <c r="BT7" s="21">
        <v>2767</v>
      </c>
      <c r="BU7" s="21" t="s">
        <v>120</v>
      </c>
      <c r="BV7" s="21" t="s">
        <v>120</v>
      </c>
      <c r="BW7" s="22" t="s">
        <v>135</v>
      </c>
      <c r="BX7" s="23" t="str">
        <f>_xlfn.XLOOKUP(BW7,dimensions_items!$B$4:$B$35,dimensions_items!$C$4:$C$35,"NULL",0)</f>
        <v>R5.2OECD</v>
      </c>
      <c r="BY7" s="23" t="s">
        <v>42</v>
      </c>
      <c r="BZ7" s="22" t="s">
        <v>31</v>
      </c>
      <c r="CA7" s="22" t="s">
        <v>18</v>
      </c>
      <c r="CB7" s="22" t="s">
        <v>19</v>
      </c>
      <c r="CC7" s="21" t="str">
        <f t="shared" si="3"/>
        <v>RU</v>
      </c>
      <c r="CD7" s="21" t="str">
        <f t="shared" si="4"/>
        <v>U</v>
      </c>
      <c r="CE7" s="21" t="str">
        <f t="shared" si="5"/>
        <v>OECD_EU15</v>
      </c>
      <c r="CF7" s="21">
        <f>IF(ISNUMBER(Table1[[#This Row],[concrete]]),Table1[[#This Row],[concrete]],IF(AND(ISNUMBER(Table1[[#This Row],[cement]]),ISNUMBER(Table1[[#This Row],[aggregates]])),Table1[[#This Row],[cement]]+Table1[[#This Row],[aggregates]],""))</f>
        <v>71.509457229999995</v>
      </c>
    </row>
    <row r="8" spans="1:84" s="8" customFormat="1">
      <c r="A8" s="10">
        <v>6</v>
      </c>
      <c r="B8" s="21" t="s">
        <v>115</v>
      </c>
      <c r="C8" s="21" t="s">
        <v>116</v>
      </c>
      <c r="D8" s="39"/>
      <c r="E8" s="10">
        <v>1918</v>
      </c>
      <c r="F8" s="39">
        <v>8.1579528900000007</v>
      </c>
      <c r="G8" s="39">
        <v>0.21784072800000001</v>
      </c>
      <c r="H8" s="39">
        <v>6.5947398000000004E-2</v>
      </c>
      <c r="I8" s="39">
        <v>2.7862122E-2</v>
      </c>
      <c r="J8" s="120">
        <v>22.843014440000001</v>
      </c>
      <c r="K8" s="120"/>
      <c r="L8" s="120"/>
      <c r="M8" s="120">
        <v>117.6647214</v>
      </c>
      <c r="N8" s="120">
        <v>11.62515237</v>
      </c>
      <c r="O8" s="120"/>
      <c r="P8" s="120">
        <v>761.68419100000006</v>
      </c>
      <c r="Q8" s="120">
        <v>266.00474050000003</v>
      </c>
      <c r="R8" s="120">
        <v>6.0532374E-2</v>
      </c>
      <c r="S8" s="120">
        <v>0.53706594299999999</v>
      </c>
      <c r="T8" s="120"/>
      <c r="U8" s="120"/>
      <c r="V8" s="120">
        <v>8.0195684000000003E-2</v>
      </c>
      <c r="W8" s="120">
        <v>5.9341500999999998E-2</v>
      </c>
      <c r="X8" s="120"/>
      <c r="Y8" s="120"/>
      <c r="Z8" s="120"/>
      <c r="AA8" s="120">
        <v>1.62137026</v>
      </c>
      <c r="AB8" s="120">
        <v>0.809030527</v>
      </c>
      <c r="AC8" s="120">
        <v>1.1896697199999999</v>
      </c>
      <c r="AD8" s="120"/>
      <c r="AE8" s="120"/>
      <c r="AF8" s="120">
        <v>0.14026060000000001</v>
      </c>
      <c r="AG8" s="120"/>
      <c r="AH8" s="120"/>
      <c r="AI8" s="120">
        <v>6.0532374E-2</v>
      </c>
      <c r="AJ8" s="120"/>
      <c r="AK8" s="120"/>
      <c r="AL8" s="21" t="s">
        <v>142</v>
      </c>
      <c r="AM8" s="39">
        <v>3.5</v>
      </c>
      <c r="AN8" s="21" t="s">
        <v>118</v>
      </c>
      <c r="AO8" s="21" t="s">
        <v>119</v>
      </c>
      <c r="AP8" s="21" t="s">
        <v>120</v>
      </c>
      <c r="AQ8" s="21" t="s">
        <v>121</v>
      </c>
      <c r="AR8" s="21" t="s">
        <v>122</v>
      </c>
      <c r="AS8" s="21" t="s">
        <v>123</v>
      </c>
      <c r="AT8" s="39">
        <v>2016</v>
      </c>
      <c r="AU8" s="21" t="s">
        <v>124</v>
      </c>
      <c r="AV8" s="21" t="s">
        <v>125</v>
      </c>
      <c r="AW8" s="21" t="s">
        <v>126</v>
      </c>
      <c r="AX8" s="21" t="s">
        <v>127</v>
      </c>
      <c r="AY8" s="21" t="str">
        <f>"https://doi.org/"&amp;Table1[[#This Row],[DOI]]</f>
        <v>https://doi.org/10.1111/jiec.12446</v>
      </c>
      <c r="AZ8" s="21" t="s">
        <v>120</v>
      </c>
      <c r="BA8" s="21" t="s">
        <v>128</v>
      </c>
      <c r="BB8" s="21" t="s">
        <v>129</v>
      </c>
      <c r="BC8" s="21" t="s">
        <v>120</v>
      </c>
      <c r="BD8" s="21" t="s">
        <v>130</v>
      </c>
      <c r="BE8" s="21" t="s">
        <v>131</v>
      </c>
      <c r="BF8" s="21" t="s">
        <v>132</v>
      </c>
      <c r="BG8" s="21" t="s">
        <v>133</v>
      </c>
      <c r="BH8" s="21">
        <v>5362</v>
      </c>
      <c r="BI8" s="21" t="s">
        <v>119</v>
      </c>
      <c r="BJ8" s="21">
        <v>4039.855</v>
      </c>
      <c r="BK8" s="21" t="s">
        <v>119</v>
      </c>
      <c r="BL8" s="21">
        <v>90.964997499999996</v>
      </c>
      <c r="BM8" s="21">
        <v>82445</v>
      </c>
      <c r="BN8" s="21" t="s">
        <v>119</v>
      </c>
      <c r="BO8" s="21" t="s">
        <v>134</v>
      </c>
      <c r="BP8" s="21">
        <v>6727</v>
      </c>
      <c r="BQ8" s="21" t="s">
        <v>119</v>
      </c>
      <c r="BR8" s="21">
        <v>0.63600000000000001</v>
      </c>
      <c r="BS8" s="21" t="s">
        <v>119</v>
      </c>
      <c r="BT8" s="21">
        <v>2767</v>
      </c>
      <c r="BU8" s="21" t="s">
        <v>120</v>
      </c>
      <c r="BV8" s="21" t="s">
        <v>120</v>
      </c>
      <c r="BW8" s="22" t="s">
        <v>135</v>
      </c>
      <c r="BX8" s="23" t="str">
        <f>_xlfn.XLOOKUP(BW8,dimensions_items!$B$4:$B$35,dimensions_items!$C$4:$C$35,"NULL",0)</f>
        <v>R5.2OECD</v>
      </c>
      <c r="BY8" s="23" t="s">
        <v>42</v>
      </c>
      <c r="BZ8" s="22" t="s">
        <v>31</v>
      </c>
      <c r="CA8" s="22" t="s">
        <v>18</v>
      </c>
      <c r="CB8" s="22" t="s">
        <v>19</v>
      </c>
      <c r="CC8" s="21" t="str">
        <f t="shared" si="3"/>
        <v>RU</v>
      </c>
      <c r="CD8" s="21" t="str">
        <f t="shared" si="4"/>
        <v>U</v>
      </c>
      <c r="CE8" s="21" t="str">
        <f t="shared" si="5"/>
        <v>OECD_EU15</v>
      </c>
      <c r="CF8" s="21">
        <f>IF(ISNUMBER(Table1[[#This Row],[concrete]]),Table1[[#This Row],[concrete]],IF(AND(ISNUMBER(Table1[[#This Row],[cement]]),ISNUMBER(Table1[[#This Row],[aggregates]])),Table1[[#This Row],[cement]]+Table1[[#This Row],[aggregates]],""))</f>
        <v>117.6647214</v>
      </c>
    </row>
    <row r="9" spans="1:84" s="8" customFormat="1">
      <c r="A9" s="10">
        <v>7</v>
      </c>
      <c r="B9" s="21" t="s">
        <v>115</v>
      </c>
      <c r="C9" s="21" t="s">
        <v>116</v>
      </c>
      <c r="D9" s="39"/>
      <c r="E9" s="10">
        <v>1918</v>
      </c>
      <c r="F9" s="39">
        <v>7.1111782999999997</v>
      </c>
      <c r="G9" s="39">
        <v>0.22140644100000001</v>
      </c>
      <c r="H9" s="39">
        <v>6.7026853999999997E-2</v>
      </c>
      <c r="I9" s="39">
        <v>2.8318182000000001E-2</v>
      </c>
      <c r="J9" s="120">
        <v>75.283284829999999</v>
      </c>
      <c r="K9" s="120"/>
      <c r="L9" s="120"/>
      <c r="M9" s="120">
        <v>72.919558550000005</v>
      </c>
      <c r="N9" s="120"/>
      <c r="O9" s="120"/>
      <c r="P9" s="120">
        <v>986.85233140000003</v>
      </c>
      <c r="Q9" s="120">
        <v>327.28075760000002</v>
      </c>
      <c r="R9" s="120">
        <v>6.1523194000000003E-2</v>
      </c>
      <c r="S9" s="120">
        <v>0.54585687400000005</v>
      </c>
      <c r="T9" s="120"/>
      <c r="U9" s="120"/>
      <c r="V9" s="120">
        <v>8.1508362000000001E-2</v>
      </c>
      <c r="W9" s="120">
        <v>6.0312828999999998E-2</v>
      </c>
      <c r="X9" s="120"/>
      <c r="Y9" s="120"/>
      <c r="Z9" s="120"/>
      <c r="AA9" s="120">
        <v>1.6479095589999999</v>
      </c>
      <c r="AB9" s="120">
        <v>1.5979578139999999</v>
      </c>
      <c r="AC9" s="120">
        <v>1.2091427560000001</v>
      </c>
      <c r="AD9" s="120"/>
      <c r="AE9" s="120"/>
      <c r="AF9" s="120">
        <v>0.142556447</v>
      </c>
      <c r="AG9" s="120"/>
      <c r="AH9" s="120"/>
      <c r="AI9" s="120">
        <v>6.1523194000000003E-2</v>
      </c>
      <c r="AJ9" s="120"/>
      <c r="AK9" s="120"/>
      <c r="AL9" s="21" t="s">
        <v>143</v>
      </c>
      <c r="AM9" s="39">
        <v>3.5</v>
      </c>
      <c r="AN9" s="21" t="s">
        <v>118</v>
      </c>
      <c r="AO9" s="21" t="s">
        <v>119</v>
      </c>
      <c r="AP9" s="21" t="s">
        <v>120</v>
      </c>
      <c r="AQ9" s="21" t="s">
        <v>121</v>
      </c>
      <c r="AR9" s="21" t="s">
        <v>122</v>
      </c>
      <c r="AS9" s="21" t="s">
        <v>123</v>
      </c>
      <c r="AT9" s="39">
        <v>2016</v>
      </c>
      <c r="AU9" s="21" t="s">
        <v>124</v>
      </c>
      <c r="AV9" s="21" t="s">
        <v>125</v>
      </c>
      <c r="AW9" s="21" t="s">
        <v>126</v>
      </c>
      <c r="AX9" s="21" t="s">
        <v>127</v>
      </c>
      <c r="AY9" s="21" t="str">
        <f>"https://doi.org/"&amp;Table1[[#This Row],[DOI]]</f>
        <v>https://doi.org/10.1111/jiec.12446</v>
      </c>
      <c r="AZ9" s="21" t="s">
        <v>120</v>
      </c>
      <c r="BA9" s="21" t="s">
        <v>128</v>
      </c>
      <c r="BB9" s="21" t="s">
        <v>129</v>
      </c>
      <c r="BC9" s="21" t="s">
        <v>120</v>
      </c>
      <c r="BD9" s="21" t="s">
        <v>130</v>
      </c>
      <c r="BE9" s="21" t="s">
        <v>131</v>
      </c>
      <c r="BF9" s="21" t="s">
        <v>132</v>
      </c>
      <c r="BG9" s="21" t="s">
        <v>133</v>
      </c>
      <c r="BH9" s="21">
        <v>5362</v>
      </c>
      <c r="BI9" s="21" t="s">
        <v>119</v>
      </c>
      <c r="BJ9" s="21">
        <v>4039.855</v>
      </c>
      <c r="BK9" s="21" t="s">
        <v>119</v>
      </c>
      <c r="BL9" s="21">
        <v>90.964997499999996</v>
      </c>
      <c r="BM9" s="21">
        <v>82445</v>
      </c>
      <c r="BN9" s="21" t="s">
        <v>119</v>
      </c>
      <c r="BO9" s="21" t="s">
        <v>134</v>
      </c>
      <c r="BP9" s="21">
        <v>6727</v>
      </c>
      <c r="BQ9" s="21" t="s">
        <v>119</v>
      </c>
      <c r="BR9" s="21">
        <v>0.63600000000000001</v>
      </c>
      <c r="BS9" s="21" t="s">
        <v>119</v>
      </c>
      <c r="BT9" s="21">
        <v>2767</v>
      </c>
      <c r="BU9" s="21" t="s">
        <v>120</v>
      </c>
      <c r="BV9" s="21" t="s">
        <v>120</v>
      </c>
      <c r="BW9" s="22" t="s">
        <v>135</v>
      </c>
      <c r="BX9" s="23" t="str">
        <f>_xlfn.XLOOKUP(BW9,dimensions_items!$B$4:$B$35,dimensions_items!$C$4:$C$35,"NULL",0)</f>
        <v>R5.2OECD</v>
      </c>
      <c r="BY9" s="23" t="s">
        <v>42</v>
      </c>
      <c r="BZ9" s="22" t="s">
        <v>31</v>
      </c>
      <c r="CA9" s="22" t="s">
        <v>18</v>
      </c>
      <c r="CB9" s="22" t="s">
        <v>19</v>
      </c>
      <c r="CC9" s="21" t="str">
        <f t="shared" si="3"/>
        <v>RU</v>
      </c>
      <c r="CD9" s="21" t="str">
        <f t="shared" si="4"/>
        <v>U</v>
      </c>
      <c r="CE9" s="21" t="str">
        <f t="shared" si="5"/>
        <v>OECD_EU15</v>
      </c>
      <c r="CF9" s="21">
        <f>IF(ISNUMBER(Table1[[#This Row],[concrete]]),Table1[[#This Row],[concrete]],IF(AND(ISNUMBER(Table1[[#This Row],[cement]]),ISNUMBER(Table1[[#This Row],[aggregates]])),Table1[[#This Row],[cement]]+Table1[[#This Row],[aggregates]],""))</f>
        <v>72.919558550000005</v>
      </c>
    </row>
    <row r="10" spans="1:84" s="8" customFormat="1">
      <c r="A10" s="10">
        <v>8</v>
      </c>
      <c r="B10" s="21" t="s">
        <v>115</v>
      </c>
      <c r="C10" s="21" t="s">
        <v>116</v>
      </c>
      <c r="D10" s="39"/>
      <c r="E10" s="10">
        <v>1918</v>
      </c>
      <c r="F10" s="39">
        <v>10.424038210000001</v>
      </c>
      <c r="G10" s="39">
        <v>0.268913707</v>
      </c>
      <c r="H10" s="39">
        <v>0.21109661599999999</v>
      </c>
      <c r="I10" s="39">
        <v>3.4394424999999999E-2</v>
      </c>
      <c r="J10" s="120">
        <v>68.695490219999996</v>
      </c>
      <c r="K10" s="120"/>
      <c r="L10" s="120"/>
      <c r="M10" s="120">
        <v>88.565936539999996</v>
      </c>
      <c r="N10" s="120"/>
      <c r="O10" s="120"/>
      <c r="P10" s="120">
        <v>1072.8425789999999</v>
      </c>
      <c r="Q10" s="120">
        <v>368.49170729999997</v>
      </c>
      <c r="R10" s="120">
        <v>7.4724250000000006E-2</v>
      </c>
      <c r="S10" s="120">
        <v>0.66298159599999995</v>
      </c>
      <c r="T10" s="120"/>
      <c r="U10" s="120"/>
      <c r="V10" s="120">
        <v>9.8997642999999996E-2</v>
      </c>
      <c r="W10" s="120">
        <v>7.3254176000000004E-2</v>
      </c>
      <c r="X10" s="120"/>
      <c r="Y10" s="120"/>
      <c r="Z10" s="120"/>
      <c r="AA10" s="120">
        <v>2.0015021530000001</v>
      </c>
      <c r="AB10" s="120">
        <v>1.628459256</v>
      </c>
      <c r="AC10" s="120">
        <v>1.5698687140000001</v>
      </c>
      <c r="AD10" s="120"/>
      <c r="AE10" s="120"/>
      <c r="AF10" s="120">
        <v>0.17314483899999999</v>
      </c>
      <c r="AG10" s="120"/>
      <c r="AH10" s="120"/>
      <c r="AI10" s="120">
        <v>7.4724250000000006E-2</v>
      </c>
      <c r="AJ10" s="120"/>
      <c r="AK10" s="120"/>
      <c r="AL10" s="21" t="s">
        <v>144</v>
      </c>
      <c r="AM10" s="39">
        <v>4.3</v>
      </c>
      <c r="AN10" s="21" t="s">
        <v>118</v>
      </c>
      <c r="AO10" s="21" t="s">
        <v>119</v>
      </c>
      <c r="AP10" s="21" t="s">
        <v>120</v>
      </c>
      <c r="AQ10" s="21" t="s">
        <v>121</v>
      </c>
      <c r="AR10" s="21" t="s">
        <v>122</v>
      </c>
      <c r="AS10" s="21" t="s">
        <v>123</v>
      </c>
      <c r="AT10" s="39">
        <v>2016</v>
      </c>
      <c r="AU10" s="21" t="s">
        <v>124</v>
      </c>
      <c r="AV10" s="21" t="s">
        <v>125</v>
      </c>
      <c r="AW10" s="21" t="s">
        <v>126</v>
      </c>
      <c r="AX10" s="21" t="s">
        <v>127</v>
      </c>
      <c r="AY10" s="21" t="str">
        <f>"https://doi.org/"&amp;Table1[[#This Row],[DOI]]</f>
        <v>https://doi.org/10.1111/jiec.12446</v>
      </c>
      <c r="AZ10" s="21" t="s">
        <v>120</v>
      </c>
      <c r="BA10" s="21" t="s">
        <v>128</v>
      </c>
      <c r="BB10" s="21" t="s">
        <v>129</v>
      </c>
      <c r="BC10" s="21" t="s">
        <v>120</v>
      </c>
      <c r="BD10" s="21" t="s">
        <v>130</v>
      </c>
      <c r="BE10" s="21" t="s">
        <v>131</v>
      </c>
      <c r="BF10" s="21" t="s">
        <v>132</v>
      </c>
      <c r="BG10" s="21" t="s">
        <v>133</v>
      </c>
      <c r="BH10" s="21">
        <v>5362</v>
      </c>
      <c r="BI10" s="21" t="s">
        <v>119</v>
      </c>
      <c r="BJ10" s="21">
        <v>4039.855</v>
      </c>
      <c r="BK10" s="21" t="s">
        <v>119</v>
      </c>
      <c r="BL10" s="21">
        <v>90.964997499999996</v>
      </c>
      <c r="BM10" s="21">
        <v>82445</v>
      </c>
      <c r="BN10" s="21" t="s">
        <v>119</v>
      </c>
      <c r="BO10" s="21" t="s">
        <v>134</v>
      </c>
      <c r="BP10" s="21">
        <v>6727</v>
      </c>
      <c r="BQ10" s="21" t="s">
        <v>119</v>
      </c>
      <c r="BR10" s="21">
        <v>0.63600000000000001</v>
      </c>
      <c r="BS10" s="21" t="s">
        <v>119</v>
      </c>
      <c r="BT10" s="21">
        <v>2767</v>
      </c>
      <c r="BU10" s="21" t="s">
        <v>120</v>
      </c>
      <c r="BV10" s="21" t="s">
        <v>120</v>
      </c>
      <c r="BW10" s="22" t="s">
        <v>135</v>
      </c>
      <c r="BX10" s="23" t="str">
        <f>_xlfn.XLOOKUP(BW10,dimensions_items!$B$4:$B$35,dimensions_items!$C$4:$C$35,"NULL",0)</f>
        <v>R5.2OECD</v>
      </c>
      <c r="BY10" s="23" t="s">
        <v>42</v>
      </c>
      <c r="BZ10" s="22" t="s">
        <v>31</v>
      </c>
      <c r="CA10" s="22" t="s">
        <v>18</v>
      </c>
      <c r="CB10" s="22" t="s">
        <v>19</v>
      </c>
      <c r="CC10" s="21" t="str">
        <f t="shared" si="3"/>
        <v>RU</v>
      </c>
      <c r="CD10" s="21" t="str">
        <f t="shared" si="4"/>
        <v>U</v>
      </c>
      <c r="CE10" s="21" t="str">
        <f t="shared" si="5"/>
        <v>OECD_EU15</v>
      </c>
      <c r="CF10" s="21">
        <f>IF(ISNUMBER(Table1[[#This Row],[concrete]]),Table1[[#This Row],[concrete]],IF(AND(ISNUMBER(Table1[[#This Row],[cement]]),ISNUMBER(Table1[[#This Row],[aggregates]])),Table1[[#This Row],[cement]]+Table1[[#This Row],[aggregates]],""))</f>
        <v>88.565936539999996</v>
      </c>
    </row>
    <row r="11" spans="1:84" s="8" customFormat="1">
      <c r="A11" s="10">
        <v>9</v>
      </c>
      <c r="B11" s="21" t="s">
        <v>115</v>
      </c>
      <c r="C11" s="21" t="s">
        <v>116</v>
      </c>
      <c r="D11" s="39"/>
      <c r="E11" s="10">
        <v>1918</v>
      </c>
      <c r="F11" s="39">
        <v>8.5048048610000002</v>
      </c>
      <c r="G11" s="39">
        <v>0.21100200599999999</v>
      </c>
      <c r="H11" s="39">
        <v>6.3877096999999994E-2</v>
      </c>
      <c r="I11" s="39">
        <v>2.6987441000000001E-2</v>
      </c>
      <c r="J11" s="120">
        <v>34.099618190000001</v>
      </c>
      <c r="K11" s="120"/>
      <c r="L11" s="120"/>
      <c r="M11" s="120">
        <v>141.10130090000001</v>
      </c>
      <c r="N11" s="120"/>
      <c r="O11" s="120"/>
      <c r="P11" s="120">
        <v>1053.1740159999999</v>
      </c>
      <c r="Q11" s="120">
        <v>347.3433465</v>
      </c>
      <c r="R11" s="120">
        <v>5.8632067000000003E-2</v>
      </c>
      <c r="S11" s="120">
        <v>0.52020571299999996</v>
      </c>
      <c r="T11" s="120"/>
      <c r="U11" s="120"/>
      <c r="V11" s="120">
        <v>7.7678082999999995E-2</v>
      </c>
      <c r="W11" s="120">
        <v>5.7478580000000001E-2</v>
      </c>
      <c r="X11" s="120"/>
      <c r="Y11" s="120"/>
      <c r="Z11" s="120"/>
      <c r="AA11" s="120">
        <v>1.5704702239999999</v>
      </c>
      <c r="AB11" s="120">
        <v>2.2139324399999998</v>
      </c>
      <c r="AC11" s="120">
        <v>1.152322155</v>
      </c>
      <c r="AD11" s="120"/>
      <c r="AE11" s="120"/>
      <c r="AF11" s="120">
        <v>0.13585736800000001</v>
      </c>
      <c r="AG11" s="120"/>
      <c r="AH11" s="120"/>
      <c r="AI11" s="120">
        <v>5.8632067000000003E-2</v>
      </c>
      <c r="AJ11" s="120"/>
      <c r="AK11" s="120"/>
      <c r="AL11" s="21" t="s">
        <v>145</v>
      </c>
      <c r="AM11" s="39">
        <v>3.4</v>
      </c>
      <c r="AN11" s="21" t="s">
        <v>118</v>
      </c>
      <c r="AO11" s="21" t="s">
        <v>119</v>
      </c>
      <c r="AP11" s="21" t="s">
        <v>120</v>
      </c>
      <c r="AQ11" s="21" t="s">
        <v>121</v>
      </c>
      <c r="AR11" s="21" t="s">
        <v>122</v>
      </c>
      <c r="AS11" s="21" t="s">
        <v>123</v>
      </c>
      <c r="AT11" s="39">
        <v>2016</v>
      </c>
      <c r="AU11" s="21" t="s">
        <v>124</v>
      </c>
      <c r="AV11" s="21" t="s">
        <v>125</v>
      </c>
      <c r="AW11" s="21" t="s">
        <v>126</v>
      </c>
      <c r="AX11" s="21" t="s">
        <v>127</v>
      </c>
      <c r="AY11" s="21" t="str">
        <f>"https://doi.org/"&amp;Table1[[#This Row],[DOI]]</f>
        <v>https://doi.org/10.1111/jiec.12446</v>
      </c>
      <c r="AZ11" s="21" t="s">
        <v>120</v>
      </c>
      <c r="BA11" s="21" t="s">
        <v>128</v>
      </c>
      <c r="BB11" s="21" t="s">
        <v>129</v>
      </c>
      <c r="BC11" s="21" t="s">
        <v>120</v>
      </c>
      <c r="BD11" s="21" t="s">
        <v>130</v>
      </c>
      <c r="BE11" s="21" t="s">
        <v>131</v>
      </c>
      <c r="BF11" s="21" t="s">
        <v>132</v>
      </c>
      <c r="BG11" s="21" t="s">
        <v>133</v>
      </c>
      <c r="BH11" s="21">
        <v>5362</v>
      </c>
      <c r="BI11" s="21" t="s">
        <v>119</v>
      </c>
      <c r="BJ11" s="21">
        <v>4039.855</v>
      </c>
      <c r="BK11" s="21" t="s">
        <v>119</v>
      </c>
      <c r="BL11" s="21">
        <v>90.964997499999996</v>
      </c>
      <c r="BM11" s="21">
        <v>82445</v>
      </c>
      <c r="BN11" s="21" t="s">
        <v>119</v>
      </c>
      <c r="BO11" s="21" t="s">
        <v>134</v>
      </c>
      <c r="BP11" s="21">
        <v>6727</v>
      </c>
      <c r="BQ11" s="21" t="s">
        <v>119</v>
      </c>
      <c r="BR11" s="21">
        <v>0.63600000000000001</v>
      </c>
      <c r="BS11" s="21" t="s">
        <v>119</v>
      </c>
      <c r="BT11" s="21">
        <v>2767</v>
      </c>
      <c r="BU11" s="21" t="s">
        <v>120</v>
      </c>
      <c r="BV11" s="21" t="s">
        <v>120</v>
      </c>
      <c r="BW11" s="22" t="s">
        <v>135</v>
      </c>
      <c r="BX11" s="23" t="str">
        <f>_xlfn.XLOOKUP(BW11,dimensions_items!$B$4:$B$35,dimensions_items!$C$4:$C$35,"NULL",0)</f>
        <v>R5.2OECD</v>
      </c>
      <c r="BY11" s="23" t="s">
        <v>42</v>
      </c>
      <c r="BZ11" s="22" t="s">
        <v>31</v>
      </c>
      <c r="CA11" s="22" t="s">
        <v>18</v>
      </c>
      <c r="CB11" s="22" t="s">
        <v>19</v>
      </c>
      <c r="CC11" s="21" t="str">
        <f t="shared" si="3"/>
        <v>RU</v>
      </c>
      <c r="CD11" s="21" t="str">
        <f t="shared" si="4"/>
        <v>U</v>
      </c>
      <c r="CE11" s="21" t="str">
        <f t="shared" si="5"/>
        <v>OECD_EU15</v>
      </c>
      <c r="CF11" s="21">
        <f>IF(ISNUMBER(Table1[[#This Row],[concrete]]),Table1[[#This Row],[concrete]],IF(AND(ISNUMBER(Table1[[#This Row],[cement]]),ISNUMBER(Table1[[#This Row],[aggregates]])),Table1[[#This Row],[cement]]+Table1[[#This Row],[aggregates]],""))</f>
        <v>141.10130090000001</v>
      </c>
    </row>
    <row r="12" spans="1:84" s="8" customFormat="1">
      <c r="A12" s="10">
        <v>10</v>
      </c>
      <c r="B12" s="21" t="s">
        <v>115</v>
      </c>
      <c r="C12" s="21" t="s">
        <v>116</v>
      </c>
      <c r="D12" s="39"/>
      <c r="E12" s="10">
        <v>1918</v>
      </c>
      <c r="F12" s="39">
        <v>12.53616725</v>
      </c>
      <c r="G12" s="39">
        <v>0.19360364299999999</v>
      </c>
      <c r="H12" s="39">
        <v>5.8610053000000002E-2</v>
      </c>
      <c r="I12" s="39">
        <v>2.4762167000000002E-2</v>
      </c>
      <c r="J12" s="120">
        <v>57.132618299999997</v>
      </c>
      <c r="K12" s="120"/>
      <c r="L12" s="120"/>
      <c r="M12" s="120">
        <v>222.05799959999999</v>
      </c>
      <c r="N12" s="120">
        <v>0.498509761</v>
      </c>
      <c r="O12" s="120"/>
      <c r="P12" s="120">
        <v>1017.513652</v>
      </c>
      <c r="Q12" s="120">
        <v>315.98041460000002</v>
      </c>
      <c r="R12" s="120">
        <v>5.3797507000000001E-2</v>
      </c>
      <c r="S12" s="120">
        <v>0.47731167800000002</v>
      </c>
      <c r="T12" s="120"/>
      <c r="U12" s="120"/>
      <c r="V12" s="120">
        <v>8.0280488999999997E-2</v>
      </c>
      <c r="W12" s="120">
        <v>5.2739132000000001E-2</v>
      </c>
      <c r="X12" s="120"/>
      <c r="Y12" s="120"/>
      <c r="Z12" s="120"/>
      <c r="AA12" s="120">
        <v>1.440975672</v>
      </c>
      <c r="AB12" s="120">
        <v>0.97227949800000002</v>
      </c>
      <c r="AC12" s="120">
        <v>1.057306383</v>
      </c>
      <c r="AD12" s="120"/>
      <c r="AE12" s="120"/>
      <c r="AF12" s="120">
        <v>0.12465512500000001</v>
      </c>
      <c r="AG12" s="120"/>
      <c r="AH12" s="120">
        <v>0.84753505600000001</v>
      </c>
      <c r="AI12" s="120">
        <v>5.3797507000000001E-2</v>
      </c>
      <c r="AJ12" s="120"/>
      <c r="AK12" s="120"/>
      <c r="AL12" s="21" t="s">
        <v>146</v>
      </c>
      <c r="AM12" s="39">
        <v>3.1</v>
      </c>
      <c r="AN12" s="21" t="s">
        <v>118</v>
      </c>
      <c r="AO12" s="21" t="s">
        <v>119</v>
      </c>
      <c r="AP12" s="21" t="s">
        <v>120</v>
      </c>
      <c r="AQ12" s="21" t="s">
        <v>121</v>
      </c>
      <c r="AR12" s="21" t="s">
        <v>122</v>
      </c>
      <c r="AS12" s="21" t="s">
        <v>123</v>
      </c>
      <c r="AT12" s="39">
        <v>2016</v>
      </c>
      <c r="AU12" s="21" t="s">
        <v>124</v>
      </c>
      <c r="AV12" s="21" t="s">
        <v>125</v>
      </c>
      <c r="AW12" s="21" t="s">
        <v>126</v>
      </c>
      <c r="AX12" s="21" t="s">
        <v>127</v>
      </c>
      <c r="AY12" s="21" t="str">
        <f>"https://doi.org/"&amp;Table1[[#This Row],[DOI]]</f>
        <v>https://doi.org/10.1111/jiec.12446</v>
      </c>
      <c r="AZ12" s="21" t="s">
        <v>120</v>
      </c>
      <c r="BA12" s="21" t="s">
        <v>128</v>
      </c>
      <c r="BB12" s="21" t="s">
        <v>129</v>
      </c>
      <c r="BC12" s="21" t="s">
        <v>120</v>
      </c>
      <c r="BD12" s="21" t="s">
        <v>130</v>
      </c>
      <c r="BE12" s="21" t="s">
        <v>131</v>
      </c>
      <c r="BF12" s="21" t="s">
        <v>132</v>
      </c>
      <c r="BG12" s="21" t="s">
        <v>133</v>
      </c>
      <c r="BH12" s="21">
        <v>5362</v>
      </c>
      <c r="BI12" s="21" t="s">
        <v>119</v>
      </c>
      <c r="BJ12" s="21">
        <v>4039.855</v>
      </c>
      <c r="BK12" s="21" t="s">
        <v>119</v>
      </c>
      <c r="BL12" s="21">
        <v>90.964997499999996</v>
      </c>
      <c r="BM12" s="21">
        <v>82445</v>
      </c>
      <c r="BN12" s="21" t="s">
        <v>119</v>
      </c>
      <c r="BO12" s="21" t="s">
        <v>134</v>
      </c>
      <c r="BP12" s="21">
        <v>6727</v>
      </c>
      <c r="BQ12" s="21" t="s">
        <v>119</v>
      </c>
      <c r="BR12" s="21">
        <v>0.63600000000000001</v>
      </c>
      <c r="BS12" s="21" t="s">
        <v>119</v>
      </c>
      <c r="BT12" s="21">
        <v>2767</v>
      </c>
      <c r="BU12" s="21" t="s">
        <v>120</v>
      </c>
      <c r="BV12" s="21" t="s">
        <v>120</v>
      </c>
      <c r="BW12" s="22" t="s">
        <v>135</v>
      </c>
      <c r="BX12" s="23" t="str">
        <f>_xlfn.XLOOKUP(BW12,dimensions_items!$B$4:$B$35,dimensions_items!$C$4:$C$35,"NULL",0)</f>
        <v>R5.2OECD</v>
      </c>
      <c r="BY12" s="23" t="s">
        <v>42</v>
      </c>
      <c r="BZ12" s="22" t="s">
        <v>31</v>
      </c>
      <c r="CA12" s="22" t="s">
        <v>18</v>
      </c>
      <c r="CB12" s="22" t="s">
        <v>19</v>
      </c>
      <c r="CC12" s="21" t="str">
        <f t="shared" si="3"/>
        <v>RU</v>
      </c>
      <c r="CD12" s="21" t="str">
        <f t="shared" si="4"/>
        <v>U</v>
      </c>
      <c r="CE12" s="21" t="str">
        <f t="shared" si="5"/>
        <v>OECD_EU15</v>
      </c>
      <c r="CF12" s="21">
        <f>IF(ISNUMBER(Table1[[#This Row],[concrete]]),Table1[[#This Row],[concrete]],IF(AND(ISNUMBER(Table1[[#This Row],[cement]]),ISNUMBER(Table1[[#This Row],[aggregates]])),Table1[[#This Row],[cement]]+Table1[[#This Row],[aggregates]],""))</f>
        <v>222.05799959999999</v>
      </c>
    </row>
    <row r="13" spans="1:84" s="8" customFormat="1">
      <c r="A13" s="10">
        <v>11</v>
      </c>
      <c r="B13" s="21" t="s">
        <v>115</v>
      </c>
      <c r="C13" s="21" t="s">
        <v>116</v>
      </c>
      <c r="D13" s="39"/>
      <c r="E13" s="10">
        <v>1918</v>
      </c>
      <c r="F13" s="39">
        <v>7.4222510909999997</v>
      </c>
      <c r="G13" s="39">
        <v>0.22547781</v>
      </c>
      <c r="H13" s="39">
        <v>6.8259389000000004E-2</v>
      </c>
      <c r="I13" s="39">
        <v>2.8838915E-2</v>
      </c>
      <c r="J13" s="120">
        <v>88.784259079999998</v>
      </c>
      <c r="K13" s="120"/>
      <c r="L13" s="120"/>
      <c r="M13" s="120">
        <v>74.260452119999997</v>
      </c>
      <c r="N13" s="120"/>
      <c r="O13" s="120"/>
      <c r="P13" s="120">
        <v>1070.365998</v>
      </c>
      <c r="Q13" s="120">
        <v>336.80956939999999</v>
      </c>
      <c r="R13" s="120">
        <v>6.2654524000000003E-2</v>
      </c>
      <c r="S13" s="120">
        <v>0.55589445500000001</v>
      </c>
      <c r="T13" s="120"/>
      <c r="U13" s="120"/>
      <c r="V13" s="120">
        <v>8.3007191999999994E-2</v>
      </c>
      <c r="W13" s="120">
        <v>6.1421901000000001E-2</v>
      </c>
      <c r="X13" s="120"/>
      <c r="Y13" s="120"/>
      <c r="Z13" s="120"/>
      <c r="AA13" s="120">
        <v>1.678212421</v>
      </c>
      <c r="AB13" s="120">
        <v>0.91134909399999997</v>
      </c>
      <c r="AC13" s="120">
        <v>1.2313772810000001</v>
      </c>
      <c r="AD13" s="120"/>
      <c r="AE13" s="120"/>
      <c r="AF13" s="120">
        <v>0.14517786999999999</v>
      </c>
      <c r="AG13" s="120"/>
      <c r="AH13" s="120"/>
      <c r="AI13" s="120">
        <v>6.2654524000000003E-2</v>
      </c>
      <c r="AJ13" s="120"/>
      <c r="AK13" s="120"/>
      <c r="AL13" s="21" t="s">
        <v>147</v>
      </c>
      <c r="AM13" s="39">
        <v>3.6</v>
      </c>
      <c r="AN13" s="21" t="s">
        <v>118</v>
      </c>
      <c r="AO13" s="21" t="s">
        <v>119</v>
      </c>
      <c r="AP13" s="21" t="s">
        <v>120</v>
      </c>
      <c r="AQ13" s="21" t="s">
        <v>121</v>
      </c>
      <c r="AR13" s="21" t="s">
        <v>122</v>
      </c>
      <c r="AS13" s="21" t="s">
        <v>123</v>
      </c>
      <c r="AT13" s="39">
        <v>2016</v>
      </c>
      <c r="AU13" s="21" t="s">
        <v>124</v>
      </c>
      <c r="AV13" s="21" t="s">
        <v>125</v>
      </c>
      <c r="AW13" s="21" t="s">
        <v>126</v>
      </c>
      <c r="AX13" s="21" t="s">
        <v>127</v>
      </c>
      <c r="AY13" s="21" t="str">
        <f>"https://doi.org/"&amp;Table1[[#This Row],[DOI]]</f>
        <v>https://doi.org/10.1111/jiec.12446</v>
      </c>
      <c r="AZ13" s="21" t="s">
        <v>120</v>
      </c>
      <c r="BA13" s="21" t="s">
        <v>128</v>
      </c>
      <c r="BB13" s="21" t="s">
        <v>129</v>
      </c>
      <c r="BC13" s="21" t="s">
        <v>120</v>
      </c>
      <c r="BD13" s="21" t="s">
        <v>130</v>
      </c>
      <c r="BE13" s="21" t="s">
        <v>131</v>
      </c>
      <c r="BF13" s="21" t="s">
        <v>132</v>
      </c>
      <c r="BG13" s="21" t="s">
        <v>133</v>
      </c>
      <c r="BH13" s="21">
        <v>5362</v>
      </c>
      <c r="BI13" s="21" t="s">
        <v>119</v>
      </c>
      <c r="BJ13" s="21">
        <v>4039.855</v>
      </c>
      <c r="BK13" s="21" t="s">
        <v>119</v>
      </c>
      <c r="BL13" s="21">
        <v>90.964997499999996</v>
      </c>
      <c r="BM13" s="21">
        <v>82445</v>
      </c>
      <c r="BN13" s="21" t="s">
        <v>119</v>
      </c>
      <c r="BO13" s="21" t="s">
        <v>134</v>
      </c>
      <c r="BP13" s="21">
        <v>6727</v>
      </c>
      <c r="BQ13" s="21" t="s">
        <v>119</v>
      </c>
      <c r="BR13" s="21">
        <v>0.63600000000000001</v>
      </c>
      <c r="BS13" s="21" t="s">
        <v>119</v>
      </c>
      <c r="BT13" s="21">
        <v>2767</v>
      </c>
      <c r="BU13" s="21" t="s">
        <v>120</v>
      </c>
      <c r="BV13" s="21" t="s">
        <v>120</v>
      </c>
      <c r="BW13" s="22" t="s">
        <v>135</v>
      </c>
      <c r="BX13" s="23" t="str">
        <f>_xlfn.XLOOKUP(BW13,dimensions_items!$B$4:$B$35,dimensions_items!$C$4:$C$35,"NULL",0)</f>
        <v>R5.2OECD</v>
      </c>
      <c r="BY13" s="23" t="s">
        <v>42</v>
      </c>
      <c r="BZ13" s="22" t="s">
        <v>31</v>
      </c>
      <c r="CA13" s="22" t="s">
        <v>18</v>
      </c>
      <c r="CB13" s="22" t="s">
        <v>19</v>
      </c>
      <c r="CC13" s="21" t="str">
        <f t="shared" si="3"/>
        <v>RU</v>
      </c>
      <c r="CD13" s="21" t="str">
        <f t="shared" si="4"/>
        <v>U</v>
      </c>
      <c r="CE13" s="21" t="str">
        <f t="shared" si="5"/>
        <v>OECD_EU15</v>
      </c>
      <c r="CF13" s="21">
        <f>IF(ISNUMBER(Table1[[#This Row],[concrete]]),Table1[[#This Row],[concrete]],IF(AND(ISNUMBER(Table1[[#This Row],[cement]]),ISNUMBER(Table1[[#This Row],[aggregates]])),Table1[[#This Row],[cement]]+Table1[[#This Row],[aggregates]],""))</f>
        <v>74.260452119999997</v>
      </c>
    </row>
    <row r="14" spans="1:84" s="8" customFormat="1">
      <c r="A14" s="10">
        <v>12</v>
      </c>
      <c r="B14" s="21" t="s">
        <v>115</v>
      </c>
      <c r="C14" s="21" t="s">
        <v>116</v>
      </c>
      <c r="D14" s="39">
        <v>1919</v>
      </c>
      <c r="E14" s="10">
        <v>1946</v>
      </c>
      <c r="F14" s="39">
        <v>2.9153562160000002</v>
      </c>
      <c r="G14" s="39">
        <v>7.6867309999999996E-3</v>
      </c>
      <c r="H14" s="39"/>
      <c r="I14" s="39"/>
      <c r="J14" s="120">
        <v>44.995235180000002</v>
      </c>
      <c r="K14" s="120"/>
      <c r="L14" s="120"/>
      <c r="M14" s="120">
        <v>31.2915931</v>
      </c>
      <c r="N14" s="120">
        <v>11.6260014</v>
      </c>
      <c r="O14" s="120"/>
      <c r="P14" s="120">
        <v>923.06293630000005</v>
      </c>
      <c r="Q14" s="120">
        <v>303.68889849999999</v>
      </c>
      <c r="R14" s="120"/>
      <c r="S14" s="120"/>
      <c r="T14" s="120"/>
      <c r="U14" s="120"/>
      <c r="V14" s="120"/>
      <c r="W14" s="120"/>
      <c r="X14" s="120">
        <v>3.3903827479999999</v>
      </c>
      <c r="Y14" s="120"/>
      <c r="Z14" s="120"/>
      <c r="AA14" s="120"/>
      <c r="AB14" s="120">
        <v>1.2216487840000001</v>
      </c>
      <c r="AC14" s="120"/>
      <c r="AD14" s="120"/>
      <c r="AE14" s="120">
        <v>0.35478658200000002</v>
      </c>
      <c r="AF14" s="120"/>
      <c r="AG14" s="120"/>
      <c r="AH14" s="120"/>
      <c r="AI14" s="120">
        <v>0</v>
      </c>
      <c r="AJ14" s="120"/>
      <c r="AK14" s="120"/>
      <c r="AL14" s="21" t="s">
        <v>148</v>
      </c>
      <c r="AM14" s="39">
        <v>3.4</v>
      </c>
      <c r="AN14" s="21" t="s">
        <v>118</v>
      </c>
      <c r="AO14" s="21" t="s">
        <v>119</v>
      </c>
      <c r="AP14" s="21" t="s">
        <v>120</v>
      </c>
      <c r="AQ14" s="21" t="s">
        <v>121</v>
      </c>
      <c r="AR14" s="21" t="s">
        <v>122</v>
      </c>
      <c r="AS14" s="21" t="s">
        <v>123</v>
      </c>
      <c r="AT14" s="39">
        <v>2016</v>
      </c>
      <c r="AU14" s="21" t="s">
        <v>124</v>
      </c>
      <c r="AV14" s="21" t="s">
        <v>125</v>
      </c>
      <c r="AW14" s="21" t="s">
        <v>126</v>
      </c>
      <c r="AX14" s="21" t="s">
        <v>127</v>
      </c>
      <c r="AY14" s="21" t="str">
        <f>"https://doi.org/"&amp;Table1[[#This Row],[DOI]]</f>
        <v>https://doi.org/10.1111/jiec.12446</v>
      </c>
      <c r="AZ14" s="21" t="s">
        <v>120</v>
      </c>
      <c r="BA14" s="21" t="s">
        <v>128</v>
      </c>
      <c r="BB14" s="21" t="s">
        <v>129</v>
      </c>
      <c r="BC14" s="21" t="s">
        <v>120</v>
      </c>
      <c r="BD14" s="21" t="s">
        <v>149</v>
      </c>
      <c r="BE14" s="21" t="s">
        <v>131</v>
      </c>
      <c r="BF14" s="21" t="s">
        <v>132</v>
      </c>
      <c r="BG14" s="21" t="s">
        <v>133</v>
      </c>
      <c r="BH14" s="21">
        <v>5362</v>
      </c>
      <c r="BI14" s="21" t="s">
        <v>119</v>
      </c>
      <c r="BJ14" s="21">
        <v>4039.855</v>
      </c>
      <c r="BK14" s="21" t="s">
        <v>119</v>
      </c>
      <c r="BL14" s="21">
        <v>90.964997499999996</v>
      </c>
      <c r="BM14" s="21">
        <v>82445</v>
      </c>
      <c r="BN14" s="21">
        <v>6420</v>
      </c>
      <c r="BO14" s="21" t="s">
        <v>119</v>
      </c>
      <c r="BP14" s="21">
        <v>7000</v>
      </c>
      <c r="BQ14" s="21" t="s">
        <v>119</v>
      </c>
      <c r="BR14" s="21">
        <v>0.63600000000000001</v>
      </c>
      <c r="BS14" s="21">
        <v>2447</v>
      </c>
      <c r="BT14" s="21">
        <v>2352</v>
      </c>
      <c r="BU14" s="21" t="s">
        <v>120</v>
      </c>
      <c r="BV14" s="21" t="s">
        <v>120</v>
      </c>
      <c r="BW14" s="22" t="s">
        <v>135</v>
      </c>
      <c r="BX14" s="23" t="str">
        <f>_xlfn.XLOOKUP(BW14,dimensions_items!$B$4:$B$35,dimensions_items!$C$4:$C$35,"NULL",0)</f>
        <v>R5.2OECD</v>
      </c>
      <c r="BY14" s="23" t="s">
        <v>42</v>
      </c>
      <c r="BZ14" s="22" t="s">
        <v>31</v>
      </c>
      <c r="CA14" s="22" t="s">
        <v>18</v>
      </c>
      <c r="CB14" s="22" t="s">
        <v>19</v>
      </c>
      <c r="CC14" s="21" t="str">
        <f t="shared" si="3"/>
        <v>RU</v>
      </c>
      <c r="CD14" s="21" t="str">
        <f t="shared" si="4"/>
        <v>U</v>
      </c>
      <c r="CE14" s="21" t="str">
        <f t="shared" si="5"/>
        <v>OECD_EU15</v>
      </c>
      <c r="CF14" s="21">
        <f>IF(ISNUMBER(Table1[[#This Row],[concrete]]),Table1[[#This Row],[concrete]],IF(AND(ISNUMBER(Table1[[#This Row],[cement]]),ISNUMBER(Table1[[#This Row],[aggregates]])),Table1[[#This Row],[cement]]+Table1[[#This Row],[aggregates]],""))</f>
        <v>31.2915931</v>
      </c>
    </row>
    <row r="15" spans="1:84" s="8" customFormat="1">
      <c r="A15" s="10">
        <v>13</v>
      </c>
      <c r="B15" s="21" t="s">
        <v>115</v>
      </c>
      <c r="C15" s="21" t="s">
        <v>116</v>
      </c>
      <c r="D15" s="39">
        <v>1919</v>
      </c>
      <c r="E15" s="10">
        <v>1946</v>
      </c>
      <c r="F15" s="39">
        <v>7.9876581179999997</v>
      </c>
      <c r="G15" s="39">
        <v>0.18289549499999999</v>
      </c>
      <c r="H15" s="39">
        <v>5.5368352000000003E-2</v>
      </c>
      <c r="I15" s="39">
        <v>2.339258E-2</v>
      </c>
      <c r="J15" s="120">
        <v>49.185670870000003</v>
      </c>
      <c r="K15" s="120"/>
      <c r="L15" s="120"/>
      <c r="M15" s="120">
        <v>65.726081050000005</v>
      </c>
      <c r="N15" s="120"/>
      <c r="O15" s="120"/>
      <c r="P15" s="120">
        <v>1080.956606</v>
      </c>
      <c r="Q15" s="120">
        <v>362.42218709999997</v>
      </c>
      <c r="R15" s="120">
        <v>5.0821986E-2</v>
      </c>
      <c r="S15" s="120">
        <v>0.45091173800000001</v>
      </c>
      <c r="T15" s="120"/>
      <c r="U15" s="120"/>
      <c r="V15" s="120">
        <v>6.7330978E-2</v>
      </c>
      <c r="W15" s="120">
        <v>4.9822149000000003E-2</v>
      </c>
      <c r="X15" s="120"/>
      <c r="Y15" s="120"/>
      <c r="Z15" s="120"/>
      <c r="AA15" s="120">
        <v>1.3612758190000001</v>
      </c>
      <c r="AB15" s="120">
        <v>1.7599989949999999</v>
      </c>
      <c r="AC15" s="120">
        <v>0.998827142</v>
      </c>
      <c r="AD15" s="120"/>
      <c r="AE15" s="120"/>
      <c r="AF15" s="120">
        <v>0.11776049399999999</v>
      </c>
      <c r="AG15" s="120"/>
      <c r="AH15" s="120"/>
      <c r="AI15" s="120">
        <v>5.0821986E-2</v>
      </c>
      <c r="AJ15" s="120"/>
      <c r="AK15" s="120"/>
      <c r="AL15" s="21" t="s">
        <v>150</v>
      </c>
      <c r="AM15" s="39">
        <v>2.9</v>
      </c>
      <c r="AN15" s="21" t="s">
        <v>118</v>
      </c>
      <c r="AO15" s="21" t="s">
        <v>119</v>
      </c>
      <c r="AP15" s="21" t="s">
        <v>120</v>
      </c>
      <c r="AQ15" s="21" t="s">
        <v>121</v>
      </c>
      <c r="AR15" s="21" t="s">
        <v>122</v>
      </c>
      <c r="AS15" s="21" t="s">
        <v>123</v>
      </c>
      <c r="AT15" s="39">
        <v>2016</v>
      </c>
      <c r="AU15" s="21" t="s">
        <v>124</v>
      </c>
      <c r="AV15" s="21" t="s">
        <v>125</v>
      </c>
      <c r="AW15" s="21" t="s">
        <v>126</v>
      </c>
      <c r="AX15" s="21" t="s">
        <v>127</v>
      </c>
      <c r="AY15" s="21" t="str">
        <f>"https://doi.org/"&amp;Table1[[#This Row],[DOI]]</f>
        <v>https://doi.org/10.1111/jiec.12446</v>
      </c>
      <c r="AZ15" s="21" t="s">
        <v>120</v>
      </c>
      <c r="BA15" s="21" t="s">
        <v>128</v>
      </c>
      <c r="BB15" s="21" t="s">
        <v>129</v>
      </c>
      <c r="BC15" s="21" t="s">
        <v>120</v>
      </c>
      <c r="BD15" s="21" t="s">
        <v>149</v>
      </c>
      <c r="BE15" s="21" t="s">
        <v>131</v>
      </c>
      <c r="BF15" s="21" t="s">
        <v>132</v>
      </c>
      <c r="BG15" s="21" t="s">
        <v>133</v>
      </c>
      <c r="BH15" s="21">
        <v>5362</v>
      </c>
      <c r="BI15" s="21" t="s">
        <v>119</v>
      </c>
      <c r="BJ15" s="21">
        <v>4039.855</v>
      </c>
      <c r="BK15" s="21" t="s">
        <v>119</v>
      </c>
      <c r="BL15" s="21">
        <v>90.964997499999996</v>
      </c>
      <c r="BM15" s="21">
        <v>82445</v>
      </c>
      <c r="BN15" s="21">
        <v>6420</v>
      </c>
      <c r="BO15" s="21" t="s">
        <v>119</v>
      </c>
      <c r="BP15" s="21">
        <v>7000</v>
      </c>
      <c r="BQ15" s="21" t="s">
        <v>119</v>
      </c>
      <c r="BR15" s="21">
        <v>0.63600000000000001</v>
      </c>
      <c r="BS15" s="21">
        <v>2447</v>
      </c>
      <c r="BT15" s="21">
        <v>2352</v>
      </c>
      <c r="BU15" s="21" t="s">
        <v>120</v>
      </c>
      <c r="BV15" s="21" t="s">
        <v>120</v>
      </c>
      <c r="BW15" s="22" t="s">
        <v>135</v>
      </c>
      <c r="BX15" s="23" t="str">
        <f>_xlfn.XLOOKUP(BW15,dimensions_items!$B$4:$B$35,dimensions_items!$C$4:$C$35,"NULL",0)</f>
        <v>R5.2OECD</v>
      </c>
      <c r="BY15" s="23" t="s">
        <v>42</v>
      </c>
      <c r="BZ15" s="22" t="s">
        <v>31</v>
      </c>
      <c r="CA15" s="22" t="s">
        <v>18</v>
      </c>
      <c r="CB15" s="22" t="s">
        <v>19</v>
      </c>
      <c r="CC15" s="21" t="str">
        <f t="shared" si="3"/>
        <v>RU</v>
      </c>
      <c r="CD15" s="21" t="str">
        <f t="shared" si="4"/>
        <v>U</v>
      </c>
      <c r="CE15" s="21" t="str">
        <f t="shared" si="5"/>
        <v>OECD_EU15</v>
      </c>
      <c r="CF15" s="21">
        <f>IF(ISNUMBER(Table1[[#This Row],[concrete]]),Table1[[#This Row],[concrete]],IF(AND(ISNUMBER(Table1[[#This Row],[cement]]),ISNUMBER(Table1[[#This Row],[aggregates]])),Table1[[#This Row],[cement]]+Table1[[#This Row],[aggregates]],""))</f>
        <v>65.726081050000005</v>
      </c>
    </row>
    <row r="16" spans="1:84" s="8" customFormat="1">
      <c r="A16" s="10">
        <v>14</v>
      </c>
      <c r="B16" s="21" t="s">
        <v>115</v>
      </c>
      <c r="C16" s="21" t="s">
        <v>116</v>
      </c>
      <c r="D16" s="39">
        <v>1919</v>
      </c>
      <c r="E16" s="10">
        <v>1946</v>
      </c>
      <c r="F16" s="39">
        <v>9.2531680690000009</v>
      </c>
      <c r="G16" s="39">
        <v>0.16839902100000001</v>
      </c>
      <c r="H16" s="39">
        <v>5.0979802999999997E-2</v>
      </c>
      <c r="I16" s="39">
        <v>2.1538462000000001E-2</v>
      </c>
      <c r="J16" s="120">
        <v>20.988772919999999</v>
      </c>
      <c r="K16" s="120"/>
      <c r="L16" s="120"/>
      <c r="M16" s="120">
        <v>571.07588269999997</v>
      </c>
      <c r="N16" s="120">
        <v>8.2285606149999992</v>
      </c>
      <c r="O16" s="120"/>
      <c r="P16" s="120">
        <v>166.44903769999999</v>
      </c>
      <c r="Q16" s="120">
        <v>125.4252812</v>
      </c>
      <c r="R16" s="120">
        <v>4.6793785999999997E-2</v>
      </c>
      <c r="S16" s="120">
        <v>0.41517203899999999</v>
      </c>
      <c r="T16" s="120"/>
      <c r="U16" s="120"/>
      <c r="V16" s="120">
        <v>6.1994260000000002E-2</v>
      </c>
      <c r="W16" s="120">
        <v>4.5873196999999998E-2</v>
      </c>
      <c r="X16" s="120">
        <v>3.0563225140000001</v>
      </c>
      <c r="Y16" s="120"/>
      <c r="Z16" s="120"/>
      <c r="AA16" s="120">
        <v>1.2533797849999999</v>
      </c>
      <c r="AB16" s="120">
        <v>1.1724515289999999</v>
      </c>
      <c r="AC16" s="120">
        <v>0.91965914000000004</v>
      </c>
      <c r="AD16" s="120"/>
      <c r="AE16" s="120"/>
      <c r="AF16" s="120">
        <v>0.108426684</v>
      </c>
      <c r="AG16" s="120"/>
      <c r="AH16" s="120"/>
      <c r="AI16" s="120">
        <v>4.6793785999999997E-2</v>
      </c>
      <c r="AJ16" s="120"/>
      <c r="AK16" s="120"/>
      <c r="AL16" s="21" t="s">
        <v>151</v>
      </c>
      <c r="AM16" s="39">
        <v>2.7</v>
      </c>
      <c r="AN16" s="21" t="s">
        <v>118</v>
      </c>
      <c r="AO16" s="21" t="s">
        <v>119</v>
      </c>
      <c r="AP16" s="21" t="s">
        <v>120</v>
      </c>
      <c r="AQ16" s="21" t="s">
        <v>121</v>
      </c>
      <c r="AR16" s="21" t="s">
        <v>122</v>
      </c>
      <c r="AS16" s="21" t="s">
        <v>123</v>
      </c>
      <c r="AT16" s="39">
        <v>2016</v>
      </c>
      <c r="AU16" s="21" t="s">
        <v>124</v>
      </c>
      <c r="AV16" s="21" t="s">
        <v>125</v>
      </c>
      <c r="AW16" s="21" t="s">
        <v>126</v>
      </c>
      <c r="AX16" s="21" t="s">
        <v>127</v>
      </c>
      <c r="AY16" s="21" t="str">
        <f>"https://doi.org/"&amp;Table1[[#This Row],[DOI]]</f>
        <v>https://doi.org/10.1111/jiec.12446</v>
      </c>
      <c r="AZ16" s="21" t="s">
        <v>120</v>
      </c>
      <c r="BA16" s="21" t="s">
        <v>128</v>
      </c>
      <c r="BB16" s="21" t="s">
        <v>129</v>
      </c>
      <c r="BC16" s="21" t="s">
        <v>120</v>
      </c>
      <c r="BD16" s="21" t="s">
        <v>149</v>
      </c>
      <c r="BE16" s="21" t="s">
        <v>131</v>
      </c>
      <c r="BF16" s="21" t="s">
        <v>132</v>
      </c>
      <c r="BG16" s="21" t="s">
        <v>133</v>
      </c>
      <c r="BH16" s="21">
        <v>5362</v>
      </c>
      <c r="BI16" s="21" t="s">
        <v>119</v>
      </c>
      <c r="BJ16" s="21">
        <v>4039.855</v>
      </c>
      <c r="BK16" s="21" t="s">
        <v>119</v>
      </c>
      <c r="BL16" s="21">
        <v>90.964997499999996</v>
      </c>
      <c r="BM16" s="21">
        <v>82445</v>
      </c>
      <c r="BN16" s="21">
        <v>6420</v>
      </c>
      <c r="BO16" s="21" t="s">
        <v>119</v>
      </c>
      <c r="BP16" s="21">
        <v>7000</v>
      </c>
      <c r="BQ16" s="21" t="s">
        <v>119</v>
      </c>
      <c r="BR16" s="21">
        <v>0.63600000000000001</v>
      </c>
      <c r="BS16" s="21">
        <v>2447</v>
      </c>
      <c r="BT16" s="21">
        <v>2352</v>
      </c>
      <c r="BU16" s="21" t="s">
        <v>120</v>
      </c>
      <c r="BV16" s="21" t="s">
        <v>120</v>
      </c>
      <c r="BW16" s="22" t="s">
        <v>135</v>
      </c>
      <c r="BX16" s="23" t="str">
        <f>_xlfn.XLOOKUP(BW16,dimensions_items!$B$4:$B$35,dimensions_items!$C$4:$C$35,"NULL",0)</f>
        <v>R5.2OECD</v>
      </c>
      <c r="BY16" s="23" t="s">
        <v>42</v>
      </c>
      <c r="BZ16" s="22" t="s">
        <v>31</v>
      </c>
      <c r="CA16" s="22" t="s">
        <v>18</v>
      </c>
      <c r="CB16" s="22" t="s">
        <v>19</v>
      </c>
      <c r="CC16" s="21" t="str">
        <f t="shared" si="3"/>
        <v>RU</v>
      </c>
      <c r="CD16" s="21" t="str">
        <f t="shared" si="4"/>
        <v>U</v>
      </c>
      <c r="CE16" s="21" t="str">
        <f t="shared" si="5"/>
        <v>OECD_EU15</v>
      </c>
      <c r="CF16" s="21">
        <f>IF(ISNUMBER(Table1[[#This Row],[concrete]]),Table1[[#This Row],[concrete]],IF(AND(ISNUMBER(Table1[[#This Row],[cement]]),ISNUMBER(Table1[[#This Row],[aggregates]])),Table1[[#This Row],[cement]]+Table1[[#This Row],[aggregates]],""))</f>
        <v>571.07588269999997</v>
      </c>
    </row>
    <row r="17" spans="1:84" s="8" customFormat="1">
      <c r="A17" s="10">
        <v>15</v>
      </c>
      <c r="B17" s="21" t="s">
        <v>115</v>
      </c>
      <c r="C17" s="21" t="s">
        <v>116</v>
      </c>
      <c r="D17" s="39">
        <v>1919</v>
      </c>
      <c r="E17" s="10">
        <v>1946</v>
      </c>
      <c r="F17" s="39">
        <v>19.438628850000001</v>
      </c>
      <c r="G17" s="39">
        <v>0.18266505799999999</v>
      </c>
      <c r="H17" s="39">
        <v>0.31653051399999999</v>
      </c>
      <c r="I17" s="39">
        <v>2.3363107000000001E-2</v>
      </c>
      <c r="J17" s="120">
        <v>12.125592210000001</v>
      </c>
      <c r="K17" s="120"/>
      <c r="L17" s="120"/>
      <c r="M17" s="120">
        <v>858.67957690000003</v>
      </c>
      <c r="N17" s="120">
        <v>2.534077114</v>
      </c>
      <c r="O17" s="120"/>
      <c r="P17" s="120">
        <v>113.54932429999999</v>
      </c>
      <c r="Q17" s="120">
        <v>78.152251649999997</v>
      </c>
      <c r="R17" s="120">
        <v>5.0757953000000001E-2</v>
      </c>
      <c r="S17" s="120">
        <v>0.450343618</v>
      </c>
      <c r="T17" s="120"/>
      <c r="U17" s="120"/>
      <c r="V17" s="120">
        <v>6.7246144999999993E-2</v>
      </c>
      <c r="W17" s="120">
        <v>4.9759376000000001E-2</v>
      </c>
      <c r="X17" s="120">
        <v>0.86771922400000001</v>
      </c>
      <c r="Y17" s="120"/>
      <c r="Z17" s="120"/>
      <c r="AA17" s="120">
        <v>1.359560697</v>
      </c>
      <c r="AB17" s="120">
        <v>1.4341796680000001</v>
      </c>
      <c r="AC17" s="120">
        <v>1.0319668310000001</v>
      </c>
      <c r="AD17" s="120"/>
      <c r="AE17" s="120"/>
      <c r="AF17" s="120">
        <v>0.117612123</v>
      </c>
      <c r="AG17" s="120"/>
      <c r="AH17" s="120">
        <v>5.5773209999999997E-3</v>
      </c>
      <c r="AI17" s="120">
        <v>5.0757953000000001E-2</v>
      </c>
      <c r="AJ17" s="120"/>
      <c r="AK17" s="120"/>
      <c r="AL17" s="21" t="s">
        <v>152</v>
      </c>
      <c r="AM17" s="39">
        <v>2.9</v>
      </c>
      <c r="AN17" s="21" t="s">
        <v>118</v>
      </c>
      <c r="AO17" s="21" t="s">
        <v>119</v>
      </c>
      <c r="AP17" s="21" t="s">
        <v>120</v>
      </c>
      <c r="AQ17" s="21" t="s">
        <v>121</v>
      </c>
      <c r="AR17" s="21" t="s">
        <v>122</v>
      </c>
      <c r="AS17" s="21" t="s">
        <v>123</v>
      </c>
      <c r="AT17" s="39">
        <v>2016</v>
      </c>
      <c r="AU17" s="21" t="s">
        <v>124</v>
      </c>
      <c r="AV17" s="21" t="s">
        <v>125</v>
      </c>
      <c r="AW17" s="21" t="s">
        <v>126</v>
      </c>
      <c r="AX17" s="21" t="s">
        <v>127</v>
      </c>
      <c r="AY17" s="21" t="str">
        <f>"https://doi.org/"&amp;Table1[[#This Row],[DOI]]</f>
        <v>https://doi.org/10.1111/jiec.12446</v>
      </c>
      <c r="AZ17" s="21" t="s">
        <v>120</v>
      </c>
      <c r="BA17" s="21" t="s">
        <v>128</v>
      </c>
      <c r="BB17" s="21" t="s">
        <v>129</v>
      </c>
      <c r="BC17" s="21" t="s">
        <v>120</v>
      </c>
      <c r="BD17" s="21" t="s">
        <v>149</v>
      </c>
      <c r="BE17" s="21" t="s">
        <v>131</v>
      </c>
      <c r="BF17" s="21" t="s">
        <v>132</v>
      </c>
      <c r="BG17" s="21" t="s">
        <v>133</v>
      </c>
      <c r="BH17" s="21">
        <v>5362</v>
      </c>
      <c r="BI17" s="21" t="s">
        <v>119</v>
      </c>
      <c r="BJ17" s="21">
        <v>4039.855</v>
      </c>
      <c r="BK17" s="21" t="s">
        <v>119</v>
      </c>
      <c r="BL17" s="21">
        <v>90.964997499999996</v>
      </c>
      <c r="BM17" s="21">
        <v>82445</v>
      </c>
      <c r="BN17" s="21">
        <v>6420</v>
      </c>
      <c r="BO17" s="21" t="s">
        <v>119</v>
      </c>
      <c r="BP17" s="21">
        <v>7000</v>
      </c>
      <c r="BQ17" s="21" t="s">
        <v>119</v>
      </c>
      <c r="BR17" s="21">
        <v>0.63600000000000001</v>
      </c>
      <c r="BS17" s="21">
        <v>2447</v>
      </c>
      <c r="BT17" s="21">
        <v>2352</v>
      </c>
      <c r="BU17" s="21" t="s">
        <v>120</v>
      </c>
      <c r="BV17" s="21" t="s">
        <v>120</v>
      </c>
      <c r="BW17" s="22" t="s">
        <v>135</v>
      </c>
      <c r="BX17" s="23" t="str">
        <f>_xlfn.XLOOKUP(BW17,dimensions_items!$B$4:$B$35,dimensions_items!$C$4:$C$35,"NULL",0)</f>
        <v>R5.2OECD</v>
      </c>
      <c r="BY17" s="23" t="s">
        <v>42</v>
      </c>
      <c r="BZ17" s="22" t="s">
        <v>31</v>
      </c>
      <c r="CA17" s="22" t="s">
        <v>18</v>
      </c>
      <c r="CB17" s="22" t="s">
        <v>19</v>
      </c>
      <c r="CC17" s="21" t="str">
        <f t="shared" si="3"/>
        <v>RU</v>
      </c>
      <c r="CD17" s="21" t="str">
        <f t="shared" si="4"/>
        <v>U</v>
      </c>
      <c r="CE17" s="21" t="str">
        <f t="shared" si="5"/>
        <v>OECD_EU15</v>
      </c>
      <c r="CF17" s="21">
        <f>IF(ISNUMBER(Table1[[#This Row],[concrete]]),Table1[[#This Row],[concrete]],IF(AND(ISNUMBER(Table1[[#This Row],[cement]]),ISNUMBER(Table1[[#This Row],[aggregates]])),Table1[[#This Row],[cement]]+Table1[[#This Row],[aggregates]],""))</f>
        <v>858.67957690000003</v>
      </c>
    </row>
    <row r="18" spans="1:84" s="8" customFormat="1">
      <c r="A18" s="10">
        <v>16</v>
      </c>
      <c r="B18" s="21" t="s">
        <v>115</v>
      </c>
      <c r="C18" s="21" t="s">
        <v>116</v>
      </c>
      <c r="D18" s="39">
        <v>1919</v>
      </c>
      <c r="E18" s="10">
        <v>1946</v>
      </c>
      <c r="F18" s="39">
        <v>19.501755849999999</v>
      </c>
      <c r="G18" s="39">
        <v>0.15599949299999999</v>
      </c>
      <c r="H18" s="39">
        <v>4.7226066999999997E-2</v>
      </c>
      <c r="I18" s="39">
        <v>1.9952544999999999E-2</v>
      </c>
      <c r="J18" s="120">
        <v>34.389458380000001</v>
      </c>
      <c r="K18" s="120"/>
      <c r="L18" s="120"/>
      <c r="M18" s="120">
        <v>690.94862239999998</v>
      </c>
      <c r="N18" s="120">
        <v>0.65349639400000004</v>
      </c>
      <c r="O18" s="120"/>
      <c r="P18" s="120">
        <v>471.75494179999998</v>
      </c>
      <c r="Q18" s="120">
        <v>213.84672309999999</v>
      </c>
      <c r="R18" s="120">
        <v>4.3348273999999999E-2</v>
      </c>
      <c r="S18" s="120">
        <v>0.38460216200000003</v>
      </c>
      <c r="T18" s="120"/>
      <c r="U18" s="120"/>
      <c r="V18" s="120">
        <v>5.7429508999999997E-2</v>
      </c>
      <c r="W18" s="120">
        <v>4.249547E-2</v>
      </c>
      <c r="X18" s="120">
        <v>0.26202026299999998</v>
      </c>
      <c r="Y18" s="120"/>
      <c r="Z18" s="120"/>
      <c r="AA18" s="120">
        <v>1.161091139</v>
      </c>
      <c r="AB18" s="120">
        <v>1.7570953069999999</v>
      </c>
      <c r="AC18" s="120">
        <v>0.85194295499999995</v>
      </c>
      <c r="AD18" s="120"/>
      <c r="AE18" s="120"/>
      <c r="AF18" s="120">
        <v>0.100443029</v>
      </c>
      <c r="AG18" s="120"/>
      <c r="AH18" s="120"/>
      <c r="AI18" s="120">
        <v>4.3348273999999999E-2</v>
      </c>
      <c r="AJ18" s="120"/>
      <c r="AK18" s="120"/>
      <c r="AL18" s="21" t="s">
        <v>153</v>
      </c>
      <c r="AM18" s="39">
        <v>2.5</v>
      </c>
      <c r="AN18" s="21" t="s">
        <v>118</v>
      </c>
      <c r="AO18" s="21" t="s">
        <v>119</v>
      </c>
      <c r="AP18" s="21" t="s">
        <v>120</v>
      </c>
      <c r="AQ18" s="21" t="s">
        <v>121</v>
      </c>
      <c r="AR18" s="21" t="s">
        <v>122</v>
      </c>
      <c r="AS18" s="21" t="s">
        <v>123</v>
      </c>
      <c r="AT18" s="39">
        <v>2016</v>
      </c>
      <c r="AU18" s="21" t="s">
        <v>124</v>
      </c>
      <c r="AV18" s="21" t="s">
        <v>125</v>
      </c>
      <c r="AW18" s="21" t="s">
        <v>126</v>
      </c>
      <c r="AX18" s="21" t="s">
        <v>127</v>
      </c>
      <c r="AY18" s="21" t="str">
        <f>"https://doi.org/"&amp;Table1[[#This Row],[DOI]]</f>
        <v>https://doi.org/10.1111/jiec.12446</v>
      </c>
      <c r="AZ18" s="21" t="s">
        <v>120</v>
      </c>
      <c r="BA18" s="21" t="s">
        <v>128</v>
      </c>
      <c r="BB18" s="21" t="s">
        <v>129</v>
      </c>
      <c r="BC18" s="21" t="s">
        <v>120</v>
      </c>
      <c r="BD18" s="21" t="s">
        <v>149</v>
      </c>
      <c r="BE18" s="21" t="s">
        <v>131</v>
      </c>
      <c r="BF18" s="21" t="s">
        <v>132</v>
      </c>
      <c r="BG18" s="21" t="s">
        <v>133</v>
      </c>
      <c r="BH18" s="21">
        <v>5362</v>
      </c>
      <c r="BI18" s="21" t="s">
        <v>119</v>
      </c>
      <c r="BJ18" s="21">
        <v>4039.855</v>
      </c>
      <c r="BK18" s="21" t="s">
        <v>119</v>
      </c>
      <c r="BL18" s="21">
        <v>90.964997499999996</v>
      </c>
      <c r="BM18" s="21">
        <v>82445</v>
      </c>
      <c r="BN18" s="21">
        <v>6420</v>
      </c>
      <c r="BO18" s="21" t="s">
        <v>119</v>
      </c>
      <c r="BP18" s="21">
        <v>7000</v>
      </c>
      <c r="BQ18" s="21" t="s">
        <v>119</v>
      </c>
      <c r="BR18" s="21">
        <v>0.63600000000000001</v>
      </c>
      <c r="BS18" s="21">
        <v>2447</v>
      </c>
      <c r="BT18" s="21">
        <v>2352</v>
      </c>
      <c r="BU18" s="21" t="s">
        <v>120</v>
      </c>
      <c r="BV18" s="21" t="s">
        <v>120</v>
      </c>
      <c r="BW18" s="22" t="s">
        <v>135</v>
      </c>
      <c r="BX18" s="23" t="str">
        <f>_xlfn.XLOOKUP(BW18,dimensions_items!$B$4:$B$35,dimensions_items!$C$4:$C$35,"NULL",0)</f>
        <v>R5.2OECD</v>
      </c>
      <c r="BY18" s="23" t="s">
        <v>42</v>
      </c>
      <c r="BZ18" s="22" t="s">
        <v>31</v>
      </c>
      <c r="CA18" s="22" t="s">
        <v>18</v>
      </c>
      <c r="CB18" s="22" t="s">
        <v>19</v>
      </c>
      <c r="CC18" s="21" t="str">
        <f t="shared" si="3"/>
        <v>RU</v>
      </c>
      <c r="CD18" s="21" t="str">
        <f t="shared" si="4"/>
        <v>U</v>
      </c>
      <c r="CE18" s="21" t="str">
        <f t="shared" si="5"/>
        <v>OECD_EU15</v>
      </c>
      <c r="CF18" s="21">
        <f>IF(ISNUMBER(Table1[[#This Row],[concrete]]),Table1[[#This Row],[concrete]],IF(AND(ISNUMBER(Table1[[#This Row],[cement]]),ISNUMBER(Table1[[#This Row],[aggregates]])),Table1[[#This Row],[cement]]+Table1[[#This Row],[aggregates]],""))</f>
        <v>690.94862239999998</v>
      </c>
    </row>
    <row r="19" spans="1:84" s="8" customFormat="1">
      <c r="A19" s="10">
        <v>17</v>
      </c>
      <c r="B19" s="21" t="s">
        <v>115</v>
      </c>
      <c r="C19" s="21" t="s">
        <v>116</v>
      </c>
      <c r="D19" s="39">
        <v>1919</v>
      </c>
      <c r="E19" s="10">
        <v>1946</v>
      </c>
      <c r="F19" s="39">
        <v>7.0868402430000002</v>
      </c>
      <c r="G19" s="39">
        <v>0.206846276</v>
      </c>
      <c r="H19" s="39">
        <v>6.2619023999999995E-2</v>
      </c>
      <c r="I19" s="39">
        <v>2.6455916999999999E-2</v>
      </c>
      <c r="J19" s="120">
        <v>54.510220029999999</v>
      </c>
      <c r="K19" s="120"/>
      <c r="L19" s="120"/>
      <c r="M19" s="120">
        <v>513.4386227</v>
      </c>
      <c r="N19" s="120">
        <v>9.7732648229999999</v>
      </c>
      <c r="O19" s="120"/>
      <c r="P19" s="120">
        <v>498.65855160000001</v>
      </c>
      <c r="Q19" s="120">
        <v>221.13967869999999</v>
      </c>
      <c r="R19" s="120">
        <v>5.7477295999999997E-2</v>
      </c>
      <c r="S19" s="120">
        <v>0.50996014899999997</v>
      </c>
      <c r="T19" s="120"/>
      <c r="U19" s="120"/>
      <c r="V19" s="120">
        <v>7.6148196000000001E-2</v>
      </c>
      <c r="W19" s="120">
        <v>5.6346527E-2</v>
      </c>
      <c r="X19" s="120">
        <v>2.9553357830000002</v>
      </c>
      <c r="Y19" s="120"/>
      <c r="Z19" s="120"/>
      <c r="AA19" s="120">
        <v>1.5395394739999999</v>
      </c>
      <c r="AB19" s="120">
        <v>2.1818965210000001</v>
      </c>
      <c r="AC19" s="120">
        <v>1.1296269210000001</v>
      </c>
      <c r="AD19" s="120"/>
      <c r="AE19" s="120"/>
      <c r="AF19" s="120">
        <v>0.133181627</v>
      </c>
      <c r="AG19" s="120"/>
      <c r="AH19" s="120">
        <v>6.5357638040000001</v>
      </c>
      <c r="AI19" s="120">
        <v>5.7477295999999997E-2</v>
      </c>
      <c r="AJ19" s="120"/>
      <c r="AK19" s="120"/>
      <c r="AL19" s="21" t="s">
        <v>154</v>
      </c>
      <c r="AM19" s="39">
        <v>3.3</v>
      </c>
      <c r="AN19" s="21" t="s">
        <v>118</v>
      </c>
      <c r="AO19" s="21" t="s">
        <v>119</v>
      </c>
      <c r="AP19" s="21" t="s">
        <v>120</v>
      </c>
      <c r="AQ19" s="21" t="s">
        <v>121</v>
      </c>
      <c r="AR19" s="21" t="s">
        <v>122</v>
      </c>
      <c r="AS19" s="21" t="s">
        <v>123</v>
      </c>
      <c r="AT19" s="39">
        <v>2016</v>
      </c>
      <c r="AU19" s="21" t="s">
        <v>124</v>
      </c>
      <c r="AV19" s="21" t="s">
        <v>125</v>
      </c>
      <c r="AW19" s="21" t="s">
        <v>126</v>
      </c>
      <c r="AX19" s="21" t="s">
        <v>127</v>
      </c>
      <c r="AY19" s="21" t="str">
        <f>"https://doi.org/"&amp;Table1[[#This Row],[DOI]]</f>
        <v>https://doi.org/10.1111/jiec.12446</v>
      </c>
      <c r="AZ19" s="21" t="s">
        <v>120</v>
      </c>
      <c r="BA19" s="21" t="s">
        <v>128</v>
      </c>
      <c r="BB19" s="21" t="s">
        <v>129</v>
      </c>
      <c r="BC19" s="21" t="s">
        <v>120</v>
      </c>
      <c r="BD19" s="21" t="s">
        <v>149</v>
      </c>
      <c r="BE19" s="21" t="s">
        <v>131</v>
      </c>
      <c r="BF19" s="21" t="s">
        <v>132</v>
      </c>
      <c r="BG19" s="21" t="s">
        <v>133</v>
      </c>
      <c r="BH19" s="21">
        <v>5362</v>
      </c>
      <c r="BI19" s="21" t="s">
        <v>119</v>
      </c>
      <c r="BJ19" s="21">
        <v>4039.855</v>
      </c>
      <c r="BK19" s="21" t="s">
        <v>119</v>
      </c>
      <c r="BL19" s="21">
        <v>90.964997499999996</v>
      </c>
      <c r="BM19" s="21">
        <v>82445</v>
      </c>
      <c r="BN19" s="21">
        <v>6420</v>
      </c>
      <c r="BO19" s="21" t="s">
        <v>119</v>
      </c>
      <c r="BP19" s="21">
        <v>7000</v>
      </c>
      <c r="BQ19" s="21" t="s">
        <v>119</v>
      </c>
      <c r="BR19" s="21">
        <v>0.63600000000000001</v>
      </c>
      <c r="BS19" s="21">
        <v>2447</v>
      </c>
      <c r="BT19" s="21">
        <v>2352</v>
      </c>
      <c r="BU19" s="21" t="s">
        <v>120</v>
      </c>
      <c r="BV19" s="21" t="s">
        <v>120</v>
      </c>
      <c r="BW19" s="22" t="s">
        <v>135</v>
      </c>
      <c r="BX19" s="23" t="str">
        <f>_xlfn.XLOOKUP(BW19,dimensions_items!$B$4:$B$35,dimensions_items!$C$4:$C$35,"NULL",0)</f>
        <v>R5.2OECD</v>
      </c>
      <c r="BY19" s="23" t="s">
        <v>42</v>
      </c>
      <c r="BZ19" s="22" t="s">
        <v>31</v>
      </c>
      <c r="CA19" s="22" t="s">
        <v>18</v>
      </c>
      <c r="CB19" s="22" t="s">
        <v>19</v>
      </c>
      <c r="CC19" s="21" t="str">
        <f t="shared" si="3"/>
        <v>RU</v>
      </c>
      <c r="CD19" s="21" t="str">
        <f t="shared" si="4"/>
        <v>U</v>
      </c>
      <c r="CE19" s="21" t="str">
        <f t="shared" si="5"/>
        <v>OECD_EU15</v>
      </c>
      <c r="CF19" s="21">
        <f>IF(ISNUMBER(Table1[[#This Row],[concrete]]),Table1[[#This Row],[concrete]],IF(AND(ISNUMBER(Table1[[#This Row],[cement]]),ISNUMBER(Table1[[#This Row],[aggregates]])),Table1[[#This Row],[cement]]+Table1[[#This Row],[aggregates]],""))</f>
        <v>513.4386227</v>
      </c>
    </row>
    <row r="20" spans="1:84" s="8" customFormat="1">
      <c r="A20" s="10">
        <v>18</v>
      </c>
      <c r="B20" s="21" t="s">
        <v>115</v>
      </c>
      <c r="C20" s="21" t="s">
        <v>116</v>
      </c>
      <c r="D20" s="39">
        <v>1946</v>
      </c>
      <c r="E20" s="10">
        <v>1977</v>
      </c>
      <c r="F20" s="39">
        <v>25.00268492</v>
      </c>
      <c r="G20" s="39">
        <v>0.37482685100000002</v>
      </c>
      <c r="H20" s="39">
        <v>0.71810955600000004</v>
      </c>
      <c r="I20" s="39"/>
      <c r="J20" s="120">
        <v>7.4765431150000001</v>
      </c>
      <c r="K20" s="120">
        <v>1.4404884999999999E-2</v>
      </c>
      <c r="L20" s="120"/>
      <c r="M20" s="120">
        <v>1308.049426</v>
      </c>
      <c r="N20" s="120">
        <v>4.9286768519999997</v>
      </c>
      <c r="O20" s="120">
        <v>53.874257450000002</v>
      </c>
      <c r="P20" s="120">
        <v>11.493018920000001</v>
      </c>
      <c r="Q20" s="120">
        <v>27.321680959999998</v>
      </c>
      <c r="R20" s="120">
        <v>0.410332792</v>
      </c>
      <c r="S20" s="120">
        <v>9.3016009999999996E-3</v>
      </c>
      <c r="T20" s="120"/>
      <c r="U20" s="120"/>
      <c r="V20" s="120">
        <v>3.43341999</v>
      </c>
      <c r="W20" s="120">
        <v>0.90985865899999996</v>
      </c>
      <c r="X20" s="120">
        <v>1.4933682319999999</v>
      </c>
      <c r="Y20" s="120"/>
      <c r="Z20" s="120"/>
      <c r="AA20" s="120">
        <v>6.2603975590000003</v>
      </c>
      <c r="AB20" s="120">
        <v>1.5235156169999999</v>
      </c>
      <c r="AC20" s="120">
        <v>0.24227328100000001</v>
      </c>
      <c r="AD20" s="120">
        <v>0.76240324900000001</v>
      </c>
      <c r="AE20" s="120">
        <v>1.730985958</v>
      </c>
      <c r="AF20" s="120"/>
      <c r="AG20" s="120"/>
      <c r="AH20" s="120"/>
      <c r="AI20" s="120">
        <v>0.13206321500000001</v>
      </c>
      <c r="AJ20" s="120"/>
      <c r="AK20" s="120"/>
      <c r="AL20" s="21" t="s">
        <v>155</v>
      </c>
      <c r="AM20" s="39">
        <v>3.3</v>
      </c>
      <c r="AN20" s="21" t="s">
        <v>118</v>
      </c>
      <c r="AO20" s="21" t="s">
        <v>119</v>
      </c>
      <c r="AP20" s="21" t="s">
        <v>120</v>
      </c>
      <c r="AQ20" s="21" t="s">
        <v>121</v>
      </c>
      <c r="AR20" s="21" t="s">
        <v>122</v>
      </c>
      <c r="AS20" s="21" t="s">
        <v>123</v>
      </c>
      <c r="AT20" s="39">
        <v>2016</v>
      </c>
      <c r="AU20" s="21" t="s">
        <v>124</v>
      </c>
      <c r="AV20" s="21" t="s">
        <v>125</v>
      </c>
      <c r="AW20" s="21" t="s">
        <v>126</v>
      </c>
      <c r="AX20" s="21" t="s">
        <v>127</v>
      </c>
      <c r="AY20" s="21" t="str">
        <f>"https://doi.org/"&amp;Table1[[#This Row],[DOI]]</f>
        <v>https://doi.org/10.1111/jiec.12446</v>
      </c>
      <c r="AZ20" s="21" t="s">
        <v>120</v>
      </c>
      <c r="BA20" s="21" t="s">
        <v>128</v>
      </c>
      <c r="BB20" s="21" t="s">
        <v>129</v>
      </c>
      <c r="BC20" s="21" t="s">
        <v>120</v>
      </c>
      <c r="BD20" s="21" t="s">
        <v>156</v>
      </c>
      <c r="BE20" s="21" t="s">
        <v>131</v>
      </c>
      <c r="BF20" s="21" t="s">
        <v>132</v>
      </c>
      <c r="BG20" s="21" t="s">
        <v>133</v>
      </c>
      <c r="BH20" s="21">
        <v>5362</v>
      </c>
      <c r="BI20" s="21">
        <v>4039.855</v>
      </c>
      <c r="BJ20" s="21">
        <v>4169.8252499999999</v>
      </c>
      <c r="BK20" s="21">
        <v>90.964997499999996</v>
      </c>
      <c r="BL20" s="21">
        <v>77.550002500000005</v>
      </c>
      <c r="BM20" s="21">
        <v>82445</v>
      </c>
      <c r="BN20" s="21">
        <v>7000</v>
      </c>
      <c r="BO20" s="21" t="s">
        <v>119</v>
      </c>
      <c r="BP20" s="21">
        <v>7568</v>
      </c>
      <c r="BQ20" s="21">
        <v>0.63600000000000001</v>
      </c>
      <c r="BR20" s="21">
        <v>0.65300000000000002</v>
      </c>
      <c r="BS20" s="21">
        <v>2352</v>
      </c>
      <c r="BT20" s="21">
        <v>17362</v>
      </c>
      <c r="BU20" s="21" t="s">
        <v>120</v>
      </c>
      <c r="BV20" s="21" t="s">
        <v>120</v>
      </c>
      <c r="BW20" s="22" t="s">
        <v>135</v>
      </c>
      <c r="BX20" s="23" t="str">
        <f>_xlfn.XLOOKUP(BW20,dimensions_items!$B$4:$B$35,dimensions_items!$C$4:$C$35,"NULL",0)</f>
        <v>R5.2OECD</v>
      </c>
      <c r="BY20" s="23" t="s">
        <v>42</v>
      </c>
      <c r="BZ20" s="22" t="s">
        <v>31</v>
      </c>
      <c r="CA20" s="22" t="s">
        <v>18</v>
      </c>
      <c r="CB20" s="22" t="s">
        <v>19</v>
      </c>
      <c r="CC20" s="21" t="str">
        <f t="shared" si="3"/>
        <v>RU</v>
      </c>
      <c r="CD20" s="21" t="str">
        <f t="shared" si="4"/>
        <v>U</v>
      </c>
      <c r="CE20" s="21" t="str">
        <f t="shared" si="5"/>
        <v>OECD_EU15</v>
      </c>
      <c r="CF20" s="21">
        <f>IF(ISNUMBER(Table1[[#This Row],[concrete]]),Table1[[#This Row],[concrete]],IF(AND(ISNUMBER(Table1[[#This Row],[cement]]),ISNUMBER(Table1[[#This Row],[aggregates]])),Table1[[#This Row],[cement]]+Table1[[#This Row],[aggregates]],""))</f>
        <v>1308.049426</v>
      </c>
    </row>
    <row r="21" spans="1:84" s="8" customFormat="1">
      <c r="A21" s="10">
        <v>19</v>
      </c>
      <c r="B21" s="21" t="s">
        <v>115</v>
      </c>
      <c r="C21" s="21" t="s">
        <v>116</v>
      </c>
      <c r="D21" s="39">
        <v>1946</v>
      </c>
      <c r="E21" s="10">
        <v>1977</v>
      </c>
      <c r="F21" s="39">
        <v>9.2196970999999994</v>
      </c>
      <c r="G21" s="39">
        <v>9.6389859999999994E-2</v>
      </c>
      <c r="H21" s="39">
        <v>0.41584162400000002</v>
      </c>
      <c r="I21" s="39">
        <v>3.9692663000000003E-2</v>
      </c>
      <c r="J21" s="120">
        <v>11.641084429999999</v>
      </c>
      <c r="K21" s="120"/>
      <c r="L21" s="120"/>
      <c r="M21" s="120">
        <v>172.4090606</v>
      </c>
      <c r="N21" s="120">
        <v>0.33815933500000001</v>
      </c>
      <c r="O21" s="120"/>
      <c r="P21" s="120">
        <v>679.07405219999998</v>
      </c>
      <c r="Q21" s="120">
        <v>208.63000489999999</v>
      </c>
      <c r="R21" s="120">
        <v>4.1049299689999996</v>
      </c>
      <c r="S21" s="120">
        <v>0.145270819</v>
      </c>
      <c r="T21" s="120"/>
      <c r="U21" s="120"/>
      <c r="V21" s="120">
        <v>2.0445588000000001E-2</v>
      </c>
      <c r="W21" s="120"/>
      <c r="X21" s="120">
        <v>0.120952108</v>
      </c>
      <c r="Y21" s="120"/>
      <c r="Z21" s="120"/>
      <c r="AA21" s="120">
        <v>9.5938065300000002</v>
      </c>
      <c r="AB21" s="120">
        <v>1.517109939</v>
      </c>
      <c r="AC21" s="120"/>
      <c r="AD21" s="120"/>
      <c r="AE21" s="120">
        <v>0.219114113</v>
      </c>
      <c r="AF21" s="120">
        <v>5.8674058000000001E-2</v>
      </c>
      <c r="AG21" s="120">
        <v>5.5402662999999998E-2</v>
      </c>
      <c r="AH21" s="120">
        <v>0.63815425400000003</v>
      </c>
      <c r="AI21" s="120">
        <v>4.1049299689999996</v>
      </c>
      <c r="AJ21" s="120"/>
      <c r="AK21" s="120">
        <v>0.93076473800000004</v>
      </c>
      <c r="AL21" s="21" t="s">
        <v>157</v>
      </c>
      <c r="AM21" s="39">
        <v>2.8</v>
      </c>
      <c r="AN21" s="21" t="s">
        <v>118</v>
      </c>
      <c r="AO21" s="21" t="s">
        <v>119</v>
      </c>
      <c r="AP21" s="21" t="s">
        <v>120</v>
      </c>
      <c r="AQ21" s="21" t="s">
        <v>121</v>
      </c>
      <c r="AR21" s="21" t="s">
        <v>122</v>
      </c>
      <c r="AS21" s="21" t="s">
        <v>123</v>
      </c>
      <c r="AT21" s="39">
        <v>2016</v>
      </c>
      <c r="AU21" s="21" t="s">
        <v>124</v>
      </c>
      <c r="AV21" s="21" t="s">
        <v>125</v>
      </c>
      <c r="AW21" s="21" t="s">
        <v>126</v>
      </c>
      <c r="AX21" s="21" t="s">
        <v>127</v>
      </c>
      <c r="AY21" s="21" t="str">
        <f>"https://doi.org/"&amp;Table1[[#This Row],[DOI]]</f>
        <v>https://doi.org/10.1111/jiec.12446</v>
      </c>
      <c r="AZ21" s="21" t="s">
        <v>120</v>
      </c>
      <c r="BA21" s="21" t="s">
        <v>128</v>
      </c>
      <c r="BB21" s="21" t="s">
        <v>129</v>
      </c>
      <c r="BC21" s="21" t="s">
        <v>120</v>
      </c>
      <c r="BD21" s="21" t="s">
        <v>156</v>
      </c>
      <c r="BE21" s="21" t="s">
        <v>131</v>
      </c>
      <c r="BF21" s="21" t="s">
        <v>132</v>
      </c>
      <c r="BG21" s="21" t="s">
        <v>133</v>
      </c>
      <c r="BH21" s="21">
        <v>5362</v>
      </c>
      <c r="BI21" s="21">
        <v>4039.855</v>
      </c>
      <c r="BJ21" s="21">
        <v>4169.8252499999999</v>
      </c>
      <c r="BK21" s="21">
        <v>90.964997499999996</v>
      </c>
      <c r="BL21" s="21">
        <v>77.550002500000005</v>
      </c>
      <c r="BM21" s="21">
        <v>82445</v>
      </c>
      <c r="BN21" s="21">
        <v>7000</v>
      </c>
      <c r="BO21" s="21" t="s">
        <v>119</v>
      </c>
      <c r="BP21" s="21">
        <v>7568</v>
      </c>
      <c r="BQ21" s="21">
        <v>0.63600000000000001</v>
      </c>
      <c r="BR21" s="21">
        <v>0.65300000000000002</v>
      </c>
      <c r="BS21" s="21">
        <v>2352</v>
      </c>
      <c r="BT21" s="21">
        <v>17362</v>
      </c>
      <c r="BU21" s="21" t="s">
        <v>120</v>
      </c>
      <c r="BV21" s="21" t="s">
        <v>120</v>
      </c>
      <c r="BW21" s="22" t="s">
        <v>135</v>
      </c>
      <c r="BX21" s="23" t="str">
        <f>_xlfn.XLOOKUP(BW21,dimensions_items!$B$4:$B$35,dimensions_items!$C$4:$C$35,"NULL",0)</f>
        <v>R5.2OECD</v>
      </c>
      <c r="BY21" s="23" t="s">
        <v>42</v>
      </c>
      <c r="BZ21" s="22" t="s">
        <v>31</v>
      </c>
      <c r="CA21" s="22" t="s">
        <v>18</v>
      </c>
      <c r="CB21" s="22" t="s">
        <v>19</v>
      </c>
      <c r="CC21" s="21" t="str">
        <f t="shared" si="3"/>
        <v>RU</v>
      </c>
      <c r="CD21" s="21" t="str">
        <f t="shared" si="4"/>
        <v>U</v>
      </c>
      <c r="CE21" s="21" t="str">
        <f t="shared" si="5"/>
        <v>OECD_EU15</v>
      </c>
      <c r="CF21" s="21">
        <f>IF(ISNUMBER(Table1[[#This Row],[concrete]]),Table1[[#This Row],[concrete]],IF(AND(ISNUMBER(Table1[[#This Row],[cement]]),ISNUMBER(Table1[[#This Row],[aggregates]])),Table1[[#This Row],[cement]]+Table1[[#This Row],[aggregates]],""))</f>
        <v>172.4090606</v>
      </c>
    </row>
    <row r="22" spans="1:84" s="8" customFormat="1">
      <c r="A22" s="10">
        <v>20</v>
      </c>
      <c r="B22" s="21" t="s">
        <v>115</v>
      </c>
      <c r="C22" s="21" t="s">
        <v>116</v>
      </c>
      <c r="D22" s="39">
        <v>1946</v>
      </c>
      <c r="E22" s="10">
        <v>1977</v>
      </c>
      <c r="F22" s="39">
        <v>11.3741167</v>
      </c>
      <c r="G22" s="39">
        <v>7.1289325000000001E-2</v>
      </c>
      <c r="H22" s="39">
        <v>0.11142081600000001</v>
      </c>
      <c r="I22" s="39">
        <v>1.3527397E-2</v>
      </c>
      <c r="J22" s="120">
        <v>19.29157739</v>
      </c>
      <c r="K22" s="120"/>
      <c r="L22" s="120"/>
      <c r="M22" s="120">
        <v>1012.2102630000001</v>
      </c>
      <c r="N22" s="120"/>
      <c r="O22" s="120"/>
      <c r="P22" s="120">
        <v>545.33139659999995</v>
      </c>
      <c r="Q22" s="120">
        <v>212.7715068</v>
      </c>
      <c r="R22" s="120">
        <v>1.3752872439999999</v>
      </c>
      <c r="S22" s="120">
        <v>0.39633664400000002</v>
      </c>
      <c r="T22" s="120"/>
      <c r="U22" s="120"/>
      <c r="V22" s="120">
        <v>0.29904885599999997</v>
      </c>
      <c r="W22" s="120"/>
      <c r="X22" s="120"/>
      <c r="Y22" s="120"/>
      <c r="Z22" s="120"/>
      <c r="AA22" s="120">
        <v>5.3579754709999996</v>
      </c>
      <c r="AB22" s="120">
        <v>0.70676787399999996</v>
      </c>
      <c r="AC22" s="120">
        <v>2.3091159019999998</v>
      </c>
      <c r="AD22" s="120"/>
      <c r="AE22" s="120"/>
      <c r="AF22" s="120">
        <v>8.0325287999999995E-2</v>
      </c>
      <c r="AG22" s="120"/>
      <c r="AH22" s="120"/>
      <c r="AI22" s="120">
        <v>1.3752872439999999</v>
      </c>
      <c r="AJ22" s="120"/>
      <c r="AK22" s="120"/>
      <c r="AL22" s="21" t="s">
        <v>158</v>
      </c>
      <c r="AM22" s="39">
        <v>2.7</v>
      </c>
      <c r="AN22" s="21" t="s">
        <v>118</v>
      </c>
      <c r="AO22" s="21" t="s">
        <v>119</v>
      </c>
      <c r="AP22" s="21" t="s">
        <v>120</v>
      </c>
      <c r="AQ22" s="21" t="s">
        <v>121</v>
      </c>
      <c r="AR22" s="21" t="s">
        <v>122</v>
      </c>
      <c r="AS22" s="21" t="s">
        <v>123</v>
      </c>
      <c r="AT22" s="39">
        <v>2016</v>
      </c>
      <c r="AU22" s="21" t="s">
        <v>124</v>
      </c>
      <c r="AV22" s="21" t="s">
        <v>125</v>
      </c>
      <c r="AW22" s="21" t="s">
        <v>126</v>
      </c>
      <c r="AX22" s="21" t="s">
        <v>127</v>
      </c>
      <c r="AY22" s="21" t="str">
        <f>"https://doi.org/"&amp;Table1[[#This Row],[DOI]]</f>
        <v>https://doi.org/10.1111/jiec.12446</v>
      </c>
      <c r="AZ22" s="21" t="s">
        <v>120</v>
      </c>
      <c r="BA22" s="21" t="s">
        <v>128</v>
      </c>
      <c r="BB22" s="21" t="s">
        <v>129</v>
      </c>
      <c r="BC22" s="21" t="s">
        <v>120</v>
      </c>
      <c r="BD22" s="21" t="s">
        <v>156</v>
      </c>
      <c r="BE22" s="21" t="s">
        <v>131</v>
      </c>
      <c r="BF22" s="21" t="s">
        <v>132</v>
      </c>
      <c r="BG22" s="21" t="s">
        <v>133</v>
      </c>
      <c r="BH22" s="21">
        <v>5362</v>
      </c>
      <c r="BI22" s="21">
        <v>4039.855</v>
      </c>
      <c r="BJ22" s="21">
        <v>4169.8252499999999</v>
      </c>
      <c r="BK22" s="21">
        <v>90.964997499999996</v>
      </c>
      <c r="BL22" s="21">
        <v>77.550002500000005</v>
      </c>
      <c r="BM22" s="21">
        <v>82445</v>
      </c>
      <c r="BN22" s="21">
        <v>7000</v>
      </c>
      <c r="BO22" s="21" t="s">
        <v>119</v>
      </c>
      <c r="BP22" s="21">
        <v>7568</v>
      </c>
      <c r="BQ22" s="21">
        <v>0.63600000000000001</v>
      </c>
      <c r="BR22" s="21">
        <v>0.65300000000000002</v>
      </c>
      <c r="BS22" s="21">
        <v>2352</v>
      </c>
      <c r="BT22" s="21">
        <v>17362</v>
      </c>
      <c r="BU22" s="21" t="s">
        <v>120</v>
      </c>
      <c r="BV22" s="21" t="s">
        <v>120</v>
      </c>
      <c r="BW22" s="22" t="s">
        <v>135</v>
      </c>
      <c r="BX22" s="23" t="str">
        <f>_xlfn.XLOOKUP(BW22,dimensions_items!$B$4:$B$35,dimensions_items!$C$4:$C$35,"NULL",0)</f>
        <v>R5.2OECD</v>
      </c>
      <c r="BY22" s="23" t="s">
        <v>42</v>
      </c>
      <c r="BZ22" s="22" t="s">
        <v>31</v>
      </c>
      <c r="CA22" s="22" t="s">
        <v>18</v>
      </c>
      <c r="CB22" s="22" t="s">
        <v>19</v>
      </c>
      <c r="CC22" s="21" t="str">
        <f t="shared" si="3"/>
        <v>RU</v>
      </c>
      <c r="CD22" s="21" t="str">
        <f t="shared" si="4"/>
        <v>U</v>
      </c>
      <c r="CE22" s="21" t="str">
        <f t="shared" si="5"/>
        <v>OECD_EU15</v>
      </c>
      <c r="CF22" s="21">
        <f>IF(ISNUMBER(Table1[[#This Row],[concrete]]),Table1[[#This Row],[concrete]],IF(AND(ISNUMBER(Table1[[#This Row],[cement]]),ISNUMBER(Table1[[#This Row],[aggregates]])),Table1[[#This Row],[cement]]+Table1[[#This Row],[aggregates]],""))</f>
        <v>1012.2102630000001</v>
      </c>
    </row>
    <row r="23" spans="1:84" s="8" customFormat="1">
      <c r="A23" s="10">
        <v>21</v>
      </c>
      <c r="B23" s="21" t="s">
        <v>115</v>
      </c>
      <c r="C23" s="21" t="s">
        <v>116</v>
      </c>
      <c r="D23" s="39">
        <v>1946</v>
      </c>
      <c r="E23" s="10">
        <v>1977</v>
      </c>
      <c r="F23" s="39">
        <v>27.446757590000001</v>
      </c>
      <c r="G23" s="39">
        <v>8.8216459999999997E-2</v>
      </c>
      <c r="H23" s="39">
        <v>0.48370318099999998</v>
      </c>
      <c r="I23" s="39">
        <v>1.6739380000000002E-2</v>
      </c>
      <c r="J23" s="120">
        <v>12.213397499999999</v>
      </c>
      <c r="K23" s="120"/>
      <c r="L23" s="120"/>
      <c r="M23" s="120">
        <v>704.04903679999995</v>
      </c>
      <c r="N23" s="120"/>
      <c r="O23" s="120"/>
      <c r="P23" s="120">
        <v>392.39785069999999</v>
      </c>
      <c r="Q23" s="120">
        <v>92.16834351</v>
      </c>
      <c r="R23" s="120">
        <v>6.9652831999999998E-2</v>
      </c>
      <c r="S23" s="120">
        <v>0.49044391700000001</v>
      </c>
      <c r="T23" s="120"/>
      <c r="U23" s="120"/>
      <c r="V23" s="120"/>
      <c r="W23" s="120"/>
      <c r="X23" s="120"/>
      <c r="Y23" s="120"/>
      <c r="Z23" s="120"/>
      <c r="AA23" s="120">
        <v>0.30726039700000002</v>
      </c>
      <c r="AB23" s="120">
        <v>1.851117237</v>
      </c>
      <c r="AC23" s="120">
        <v>1.1595557670000001</v>
      </c>
      <c r="AD23" s="120"/>
      <c r="AE23" s="120"/>
      <c r="AF23" s="120"/>
      <c r="AG23" s="120"/>
      <c r="AH23" s="120"/>
      <c r="AI23" s="120">
        <v>6.9652831999999998E-2</v>
      </c>
      <c r="AJ23" s="120"/>
      <c r="AK23" s="120"/>
      <c r="AL23" s="21" t="s">
        <v>159</v>
      </c>
      <c r="AM23" s="39">
        <v>3.3</v>
      </c>
      <c r="AN23" s="21" t="s">
        <v>118</v>
      </c>
      <c r="AO23" s="21" t="s">
        <v>119</v>
      </c>
      <c r="AP23" s="21" t="s">
        <v>120</v>
      </c>
      <c r="AQ23" s="21" t="s">
        <v>121</v>
      </c>
      <c r="AR23" s="21" t="s">
        <v>122</v>
      </c>
      <c r="AS23" s="21" t="s">
        <v>123</v>
      </c>
      <c r="AT23" s="39">
        <v>2016</v>
      </c>
      <c r="AU23" s="21" t="s">
        <v>124</v>
      </c>
      <c r="AV23" s="21" t="s">
        <v>125</v>
      </c>
      <c r="AW23" s="21" t="s">
        <v>126</v>
      </c>
      <c r="AX23" s="21" t="s">
        <v>127</v>
      </c>
      <c r="AY23" s="21" t="str">
        <f>"https://doi.org/"&amp;Table1[[#This Row],[DOI]]</f>
        <v>https://doi.org/10.1111/jiec.12446</v>
      </c>
      <c r="AZ23" s="21" t="s">
        <v>120</v>
      </c>
      <c r="BA23" s="21" t="s">
        <v>128</v>
      </c>
      <c r="BB23" s="21" t="s">
        <v>129</v>
      </c>
      <c r="BC23" s="21" t="s">
        <v>120</v>
      </c>
      <c r="BD23" s="21" t="s">
        <v>156</v>
      </c>
      <c r="BE23" s="21" t="s">
        <v>131</v>
      </c>
      <c r="BF23" s="21" t="s">
        <v>132</v>
      </c>
      <c r="BG23" s="21" t="s">
        <v>133</v>
      </c>
      <c r="BH23" s="21">
        <v>5362</v>
      </c>
      <c r="BI23" s="21">
        <v>4039.855</v>
      </c>
      <c r="BJ23" s="21">
        <v>4169.8252499999999</v>
      </c>
      <c r="BK23" s="21">
        <v>90.964997499999996</v>
      </c>
      <c r="BL23" s="21">
        <v>77.550002500000005</v>
      </c>
      <c r="BM23" s="21">
        <v>82445</v>
      </c>
      <c r="BN23" s="21">
        <v>7000</v>
      </c>
      <c r="BO23" s="21" t="s">
        <v>119</v>
      </c>
      <c r="BP23" s="21">
        <v>7568</v>
      </c>
      <c r="BQ23" s="21">
        <v>0.63600000000000001</v>
      </c>
      <c r="BR23" s="21">
        <v>0.65300000000000002</v>
      </c>
      <c r="BS23" s="21">
        <v>2352</v>
      </c>
      <c r="BT23" s="21">
        <v>17362</v>
      </c>
      <c r="BU23" s="21" t="s">
        <v>120</v>
      </c>
      <c r="BV23" s="21" t="s">
        <v>120</v>
      </c>
      <c r="BW23" s="22" t="s">
        <v>135</v>
      </c>
      <c r="BX23" s="23" t="str">
        <f>_xlfn.XLOOKUP(BW23,dimensions_items!$B$4:$B$35,dimensions_items!$C$4:$C$35,"NULL",0)</f>
        <v>R5.2OECD</v>
      </c>
      <c r="BY23" s="23" t="s">
        <v>42</v>
      </c>
      <c r="BZ23" s="22" t="s">
        <v>31</v>
      </c>
      <c r="CA23" s="22" t="s">
        <v>18</v>
      </c>
      <c r="CB23" s="22" t="s">
        <v>19</v>
      </c>
      <c r="CC23" s="21" t="str">
        <f t="shared" si="3"/>
        <v>RU</v>
      </c>
      <c r="CD23" s="21" t="str">
        <f t="shared" si="4"/>
        <v>U</v>
      </c>
      <c r="CE23" s="21" t="str">
        <f t="shared" si="5"/>
        <v>OECD_EU15</v>
      </c>
      <c r="CF23" s="21">
        <f>IF(ISNUMBER(Table1[[#This Row],[concrete]]),Table1[[#This Row],[concrete]],IF(AND(ISNUMBER(Table1[[#This Row],[cement]]),ISNUMBER(Table1[[#This Row],[aggregates]])),Table1[[#This Row],[cement]]+Table1[[#This Row],[aggregates]],""))</f>
        <v>704.04903679999995</v>
      </c>
    </row>
    <row r="24" spans="1:84" s="8" customFormat="1">
      <c r="A24" s="10">
        <v>22</v>
      </c>
      <c r="B24" s="21" t="s">
        <v>115</v>
      </c>
      <c r="C24" s="21" t="s">
        <v>116</v>
      </c>
      <c r="D24" s="39">
        <v>1946</v>
      </c>
      <c r="E24" s="10">
        <v>1977</v>
      </c>
      <c r="F24" s="39">
        <v>10.939813089999999</v>
      </c>
      <c r="G24" s="39">
        <v>7.7749864000000002E-2</v>
      </c>
      <c r="H24" s="39">
        <v>9.7732970000000002E-2</v>
      </c>
      <c r="I24" s="39">
        <v>1.4753307E-2</v>
      </c>
      <c r="J24" s="120">
        <v>7.3331757980000001</v>
      </c>
      <c r="K24" s="120"/>
      <c r="L24" s="120"/>
      <c r="M24" s="120">
        <v>556.74980159999996</v>
      </c>
      <c r="N24" s="120"/>
      <c r="O24" s="120"/>
      <c r="P24" s="120">
        <v>809.07560960000001</v>
      </c>
      <c r="Q24" s="120">
        <v>347.77172689999998</v>
      </c>
      <c r="R24" s="120">
        <v>1.4999215809999999</v>
      </c>
      <c r="S24" s="120">
        <v>0.43225434400000001</v>
      </c>
      <c r="T24" s="120"/>
      <c r="U24" s="120"/>
      <c r="V24" s="120">
        <v>0.32614992599999998</v>
      </c>
      <c r="W24" s="120"/>
      <c r="X24" s="120"/>
      <c r="Y24" s="120"/>
      <c r="Z24" s="120"/>
      <c r="AA24" s="120">
        <v>5.8435378309999999</v>
      </c>
      <c r="AB24" s="120">
        <v>1.6008487309999999</v>
      </c>
      <c r="AC24" s="120">
        <v>2.518377734</v>
      </c>
      <c r="AD24" s="120"/>
      <c r="AE24" s="120"/>
      <c r="AF24" s="120">
        <v>8.7604705000000005E-2</v>
      </c>
      <c r="AG24" s="120"/>
      <c r="AH24" s="120"/>
      <c r="AI24" s="120">
        <v>1.4999215809999999</v>
      </c>
      <c r="AJ24" s="120"/>
      <c r="AK24" s="120"/>
      <c r="AL24" s="21" t="s">
        <v>160</v>
      </c>
      <c r="AM24" s="39">
        <v>3</v>
      </c>
      <c r="AN24" s="21" t="s">
        <v>118</v>
      </c>
      <c r="AO24" s="21" t="s">
        <v>119</v>
      </c>
      <c r="AP24" s="21" t="s">
        <v>120</v>
      </c>
      <c r="AQ24" s="21" t="s">
        <v>121</v>
      </c>
      <c r="AR24" s="21" t="s">
        <v>122</v>
      </c>
      <c r="AS24" s="21" t="s">
        <v>123</v>
      </c>
      <c r="AT24" s="39">
        <v>2016</v>
      </c>
      <c r="AU24" s="21" t="s">
        <v>124</v>
      </c>
      <c r="AV24" s="21" t="s">
        <v>125</v>
      </c>
      <c r="AW24" s="21" t="s">
        <v>126</v>
      </c>
      <c r="AX24" s="21" t="s">
        <v>127</v>
      </c>
      <c r="AY24" s="21" t="str">
        <f>"https://doi.org/"&amp;Table1[[#This Row],[DOI]]</f>
        <v>https://doi.org/10.1111/jiec.12446</v>
      </c>
      <c r="AZ24" s="21" t="s">
        <v>120</v>
      </c>
      <c r="BA24" s="21" t="s">
        <v>128</v>
      </c>
      <c r="BB24" s="21" t="s">
        <v>129</v>
      </c>
      <c r="BC24" s="21" t="s">
        <v>120</v>
      </c>
      <c r="BD24" s="21" t="s">
        <v>156</v>
      </c>
      <c r="BE24" s="21" t="s">
        <v>131</v>
      </c>
      <c r="BF24" s="21" t="s">
        <v>132</v>
      </c>
      <c r="BG24" s="21" t="s">
        <v>133</v>
      </c>
      <c r="BH24" s="21">
        <v>5362</v>
      </c>
      <c r="BI24" s="21">
        <v>4039.855</v>
      </c>
      <c r="BJ24" s="21">
        <v>4169.8252499999999</v>
      </c>
      <c r="BK24" s="21">
        <v>90.964997499999996</v>
      </c>
      <c r="BL24" s="21">
        <v>77.550002500000005</v>
      </c>
      <c r="BM24" s="21">
        <v>82445</v>
      </c>
      <c r="BN24" s="21">
        <v>7000</v>
      </c>
      <c r="BO24" s="21" t="s">
        <v>119</v>
      </c>
      <c r="BP24" s="21">
        <v>7568</v>
      </c>
      <c r="BQ24" s="21">
        <v>0.63600000000000001</v>
      </c>
      <c r="BR24" s="21">
        <v>0.65300000000000002</v>
      </c>
      <c r="BS24" s="21">
        <v>2352</v>
      </c>
      <c r="BT24" s="21">
        <v>17362</v>
      </c>
      <c r="BU24" s="21" t="s">
        <v>120</v>
      </c>
      <c r="BV24" s="21" t="s">
        <v>120</v>
      </c>
      <c r="BW24" s="22" t="s">
        <v>135</v>
      </c>
      <c r="BX24" s="23" t="str">
        <f>_xlfn.XLOOKUP(BW24,dimensions_items!$B$4:$B$35,dimensions_items!$C$4:$C$35,"NULL",0)</f>
        <v>R5.2OECD</v>
      </c>
      <c r="BY24" s="23" t="s">
        <v>42</v>
      </c>
      <c r="BZ24" s="22" t="s">
        <v>31</v>
      </c>
      <c r="CA24" s="22" t="s">
        <v>18</v>
      </c>
      <c r="CB24" s="22" t="s">
        <v>19</v>
      </c>
      <c r="CC24" s="21" t="str">
        <f t="shared" si="3"/>
        <v>RU</v>
      </c>
      <c r="CD24" s="21" t="str">
        <f t="shared" si="4"/>
        <v>U</v>
      </c>
      <c r="CE24" s="21" t="str">
        <f t="shared" si="5"/>
        <v>OECD_EU15</v>
      </c>
      <c r="CF24" s="21">
        <f>IF(ISNUMBER(Table1[[#This Row],[concrete]]),Table1[[#This Row],[concrete]],IF(AND(ISNUMBER(Table1[[#This Row],[cement]]),ISNUMBER(Table1[[#This Row],[aggregates]])),Table1[[#This Row],[cement]]+Table1[[#This Row],[aggregates]],""))</f>
        <v>556.74980159999996</v>
      </c>
    </row>
    <row r="25" spans="1:84" s="8" customFormat="1">
      <c r="A25" s="10">
        <v>23</v>
      </c>
      <c r="B25" s="21" t="s">
        <v>115</v>
      </c>
      <c r="C25" s="21" t="s">
        <v>116</v>
      </c>
      <c r="D25" s="39">
        <v>1946</v>
      </c>
      <c r="E25" s="10">
        <v>1977</v>
      </c>
      <c r="F25" s="39">
        <v>11.666025019999999</v>
      </c>
      <c r="G25" s="39">
        <v>8.7428420000000007E-2</v>
      </c>
      <c r="H25" s="39">
        <v>0.10989908800000001</v>
      </c>
      <c r="I25" s="39">
        <v>1.6589847000000001E-2</v>
      </c>
      <c r="J25" s="120">
        <v>28.178045139999998</v>
      </c>
      <c r="K25" s="120"/>
      <c r="L25" s="120"/>
      <c r="M25" s="120">
        <v>777.30804420000004</v>
      </c>
      <c r="N25" s="120"/>
      <c r="O25" s="120"/>
      <c r="P25" s="120">
        <v>710.99022219999995</v>
      </c>
      <c r="Q25" s="120">
        <v>266.1745287</v>
      </c>
      <c r="R25" s="120">
        <v>1.686636695</v>
      </c>
      <c r="S25" s="120">
        <v>0.48606276900000001</v>
      </c>
      <c r="T25" s="120"/>
      <c r="U25" s="120"/>
      <c r="V25" s="120">
        <v>0.36675012899999998</v>
      </c>
      <c r="W25" s="120"/>
      <c r="X25" s="120"/>
      <c r="Y25" s="120"/>
      <c r="Z25" s="120"/>
      <c r="AA25" s="120">
        <v>6.5709604160000001</v>
      </c>
      <c r="AB25" s="120">
        <v>1.6735261079999999</v>
      </c>
      <c r="AC25" s="120">
        <v>2.831873581</v>
      </c>
      <c r="AD25" s="120"/>
      <c r="AE25" s="120"/>
      <c r="AF25" s="120">
        <v>9.8510024000000002E-2</v>
      </c>
      <c r="AG25" s="120"/>
      <c r="AH25" s="120"/>
      <c r="AI25" s="120">
        <v>1.686636695</v>
      </c>
      <c r="AJ25" s="120"/>
      <c r="AK25" s="120"/>
      <c r="AL25" s="21" t="s">
        <v>161</v>
      </c>
      <c r="AM25" s="39">
        <v>3.3</v>
      </c>
      <c r="AN25" s="21" t="s">
        <v>118</v>
      </c>
      <c r="AO25" s="21" t="s">
        <v>119</v>
      </c>
      <c r="AP25" s="21" t="s">
        <v>120</v>
      </c>
      <c r="AQ25" s="21" t="s">
        <v>121</v>
      </c>
      <c r="AR25" s="21" t="s">
        <v>122</v>
      </c>
      <c r="AS25" s="21" t="s">
        <v>123</v>
      </c>
      <c r="AT25" s="39">
        <v>2016</v>
      </c>
      <c r="AU25" s="21" t="s">
        <v>124</v>
      </c>
      <c r="AV25" s="21" t="s">
        <v>125</v>
      </c>
      <c r="AW25" s="21" t="s">
        <v>126</v>
      </c>
      <c r="AX25" s="21" t="s">
        <v>127</v>
      </c>
      <c r="AY25" s="21" t="str">
        <f>"https://doi.org/"&amp;Table1[[#This Row],[DOI]]</f>
        <v>https://doi.org/10.1111/jiec.12446</v>
      </c>
      <c r="AZ25" s="21" t="s">
        <v>120</v>
      </c>
      <c r="BA25" s="21" t="s">
        <v>128</v>
      </c>
      <c r="BB25" s="21" t="s">
        <v>129</v>
      </c>
      <c r="BC25" s="21" t="s">
        <v>120</v>
      </c>
      <c r="BD25" s="21" t="s">
        <v>156</v>
      </c>
      <c r="BE25" s="21" t="s">
        <v>131</v>
      </c>
      <c r="BF25" s="21" t="s">
        <v>132</v>
      </c>
      <c r="BG25" s="21" t="s">
        <v>133</v>
      </c>
      <c r="BH25" s="21">
        <v>5362</v>
      </c>
      <c r="BI25" s="21">
        <v>4039.855</v>
      </c>
      <c r="BJ25" s="21">
        <v>4169.8252499999999</v>
      </c>
      <c r="BK25" s="21">
        <v>90.964997499999996</v>
      </c>
      <c r="BL25" s="21">
        <v>77.550002500000005</v>
      </c>
      <c r="BM25" s="21">
        <v>82445</v>
      </c>
      <c r="BN25" s="21">
        <v>7000</v>
      </c>
      <c r="BO25" s="21" t="s">
        <v>119</v>
      </c>
      <c r="BP25" s="21">
        <v>7568</v>
      </c>
      <c r="BQ25" s="21">
        <v>0.63600000000000001</v>
      </c>
      <c r="BR25" s="21">
        <v>0.65300000000000002</v>
      </c>
      <c r="BS25" s="21">
        <v>2352</v>
      </c>
      <c r="BT25" s="21">
        <v>17362</v>
      </c>
      <c r="BU25" s="21" t="s">
        <v>120</v>
      </c>
      <c r="BV25" s="21" t="s">
        <v>120</v>
      </c>
      <c r="BW25" s="22" t="s">
        <v>135</v>
      </c>
      <c r="BX25" s="23" t="str">
        <f>_xlfn.XLOOKUP(BW25,dimensions_items!$B$4:$B$35,dimensions_items!$C$4:$C$35,"NULL",0)</f>
        <v>R5.2OECD</v>
      </c>
      <c r="BY25" s="23" t="s">
        <v>42</v>
      </c>
      <c r="BZ25" s="22" t="s">
        <v>31</v>
      </c>
      <c r="CA25" s="22" t="s">
        <v>18</v>
      </c>
      <c r="CB25" s="22" t="s">
        <v>19</v>
      </c>
      <c r="CC25" s="21" t="str">
        <f t="shared" si="3"/>
        <v>RU</v>
      </c>
      <c r="CD25" s="21" t="str">
        <f t="shared" si="4"/>
        <v>U</v>
      </c>
      <c r="CE25" s="21" t="str">
        <f t="shared" si="5"/>
        <v>OECD_EU15</v>
      </c>
      <c r="CF25" s="21">
        <f>IF(ISNUMBER(Table1[[#This Row],[concrete]]),Table1[[#This Row],[concrete]],IF(AND(ISNUMBER(Table1[[#This Row],[cement]]),ISNUMBER(Table1[[#This Row],[aggregates]])),Table1[[#This Row],[cement]]+Table1[[#This Row],[aggregates]],""))</f>
        <v>777.30804420000004</v>
      </c>
    </row>
    <row r="26" spans="1:84" s="8" customFormat="1">
      <c r="A26" s="10">
        <v>24</v>
      </c>
      <c r="B26" s="21" t="s">
        <v>115</v>
      </c>
      <c r="C26" s="21" t="s">
        <v>116</v>
      </c>
      <c r="D26" s="39">
        <v>1946</v>
      </c>
      <c r="E26" s="10">
        <v>1977</v>
      </c>
      <c r="F26" s="39">
        <v>18.827396369999999</v>
      </c>
      <c r="G26" s="39">
        <v>8.1263724999999995E-2</v>
      </c>
      <c r="H26" s="39">
        <v>0.102149956</v>
      </c>
      <c r="I26" s="39">
        <v>1.5420074000000001E-2</v>
      </c>
      <c r="J26" s="120">
        <v>39.784711039999998</v>
      </c>
      <c r="K26" s="120"/>
      <c r="L26" s="120"/>
      <c r="M26" s="120">
        <v>1036.488533</v>
      </c>
      <c r="N26" s="120"/>
      <c r="O26" s="120"/>
      <c r="P26" s="120">
        <v>13.56032443</v>
      </c>
      <c r="Q26" s="120">
        <v>45.178438659999998</v>
      </c>
      <c r="R26" s="120">
        <v>2.4652682829999999</v>
      </c>
      <c r="S26" s="120">
        <v>9.5187676939999992</v>
      </c>
      <c r="T26" s="120"/>
      <c r="U26" s="120"/>
      <c r="V26" s="120"/>
      <c r="W26" s="120"/>
      <c r="X26" s="120"/>
      <c r="Y26" s="120"/>
      <c r="Z26" s="120"/>
      <c r="AA26" s="120">
        <v>6.7936757459999999</v>
      </c>
      <c r="AB26" s="120">
        <v>0.90699761300000004</v>
      </c>
      <c r="AC26" s="120">
        <v>3.2019814580000001</v>
      </c>
      <c r="AD26" s="120"/>
      <c r="AE26" s="120"/>
      <c r="AF26" s="120">
        <v>9.1563949000000006E-2</v>
      </c>
      <c r="AG26" s="120"/>
      <c r="AH26" s="120"/>
      <c r="AI26" s="120">
        <v>2.4652682829999999</v>
      </c>
      <c r="AJ26" s="120"/>
      <c r="AK26" s="120"/>
      <c r="AL26" s="21" t="s">
        <v>162</v>
      </c>
      <c r="AM26" s="39">
        <v>3.1</v>
      </c>
      <c r="AN26" s="21" t="s">
        <v>118</v>
      </c>
      <c r="AO26" s="21" t="s">
        <v>119</v>
      </c>
      <c r="AP26" s="21" t="s">
        <v>120</v>
      </c>
      <c r="AQ26" s="21" t="s">
        <v>121</v>
      </c>
      <c r="AR26" s="21" t="s">
        <v>122</v>
      </c>
      <c r="AS26" s="21" t="s">
        <v>123</v>
      </c>
      <c r="AT26" s="39">
        <v>2016</v>
      </c>
      <c r="AU26" s="21" t="s">
        <v>124</v>
      </c>
      <c r="AV26" s="21" t="s">
        <v>125</v>
      </c>
      <c r="AW26" s="21" t="s">
        <v>126</v>
      </c>
      <c r="AX26" s="21" t="s">
        <v>127</v>
      </c>
      <c r="AY26" s="21" t="str">
        <f>"https://doi.org/"&amp;Table1[[#This Row],[DOI]]</f>
        <v>https://doi.org/10.1111/jiec.12446</v>
      </c>
      <c r="AZ26" s="21" t="s">
        <v>120</v>
      </c>
      <c r="BA26" s="21" t="s">
        <v>128</v>
      </c>
      <c r="BB26" s="21" t="s">
        <v>129</v>
      </c>
      <c r="BC26" s="21" t="s">
        <v>120</v>
      </c>
      <c r="BD26" s="21" t="s">
        <v>156</v>
      </c>
      <c r="BE26" s="21" t="s">
        <v>131</v>
      </c>
      <c r="BF26" s="21" t="s">
        <v>132</v>
      </c>
      <c r="BG26" s="21" t="s">
        <v>133</v>
      </c>
      <c r="BH26" s="21">
        <v>5362</v>
      </c>
      <c r="BI26" s="21">
        <v>4039.855</v>
      </c>
      <c r="BJ26" s="21">
        <v>4169.8252499999999</v>
      </c>
      <c r="BK26" s="21">
        <v>90.964997499999996</v>
      </c>
      <c r="BL26" s="21">
        <v>77.550002500000005</v>
      </c>
      <c r="BM26" s="21">
        <v>82445</v>
      </c>
      <c r="BN26" s="21">
        <v>7000</v>
      </c>
      <c r="BO26" s="21" t="s">
        <v>119</v>
      </c>
      <c r="BP26" s="21">
        <v>7568</v>
      </c>
      <c r="BQ26" s="21">
        <v>0.63600000000000001</v>
      </c>
      <c r="BR26" s="21">
        <v>0.65300000000000002</v>
      </c>
      <c r="BS26" s="21">
        <v>2352</v>
      </c>
      <c r="BT26" s="21">
        <v>17362</v>
      </c>
      <c r="BU26" s="21" t="s">
        <v>120</v>
      </c>
      <c r="BV26" s="21" t="s">
        <v>120</v>
      </c>
      <c r="BW26" s="22" t="s">
        <v>135</v>
      </c>
      <c r="BX26" s="23" t="str">
        <f>_xlfn.XLOOKUP(BW26,dimensions_items!$B$4:$B$35,dimensions_items!$C$4:$C$35,"NULL",0)</f>
        <v>R5.2OECD</v>
      </c>
      <c r="BY26" s="23" t="s">
        <v>42</v>
      </c>
      <c r="BZ26" s="22" t="s">
        <v>31</v>
      </c>
      <c r="CA26" s="22" t="s">
        <v>18</v>
      </c>
      <c r="CB26" s="22" t="s">
        <v>19</v>
      </c>
      <c r="CC26" s="21" t="str">
        <f t="shared" si="3"/>
        <v>RU</v>
      </c>
      <c r="CD26" s="21" t="str">
        <f t="shared" si="4"/>
        <v>U</v>
      </c>
      <c r="CE26" s="21" t="str">
        <f t="shared" si="5"/>
        <v>OECD_EU15</v>
      </c>
      <c r="CF26" s="21">
        <f>IF(ISNUMBER(Table1[[#This Row],[concrete]]),Table1[[#This Row],[concrete]],IF(AND(ISNUMBER(Table1[[#This Row],[cement]]),ISNUMBER(Table1[[#This Row],[aggregates]])),Table1[[#This Row],[cement]]+Table1[[#This Row],[aggregates]],""))</f>
        <v>1036.488533</v>
      </c>
    </row>
    <row r="27" spans="1:84" s="8" customFormat="1">
      <c r="A27" s="10">
        <v>25</v>
      </c>
      <c r="B27" s="21" t="s">
        <v>115</v>
      </c>
      <c r="C27" s="21" t="s">
        <v>116</v>
      </c>
      <c r="D27" s="39">
        <v>1946</v>
      </c>
      <c r="E27" s="10">
        <v>1977</v>
      </c>
      <c r="F27" s="39">
        <v>14.80325777</v>
      </c>
      <c r="G27" s="39">
        <v>7.9049935000000002E-2</v>
      </c>
      <c r="H27" s="39">
        <v>9.9367181999999998E-2</v>
      </c>
      <c r="I27" s="39">
        <v>1.4999999999999999E-2</v>
      </c>
      <c r="J27" s="120">
        <v>12.87009196</v>
      </c>
      <c r="K27" s="120"/>
      <c r="L27" s="120"/>
      <c r="M27" s="120">
        <v>997.08504619999997</v>
      </c>
      <c r="N27" s="120"/>
      <c r="O27" s="120">
        <v>31.666666670000001</v>
      </c>
      <c r="P27" s="120">
        <v>29.234215379999998</v>
      </c>
      <c r="Q27" s="120">
        <v>77.400998290000004</v>
      </c>
      <c r="R27" s="120">
        <v>6.2415243000000002E-2</v>
      </c>
      <c r="S27" s="120">
        <v>0.43948215200000001</v>
      </c>
      <c r="T27" s="120"/>
      <c r="U27" s="120"/>
      <c r="V27" s="120">
        <v>6</v>
      </c>
      <c r="W27" s="120"/>
      <c r="X27" s="120"/>
      <c r="Y27" s="120"/>
      <c r="Z27" s="120"/>
      <c r="AA27" s="120">
        <v>0.96935022699999995</v>
      </c>
      <c r="AB27" s="120">
        <v>2.0481703640000002</v>
      </c>
      <c r="AC27" s="120">
        <v>2.1786915960000002</v>
      </c>
      <c r="AD27" s="120"/>
      <c r="AE27" s="120"/>
      <c r="AF27" s="120"/>
      <c r="AG27" s="120"/>
      <c r="AH27" s="120">
        <v>12.52347009</v>
      </c>
      <c r="AI27" s="120">
        <v>6.2415243000000002E-2</v>
      </c>
      <c r="AJ27" s="120"/>
      <c r="AK27" s="120"/>
      <c r="AL27" s="21" t="s">
        <v>163</v>
      </c>
      <c r="AM27" s="39">
        <v>3</v>
      </c>
      <c r="AN27" s="21" t="s">
        <v>118</v>
      </c>
      <c r="AO27" s="21" t="s">
        <v>119</v>
      </c>
      <c r="AP27" s="21" t="s">
        <v>120</v>
      </c>
      <c r="AQ27" s="21" t="s">
        <v>121</v>
      </c>
      <c r="AR27" s="21" t="s">
        <v>122</v>
      </c>
      <c r="AS27" s="21" t="s">
        <v>123</v>
      </c>
      <c r="AT27" s="39">
        <v>2016</v>
      </c>
      <c r="AU27" s="21" t="s">
        <v>124</v>
      </c>
      <c r="AV27" s="21" t="s">
        <v>125</v>
      </c>
      <c r="AW27" s="21" t="s">
        <v>126</v>
      </c>
      <c r="AX27" s="21" t="s">
        <v>127</v>
      </c>
      <c r="AY27" s="21" t="str">
        <f>"https://doi.org/"&amp;Table1[[#This Row],[DOI]]</f>
        <v>https://doi.org/10.1111/jiec.12446</v>
      </c>
      <c r="AZ27" s="21" t="s">
        <v>120</v>
      </c>
      <c r="BA27" s="21" t="s">
        <v>128</v>
      </c>
      <c r="BB27" s="21" t="s">
        <v>129</v>
      </c>
      <c r="BC27" s="21" t="s">
        <v>120</v>
      </c>
      <c r="BD27" s="21" t="s">
        <v>156</v>
      </c>
      <c r="BE27" s="21" t="s">
        <v>131</v>
      </c>
      <c r="BF27" s="21" t="s">
        <v>132</v>
      </c>
      <c r="BG27" s="21" t="s">
        <v>133</v>
      </c>
      <c r="BH27" s="21">
        <v>5362</v>
      </c>
      <c r="BI27" s="21">
        <v>4039.855</v>
      </c>
      <c r="BJ27" s="21">
        <v>4169.8252499999999</v>
      </c>
      <c r="BK27" s="21">
        <v>90.964997499999996</v>
      </c>
      <c r="BL27" s="21">
        <v>77.550002500000005</v>
      </c>
      <c r="BM27" s="21">
        <v>82445</v>
      </c>
      <c r="BN27" s="21">
        <v>7000</v>
      </c>
      <c r="BO27" s="21" t="s">
        <v>119</v>
      </c>
      <c r="BP27" s="21">
        <v>7568</v>
      </c>
      <c r="BQ27" s="21">
        <v>0.63600000000000001</v>
      </c>
      <c r="BR27" s="21">
        <v>0.65300000000000002</v>
      </c>
      <c r="BS27" s="21">
        <v>2352</v>
      </c>
      <c r="BT27" s="21">
        <v>17362</v>
      </c>
      <c r="BU27" s="21" t="s">
        <v>120</v>
      </c>
      <c r="BV27" s="21" t="s">
        <v>120</v>
      </c>
      <c r="BW27" s="22" t="s">
        <v>135</v>
      </c>
      <c r="BX27" s="23" t="str">
        <f>_xlfn.XLOOKUP(BW27,dimensions_items!$B$4:$B$35,dimensions_items!$C$4:$C$35,"NULL",0)</f>
        <v>R5.2OECD</v>
      </c>
      <c r="BY27" s="23" t="s">
        <v>42</v>
      </c>
      <c r="BZ27" s="22" t="s">
        <v>31</v>
      </c>
      <c r="CA27" s="22" t="s">
        <v>18</v>
      </c>
      <c r="CB27" s="22" t="s">
        <v>19</v>
      </c>
      <c r="CC27" s="21" t="str">
        <f t="shared" si="3"/>
        <v>RU</v>
      </c>
      <c r="CD27" s="21" t="str">
        <f t="shared" si="4"/>
        <v>U</v>
      </c>
      <c r="CE27" s="21" t="str">
        <f t="shared" si="5"/>
        <v>OECD_EU15</v>
      </c>
      <c r="CF27" s="21">
        <f>IF(ISNUMBER(Table1[[#This Row],[concrete]]),Table1[[#This Row],[concrete]],IF(AND(ISNUMBER(Table1[[#This Row],[cement]]),ISNUMBER(Table1[[#This Row],[aggregates]])),Table1[[#This Row],[cement]]+Table1[[#This Row],[aggregates]],""))</f>
        <v>997.08504619999997</v>
      </c>
    </row>
    <row r="28" spans="1:84" s="8" customFormat="1">
      <c r="A28" s="10">
        <v>26</v>
      </c>
      <c r="B28" s="21" t="s">
        <v>115</v>
      </c>
      <c r="C28" s="21" t="s">
        <v>116</v>
      </c>
      <c r="D28" s="39">
        <v>1946</v>
      </c>
      <c r="E28" s="10">
        <v>1977</v>
      </c>
      <c r="F28" s="39">
        <v>24.311064040000002</v>
      </c>
      <c r="G28" s="39">
        <v>9.2224924E-2</v>
      </c>
      <c r="H28" s="39">
        <v>0.115928379</v>
      </c>
      <c r="I28" s="39">
        <v>1.7500000000000002E-2</v>
      </c>
      <c r="J28" s="120">
        <v>15.23101552</v>
      </c>
      <c r="K28" s="120"/>
      <c r="L28" s="120"/>
      <c r="M28" s="120">
        <v>1270.5736710000001</v>
      </c>
      <c r="N28" s="120"/>
      <c r="O28" s="120"/>
      <c r="P28" s="120">
        <v>566.76264779999997</v>
      </c>
      <c r="Q28" s="120">
        <v>231.63982350000001</v>
      </c>
      <c r="R28" s="120">
        <v>1.779169067</v>
      </c>
      <c r="S28" s="120">
        <v>0.51272917699999998</v>
      </c>
      <c r="T28" s="120"/>
      <c r="U28" s="120"/>
      <c r="V28" s="120">
        <v>0.38687079800000002</v>
      </c>
      <c r="W28" s="120"/>
      <c r="X28" s="120"/>
      <c r="Y28" s="120"/>
      <c r="Z28" s="120"/>
      <c r="AA28" s="120">
        <v>6.9314568760000004</v>
      </c>
      <c r="AB28" s="120">
        <v>1.2153594160000001</v>
      </c>
      <c r="AC28" s="120">
        <v>2.9872360140000001</v>
      </c>
      <c r="AD28" s="120"/>
      <c r="AE28" s="120"/>
      <c r="AF28" s="120">
        <v>0.103914487</v>
      </c>
      <c r="AG28" s="120"/>
      <c r="AH28" s="120"/>
      <c r="AI28" s="120">
        <v>1.779169067</v>
      </c>
      <c r="AJ28" s="120"/>
      <c r="AK28" s="120"/>
      <c r="AL28" s="21" t="s">
        <v>164</v>
      </c>
      <c r="AM28" s="39">
        <v>3.5</v>
      </c>
      <c r="AN28" s="21" t="s">
        <v>118</v>
      </c>
      <c r="AO28" s="21" t="s">
        <v>119</v>
      </c>
      <c r="AP28" s="21" t="s">
        <v>120</v>
      </c>
      <c r="AQ28" s="21" t="s">
        <v>121</v>
      </c>
      <c r="AR28" s="21" t="s">
        <v>122</v>
      </c>
      <c r="AS28" s="21" t="s">
        <v>123</v>
      </c>
      <c r="AT28" s="39">
        <v>2016</v>
      </c>
      <c r="AU28" s="21" t="s">
        <v>124</v>
      </c>
      <c r="AV28" s="21" t="s">
        <v>125</v>
      </c>
      <c r="AW28" s="21" t="s">
        <v>126</v>
      </c>
      <c r="AX28" s="21" t="s">
        <v>127</v>
      </c>
      <c r="AY28" s="21" t="str">
        <f>"https://doi.org/"&amp;Table1[[#This Row],[DOI]]</f>
        <v>https://doi.org/10.1111/jiec.12446</v>
      </c>
      <c r="AZ28" s="21" t="s">
        <v>120</v>
      </c>
      <c r="BA28" s="21" t="s">
        <v>128</v>
      </c>
      <c r="BB28" s="21" t="s">
        <v>129</v>
      </c>
      <c r="BC28" s="21" t="s">
        <v>120</v>
      </c>
      <c r="BD28" s="21" t="s">
        <v>156</v>
      </c>
      <c r="BE28" s="21" t="s">
        <v>131</v>
      </c>
      <c r="BF28" s="21" t="s">
        <v>132</v>
      </c>
      <c r="BG28" s="21" t="s">
        <v>133</v>
      </c>
      <c r="BH28" s="21">
        <v>5362</v>
      </c>
      <c r="BI28" s="21">
        <v>4039.855</v>
      </c>
      <c r="BJ28" s="21">
        <v>4169.8252499999999</v>
      </c>
      <c r="BK28" s="21">
        <v>90.964997499999996</v>
      </c>
      <c r="BL28" s="21">
        <v>77.550002500000005</v>
      </c>
      <c r="BM28" s="21">
        <v>82445</v>
      </c>
      <c r="BN28" s="21">
        <v>7000</v>
      </c>
      <c r="BO28" s="21" t="s">
        <v>119</v>
      </c>
      <c r="BP28" s="21">
        <v>7568</v>
      </c>
      <c r="BQ28" s="21">
        <v>0.63600000000000001</v>
      </c>
      <c r="BR28" s="21">
        <v>0.65300000000000002</v>
      </c>
      <c r="BS28" s="21">
        <v>2352</v>
      </c>
      <c r="BT28" s="21">
        <v>17362</v>
      </c>
      <c r="BU28" s="21" t="s">
        <v>120</v>
      </c>
      <c r="BV28" s="21" t="s">
        <v>120</v>
      </c>
      <c r="BW28" s="22" t="s">
        <v>135</v>
      </c>
      <c r="BX28" s="23" t="str">
        <f>_xlfn.XLOOKUP(BW28,dimensions_items!$B$4:$B$35,dimensions_items!$C$4:$C$35,"NULL",0)</f>
        <v>R5.2OECD</v>
      </c>
      <c r="BY28" s="23" t="s">
        <v>42</v>
      </c>
      <c r="BZ28" s="22" t="s">
        <v>31</v>
      </c>
      <c r="CA28" s="22" t="s">
        <v>18</v>
      </c>
      <c r="CB28" s="22" t="s">
        <v>19</v>
      </c>
      <c r="CC28" s="21" t="str">
        <f t="shared" si="3"/>
        <v>RU</v>
      </c>
      <c r="CD28" s="21" t="str">
        <f t="shared" si="4"/>
        <v>U</v>
      </c>
      <c r="CE28" s="21" t="str">
        <f t="shared" si="5"/>
        <v>OECD_EU15</v>
      </c>
      <c r="CF28" s="21">
        <f>IF(ISNUMBER(Table1[[#This Row],[concrete]]),Table1[[#This Row],[concrete]],IF(AND(ISNUMBER(Table1[[#This Row],[cement]]),ISNUMBER(Table1[[#This Row],[aggregates]])),Table1[[#This Row],[cement]]+Table1[[#This Row],[aggregates]],""))</f>
        <v>1270.5736710000001</v>
      </c>
    </row>
    <row r="29" spans="1:84" s="8" customFormat="1">
      <c r="A29" s="10">
        <v>27</v>
      </c>
      <c r="B29" s="21" t="s">
        <v>115</v>
      </c>
      <c r="C29" s="21" t="s">
        <v>116</v>
      </c>
      <c r="D29" s="39">
        <v>1946</v>
      </c>
      <c r="E29" s="10">
        <v>1977</v>
      </c>
      <c r="F29" s="39">
        <v>22.769094939999999</v>
      </c>
      <c r="G29" s="39">
        <v>7.8105784999999997E-2</v>
      </c>
      <c r="H29" s="39">
        <v>9.8180369000000003E-2</v>
      </c>
      <c r="I29" s="39">
        <v>1.4820844E-2</v>
      </c>
      <c r="J29" s="120">
        <v>45.90596678</v>
      </c>
      <c r="K29" s="120"/>
      <c r="L29" s="120"/>
      <c r="M29" s="120">
        <v>926.2113478</v>
      </c>
      <c r="N29" s="120"/>
      <c r="O29" s="120"/>
      <c r="P29" s="120">
        <v>322.30138340000002</v>
      </c>
      <c r="Q29" s="120">
        <v>168.52234300000001</v>
      </c>
      <c r="R29" s="120">
        <v>1.5067878720000001</v>
      </c>
      <c r="S29" s="120">
        <v>0.43423310300000001</v>
      </c>
      <c r="T29" s="120"/>
      <c r="U29" s="120"/>
      <c r="V29" s="120">
        <v>0.32764296399999998</v>
      </c>
      <c r="W29" s="120"/>
      <c r="X29" s="120"/>
      <c r="Y29" s="120"/>
      <c r="Z29" s="120"/>
      <c r="AA29" s="120">
        <v>5.8702881839999996</v>
      </c>
      <c r="AB29" s="120">
        <v>1.942553258</v>
      </c>
      <c r="AC29" s="120">
        <v>2.6866503509999999</v>
      </c>
      <c r="AD29" s="120"/>
      <c r="AE29" s="120"/>
      <c r="AF29" s="120">
        <v>8.8005738999999999E-2</v>
      </c>
      <c r="AG29" s="120"/>
      <c r="AH29" s="120">
        <v>1.2147665510000001</v>
      </c>
      <c r="AI29" s="120">
        <v>1.5067878720000001</v>
      </c>
      <c r="AJ29" s="120"/>
      <c r="AK29" s="120"/>
      <c r="AL29" s="21" t="s">
        <v>165</v>
      </c>
      <c r="AM29" s="39">
        <v>3</v>
      </c>
      <c r="AN29" s="21" t="s">
        <v>118</v>
      </c>
      <c r="AO29" s="21" t="s">
        <v>119</v>
      </c>
      <c r="AP29" s="21" t="s">
        <v>120</v>
      </c>
      <c r="AQ29" s="21" t="s">
        <v>121</v>
      </c>
      <c r="AR29" s="21" t="s">
        <v>122</v>
      </c>
      <c r="AS29" s="21" t="s">
        <v>123</v>
      </c>
      <c r="AT29" s="39">
        <v>2016</v>
      </c>
      <c r="AU29" s="21" t="s">
        <v>124</v>
      </c>
      <c r="AV29" s="21" t="s">
        <v>125</v>
      </c>
      <c r="AW29" s="21" t="s">
        <v>126</v>
      </c>
      <c r="AX29" s="21" t="s">
        <v>127</v>
      </c>
      <c r="AY29" s="21" t="str">
        <f>"https://doi.org/"&amp;Table1[[#This Row],[DOI]]</f>
        <v>https://doi.org/10.1111/jiec.12446</v>
      </c>
      <c r="AZ29" s="21" t="s">
        <v>120</v>
      </c>
      <c r="BA29" s="21" t="s">
        <v>128</v>
      </c>
      <c r="BB29" s="21" t="s">
        <v>129</v>
      </c>
      <c r="BC29" s="21" t="s">
        <v>120</v>
      </c>
      <c r="BD29" s="21" t="s">
        <v>156</v>
      </c>
      <c r="BE29" s="21" t="s">
        <v>131</v>
      </c>
      <c r="BF29" s="21" t="s">
        <v>132</v>
      </c>
      <c r="BG29" s="21" t="s">
        <v>133</v>
      </c>
      <c r="BH29" s="21">
        <v>5362</v>
      </c>
      <c r="BI29" s="21">
        <v>4039.855</v>
      </c>
      <c r="BJ29" s="21">
        <v>4169.8252499999999</v>
      </c>
      <c r="BK29" s="21">
        <v>90.964997499999996</v>
      </c>
      <c r="BL29" s="21">
        <v>77.550002500000005</v>
      </c>
      <c r="BM29" s="21">
        <v>82445</v>
      </c>
      <c r="BN29" s="21">
        <v>7000</v>
      </c>
      <c r="BO29" s="21" t="s">
        <v>119</v>
      </c>
      <c r="BP29" s="21">
        <v>7568</v>
      </c>
      <c r="BQ29" s="21">
        <v>0.63600000000000001</v>
      </c>
      <c r="BR29" s="21">
        <v>0.65300000000000002</v>
      </c>
      <c r="BS29" s="21">
        <v>2352</v>
      </c>
      <c r="BT29" s="21">
        <v>17362</v>
      </c>
      <c r="BU29" s="21" t="s">
        <v>120</v>
      </c>
      <c r="BV29" s="21" t="s">
        <v>120</v>
      </c>
      <c r="BW29" s="22" t="s">
        <v>135</v>
      </c>
      <c r="BX29" s="23" t="str">
        <f>_xlfn.XLOOKUP(BW29,dimensions_items!$B$4:$B$35,dimensions_items!$C$4:$C$35,"NULL",0)</f>
        <v>R5.2OECD</v>
      </c>
      <c r="BY29" s="23" t="s">
        <v>42</v>
      </c>
      <c r="BZ29" s="22" t="s">
        <v>31</v>
      </c>
      <c r="CA29" s="22" t="s">
        <v>18</v>
      </c>
      <c r="CB29" s="22" t="s">
        <v>19</v>
      </c>
      <c r="CC29" s="21" t="str">
        <f t="shared" si="3"/>
        <v>RU</v>
      </c>
      <c r="CD29" s="21" t="str">
        <f t="shared" si="4"/>
        <v>U</v>
      </c>
      <c r="CE29" s="21" t="str">
        <f t="shared" si="5"/>
        <v>OECD_EU15</v>
      </c>
      <c r="CF29" s="21">
        <f>IF(ISNUMBER(Table1[[#This Row],[concrete]]),Table1[[#This Row],[concrete]],IF(AND(ISNUMBER(Table1[[#This Row],[cement]]),ISNUMBER(Table1[[#This Row],[aggregates]])),Table1[[#This Row],[cement]]+Table1[[#This Row],[aggregates]],""))</f>
        <v>926.2113478</v>
      </c>
    </row>
    <row r="30" spans="1:84" s="8" customFormat="1">
      <c r="A30" s="10">
        <v>28</v>
      </c>
      <c r="B30" s="21" t="s">
        <v>115</v>
      </c>
      <c r="C30" s="21" t="s">
        <v>116</v>
      </c>
      <c r="D30" s="39">
        <v>1946</v>
      </c>
      <c r="E30" s="10">
        <v>1977</v>
      </c>
      <c r="F30" s="39">
        <v>10.5382927</v>
      </c>
      <c r="G30" s="39">
        <v>7.9049935000000002E-2</v>
      </c>
      <c r="H30" s="39">
        <v>9.9367181999999998E-2</v>
      </c>
      <c r="I30" s="39">
        <v>1.4999999999999999E-2</v>
      </c>
      <c r="J30" s="120">
        <v>128.14812480000001</v>
      </c>
      <c r="K30" s="120"/>
      <c r="L30" s="120"/>
      <c r="M30" s="120">
        <v>347.06706910000003</v>
      </c>
      <c r="N30" s="120"/>
      <c r="O30" s="120">
        <v>95</v>
      </c>
      <c r="P30" s="120"/>
      <c r="Q30" s="120">
        <v>8.6914285709999994</v>
      </c>
      <c r="R30" s="120">
        <v>1.5250020580000001</v>
      </c>
      <c r="S30" s="120">
        <v>0.43948215200000001</v>
      </c>
      <c r="T30" s="120"/>
      <c r="U30" s="120"/>
      <c r="V30" s="120">
        <v>12.33160354</v>
      </c>
      <c r="W30" s="120"/>
      <c r="X30" s="120"/>
      <c r="Y30" s="120"/>
      <c r="Z30" s="120"/>
      <c r="AA30" s="120">
        <v>5.9412487499999997</v>
      </c>
      <c r="AB30" s="120">
        <v>2.0108956390000001</v>
      </c>
      <c r="AC30" s="120">
        <v>2.560488012</v>
      </c>
      <c r="AD30" s="120"/>
      <c r="AE30" s="120"/>
      <c r="AF30" s="120">
        <v>8.9069560000000006E-2</v>
      </c>
      <c r="AG30" s="120"/>
      <c r="AH30" s="120"/>
      <c r="AI30" s="120">
        <v>1.5250020580000001</v>
      </c>
      <c r="AJ30" s="120"/>
      <c r="AK30" s="120"/>
      <c r="AL30" s="21" t="s">
        <v>166</v>
      </c>
      <c r="AM30" s="39">
        <v>3</v>
      </c>
      <c r="AN30" s="21" t="s">
        <v>118</v>
      </c>
      <c r="AO30" s="21" t="s">
        <v>119</v>
      </c>
      <c r="AP30" s="21" t="s">
        <v>120</v>
      </c>
      <c r="AQ30" s="21" t="s">
        <v>121</v>
      </c>
      <c r="AR30" s="21" t="s">
        <v>122</v>
      </c>
      <c r="AS30" s="21" t="s">
        <v>123</v>
      </c>
      <c r="AT30" s="39">
        <v>2016</v>
      </c>
      <c r="AU30" s="21" t="s">
        <v>124</v>
      </c>
      <c r="AV30" s="21" t="s">
        <v>125</v>
      </c>
      <c r="AW30" s="21" t="s">
        <v>126</v>
      </c>
      <c r="AX30" s="21" t="s">
        <v>127</v>
      </c>
      <c r="AY30" s="21" t="str">
        <f>"https://doi.org/"&amp;Table1[[#This Row],[DOI]]</f>
        <v>https://doi.org/10.1111/jiec.12446</v>
      </c>
      <c r="AZ30" s="21" t="s">
        <v>120</v>
      </c>
      <c r="BA30" s="21" t="s">
        <v>128</v>
      </c>
      <c r="BB30" s="21" t="s">
        <v>129</v>
      </c>
      <c r="BC30" s="21" t="s">
        <v>120</v>
      </c>
      <c r="BD30" s="21" t="s">
        <v>156</v>
      </c>
      <c r="BE30" s="21" t="s">
        <v>131</v>
      </c>
      <c r="BF30" s="21" t="s">
        <v>132</v>
      </c>
      <c r="BG30" s="21" t="s">
        <v>133</v>
      </c>
      <c r="BH30" s="21">
        <v>5362</v>
      </c>
      <c r="BI30" s="21">
        <v>4039.855</v>
      </c>
      <c r="BJ30" s="21">
        <v>4169.8252499999999</v>
      </c>
      <c r="BK30" s="21">
        <v>90.964997499999996</v>
      </c>
      <c r="BL30" s="21">
        <v>77.550002500000005</v>
      </c>
      <c r="BM30" s="21">
        <v>82445</v>
      </c>
      <c r="BN30" s="21">
        <v>7000</v>
      </c>
      <c r="BO30" s="21" t="s">
        <v>119</v>
      </c>
      <c r="BP30" s="21">
        <v>7568</v>
      </c>
      <c r="BQ30" s="21">
        <v>0.63600000000000001</v>
      </c>
      <c r="BR30" s="21">
        <v>0.65300000000000002</v>
      </c>
      <c r="BS30" s="21">
        <v>2352</v>
      </c>
      <c r="BT30" s="21">
        <v>17362</v>
      </c>
      <c r="BU30" s="21" t="s">
        <v>120</v>
      </c>
      <c r="BV30" s="21" t="s">
        <v>120</v>
      </c>
      <c r="BW30" s="22" t="s">
        <v>135</v>
      </c>
      <c r="BX30" s="23" t="str">
        <f>_xlfn.XLOOKUP(BW30,dimensions_items!$B$4:$B$35,dimensions_items!$C$4:$C$35,"NULL",0)</f>
        <v>R5.2OECD</v>
      </c>
      <c r="BY30" s="23" t="s">
        <v>42</v>
      </c>
      <c r="BZ30" s="22" t="s">
        <v>31</v>
      </c>
      <c r="CA30" s="22" t="s">
        <v>18</v>
      </c>
      <c r="CB30" s="22" t="s">
        <v>19</v>
      </c>
      <c r="CC30" s="21" t="str">
        <f t="shared" si="3"/>
        <v>RU</v>
      </c>
      <c r="CD30" s="21" t="str">
        <f t="shared" si="4"/>
        <v>U</v>
      </c>
      <c r="CE30" s="21" t="str">
        <f t="shared" si="5"/>
        <v>OECD_EU15</v>
      </c>
      <c r="CF30" s="21">
        <f>IF(ISNUMBER(Table1[[#This Row],[concrete]]),Table1[[#This Row],[concrete]],IF(AND(ISNUMBER(Table1[[#This Row],[cement]]),ISNUMBER(Table1[[#This Row],[aggregates]])),Table1[[#This Row],[cement]]+Table1[[#This Row],[aggregates]],""))</f>
        <v>347.06706910000003</v>
      </c>
    </row>
    <row r="31" spans="1:84" s="8" customFormat="1">
      <c r="A31" s="10">
        <v>29</v>
      </c>
      <c r="B31" s="21" t="s">
        <v>115</v>
      </c>
      <c r="C31" s="21" t="s">
        <v>116</v>
      </c>
      <c r="D31" s="39">
        <v>1946</v>
      </c>
      <c r="E31" s="10">
        <v>1977</v>
      </c>
      <c r="F31" s="39">
        <v>18.281025249999999</v>
      </c>
      <c r="G31" s="39">
        <v>8.3911690999999997E-2</v>
      </c>
      <c r="H31" s="39">
        <v>0.105478497</v>
      </c>
      <c r="I31" s="39">
        <v>1.5922535000000002E-2</v>
      </c>
      <c r="J31" s="120">
        <v>12.479127249999999</v>
      </c>
      <c r="K31" s="120"/>
      <c r="L31" s="120"/>
      <c r="M31" s="120">
        <v>878.88723540000001</v>
      </c>
      <c r="N31" s="120">
        <v>9.8950952460000003</v>
      </c>
      <c r="O31" s="120"/>
      <c r="P31" s="120">
        <v>474.47983770000002</v>
      </c>
      <c r="Q31" s="120">
        <v>222.64083830000001</v>
      </c>
      <c r="R31" s="120">
        <v>1.618793264</v>
      </c>
      <c r="S31" s="120">
        <v>0.466511336</v>
      </c>
      <c r="T31" s="120"/>
      <c r="U31" s="120"/>
      <c r="V31" s="120">
        <v>0.35199793699999998</v>
      </c>
      <c r="W31" s="120"/>
      <c r="X31" s="120">
        <v>3.1072612230000001</v>
      </c>
      <c r="Y31" s="120"/>
      <c r="Z31" s="120"/>
      <c r="AA31" s="120">
        <v>6.3066494950000003</v>
      </c>
      <c r="AB31" s="120">
        <v>2.1685234929999999</v>
      </c>
      <c r="AC31" s="120">
        <v>2.7179640360000001</v>
      </c>
      <c r="AD31" s="120"/>
      <c r="AE31" s="120"/>
      <c r="AF31" s="120">
        <v>9.4547546999999996E-2</v>
      </c>
      <c r="AG31" s="120"/>
      <c r="AH31" s="120"/>
      <c r="AI31" s="120">
        <v>1.618793264</v>
      </c>
      <c r="AJ31" s="120"/>
      <c r="AK31" s="120"/>
      <c r="AL31" s="21" t="s">
        <v>167</v>
      </c>
      <c r="AM31" s="39">
        <v>3.2</v>
      </c>
      <c r="AN31" s="21" t="s">
        <v>118</v>
      </c>
      <c r="AO31" s="21" t="s">
        <v>119</v>
      </c>
      <c r="AP31" s="21" t="s">
        <v>120</v>
      </c>
      <c r="AQ31" s="21" t="s">
        <v>121</v>
      </c>
      <c r="AR31" s="21" t="s">
        <v>122</v>
      </c>
      <c r="AS31" s="21" t="s">
        <v>123</v>
      </c>
      <c r="AT31" s="39">
        <v>2016</v>
      </c>
      <c r="AU31" s="21" t="s">
        <v>124</v>
      </c>
      <c r="AV31" s="21" t="s">
        <v>125</v>
      </c>
      <c r="AW31" s="21" t="s">
        <v>126</v>
      </c>
      <c r="AX31" s="21" t="s">
        <v>127</v>
      </c>
      <c r="AY31" s="21" t="str">
        <f>"https://doi.org/"&amp;Table1[[#This Row],[DOI]]</f>
        <v>https://doi.org/10.1111/jiec.12446</v>
      </c>
      <c r="AZ31" s="21" t="s">
        <v>120</v>
      </c>
      <c r="BA31" s="21" t="s">
        <v>128</v>
      </c>
      <c r="BB31" s="21" t="s">
        <v>129</v>
      </c>
      <c r="BC31" s="21" t="s">
        <v>120</v>
      </c>
      <c r="BD31" s="21" t="s">
        <v>156</v>
      </c>
      <c r="BE31" s="21" t="s">
        <v>131</v>
      </c>
      <c r="BF31" s="21" t="s">
        <v>132</v>
      </c>
      <c r="BG31" s="21" t="s">
        <v>133</v>
      </c>
      <c r="BH31" s="21">
        <v>5362</v>
      </c>
      <c r="BI31" s="21">
        <v>4039.855</v>
      </c>
      <c r="BJ31" s="21">
        <v>4169.8252499999999</v>
      </c>
      <c r="BK31" s="21">
        <v>90.964997499999996</v>
      </c>
      <c r="BL31" s="21">
        <v>77.550002500000005</v>
      </c>
      <c r="BM31" s="21">
        <v>82445</v>
      </c>
      <c r="BN31" s="21">
        <v>7000</v>
      </c>
      <c r="BO31" s="21" t="s">
        <v>119</v>
      </c>
      <c r="BP31" s="21">
        <v>7568</v>
      </c>
      <c r="BQ31" s="21">
        <v>0.63600000000000001</v>
      </c>
      <c r="BR31" s="21">
        <v>0.65300000000000002</v>
      </c>
      <c r="BS31" s="21">
        <v>2352</v>
      </c>
      <c r="BT31" s="21">
        <v>17362</v>
      </c>
      <c r="BU31" s="21" t="s">
        <v>120</v>
      </c>
      <c r="BV31" s="21" t="s">
        <v>120</v>
      </c>
      <c r="BW31" s="22" t="s">
        <v>135</v>
      </c>
      <c r="BX31" s="23" t="str">
        <f>_xlfn.XLOOKUP(BW31,dimensions_items!$B$4:$B$35,dimensions_items!$C$4:$C$35,"NULL",0)</f>
        <v>R5.2OECD</v>
      </c>
      <c r="BY31" s="23" t="s">
        <v>42</v>
      </c>
      <c r="BZ31" s="22" t="s">
        <v>31</v>
      </c>
      <c r="CA31" s="22" t="s">
        <v>18</v>
      </c>
      <c r="CB31" s="22" t="s">
        <v>19</v>
      </c>
      <c r="CC31" s="21" t="str">
        <f t="shared" si="3"/>
        <v>RU</v>
      </c>
      <c r="CD31" s="21" t="str">
        <f t="shared" si="4"/>
        <v>U</v>
      </c>
      <c r="CE31" s="21" t="str">
        <f t="shared" si="5"/>
        <v>OECD_EU15</v>
      </c>
      <c r="CF31" s="21">
        <f>IF(ISNUMBER(Table1[[#This Row],[concrete]]),Table1[[#This Row],[concrete]],IF(AND(ISNUMBER(Table1[[#This Row],[cement]]),ISNUMBER(Table1[[#This Row],[aggregates]])),Table1[[#This Row],[cement]]+Table1[[#This Row],[aggregates]],""))</f>
        <v>878.88723540000001</v>
      </c>
    </row>
    <row r="32" spans="1:84" s="8" customFormat="1">
      <c r="A32" s="10">
        <v>30</v>
      </c>
      <c r="B32" s="21" t="s">
        <v>115</v>
      </c>
      <c r="C32" s="21" t="s">
        <v>116</v>
      </c>
      <c r="D32" s="39">
        <v>1946</v>
      </c>
      <c r="E32" s="10">
        <v>1977</v>
      </c>
      <c r="F32" s="39">
        <v>24.07256572</v>
      </c>
      <c r="G32" s="39">
        <v>7.6628173999999993E-2</v>
      </c>
      <c r="H32" s="39">
        <v>9.6322985E-2</v>
      </c>
      <c r="I32" s="39">
        <v>1.4540462000000001E-2</v>
      </c>
      <c r="J32" s="120">
        <v>17.093455710000001</v>
      </c>
      <c r="K32" s="120"/>
      <c r="L32" s="120"/>
      <c r="M32" s="120">
        <v>670.92629599999998</v>
      </c>
      <c r="N32" s="120">
        <v>0</v>
      </c>
      <c r="O32" s="120"/>
      <c r="P32" s="120">
        <v>860.78914629999997</v>
      </c>
      <c r="Q32" s="120">
        <v>284.34107440000002</v>
      </c>
      <c r="R32" s="120">
        <v>1.478282342</v>
      </c>
      <c r="S32" s="120">
        <v>0.42601824799999999</v>
      </c>
      <c r="T32" s="120"/>
      <c r="U32" s="120"/>
      <c r="V32" s="120">
        <v>0.321444589</v>
      </c>
      <c r="W32" s="120"/>
      <c r="X32" s="120"/>
      <c r="Y32" s="120"/>
      <c r="Z32" s="120"/>
      <c r="AA32" s="120">
        <v>5.7592336150000003</v>
      </c>
      <c r="AB32" s="120">
        <v>0.52349770699999998</v>
      </c>
      <c r="AC32" s="120">
        <v>2.4820453159999998</v>
      </c>
      <c r="AD32" s="120"/>
      <c r="AE32" s="120"/>
      <c r="AF32" s="120">
        <v>8.6340840000000002E-2</v>
      </c>
      <c r="AG32" s="120"/>
      <c r="AH32" s="120"/>
      <c r="AI32" s="120">
        <v>1.478282342</v>
      </c>
      <c r="AJ32" s="120"/>
      <c r="AK32" s="120"/>
      <c r="AL32" s="21" t="s">
        <v>168</v>
      </c>
      <c r="AM32" s="39">
        <v>2.9</v>
      </c>
      <c r="AN32" s="21" t="s">
        <v>118</v>
      </c>
      <c r="AO32" s="21" t="s">
        <v>119</v>
      </c>
      <c r="AP32" s="21" t="s">
        <v>120</v>
      </c>
      <c r="AQ32" s="21" t="s">
        <v>121</v>
      </c>
      <c r="AR32" s="21" t="s">
        <v>122</v>
      </c>
      <c r="AS32" s="21" t="s">
        <v>123</v>
      </c>
      <c r="AT32" s="39">
        <v>2016</v>
      </c>
      <c r="AU32" s="21" t="s">
        <v>124</v>
      </c>
      <c r="AV32" s="21" t="s">
        <v>125</v>
      </c>
      <c r="AW32" s="21" t="s">
        <v>126</v>
      </c>
      <c r="AX32" s="21" t="s">
        <v>127</v>
      </c>
      <c r="AY32" s="21" t="str">
        <f>"https://doi.org/"&amp;Table1[[#This Row],[DOI]]</f>
        <v>https://doi.org/10.1111/jiec.12446</v>
      </c>
      <c r="AZ32" s="21" t="s">
        <v>120</v>
      </c>
      <c r="BA32" s="21" t="s">
        <v>128</v>
      </c>
      <c r="BB32" s="21" t="s">
        <v>129</v>
      </c>
      <c r="BC32" s="21" t="s">
        <v>120</v>
      </c>
      <c r="BD32" s="21" t="s">
        <v>156</v>
      </c>
      <c r="BE32" s="21" t="s">
        <v>131</v>
      </c>
      <c r="BF32" s="21" t="s">
        <v>132</v>
      </c>
      <c r="BG32" s="21" t="s">
        <v>133</v>
      </c>
      <c r="BH32" s="21">
        <v>5362</v>
      </c>
      <c r="BI32" s="21">
        <v>4039.855</v>
      </c>
      <c r="BJ32" s="21">
        <v>4169.8252499999999</v>
      </c>
      <c r="BK32" s="21">
        <v>90.964997499999996</v>
      </c>
      <c r="BL32" s="21">
        <v>77.550002500000005</v>
      </c>
      <c r="BM32" s="21">
        <v>82445</v>
      </c>
      <c r="BN32" s="21">
        <v>7000</v>
      </c>
      <c r="BO32" s="21" t="s">
        <v>119</v>
      </c>
      <c r="BP32" s="21">
        <v>7568</v>
      </c>
      <c r="BQ32" s="21">
        <v>0.63600000000000001</v>
      </c>
      <c r="BR32" s="21">
        <v>0.65300000000000002</v>
      </c>
      <c r="BS32" s="21">
        <v>2352</v>
      </c>
      <c r="BT32" s="21">
        <v>17362</v>
      </c>
      <c r="BU32" s="21" t="s">
        <v>120</v>
      </c>
      <c r="BV32" s="21" t="s">
        <v>120</v>
      </c>
      <c r="BW32" s="22" t="s">
        <v>135</v>
      </c>
      <c r="BX32" s="23" t="str">
        <f>_xlfn.XLOOKUP(BW32,dimensions_items!$B$4:$B$35,dimensions_items!$C$4:$C$35,"NULL",0)</f>
        <v>R5.2OECD</v>
      </c>
      <c r="BY32" s="23" t="s">
        <v>42</v>
      </c>
      <c r="BZ32" s="22" t="s">
        <v>31</v>
      </c>
      <c r="CA32" s="22" t="s">
        <v>18</v>
      </c>
      <c r="CB32" s="22" t="s">
        <v>19</v>
      </c>
      <c r="CC32" s="21" t="str">
        <f t="shared" si="3"/>
        <v>RU</v>
      </c>
      <c r="CD32" s="21" t="str">
        <f t="shared" si="4"/>
        <v>U</v>
      </c>
      <c r="CE32" s="21" t="str">
        <f t="shared" si="5"/>
        <v>OECD_EU15</v>
      </c>
      <c r="CF32" s="21">
        <f>IF(ISNUMBER(Table1[[#This Row],[concrete]]),Table1[[#This Row],[concrete]],IF(AND(ISNUMBER(Table1[[#This Row],[cement]]),ISNUMBER(Table1[[#This Row],[aggregates]])),Table1[[#This Row],[cement]]+Table1[[#This Row],[aggregates]],""))</f>
        <v>670.92629599999998</v>
      </c>
    </row>
    <row r="33" spans="1:84" s="8" customFormat="1">
      <c r="A33" s="10">
        <v>31</v>
      </c>
      <c r="B33" s="21" t="s">
        <v>115</v>
      </c>
      <c r="C33" s="21" t="s">
        <v>116</v>
      </c>
      <c r="D33" s="39">
        <v>1946</v>
      </c>
      <c r="E33" s="10">
        <v>1977</v>
      </c>
      <c r="F33" s="39">
        <v>15.71767904</v>
      </c>
      <c r="G33" s="39">
        <v>8.9457703999999999E-2</v>
      </c>
      <c r="H33" s="39">
        <v>0.57039714799999996</v>
      </c>
      <c r="I33" s="39">
        <v>1.6974909999999999E-2</v>
      </c>
      <c r="J33" s="120">
        <v>43.511961939999999</v>
      </c>
      <c r="K33" s="120"/>
      <c r="L33" s="120"/>
      <c r="M33" s="120">
        <v>326.97932250000002</v>
      </c>
      <c r="N33" s="120">
        <v>11.849913770000001</v>
      </c>
      <c r="O33" s="120"/>
      <c r="P33" s="120">
        <v>190.11716129999999</v>
      </c>
      <c r="Q33" s="120">
        <v>45.01929749</v>
      </c>
      <c r="R33" s="120">
        <v>1.7257848849999999</v>
      </c>
      <c r="S33" s="120">
        <v>0.49734467599999999</v>
      </c>
      <c r="T33" s="120"/>
      <c r="U33" s="120"/>
      <c r="V33" s="120">
        <v>0.37526269299999998</v>
      </c>
      <c r="W33" s="120"/>
      <c r="X33" s="120">
        <v>3.4904201239999999</v>
      </c>
      <c r="Y33" s="120"/>
      <c r="Z33" s="120"/>
      <c r="AA33" s="120">
        <v>6.7234776780000001</v>
      </c>
      <c r="AB33" s="120">
        <v>9.745368568</v>
      </c>
      <c r="AC33" s="120">
        <v>2.8976036380000001</v>
      </c>
      <c r="AD33" s="120"/>
      <c r="AE33" s="120"/>
      <c r="AF33" s="120">
        <v>0.10079652</v>
      </c>
      <c r="AG33" s="120"/>
      <c r="AH33" s="120">
        <v>4.1666666670000003</v>
      </c>
      <c r="AI33" s="120">
        <v>1.7257848849999999</v>
      </c>
      <c r="AJ33" s="120"/>
      <c r="AK33" s="120"/>
      <c r="AL33" s="21" t="s">
        <v>169</v>
      </c>
      <c r="AM33" s="39">
        <v>3.4</v>
      </c>
      <c r="AN33" s="21" t="s">
        <v>118</v>
      </c>
      <c r="AO33" s="21" t="s">
        <v>119</v>
      </c>
      <c r="AP33" s="21" t="s">
        <v>120</v>
      </c>
      <c r="AQ33" s="21" t="s">
        <v>121</v>
      </c>
      <c r="AR33" s="21" t="s">
        <v>122</v>
      </c>
      <c r="AS33" s="21" t="s">
        <v>123</v>
      </c>
      <c r="AT33" s="39">
        <v>2016</v>
      </c>
      <c r="AU33" s="21" t="s">
        <v>124</v>
      </c>
      <c r="AV33" s="21" t="s">
        <v>125</v>
      </c>
      <c r="AW33" s="21" t="s">
        <v>126</v>
      </c>
      <c r="AX33" s="21" t="s">
        <v>127</v>
      </c>
      <c r="AY33" s="21" t="str">
        <f>"https://doi.org/"&amp;Table1[[#This Row],[DOI]]</f>
        <v>https://doi.org/10.1111/jiec.12446</v>
      </c>
      <c r="AZ33" s="21" t="s">
        <v>120</v>
      </c>
      <c r="BA33" s="21" t="s">
        <v>128</v>
      </c>
      <c r="BB33" s="21" t="s">
        <v>129</v>
      </c>
      <c r="BC33" s="21" t="s">
        <v>120</v>
      </c>
      <c r="BD33" s="21" t="s">
        <v>156</v>
      </c>
      <c r="BE33" s="21" t="s">
        <v>131</v>
      </c>
      <c r="BF33" s="21" t="s">
        <v>132</v>
      </c>
      <c r="BG33" s="21" t="s">
        <v>133</v>
      </c>
      <c r="BH33" s="21">
        <v>5362</v>
      </c>
      <c r="BI33" s="21">
        <v>4039.855</v>
      </c>
      <c r="BJ33" s="21">
        <v>4169.8252499999999</v>
      </c>
      <c r="BK33" s="21">
        <v>90.964997499999996</v>
      </c>
      <c r="BL33" s="21">
        <v>77.550002500000005</v>
      </c>
      <c r="BM33" s="21">
        <v>82445</v>
      </c>
      <c r="BN33" s="21">
        <v>7000</v>
      </c>
      <c r="BO33" s="21" t="s">
        <v>119</v>
      </c>
      <c r="BP33" s="21">
        <v>7568</v>
      </c>
      <c r="BQ33" s="21">
        <v>0.63600000000000001</v>
      </c>
      <c r="BR33" s="21">
        <v>0.65300000000000002</v>
      </c>
      <c r="BS33" s="21">
        <v>2352</v>
      </c>
      <c r="BT33" s="21">
        <v>17362</v>
      </c>
      <c r="BU33" s="21" t="s">
        <v>120</v>
      </c>
      <c r="BV33" s="21" t="s">
        <v>120</v>
      </c>
      <c r="BW33" s="22" t="s">
        <v>135</v>
      </c>
      <c r="BX33" s="23" t="str">
        <f>_xlfn.XLOOKUP(BW33,dimensions_items!$B$4:$B$35,dimensions_items!$C$4:$C$35,"NULL",0)</f>
        <v>R5.2OECD</v>
      </c>
      <c r="BY33" s="23" t="s">
        <v>42</v>
      </c>
      <c r="BZ33" s="22" t="s">
        <v>31</v>
      </c>
      <c r="CA33" s="22" t="s">
        <v>18</v>
      </c>
      <c r="CB33" s="22" t="s">
        <v>19</v>
      </c>
      <c r="CC33" s="21" t="str">
        <f t="shared" si="3"/>
        <v>RU</v>
      </c>
      <c r="CD33" s="21" t="str">
        <f t="shared" si="4"/>
        <v>U</v>
      </c>
      <c r="CE33" s="21" t="str">
        <f t="shared" si="5"/>
        <v>OECD_EU15</v>
      </c>
      <c r="CF33" s="21">
        <f>IF(ISNUMBER(Table1[[#This Row],[concrete]]),Table1[[#This Row],[concrete]],IF(AND(ISNUMBER(Table1[[#This Row],[cement]]),ISNUMBER(Table1[[#This Row],[aggregates]])),Table1[[#This Row],[cement]]+Table1[[#This Row],[aggregates]],""))</f>
        <v>326.97932250000002</v>
      </c>
    </row>
    <row r="34" spans="1:84" s="8" customFormat="1">
      <c r="A34" s="10">
        <v>32</v>
      </c>
      <c r="B34" s="21" t="s">
        <v>115</v>
      </c>
      <c r="C34" s="21" t="s">
        <v>116</v>
      </c>
      <c r="D34" s="39">
        <v>1946</v>
      </c>
      <c r="E34" s="10">
        <v>1977</v>
      </c>
      <c r="F34" s="39">
        <v>9.6217967069999997</v>
      </c>
      <c r="G34" s="39">
        <v>7.7128582000000001E-2</v>
      </c>
      <c r="H34" s="39">
        <v>9.6952008000000006E-2</v>
      </c>
      <c r="I34" s="39">
        <v>1.4635417E-2</v>
      </c>
      <c r="J34" s="120">
        <v>27.577554899999999</v>
      </c>
      <c r="K34" s="120"/>
      <c r="L34" s="120"/>
      <c r="M34" s="120">
        <v>630.73699999999997</v>
      </c>
      <c r="N34" s="120"/>
      <c r="O34" s="120"/>
      <c r="P34" s="120">
        <v>552.57387210000002</v>
      </c>
      <c r="Q34" s="120">
        <v>237.49436249999999</v>
      </c>
      <c r="R34" s="120">
        <v>6.0898206000000003E-2</v>
      </c>
      <c r="S34" s="120">
        <v>0.42880029400000003</v>
      </c>
      <c r="T34" s="120"/>
      <c r="U34" s="120"/>
      <c r="V34" s="120"/>
      <c r="W34" s="120"/>
      <c r="X34" s="120"/>
      <c r="Y34" s="120"/>
      <c r="Z34" s="120"/>
      <c r="AA34" s="120">
        <v>5.7968433990000001</v>
      </c>
      <c r="AB34" s="120">
        <v>2.6153927189999999</v>
      </c>
      <c r="AC34" s="120">
        <v>2.4982539290000001</v>
      </c>
      <c r="AD34" s="120"/>
      <c r="AE34" s="120"/>
      <c r="AF34" s="120">
        <v>8.6904675000000001E-2</v>
      </c>
      <c r="AG34" s="120"/>
      <c r="AH34" s="120"/>
      <c r="AI34" s="120">
        <v>6.0898206000000003E-2</v>
      </c>
      <c r="AJ34" s="120"/>
      <c r="AK34" s="120"/>
      <c r="AL34" s="21" t="s">
        <v>170</v>
      </c>
      <c r="AM34" s="39">
        <v>2.9</v>
      </c>
      <c r="AN34" s="21" t="s">
        <v>118</v>
      </c>
      <c r="AO34" s="21" t="s">
        <v>119</v>
      </c>
      <c r="AP34" s="21" t="s">
        <v>120</v>
      </c>
      <c r="AQ34" s="21" t="s">
        <v>121</v>
      </c>
      <c r="AR34" s="21" t="s">
        <v>122</v>
      </c>
      <c r="AS34" s="21" t="s">
        <v>123</v>
      </c>
      <c r="AT34" s="39">
        <v>2016</v>
      </c>
      <c r="AU34" s="21" t="s">
        <v>124</v>
      </c>
      <c r="AV34" s="21" t="s">
        <v>125</v>
      </c>
      <c r="AW34" s="21" t="s">
        <v>126</v>
      </c>
      <c r="AX34" s="21" t="s">
        <v>127</v>
      </c>
      <c r="AY34" s="21" t="str">
        <f>"https://doi.org/"&amp;Table1[[#This Row],[DOI]]</f>
        <v>https://doi.org/10.1111/jiec.12446</v>
      </c>
      <c r="AZ34" s="21" t="s">
        <v>120</v>
      </c>
      <c r="BA34" s="21" t="s">
        <v>128</v>
      </c>
      <c r="BB34" s="21" t="s">
        <v>129</v>
      </c>
      <c r="BC34" s="21" t="s">
        <v>120</v>
      </c>
      <c r="BD34" s="21" t="s">
        <v>156</v>
      </c>
      <c r="BE34" s="21" t="s">
        <v>131</v>
      </c>
      <c r="BF34" s="21" t="s">
        <v>132</v>
      </c>
      <c r="BG34" s="21" t="s">
        <v>133</v>
      </c>
      <c r="BH34" s="21">
        <v>5362</v>
      </c>
      <c r="BI34" s="21">
        <v>4039.855</v>
      </c>
      <c r="BJ34" s="21">
        <v>4169.8252499999999</v>
      </c>
      <c r="BK34" s="21">
        <v>90.964997499999996</v>
      </c>
      <c r="BL34" s="21">
        <v>77.550002500000005</v>
      </c>
      <c r="BM34" s="21">
        <v>82445</v>
      </c>
      <c r="BN34" s="21">
        <v>7000</v>
      </c>
      <c r="BO34" s="21" t="s">
        <v>119</v>
      </c>
      <c r="BP34" s="21">
        <v>7568</v>
      </c>
      <c r="BQ34" s="21">
        <v>0.63600000000000001</v>
      </c>
      <c r="BR34" s="21">
        <v>0.65300000000000002</v>
      </c>
      <c r="BS34" s="21">
        <v>2352</v>
      </c>
      <c r="BT34" s="21">
        <v>17362</v>
      </c>
      <c r="BU34" s="21" t="s">
        <v>120</v>
      </c>
      <c r="BV34" s="21" t="s">
        <v>120</v>
      </c>
      <c r="BW34" s="22" t="s">
        <v>135</v>
      </c>
      <c r="BX34" s="23" t="str">
        <f>_xlfn.XLOOKUP(BW34,dimensions_items!$B$4:$B$35,dimensions_items!$C$4:$C$35,"NULL",0)</f>
        <v>R5.2OECD</v>
      </c>
      <c r="BY34" s="23" t="s">
        <v>42</v>
      </c>
      <c r="BZ34" s="22" t="s">
        <v>31</v>
      </c>
      <c r="CA34" s="22" t="s">
        <v>18</v>
      </c>
      <c r="CB34" s="22" t="s">
        <v>19</v>
      </c>
      <c r="CC34" s="21" t="str">
        <f t="shared" si="3"/>
        <v>RU</v>
      </c>
      <c r="CD34" s="21" t="str">
        <f t="shared" si="4"/>
        <v>U</v>
      </c>
      <c r="CE34" s="21" t="str">
        <f t="shared" si="5"/>
        <v>OECD_EU15</v>
      </c>
      <c r="CF34" s="21">
        <f>IF(ISNUMBER(Table1[[#This Row],[concrete]]),Table1[[#This Row],[concrete]],IF(AND(ISNUMBER(Table1[[#This Row],[cement]]),ISNUMBER(Table1[[#This Row],[aggregates]])),Table1[[#This Row],[cement]]+Table1[[#This Row],[aggregates]],""))</f>
        <v>630.73699999999997</v>
      </c>
    </row>
    <row r="35" spans="1:84" s="8" customFormat="1">
      <c r="A35" s="10">
        <v>33</v>
      </c>
      <c r="B35" s="21" t="s">
        <v>115</v>
      </c>
      <c r="C35" s="21" t="s">
        <v>116</v>
      </c>
      <c r="D35" s="39">
        <v>1946</v>
      </c>
      <c r="E35" s="10">
        <v>1977</v>
      </c>
      <c r="F35" s="39">
        <v>11.637102459999999</v>
      </c>
      <c r="G35" s="39">
        <v>6.6572379000000001E-2</v>
      </c>
      <c r="H35" s="39">
        <v>8.3682671E-2</v>
      </c>
      <c r="I35" s="39">
        <v>2.0211745E-2</v>
      </c>
      <c r="J35" s="120">
        <v>63.752702980000002</v>
      </c>
      <c r="K35" s="120"/>
      <c r="L35" s="120"/>
      <c r="M35" s="120">
        <v>365.0595424</v>
      </c>
      <c r="N35" s="120"/>
      <c r="O35" s="120"/>
      <c r="P35" s="120">
        <v>236.35887539999999</v>
      </c>
      <c r="Q35" s="120">
        <v>51.994999999999997</v>
      </c>
      <c r="R35" s="120">
        <v>1.284289676</v>
      </c>
      <c r="S35" s="120">
        <v>0.37011254300000002</v>
      </c>
      <c r="T35" s="120"/>
      <c r="U35" s="120"/>
      <c r="V35" s="120">
        <v>0.27926192100000002</v>
      </c>
      <c r="W35" s="120"/>
      <c r="X35" s="120"/>
      <c r="Y35" s="120"/>
      <c r="Z35" s="120"/>
      <c r="AA35" s="120">
        <v>5.0034584510000002</v>
      </c>
      <c r="AB35" s="120">
        <v>1.0931199009999999</v>
      </c>
      <c r="AC35" s="120">
        <v>2.1563304149999998</v>
      </c>
      <c r="AD35" s="120"/>
      <c r="AE35" s="120"/>
      <c r="AF35" s="120">
        <v>7.5010466999999997E-2</v>
      </c>
      <c r="AG35" s="120"/>
      <c r="AH35" s="120"/>
      <c r="AI35" s="120">
        <v>1.284289676</v>
      </c>
      <c r="AJ35" s="120"/>
      <c r="AK35" s="120"/>
      <c r="AL35" s="21" t="s">
        <v>171</v>
      </c>
      <c r="AM35" s="39">
        <v>2.5</v>
      </c>
      <c r="AN35" s="21" t="s">
        <v>118</v>
      </c>
      <c r="AO35" s="21" t="s">
        <v>119</v>
      </c>
      <c r="AP35" s="21" t="s">
        <v>120</v>
      </c>
      <c r="AQ35" s="21" t="s">
        <v>121</v>
      </c>
      <c r="AR35" s="21" t="s">
        <v>122</v>
      </c>
      <c r="AS35" s="21" t="s">
        <v>123</v>
      </c>
      <c r="AT35" s="39">
        <v>2016</v>
      </c>
      <c r="AU35" s="21" t="s">
        <v>124</v>
      </c>
      <c r="AV35" s="21" t="s">
        <v>125</v>
      </c>
      <c r="AW35" s="21" t="s">
        <v>126</v>
      </c>
      <c r="AX35" s="21" t="s">
        <v>127</v>
      </c>
      <c r="AY35" s="21" t="str">
        <f>"https://doi.org/"&amp;Table1[[#This Row],[DOI]]</f>
        <v>https://doi.org/10.1111/jiec.12446</v>
      </c>
      <c r="AZ35" s="21" t="s">
        <v>120</v>
      </c>
      <c r="BA35" s="21" t="s">
        <v>128</v>
      </c>
      <c r="BB35" s="21" t="s">
        <v>129</v>
      </c>
      <c r="BC35" s="21" t="s">
        <v>120</v>
      </c>
      <c r="BD35" s="21" t="s">
        <v>156</v>
      </c>
      <c r="BE35" s="21" t="s">
        <v>131</v>
      </c>
      <c r="BF35" s="21" t="s">
        <v>132</v>
      </c>
      <c r="BG35" s="21" t="s">
        <v>133</v>
      </c>
      <c r="BH35" s="21">
        <v>5362</v>
      </c>
      <c r="BI35" s="21">
        <v>4039.855</v>
      </c>
      <c r="BJ35" s="21">
        <v>4169.8252499999999</v>
      </c>
      <c r="BK35" s="21">
        <v>90.964997499999996</v>
      </c>
      <c r="BL35" s="21">
        <v>77.550002500000005</v>
      </c>
      <c r="BM35" s="21">
        <v>82445</v>
      </c>
      <c r="BN35" s="21">
        <v>7000</v>
      </c>
      <c r="BO35" s="21" t="s">
        <v>119</v>
      </c>
      <c r="BP35" s="21">
        <v>7568</v>
      </c>
      <c r="BQ35" s="21">
        <v>0.63600000000000001</v>
      </c>
      <c r="BR35" s="21">
        <v>0.65300000000000002</v>
      </c>
      <c r="BS35" s="21">
        <v>2352</v>
      </c>
      <c r="BT35" s="21">
        <v>17362</v>
      </c>
      <c r="BU35" s="21" t="s">
        <v>120</v>
      </c>
      <c r="BV35" s="21" t="s">
        <v>120</v>
      </c>
      <c r="BW35" s="22" t="s">
        <v>135</v>
      </c>
      <c r="BX35" s="23" t="str">
        <f>_xlfn.XLOOKUP(BW35,dimensions_items!$B$4:$B$35,dimensions_items!$C$4:$C$35,"NULL",0)</f>
        <v>R5.2OECD</v>
      </c>
      <c r="BY35" s="23" t="s">
        <v>42</v>
      </c>
      <c r="BZ35" s="22" t="s">
        <v>31</v>
      </c>
      <c r="CA35" s="22" t="s">
        <v>18</v>
      </c>
      <c r="CB35" s="22" t="s">
        <v>19</v>
      </c>
      <c r="CC35" s="21" t="str">
        <f t="shared" si="3"/>
        <v>RU</v>
      </c>
      <c r="CD35" s="21" t="str">
        <f t="shared" si="4"/>
        <v>U</v>
      </c>
      <c r="CE35" s="21" t="str">
        <f t="shared" si="5"/>
        <v>OECD_EU15</v>
      </c>
      <c r="CF35" s="21">
        <f>IF(ISNUMBER(Table1[[#This Row],[concrete]]),Table1[[#This Row],[concrete]],IF(AND(ISNUMBER(Table1[[#This Row],[cement]]),ISNUMBER(Table1[[#This Row],[aggregates]])),Table1[[#This Row],[cement]]+Table1[[#This Row],[aggregates]],""))</f>
        <v>365.0595424</v>
      </c>
    </row>
    <row r="36" spans="1:84" s="8" customFormat="1">
      <c r="A36" s="10">
        <v>34</v>
      </c>
      <c r="B36" s="21" t="s">
        <v>115</v>
      </c>
      <c r="C36" s="21" t="s">
        <v>116</v>
      </c>
      <c r="D36" s="39">
        <v>1977</v>
      </c>
      <c r="E36" s="10">
        <v>1997</v>
      </c>
      <c r="F36" s="39">
        <v>17.297559459999999</v>
      </c>
      <c r="G36" s="39">
        <v>8.6359929000000002E-2</v>
      </c>
      <c r="H36" s="39">
        <v>0.47352356099999998</v>
      </c>
      <c r="I36" s="39">
        <v>1.6387097E-2</v>
      </c>
      <c r="J36" s="120">
        <v>15.893325770000001</v>
      </c>
      <c r="K36" s="120"/>
      <c r="L36" s="120"/>
      <c r="M36" s="120">
        <v>669.6</v>
      </c>
      <c r="N36" s="120">
        <v>6.0503225809999996</v>
      </c>
      <c r="O36" s="120"/>
      <c r="P36" s="120">
        <v>469.37566450000003</v>
      </c>
      <c r="Q36" s="120">
        <v>187.37852899999999</v>
      </c>
      <c r="R36" s="120">
        <v>2.7698961240000002</v>
      </c>
      <c r="S36" s="120">
        <v>3.7688560000000001E-3</v>
      </c>
      <c r="T36" s="120"/>
      <c r="U36" s="120"/>
      <c r="V36" s="120"/>
      <c r="W36" s="120">
        <v>2.5446183269999998</v>
      </c>
      <c r="X36" s="120">
        <v>1.846062992</v>
      </c>
      <c r="Y36" s="120"/>
      <c r="Z36" s="120"/>
      <c r="AA36" s="120">
        <v>6.0614310549999999</v>
      </c>
      <c r="AB36" s="120">
        <v>1.8121601430000001</v>
      </c>
      <c r="AC36" s="120">
        <v>3.092650039</v>
      </c>
      <c r="AD36" s="120">
        <v>0.58064516099999997</v>
      </c>
      <c r="AE36" s="120"/>
      <c r="AF36" s="120">
        <v>3.4390636000000002E-2</v>
      </c>
      <c r="AG36" s="120"/>
      <c r="AH36" s="120"/>
      <c r="AI36" s="120">
        <v>2.7698961240000002</v>
      </c>
      <c r="AJ36" s="120"/>
      <c r="AK36" s="120"/>
      <c r="AL36" s="21" t="s">
        <v>172</v>
      </c>
      <c r="AM36" s="39">
        <v>3.3</v>
      </c>
      <c r="AN36" s="21" t="s">
        <v>118</v>
      </c>
      <c r="AO36" s="21" t="s">
        <v>119</v>
      </c>
      <c r="AP36" s="21" t="s">
        <v>120</v>
      </c>
      <c r="AQ36" s="21" t="s">
        <v>121</v>
      </c>
      <c r="AR36" s="21" t="s">
        <v>122</v>
      </c>
      <c r="AS36" s="21" t="s">
        <v>123</v>
      </c>
      <c r="AT36" s="39">
        <v>2016</v>
      </c>
      <c r="AU36" s="21" t="s">
        <v>124</v>
      </c>
      <c r="AV36" s="21" t="s">
        <v>125</v>
      </c>
      <c r="AW36" s="21" t="s">
        <v>126</v>
      </c>
      <c r="AX36" s="21" t="s">
        <v>127</v>
      </c>
      <c r="AY36" s="21" t="str">
        <f>"https://doi.org/"&amp;Table1[[#This Row],[DOI]]</f>
        <v>https://doi.org/10.1111/jiec.12446</v>
      </c>
      <c r="AZ36" s="21" t="s">
        <v>120</v>
      </c>
      <c r="BA36" s="21" t="s">
        <v>128</v>
      </c>
      <c r="BB36" s="21" t="s">
        <v>129</v>
      </c>
      <c r="BC36" s="21" t="s">
        <v>120</v>
      </c>
      <c r="BD36" s="21" t="s">
        <v>173</v>
      </c>
      <c r="BE36" s="21" t="s">
        <v>131</v>
      </c>
      <c r="BF36" s="21" t="s">
        <v>132</v>
      </c>
      <c r="BG36" s="21" t="s">
        <v>133</v>
      </c>
      <c r="BH36" s="21">
        <v>5362</v>
      </c>
      <c r="BI36" s="21">
        <v>4169.8252499999999</v>
      </c>
      <c r="BJ36" s="21">
        <v>4470.8149999999996</v>
      </c>
      <c r="BK36" s="21">
        <v>77.550002500000005</v>
      </c>
      <c r="BL36" s="21">
        <v>99.559997499999994</v>
      </c>
      <c r="BM36" s="21">
        <v>82445</v>
      </c>
      <c r="BN36" s="21">
        <v>7568</v>
      </c>
      <c r="BO36" s="21" t="s">
        <v>119</v>
      </c>
      <c r="BP36" s="21">
        <v>8015</v>
      </c>
      <c r="BQ36" s="21">
        <v>0.65300000000000002</v>
      </c>
      <c r="BR36" s="21">
        <v>0.61599999999999999</v>
      </c>
      <c r="BS36" s="21">
        <v>17362</v>
      </c>
      <c r="BT36" s="21">
        <v>31019</v>
      </c>
      <c r="BU36" s="21" t="s">
        <v>120</v>
      </c>
      <c r="BV36" s="21" t="s">
        <v>120</v>
      </c>
      <c r="BW36" s="22" t="s">
        <v>135</v>
      </c>
      <c r="BX36" s="23" t="str">
        <f>_xlfn.XLOOKUP(BW36,dimensions_items!$B$4:$B$35,dimensions_items!$C$4:$C$35,"NULL",0)</f>
        <v>R5.2OECD</v>
      </c>
      <c r="BY36" s="23" t="s">
        <v>42</v>
      </c>
      <c r="BZ36" s="22" t="s">
        <v>31</v>
      </c>
      <c r="CA36" s="22" t="s">
        <v>18</v>
      </c>
      <c r="CB36" s="22" t="s">
        <v>19</v>
      </c>
      <c r="CC36" s="21" t="str">
        <f t="shared" si="3"/>
        <v>RU</v>
      </c>
      <c r="CD36" s="21" t="str">
        <f t="shared" si="4"/>
        <v>U</v>
      </c>
      <c r="CE36" s="21" t="str">
        <f t="shared" si="5"/>
        <v>OECD_EU15</v>
      </c>
      <c r="CF36" s="21">
        <f>IF(ISNUMBER(Table1[[#This Row],[concrete]]),Table1[[#This Row],[concrete]],IF(AND(ISNUMBER(Table1[[#This Row],[cement]]),ISNUMBER(Table1[[#This Row],[aggregates]])),Table1[[#This Row],[cement]]+Table1[[#This Row],[aggregates]],""))</f>
        <v>669.6</v>
      </c>
    </row>
    <row r="37" spans="1:84" s="8" customFormat="1">
      <c r="A37" s="10">
        <v>35</v>
      </c>
      <c r="B37" s="21" t="s">
        <v>115</v>
      </c>
      <c r="C37" s="21" t="s">
        <v>116</v>
      </c>
      <c r="D37" s="39">
        <v>1977</v>
      </c>
      <c r="E37" s="10">
        <v>1997</v>
      </c>
      <c r="F37" s="39">
        <v>17.05230504</v>
      </c>
      <c r="G37" s="39">
        <v>7.8684541999999996E-2</v>
      </c>
      <c r="H37" s="39">
        <v>0.43143834199999997</v>
      </c>
      <c r="I37" s="39">
        <v>1.4930664999999999E-2</v>
      </c>
      <c r="J37" s="120">
        <v>11.35156699</v>
      </c>
      <c r="K37" s="120"/>
      <c r="L37" s="120"/>
      <c r="M37" s="120">
        <v>901.89297350000004</v>
      </c>
      <c r="N37" s="120">
        <v>10.526226940000001</v>
      </c>
      <c r="O37" s="120"/>
      <c r="P37" s="120">
        <v>945.5553281</v>
      </c>
      <c r="Q37" s="120">
        <v>311.05704980000002</v>
      </c>
      <c r="R37" s="120">
        <v>3.2919953209999999</v>
      </c>
      <c r="S37" s="120">
        <v>3.433892E-3</v>
      </c>
      <c r="T37" s="120"/>
      <c r="U37" s="120"/>
      <c r="V37" s="120"/>
      <c r="W37" s="120">
        <v>2.3184610060000002</v>
      </c>
      <c r="X37" s="120">
        <v>3.5250361059999999</v>
      </c>
      <c r="Y37" s="120"/>
      <c r="Z37" s="120"/>
      <c r="AA37" s="120">
        <v>5.5227109680000002</v>
      </c>
      <c r="AB37" s="120">
        <v>1.651101301</v>
      </c>
      <c r="AC37" s="120">
        <v>2.8177854600000001</v>
      </c>
      <c r="AD37" s="120"/>
      <c r="AE37" s="120"/>
      <c r="AF37" s="120">
        <v>3.1334108999999999E-2</v>
      </c>
      <c r="AG37" s="120"/>
      <c r="AH37" s="120">
        <v>0.72054443899999998</v>
      </c>
      <c r="AI37" s="120">
        <v>3.2919953209999999</v>
      </c>
      <c r="AJ37" s="120"/>
      <c r="AK37" s="120"/>
      <c r="AL37" s="21" t="s">
        <v>174</v>
      </c>
      <c r="AM37" s="39">
        <v>3</v>
      </c>
      <c r="AN37" s="21" t="s">
        <v>118</v>
      </c>
      <c r="AO37" s="21" t="s">
        <v>119</v>
      </c>
      <c r="AP37" s="21" t="s">
        <v>120</v>
      </c>
      <c r="AQ37" s="21" t="s">
        <v>121</v>
      </c>
      <c r="AR37" s="21" t="s">
        <v>122</v>
      </c>
      <c r="AS37" s="21" t="s">
        <v>123</v>
      </c>
      <c r="AT37" s="39">
        <v>2016</v>
      </c>
      <c r="AU37" s="21" t="s">
        <v>124</v>
      </c>
      <c r="AV37" s="21" t="s">
        <v>125</v>
      </c>
      <c r="AW37" s="21" t="s">
        <v>126</v>
      </c>
      <c r="AX37" s="21" t="s">
        <v>127</v>
      </c>
      <c r="AY37" s="21" t="str">
        <f>"https://doi.org/"&amp;Table1[[#This Row],[DOI]]</f>
        <v>https://doi.org/10.1111/jiec.12446</v>
      </c>
      <c r="AZ37" s="21" t="s">
        <v>120</v>
      </c>
      <c r="BA37" s="21" t="s">
        <v>128</v>
      </c>
      <c r="BB37" s="21" t="s">
        <v>129</v>
      </c>
      <c r="BC37" s="21" t="s">
        <v>120</v>
      </c>
      <c r="BD37" s="21" t="s">
        <v>173</v>
      </c>
      <c r="BE37" s="21" t="s">
        <v>131</v>
      </c>
      <c r="BF37" s="21" t="s">
        <v>132</v>
      </c>
      <c r="BG37" s="21" t="s">
        <v>133</v>
      </c>
      <c r="BH37" s="21">
        <v>5362</v>
      </c>
      <c r="BI37" s="21">
        <v>4169.8252499999999</v>
      </c>
      <c r="BJ37" s="21">
        <v>4470.8149999999996</v>
      </c>
      <c r="BK37" s="21">
        <v>77.550002500000005</v>
      </c>
      <c r="BL37" s="21">
        <v>99.559997499999994</v>
      </c>
      <c r="BM37" s="21">
        <v>82445</v>
      </c>
      <c r="BN37" s="21">
        <v>7568</v>
      </c>
      <c r="BO37" s="21" t="s">
        <v>119</v>
      </c>
      <c r="BP37" s="21">
        <v>8015</v>
      </c>
      <c r="BQ37" s="21">
        <v>0.65300000000000002</v>
      </c>
      <c r="BR37" s="21">
        <v>0.61599999999999999</v>
      </c>
      <c r="BS37" s="21">
        <v>17362</v>
      </c>
      <c r="BT37" s="21">
        <v>31019</v>
      </c>
      <c r="BU37" s="21" t="s">
        <v>120</v>
      </c>
      <c r="BV37" s="21" t="s">
        <v>120</v>
      </c>
      <c r="BW37" s="22" t="s">
        <v>135</v>
      </c>
      <c r="BX37" s="23" t="str">
        <f>_xlfn.XLOOKUP(BW37,dimensions_items!$B$4:$B$35,dimensions_items!$C$4:$C$35,"NULL",0)</f>
        <v>R5.2OECD</v>
      </c>
      <c r="BY37" s="23" t="s">
        <v>42</v>
      </c>
      <c r="BZ37" s="22" t="s">
        <v>31</v>
      </c>
      <c r="CA37" s="22" t="s">
        <v>18</v>
      </c>
      <c r="CB37" s="22" t="s">
        <v>19</v>
      </c>
      <c r="CC37" s="21" t="str">
        <f t="shared" si="3"/>
        <v>RU</v>
      </c>
      <c r="CD37" s="21" t="str">
        <f t="shared" si="4"/>
        <v>U</v>
      </c>
      <c r="CE37" s="21" t="str">
        <f t="shared" si="5"/>
        <v>OECD_EU15</v>
      </c>
      <c r="CF37" s="21">
        <f>IF(ISNUMBER(Table1[[#This Row],[concrete]]),Table1[[#This Row],[concrete]],IF(AND(ISNUMBER(Table1[[#This Row],[cement]]),ISNUMBER(Table1[[#This Row],[aggregates]])),Table1[[#This Row],[cement]]+Table1[[#This Row],[aggregates]],""))</f>
        <v>901.89297350000004</v>
      </c>
    </row>
    <row r="38" spans="1:84" s="8" customFormat="1">
      <c r="A38" s="10">
        <v>36</v>
      </c>
      <c r="B38" s="21" t="s">
        <v>115</v>
      </c>
      <c r="C38" s="21" t="s">
        <v>116</v>
      </c>
      <c r="D38" s="39">
        <v>1977</v>
      </c>
      <c r="E38" s="10">
        <v>1999</v>
      </c>
      <c r="F38" s="39">
        <v>20.30641821</v>
      </c>
      <c r="G38" s="39">
        <v>8.0354259999999997E-2</v>
      </c>
      <c r="H38" s="39">
        <v>0.44059363800000001</v>
      </c>
      <c r="I38" s="39">
        <v>1.5247500000000001E-2</v>
      </c>
      <c r="J38" s="120">
        <v>16.329057630000001</v>
      </c>
      <c r="K38" s="120"/>
      <c r="L38" s="120"/>
      <c r="M38" s="120">
        <v>938.96168160000002</v>
      </c>
      <c r="N38" s="120">
        <v>4.1275931870000004</v>
      </c>
      <c r="O38" s="120"/>
      <c r="P38" s="120">
        <v>670.52674890000003</v>
      </c>
      <c r="Q38" s="120">
        <v>151.87205309999999</v>
      </c>
      <c r="R38" s="120">
        <v>3.3563180670000001</v>
      </c>
      <c r="S38" s="120">
        <v>21.11857135</v>
      </c>
      <c r="T38" s="120"/>
      <c r="U38" s="120"/>
      <c r="V38" s="120"/>
      <c r="W38" s="120">
        <v>2.3676596860000001</v>
      </c>
      <c r="X38" s="120">
        <v>1.3535311160000001</v>
      </c>
      <c r="Y38" s="120"/>
      <c r="Z38" s="120"/>
      <c r="AA38" s="120">
        <v>5.6399051279999997</v>
      </c>
      <c r="AB38" s="120">
        <v>1.6861383379999999</v>
      </c>
      <c r="AC38" s="120">
        <v>2.8775800060000001</v>
      </c>
      <c r="AD38" s="120"/>
      <c r="AE38" s="120"/>
      <c r="AF38" s="120">
        <v>3.1999031999999997E-2</v>
      </c>
      <c r="AG38" s="120"/>
      <c r="AH38" s="120">
        <v>1.27130319</v>
      </c>
      <c r="AI38" s="120">
        <v>3.3563180670000001</v>
      </c>
      <c r="AJ38" s="120"/>
      <c r="AK38" s="120"/>
      <c r="AL38" s="21" t="s">
        <v>175</v>
      </c>
      <c r="AM38" s="39">
        <v>3</v>
      </c>
      <c r="AN38" s="21" t="s">
        <v>118</v>
      </c>
      <c r="AO38" s="21" t="s">
        <v>119</v>
      </c>
      <c r="AP38" s="21" t="s">
        <v>120</v>
      </c>
      <c r="AQ38" s="21" t="s">
        <v>121</v>
      </c>
      <c r="AR38" s="21" t="s">
        <v>122</v>
      </c>
      <c r="AS38" s="21" t="s">
        <v>123</v>
      </c>
      <c r="AT38" s="39">
        <v>2016</v>
      </c>
      <c r="AU38" s="21" t="s">
        <v>124</v>
      </c>
      <c r="AV38" s="21" t="s">
        <v>125</v>
      </c>
      <c r="AW38" s="21" t="s">
        <v>126</v>
      </c>
      <c r="AX38" s="21" t="s">
        <v>127</v>
      </c>
      <c r="AY38" s="21" t="str">
        <f>"https://doi.org/"&amp;Table1[[#This Row],[DOI]]</f>
        <v>https://doi.org/10.1111/jiec.12446</v>
      </c>
      <c r="AZ38" s="21" t="s">
        <v>120</v>
      </c>
      <c r="BA38" s="21" t="s">
        <v>128</v>
      </c>
      <c r="BB38" s="21" t="s">
        <v>129</v>
      </c>
      <c r="BC38" s="21" t="s">
        <v>120</v>
      </c>
      <c r="BD38" s="21" t="s">
        <v>176</v>
      </c>
      <c r="BE38" s="21" t="s">
        <v>131</v>
      </c>
      <c r="BF38" s="21" t="s">
        <v>132</v>
      </c>
      <c r="BG38" s="21" t="s">
        <v>133</v>
      </c>
      <c r="BH38" s="21">
        <v>5362</v>
      </c>
      <c r="BI38" s="21">
        <v>4169.8252499999999</v>
      </c>
      <c r="BJ38" s="21">
        <v>4736.1402500000004</v>
      </c>
      <c r="BK38" s="21">
        <v>77.550002500000005</v>
      </c>
      <c r="BL38" s="21">
        <v>99.947502499999999</v>
      </c>
      <c r="BM38" s="21">
        <v>82445</v>
      </c>
      <c r="BN38" s="21">
        <v>7568</v>
      </c>
      <c r="BO38" s="21" t="s">
        <v>119</v>
      </c>
      <c r="BP38" s="21">
        <v>8039</v>
      </c>
      <c r="BQ38" s="21">
        <v>0.65300000000000002</v>
      </c>
      <c r="BR38" s="21">
        <v>0.60199999999999998</v>
      </c>
      <c r="BS38" s="21">
        <v>17362</v>
      </c>
      <c r="BT38" s="21">
        <v>33821</v>
      </c>
      <c r="BU38" s="21" t="s">
        <v>120</v>
      </c>
      <c r="BV38" s="21" t="s">
        <v>120</v>
      </c>
      <c r="BW38" s="22" t="s">
        <v>135</v>
      </c>
      <c r="BX38" s="23" t="str">
        <f>_xlfn.XLOOKUP(BW38,dimensions_items!$B$4:$B$35,dimensions_items!$C$4:$C$35,"NULL",0)</f>
        <v>R5.2OECD</v>
      </c>
      <c r="BY38" s="23" t="s">
        <v>42</v>
      </c>
      <c r="BZ38" s="22" t="s">
        <v>31</v>
      </c>
      <c r="CA38" s="22" t="s">
        <v>18</v>
      </c>
      <c r="CB38" s="22" t="s">
        <v>19</v>
      </c>
      <c r="CC38" s="21" t="str">
        <f t="shared" si="3"/>
        <v>RU</v>
      </c>
      <c r="CD38" s="21" t="str">
        <f t="shared" si="4"/>
        <v>U</v>
      </c>
      <c r="CE38" s="21" t="str">
        <f t="shared" si="5"/>
        <v>OECD_EU15</v>
      </c>
      <c r="CF38" s="21">
        <f>IF(ISNUMBER(Table1[[#This Row],[concrete]]),Table1[[#This Row],[concrete]],IF(AND(ISNUMBER(Table1[[#This Row],[cement]]),ISNUMBER(Table1[[#This Row],[aggregates]])),Table1[[#This Row],[cement]]+Table1[[#This Row],[aggregates]],""))</f>
        <v>938.96168160000002</v>
      </c>
    </row>
    <row r="39" spans="1:84" s="8" customFormat="1">
      <c r="A39" s="10">
        <v>37</v>
      </c>
      <c r="B39" s="21" t="s">
        <v>115</v>
      </c>
      <c r="C39" s="21" t="s">
        <v>116</v>
      </c>
      <c r="D39" s="39">
        <v>1977</v>
      </c>
      <c r="E39" s="10">
        <v>1999</v>
      </c>
      <c r="F39" s="39">
        <v>16.220524149999999</v>
      </c>
      <c r="G39" s="39">
        <v>8.4624223999999998E-2</v>
      </c>
      <c r="H39" s="39">
        <v>0.10637416399999999</v>
      </c>
      <c r="I39" s="39">
        <v>1.6057741E-2</v>
      </c>
      <c r="J39" s="120">
        <v>147.3428658</v>
      </c>
      <c r="K39" s="120"/>
      <c r="L39" s="120"/>
      <c r="M39" s="120">
        <v>801.07413010000005</v>
      </c>
      <c r="N39" s="120"/>
      <c r="O39" s="120"/>
      <c r="P39" s="120">
        <v>49.621785170000003</v>
      </c>
      <c r="Q39" s="120">
        <v>61.220121030000001</v>
      </c>
      <c r="R39" s="120">
        <v>12.577045740000001</v>
      </c>
      <c r="S39" s="120">
        <v>41.989320939999999</v>
      </c>
      <c r="T39" s="120"/>
      <c r="U39" s="120"/>
      <c r="V39" s="120">
        <v>9.1255673220000002</v>
      </c>
      <c r="W39" s="120"/>
      <c r="X39" s="120"/>
      <c r="Y39" s="120"/>
      <c r="Z39" s="120"/>
      <c r="AA39" s="120">
        <v>0.29474853899999998</v>
      </c>
      <c r="AB39" s="120">
        <v>1.190521387</v>
      </c>
      <c r="AC39" s="120">
        <v>1.105412284</v>
      </c>
      <c r="AD39" s="120"/>
      <c r="AE39" s="120"/>
      <c r="AF39" s="120"/>
      <c r="AG39" s="120"/>
      <c r="AH39" s="120">
        <v>15.14874483</v>
      </c>
      <c r="AI39" s="120">
        <v>12.577045740000001</v>
      </c>
      <c r="AJ39" s="120"/>
      <c r="AK39" s="120"/>
      <c r="AL39" s="21" t="s">
        <v>177</v>
      </c>
      <c r="AM39" s="39">
        <v>3.2</v>
      </c>
      <c r="AN39" s="21" t="s">
        <v>118</v>
      </c>
      <c r="AO39" s="21" t="s">
        <v>119</v>
      </c>
      <c r="AP39" s="21" t="s">
        <v>120</v>
      </c>
      <c r="AQ39" s="21" t="s">
        <v>121</v>
      </c>
      <c r="AR39" s="21" t="s">
        <v>122</v>
      </c>
      <c r="AS39" s="21" t="s">
        <v>123</v>
      </c>
      <c r="AT39" s="39">
        <v>2016</v>
      </c>
      <c r="AU39" s="21" t="s">
        <v>124</v>
      </c>
      <c r="AV39" s="21" t="s">
        <v>125</v>
      </c>
      <c r="AW39" s="21" t="s">
        <v>126</v>
      </c>
      <c r="AX39" s="21" t="s">
        <v>127</v>
      </c>
      <c r="AY39" s="21" t="str">
        <f>"https://doi.org/"&amp;Table1[[#This Row],[DOI]]</f>
        <v>https://doi.org/10.1111/jiec.12446</v>
      </c>
      <c r="AZ39" s="21" t="s">
        <v>120</v>
      </c>
      <c r="BA39" s="21" t="s">
        <v>128</v>
      </c>
      <c r="BB39" s="21" t="s">
        <v>129</v>
      </c>
      <c r="BC39" s="21" t="s">
        <v>120</v>
      </c>
      <c r="BD39" s="21" t="s">
        <v>176</v>
      </c>
      <c r="BE39" s="21" t="s">
        <v>131</v>
      </c>
      <c r="BF39" s="21" t="s">
        <v>132</v>
      </c>
      <c r="BG39" s="21" t="s">
        <v>133</v>
      </c>
      <c r="BH39" s="21">
        <v>5362</v>
      </c>
      <c r="BI39" s="21">
        <v>4169.8252499999999</v>
      </c>
      <c r="BJ39" s="21">
        <v>4736.1402500000004</v>
      </c>
      <c r="BK39" s="21">
        <v>77.550002500000005</v>
      </c>
      <c r="BL39" s="21">
        <v>99.947502499999999</v>
      </c>
      <c r="BM39" s="21">
        <v>82445</v>
      </c>
      <c r="BN39" s="21">
        <v>7568</v>
      </c>
      <c r="BO39" s="21" t="s">
        <v>119</v>
      </c>
      <c r="BP39" s="21">
        <v>8039</v>
      </c>
      <c r="BQ39" s="21">
        <v>0.65300000000000002</v>
      </c>
      <c r="BR39" s="21">
        <v>0.60199999999999998</v>
      </c>
      <c r="BS39" s="21">
        <v>17362</v>
      </c>
      <c r="BT39" s="21">
        <v>33821</v>
      </c>
      <c r="BU39" s="21" t="s">
        <v>120</v>
      </c>
      <c r="BV39" s="21" t="s">
        <v>120</v>
      </c>
      <c r="BW39" s="22" t="s">
        <v>135</v>
      </c>
      <c r="BX39" s="23" t="str">
        <f>_xlfn.XLOOKUP(BW39,dimensions_items!$B$4:$B$35,dimensions_items!$C$4:$C$35,"NULL",0)</f>
        <v>R5.2OECD</v>
      </c>
      <c r="BY39" s="23" t="s">
        <v>42</v>
      </c>
      <c r="BZ39" s="22" t="s">
        <v>31</v>
      </c>
      <c r="CA39" s="22" t="s">
        <v>18</v>
      </c>
      <c r="CB39" s="22" t="s">
        <v>19</v>
      </c>
      <c r="CC39" s="21" t="str">
        <f t="shared" si="3"/>
        <v>RU</v>
      </c>
      <c r="CD39" s="21" t="str">
        <f t="shared" si="4"/>
        <v>U</v>
      </c>
      <c r="CE39" s="21" t="str">
        <f t="shared" si="5"/>
        <v>OECD_EU15</v>
      </c>
      <c r="CF39" s="21">
        <f>IF(ISNUMBER(Table1[[#This Row],[concrete]]),Table1[[#This Row],[concrete]],IF(AND(ISNUMBER(Table1[[#This Row],[cement]]),ISNUMBER(Table1[[#This Row],[aggregates]])),Table1[[#This Row],[cement]]+Table1[[#This Row],[aggregates]],""))</f>
        <v>801.07413010000005</v>
      </c>
    </row>
    <row r="40" spans="1:84" s="8" customFormat="1">
      <c r="A40" s="10">
        <v>38</v>
      </c>
      <c r="B40" s="21" t="s">
        <v>115</v>
      </c>
      <c r="C40" s="21" t="s">
        <v>116</v>
      </c>
      <c r="D40" s="39">
        <v>1997</v>
      </c>
      <c r="E40" s="10"/>
      <c r="F40" s="39">
        <v>61.957324839999998</v>
      </c>
      <c r="G40" s="39">
        <v>8.3917196999999999E-2</v>
      </c>
      <c r="H40" s="39">
        <v>0.85031847100000002</v>
      </c>
      <c r="I40" s="39"/>
      <c r="J40" s="120">
        <v>4.9353503180000002</v>
      </c>
      <c r="K40" s="120"/>
      <c r="L40" s="120"/>
      <c r="M40" s="120">
        <v>1543.1847130000001</v>
      </c>
      <c r="N40" s="120"/>
      <c r="O40" s="120">
        <v>1.8980891719999999</v>
      </c>
      <c r="P40" s="120"/>
      <c r="Q40" s="120"/>
      <c r="R40" s="120">
        <v>1.342038217</v>
      </c>
      <c r="S40" s="120">
        <v>27.029140129999998</v>
      </c>
      <c r="T40" s="120"/>
      <c r="U40" s="120"/>
      <c r="V40" s="120"/>
      <c r="W40" s="120"/>
      <c r="X40" s="120"/>
      <c r="Y40" s="120"/>
      <c r="Z40" s="120"/>
      <c r="AA40" s="120">
        <v>3.0318471339999999</v>
      </c>
      <c r="AB40" s="120">
        <v>2.211783439</v>
      </c>
      <c r="AC40" s="120">
        <v>1.0961783439999999</v>
      </c>
      <c r="AD40" s="120">
        <v>2.4681528660000001</v>
      </c>
      <c r="AE40" s="120"/>
      <c r="AF40" s="120">
        <v>0.15286624200000001</v>
      </c>
      <c r="AG40" s="120">
        <v>0.18152866200000001</v>
      </c>
      <c r="AH40" s="120"/>
      <c r="AI40" s="120">
        <v>1.342038217</v>
      </c>
      <c r="AJ40" s="120"/>
      <c r="AK40" s="120"/>
      <c r="AL40" s="21" t="s">
        <v>178</v>
      </c>
      <c r="AM40" s="39">
        <v>3.2</v>
      </c>
      <c r="AN40" s="21" t="s">
        <v>118</v>
      </c>
      <c r="AO40" s="21" t="s">
        <v>119</v>
      </c>
      <c r="AP40" s="21" t="s">
        <v>120</v>
      </c>
      <c r="AQ40" s="21" t="s">
        <v>121</v>
      </c>
      <c r="AR40" s="21" t="s">
        <v>122</v>
      </c>
      <c r="AS40" s="21" t="s">
        <v>123</v>
      </c>
      <c r="AT40" s="39">
        <v>2016</v>
      </c>
      <c r="AU40" s="21" t="s">
        <v>124</v>
      </c>
      <c r="AV40" s="21" t="s">
        <v>125</v>
      </c>
      <c r="AW40" s="21" t="s">
        <v>126</v>
      </c>
      <c r="AX40" s="21" t="s">
        <v>127</v>
      </c>
      <c r="AY40" s="21" t="str">
        <f>"https://doi.org/"&amp;Table1[[#This Row],[DOI]]</f>
        <v>https://doi.org/10.1111/jiec.12446</v>
      </c>
      <c r="AZ40" s="21" t="s">
        <v>120</v>
      </c>
      <c r="BA40" s="21" t="s">
        <v>128</v>
      </c>
      <c r="BB40" s="21" t="s">
        <v>129</v>
      </c>
      <c r="BC40" s="21" t="s">
        <v>120</v>
      </c>
      <c r="BD40" s="21" t="s">
        <v>179</v>
      </c>
      <c r="BE40" s="21" t="s">
        <v>131</v>
      </c>
      <c r="BF40" s="21" t="s">
        <v>132</v>
      </c>
      <c r="BG40" s="21" t="s">
        <v>133</v>
      </c>
      <c r="BH40" s="21">
        <v>5362</v>
      </c>
      <c r="BI40" s="21">
        <v>4470.8149999999996</v>
      </c>
      <c r="BJ40" s="21">
        <v>4651.6097499999996</v>
      </c>
      <c r="BK40" s="21">
        <v>99.559997499999994</v>
      </c>
      <c r="BL40" s="21">
        <v>163.375</v>
      </c>
      <c r="BM40" s="21">
        <v>82445</v>
      </c>
      <c r="BN40" s="21">
        <v>8015</v>
      </c>
      <c r="BO40" s="21" t="s">
        <v>119</v>
      </c>
      <c r="BP40" s="21">
        <v>8780</v>
      </c>
      <c r="BQ40" s="21">
        <v>0.61599999999999999</v>
      </c>
      <c r="BR40" s="21">
        <v>0.58699999999999997</v>
      </c>
      <c r="BS40" s="21">
        <v>31019</v>
      </c>
      <c r="BT40" s="21">
        <v>45010</v>
      </c>
      <c r="BU40" s="21" t="s">
        <v>120</v>
      </c>
      <c r="BV40" s="21" t="s">
        <v>120</v>
      </c>
      <c r="BW40" s="22" t="s">
        <v>135</v>
      </c>
      <c r="BX40" s="23" t="str">
        <f>_xlfn.XLOOKUP(BW40,dimensions_items!$B$4:$B$35,dimensions_items!$C$4:$C$35,"NULL",0)</f>
        <v>R5.2OECD</v>
      </c>
      <c r="BY40" s="23" t="s">
        <v>42</v>
      </c>
      <c r="BZ40" s="22" t="s">
        <v>31</v>
      </c>
      <c r="CA40" s="22" t="s">
        <v>18</v>
      </c>
      <c r="CB40" s="22" t="s">
        <v>19</v>
      </c>
      <c r="CC40" s="21" t="str">
        <f t="shared" si="3"/>
        <v>RU</v>
      </c>
      <c r="CD40" s="21" t="str">
        <f t="shared" si="4"/>
        <v>U</v>
      </c>
      <c r="CE40" s="21" t="str">
        <f t="shared" si="5"/>
        <v>OECD_EU15</v>
      </c>
      <c r="CF40" s="21">
        <f>IF(ISNUMBER(Table1[[#This Row],[concrete]]),Table1[[#This Row],[concrete]],IF(AND(ISNUMBER(Table1[[#This Row],[cement]]),ISNUMBER(Table1[[#This Row],[aggregates]])),Table1[[#This Row],[cement]]+Table1[[#This Row],[aggregates]],""))</f>
        <v>1543.1847130000001</v>
      </c>
    </row>
    <row r="41" spans="1:84" s="8" customFormat="1">
      <c r="A41" s="10">
        <v>39</v>
      </c>
      <c r="B41" s="21" t="s">
        <v>115</v>
      </c>
      <c r="C41" s="21" t="s">
        <v>116</v>
      </c>
      <c r="D41" s="39">
        <v>1997</v>
      </c>
      <c r="E41" s="10"/>
      <c r="F41" s="39">
        <v>30.33903754</v>
      </c>
      <c r="G41" s="39">
        <v>8.6964911000000006E-2</v>
      </c>
      <c r="H41" s="39">
        <v>0.128714669</v>
      </c>
      <c r="I41" s="39"/>
      <c r="J41" s="120">
        <v>16.336036709999998</v>
      </c>
      <c r="K41" s="120"/>
      <c r="L41" s="120"/>
      <c r="M41" s="120">
        <v>1513.321463</v>
      </c>
      <c r="N41" s="120"/>
      <c r="O41" s="120">
        <v>10.726222399999999</v>
      </c>
      <c r="P41" s="120"/>
      <c r="Q41" s="120">
        <v>13.23120787</v>
      </c>
      <c r="R41" s="120">
        <v>3.262091759</v>
      </c>
      <c r="S41" s="120">
        <v>31.453079500000001</v>
      </c>
      <c r="T41" s="120"/>
      <c r="U41" s="120"/>
      <c r="V41" s="120">
        <v>3.2013648379999999</v>
      </c>
      <c r="W41" s="120">
        <v>1.5643782820000001</v>
      </c>
      <c r="X41" s="120"/>
      <c r="Y41" s="120"/>
      <c r="Z41" s="120"/>
      <c r="AA41" s="120">
        <v>1.7155355080000001</v>
      </c>
      <c r="AB41" s="120">
        <v>8.6057307380000001</v>
      </c>
      <c r="AC41" s="120">
        <v>3.7096227609999999</v>
      </c>
      <c r="AD41" s="120">
        <v>5.5875367740000002</v>
      </c>
      <c r="AE41" s="120"/>
      <c r="AF41" s="120"/>
      <c r="AG41" s="120"/>
      <c r="AH41" s="120"/>
      <c r="AI41" s="120">
        <v>3.262091759</v>
      </c>
      <c r="AJ41" s="120"/>
      <c r="AK41" s="120"/>
      <c r="AL41" s="21" t="s">
        <v>180</v>
      </c>
      <c r="AM41" s="39">
        <v>3.3</v>
      </c>
      <c r="AN41" s="21" t="s">
        <v>118</v>
      </c>
      <c r="AO41" s="21" t="s">
        <v>119</v>
      </c>
      <c r="AP41" s="21" t="s">
        <v>120</v>
      </c>
      <c r="AQ41" s="21" t="s">
        <v>121</v>
      </c>
      <c r="AR41" s="21" t="s">
        <v>122</v>
      </c>
      <c r="AS41" s="21" t="s">
        <v>123</v>
      </c>
      <c r="AT41" s="39">
        <v>2016</v>
      </c>
      <c r="AU41" s="21" t="s">
        <v>124</v>
      </c>
      <c r="AV41" s="21" t="s">
        <v>125</v>
      </c>
      <c r="AW41" s="21" t="s">
        <v>126</v>
      </c>
      <c r="AX41" s="21" t="s">
        <v>127</v>
      </c>
      <c r="AY41" s="21" t="str">
        <f>"https://doi.org/"&amp;Table1[[#This Row],[DOI]]</f>
        <v>https://doi.org/10.1111/jiec.12446</v>
      </c>
      <c r="AZ41" s="21" t="s">
        <v>120</v>
      </c>
      <c r="BA41" s="21" t="s">
        <v>128</v>
      </c>
      <c r="BB41" s="21" t="s">
        <v>129</v>
      </c>
      <c r="BC41" s="21" t="s">
        <v>120</v>
      </c>
      <c r="BD41" s="21" t="s">
        <v>179</v>
      </c>
      <c r="BE41" s="21" t="s">
        <v>131</v>
      </c>
      <c r="BF41" s="21" t="s">
        <v>132</v>
      </c>
      <c r="BG41" s="21" t="s">
        <v>133</v>
      </c>
      <c r="BH41" s="21">
        <v>5362</v>
      </c>
      <c r="BI41" s="21">
        <v>4470.8149999999996</v>
      </c>
      <c r="BJ41" s="21">
        <v>4651.6097499999996</v>
      </c>
      <c r="BK41" s="21">
        <v>99.559997499999994</v>
      </c>
      <c r="BL41" s="21">
        <v>163.375</v>
      </c>
      <c r="BM41" s="21">
        <v>82445</v>
      </c>
      <c r="BN41" s="21">
        <v>8015</v>
      </c>
      <c r="BO41" s="21" t="s">
        <v>119</v>
      </c>
      <c r="BP41" s="21">
        <v>8780</v>
      </c>
      <c r="BQ41" s="21">
        <v>0.61599999999999999</v>
      </c>
      <c r="BR41" s="21">
        <v>0.58699999999999997</v>
      </c>
      <c r="BS41" s="21">
        <v>31019</v>
      </c>
      <c r="BT41" s="21">
        <v>45010</v>
      </c>
      <c r="BU41" s="21" t="s">
        <v>120</v>
      </c>
      <c r="BV41" s="21" t="s">
        <v>120</v>
      </c>
      <c r="BW41" s="22" t="s">
        <v>135</v>
      </c>
      <c r="BX41" s="23" t="str">
        <f>_xlfn.XLOOKUP(BW41,dimensions_items!$B$4:$B$35,dimensions_items!$C$4:$C$35,"NULL",0)</f>
        <v>R5.2OECD</v>
      </c>
      <c r="BY41" s="23" t="s">
        <v>42</v>
      </c>
      <c r="BZ41" s="22" t="s">
        <v>31</v>
      </c>
      <c r="CA41" s="22" t="s">
        <v>18</v>
      </c>
      <c r="CB41" s="22" t="s">
        <v>19</v>
      </c>
      <c r="CC41" s="21" t="str">
        <f t="shared" si="3"/>
        <v>RU</v>
      </c>
      <c r="CD41" s="21" t="str">
        <f t="shared" si="4"/>
        <v>U</v>
      </c>
      <c r="CE41" s="21" t="str">
        <f t="shared" si="5"/>
        <v>OECD_EU15</v>
      </c>
      <c r="CF41" s="21">
        <f>IF(ISNUMBER(Table1[[#This Row],[concrete]]),Table1[[#This Row],[concrete]],IF(AND(ISNUMBER(Table1[[#This Row],[cement]]),ISNUMBER(Table1[[#This Row],[aggregates]])),Table1[[#This Row],[cement]]+Table1[[#This Row],[aggregates]],""))</f>
        <v>1513.321463</v>
      </c>
    </row>
    <row r="42" spans="1:84" s="8" customFormat="1">
      <c r="A42" s="10">
        <v>40</v>
      </c>
      <c r="B42" s="21" t="s">
        <v>115</v>
      </c>
      <c r="C42" s="21" t="s">
        <v>116</v>
      </c>
      <c r="D42" s="39">
        <v>1997</v>
      </c>
      <c r="E42" s="10"/>
      <c r="F42" s="39">
        <v>60.339642300000001</v>
      </c>
      <c r="G42" s="39">
        <v>0.26056198800000002</v>
      </c>
      <c r="H42" s="39">
        <v>1.2409264659999999</v>
      </c>
      <c r="I42" s="39"/>
      <c r="J42" s="120">
        <v>20.141441650000001</v>
      </c>
      <c r="K42" s="120"/>
      <c r="L42" s="120"/>
      <c r="M42" s="120">
        <v>1158.8982960000001</v>
      </c>
      <c r="N42" s="120"/>
      <c r="O42" s="120">
        <v>9.2532075880000004</v>
      </c>
      <c r="P42" s="120"/>
      <c r="Q42" s="120">
        <v>9.0643001470000009</v>
      </c>
      <c r="R42" s="120">
        <v>2.9215512870000002</v>
      </c>
      <c r="S42" s="120">
        <v>33.039260040000002</v>
      </c>
      <c r="T42" s="120"/>
      <c r="U42" s="120">
        <v>16.988641600000001</v>
      </c>
      <c r="V42" s="120">
        <v>3.5045587349999998</v>
      </c>
      <c r="W42" s="120"/>
      <c r="X42" s="120"/>
      <c r="Y42" s="120"/>
      <c r="Z42" s="120"/>
      <c r="AA42" s="120">
        <v>1.5177735779999999</v>
      </c>
      <c r="AB42" s="120">
        <v>7.4651009479999999</v>
      </c>
      <c r="AC42" s="120">
        <v>6.2046323320000001</v>
      </c>
      <c r="AD42" s="120">
        <v>5.7616769530000003</v>
      </c>
      <c r="AE42" s="120"/>
      <c r="AF42" s="120"/>
      <c r="AG42" s="120"/>
      <c r="AH42" s="120">
        <v>0.22147769</v>
      </c>
      <c r="AI42" s="120">
        <v>2.9215512870000002</v>
      </c>
      <c r="AJ42" s="120"/>
      <c r="AK42" s="120"/>
      <c r="AL42" s="21" t="s">
        <v>181</v>
      </c>
      <c r="AM42" s="39">
        <v>3.3</v>
      </c>
      <c r="AN42" s="21" t="s">
        <v>118</v>
      </c>
      <c r="AO42" s="21" t="s">
        <v>119</v>
      </c>
      <c r="AP42" s="21" t="s">
        <v>120</v>
      </c>
      <c r="AQ42" s="21" t="s">
        <v>121</v>
      </c>
      <c r="AR42" s="21" t="s">
        <v>122</v>
      </c>
      <c r="AS42" s="21" t="s">
        <v>123</v>
      </c>
      <c r="AT42" s="39">
        <v>2016</v>
      </c>
      <c r="AU42" s="21" t="s">
        <v>124</v>
      </c>
      <c r="AV42" s="21" t="s">
        <v>125</v>
      </c>
      <c r="AW42" s="21" t="s">
        <v>126</v>
      </c>
      <c r="AX42" s="21" t="s">
        <v>127</v>
      </c>
      <c r="AY42" s="21" t="str">
        <f>"https://doi.org/"&amp;Table1[[#This Row],[DOI]]</f>
        <v>https://doi.org/10.1111/jiec.12446</v>
      </c>
      <c r="AZ42" s="21" t="s">
        <v>120</v>
      </c>
      <c r="BA42" s="21" t="s">
        <v>128</v>
      </c>
      <c r="BB42" s="21" t="s">
        <v>129</v>
      </c>
      <c r="BC42" s="21" t="s">
        <v>120</v>
      </c>
      <c r="BD42" s="21" t="s">
        <v>179</v>
      </c>
      <c r="BE42" s="21" t="s">
        <v>131</v>
      </c>
      <c r="BF42" s="21" t="s">
        <v>132</v>
      </c>
      <c r="BG42" s="21" t="s">
        <v>133</v>
      </c>
      <c r="BH42" s="21">
        <v>5362</v>
      </c>
      <c r="BI42" s="21">
        <v>4470.8149999999996</v>
      </c>
      <c r="BJ42" s="21">
        <v>4651.6097499999996</v>
      </c>
      <c r="BK42" s="21">
        <v>99.559997499999994</v>
      </c>
      <c r="BL42" s="21">
        <v>163.375</v>
      </c>
      <c r="BM42" s="21">
        <v>82445</v>
      </c>
      <c r="BN42" s="21">
        <v>8015</v>
      </c>
      <c r="BO42" s="21" t="s">
        <v>119</v>
      </c>
      <c r="BP42" s="21">
        <v>8780</v>
      </c>
      <c r="BQ42" s="21">
        <v>0.61599999999999999</v>
      </c>
      <c r="BR42" s="21">
        <v>0.58699999999999997</v>
      </c>
      <c r="BS42" s="21">
        <v>31019</v>
      </c>
      <c r="BT42" s="21">
        <v>45010</v>
      </c>
      <c r="BU42" s="21" t="s">
        <v>120</v>
      </c>
      <c r="BV42" s="21" t="s">
        <v>120</v>
      </c>
      <c r="BW42" s="22" t="s">
        <v>135</v>
      </c>
      <c r="BX42" s="23" t="str">
        <f>_xlfn.XLOOKUP(BW42,dimensions_items!$B$4:$B$35,dimensions_items!$C$4:$C$35,"NULL",0)</f>
        <v>R5.2OECD</v>
      </c>
      <c r="BY42" s="23" t="s">
        <v>42</v>
      </c>
      <c r="BZ42" s="22" t="s">
        <v>31</v>
      </c>
      <c r="CA42" s="22" t="s">
        <v>18</v>
      </c>
      <c r="CB42" s="22" t="s">
        <v>19</v>
      </c>
      <c r="CC42" s="21" t="str">
        <f t="shared" si="3"/>
        <v>RU</v>
      </c>
      <c r="CD42" s="21" t="str">
        <f t="shared" si="4"/>
        <v>U</v>
      </c>
      <c r="CE42" s="21" t="str">
        <f t="shared" si="5"/>
        <v>OECD_EU15</v>
      </c>
      <c r="CF42" s="21">
        <f>IF(ISNUMBER(Table1[[#This Row],[concrete]]),Table1[[#This Row],[concrete]],IF(AND(ISNUMBER(Table1[[#This Row],[cement]]),ISNUMBER(Table1[[#This Row],[aggregates]])),Table1[[#This Row],[cement]]+Table1[[#This Row],[aggregates]],""))</f>
        <v>1158.8982960000001</v>
      </c>
    </row>
    <row r="43" spans="1:84" s="8" customFormat="1">
      <c r="A43" s="10">
        <v>41</v>
      </c>
      <c r="B43" s="21" t="s">
        <v>115</v>
      </c>
      <c r="C43" s="21" t="s">
        <v>116</v>
      </c>
      <c r="D43" s="39">
        <v>1997</v>
      </c>
      <c r="E43" s="10"/>
      <c r="F43" s="39">
        <v>46.007305129999999</v>
      </c>
      <c r="G43" s="39">
        <v>8.3901937999999995E-2</v>
      </c>
      <c r="H43" s="39">
        <v>0.70348548200000005</v>
      </c>
      <c r="I43" s="39"/>
      <c r="J43" s="120">
        <v>13.7147399</v>
      </c>
      <c r="K43" s="120"/>
      <c r="L43" s="120"/>
      <c r="M43" s="120">
        <v>886.52724130000001</v>
      </c>
      <c r="N43" s="120"/>
      <c r="O43" s="120">
        <v>17.003050479999999</v>
      </c>
      <c r="P43" s="120">
        <v>186.27198390000001</v>
      </c>
      <c r="Q43" s="120">
        <v>26.713086329999999</v>
      </c>
      <c r="R43" s="120">
        <v>4.3338578090000004</v>
      </c>
      <c r="S43" s="120">
        <v>35.868078590000003</v>
      </c>
      <c r="T43" s="120"/>
      <c r="U43" s="120"/>
      <c r="V43" s="120">
        <v>6.7379710389999996</v>
      </c>
      <c r="W43" s="120"/>
      <c r="X43" s="120"/>
      <c r="Y43" s="120"/>
      <c r="Z43" s="120"/>
      <c r="AA43" s="120">
        <v>0.29688378100000001</v>
      </c>
      <c r="AB43" s="120">
        <v>5.2277361510000002</v>
      </c>
      <c r="AC43" s="120">
        <v>3.510973415</v>
      </c>
      <c r="AD43" s="120">
        <v>5.8279577089999997</v>
      </c>
      <c r="AE43" s="120"/>
      <c r="AF43" s="120"/>
      <c r="AG43" s="120"/>
      <c r="AH43" s="120"/>
      <c r="AI43" s="120">
        <v>4.3338578090000004</v>
      </c>
      <c r="AJ43" s="120"/>
      <c r="AK43" s="120"/>
      <c r="AL43" s="21" t="s">
        <v>182</v>
      </c>
      <c r="AM43" s="39">
        <v>3.2</v>
      </c>
      <c r="AN43" s="21" t="s">
        <v>118</v>
      </c>
      <c r="AO43" s="21" t="s">
        <v>119</v>
      </c>
      <c r="AP43" s="21" t="s">
        <v>120</v>
      </c>
      <c r="AQ43" s="21" t="s">
        <v>121</v>
      </c>
      <c r="AR43" s="21" t="s">
        <v>122</v>
      </c>
      <c r="AS43" s="21" t="s">
        <v>123</v>
      </c>
      <c r="AT43" s="39">
        <v>2016</v>
      </c>
      <c r="AU43" s="21" t="s">
        <v>124</v>
      </c>
      <c r="AV43" s="21" t="s">
        <v>125</v>
      </c>
      <c r="AW43" s="21" t="s">
        <v>126</v>
      </c>
      <c r="AX43" s="21" t="s">
        <v>127</v>
      </c>
      <c r="AY43" s="21" t="str">
        <f>"https://doi.org/"&amp;Table1[[#This Row],[DOI]]</f>
        <v>https://doi.org/10.1111/jiec.12446</v>
      </c>
      <c r="AZ43" s="21" t="s">
        <v>120</v>
      </c>
      <c r="BA43" s="21" t="s">
        <v>128</v>
      </c>
      <c r="BB43" s="21" t="s">
        <v>129</v>
      </c>
      <c r="BC43" s="21" t="s">
        <v>120</v>
      </c>
      <c r="BD43" s="21" t="s">
        <v>179</v>
      </c>
      <c r="BE43" s="21" t="s">
        <v>131</v>
      </c>
      <c r="BF43" s="21" t="s">
        <v>132</v>
      </c>
      <c r="BG43" s="21" t="s">
        <v>133</v>
      </c>
      <c r="BH43" s="21">
        <v>5362</v>
      </c>
      <c r="BI43" s="21">
        <v>4470.8149999999996</v>
      </c>
      <c r="BJ43" s="21">
        <v>4651.6097499999996</v>
      </c>
      <c r="BK43" s="21">
        <v>99.559997499999994</v>
      </c>
      <c r="BL43" s="21">
        <v>163.375</v>
      </c>
      <c r="BM43" s="21">
        <v>82445</v>
      </c>
      <c r="BN43" s="21">
        <v>8015</v>
      </c>
      <c r="BO43" s="21" t="s">
        <v>119</v>
      </c>
      <c r="BP43" s="21">
        <v>8780</v>
      </c>
      <c r="BQ43" s="21">
        <v>0.61599999999999999</v>
      </c>
      <c r="BR43" s="21">
        <v>0.58699999999999997</v>
      </c>
      <c r="BS43" s="21">
        <v>31019</v>
      </c>
      <c r="BT43" s="21">
        <v>45010</v>
      </c>
      <c r="BU43" s="21" t="s">
        <v>120</v>
      </c>
      <c r="BV43" s="21" t="s">
        <v>120</v>
      </c>
      <c r="BW43" s="22" t="s">
        <v>135</v>
      </c>
      <c r="BX43" s="23" t="str">
        <f>_xlfn.XLOOKUP(BW43,dimensions_items!$B$4:$B$35,dimensions_items!$C$4:$C$35,"NULL",0)</f>
        <v>R5.2OECD</v>
      </c>
      <c r="BY43" s="23" t="s">
        <v>42</v>
      </c>
      <c r="BZ43" s="22" t="s">
        <v>31</v>
      </c>
      <c r="CA43" s="22" t="s">
        <v>18</v>
      </c>
      <c r="CB43" s="22" t="s">
        <v>19</v>
      </c>
      <c r="CC43" s="21" t="str">
        <f t="shared" si="3"/>
        <v>RU</v>
      </c>
      <c r="CD43" s="21" t="str">
        <f t="shared" si="4"/>
        <v>U</v>
      </c>
      <c r="CE43" s="21" t="str">
        <f t="shared" si="5"/>
        <v>OECD_EU15</v>
      </c>
      <c r="CF43" s="21">
        <f>IF(ISNUMBER(Table1[[#This Row],[concrete]]),Table1[[#This Row],[concrete]],IF(AND(ISNUMBER(Table1[[#This Row],[cement]]),ISNUMBER(Table1[[#This Row],[aggregates]])),Table1[[#This Row],[cement]]+Table1[[#This Row],[aggregates]],""))</f>
        <v>886.52724130000001</v>
      </c>
    </row>
    <row r="44" spans="1:84" s="8" customFormat="1">
      <c r="A44" s="10">
        <v>42</v>
      </c>
      <c r="B44" s="21" t="s">
        <v>115</v>
      </c>
      <c r="C44" s="21" t="s">
        <v>116</v>
      </c>
      <c r="D44" s="39">
        <v>1997</v>
      </c>
      <c r="E44" s="10"/>
      <c r="F44" s="39">
        <v>48.477763770000003</v>
      </c>
      <c r="G44" s="39">
        <v>8.8674676999999993E-2</v>
      </c>
      <c r="H44" s="39">
        <v>0.17052822500000001</v>
      </c>
      <c r="I44" s="39"/>
      <c r="J44" s="120">
        <v>15.654491050000001</v>
      </c>
      <c r="K44" s="120"/>
      <c r="L44" s="120"/>
      <c r="M44" s="120">
        <v>997.98915169999998</v>
      </c>
      <c r="N44" s="120"/>
      <c r="O44" s="120"/>
      <c r="P44" s="120"/>
      <c r="Q44" s="120">
        <v>12.090451140000001</v>
      </c>
      <c r="R44" s="120">
        <v>10.252156879999999</v>
      </c>
      <c r="S44" s="120">
        <v>42.901490819999999</v>
      </c>
      <c r="T44" s="120"/>
      <c r="U44" s="120"/>
      <c r="V44" s="120">
        <v>2.087265473</v>
      </c>
      <c r="W44" s="120"/>
      <c r="X44" s="120"/>
      <c r="Y44" s="120"/>
      <c r="Z44" s="120"/>
      <c r="AA44" s="120">
        <v>9.6723609160000006</v>
      </c>
      <c r="AB44" s="120">
        <v>6.6506007709999997</v>
      </c>
      <c r="AC44" s="120">
        <v>3.355995466</v>
      </c>
      <c r="AD44" s="120">
        <v>3.4514912720000002</v>
      </c>
      <c r="AE44" s="120"/>
      <c r="AF44" s="120">
        <v>0.15006483800000001</v>
      </c>
      <c r="AG44" s="120"/>
      <c r="AH44" s="120">
        <v>0.22168669199999999</v>
      </c>
      <c r="AI44" s="120">
        <v>10.252156879999999</v>
      </c>
      <c r="AJ44" s="120"/>
      <c r="AK44" s="120"/>
      <c r="AL44" s="21" t="s">
        <v>183</v>
      </c>
      <c r="AM44" s="39">
        <v>3.4</v>
      </c>
      <c r="AN44" s="21" t="s">
        <v>118</v>
      </c>
      <c r="AO44" s="21" t="s">
        <v>119</v>
      </c>
      <c r="AP44" s="21" t="s">
        <v>120</v>
      </c>
      <c r="AQ44" s="21" t="s">
        <v>121</v>
      </c>
      <c r="AR44" s="21" t="s">
        <v>122</v>
      </c>
      <c r="AS44" s="21" t="s">
        <v>123</v>
      </c>
      <c r="AT44" s="39">
        <v>2016</v>
      </c>
      <c r="AU44" s="21" t="s">
        <v>124</v>
      </c>
      <c r="AV44" s="21" t="s">
        <v>125</v>
      </c>
      <c r="AW44" s="21" t="s">
        <v>126</v>
      </c>
      <c r="AX44" s="21" t="s">
        <v>127</v>
      </c>
      <c r="AY44" s="21" t="str">
        <f>"https://doi.org/"&amp;Table1[[#This Row],[DOI]]</f>
        <v>https://doi.org/10.1111/jiec.12446</v>
      </c>
      <c r="AZ44" s="21" t="s">
        <v>120</v>
      </c>
      <c r="BA44" s="21" t="s">
        <v>128</v>
      </c>
      <c r="BB44" s="21" t="s">
        <v>129</v>
      </c>
      <c r="BC44" s="21" t="s">
        <v>120</v>
      </c>
      <c r="BD44" s="21" t="s">
        <v>179</v>
      </c>
      <c r="BE44" s="21" t="s">
        <v>131</v>
      </c>
      <c r="BF44" s="21" t="s">
        <v>132</v>
      </c>
      <c r="BG44" s="21" t="s">
        <v>133</v>
      </c>
      <c r="BH44" s="21">
        <v>5362</v>
      </c>
      <c r="BI44" s="21">
        <v>4470.8149999999996</v>
      </c>
      <c r="BJ44" s="21">
        <v>4651.6097499999996</v>
      </c>
      <c r="BK44" s="21">
        <v>99.559997499999994</v>
      </c>
      <c r="BL44" s="21">
        <v>163.375</v>
      </c>
      <c r="BM44" s="21">
        <v>82445</v>
      </c>
      <c r="BN44" s="21">
        <v>8015</v>
      </c>
      <c r="BO44" s="21" t="s">
        <v>119</v>
      </c>
      <c r="BP44" s="21">
        <v>8780</v>
      </c>
      <c r="BQ44" s="21">
        <v>0.61599999999999999</v>
      </c>
      <c r="BR44" s="21">
        <v>0.58699999999999997</v>
      </c>
      <c r="BS44" s="21">
        <v>31019</v>
      </c>
      <c r="BT44" s="21">
        <v>45010</v>
      </c>
      <c r="BU44" s="21" t="s">
        <v>120</v>
      </c>
      <c r="BV44" s="21" t="s">
        <v>120</v>
      </c>
      <c r="BW44" s="22" t="s">
        <v>135</v>
      </c>
      <c r="BX44" s="23" t="str">
        <f>_xlfn.XLOOKUP(BW44,dimensions_items!$B$4:$B$35,dimensions_items!$C$4:$C$35,"NULL",0)</f>
        <v>R5.2OECD</v>
      </c>
      <c r="BY44" s="23" t="s">
        <v>42</v>
      </c>
      <c r="BZ44" s="22" t="s">
        <v>31</v>
      </c>
      <c r="CA44" s="22" t="s">
        <v>18</v>
      </c>
      <c r="CB44" s="22" t="s">
        <v>19</v>
      </c>
      <c r="CC44" s="21" t="str">
        <f t="shared" si="3"/>
        <v>RU</v>
      </c>
      <c r="CD44" s="21" t="str">
        <f t="shared" si="4"/>
        <v>U</v>
      </c>
      <c r="CE44" s="21" t="str">
        <f t="shared" si="5"/>
        <v>OECD_EU15</v>
      </c>
      <c r="CF44" s="21">
        <f>IF(ISNUMBER(Table1[[#This Row],[concrete]]),Table1[[#This Row],[concrete]],IF(AND(ISNUMBER(Table1[[#This Row],[cement]]),ISNUMBER(Table1[[#This Row],[aggregates]])),Table1[[#This Row],[cement]]+Table1[[#This Row],[aggregates]],""))</f>
        <v>997.98915169999998</v>
      </c>
    </row>
    <row r="45" spans="1:84" s="8" customFormat="1">
      <c r="A45" s="10">
        <v>43</v>
      </c>
      <c r="B45" s="21" t="s">
        <v>115</v>
      </c>
      <c r="C45" s="21" t="s">
        <v>116</v>
      </c>
      <c r="D45" s="39">
        <v>1997</v>
      </c>
      <c r="E45" s="10"/>
      <c r="F45" s="39">
        <v>26.249296090000001</v>
      </c>
      <c r="G45" s="39">
        <v>0.31525904599999999</v>
      </c>
      <c r="H45" s="39">
        <v>0.213357132</v>
      </c>
      <c r="I45" s="39"/>
      <c r="J45" s="120">
        <v>116.7095356</v>
      </c>
      <c r="K45" s="120"/>
      <c r="L45" s="120"/>
      <c r="M45" s="120">
        <v>529.24987999999996</v>
      </c>
      <c r="N45" s="120"/>
      <c r="O45" s="120">
        <v>70.16902091</v>
      </c>
      <c r="P45" s="120"/>
      <c r="Q45" s="120">
        <v>9.9258832849999994</v>
      </c>
      <c r="R45" s="120">
        <v>14.56878923</v>
      </c>
      <c r="S45" s="120">
        <v>45.699823879999997</v>
      </c>
      <c r="T45" s="120"/>
      <c r="U45" s="120"/>
      <c r="V45" s="120">
        <v>6.6522843060000003</v>
      </c>
      <c r="W45" s="120"/>
      <c r="X45" s="120"/>
      <c r="Y45" s="120"/>
      <c r="Z45" s="120"/>
      <c r="AA45" s="120">
        <v>0.29296800200000001</v>
      </c>
      <c r="AB45" s="120">
        <v>2.8245936710000001</v>
      </c>
      <c r="AC45" s="120">
        <v>6.7605550900000004</v>
      </c>
      <c r="AD45" s="120">
        <v>2.534810104</v>
      </c>
      <c r="AE45" s="120"/>
      <c r="AF45" s="120"/>
      <c r="AG45" s="120"/>
      <c r="AH45" s="120">
        <v>9.5533040000000003E-3</v>
      </c>
      <c r="AI45" s="120">
        <v>14.56878923</v>
      </c>
      <c r="AJ45" s="120"/>
      <c r="AK45" s="120"/>
      <c r="AL45" s="21" t="s">
        <v>184</v>
      </c>
      <c r="AM45" s="39">
        <v>3.2</v>
      </c>
      <c r="AN45" s="21" t="s">
        <v>118</v>
      </c>
      <c r="AO45" s="21" t="s">
        <v>119</v>
      </c>
      <c r="AP45" s="21" t="s">
        <v>120</v>
      </c>
      <c r="AQ45" s="21" t="s">
        <v>121</v>
      </c>
      <c r="AR45" s="21" t="s">
        <v>122</v>
      </c>
      <c r="AS45" s="21" t="s">
        <v>123</v>
      </c>
      <c r="AT45" s="39">
        <v>2016</v>
      </c>
      <c r="AU45" s="21" t="s">
        <v>124</v>
      </c>
      <c r="AV45" s="21" t="s">
        <v>125</v>
      </c>
      <c r="AW45" s="21" t="s">
        <v>126</v>
      </c>
      <c r="AX45" s="21" t="s">
        <v>127</v>
      </c>
      <c r="AY45" s="21" t="str">
        <f>"https://doi.org/"&amp;Table1[[#This Row],[DOI]]</f>
        <v>https://doi.org/10.1111/jiec.12446</v>
      </c>
      <c r="AZ45" s="21" t="s">
        <v>120</v>
      </c>
      <c r="BA45" s="21" t="s">
        <v>128</v>
      </c>
      <c r="BB45" s="21" t="s">
        <v>129</v>
      </c>
      <c r="BC45" s="21" t="s">
        <v>120</v>
      </c>
      <c r="BD45" s="21" t="s">
        <v>179</v>
      </c>
      <c r="BE45" s="21" t="s">
        <v>131</v>
      </c>
      <c r="BF45" s="21" t="s">
        <v>132</v>
      </c>
      <c r="BG45" s="21" t="s">
        <v>133</v>
      </c>
      <c r="BH45" s="21">
        <v>5362</v>
      </c>
      <c r="BI45" s="21">
        <v>4470.8149999999996</v>
      </c>
      <c r="BJ45" s="21">
        <v>4651.6097499999996</v>
      </c>
      <c r="BK45" s="21">
        <v>99.559997499999994</v>
      </c>
      <c r="BL45" s="21">
        <v>163.375</v>
      </c>
      <c r="BM45" s="21">
        <v>82445</v>
      </c>
      <c r="BN45" s="21">
        <v>8015</v>
      </c>
      <c r="BO45" s="21" t="s">
        <v>119</v>
      </c>
      <c r="BP45" s="21">
        <v>8780</v>
      </c>
      <c r="BQ45" s="21">
        <v>0.61599999999999999</v>
      </c>
      <c r="BR45" s="21">
        <v>0.58699999999999997</v>
      </c>
      <c r="BS45" s="21">
        <v>31019</v>
      </c>
      <c r="BT45" s="21">
        <v>45010</v>
      </c>
      <c r="BU45" s="21" t="s">
        <v>120</v>
      </c>
      <c r="BV45" s="21" t="s">
        <v>120</v>
      </c>
      <c r="BW45" s="22" t="s">
        <v>135</v>
      </c>
      <c r="BX45" s="23" t="str">
        <f>_xlfn.XLOOKUP(BW45,dimensions_items!$B$4:$B$35,dimensions_items!$C$4:$C$35,"NULL",0)</f>
        <v>R5.2OECD</v>
      </c>
      <c r="BY45" s="23" t="s">
        <v>42</v>
      </c>
      <c r="BZ45" s="22" t="s">
        <v>31</v>
      </c>
      <c r="CA45" s="22" t="s">
        <v>18</v>
      </c>
      <c r="CB45" s="22" t="s">
        <v>19</v>
      </c>
      <c r="CC45" s="21" t="str">
        <f t="shared" si="3"/>
        <v>RU</v>
      </c>
      <c r="CD45" s="21" t="str">
        <f t="shared" si="4"/>
        <v>U</v>
      </c>
      <c r="CE45" s="21" t="str">
        <f t="shared" si="5"/>
        <v>OECD_EU15</v>
      </c>
      <c r="CF45" s="21">
        <f>IF(ISNUMBER(Table1[[#This Row],[concrete]]),Table1[[#This Row],[concrete]],IF(AND(ISNUMBER(Table1[[#This Row],[cement]]),ISNUMBER(Table1[[#This Row],[aggregates]])),Table1[[#This Row],[cement]]+Table1[[#This Row],[aggregates]],""))</f>
        <v>529.24987999999996</v>
      </c>
    </row>
    <row r="46" spans="1:84" s="8" customFormat="1">
      <c r="A46" s="10">
        <v>44</v>
      </c>
      <c r="B46" s="21" t="s">
        <v>115</v>
      </c>
      <c r="C46" s="21" t="s">
        <v>116</v>
      </c>
      <c r="D46" s="39">
        <v>1997</v>
      </c>
      <c r="E46" s="10"/>
      <c r="F46" s="39">
        <v>72.442212519999998</v>
      </c>
      <c r="G46" s="39">
        <v>8.5137528000000004E-2</v>
      </c>
      <c r="H46" s="39">
        <v>0.43223667900000001</v>
      </c>
      <c r="I46" s="39"/>
      <c r="J46" s="120">
        <v>6.2641573270000004</v>
      </c>
      <c r="K46" s="120">
        <v>0.29143230599999997</v>
      </c>
      <c r="L46" s="120"/>
      <c r="M46" s="120">
        <v>1558.0887970000001</v>
      </c>
      <c r="N46" s="120"/>
      <c r="O46" s="120">
        <v>36.481430619999998</v>
      </c>
      <c r="P46" s="120"/>
      <c r="Q46" s="120">
        <v>9.7318743219999995</v>
      </c>
      <c r="R46" s="120">
        <v>3.7886199829999998</v>
      </c>
      <c r="S46" s="120">
        <v>17.65948796</v>
      </c>
      <c r="T46" s="120"/>
      <c r="U46" s="120">
        <v>18.884158549999999</v>
      </c>
      <c r="V46" s="120">
        <v>5.6518220320000001</v>
      </c>
      <c r="W46" s="120"/>
      <c r="X46" s="120"/>
      <c r="Y46" s="120"/>
      <c r="Z46" s="120"/>
      <c r="AA46" s="120">
        <v>0.30125586700000001</v>
      </c>
      <c r="AB46" s="120">
        <v>1.7092995950000001</v>
      </c>
      <c r="AC46" s="120">
        <v>3.192657289</v>
      </c>
      <c r="AD46" s="120">
        <v>7.1024345230000003</v>
      </c>
      <c r="AE46" s="120"/>
      <c r="AF46" s="120"/>
      <c r="AG46" s="120"/>
      <c r="AH46" s="120">
        <v>0.97580704799999995</v>
      </c>
      <c r="AI46" s="120">
        <v>3.7886199829999998</v>
      </c>
      <c r="AJ46" s="120"/>
      <c r="AK46" s="120"/>
      <c r="AL46" s="21" t="s">
        <v>185</v>
      </c>
      <c r="AM46" s="39">
        <v>3.3</v>
      </c>
      <c r="AN46" s="21" t="s">
        <v>118</v>
      </c>
      <c r="AO46" s="21" t="s">
        <v>119</v>
      </c>
      <c r="AP46" s="21" t="s">
        <v>120</v>
      </c>
      <c r="AQ46" s="21" t="s">
        <v>121</v>
      </c>
      <c r="AR46" s="21" t="s">
        <v>122</v>
      </c>
      <c r="AS46" s="21" t="s">
        <v>123</v>
      </c>
      <c r="AT46" s="39">
        <v>2016</v>
      </c>
      <c r="AU46" s="21" t="s">
        <v>124</v>
      </c>
      <c r="AV46" s="21" t="s">
        <v>125</v>
      </c>
      <c r="AW46" s="21" t="s">
        <v>126</v>
      </c>
      <c r="AX46" s="21" t="s">
        <v>127</v>
      </c>
      <c r="AY46" s="21" t="str">
        <f>"https://doi.org/"&amp;Table1[[#This Row],[DOI]]</f>
        <v>https://doi.org/10.1111/jiec.12446</v>
      </c>
      <c r="AZ46" s="21" t="s">
        <v>120</v>
      </c>
      <c r="BA46" s="21" t="s">
        <v>128</v>
      </c>
      <c r="BB46" s="21" t="s">
        <v>129</v>
      </c>
      <c r="BC46" s="21" t="s">
        <v>120</v>
      </c>
      <c r="BD46" s="21" t="s">
        <v>179</v>
      </c>
      <c r="BE46" s="21" t="s">
        <v>131</v>
      </c>
      <c r="BF46" s="21" t="s">
        <v>132</v>
      </c>
      <c r="BG46" s="21" t="s">
        <v>133</v>
      </c>
      <c r="BH46" s="21">
        <v>5362</v>
      </c>
      <c r="BI46" s="21">
        <v>4470.8149999999996</v>
      </c>
      <c r="BJ46" s="21">
        <v>4651.6097499999996</v>
      </c>
      <c r="BK46" s="21">
        <v>99.559997499999994</v>
      </c>
      <c r="BL46" s="21">
        <v>163.375</v>
      </c>
      <c r="BM46" s="21">
        <v>82445</v>
      </c>
      <c r="BN46" s="21">
        <v>8015</v>
      </c>
      <c r="BO46" s="21" t="s">
        <v>119</v>
      </c>
      <c r="BP46" s="21">
        <v>8780</v>
      </c>
      <c r="BQ46" s="21">
        <v>0.61599999999999999</v>
      </c>
      <c r="BR46" s="21">
        <v>0.58699999999999997</v>
      </c>
      <c r="BS46" s="21">
        <v>31019</v>
      </c>
      <c r="BT46" s="21">
        <v>45010</v>
      </c>
      <c r="BU46" s="21" t="s">
        <v>120</v>
      </c>
      <c r="BV46" s="21" t="s">
        <v>120</v>
      </c>
      <c r="BW46" s="22" t="s">
        <v>135</v>
      </c>
      <c r="BX46" s="23" t="str">
        <f>_xlfn.XLOOKUP(BW46,dimensions_items!$B$4:$B$35,dimensions_items!$C$4:$C$35,"NULL",0)</f>
        <v>R5.2OECD</v>
      </c>
      <c r="BY46" s="23" t="s">
        <v>42</v>
      </c>
      <c r="BZ46" s="22" t="s">
        <v>31</v>
      </c>
      <c r="CA46" s="22" t="s">
        <v>18</v>
      </c>
      <c r="CB46" s="22" t="s">
        <v>19</v>
      </c>
      <c r="CC46" s="21" t="str">
        <f t="shared" si="3"/>
        <v>RU</v>
      </c>
      <c r="CD46" s="21" t="str">
        <f t="shared" si="4"/>
        <v>U</v>
      </c>
      <c r="CE46" s="21" t="str">
        <f t="shared" si="5"/>
        <v>OECD_EU15</v>
      </c>
      <c r="CF46" s="21">
        <f>IF(ISNUMBER(Table1[[#This Row],[concrete]]),Table1[[#This Row],[concrete]],IF(AND(ISNUMBER(Table1[[#This Row],[cement]]),ISNUMBER(Table1[[#This Row],[aggregates]])),Table1[[#This Row],[cement]]+Table1[[#This Row],[aggregates]],""))</f>
        <v>1558.0887970000001</v>
      </c>
    </row>
    <row r="47" spans="1:84" s="8" customFormat="1">
      <c r="A47" s="10">
        <v>45</v>
      </c>
      <c r="B47" s="21" t="s">
        <v>115</v>
      </c>
      <c r="C47" s="21" t="s">
        <v>116</v>
      </c>
      <c r="D47" s="39">
        <v>1997</v>
      </c>
      <c r="E47" s="10"/>
      <c r="F47" s="39">
        <v>58.124524479999998</v>
      </c>
      <c r="G47" s="39">
        <v>0.227735825</v>
      </c>
      <c r="H47" s="39">
        <v>0.20755670100000001</v>
      </c>
      <c r="I47" s="39"/>
      <c r="J47" s="120">
        <v>9.6081456190000001</v>
      </c>
      <c r="K47" s="120"/>
      <c r="L47" s="120"/>
      <c r="M47" s="120">
        <v>1231.820193</v>
      </c>
      <c r="N47" s="120"/>
      <c r="O47" s="120"/>
      <c r="P47" s="120"/>
      <c r="Q47" s="120">
        <v>11.631823450000001</v>
      </c>
      <c r="R47" s="120">
        <v>8.5386520620000006</v>
      </c>
      <c r="S47" s="120">
        <v>16.587239690000001</v>
      </c>
      <c r="T47" s="120"/>
      <c r="U47" s="120">
        <v>3.8311507730000001</v>
      </c>
      <c r="V47" s="120">
        <v>4.860286082</v>
      </c>
      <c r="W47" s="120"/>
      <c r="X47" s="120"/>
      <c r="Y47" s="120"/>
      <c r="Z47" s="120"/>
      <c r="AA47" s="120">
        <v>0.26521134000000002</v>
      </c>
      <c r="AB47" s="120">
        <v>2.2658273200000001</v>
      </c>
      <c r="AC47" s="120">
        <v>2.412846649</v>
      </c>
      <c r="AD47" s="120">
        <v>3.3237899479999999</v>
      </c>
      <c r="AE47" s="120"/>
      <c r="AF47" s="120"/>
      <c r="AG47" s="120"/>
      <c r="AH47" s="120"/>
      <c r="AI47" s="120">
        <v>8.5386520620000006</v>
      </c>
      <c r="AJ47" s="120"/>
      <c r="AK47" s="120"/>
      <c r="AL47" s="21" t="s">
        <v>186</v>
      </c>
      <c r="AM47" s="39">
        <v>2.9</v>
      </c>
      <c r="AN47" s="21" t="s">
        <v>118</v>
      </c>
      <c r="AO47" s="21" t="s">
        <v>119</v>
      </c>
      <c r="AP47" s="21" t="s">
        <v>120</v>
      </c>
      <c r="AQ47" s="21" t="s">
        <v>121</v>
      </c>
      <c r="AR47" s="21" t="s">
        <v>122</v>
      </c>
      <c r="AS47" s="21" t="s">
        <v>123</v>
      </c>
      <c r="AT47" s="39">
        <v>2016</v>
      </c>
      <c r="AU47" s="21" t="s">
        <v>124</v>
      </c>
      <c r="AV47" s="21" t="s">
        <v>125</v>
      </c>
      <c r="AW47" s="21" t="s">
        <v>126</v>
      </c>
      <c r="AX47" s="21" t="s">
        <v>127</v>
      </c>
      <c r="AY47" s="21" t="str">
        <f>"https://doi.org/"&amp;Table1[[#This Row],[DOI]]</f>
        <v>https://doi.org/10.1111/jiec.12446</v>
      </c>
      <c r="AZ47" s="21" t="s">
        <v>120</v>
      </c>
      <c r="BA47" s="21" t="s">
        <v>128</v>
      </c>
      <c r="BB47" s="21" t="s">
        <v>129</v>
      </c>
      <c r="BC47" s="21" t="s">
        <v>120</v>
      </c>
      <c r="BD47" s="21" t="s">
        <v>179</v>
      </c>
      <c r="BE47" s="21" t="s">
        <v>131</v>
      </c>
      <c r="BF47" s="21" t="s">
        <v>132</v>
      </c>
      <c r="BG47" s="21" t="s">
        <v>133</v>
      </c>
      <c r="BH47" s="21">
        <v>5362</v>
      </c>
      <c r="BI47" s="21">
        <v>4470.8149999999996</v>
      </c>
      <c r="BJ47" s="21">
        <v>4651.6097499999996</v>
      </c>
      <c r="BK47" s="21">
        <v>99.559997499999994</v>
      </c>
      <c r="BL47" s="21">
        <v>163.375</v>
      </c>
      <c r="BM47" s="21">
        <v>82445</v>
      </c>
      <c r="BN47" s="21">
        <v>8015</v>
      </c>
      <c r="BO47" s="21" t="s">
        <v>119</v>
      </c>
      <c r="BP47" s="21">
        <v>8780</v>
      </c>
      <c r="BQ47" s="21">
        <v>0.61599999999999999</v>
      </c>
      <c r="BR47" s="21">
        <v>0.58699999999999997</v>
      </c>
      <c r="BS47" s="21">
        <v>31019</v>
      </c>
      <c r="BT47" s="21">
        <v>45010</v>
      </c>
      <c r="BU47" s="21" t="s">
        <v>120</v>
      </c>
      <c r="BV47" s="21" t="s">
        <v>120</v>
      </c>
      <c r="BW47" s="22" t="s">
        <v>135</v>
      </c>
      <c r="BX47" s="23" t="str">
        <f>_xlfn.XLOOKUP(BW47,dimensions_items!$B$4:$B$35,dimensions_items!$C$4:$C$35,"NULL",0)</f>
        <v>R5.2OECD</v>
      </c>
      <c r="BY47" s="23" t="s">
        <v>42</v>
      </c>
      <c r="BZ47" s="22" t="s">
        <v>31</v>
      </c>
      <c r="CA47" s="22" t="s">
        <v>18</v>
      </c>
      <c r="CB47" s="22" t="s">
        <v>19</v>
      </c>
      <c r="CC47" s="21" t="str">
        <f t="shared" si="3"/>
        <v>RU</v>
      </c>
      <c r="CD47" s="21" t="str">
        <f t="shared" si="4"/>
        <v>U</v>
      </c>
      <c r="CE47" s="21" t="str">
        <f t="shared" si="5"/>
        <v>OECD_EU15</v>
      </c>
      <c r="CF47" s="21">
        <f>IF(ISNUMBER(Table1[[#This Row],[concrete]]),Table1[[#This Row],[concrete]],IF(AND(ISNUMBER(Table1[[#This Row],[cement]]),ISNUMBER(Table1[[#This Row],[aggregates]])),Table1[[#This Row],[cement]]+Table1[[#This Row],[aggregates]],""))</f>
        <v>1231.820193</v>
      </c>
    </row>
    <row r="48" spans="1:84" s="8" customFormat="1">
      <c r="A48" s="10">
        <v>46</v>
      </c>
      <c r="B48" s="21" t="s">
        <v>115</v>
      </c>
      <c r="C48" s="21" t="s">
        <v>116</v>
      </c>
      <c r="D48" s="39">
        <v>1997</v>
      </c>
      <c r="E48" s="10"/>
      <c r="F48" s="39">
        <v>10.500970260000001</v>
      </c>
      <c r="G48" s="39">
        <v>6.6624017999999993E-2</v>
      </c>
      <c r="H48" s="39">
        <v>0.110185876</v>
      </c>
      <c r="I48" s="39"/>
      <c r="J48" s="120">
        <v>85.173682400000004</v>
      </c>
      <c r="K48" s="120">
        <v>0.14349788499999999</v>
      </c>
      <c r="L48" s="120"/>
      <c r="M48" s="120">
        <v>591.91084020000005</v>
      </c>
      <c r="N48" s="120"/>
      <c r="O48" s="120">
        <v>8.4151259960000004</v>
      </c>
      <c r="P48" s="120"/>
      <c r="Q48" s="120">
        <v>5.3991079400000004</v>
      </c>
      <c r="R48" s="120">
        <v>8.0281941979999996</v>
      </c>
      <c r="S48" s="120">
        <v>23.277406989999999</v>
      </c>
      <c r="T48" s="120"/>
      <c r="U48" s="120"/>
      <c r="V48" s="120">
        <v>4.9737392079999996</v>
      </c>
      <c r="W48" s="120"/>
      <c r="X48" s="120"/>
      <c r="Y48" s="120"/>
      <c r="Z48" s="120"/>
      <c r="AA48" s="120">
        <v>0.23574652600000001</v>
      </c>
      <c r="AB48" s="120">
        <v>3.2158901110000002</v>
      </c>
      <c r="AC48" s="120">
        <v>4.5099335429999998</v>
      </c>
      <c r="AD48" s="120">
        <v>3.2645768940000002</v>
      </c>
      <c r="AE48" s="120"/>
      <c r="AF48" s="120"/>
      <c r="AG48" s="120"/>
      <c r="AH48" s="120">
        <v>8.627810362</v>
      </c>
      <c r="AI48" s="120">
        <v>8.0281941979999996</v>
      </c>
      <c r="AJ48" s="120"/>
      <c r="AK48" s="120"/>
      <c r="AL48" s="21" t="s">
        <v>187</v>
      </c>
      <c r="AM48" s="39">
        <v>2.6</v>
      </c>
      <c r="AN48" s="21" t="s">
        <v>118</v>
      </c>
      <c r="AO48" s="21" t="s">
        <v>119</v>
      </c>
      <c r="AP48" s="21" t="s">
        <v>120</v>
      </c>
      <c r="AQ48" s="21" t="s">
        <v>121</v>
      </c>
      <c r="AR48" s="21" t="s">
        <v>122</v>
      </c>
      <c r="AS48" s="21" t="s">
        <v>123</v>
      </c>
      <c r="AT48" s="39">
        <v>2016</v>
      </c>
      <c r="AU48" s="21" t="s">
        <v>124</v>
      </c>
      <c r="AV48" s="21" t="s">
        <v>125</v>
      </c>
      <c r="AW48" s="21" t="s">
        <v>126</v>
      </c>
      <c r="AX48" s="21" t="s">
        <v>127</v>
      </c>
      <c r="AY48" s="21" t="str">
        <f>"https://doi.org/"&amp;Table1[[#This Row],[DOI]]</f>
        <v>https://doi.org/10.1111/jiec.12446</v>
      </c>
      <c r="AZ48" s="21" t="s">
        <v>120</v>
      </c>
      <c r="BA48" s="21" t="s">
        <v>128</v>
      </c>
      <c r="BB48" s="21" t="s">
        <v>129</v>
      </c>
      <c r="BC48" s="21" t="s">
        <v>120</v>
      </c>
      <c r="BD48" s="21" t="s">
        <v>179</v>
      </c>
      <c r="BE48" s="21" t="s">
        <v>131</v>
      </c>
      <c r="BF48" s="21" t="s">
        <v>132</v>
      </c>
      <c r="BG48" s="21" t="s">
        <v>133</v>
      </c>
      <c r="BH48" s="21">
        <v>5362</v>
      </c>
      <c r="BI48" s="21">
        <v>4470.8149999999996</v>
      </c>
      <c r="BJ48" s="21">
        <v>4651.6097499999996</v>
      </c>
      <c r="BK48" s="21">
        <v>99.559997499999994</v>
      </c>
      <c r="BL48" s="21">
        <v>163.375</v>
      </c>
      <c r="BM48" s="21">
        <v>82445</v>
      </c>
      <c r="BN48" s="21">
        <v>8015</v>
      </c>
      <c r="BO48" s="21" t="s">
        <v>119</v>
      </c>
      <c r="BP48" s="21">
        <v>8780</v>
      </c>
      <c r="BQ48" s="21">
        <v>0.61599999999999999</v>
      </c>
      <c r="BR48" s="21">
        <v>0.58699999999999997</v>
      </c>
      <c r="BS48" s="21">
        <v>31019</v>
      </c>
      <c r="BT48" s="21">
        <v>45010</v>
      </c>
      <c r="BU48" s="21" t="s">
        <v>120</v>
      </c>
      <c r="BV48" s="21" t="s">
        <v>120</v>
      </c>
      <c r="BW48" s="22" t="s">
        <v>135</v>
      </c>
      <c r="BX48" s="23" t="str">
        <f>_xlfn.XLOOKUP(BW48,dimensions_items!$B$4:$B$35,dimensions_items!$C$4:$C$35,"NULL",0)</f>
        <v>R5.2OECD</v>
      </c>
      <c r="BY48" s="23" t="s">
        <v>42</v>
      </c>
      <c r="BZ48" s="22" t="s">
        <v>31</v>
      </c>
      <c r="CA48" s="22" t="s">
        <v>18</v>
      </c>
      <c r="CB48" s="22" t="s">
        <v>19</v>
      </c>
      <c r="CC48" s="21" t="str">
        <f t="shared" si="3"/>
        <v>RU</v>
      </c>
      <c r="CD48" s="21" t="str">
        <f t="shared" si="4"/>
        <v>U</v>
      </c>
      <c r="CE48" s="21" t="str">
        <f t="shared" si="5"/>
        <v>OECD_EU15</v>
      </c>
      <c r="CF48" s="21">
        <f>IF(ISNUMBER(Table1[[#This Row],[concrete]]),Table1[[#This Row],[concrete]],IF(AND(ISNUMBER(Table1[[#This Row],[cement]]),ISNUMBER(Table1[[#This Row],[aggregates]])),Table1[[#This Row],[cement]]+Table1[[#This Row],[aggregates]],""))</f>
        <v>591.91084020000005</v>
      </c>
    </row>
    <row r="49" spans="1:84" s="8" customFormat="1">
      <c r="A49" s="10">
        <v>47</v>
      </c>
      <c r="B49" s="21" t="s">
        <v>115</v>
      </c>
      <c r="C49" s="21" t="s">
        <v>116</v>
      </c>
      <c r="D49" s="39">
        <v>1997</v>
      </c>
      <c r="E49" s="10"/>
      <c r="F49" s="39">
        <v>61.800401979999997</v>
      </c>
      <c r="G49" s="39">
        <v>0.266526296</v>
      </c>
      <c r="H49" s="39">
        <v>0.52998907200000001</v>
      </c>
      <c r="I49" s="39"/>
      <c r="J49" s="120">
        <v>6.0657708780000004</v>
      </c>
      <c r="K49" s="120"/>
      <c r="L49" s="120"/>
      <c r="M49" s="120">
        <v>1220.2707339999999</v>
      </c>
      <c r="N49" s="120"/>
      <c r="O49" s="120">
        <v>16.978031420000001</v>
      </c>
      <c r="P49" s="120"/>
      <c r="Q49" s="120">
        <v>24.670531759999999</v>
      </c>
      <c r="R49" s="120">
        <v>5.7686093749999996</v>
      </c>
      <c r="S49" s="120">
        <v>21.677472089999998</v>
      </c>
      <c r="T49" s="120"/>
      <c r="U49" s="120"/>
      <c r="V49" s="120">
        <v>5.7686093749999996</v>
      </c>
      <c r="W49" s="120"/>
      <c r="X49" s="120"/>
      <c r="Y49" s="120"/>
      <c r="Z49" s="120"/>
      <c r="AA49" s="120">
        <v>0.28184389900000001</v>
      </c>
      <c r="AB49" s="120">
        <v>2.7663591429999999</v>
      </c>
      <c r="AC49" s="120">
        <v>2.8643918030000002</v>
      </c>
      <c r="AD49" s="120">
        <v>8.0539957770000008</v>
      </c>
      <c r="AE49" s="120"/>
      <c r="AF49" s="120"/>
      <c r="AG49" s="120"/>
      <c r="AH49" s="120"/>
      <c r="AI49" s="120">
        <v>5.7686093749999996</v>
      </c>
      <c r="AJ49" s="120"/>
      <c r="AK49" s="120"/>
      <c r="AL49" s="21" t="s">
        <v>188</v>
      </c>
      <c r="AM49" s="39">
        <v>3.1</v>
      </c>
      <c r="AN49" s="21" t="s">
        <v>118</v>
      </c>
      <c r="AO49" s="21" t="s">
        <v>119</v>
      </c>
      <c r="AP49" s="21" t="s">
        <v>120</v>
      </c>
      <c r="AQ49" s="21" t="s">
        <v>121</v>
      </c>
      <c r="AR49" s="21" t="s">
        <v>122</v>
      </c>
      <c r="AS49" s="21" t="s">
        <v>123</v>
      </c>
      <c r="AT49" s="39">
        <v>2016</v>
      </c>
      <c r="AU49" s="21" t="s">
        <v>124</v>
      </c>
      <c r="AV49" s="21" t="s">
        <v>125</v>
      </c>
      <c r="AW49" s="21" t="s">
        <v>126</v>
      </c>
      <c r="AX49" s="21" t="s">
        <v>127</v>
      </c>
      <c r="AY49" s="21" t="str">
        <f>"https://doi.org/"&amp;Table1[[#This Row],[DOI]]</f>
        <v>https://doi.org/10.1111/jiec.12446</v>
      </c>
      <c r="AZ49" s="21" t="s">
        <v>120</v>
      </c>
      <c r="BA49" s="21" t="s">
        <v>128</v>
      </c>
      <c r="BB49" s="21" t="s">
        <v>129</v>
      </c>
      <c r="BC49" s="21" t="s">
        <v>120</v>
      </c>
      <c r="BD49" s="21" t="s">
        <v>179</v>
      </c>
      <c r="BE49" s="21" t="s">
        <v>131</v>
      </c>
      <c r="BF49" s="21" t="s">
        <v>132</v>
      </c>
      <c r="BG49" s="21" t="s">
        <v>133</v>
      </c>
      <c r="BH49" s="21">
        <v>5362</v>
      </c>
      <c r="BI49" s="21">
        <v>4470.8149999999996</v>
      </c>
      <c r="BJ49" s="21">
        <v>4651.6097499999996</v>
      </c>
      <c r="BK49" s="21">
        <v>99.559997499999994</v>
      </c>
      <c r="BL49" s="21">
        <v>163.375</v>
      </c>
      <c r="BM49" s="21">
        <v>82445</v>
      </c>
      <c r="BN49" s="21">
        <v>8015</v>
      </c>
      <c r="BO49" s="21" t="s">
        <v>119</v>
      </c>
      <c r="BP49" s="21">
        <v>8780</v>
      </c>
      <c r="BQ49" s="21">
        <v>0.61599999999999999</v>
      </c>
      <c r="BR49" s="21">
        <v>0.58699999999999997</v>
      </c>
      <c r="BS49" s="21">
        <v>31019</v>
      </c>
      <c r="BT49" s="21">
        <v>45010</v>
      </c>
      <c r="BU49" s="21" t="s">
        <v>120</v>
      </c>
      <c r="BV49" s="21" t="s">
        <v>120</v>
      </c>
      <c r="BW49" s="22" t="s">
        <v>135</v>
      </c>
      <c r="BX49" s="23" t="str">
        <f>_xlfn.XLOOKUP(BW49,dimensions_items!$B$4:$B$35,dimensions_items!$C$4:$C$35,"NULL",0)</f>
        <v>R5.2OECD</v>
      </c>
      <c r="BY49" s="23" t="s">
        <v>42</v>
      </c>
      <c r="BZ49" s="22" t="s">
        <v>31</v>
      </c>
      <c r="CA49" s="22" t="s">
        <v>18</v>
      </c>
      <c r="CB49" s="22" t="s">
        <v>19</v>
      </c>
      <c r="CC49" s="21" t="str">
        <f t="shared" si="3"/>
        <v>RU</v>
      </c>
      <c r="CD49" s="21" t="str">
        <f t="shared" si="4"/>
        <v>U</v>
      </c>
      <c r="CE49" s="21" t="str">
        <f t="shared" si="5"/>
        <v>OECD_EU15</v>
      </c>
      <c r="CF49" s="21">
        <f>IF(ISNUMBER(Table1[[#This Row],[concrete]]),Table1[[#This Row],[concrete]],IF(AND(ISNUMBER(Table1[[#This Row],[cement]]),ISNUMBER(Table1[[#This Row],[aggregates]])),Table1[[#This Row],[cement]]+Table1[[#This Row],[aggregates]],""))</f>
        <v>1220.2707339999999</v>
      </c>
    </row>
    <row r="50" spans="1:84" s="8" customFormat="1">
      <c r="A50" s="10">
        <v>48</v>
      </c>
      <c r="B50" s="21" t="s">
        <v>115</v>
      </c>
      <c r="C50" s="21" t="s">
        <v>116</v>
      </c>
      <c r="D50" s="39">
        <v>1997</v>
      </c>
      <c r="E50" s="10"/>
      <c r="F50" s="39">
        <v>58.61229324</v>
      </c>
      <c r="G50" s="39">
        <v>8.3488721000000002E-2</v>
      </c>
      <c r="H50" s="39">
        <v>0.46561017500000002</v>
      </c>
      <c r="I50" s="39"/>
      <c r="J50" s="120">
        <v>4.7235349449999999</v>
      </c>
      <c r="K50" s="120">
        <v>7.3855406999999998E-2</v>
      </c>
      <c r="L50" s="120"/>
      <c r="M50" s="120">
        <v>1310.7022750000001</v>
      </c>
      <c r="N50" s="120"/>
      <c r="O50" s="120">
        <v>6.0625655859999998</v>
      </c>
      <c r="P50" s="120"/>
      <c r="Q50" s="120">
        <v>10.91454472</v>
      </c>
      <c r="R50" s="120">
        <v>2.6748501760000001</v>
      </c>
      <c r="S50" s="120">
        <v>39.483742820000003</v>
      </c>
      <c r="T50" s="120"/>
      <c r="U50" s="120"/>
      <c r="V50" s="120">
        <v>4.8102347710000002</v>
      </c>
      <c r="W50" s="120"/>
      <c r="X50" s="120"/>
      <c r="Y50" s="120"/>
      <c r="Z50" s="120"/>
      <c r="AA50" s="120">
        <v>0.29542162799999999</v>
      </c>
      <c r="AB50" s="120">
        <v>2.517506048</v>
      </c>
      <c r="AC50" s="120">
        <v>9.1548593670000002</v>
      </c>
      <c r="AD50" s="120">
        <v>4.9900566309999999</v>
      </c>
      <c r="AE50" s="120"/>
      <c r="AF50" s="120"/>
      <c r="AG50" s="120"/>
      <c r="AH50" s="120"/>
      <c r="AI50" s="120">
        <v>2.6748501760000001</v>
      </c>
      <c r="AJ50" s="120"/>
      <c r="AK50" s="120"/>
      <c r="AL50" s="21" t="s">
        <v>189</v>
      </c>
      <c r="AM50" s="39">
        <v>3.2</v>
      </c>
      <c r="AN50" s="21" t="s">
        <v>118</v>
      </c>
      <c r="AO50" s="21" t="s">
        <v>119</v>
      </c>
      <c r="AP50" s="21" t="s">
        <v>120</v>
      </c>
      <c r="AQ50" s="21" t="s">
        <v>121</v>
      </c>
      <c r="AR50" s="21" t="s">
        <v>122</v>
      </c>
      <c r="AS50" s="21" t="s">
        <v>123</v>
      </c>
      <c r="AT50" s="39">
        <v>2016</v>
      </c>
      <c r="AU50" s="21" t="s">
        <v>124</v>
      </c>
      <c r="AV50" s="21" t="s">
        <v>125</v>
      </c>
      <c r="AW50" s="21" t="s">
        <v>126</v>
      </c>
      <c r="AX50" s="21" t="s">
        <v>127</v>
      </c>
      <c r="AY50" s="21" t="str">
        <f>"https://doi.org/"&amp;Table1[[#This Row],[DOI]]</f>
        <v>https://doi.org/10.1111/jiec.12446</v>
      </c>
      <c r="AZ50" s="21" t="s">
        <v>120</v>
      </c>
      <c r="BA50" s="21" t="s">
        <v>128</v>
      </c>
      <c r="BB50" s="21" t="s">
        <v>129</v>
      </c>
      <c r="BC50" s="21" t="s">
        <v>120</v>
      </c>
      <c r="BD50" s="21" t="s">
        <v>179</v>
      </c>
      <c r="BE50" s="21" t="s">
        <v>131</v>
      </c>
      <c r="BF50" s="21" t="s">
        <v>132</v>
      </c>
      <c r="BG50" s="21" t="s">
        <v>133</v>
      </c>
      <c r="BH50" s="21">
        <v>5362</v>
      </c>
      <c r="BI50" s="21">
        <v>4470.8149999999996</v>
      </c>
      <c r="BJ50" s="21">
        <v>4651.6097499999996</v>
      </c>
      <c r="BK50" s="21">
        <v>99.559997499999994</v>
      </c>
      <c r="BL50" s="21">
        <v>163.375</v>
      </c>
      <c r="BM50" s="21">
        <v>82445</v>
      </c>
      <c r="BN50" s="21">
        <v>8015</v>
      </c>
      <c r="BO50" s="21" t="s">
        <v>119</v>
      </c>
      <c r="BP50" s="21">
        <v>8780</v>
      </c>
      <c r="BQ50" s="21">
        <v>0.61599999999999999</v>
      </c>
      <c r="BR50" s="21">
        <v>0.58699999999999997</v>
      </c>
      <c r="BS50" s="21">
        <v>31019</v>
      </c>
      <c r="BT50" s="21">
        <v>45010</v>
      </c>
      <c r="BU50" s="21" t="s">
        <v>120</v>
      </c>
      <c r="BV50" s="21" t="s">
        <v>120</v>
      </c>
      <c r="BW50" s="22" t="s">
        <v>135</v>
      </c>
      <c r="BX50" s="23" t="str">
        <f>_xlfn.XLOOKUP(BW50,dimensions_items!$B$4:$B$35,dimensions_items!$C$4:$C$35,"NULL",0)</f>
        <v>R5.2OECD</v>
      </c>
      <c r="BY50" s="23" t="s">
        <v>42</v>
      </c>
      <c r="BZ50" s="22" t="s">
        <v>31</v>
      </c>
      <c r="CA50" s="22" t="s">
        <v>18</v>
      </c>
      <c r="CB50" s="22" t="s">
        <v>19</v>
      </c>
      <c r="CC50" s="21" t="str">
        <f t="shared" si="3"/>
        <v>RU</v>
      </c>
      <c r="CD50" s="21" t="str">
        <f t="shared" si="4"/>
        <v>U</v>
      </c>
      <c r="CE50" s="21" t="str">
        <f t="shared" si="5"/>
        <v>OECD_EU15</v>
      </c>
      <c r="CF50" s="21">
        <f>IF(ISNUMBER(Table1[[#This Row],[concrete]]),Table1[[#This Row],[concrete]],IF(AND(ISNUMBER(Table1[[#This Row],[cement]]),ISNUMBER(Table1[[#This Row],[aggregates]])),Table1[[#This Row],[cement]]+Table1[[#This Row],[aggregates]],""))</f>
        <v>1310.7022750000001</v>
      </c>
    </row>
    <row r="51" spans="1:84" s="8" customFormat="1">
      <c r="A51" s="10">
        <v>49</v>
      </c>
      <c r="B51" s="21" t="s">
        <v>115</v>
      </c>
      <c r="C51" s="21" t="s">
        <v>116</v>
      </c>
      <c r="D51" s="39">
        <v>1997</v>
      </c>
      <c r="E51" s="10"/>
      <c r="F51" s="39">
        <v>50.680086609999996</v>
      </c>
      <c r="G51" s="39">
        <v>8.5993750999999993E-2</v>
      </c>
      <c r="H51" s="39">
        <v>0.496117796</v>
      </c>
      <c r="I51" s="39"/>
      <c r="J51" s="120">
        <v>8.8275893219999997</v>
      </c>
      <c r="K51" s="120"/>
      <c r="L51" s="120"/>
      <c r="M51" s="120">
        <v>1122.119232</v>
      </c>
      <c r="N51" s="120"/>
      <c r="O51" s="120">
        <v>33.514410859999998</v>
      </c>
      <c r="P51" s="120">
        <v>52.856390009999998</v>
      </c>
      <c r="Q51" s="120">
        <v>14.74462091</v>
      </c>
      <c r="R51" s="120">
        <v>3.6613493359999998</v>
      </c>
      <c r="S51" s="120">
        <v>22.96694652</v>
      </c>
      <c r="T51" s="120"/>
      <c r="U51" s="120"/>
      <c r="V51" s="120">
        <v>5.9467986509999999</v>
      </c>
      <c r="W51" s="120"/>
      <c r="X51" s="120"/>
      <c r="Y51" s="120"/>
      <c r="Z51" s="120"/>
      <c r="AA51" s="120">
        <v>7.2499347289999996</v>
      </c>
      <c r="AB51" s="120">
        <v>2.5632752810000001</v>
      </c>
      <c r="AC51" s="120">
        <v>2.6327317720000001</v>
      </c>
      <c r="AD51" s="120">
        <v>6.4296866399999999</v>
      </c>
      <c r="AE51" s="120"/>
      <c r="AF51" s="120"/>
      <c r="AG51" s="120"/>
      <c r="AH51" s="120"/>
      <c r="AI51" s="120">
        <v>3.6613493359999998</v>
      </c>
      <c r="AJ51" s="120"/>
      <c r="AK51" s="120"/>
      <c r="AL51" s="21" t="s">
        <v>190</v>
      </c>
      <c r="AM51" s="39">
        <v>3.3</v>
      </c>
      <c r="AN51" s="21" t="s">
        <v>118</v>
      </c>
      <c r="AO51" s="21" t="s">
        <v>119</v>
      </c>
      <c r="AP51" s="21" t="s">
        <v>120</v>
      </c>
      <c r="AQ51" s="21" t="s">
        <v>121</v>
      </c>
      <c r="AR51" s="21" t="s">
        <v>122</v>
      </c>
      <c r="AS51" s="21" t="s">
        <v>123</v>
      </c>
      <c r="AT51" s="39">
        <v>2016</v>
      </c>
      <c r="AU51" s="21" t="s">
        <v>124</v>
      </c>
      <c r="AV51" s="21" t="s">
        <v>125</v>
      </c>
      <c r="AW51" s="21" t="s">
        <v>126</v>
      </c>
      <c r="AX51" s="21" t="s">
        <v>127</v>
      </c>
      <c r="AY51" s="21" t="str">
        <f>"https://doi.org/"&amp;Table1[[#This Row],[DOI]]</f>
        <v>https://doi.org/10.1111/jiec.12446</v>
      </c>
      <c r="AZ51" s="21" t="s">
        <v>120</v>
      </c>
      <c r="BA51" s="21" t="s">
        <v>128</v>
      </c>
      <c r="BB51" s="21" t="s">
        <v>129</v>
      </c>
      <c r="BC51" s="21" t="s">
        <v>120</v>
      </c>
      <c r="BD51" s="21" t="s">
        <v>179</v>
      </c>
      <c r="BE51" s="21" t="s">
        <v>131</v>
      </c>
      <c r="BF51" s="21" t="s">
        <v>132</v>
      </c>
      <c r="BG51" s="21" t="s">
        <v>133</v>
      </c>
      <c r="BH51" s="21">
        <v>5362</v>
      </c>
      <c r="BI51" s="21">
        <v>4470.8149999999996</v>
      </c>
      <c r="BJ51" s="21">
        <v>4651.6097499999996</v>
      </c>
      <c r="BK51" s="21">
        <v>99.559997499999994</v>
      </c>
      <c r="BL51" s="21">
        <v>163.375</v>
      </c>
      <c r="BM51" s="21">
        <v>82445</v>
      </c>
      <c r="BN51" s="21">
        <v>8015</v>
      </c>
      <c r="BO51" s="21" t="s">
        <v>119</v>
      </c>
      <c r="BP51" s="21">
        <v>8780</v>
      </c>
      <c r="BQ51" s="21">
        <v>0.61599999999999999</v>
      </c>
      <c r="BR51" s="21">
        <v>0.58699999999999997</v>
      </c>
      <c r="BS51" s="21">
        <v>31019</v>
      </c>
      <c r="BT51" s="21">
        <v>45010</v>
      </c>
      <c r="BU51" s="21" t="s">
        <v>120</v>
      </c>
      <c r="BV51" s="21" t="s">
        <v>120</v>
      </c>
      <c r="BW51" s="22" t="s">
        <v>135</v>
      </c>
      <c r="BX51" s="23" t="str">
        <f>_xlfn.XLOOKUP(BW51,dimensions_items!$B$4:$B$35,dimensions_items!$C$4:$C$35,"NULL",0)</f>
        <v>R5.2OECD</v>
      </c>
      <c r="BY51" s="23" t="s">
        <v>42</v>
      </c>
      <c r="BZ51" s="22" t="s">
        <v>31</v>
      </c>
      <c r="CA51" s="22" t="s">
        <v>18</v>
      </c>
      <c r="CB51" s="22" t="s">
        <v>19</v>
      </c>
      <c r="CC51" s="21" t="str">
        <f t="shared" si="3"/>
        <v>RU</v>
      </c>
      <c r="CD51" s="21" t="str">
        <f t="shared" si="4"/>
        <v>U</v>
      </c>
      <c r="CE51" s="21" t="str">
        <f t="shared" si="5"/>
        <v>OECD_EU15</v>
      </c>
      <c r="CF51" s="21">
        <f>IF(ISNUMBER(Table1[[#This Row],[concrete]]),Table1[[#This Row],[concrete]],IF(AND(ISNUMBER(Table1[[#This Row],[cement]]),ISNUMBER(Table1[[#This Row],[aggregates]])),Table1[[#This Row],[cement]]+Table1[[#This Row],[aggregates]],""))</f>
        <v>1122.119232</v>
      </c>
    </row>
    <row r="52" spans="1:84" s="8" customFormat="1">
      <c r="A52" s="10">
        <v>50</v>
      </c>
      <c r="B52" s="21" t="s">
        <v>115</v>
      </c>
      <c r="C52" s="21" t="s">
        <v>116</v>
      </c>
      <c r="D52" s="39"/>
      <c r="E52" s="10">
        <v>1918</v>
      </c>
      <c r="F52" s="39">
        <v>27.18344793</v>
      </c>
      <c r="G52" s="39">
        <v>0.933382991</v>
      </c>
      <c r="H52" s="39">
        <v>0.26062105099999999</v>
      </c>
      <c r="I52" s="39"/>
      <c r="J52" s="120">
        <v>15.360579039999999</v>
      </c>
      <c r="K52" s="120"/>
      <c r="L52" s="120"/>
      <c r="M52" s="120">
        <v>101.207217</v>
      </c>
      <c r="N52" s="120">
        <v>0.16012352399999999</v>
      </c>
      <c r="O52" s="120"/>
      <c r="P52" s="120">
        <v>1380.9065929999999</v>
      </c>
      <c r="Q52" s="120">
        <v>394.67130609999998</v>
      </c>
      <c r="R52" s="120">
        <v>1.6440424410000001</v>
      </c>
      <c r="S52" s="120">
        <v>10.85883606</v>
      </c>
      <c r="T52" s="120"/>
      <c r="U52" s="120"/>
      <c r="V52" s="120">
        <v>0.27474623300000001</v>
      </c>
      <c r="W52" s="120"/>
      <c r="X52" s="120">
        <v>3.3956675999999998E-2</v>
      </c>
      <c r="Y52" s="120"/>
      <c r="Z52" s="120"/>
      <c r="AA52" s="120">
        <v>2.0813198750000002</v>
      </c>
      <c r="AB52" s="120">
        <v>1.4850765480000001</v>
      </c>
      <c r="AC52" s="120">
        <v>0.12012223700000001</v>
      </c>
      <c r="AD52" s="120"/>
      <c r="AE52" s="120">
        <v>1.500026249</v>
      </c>
      <c r="AF52" s="120">
        <v>6.7112486999999998E-2</v>
      </c>
      <c r="AG52" s="120"/>
      <c r="AH52" s="120"/>
      <c r="AI52" s="120">
        <v>0.318140478</v>
      </c>
      <c r="AJ52" s="120"/>
      <c r="AK52" s="120"/>
      <c r="AL52" s="21" t="s">
        <v>191</v>
      </c>
      <c r="AM52" s="39">
        <v>4.7</v>
      </c>
      <c r="AN52" s="21" t="s">
        <v>192</v>
      </c>
      <c r="AO52" s="21" t="s">
        <v>119</v>
      </c>
      <c r="AP52" s="21" t="s">
        <v>120</v>
      </c>
      <c r="AQ52" s="21" t="s">
        <v>121</v>
      </c>
      <c r="AR52" s="21" t="s">
        <v>122</v>
      </c>
      <c r="AS52" s="21" t="s">
        <v>123</v>
      </c>
      <c r="AT52" s="39">
        <v>2016</v>
      </c>
      <c r="AU52" s="21" t="s">
        <v>124</v>
      </c>
      <c r="AV52" s="21" t="s">
        <v>125</v>
      </c>
      <c r="AW52" s="21" t="s">
        <v>126</v>
      </c>
      <c r="AX52" s="21" t="s">
        <v>127</v>
      </c>
      <c r="AY52" s="21" t="str">
        <f>"https://doi.org/"&amp;Table1[[#This Row],[DOI]]</f>
        <v>https://doi.org/10.1111/jiec.12446</v>
      </c>
      <c r="AZ52" s="21" t="s">
        <v>120</v>
      </c>
      <c r="BA52" s="21" t="s">
        <v>128</v>
      </c>
      <c r="BB52" s="21" t="s">
        <v>129</v>
      </c>
      <c r="BC52" s="21" t="s">
        <v>120</v>
      </c>
      <c r="BD52" s="21" t="s">
        <v>130</v>
      </c>
      <c r="BE52" s="21" t="s">
        <v>131</v>
      </c>
      <c r="BF52" s="21" t="s">
        <v>132</v>
      </c>
      <c r="BG52" s="21" t="s">
        <v>133</v>
      </c>
      <c r="BH52" s="21">
        <v>5362</v>
      </c>
      <c r="BI52" s="21" t="s">
        <v>119</v>
      </c>
      <c r="BJ52" s="21">
        <v>4039.855</v>
      </c>
      <c r="BK52" s="21" t="s">
        <v>119</v>
      </c>
      <c r="BL52" s="21">
        <v>90.964997499999996</v>
      </c>
      <c r="BM52" s="21">
        <v>82445</v>
      </c>
      <c r="BN52" s="21" t="s">
        <v>119</v>
      </c>
      <c r="BO52" s="21" t="s">
        <v>134</v>
      </c>
      <c r="BP52" s="21">
        <v>6727</v>
      </c>
      <c r="BQ52" s="21" t="s">
        <v>119</v>
      </c>
      <c r="BR52" s="21">
        <v>0.63600000000000001</v>
      </c>
      <c r="BS52" s="21" t="s">
        <v>119</v>
      </c>
      <c r="BT52" s="21">
        <v>2767</v>
      </c>
      <c r="BU52" s="21" t="s">
        <v>120</v>
      </c>
      <c r="BV52" s="21" t="s">
        <v>120</v>
      </c>
      <c r="BW52" s="22" t="s">
        <v>135</v>
      </c>
      <c r="BX52" s="23" t="str">
        <f>_xlfn.XLOOKUP(BW52,dimensions_items!$B$4:$B$35,dimensions_items!$C$4:$C$35,"NULL",0)</f>
        <v>R5.2OECD</v>
      </c>
      <c r="BY52" s="23" t="s">
        <v>50</v>
      </c>
      <c r="BZ52" s="22" t="s">
        <v>31</v>
      </c>
      <c r="CA52" s="22" t="s">
        <v>18</v>
      </c>
      <c r="CB52" s="22" t="s">
        <v>19</v>
      </c>
      <c r="CC52" s="21" t="str">
        <f t="shared" si="3"/>
        <v>NR</v>
      </c>
      <c r="CD52" s="21" t="str">
        <f t="shared" si="4"/>
        <v>U</v>
      </c>
      <c r="CE52" s="21" t="str">
        <f t="shared" si="5"/>
        <v>OECD_EU15</v>
      </c>
      <c r="CF52" s="21">
        <f>IF(ISNUMBER(Table1[[#This Row],[concrete]]),Table1[[#This Row],[concrete]],IF(AND(ISNUMBER(Table1[[#This Row],[cement]]),ISNUMBER(Table1[[#This Row],[aggregates]])),Table1[[#This Row],[cement]]+Table1[[#This Row],[aggregates]],""))</f>
        <v>101.207217</v>
      </c>
    </row>
    <row r="53" spans="1:84" s="8" customFormat="1">
      <c r="A53" s="10">
        <v>51</v>
      </c>
      <c r="B53" s="21" t="s">
        <v>115</v>
      </c>
      <c r="C53" s="21" t="s">
        <v>116</v>
      </c>
      <c r="D53" s="39"/>
      <c r="E53" s="10">
        <v>1918</v>
      </c>
      <c r="F53" s="39">
        <v>27.019878240000001</v>
      </c>
      <c r="G53" s="39">
        <v>0.79740922999999997</v>
      </c>
      <c r="H53" s="39">
        <v>0.31511559099999997</v>
      </c>
      <c r="I53" s="39">
        <v>1.492618974</v>
      </c>
      <c r="J53" s="120">
        <v>13.974922749999999</v>
      </c>
      <c r="K53" s="120"/>
      <c r="L53" s="120"/>
      <c r="M53" s="120">
        <v>91.402340100000004</v>
      </c>
      <c r="N53" s="120">
        <v>0.577148789</v>
      </c>
      <c r="O53" s="120"/>
      <c r="P53" s="120">
        <v>1228.3911840000001</v>
      </c>
      <c r="Q53" s="120">
        <v>354.67558359999998</v>
      </c>
      <c r="R53" s="120">
        <v>1.96263831</v>
      </c>
      <c r="S53" s="120">
        <v>18.840989310000001</v>
      </c>
      <c r="T53" s="120"/>
      <c r="U53" s="120"/>
      <c r="V53" s="120">
        <v>0.29907825199999999</v>
      </c>
      <c r="W53" s="120"/>
      <c r="X53" s="120">
        <v>0.12546939200000001</v>
      </c>
      <c r="Y53" s="120"/>
      <c r="Z53" s="120"/>
      <c r="AA53" s="120">
        <v>4.4697471579999997</v>
      </c>
      <c r="AB53" s="120">
        <v>1.872075524</v>
      </c>
      <c r="AC53" s="120">
        <v>0.88805368299999998</v>
      </c>
      <c r="AD53" s="120"/>
      <c r="AE53" s="120">
        <v>0.78842009899999999</v>
      </c>
      <c r="AF53" s="120"/>
      <c r="AG53" s="120"/>
      <c r="AH53" s="120"/>
      <c r="AI53" s="120">
        <v>0.33836432100000002</v>
      </c>
      <c r="AJ53" s="120"/>
      <c r="AK53" s="120"/>
      <c r="AL53" s="21" t="s">
        <v>194</v>
      </c>
      <c r="AM53" s="39">
        <v>4.5999999999999996</v>
      </c>
      <c r="AN53" s="21" t="s">
        <v>192</v>
      </c>
      <c r="AO53" s="21" t="s">
        <v>119</v>
      </c>
      <c r="AP53" s="21" t="s">
        <v>120</v>
      </c>
      <c r="AQ53" s="21" t="s">
        <v>121</v>
      </c>
      <c r="AR53" s="21" t="s">
        <v>122</v>
      </c>
      <c r="AS53" s="21" t="s">
        <v>123</v>
      </c>
      <c r="AT53" s="39">
        <v>2016</v>
      </c>
      <c r="AU53" s="21" t="s">
        <v>124</v>
      </c>
      <c r="AV53" s="21" t="s">
        <v>125</v>
      </c>
      <c r="AW53" s="21" t="s">
        <v>126</v>
      </c>
      <c r="AX53" s="21" t="s">
        <v>127</v>
      </c>
      <c r="AY53" s="21" t="str">
        <f>"https://doi.org/"&amp;Table1[[#This Row],[DOI]]</f>
        <v>https://doi.org/10.1111/jiec.12446</v>
      </c>
      <c r="AZ53" s="21" t="s">
        <v>120</v>
      </c>
      <c r="BA53" s="21" t="s">
        <v>128</v>
      </c>
      <c r="BB53" s="21" t="s">
        <v>129</v>
      </c>
      <c r="BC53" s="21" t="s">
        <v>120</v>
      </c>
      <c r="BD53" s="21" t="s">
        <v>130</v>
      </c>
      <c r="BE53" s="21" t="s">
        <v>131</v>
      </c>
      <c r="BF53" s="21" t="s">
        <v>132</v>
      </c>
      <c r="BG53" s="21" t="s">
        <v>133</v>
      </c>
      <c r="BH53" s="21">
        <v>5362</v>
      </c>
      <c r="BI53" s="21" t="s">
        <v>119</v>
      </c>
      <c r="BJ53" s="21">
        <v>4039.855</v>
      </c>
      <c r="BK53" s="21" t="s">
        <v>119</v>
      </c>
      <c r="BL53" s="21">
        <v>90.964997499999996</v>
      </c>
      <c r="BM53" s="21">
        <v>82445</v>
      </c>
      <c r="BN53" s="21" t="s">
        <v>119</v>
      </c>
      <c r="BO53" s="21" t="s">
        <v>134</v>
      </c>
      <c r="BP53" s="21">
        <v>6727</v>
      </c>
      <c r="BQ53" s="21" t="s">
        <v>119</v>
      </c>
      <c r="BR53" s="21">
        <v>0.63600000000000001</v>
      </c>
      <c r="BS53" s="21" t="s">
        <v>119</v>
      </c>
      <c r="BT53" s="21">
        <v>2767</v>
      </c>
      <c r="BU53" s="21" t="s">
        <v>120</v>
      </c>
      <c r="BV53" s="21" t="s">
        <v>120</v>
      </c>
      <c r="BW53" s="22" t="s">
        <v>135</v>
      </c>
      <c r="BX53" s="23" t="str">
        <f>_xlfn.XLOOKUP(BW53,dimensions_items!$B$4:$B$35,dimensions_items!$C$4:$C$35,"NULL",0)</f>
        <v>R5.2OECD</v>
      </c>
      <c r="BY53" s="23" t="s">
        <v>50</v>
      </c>
      <c r="BZ53" s="22" t="s">
        <v>31</v>
      </c>
      <c r="CA53" s="22" t="s">
        <v>18</v>
      </c>
      <c r="CB53" s="22" t="s">
        <v>19</v>
      </c>
      <c r="CC53" s="21" t="str">
        <f t="shared" si="3"/>
        <v>NR</v>
      </c>
      <c r="CD53" s="21" t="str">
        <f t="shared" si="4"/>
        <v>U</v>
      </c>
      <c r="CE53" s="21" t="str">
        <f t="shared" si="5"/>
        <v>OECD_EU15</v>
      </c>
      <c r="CF53" s="21">
        <f>IF(ISNUMBER(Table1[[#This Row],[concrete]]),Table1[[#This Row],[concrete]],IF(AND(ISNUMBER(Table1[[#This Row],[cement]]),ISNUMBER(Table1[[#This Row],[aggregates]])),Table1[[#This Row],[cement]]+Table1[[#This Row],[aggregates]],""))</f>
        <v>91.402340100000004</v>
      </c>
    </row>
    <row r="54" spans="1:84" s="8" customFormat="1">
      <c r="A54" s="10">
        <v>52</v>
      </c>
      <c r="B54" s="21" t="s">
        <v>115</v>
      </c>
      <c r="C54" s="21" t="s">
        <v>116</v>
      </c>
      <c r="D54" s="39"/>
      <c r="E54" s="10">
        <v>1918</v>
      </c>
      <c r="F54" s="39">
        <v>26.359376350000002</v>
      </c>
      <c r="G54" s="39">
        <v>0.47067647800000001</v>
      </c>
      <c r="H54" s="39">
        <v>0.28577824400000001</v>
      </c>
      <c r="I54" s="39">
        <v>0.82041322999999999</v>
      </c>
      <c r="J54" s="120">
        <v>13.811294780000001</v>
      </c>
      <c r="K54" s="120"/>
      <c r="L54" s="120"/>
      <c r="M54" s="120">
        <v>105.4268794</v>
      </c>
      <c r="N54" s="120"/>
      <c r="O54" s="120"/>
      <c r="P54" s="120">
        <v>1320.391081</v>
      </c>
      <c r="Q54" s="120">
        <v>383.8812552</v>
      </c>
      <c r="R54" s="120">
        <v>1.254174892</v>
      </c>
      <c r="S54" s="120">
        <v>11.33250284</v>
      </c>
      <c r="T54" s="120"/>
      <c r="U54" s="120"/>
      <c r="V54" s="120">
        <v>0.33432856599999999</v>
      </c>
      <c r="W54" s="120">
        <v>0.47183935900000001</v>
      </c>
      <c r="X54" s="120"/>
      <c r="Y54" s="120"/>
      <c r="Z54" s="120"/>
      <c r="AA54" s="120">
        <v>2.8141743680000002</v>
      </c>
      <c r="AB54" s="120">
        <v>2.2834641090000001</v>
      </c>
      <c r="AC54" s="120">
        <v>0.29944210700000001</v>
      </c>
      <c r="AD54" s="120"/>
      <c r="AE54" s="120">
        <v>0.46224558300000002</v>
      </c>
      <c r="AF54" s="120">
        <v>1.1152038099999999</v>
      </c>
      <c r="AG54" s="120"/>
      <c r="AH54" s="120"/>
      <c r="AI54" s="120">
        <v>0.21911211999999999</v>
      </c>
      <c r="AJ54" s="120"/>
      <c r="AK54" s="120"/>
      <c r="AL54" s="21" t="s">
        <v>195</v>
      </c>
      <c r="AM54" s="39">
        <v>4.5999999999999996</v>
      </c>
      <c r="AN54" s="21" t="s">
        <v>192</v>
      </c>
      <c r="AO54" s="21" t="s">
        <v>119</v>
      </c>
      <c r="AP54" s="21" t="s">
        <v>120</v>
      </c>
      <c r="AQ54" s="21" t="s">
        <v>121</v>
      </c>
      <c r="AR54" s="21" t="s">
        <v>122</v>
      </c>
      <c r="AS54" s="21" t="s">
        <v>123</v>
      </c>
      <c r="AT54" s="39">
        <v>2016</v>
      </c>
      <c r="AU54" s="21" t="s">
        <v>124</v>
      </c>
      <c r="AV54" s="21" t="s">
        <v>125</v>
      </c>
      <c r="AW54" s="21" t="s">
        <v>126</v>
      </c>
      <c r="AX54" s="21" t="s">
        <v>127</v>
      </c>
      <c r="AY54" s="21" t="str">
        <f>"https://doi.org/"&amp;Table1[[#This Row],[DOI]]</f>
        <v>https://doi.org/10.1111/jiec.12446</v>
      </c>
      <c r="AZ54" s="21" t="s">
        <v>120</v>
      </c>
      <c r="BA54" s="21" t="s">
        <v>128</v>
      </c>
      <c r="BB54" s="21" t="s">
        <v>129</v>
      </c>
      <c r="BC54" s="21" t="s">
        <v>120</v>
      </c>
      <c r="BD54" s="21" t="s">
        <v>130</v>
      </c>
      <c r="BE54" s="21" t="s">
        <v>131</v>
      </c>
      <c r="BF54" s="21" t="s">
        <v>132</v>
      </c>
      <c r="BG54" s="21" t="s">
        <v>133</v>
      </c>
      <c r="BH54" s="21">
        <v>5362</v>
      </c>
      <c r="BI54" s="21" t="s">
        <v>119</v>
      </c>
      <c r="BJ54" s="21">
        <v>4039.855</v>
      </c>
      <c r="BK54" s="21" t="s">
        <v>119</v>
      </c>
      <c r="BL54" s="21">
        <v>90.964997499999996</v>
      </c>
      <c r="BM54" s="21">
        <v>82445</v>
      </c>
      <c r="BN54" s="21" t="s">
        <v>119</v>
      </c>
      <c r="BO54" s="21" t="s">
        <v>134</v>
      </c>
      <c r="BP54" s="21">
        <v>6727</v>
      </c>
      <c r="BQ54" s="21" t="s">
        <v>119</v>
      </c>
      <c r="BR54" s="21">
        <v>0.63600000000000001</v>
      </c>
      <c r="BS54" s="21" t="s">
        <v>119</v>
      </c>
      <c r="BT54" s="21">
        <v>2767</v>
      </c>
      <c r="BU54" s="21" t="s">
        <v>120</v>
      </c>
      <c r="BV54" s="21" t="s">
        <v>120</v>
      </c>
      <c r="BW54" s="22" t="s">
        <v>135</v>
      </c>
      <c r="BX54" s="23" t="str">
        <f>_xlfn.XLOOKUP(BW54,dimensions_items!$B$4:$B$35,dimensions_items!$C$4:$C$35,"NULL",0)</f>
        <v>R5.2OECD</v>
      </c>
      <c r="BY54" s="23" t="s">
        <v>50</v>
      </c>
      <c r="BZ54" s="22" t="s">
        <v>31</v>
      </c>
      <c r="CA54" s="22" t="s">
        <v>18</v>
      </c>
      <c r="CB54" s="22" t="s">
        <v>19</v>
      </c>
      <c r="CC54" s="21" t="str">
        <f t="shared" si="3"/>
        <v>NR</v>
      </c>
      <c r="CD54" s="21" t="str">
        <f t="shared" si="4"/>
        <v>U</v>
      </c>
      <c r="CE54" s="21" t="str">
        <f t="shared" si="5"/>
        <v>OECD_EU15</v>
      </c>
      <c r="CF54" s="21">
        <f>IF(ISNUMBER(Table1[[#This Row],[concrete]]),Table1[[#This Row],[concrete]],IF(AND(ISNUMBER(Table1[[#This Row],[cement]]),ISNUMBER(Table1[[#This Row],[aggregates]])),Table1[[#This Row],[cement]]+Table1[[#This Row],[aggregates]],""))</f>
        <v>105.4268794</v>
      </c>
    </row>
    <row r="55" spans="1:84" s="8" customFormat="1">
      <c r="A55" s="10">
        <v>53</v>
      </c>
      <c r="B55" s="21" t="s">
        <v>115</v>
      </c>
      <c r="C55" s="21" t="s">
        <v>116</v>
      </c>
      <c r="D55" s="39"/>
      <c r="E55" s="10">
        <v>1918</v>
      </c>
      <c r="F55" s="39">
        <v>13.710947490000001</v>
      </c>
      <c r="G55" s="39">
        <v>0.31336979199999998</v>
      </c>
      <c r="H55" s="39">
        <v>2.6328799999999999E-2</v>
      </c>
      <c r="I55" s="39"/>
      <c r="J55" s="120">
        <v>34.718001229999999</v>
      </c>
      <c r="K55" s="120"/>
      <c r="L55" s="120"/>
      <c r="M55" s="120">
        <v>86.862291600000006</v>
      </c>
      <c r="N55" s="120"/>
      <c r="O55" s="120"/>
      <c r="P55" s="120">
        <v>1294.708801</v>
      </c>
      <c r="Q55" s="120">
        <v>355.58074790000001</v>
      </c>
      <c r="R55" s="120">
        <v>1.0603125900000001</v>
      </c>
      <c r="S55" s="120">
        <v>6.3408526439999999</v>
      </c>
      <c r="T55" s="120"/>
      <c r="U55" s="120"/>
      <c r="V55" s="120">
        <v>0.60830059299999995</v>
      </c>
      <c r="W55" s="120"/>
      <c r="X55" s="120"/>
      <c r="Y55" s="120"/>
      <c r="Z55" s="120"/>
      <c r="AA55" s="120">
        <v>4.0964394689999999</v>
      </c>
      <c r="AB55" s="120">
        <v>1.187007615</v>
      </c>
      <c r="AC55" s="120">
        <v>0.128714416</v>
      </c>
      <c r="AD55" s="120"/>
      <c r="AE55" s="120">
        <v>0.66650417799999995</v>
      </c>
      <c r="AF55" s="120"/>
      <c r="AG55" s="120"/>
      <c r="AH55" s="120"/>
      <c r="AI55" s="120">
        <v>0.217385249</v>
      </c>
      <c r="AJ55" s="120"/>
      <c r="AK55" s="120"/>
      <c r="AL55" s="21" t="s">
        <v>196</v>
      </c>
      <c r="AM55" s="39">
        <v>4.4000000000000004</v>
      </c>
      <c r="AN55" s="21" t="s">
        <v>192</v>
      </c>
      <c r="AO55" s="21" t="s">
        <v>119</v>
      </c>
      <c r="AP55" s="21" t="s">
        <v>120</v>
      </c>
      <c r="AQ55" s="21" t="s">
        <v>121</v>
      </c>
      <c r="AR55" s="21" t="s">
        <v>122</v>
      </c>
      <c r="AS55" s="21" t="s">
        <v>123</v>
      </c>
      <c r="AT55" s="39">
        <v>2016</v>
      </c>
      <c r="AU55" s="21" t="s">
        <v>124</v>
      </c>
      <c r="AV55" s="21" t="s">
        <v>125</v>
      </c>
      <c r="AW55" s="21" t="s">
        <v>126</v>
      </c>
      <c r="AX55" s="21" t="s">
        <v>127</v>
      </c>
      <c r="AY55" s="21" t="str">
        <f>"https://doi.org/"&amp;Table1[[#This Row],[DOI]]</f>
        <v>https://doi.org/10.1111/jiec.12446</v>
      </c>
      <c r="AZ55" s="21" t="s">
        <v>120</v>
      </c>
      <c r="BA55" s="21" t="s">
        <v>128</v>
      </c>
      <c r="BB55" s="21" t="s">
        <v>129</v>
      </c>
      <c r="BC55" s="21" t="s">
        <v>120</v>
      </c>
      <c r="BD55" s="21" t="s">
        <v>130</v>
      </c>
      <c r="BE55" s="21" t="s">
        <v>131</v>
      </c>
      <c r="BF55" s="21" t="s">
        <v>132</v>
      </c>
      <c r="BG55" s="21" t="s">
        <v>133</v>
      </c>
      <c r="BH55" s="21">
        <v>5362</v>
      </c>
      <c r="BI55" s="21" t="s">
        <v>119</v>
      </c>
      <c r="BJ55" s="21">
        <v>4039.855</v>
      </c>
      <c r="BK55" s="21" t="s">
        <v>119</v>
      </c>
      <c r="BL55" s="21">
        <v>90.964997499999996</v>
      </c>
      <c r="BM55" s="21">
        <v>82445</v>
      </c>
      <c r="BN55" s="21" t="s">
        <v>119</v>
      </c>
      <c r="BO55" s="21" t="s">
        <v>134</v>
      </c>
      <c r="BP55" s="21">
        <v>6727</v>
      </c>
      <c r="BQ55" s="21" t="s">
        <v>119</v>
      </c>
      <c r="BR55" s="21">
        <v>0.63600000000000001</v>
      </c>
      <c r="BS55" s="21" t="s">
        <v>119</v>
      </c>
      <c r="BT55" s="21">
        <v>2767</v>
      </c>
      <c r="BU55" s="21" t="s">
        <v>120</v>
      </c>
      <c r="BV55" s="21" t="s">
        <v>120</v>
      </c>
      <c r="BW55" s="22" t="s">
        <v>135</v>
      </c>
      <c r="BX55" s="23" t="str">
        <f>_xlfn.XLOOKUP(BW55,dimensions_items!$B$4:$B$35,dimensions_items!$C$4:$C$35,"NULL",0)</f>
        <v>R5.2OECD</v>
      </c>
      <c r="BY55" s="23" t="s">
        <v>50</v>
      </c>
      <c r="BZ55" s="22" t="s">
        <v>31</v>
      </c>
      <c r="CA55" s="22" t="s">
        <v>18</v>
      </c>
      <c r="CB55" s="22" t="s">
        <v>19</v>
      </c>
      <c r="CC55" s="21" t="str">
        <f t="shared" si="3"/>
        <v>NR</v>
      </c>
      <c r="CD55" s="21" t="str">
        <f t="shared" si="4"/>
        <v>U</v>
      </c>
      <c r="CE55" s="21" t="str">
        <f t="shared" si="5"/>
        <v>OECD_EU15</v>
      </c>
      <c r="CF55" s="21">
        <f>IF(ISNUMBER(Table1[[#This Row],[concrete]]),Table1[[#This Row],[concrete]],IF(AND(ISNUMBER(Table1[[#This Row],[cement]]),ISNUMBER(Table1[[#This Row],[aggregates]])),Table1[[#This Row],[cement]]+Table1[[#This Row],[aggregates]],""))</f>
        <v>86.862291600000006</v>
      </c>
    </row>
    <row r="56" spans="1:84" s="8" customFormat="1">
      <c r="A56" s="10">
        <v>54</v>
      </c>
      <c r="B56" s="21" t="s">
        <v>115</v>
      </c>
      <c r="C56" s="21" t="s">
        <v>116</v>
      </c>
      <c r="D56" s="39"/>
      <c r="E56" s="10">
        <v>1918</v>
      </c>
      <c r="F56" s="39">
        <v>11.4816365</v>
      </c>
      <c r="G56" s="39">
        <v>0.26588034599999999</v>
      </c>
      <c r="H56" s="39">
        <v>0.18018593499999999</v>
      </c>
      <c r="I56" s="39"/>
      <c r="J56" s="120">
        <v>5.7109201079999998</v>
      </c>
      <c r="K56" s="120"/>
      <c r="L56" s="120"/>
      <c r="M56" s="120">
        <v>170.40623500000001</v>
      </c>
      <c r="N56" s="120">
        <v>0.91193761600000001</v>
      </c>
      <c r="O56" s="120"/>
      <c r="P56" s="120">
        <v>973.35979829999997</v>
      </c>
      <c r="Q56" s="120">
        <v>267.86957239999998</v>
      </c>
      <c r="R56" s="120">
        <v>1.1252054119999999</v>
      </c>
      <c r="S56" s="120">
        <v>5.0894831299999996</v>
      </c>
      <c r="T56" s="120"/>
      <c r="U56" s="120"/>
      <c r="V56" s="120"/>
      <c r="W56" s="120"/>
      <c r="X56" s="120">
        <v>0.236602227</v>
      </c>
      <c r="Y56" s="120"/>
      <c r="Z56" s="120"/>
      <c r="AA56" s="120">
        <v>2.8109134409999998</v>
      </c>
      <c r="AB56" s="120">
        <v>1.0306173940000001</v>
      </c>
      <c r="AC56" s="120">
        <v>0.25457816799999999</v>
      </c>
      <c r="AD56" s="120"/>
      <c r="AE56" s="120">
        <v>1.85939586</v>
      </c>
      <c r="AF56" s="120">
        <v>3.8984060000000001E-3</v>
      </c>
      <c r="AG56" s="120"/>
      <c r="AH56" s="120"/>
      <c r="AI56" s="120">
        <v>0.19622827500000001</v>
      </c>
      <c r="AJ56" s="120"/>
      <c r="AK56" s="120"/>
      <c r="AL56" s="21" t="s">
        <v>197</v>
      </c>
      <c r="AM56" s="39">
        <v>3.9</v>
      </c>
      <c r="AN56" s="21" t="s">
        <v>192</v>
      </c>
      <c r="AO56" s="21" t="s">
        <v>119</v>
      </c>
      <c r="AP56" s="21" t="s">
        <v>120</v>
      </c>
      <c r="AQ56" s="21" t="s">
        <v>121</v>
      </c>
      <c r="AR56" s="21" t="s">
        <v>122</v>
      </c>
      <c r="AS56" s="21" t="s">
        <v>123</v>
      </c>
      <c r="AT56" s="39">
        <v>2016</v>
      </c>
      <c r="AU56" s="21" t="s">
        <v>124</v>
      </c>
      <c r="AV56" s="21" t="s">
        <v>125</v>
      </c>
      <c r="AW56" s="21" t="s">
        <v>126</v>
      </c>
      <c r="AX56" s="21" t="s">
        <v>127</v>
      </c>
      <c r="AY56" s="21" t="str">
        <f>"https://doi.org/"&amp;Table1[[#This Row],[DOI]]</f>
        <v>https://doi.org/10.1111/jiec.12446</v>
      </c>
      <c r="AZ56" s="21" t="s">
        <v>120</v>
      </c>
      <c r="BA56" s="21" t="s">
        <v>128</v>
      </c>
      <c r="BB56" s="21" t="s">
        <v>129</v>
      </c>
      <c r="BC56" s="21" t="s">
        <v>120</v>
      </c>
      <c r="BD56" s="21" t="s">
        <v>130</v>
      </c>
      <c r="BE56" s="21" t="s">
        <v>131</v>
      </c>
      <c r="BF56" s="21" t="s">
        <v>132</v>
      </c>
      <c r="BG56" s="21" t="s">
        <v>133</v>
      </c>
      <c r="BH56" s="21">
        <v>5362</v>
      </c>
      <c r="BI56" s="21" t="s">
        <v>119</v>
      </c>
      <c r="BJ56" s="21">
        <v>4039.855</v>
      </c>
      <c r="BK56" s="21" t="s">
        <v>119</v>
      </c>
      <c r="BL56" s="21">
        <v>90.964997499999996</v>
      </c>
      <c r="BM56" s="21">
        <v>82445</v>
      </c>
      <c r="BN56" s="21" t="s">
        <v>119</v>
      </c>
      <c r="BO56" s="21" t="s">
        <v>134</v>
      </c>
      <c r="BP56" s="21">
        <v>6727</v>
      </c>
      <c r="BQ56" s="21" t="s">
        <v>119</v>
      </c>
      <c r="BR56" s="21">
        <v>0.63600000000000001</v>
      </c>
      <c r="BS56" s="21" t="s">
        <v>119</v>
      </c>
      <c r="BT56" s="21">
        <v>2767</v>
      </c>
      <c r="BU56" s="21" t="s">
        <v>120</v>
      </c>
      <c r="BV56" s="21" t="s">
        <v>120</v>
      </c>
      <c r="BW56" s="22" t="s">
        <v>135</v>
      </c>
      <c r="BX56" s="23" t="str">
        <f>_xlfn.XLOOKUP(BW56,dimensions_items!$B$4:$B$35,dimensions_items!$C$4:$C$35,"NULL",0)</f>
        <v>R5.2OECD</v>
      </c>
      <c r="BY56" s="23" t="s">
        <v>50</v>
      </c>
      <c r="BZ56" s="22" t="s">
        <v>31</v>
      </c>
      <c r="CA56" s="22" t="s">
        <v>18</v>
      </c>
      <c r="CB56" s="22" t="s">
        <v>19</v>
      </c>
      <c r="CC56" s="21" t="str">
        <f t="shared" si="3"/>
        <v>NR</v>
      </c>
      <c r="CD56" s="21" t="str">
        <f t="shared" si="4"/>
        <v>U</v>
      </c>
      <c r="CE56" s="21" t="str">
        <f t="shared" si="5"/>
        <v>OECD_EU15</v>
      </c>
      <c r="CF56" s="21">
        <f>IF(ISNUMBER(Table1[[#This Row],[concrete]]),Table1[[#This Row],[concrete]],IF(AND(ISNUMBER(Table1[[#This Row],[cement]]),ISNUMBER(Table1[[#This Row],[aggregates]])),Table1[[#This Row],[cement]]+Table1[[#This Row],[aggregates]],""))</f>
        <v>170.40623500000001</v>
      </c>
    </row>
    <row r="57" spans="1:84" s="8" customFormat="1">
      <c r="A57" s="10">
        <v>55</v>
      </c>
      <c r="B57" s="21" t="s">
        <v>115</v>
      </c>
      <c r="C57" s="21" t="s">
        <v>116</v>
      </c>
      <c r="D57" s="39"/>
      <c r="E57" s="10">
        <v>1918</v>
      </c>
      <c r="F57" s="39">
        <v>17.219167120000002</v>
      </c>
      <c r="G57" s="39">
        <v>0.21323429199999999</v>
      </c>
      <c r="H57" s="39">
        <v>0.80255228499999998</v>
      </c>
      <c r="I57" s="39">
        <v>2.7272952999999999E-2</v>
      </c>
      <c r="J57" s="120">
        <v>27.765932209999999</v>
      </c>
      <c r="K57" s="120"/>
      <c r="L57" s="120"/>
      <c r="M57" s="120">
        <v>672.90232700000001</v>
      </c>
      <c r="N57" s="120"/>
      <c r="O57" s="120"/>
      <c r="P57" s="120">
        <v>814.24890210000001</v>
      </c>
      <c r="Q57" s="120">
        <v>271.31757340000001</v>
      </c>
      <c r="R57" s="120">
        <v>0.46254371900000002</v>
      </c>
      <c r="S57" s="120">
        <v>0.58344323799999998</v>
      </c>
      <c r="T57" s="120"/>
      <c r="U57" s="120"/>
      <c r="V57" s="120">
        <v>7.8499874999999997E-2</v>
      </c>
      <c r="W57" s="120">
        <v>5.8086671999999999E-2</v>
      </c>
      <c r="X57" s="120"/>
      <c r="Y57" s="120"/>
      <c r="Z57" s="120"/>
      <c r="AA57" s="120">
        <v>1.5870849440000001</v>
      </c>
      <c r="AB57" s="120">
        <v>2.2011347670000001</v>
      </c>
      <c r="AC57" s="120">
        <v>2.823580931</v>
      </c>
      <c r="AD57" s="120"/>
      <c r="AE57" s="120"/>
      <c r="AF57" s="120">
        <v>0.13729466500000001</v>
      </c>
      <c r="AG57" s="120"/>
      <c r="AH57" s="120">
        <v>0.222110432</v>
      </c>
      <c r="AI57" s="120">
        <v>0.13567836799999999</v>
      </c>
      <c r="AJ57" s="120"/>
      <c r="AK57" s="120"/>
      <c r="AL57" s="21" t="s">
        <v>198</v>
      </c>
      <c r="AM57" s="39">
        <v>3.4</v>
      </c>
      <c r="AN57" s="21" t="s">
        <v>192</v>
      </c>
      <c r="AO57" s="21" t="s">
        <v>119</v>
      </c>
      <c r="AP57" s="21" t="s">
        <v>120</v>
      </c>
      <c r="AQ57" s="21" t="s">
        <v>121</v>
      </c>
      <c r="AR57" s="21" t="s">
        <v>122</v>
      </c>
      <c r="AS57" s="21" t="s">
        <v>123</v>
      </c>
      <c r="AT57" s="39">
        <v>2016</v>
      </c>
      <c r="AU57" s="21" t="s">
        <v>124</v>
      </c>
      <c r="AV57" s="21" t="s">
        <v>125</v>
      </c>
      <c r="AW57" s="21" t="s">
        <v>126</v>
      </c>
      <c r="AX57" s="21" t="s">
        <v>127</v>
      </c>
      <c r="AY57" s="21" t="str">
        <f>"https://doi.org/"&amp;Table1[[#This Row],[DOI]]</f>
        <v>https://doi.org/10.1111/jiec.12446</v>
      </c>
      <c r="AZ57" s="21" t="s">
        <v>120</v>
      </c>
      <c r="BA57" s="21" t="s">
        <v>128</v>
      </c>
      <c r="BB57" s="21" t="s">
        <v>129</v>
      </c>
      <c r="BC57" s="21" t="s">
        <v>120</v>
      </c>
      <c r="BD57" s="21" t="s">
        <v>130</v>
      </c>
      <c r="BE57" s="21" t="s">
        <v>131</v>
      </c>
      <c r="BF57" s="21" t="s">
        <v>132</v>
      </c>
      <c r="BG57" s="21" t="s">
        <v>133</v>
      </c>
      <c r="BH57" s="21">
        <v>5362</v>
      </c>
      <c r="BI57" s="21" t="s">
        <v>119</v>
      </c>
      <c r="BJ57" s="21">
        <v>4039.855</v>
      </c>
      <c r="BK57" s="21" t="s">
        <v>119</v>
      </c>
      <c r="BL57" s="21">
        <v>90.964997499999996</v>
      </c>
      <c r="BM57" s="21">
        <v>82445</v>
      </c>
      <c r="BN57" s="21" t="s">
        <v>119</v>
      </c>
      <c r="BO57" s="21" t="s">
        <v>134</v>
      </c>
      <c r="BP57" s="21">
        <v>6727</v>
      </c>
      <c r="BQ57" s="21" t="s">
        <v>119</v>
      </c>
      <c r="BR57" s="21">
        <v>0.63600000000000001</v>
      </c>
      <c r="BS57" s="21" t="s">
        <v>119</v>
      </c>
      <c r="BT57" s="21">
        <v>2767</v>
      </c>
      <c r="BU57" s="21" t="s">
        <v>120</v>
      </c>
      <c r="BV57" s="21" t="s">
        <v>120</v>
      </c>
      <c r="BW57" s="22" t="s">
        <v>135</v>
      </c>
      <c r="BX57" s="23" t="str">
        <f>_xlfn.XLOOKUP(BW57,dimensions_items!$B$4:$B$35,dimensions_items!$C$4:$C$35,"NULL",0)</f>
        <v>R5.2OECD</v>
      </c>
      <c r="BY57" s="23" t="s">
        <v>50</v>
      </c>
      <c r="BZ57" s="22" t="s">
        <v>31</v>
      </c>
      <c r="CA57" s="22" t="s">
        <v>18</v>
      </c>
      <c r="CB57" s="22" t="s">
        <v>19</v>
      </c>
      <c r="CC57" s="21" t="str">
        <f t="shared" si="3"/>
        <v>NR</v>
      </c>
      <c r="CD57" s="21" t="str">
        <f t="shared" si="4"/>
        <v>U</v>
      </c>
      <c r="CE57" s="21" t="str">
        <f t="shared" si="5"/>
        <v>OECD_EU15</v>
      </c>
      <c r="CF57" s="21">
        <f>IF(ISNUMBER(Table1[[#This Row],[concrete]]),Table1[[#This Row],[concrete]],IF(AND(ISNUMBER(Table1[[#This Row],[cement]]),ISNUMBER(Table1[[#This Row],[aggregates]])),Table1[[#This Row],[cement]]+Table1[[#This Row],[aggregates]],""))</f>
        <v>672.90232700000001</v>
      </c>
    </row>
    <row r="58" spans="1:84" s="8" customFormat="1">
      <c r="A58" s="10">
        <v>56</v>
      </c>
      <c r="B58" s="21" t="s">
        <v>115</v>
      </c>
      <c r="C58" s="21" t="s">
        <v>116</v>
      </c>
      <c r="D58" s="39"/>
      <c r="E58" s="10">
        <v>1918</v>
      </c>
      <c r="F58" s="39">
        <v>8.0161056590000008</v>
      </c>
      <c r="G58" s="39">
        <v>0.20603635300000001</v>
      </c>
      <c r="H58" s="39">
        <v>8.6054796000000003E-2</v>
      </c>
      <c r="I58" s="39">
        <v>2.6352326999999998E-2</v>
      </c>
      <c r="J58" s="120">
        <v>40.450733960000001</v>
      </c>
      <c r="K58" s="120"/>
      <c r="L58" s="120"/>
      <c r="M58" s="120">
        <v>106.0166646</v>
      </c>
      <c r="N58" s="120"/>
      <c r="O58" s="120"/>
      <c r="P58" s="120">
        <v>1087.7961</v>
      </c>
      <c r="Q58" s="120">
        <v>320.65439149999997</v>
      </c>
      <c r="R58" s="120">
        <v>0.44693008699999998</v>
      </c>
      <c r="S58" s="120">
        <v>0.56374852099999995</v>
      </c>
      <c r="T58" s="120"/>
      <c r="U58" s="120"/>
      <c r="V58" s="120">
        <v>7.5850031999999998E-2</v>
      </c>
      <c r="W58" s="120">
        <v>5.6125898E-2</v>
      </c>
      <c r="X58" s="120"/>
      <c r="Y58" s="120"/>
      <c r="Z58" s="120"/>
      <c r="AA58" s="120">
        <v>1.533511284</v>
      </c>
      <c r="AB58" s="120">
        <v>1.0655216249999999</v>
      </c>
      <c r="AC58" s="120">
        <v>1.1252037770000001</v>
      </c>
      <c r="AD58" s="120"/>
      <c r="AE58" s="120"/>
      <c r="AF58" s="120">
        <v>0.13266014400000001</v>
      </c>
      <c r="AG58" s="120"/>
      <c r="AH58" s="120">
        <v>0.21461287000000001</v>
      </c>
      <c r="AI58" s="120">
        <v>0.13567836799999999</v>
      </c>
      <c r="AJ58" s="120"/>
      <c r="AK58" s="120"/>
      <c r="AL58" s="21" t="s">
        <v>199</v>
      </c>
      <c r="AM58" s="39">
        <v>3.3</v>
      </c>
      <c r="AN58" s="21" t="s">
        <v>192</v>
      </c>
      <c r="AO58" s="21" t="s">
        <v>119</v>
      </c>
      <c r="AP58" s="21" t="s">
        <v>120</v>
      </c>
      <c r="AQ58" s="21" t="s">
        <v>121</v>
      </c>
      <c r="AR58" s="21" t="s">
        <v>122</v>
      </c>
      <c r="AS58" s="21" t="s">
        <v>123</v>
      </c>
      <c r="AT58" s="39">
        <v>2016</v>
      </c>
      <c r="AU58" s="21" t="s">
        <v>124</v>
      </c>
      <c r="AV58" s="21" t="s">
        <v>125</v>
      </c>
      <c r="AW58" s="21" t="s">
        <v>126</v>
      </c>
      <c r="AX58" s="21" t="s">
        <v>127</v>
      </c>
      <c r="AY58" s="21" t="str">
        <f>"https://doi.org/"&amp;Table1[[#This Row],[DOI]]</f>
        <v>https://doi.org/10.1111/jiec.12446</v>
      </c>
      <c r="AZ58" s="21" t="s">
        <v>120</v>
      </c>
      <c r="BA58" s="21" t="s">
        <v>128</v>
      </c>
      <c r="BB58" s="21" t="s">
        <v>129</v>
      </c>
      <c r="BC58" s="21" t="s">
        <v>120</v>
      </c>
      <c r="BD58" s="21" t="s">
        <v>130</v>
      </c>
      <c r="BE58" s="21" t="s">
        <v>131</v>
      </c>
      <c r="BF58" s="21" t="s">
        <v>132</v>
      </c>
      <c r="BG58" s="21" t="s">
        <v>133</v>
      </c>
      <c r="BH58" s="21">
        <v>5362</v>
      </c>
      <c r="BI58" s="21" t="s">
        <v>119</v>
      </c>
      <c r="BJ58" s="21">
        <v>4039.855</v>
      </c>
      <c r="BK58" s="21" t="s">
        <v>119</v>
      </c>
      <c r="BL58" s="21">
        <v>90.964997499999996</v>
      </c>
      <c r="BM58" s="21">
        <v>82445</v>
      </c>
      <c r="BN58" s="21" t="s">
        <v>119</v>
      </c>
      <c r="BO58" s="21" t="s">
        <v>134</v>
      </c>
      <c r="BP58" s="21">
        <v>6727</v>
      </c>
      <c r="BQ58" s="21" t="s">
        <v>119</v>
      </c>
      <c r="BR58" s="21">
        <v>0.63600000000000001</v>
      </c>
      <c r="BS58" s="21" t="s">
        <v>119</v>
      </c>
      <c r="BT58" s="21">
        <v>2767</v>
      </c>
      <c r="BU58" s="21" t="s">
        <v>120</v>
      </c>
      <c r="BV58" s="21" t="s">
        <v>120</v>
      </c>
      <c r="BW58" s="22" t="s">
        <v>135</v>
      </c>
      <c r="BX58" s="23" t="str">
        <f>_xlfn.XLOOKUP(BW58,dimensions_items!$B$4:$B$35,dimensions_items!$C$4:$C$35,"NULL",0)</f>
        <v>R5.2OECD</v>
      </c>
      <c r="BY58" s="23" t="s">
        <v>50</v>
      </c>
      <c r="BZ58" s="22" t="s">
        <v>31</v>
      </c>
      <c r="CA58" s="22" t="s">
        <v>18</v>
      </c>
      <c r="CB58" s="22" t="s">
        <v>19</v>
      </c>
      <c r="CC58" s="21" t="str">
        <f t="shared" si="3"/>
        <v>NR</v>
      </c>
      <c r="CD58" s="21" t="str">
        <f t="shared" si="4"/>
        <v>U</v>
      </c>
      <c r="CE58" s="21" t="str">
        <f t="shared" si="5"/>
        <v>OECD_EU15</v>
      </c>
      <c r="CF58" s="21">
        <f>IF(ISNUMBER(Table1[[#This Row],[concrete]]),Table1[[#This Row],[concrete]],IF(AND(ISNUMBER(Table1[[#This Row],[cement]]),ISNUMBER(Table1[[#This Row],[aggregates]])),Table1[[#This Row],[cement]]+Table1[[#This Row],[aggregates]],""))</f>
        <v>106.0166646</v>
      </c>
    </row>
    <row r="59" spans="1:84" s="8" customFormat="1">
      <c r="A59" s="10">
        <v>57</v>
      </c>
      <c r="B59" s="21" t="s">
        <v>115</v>
      </c>
      <c r="C59" s="21" t="s">
        <v>116</v>
      </c>
      <c r="D59" s="39"/>
      <c r="E59" s="10">
        <v>1918</v>
      </c>
      <c r="F59" s="39">
        <v>11.33722966</v>
      </c>
      <c r="G59" s="39">
        <v>0.243465863</v>
      </c>
      <c r="H59" s="39">
        <v>0.10168790599999999</v>
      </c>
      <c r="I59" s="39">
        <v>3.1139612000000001E-2</v>
      </c>
      <c r="J59" s="120">
        <v>37.37691753</v>
      </c>
      <c r="K59" s="120"/>
      <c r="L59" s="120"/>
      <c r="M59" s="120">
        <v>80.18476416</v>
      </c>
      <c r="N59" s="120"/>
      <c r="O59" s="120"/>
      <c r="P59" s="120">
        <v>1062.802175</v>
      </c>
      <c r="Q59" s="120">
        <v>344.21420660000001</v>
      </c>
      <c r="R59" s="120">
        <v>0.52812145899999996</v>
      </c>
      <c r="S59" s="120">
        <v>0.66616166600000004</v>
      </c>
      <c r="T59" s="120"/>
      <c r="U59" s="120"/>
      <c r="V59" s="120">
        <v>8.9629296999999997E-2</v>
      </c>
      <c r="W59" s="120">
        <v>6.6321985999999999E-2</v>
      </c>
      <c r="X59" s="120"/>
      <c r="Y59" s="120"/>
      <c r="Z59" s="120"/>
      <c r="AA59" s="120">
        <v>1.8120959860000001</v>
      </c>
      <c r="AB59" s="120">
        <v>1.01830793</v>
      </c>
      <c r="AC59" s="120">
        <v>1.329613462</v>
      </c>
      <c r="AD59" s="120"/>
      <c r="AE59" s="120"/>
      <c r="AF59" s="120">
        <v>0.15675979500000001</v>
      </c>
      <c r="AG59" s="120"/>
      <c r="AH59" s="120">
        <v>0.25360042900000002</v>
      </c>
      <c r="AI59" s="120">
        <v>0.13567836799999999</v>
      </c>
      <c r="AJ59" s="120"/>
      <c r="AK59" s="120"/>
      <c r="AL59" s="21" t="s">
        <v>200</v>
      </c>
      <c r="AM59" s="39">
        <v>3.9</v>
      </c>
      <c r="AN59" s="21" t="s">
        <v>192</v>
      </c>
      <c r="AO59" s="21" t="s">
        <v>119</v>
      </c>
      <c r="AP59" s="21" t="s">
        <v>120</v>
      </c>
      <c r="AQ59" s="21" t="s">
        <v>121</v>
      </c>
      <c r="AR59" s="21" t="s">
        <v>122</v>
      </c>
      <c r="AS59" s="21" t="s">
        <v>123</v>
      </c>
      <c r="AT59" s="39">
        <v>2016</v>
      </c>
      <c r="AU59" s="21" t="s">
        <v>124</v>
      </c>
      <c r="AV59" s="21" t="s">
        <v>125</v>
      </c>
      <c r="AW59" s="21" t="s">
        <v>126</v>
      </c>
      <c r="AX59" s="21" t="s">
        <v>127</v>
      </c>
      <c r="AY59" s="21" t="str">
        <f>"https://doi.org/"&amp;Table1[[#This Row],[DOI]]</f>
        <v>https://doi.org/10.1111/jiec.12446</v>
      </c>
      <c r="AZ59" s="21" t="s">
        <v>120</v>
      </c>
      <c r="BA59" s="21" t="s">
        <v>128</v>
      </c>
      <c r="BB59" s="21" t="s">
        <v>129</v>
      </c>
      <c r="BC59" s="21" t="s">
        <v>120</v>
      </c>
      <c r="BD59" s="21" t="s">
        <v>130</v>
      </c>
      <c r="BE59" s="21" t="s">
        <v>131</v>
      </c>
      <c r="BF59" s="21" t="s">
        <v>132</v>
      </c>
      <c r="BG59" s="21" t="s">
        <v>133</v>
      </c>
      <c r="BH59" s="21">
        <v>5362</v>
      </c>
      <c r="BI59" s="21" t="s">
        <v>119</v>
      </c>
      <c r="BJ59" s="21">
        <v>4039.855</v>
      </c>
      <c r="BK59" s="21" t="s">
        <v>119</v>
      </c>
      <c r="BL59" s="21">
        <v>90.964997499999996</v>
      </c>
      <c r="BM59" s="21">
        <v>82445</v>
      </c>
      <c r="BN59" s="21" t="s">
        <v>119</v>
      </c>
      <c r="BO59" s="21" t="s">
        <v>134</v>
      </c>
      <c r="BP59" s="21">
        <v>6727</v>
      </c>
      <c r="BQ59" s="21" t="s">
        <v>119</v>
      </c>
      <c r="BR59" s="21">
        <v>0.63600000000000001</v>
      </c>
      <c r="BS59" s="21" t="s">
        <v>119</v>
      </c>
      <c r="BT59" s="21">
        <v>2767</v>
      </c>
      <c r="BU59" s="21" t="s">
        <v>120</v>
      </c>
      <c r="BV59" s="21" t="s">
        <v>120</v>
      </c>
      <c r="BW59" s="22" t="s">
        <v>135</v>
      </c>
      <c r="BX59" s="23" t="str">
        <f>_xlfn.XLOOKUP(BW59,dimensions_items!$B$4:$B$35,dimensions_items!$C$4:$C$35,"NULL",0)</f>
        <v>R5.2OECD</v>
      </c>
      <c r="BY59" s="23" t="s">
        <v>50</v>
      </c>
      <c r="BZ59" s="22" t="s">
        <v>31</v>
      </c>
      <c r="CA59" s="22" t="s">
        <v>18</v>
      </c>
      <c r="CB59" s="22" t="s">
        <v>19</v>
      </c>
      <c r="CC59" s="21" t="str">
        <f t="shared" si="3"/>
        <v>NR</v>
      </c>
      <c r="CD59" s="21" t="str">
        <f t="shared" si="4"/>
        <v>U</v>
      </c>
      <c r="CE59" s="21" t="str">
        <f t="shared" si="5"/>
        <v>OECD_EU15</v>
      </c>
      <c r="CF59" s="21">
        <f>IF(ISNUMBER(Table1[[#This Row],[concrete]]),Table1[[#This Row],[concrete]],IF(AND(ISNUMBER(Table1[[#This Row],[cement]]),ISNUMBER(Table1[[#This Row],[aggregates]])),Table1[[#This Row],[cement]]+Table1[[#This Row],[aggregates]],""))</f>
        <v>80.18476416</v>
      </c>
    </row>
    <row r="60" spans="1:84" s="8" customFormat="1">
      <c r="A60" s="10">
        <v>58</v>
      </c>
      <c r="B60" s="21" t="s">
        <v>115</v>
      </c>
      <c r="C60" s="21" t="s">
        <v>116</v>
      </c>
      <c r="D60" s="39">
        <v>1919</v>
      </c>
      <c r="E60" s="10">
        <v>1946</v>
      </c>
      <c r="F60" s="39">
        <v>17.64488072</v>
      </c>
      <c r="G60" s="39">
        <v>0.204744918</v>
      </c>
      <c r="H60" s="39">
        <v>0.37273247999999998</v>
      </c>
      <c r="I60" s="39">
        <v>2.5794635E-2</v>
      </c>
      <c r="J60" s="120">
        <v>21.36614179</v>
      </c>
      <c r="K60" s="120"/>
      <c r="L60" s="120"/>
      <c r="M60" s="120">
        <v>697.68171870000003</v>
      </c>
      <c r="N60" s="120"/>
      <c r="O60" s="120"/>
      <c r="P60" s="120">
        <v>953.56545470000003</v>
      </c>
      <c r="Q60" s="120">
        <v>290.77002629999998</v>
      </c>
      <c r="R60" s="120">
        <v>0.437541501</v>
      </c>
      <c r="S60" s="120">
        <v>0.55168276199999999</v>
      </c>
      <c r="T60" s="120"/>
      <c r="U60" s="120"/>
      <c r="V60" s="120">
        <v>7.4159576000000005E-2</v>
      </c>
      <c r="W60" s="120">
        <v>5.4813599999999997E-2</v>
      </c>
      <c r="X60" s="120"/>
      <c r="Y60" s="120"/>
      <c r="Z60" s="120"/>
      <c r="AA60" s="120">
        <v>1.5009253410000001</v>
      </c>
      <c r="AB60" s="120">
        <v>1.5834681740000001</v>
      </c>
      <c r="AC60" s="120">
        <v>1.139478014</v>
      </c>
      <c r="AD60" s="120"/>
      <c r="AE60" s="120"/>
      <c r="AF60" s="120">
        <v>0.129940475</v>
      </c>
      <c r="AG60" s="120"/>
      <c r="AH60" s="120">
        <v>0.21022627799999999</v>
      </c>
      <c r="AI60" s="120">
        <v>0.13569999999999999</v>
      </c>
      <c r="AJ60" s="120"/>
      <c r="AK60" s="120"/>
      <c r="AL60" s="21" t="s">
        <v>201</v>
      </c>
      <c r="AM60" s="39">
        <v>3.2</v>
      </c>
      <c r="AN60" s="21" t="s">
        <v>192</v>
      </c>
      <c r="AO60" s="21" t="s">
        <v>119</v>
      </c>
      <c r="AP60" s="21" t="s">
        <v>120</v>
      </c>
      <c r="AQ60" s="21" t="s">
        <v>121</v>
      </c>
      <c r="AR60" s="21" t="s">
        <v>122</v>
      </c>
      <c r="AS60" s="21" t="s">
        <v>123</v>
      </c>
      <c r="AT60" s="39">
        <v>2016</v>
      </c>
      <c r="AU60" s="21" t="s">
        <v>124</v>
      </c>
      <c r="AV60" s="21" t="s">
        <v>125</v>
      </c>
      <c r="AW60" s="21" t="s">
        <v>126</v>
      </c>
      <c r="AX60" s="21" t="s">
        <v>127</v>
      </c>
      <c r="AY60" s="21" t="str">
        <f>"https://doi.org/"&amp;Table1[[#This Row],[DOI]]</f>
        <v>https://doi.org/10.1111/jiec.12446</v>
      </c>
      <c r="AZ60" s="21" t="s">
        <v>120</v>
      </c>
      <c r="BA60" s="21" t="s">
        <v>128</v>
      </c>
      <c r="BB60" s="21" t="s">
        <v>129</v>
      </c>
      <c r="BC60" s="21" t="s">
        <v>120</v>
      </c>
      <c r="BD60" s="21" t="s">
        <v>149</v>
      </c>
      <c r="BE60" s="21" t="s">
        <v>131</v>
      </c>
      <c r="BF60" s="21" t="s">
        <v>132</v>
      </c>
      <c r="BG60" s="21" t="s">
        <v>133</v>
      </c>
      <c r="BH60" s="21">
        <v>5362</v>
      </c>
      <c r="BI60" s="21" t="s">
        <v>119</v>
      </c>
      <c r="BJ60" s="21">
        <v>4039.855</v>
      </c>
      <c r="BK60" s="21" t="s">
        <v>119</v>
      </c>
      <c r="BL60" s="21">
        <v>90.964997499999996</v>
      </c>
      <c r="BM60" s="21">
        <v>82445</v>
      </c>
      <c r="BN60" s="21">
        <v>6420</v>
      </c>
      <c r="BO60" s="21" t="s">
        <v>119</v>
      </c>
      <c r="BP60" s="21">
        <v>7000</v>
      </c>
      <c r="BQ60" s="21" t="s">
        <v>119</v>
      </c>
      <c r="BR60" s="21">
        <v>0.63600000000000001</v>
      </c>
      <c r="BS60" s="21">
        <v>2447</v>
      </c>
      <c r="BT60" s="21">
        <v>2352</v>
      </c>
      <c r="BU60" s="21" t="s">
        <v>120</v>
      </c>
      <c r="BV60" s="21" t="s">
        <v>120</v>
      </c>
      <c r="BW60" s="22" t="s">
        <v>135</v>
      </c>
      <c r="BX60" s="23" t="str">
        <f>_xlfn.XLOOKUP(BW60,dimensions_items!$B$4:$B$35,dimensions_items!$C$4:$C$35,"NULL",0)</f>
        <v>R5.2OECD</v>
      </c>
      <c r="BY60" s="23" t="s">
        <v>50</v>
      </c>
      <c r="BZ60" s="22" t="s">
        <v>31</v>
      </c>
      <c r="CA60" s="29" t="s">
        <v>18</v>
      </c>
      <c r="CB60" s="22" t="s">
        <v>19</v>
      </c>
      <c r="CC60" s="21" t="str">
        <f t="shared" si="3"/>
        <v>NR</v>
      </c>
      <c r="CD60" s="21" t="str">
        <f t="shared" si="4"/>
        <v>U</v>
      </c>
      <c r="CE60" s="21" t="str">
        <f t="shared" si="5"/>
        <v>OECD_EU15</v>
      </c>
      <c r="CF60" s="21">
        <f>IF(ISNUMBER(Table1[[#This Row],[concrete]]),Table1[[#This Row],[concrete]],IF(AND(ISNUMBER(Table1[[#This Row],[cement]]),ISNUMBER(Table1[[#This Row],[aggregates]])),Table1[[#This Row],[cement]]+Table1[[#This Row],[aggregates]],""))</f>
        <v>697.68171870000003</v>
      </c>
    </row>
    <row r="61" spans="1:84" s="8" customFormat="1">
      <c r="A61" s="10">
        <v>59</v>
      </c>
      <c r="B61" s="21" t="s">
        <v>115</v>
      </c>
      <c r="C61" s="21" t="s">
        <v>116</v>
      </c>
      <c r="D61" s="39">
        <v>1919</v>
      </c>
      <c r="E61" s="10">
        <v>1946</v>
      </c>
      <c r="F61" s="39">
        <v>14.993373269999999</v>
      </c>
      <c r="G61" s="39">
        <v>0.52282240400000002</v>
      </c>
      <c r="H61" s="39">
        <v>0.28857729199999999</v>
      </c>
      <c r="I61" s="39"/>
      <c r="J61" s="120">
        <v>7.292847729</v>
      </c>
      <c r="K61" s="120"/>
      <c r="L61" s="120"/>
      <c r="M61" s="120">
        <v>757.45711349999999</v>
      </c>
      <c r="N61" s="120">
        <v>0</v>
      </c>
      <c r="O61" s="120"/>
      <c r="P61" s="120">
        <v>431.43836440000001</v>
      </c>
      <c r="Q61" s="120">
        <v>144.5737024</v>
      </c>
      <c r="R61" s="120">
        <v>3.7043993500000001</v>
      </c>
      <c r="S61" s="120"/>
      <c r="T61" s="120"/>
      <c r="U61" s="120"/>
      <c r="V61" s="120"/>
      <c r="W61" s="120"/>
      <c r="X61" s="120">
        <v>0</v>
      </c>
      <c r="Y61" s="120"/>
      <c r="Z61" s="120"/>
      <c r="AA61" s="120">
        <v>5.6325750179999998</v>
      </c>
      <c r="AB61" s="120">
        <v>1.743126264</v>
      </c>
      <c r="AC61" s="120">
        <v>0.24741433800000001</v>
      </c>
      <c r="AD61" s="120">
        <v>0.87868646699999997</v>
      </c>
      <c r="AE61" s="120">
        <v>0.68614703899999996</v>
      </c>
      <c r="AF61" s="120">
        <v>0.225731814</v>
      </c>
      <c r="AG61" s="120"/>
      <c r="AH61" s="120"/>
      <c r="AI61" s="120">
        <v>0.54872884300000002</v>
      </c>
      <c r="AJ61" s="120"/>
      <c r="AK61" s="120"/>
      <c r="AL61" s="21" t="s">
        <v>202</v>
      </c>
      <c r="AM61" s="39">
        <v>3.3</v>
      </c>
      <c r="AN61" s="21" t="s">
        <v>192</v>
      </c>
      <c r="AO61" s="21" t="s">
        <v>119</v>
      </c>
      <c r="AP61" s="21" t="s">
        <v>120</v>
      </c>
      <c r="AQ61" s="21" t="s">
        <v>121</v>
      </c>
      <c r="AR61" s="21" t="s">
        <v>122</v>
      </c>
      <c r="AS61" s="21" t="s">
        <v>123</v>
      </c>
      <c r="AT61" s="39">
        <v>2016</v>
      </c>
      <c r="AU61" s="21" t="s">
        <v>124</v>
      </c>
      <c r="AV61" s="21" t="s">
        <v>125</v>
      </c>
      <c r="AW61" s="21" t="s">
        <v>126</v>
      </c>
      <c r="AX61" s="21" t="s">
        <v>127</v>
      </c>
      <c r="AY61" s="21" t="str">
        <f>"https://doi.org/"&amp;Table1[[#This Row],[DOI]]</f>
        <v>https://doi.org/10.1111/jiec.12446</v>
      </c>
      <c r="AZ61" s="21" t="s">
        <v>120</v>
      </c>
      <c r="BA61" s="21" t="s">
        <v>128</v>
      </c>
      <c r="BB61" s="21" t="s">
        <v>129</v>
      </c>
      <c r="BC61" s="21" t="s">
        <v>120</v>
      </c>
      <c r="BD61" s="21" t="s">
        <v>149</v>
      </c>
      <c r="BE61" s="21" t="s">
        <v>131</v>
      </c>
      <c r="BF61" s="21" t="s">
        <v>132</v>
      </c>
      <c r="BG61" s="21" t="s">
        <v>133</v>
      </c>
      <c r="BH61" s="21">
        <v>5362</v>
      </c>
      <c r="BI61" s="21" t="s">
        <v>119</v>
      </c>
      <c r="BJ61" s="21">
        <v>4039.855</v>
      </c>
      <c r="BK61" s="21" t="s">
        <v>119</v>
      </c>
      <c r="BL61" s="21">
        <v>90.964997499999996</v>
      </c>
      <c r="BM61" s="21">
        <v>82445</v>
      </c>
      <c r="BN61" s="21">
        <v>6420</v>
      </c>
      <c r="BO61" s="21" t="s">
        <v>119</v>
      </c>
      <c r="BP61" s="21">
        <v>7000</v>
      </c>
      <c r="BQ61" s="21" t="s">
        <v>119</v>
      </c>
      <c r="BR61" s="21">
        <v>0.63600000000000001</v>
      </c>
      <c r="BS61" s="21">
        <v>2447</v>
      </c>
      <c r="BT61" s="21">
        <v>2352</v>
      </c>
      <c r="BU61" s="21" t="s">
        <v>120</v>
      </c>
      <c r="BV61" s="21" t="s">
        <v>120</v>
      </c>
      <c r="BW61" s="22" t="s">
        <v>135</v>
      </c>
      <c r="BX61" s="23" t="str">
        <f>_xlfn.XLOOKUP(BW61,dimensions_items!$B$4:$B$35,dimensions_items!$C$4:$C$35,"NULL",0)</f>
        <v>R5.2OECD</v>
      </c>
      <c r="BY61" s="23" t="s">
        <v>50</v>
      </c>
      <c r="BZ61" s="22" t="s">
        <v>31</v>
      </c>
      <c r="CA61" s="29" t="s">
        <v>18</v>
      </c>
      <c r="CB61" s="22" t="s">
        <v>19</v>
      </c>
      <c r="CC61" s="21" t="str">
        <f t="shared" si="3"/>
        <v>NR</v>
      </c>
      <c r="CD61" s="21" t="str">
        <f t="shared" si="4"/>
        <v>U</v>
      </c>
      <c r="CE61" s="21" t="str">
        <f t="shared" si="5"/>
        <v>OECD_EU15</v>
      </c>
      <c r="CF61" s="21">
        <f>IF(ISNUMBER(Table1[[#This Row],[concrete]]),Table1[[#This Row],[concrete]],IF(AND(ISNUMBER(Table1[[#This Row],[cement]]),ISNUMBER(Table1[[#This Row],[aggregates]])),Table1[[#This Row],[cement]]+Table1[[#This Row],[aggregates]],""))</f>
        <v>757.45711349999999</v>
      </c>
    </row>
    <row r="62" spans="1:84" s="8" customFormat="1">
      <c r="A62" s="10">
        <v>60</v>
      </c>
      <c r="B62" s="21" t="s">
        <v>115</v>
      </c>
      <c r="C62" s="21" t="s">
        <v>116</v>
      </c>
      <c r="D62" s="39">
        <v>1919</v>
      </c>
      <c r="E62" s="10">
        <v>1946</v>
      </c>
      <c r="F62" s="39">
        <v>29.127899289999998</v>
      </c>
      <c r="G62" s="39">
        <v>0.37836726199999998</v>
      </c>
      <c r="H62" s="39">
        <v>1.2170570489999999</v>
      </c>
      <c r="I62" s="39">
        <v>9.1675460000000004E-3</v>
      </c>
      <c r="J62" s="120">
        <v>2.6559101369999998</v>
      </c>
      <c r="K62" s="120"/>
      <c r="L62" s="120"/>
      <c r="M62" s="120">
        <v>1051.353715</v>
      </c>
      <c r="N62" s="120">
        <v>0.35185683200000001</v>
      </c>
      <c r="O62" s="120"/>
      <c r="P62" s="120"/>
      <c r="Q62" s="120"/>
      <c r="R62" s="120">
        <v>0.47090303100000003</v>
      </c>
      <c r="S62" s="120">
        <v>56.203232550000003</v>
      </c>
      <c r="T62" s="120"/>
      <c r="U62" s="120">
        <v>14.016449209999999</v>
      </c>
      <c r="V62" s="120">
        <v>10.25530642</v>
      </c>
      <c r="W62" s="120">
        <v>5.9616091649999996</v>
      </c>
      <c r="X62" s="120">
        <v>9.1648027000000007E-2</v>
      </c>
      <c r="Y62" s="120"/>
      <c r="Z62" s="120"/>
      <c r="AA62" s="120">
        <v>0.42700763800000002</v>
      </c>
      <c r="AB62" s="120">
        <v>2.2149661969999999</v>
      </c>
      <c r="AC62" s="120">
        <v>0.50854836000000003</v>
      </c>
      <c r="AD62" s="120">
        <v>0.37801056399999999</v>
      </c>
      <c r="AE62" s="120">
        <v>1.2626168520000001</v>
      </c>
      <c r="AF62" s="120"/>
      <c r="AG62" s="120"/>
      <c r="AH62" s="120"/>
      <c r="AI62" s="120">
        <v>2.8757375000000002E-2</v>
      </c>
      <c r="AJ62" s="120"/>
      <c r="AK62" s="120"/>
      <c r="AL62" s="21" t="s">
        <v>203</v>
      </c>
      <c r="AM62" s="39">
        <v>3.8</v>
      </c>
      <c r="AN62" s="21" t="s">
        <v>192</v>
      </c>
      <c r="AO62" s="21" t="s">
        <v>119</v>
      </c>
      <c r="AP62" s="21" t="s">
        <v>120</v>
      </c>
      <c r="AQ62" s="21" t="s">
        <v>121</v>
      </c>
      <c r="AR62" s="21" t="s">
        <v>122</v>
      </c>
      <c r="AS62" s="21" t="s">
        <v>123</v>
      </c>
      <c r="AT62" s="39">
        <v>2016</v>
      </c>
      <c r="AU62" s="21" t="s">
        <v>124</v>
      </c>
      <c r="AV62" s="21" t="s">
        <v>125</v>
      </c>
      <c r="AW62" s="21" t="s">
        <v>126</v>
      </c>
      <c r="AX62" s="21" t="s">
        <v>127</v>
      </c>
      <c r="AY62" s="21" t="str">
        <f>"https://doi.org/"&amp;Table1[[#This Row],[DOI]]</f>
        <v>https://doi.org/10.1111/jiec.12446</v>
      </c>
      <c r="AZ62" s="21" t="s">
        <v>120</v>
      </c>
      <c r="BA62" s="21" t="s">
        <v>128</v>
      </c>
      <c r="BB62" s="21" t="s">
        <v>129</v>
      </c>
      <c r="BC62" s="21" t="s">
        <v>120</v>
      </c>
      <c r="BD62" s="21" t="s">
        <v>149</v>
      </c>
      <c r="BE62" s="21" t="s">
        <v>131</v>
      </c>
      <c r="BF62" s="21" t="s">
        <v>132</v>
      </c>
      <c r="BG62" s="21" t="s">
        <v>133</v>
      </c>
      <c r="BH62" s="21">
        <v>5362</v>
      </c>
      <c r="BI62" s="21" t="s">
        <v>119</v>
      </c>
      <c r="BJ62" s="21">
        <v>4039.855</v>
      </c>
      <c r="BK62" s="21" t="s">
        <v>119</v>
      </c>
      <c r="BL62" s="21">
        <v>90.964997499999996</v>
      </c>
      <c r="BM62" s="21">
        <v>82445</v>
      </c>
      <c r="BN62" s="21">
        <v>6420</v>
      </c>
      <c r="BO62" s="21" t="s">
        <v>119</v>
      </c>
      <c r="BP62" s="21">
        <v>7000</v>
      </c>
      <c r="BQ62" s="21" t="s">
        <v>119</v>
      </c>
      <c r="BR62" s="21">
        <v>0.63600000000000001</v>
      </c>
      <c r="BS62" s="21">
        <v>2447</v>
      </c>
      <c r="BT62" s="21">
        <v>2352</v>
      </c>
      <c r="BU62" s="21" t="s">
        <v>120</v>
      </c>
      <c r="BV62" s="21" t="s">
        <v>120</v>
      </c>
      <c r="BW62" s="22" t="s">
        <v>135</v>
      </c>
      <c r="BX62" s="23" t="str">
        <f>_xlfn.XLOOKUP(BW62,dimensions_items!$B$4:$B$35,dimensions_items!$C$4:$C$35,"NULL",0)</f>
        <v>R5.2OECD</v>
      </c>
      <c r="BY62" s="23" t="s">
        <v>50</v>
      </c>
      <c r="BZ62" s="22" t="s">
        <v>31</v>
      </c>
      <c r="CA62" s="29" t="s">
        <v>18</v>
      </c>
      <c r="CB62" s="22" t="s">
        <v>19</v>
      </c>
      <c r="CC62" s="21" t="str">
        <f t="shared" si="3"/>
        <v>NR</v>
      </c>
      <c r="CD62" s="21" t="str">
        <f t="shared" si="4"/>
        <v>U</v>
      </c>
      <c r="CE62" s="21" t="str">
        <f t="shared" si="5"/>
        <v>OECD_EU15</v>
      </c>
      <c r="CF62" s="21">
        <f>IF(ISNUMBER(Table1[[#This Row],[concrete]]),Table1[[#This Row],[concrete]],IF(AND(ISNUMBER(Table1[[#This Row],[cement]]),ISNUMBER(Table1[[#This Row],[aggregates]])),Table1[[#This Row],[cement]]+Table1[[#This Row],[aggregates]],""))</f>
        <v>1051.353715</v>
      </c>
    </row>
    <row r="63" spans="1:84" s="8" customFormat="1">
      <c r="A63" s="10">
        <v>61</v>
      </c>
      <c r="B63" s="21" t="s">
        <v>115</v>
      </c>
      <c r="C63" s="21" t="s">
        <v>116</v>
      </c>
      <c r="D63" s="39">
        <v>1919</v>
      </c>
      <c r="E63" s="10">
        <v>1946</v>
      </c>
      <c r="F63" s="39">
        <v>12.025720229999999</v>
      </c>
      <c r="G63" s="39">
        <v>5.1264740000000003E-2</v>
      </c>
      <c r="H63" s="39">
        <v>0.129544509</v>
      </c>
      <c r="I63" s="39">
        <v>2.127168E-3</v>
      </c>
      <c r="J63" s="120">
        <v>44.630057649999998</v>
      </c>
      <c r="K63" s="120"/>
      <c r="L63" s="120"/>
      <c r="M63" s="120">
        <v>640.66045780000002</v>
      </c>
      <c r="N63" s="120"/>
      <c r="O63" s="120"/>
      <c r="P63" s="120">
        <v>523.80124860000001</v>
      </c>
      <c r="Q63" s="120">
        <v>197.91167630000001</v>
      </c>
      <c r="R63" s="120">
        <v>2.8374658959999999</v>
      </c>
      <c r="S63" s="120">
        <v>0.34523930600000002</v>
      </c>
      <c r="T63" s="120"/>
      <c r="U63" s="120"/>
      <c r="V63" s="120"/>
      <c r="W63" s="120">
        <v>1.335435838</v>
      </c>
      <c r="X63" s="120"/>
      <c r="Y63" s="120"/>
      <c r="Z63" s="120"/>
      <c r="AA63" s="120">
        <v>1.9244485549999999</v>
      </c>
      <c r="AB63" s="120">
        <v>3.1844377650000002</v>
      </c>
      <c r="AC63" s="120">
        <v>5.6232046240000004</v>
      </c>
      <c r="AD63" s="120"/>
      <c r="AE63" s="120"/>
      <c r="AF63" s="120">
        <v>4.8286704999999999E-2</v>
      </c>
      <c r="AG63" s="120"/>
      <c r="AH63" s="120">
        <v>0.138691329</v>
      </c>
      <c r="AI63" s="120">
        <v>1.333917391</v>
      </c>
      <c r="AJ63" s="120"/>
      <c r="AK63" s="120"/>
      <c r="AL63" s="21" t="s">
        <v>204</v>
      </c>
      <c r="AM63" s="39">
        <v>2.1</v>
      </c>
      <c r="AN63" s="21" t="s">
        <v>192</v>
      </c>
      <c r="AO63" s="21" t="s">
        <v>119</v>
      </c>
      <c r="AP63" s="21" t="s">
        <v>120</v>
      </c>
      <c r="AQ63" s="21" t="s">
        <v>121</v>
      </c>
      <c r="AR63" s="21" t="s">
        <v>122</v>
      </c>
      <c r="AS63" s="21" t="s">
        <v>123</v>
      </c>
      <c r="AT63" s="39">
        <v>2016</v>
      </c>
      <c r="AU63" s="21" t="s">
        <v>124</v>
      </c>
      <c r="AV63" s="21" t="s">
        <v>125</v>
      </c>
      <c r="AW63" s="21" t="s">
        <v>126</v>
      </c>
      <c r="AX63" s="21" t="s">
        <v>127</v>
      </c>
      <c r="AY63" s="21" t="str">
        <f>"https://doi.org/"&amp;Table1[[#This Row],[DOI]]</f>
        <v>https://doi.org/10.1111/jiec.12446</v>
      </c>
      <c r="AZ63" s="21" t="s">
        <v>120</v>
      </c>
      <c r="BA63" s="21" t="s">
        <v>128</v>
      </c>
      <c r="BB63" s="21" t="s">
        <v>129</v>
      </c>
      <c r="BC63" s="21" t="s">
        <v>120</v>
      </c>
      <c r="BD63" s="21" t="s">
        <v>149</v>
      </c>
      <c r="BE63" s="21" t="s">
        <v>131</v>
      </c>
      <c r="BF63" s="21" t="s">
        <v>132</v>
      </c>
      <c r="BG63" s="21" t="s">
        <v>133</v>
      </c>
      <c r="BH63" s="21">
        <v>5362</v>
      </c>
      <c r="BI63" s="21" t="s">
        <v>119</v>
      </c>
      <c r="BJ63" s="21">
        <v>4039.855</v>
      </c>
      <c r="BK63" s="21" t="s">
        <v>119</v>
      </c>
      <c r="BL63" s="21">
        <v>90.964997499999996</v>
      </c>
      <c r="BM63" s="21">
        <v>82445</v>
      </c>
      <c r="BN63" s="21">
        <v>6420</v>
      </c>
      <c r="BO63" s="21" t="s">
        <v>119</v>
      </c>
      <c r="BP63" s="21">
        <v>7000</v>
      </c>
      <c r="BQ63" s="21" t="s">
        <v>119</v>
      </c>
      <c r="BR63" s="21">
        <v>0.63600000000000001</v>
      </c>
      <c r="BS63" s="21">
        <v>2447</v>
      </c>
      <c r="BT63" s="21">
        <v>2352</v>
      </c>
      <c r="BU63" s="21" t="s">
        <v>120</v>
      </c>
      <c r="BV63" s="21" t="s">
        <v>120</v>
      </c>
      <c r="BW63" s="22" t="s">
        <v>135</v>
      </c>
      <c r="BX63" s="23" t="str">
        <f>_xlfn.XLOOKUP(BW63,dimensions_items!$B$4:$B$35,dimensions_items!$C$4:$C$35,"NULL",0)</f>
        <v>R5.2OECD</v>
      </c>
      <c r="BY63" s="23" t="s">
        <v>50</v>
      </c>
      <c r="BZ63" s="22" t="s">
        <v>31</v>
      </c>
      <c r="CA63" s="22" t="s">
        <v>18</v>
      </c>
      <c r="CB63" s="22" t="s">
        <v>19</v>
      </c>
      <c r="CC63" s="21" t="str">
        <f t="shared" si="3"/>
        <v>NR</v>
      </c>
      <c r="CD63" s="21" t="str">
        <f t="shared" si="4"/>
        <v>U</v>
      </c>
      <c r="CE63" s="21" t="str">
        <f t="shared" si="5"/>
        <v>OECD_EU15</v>
      </c>
      <c r="CF63" s="21">
        <f>IF(ISNUMBER(Table1[[#This Row],[concrete]]),Table1[[#This Row],[concrete]],IF(AND(ISNUMBER(Table1[[#This Row],[cement]]),ISNUMBER(Table1[[#This Row],[aggregates]])),Table1[[#This Row],[cement]]+Table1[[#This Row],[aggregates]],""))</f>
        <v>640.66045780000002</v>
      </c>
    </row>
    <row r="64" spans="1:84" s="8" customFormat="1">
      <c r="A64" s="10">
        <v>62</v>
      </c>
      <c r="B64" s="21" t="s">
        <v>115</v>
      </c>
      <c r="C64" s="21" t="s">
        <v>116</v>
      </c>
      <c r="D64" s="39">
        <v>1977</v>
      </c>
      <c r="E64" s="10">
        <v>1997</v>
      </c>
      <c r="F64" s="39">
        <v>34.709017639999999</v>
      </c>
      <c r="G64" s="39">
        <v>0.56160235800000002</v>
      </c>
      <c r="H64" s="39">
        <v>2.0007786639999998</v>
      </c>
      <c r="I64" s="39"/>
      <c r="J64" s="120">
        <v>4.5334562930000004</v>
      </c>
      <c r="K64" s="120">
        <v>0</v>
      </c>
      <c r="L64" s="120"/>
      <c r="M64" s="120">
        <v>1392.047196</v>
      </c>
      <c r="N64" s="120">
        <v>2.0997592999999998E-2</v>
      </c>
      <c r="O64" s="120">
        <v>9.0189859420000005</v>
      </c>
      <c r="P64" s="120">
        <v>20.225731660000001</v>
      </c>
      <c r="Q64" s="120">
        <v>4.7443074259999998</v>
      </c>
      <c r="R64" s="120">
        <v>1.1910873660000001</v>
      </c>
      <c r="S64" s="120">
        <v>15.44853608</v>
      </c>
      <c r="T64" s="120"/>
      <c r="U64" s="120"/>
      <c r="V64" s="120">
        <v>2.3278326960000002</v>
      </c>
      <c r="W64" s="120">
        <v>6.4361689999999996</v>
      </c>
      <c r="X64" s="120">
        <v>5.6899239999999998E-3</v>
      </c>
      <c r="Y64" s="120"/>
      <c r="Z64" s="120"/>
      <c r="AA64" s="120">
        <v>2.999074384</v>
      </c>
      <c r="AB64" s="120">
        <v>3.1862647910000002</v>
      </c>
      <c r="AC64" s="120">
        <v>0.40974232700000002</v>
      </c>
      <c r="AD64" s="120"/>
      <c r="AE64" s="120">
        <v>0.43030057599999999</v>
      </c>
      <c r="AF64" s="120"/>
      <c r="AG64" s="120"/>
      <c r="AH64" s="120">
        <v>0</v>
      </c>
      <c r="AI64" s="120">
        <v>0.32276064799999998</v>
      </c>
      <c r="AJ64" s="120"/>
      <c r="AK64" s="120"/>
      <c r="AL64" s="21" t="s">
        <v>205</v>
      </c>
      <c r="AM64" s="39">
        <v>3.7</v>
      </c>
      <c r="AN64" s="21" t="s">
        <v>192</v>
      </c>
      <c r="AO64" s="21" t="s">
        <v>119</v>
      </c>
      <c r="AP64" s="21" t="s">
        <v>120</v>
      </c>
      <c r="AQ64" s="21" t="s">
        <v>121</v>
      </c>
      <c r="AR64" s="21" t="s">
        <v>122</v>
      </c>
      <c r="AS64" s="21" t="s">
        <v>123</v>
      </c>
      <c r="AT64" s="39">
        <v>2016</v>
      </c>
      <c r="AU64" s="21" t="s">
        <v>124</v>
      </c>
      <c r="AV64" s="21" t="s">
        <v>125</v>
      </c>
      <c r="AW64" s="21" t="s">
        <v>126</v>
      </c>
      <c r="AX64" s="21" t="s">
        <v>127</v>
      </c>
      <c r="AY64" s="21" t="str">
        <f>"https://doi.org/"&amp;Table1[[#This Row],[DOI]]</f>
        <v>https://doi.org/10.1111/jiec.12446</v>
      </c>
      <c r="AZ64" s="21" t="s">
        <v>120</v>
      </c>
      <c r="BA64" s="21" t="s">
        <v>128</v>
      </c>
      <c r="BB64" s="21" t="s">
        <v>129</v>
      </c>
      <c r="BC64" s="21" t="s">
        <v>120</v>
      </c>
      <c r="BD64" s="21" t="s">
        <v>173</v>
      </c>
      <c r="BE64" s="21" t="s">
        <v>131</v>
      </c>
      <c r="BF64" s="21" t="s">
        <v>132</v>
      </c>
      <c r="BG64" s="21" t="s">
        <v>133</v>
      </c>
      <c r="BH64" s="21">
        <v>5362</v>
      </c>
      <c r="BI64" s="21">
        <v>4169.8252499999999</v>
      </c>
      <c r="BJ64" s="21">
        <v>4470.8149999999996</v>
      </c>
      <c r="BK64" s="21">
        <v>77.550002500000005</v>
      </c>
      <c r="BL64" s="21">
        <v>99.559997499999994</v>
      </c>
      <c r="BM64" s="21">
        <v>82445</v>
      </c>
      <c r="BN64" s="21">
        <v>7568</v>
      </c>
      <c r="BO64" s="21" t="s">
        <v>119</v>
      </c>
      <c r="BP64" s="21">
        <v>8015</v>
      </c>
      <c r="BQ64" s="21">
        <v>0.65300000000000002</v>
      </c>
      <c r="BR64" s="21">
        <v>0.61599999999999999</v>
      </c>
      <c r="BS64" s="21">
        <v>17362</v>
      </c>
      <c r="BT64" s="21">
        <v>31019</v>
      </c>
      <c r="BU64" s="21" t="s">
        <v>120</v>
      </c>
      <c r="BV64" s="21" t="s">
        <v>120</v>
      </c>
      <c r="BW64" s="22" t="s">
        <v>135</v>
      </c>
      <c r="BX64" s="23" t="str">
        <f>_xlfn.XLOOKUP(BW64,dimensions_items!$B$4:$B$35,dimensions_items!$C$4:$C$35,"NULL",0)</f>
        <v>R5.2OECD</v>
      </c>
      <c r="BY64" s="23" t="s">
        <v>50</v>
      </c>
      <c r="BZ64" s="22" t="s">
        <v>31</v>
      </c>
      <c r="CA64" s="22" t="s">
        <v>18</v>
      </c>
      <c r="CB64" s="22" t="s">
        <v>19</v>
      </c>
      <c r="CC64" s="21" t="str">
        <f t="shared" si="3"/>
        <v>NR</v>
      </c>
      <c r="CD64" s="21" t="str">
        <f t="shared" si="4"/>
        <v>U</v>
      </c>
      <c r="CE64" s="21" t="str">
        <f t="shared" si="5"/>
        <v>OECD_EU15</v>
      </c>
      <c r="CF64" s="21">
        <f>IF(ISNUMBER(Table1[[#This Row],[concrete]]),Table1[[#This Row],[concrete]],IF(AND(ISNUMBER(Table1[[#This Row],[cement]]),ISNUMBER(Table1[[#This Row],[aggregates]])),Table1[[#This Row],[cement]]+Table1[[#This Row],[aggregates]],""))</f>
        <v>1392.047196</v>
      </c>
    </row>
    <row r="65" spans="1:84" s="8" customFormat="1">
      <c r="A65" s="10">
        <v>63</v>
      </c>
      <c r="B65" s="21" t="s">
        <v>115</v>
      </c>
      <c r="C65" s="21" t="s">
        <v>116</v>
      </c>
      <c r="D65" s="39">
        <v>1997</v>
      </c>
      <c r="E65" s="10"/>
      <c r="F65" s="39">
        <v>40.724500220000003</v>
      </c>
      <c r="G65" s="39">
        <v>1.0425154590000001</v>
      </c>
      <c r="H65" s="39">
        <v>0.94175744400000005</v>
      </c>
      <c r="I65" s="39"/>
      <c r="J65" s="120">
        <v>2.6344512299999998</v>
      </c>
      <c r="K65" s="120"/>
      <c r="L65" s="120"/>
      <c r="M65" s="120">
        <v>1330.261524</v>
      </c>
      <c r="N65" s="120"/>
      <c r="O65" s="120"/>
      <c r="P65" s="120"/>
      <c r="Q65" s="120"/>
      <c r="R65" s="120">
        <v>2.3329014940000001</v>
      </c>
      <c r="S65" s="120">
        <v>30.601400330000001</v>
      </c>
      <c r="T65" s="120"/>
      <c r="U65" s="120"/>
      <c r="V65" s="120">
        <v>15.667339650000001</v>
      </c>
      <c r="W65" s="120"/>
      <c r="X65" s="120"/>
      <c r="Y65" s="120"/>
      <c r="Z65" s="120"/>
      <c r="AA65" s="120">
        <v>3.5012547719999998</v>
      </c>
      <c r="AB65" s="120">
        <v>2.1653173369999998</v>
      </c>
      <c r="AC65" s="120">
        <v>3.5844172919999999</v>
      </c>
      <c r="AD65" s="120">
        <v>1.632014547</v>
      </c>
      <c r="AE65" s="120">
        <v>0.75167173700000001</v>
      </c>
      <c r="AF65" s="120"/>
      <c r="AG65" s="120"/>
      <c r="AH65" s="120"/>
      <c r="AI65" s="120">
        <v>0.54464626299999996</v>
      </c>
      <c r="AJ65" s="120"/>
      <c r="AK65" s="120"/>
      <c r="AL65" s="21" t="s">
        <v>206</v>
      </c>
      <c r="AM65" s="39">
        <v>4.3</v>
      </c>
      <c r="AN65" s="21" t="s">
        <v>192</v>
      </c>
      <c r="AO65" s="21" t="s">
        <v>119</v>
      </c>
      <c r="AP65" s="21" t="s">
        <v>120</v>
      </c>
      <c r="AQ65" s="21" t="s">
        <v>121</v>
      </c>
      <c r="AR65" s="21" t="s">
        <v>122</v>
      </c>
      <c r="AS65" s="21" t="s">
        <v>123</v>
      </c>
      <c r="AT65" s="39">
        <v>2016</v>
      </c>
      <c r="AU65" s="21" t="s">
        <v>124</v>
      </c>
      <c r="AV65" s="21" t="s">
        <v>125</v>
      </c>
      <c r="AW65" s="21" t="s">
        <v>126</v>
      </c>
      <c r="AX65" s="21" t="s">
        <v>127</v>
      </c>
      <c r="AY65" s="21" t="str">
        <f>"https://doi.org/"&amp;Table1[[#This Row],[DOI]]</f>
        <v>https://doi.org/10.1111/jiec.12446</v>
      </c>
      <c r="AZ65" s="21" t="s">
        <v>120</v>
      </c>
      <c r="BA65" s="21" t="s">
        <v>128</v>
      </c>
      <c r="BB65" s="21" t="s">
        <v>129</v>
      </c>
      <c r="BC65" s="21" t="s">
        <v>120</v>
      </c>
      <c r="BD65" s="21" t="s">
        <v>179</v>
      </c>
      <c r="BE65" s="21" t="s">
        <v>131</v>
      </c>
      <c r="BF65" s="21" t="s">
        <v>132</v>
      </c>
      <c r="BG65" s="21" t="s">
        <v>133</v>
      </c>
      <c r="BH65" s="21">
        <v>5362</v>
      </c>
      <c r="BI65" s="21">
        <v>4470.8149999999996</v>
      </c>
      <c r="BJ65" s="21">
        <v>4651.6097499999996</v>
      </c>
      <c r="BK65" s="21">
        <v>99.559997499999994</v>
      </c>
      <c r="BL65" s="21">
        <v>163.375</v>
      </c>
      <c r="BM65" s="21">
        <v>82445</v>
      </c>
      <c r="BN65" s="21">
        <v>8015</v>
      </c>
      <c r="BO65" s="21" t="s">
        <v>119</v>
      </c>
      <c r="BP65" s="21">
        <v>8780</v>
      </c>
      <c r="BQ65" s="21">
        <v>0.61599999999999999</v>
      </c>
      <c r="BR65" s="21">
        <v>0.58699999999999997</v>
      </c>
      <c r="BS65" s="21">
        <v>31019</v>
      </c>
      <c r="BT65" s="21">
        <v>45010</v>
      </c>
      <c r="BU65" s="21" t="s">
        <v>120</v>
      </c>
      <c r="BV65" s="21" t="s">
        <v>120</v>
      </c>
      <c r="BW65" s="22" t="s">
        <v>135</v>
      </c>
      <c r="BX65" s="23" t="str">
        <f>_xlfn.XLOOKUP(BW65,dimensions_items!$B$4:$B$35,dimensions_items!$C$4:$C$35,"NULL",0)</f>
        <v>R5.2OECD</v>
      </c>
      <c r="BY65" s="23" t="s">
        <v>50</v>
      </c>
      <c r="BZ65" s="22" t="s">
        <v>31</v>
      </c>
      <c r="CA65" s="22" t="s">
        <v>18</v>
      </c>
      <c r="CB65" s="22" t="s">
        <v>19</v>
      </c>
      <c r="CC65" s="21" t="str">
        <f t="shared" si="3"/>
        <v>NR</v>
      </c>
      <c r="CD65" s="21" t="str">
        <f t="shared" si="4"/>
        <v>U</v>
      </c>
      <c r="CE65" s="21" t="str">
        <f t="shared" si="5"/>
        <v>OECD_EU15</v>
      </c>
      <c r="CF65" s="21">
        <f>IF(ISNUMBER(Table1[[#This Row],[concrete]]),Table1[[#This Row],[concrete]],IF(AND(ISNUMBER(Table1[[#This Row],[cement]]),ISNUMBER(Table1[[#This Row],[aggregates]])),Table1[[#This Row],[cement]]+Table1[[#This Row],[aggregates]],""))</f>
        <v>1330.261524</v>
      </c>
    </row>
    <row r="66" spans="1:84" s="8" customFormat="1">
      <c r="A66" s="10">
        <v>64</v>
      </c>
      <c r="B66" s="21" t="s">
        <v>115</v>
      </c>
      <c r="C66" s="21" t="s">
        <v>116</v>
      </c>
      <c r="D66" s="39">
        <v>1997</v>
      </c>
      <c r="E66" s="10"/>
      <c r="F66" s="39">
        <v>15.14369845</v>
      </c>
      <c r="G66" s="39">
        <v>9.9642601999999997E-2</v>
      </c>
      <c r="H66" s="39">
        <v>0.99245026000000003</v>
      </c>
      <c r="I66" s="39">
        <v>3.3986929999999999E-3</v>
      </c>
      <c r="J66" s="120">
        <v>55.652762979999999</v>
      </c>
      <c r="K66" s="120"/>
      <c r="L66" s="120"/>
      <c r="M66" s="120">
        <v>460.55098040000001</v>
      </c>
      <c r="N66" s="120"/>
      <c r="O66" s="120"/>
      <c r="P66" s="120">
        <v>35.336470589999998</v>
      </c>
      <c r="Q66" s="120">
        <v>8.2888017430000005</v>
      </c>
      <c r="R66" s="120">
        <v>16.13677513</v>
      </c>
      <c r="S66" s="120">
        <v>10.0316083</v>
      </c>
      <c r="T66" s="120"/>
      <c r="U66" s="120"/>
      <c r="V66" s="120"/>
      <c r="W66" s="120">
        <v>2.1337440249999999</v>
      </c>
      <c r="X66" s="120"/>
      <c r="Y66" s="120"/>
      <c r="Z66" s="120"/>
      <c r="AA66" s="120">
        <v>1.1500526129999999</v>
      </c>
      <c r="AB66" s="120">
        <v>2.1007036800000001</v>
      </c>
      <c r="AC66" s="120">
        <v>1.8877216670000001</v>
      </c>
      <c r="AD66" s="120"/>
      <c r="AE66" s="120"/>
      <c r="AF66" s="120"/>
      <c r="AG66" s="120"/>
      <c r="AH66" s="120"/>
      <c r="AI66" s="120">
        <v>4.7479357599999998</v>
      </c>
      <c r="AJ66" s="120"/>
      <c r="AK66" s="120"/>
      <c r="AL66" s="21" t="s">
        <v>207</v>
      </c>
      <c r="AM66" s="39">
        <v>3.4</v>
      </c>
      <c r="AN66" s="21" t="s">
        <v>192</v>
      </c>
      <c r="AO66" s="21" t="s">
        <v>119</v>
      </c>
      <c r="AP66" s="21" t="s">
        <v>120</v>
      </c>
      <c r="AQ66" s="21" t="s">
        <v>121</v>
      </c>
      <c r="AR66" s="21" t="s">
        <v>122</v>
      </c>
      <c r="AS66" s="21" t="s">
        <v>123</v>
      </c>
      <c r="AT66" s="39">
        <v>2016</v>
      </c>
      <c r="AU66" s="21" t="s">
        <v>124</v>
      </c>
      <c r="AV66" s="21" t="s">
        <v>125</v>
      </c>
      <c r="AW66" s="21" t="s">
        <v>126</v>
      </c>
      <c r="AX66" s="21" t="s">
        <v>127</v>
      </c>
      <c r="AY66" s="21" t="str">
        <f>"https://doi.org/"&amp;Table1[[#This Row],[DOI]]</f>
        <v>https://doi.org/10.1111/jiec.12446</v>
      </c>
      <c r="AZ66" s="21" t="s">
        <v>120</v>
      </c>
      <c r="BA66" s="21" t="s">
        <v>128</v>
      </c>
      <c r="BB66" s="21" t="s">
        <v>129</v>
      </c>
      <c r="BC66" s="21" t="s">
        <v>120</v>
      </c>
      <c r="BD66" s="21" t="s">
        <v>179</v>
      </c>
      <c r="BE66" s="21" t="s">
        <v>131</v>
      </c>
      <c r="BF66" s="21" t="s">
        <v>132</v>
      </c>
      <c r="BG66" s="21" t="s">
        <v>133</v>
      </c>
      <c r="BH66" s="21">
        <v>5362</v>
      </c>
      <c r="BI66" s="21">
        <v>4470.8149999999996</v>
      </c>
      <c r="BJ66" s="21">
        <v>4651.6097499999996</v>
      </c>
      <c r="BK66" s="21">
        <v>99.559997499999994</v>
      </c>
      <c r="BL66" s="21">
        <v>163.375</v>
      </c>
      <c r="BM66" s="21">
        <v>82445</v>
      </c>
      <c r="BN66" s="21">
        <v>8015</v>
      </c>
      <c r="BO66" s="21" t="s">
        <v>119</v>
      </c>
      <c r="BP66" s="21">
        <v>8780</v>
      </c>
      <c r="BQ66" s="21">
        <v>0.61599999999999999</v>
      </c>
      <c r="BR66" s="21">
        <v>0.58699999999999997</v>
      </c>
      <c r="BS66" s="21">
        <v>31019</v>
      </c>
      <c r="BT66" s="21">
        <v>45010</v>
      </c>
      <c r="BU66" s="21" t="s">
        <v>120</v>
      </c>
      <c r="BV66" s="21" t="s">
        <v>120</v>
      </c>
      <c r="BW66" s="22" t="s">
        <v>135</v>
      </c>
      <c r="BX66" s="23" t="str">
        <f>_xlfn.XLOOKUP(BW66,dimensions_items!$B$4:$B$35,dimensions_items!$C$4:$C$35,"NULL",0)</f>
        <v>R5.2OECD</v>
      </c>
      <c r="BY66" s="23" t="s">
        <v>50</v>
      </c>
      <c r="BZ66" s="22" t="s">
        <v>31</v>
      </c>
      <c r="CA66" s="22" t="s">
        <v>18</v>
      </c>
      <c r="CB66" s="22" t="s">
        <v>19</v>
      </c>
      <c r="CC66" s="21" t="str">
        <f t="shared" si="3"/>
        <v>NR</v>
      </c>
      <c r="CD66" s="21" t="str">
        <f t="shared" si="4"/>
        <v>U</v>
      </c>
      <c r="CE66" s="21" t="str">
        <f t="shared" si="5"/>
        <v>OECD_EU15</v>
      </c>
      <c r="CF66" s="21">
        <f>IF(ISNUMBER(Table1[[#This Row],[concrete]]),Table1[[#This Row],[concrete]],IF(AND(ISNUMBER(Table1[[#This Row],[cement]]),ISNUMBER(Table1[[#This Row],[aggregates]])),Table1[[#This Row],[cement]]+Table1[[#This Row],[aggregates]],""))</f>
        <v>460.55098040000001</v>
      </c>
    </row>
    <row r="67" spans="1:84" s="8" customFormat="1">
      <c r="A67" s="10">
        <v>65</v>
      </c>
      <c r="B67" s="21" t="s">
        <v>115</v>
      </c>
      <c r="C67" s="21" t="s">
        <v>116</v>
      </c>
      <c r="D67" s="39">
        <v>1997</v>
      </c>
      <c r="E67" s="10"/>
      <c r="F67" s="39">
        <v>55.462517200000001</v>
      </c>
      <c r="G67" s="39">
        <v>0.14658959799999999</v>
      </c>
      <c r="H67" s="39">
        <v>0.68910817800000002</v>
      </c>
      <c r="I67" s="39">
        <v>5.0000000000000001E-3</v>
      </c>
      <c r="J67" s="120">
        <v>4.2089467819999999</v>
      </c>
      <c r="K67" s="120"/>
      <c r="L67" s="120"/>
      <c r="M67" s="120">
        <v>2106.4968610000001</v>
      </c>
      <c r="N67" s="120"/>
      <c r="O67" s="120"/>
      <c r="P67" s="120">
        <v>9.1352195120000008</v>
      </c>
      <c r="Q67" s="120">
        <v>62.946731710000002</v>
      </c>
      <c r="R67" s="120">
        <v>5.975903003</v>
      </c>
      <c r="S67" s="120">
        <v>2.5609345029999999</v>
      </c>
      <c r="T67" s="120"/>
      <c r="U67" s="120"/>
      <c r="V67" s="120">
        <v>6.0609756099999998</v>
      </c>
      <c r="W67" s="120">
        <v>3.1390657289999999</v>
      </c>
      <c r="X67" s="120"/>
      <c r="Y67" s="120"/>
      <c r="Z67" s="120"/>
      <c r="AA67" s="120">
        <v>1.6919043250000001</v>
      </c>
      <c r="AB67" s="120">
        <v>4.3872861910000003</v>
      </c>
      <c r="AC67" s="120">
        <v>4.6459298049999997</v>
      </c>
      <c r="AD67" s="120"/>
      <c r="AE67" s="120"/>
      <c r="AF67" s="120"/>
      <c r="AG67" s="120"/>
      <c r="AH67" s="120"/>
      <c r="AI67" s="120">
        <v>1.1951806009999999</v>
      </c>
      <c r="AJ67" s="120"/>
      <c r="AK67" s="120"/>
      <c r="AL67" s="21" t="s">
        <v>208</v>
      </c>
      <c r="AM67" s="39">
        <v>5</v>
      </c>
      <c r="AN67" s="21" t="s">
        <v>192</v>
      </c>
      <c r="AO67" s="21" t="s">
        <v>119</v>
      </c>
      <c r="AP67" s="21" t="s">
        <v>120</v>
      </c>
      <c r="AQ67" s="21" t="s">
        <v>121</v>
      </c>
      <c r="AR67" s="21" t="s">
        <v>122</v>
      </c>
      <c r="AS67" s="21" t="s">
        <v>123</v>
      </c>
      <c r="AT67" s="39">
        <v>2016</v>
      </c>
      <c r="AU67" s="21" t="s">
        <v>124</v>
      </c>
      <c r="AV67" s="21" t="s">
        <v>125</v>
      </c>
      <c r="AW67" s="21" t="s">
        <v>126</v>
      </c>
      <c r="AX67" s="21" t="s">
        <v>127</v>
      </c>
      <c r="AY67" s="21" t="str">
        <f>"https://doi.org/"&amp;Table1[[#This Row],[DOI]]</f>
        <v>https://doi.org/10.1111/jiec.12446</v>
      </c>
      <c r="AZ67" s="21" t="s">
        <v>120</v>
      </c>
      <c r="BA67" s="21" t="s">
        <v>128</v>
      </c>
      <c r="BB67" s="21" t="s">
        <v>129</v>
      </c>
      <c r="BC67" s="21" t="s">
        <v>120</v>
      </c>
      <c r="BD67" s="21" t="s">
        <v>179</v>
      </c>
      <c r="BE67" s="21" t="s">
        <v>131</v>
      </c>
      <c r="BF67" s="21" t="s">
        <v>132</v>
      </c>
      <c r="BG67" s="21" t="s">
        <v>133</v>
      </c>
      <c r="BH67" s="21">
        <v>5362</v>
      </c>
      <c r="BI67" s="21">
        <v>4470.8149999999996</v>
      </c>
      <c r="BJ67" s="21">
        <v>4651.6097499999996</v>
      </c>
      <c r="BK67" s="21">
        <v>99.559997499999994</v>
      </c>
      <c r="BL67" s="21">
        <v>163.375</v>
      </c>
      <c r="BM67" s="21">
        <v>82445</v>
      </c>
      <c r="BN67" s="21">
        <v>8015</v>
      </c>
      <c r="BO67" s="21" t="s">
        <v>119</v>
      </c>
      <c r="BP67" s="21">
        <v>8780</v>
      </c>
      <c r="BQ67" s="21">
        <v>0.61599999999999999</v>
      </c>
      <c r="BR67" s="21">
        <v>0.58699999999999997</v>
      </c>
      <c r="BS67" s="21">
        <v>31019</v>
      </c>
      <c r="BT67" s="21">
        <v>45010</v>
      </c>
      <c r="BU67" s="21" t="s">
        <v>120</v>
      </c>
      <c r="BV67" s="21" t="s">
        <v>120</v>
      </c>
      <c r="BW67" s="22" t="s">
        <v>135</v>
      </c>
      <c r="BX67" s="23" t="str">
        <f>_xlfn.XLOOKUP(BW67,dimensions_items!$B$4:$B$35,dimensions_items!$C$4:$C$35,"NULL",0)</f>
        <v>R5.2OECD</v>
      </c>
      <c r="BY67" s="23" t="s">
        <v>50</v>
      </c>
      <c r="BZ67" s="22" t="s">
        <v>31</v>
      </c>
      <c r="CA67" s="22" t="s">
        <v>18</v>
      </c>
      <c r="CB67" s="22" t="s">
        <v>19</v>
      </c>
      <c r="CC67" s="21" t="str">
        <f t="shared" ref="CC67:CC130" si="6">IF(LEFT(BY67,1)="N","NR",IF(LEFT(BY67,1)="I","IN",IF(LEFT(BY67,1)="U","UN",IF(LEFT(BY67,3)="R_u","RU",IF(LEFT(BY67,3)="R_M","RM",IF(LEFT(BY67,3)="R_S","RS",""))))))</f>
        <v>NR</v>
      </c>
      <c r="CD67" s="21" t="str">
        <f t="shared" ref="CD67:CD130" si="7">IF(LEFT(BZ67,1)="R","C",(LEFT(BZ67,1)))</f>
        <v>U</v>
      </c>
      <c r="CE67" s="21" t="str">
        <f t="shared" ref="CE67:CE130" si="8">RIGHT(BX67,LEN(BX67)-4)&amp;"_"&amp;RIGHT(BW67,LEN(BW67)-3)</f>
        <v>OECD_EU15</v>
      </c>
      <c r="CF67" s="21">
        <f>IF(ISNUMBER(Table1[[#This Row],[concrete]]),Table1[[#This Row],[concrete]],IF(AND(ISNUMBER(Table1[[#This Row],[cement]]),ISNUMBER(Table1[[#This Row],[aggregates]])),Table1[[#This Row],[cement]]+Table1[[#This Row],[aggregates]],""))</f>
        <v>2106.4968610000001</v>
      </c>
    </row>
    <row r="68" spans="1:84" s="8" customFormat="1">
      <c r="A68" s="10">
        <v>66</v>
      </c>
      <c r="B68" s="21" t="s">
        <v>115</v>
      </c>
      <c r="C68" s="21" t="s">
        <v>116</v>
      </c>
      <c r="D68" s="39"/>
      <c r="E68" s="10">
        <v>1946</v>
      </c>
      <c r="F68" s="39">
        <v>31.066067589999999</v>
      </c>
      <c r="G68" s="39">
        <v>1.0353171E-2</v>
      </c>
      <c r="H68" s="39">
        <v>0.148588372</v>
      </c>
      <c r="I68" s="39"/>
      <c r="J68" s="120">
        <v>19.422643650000001</v>
      </c>
      <c r="K68" s="120"/>
      <c r="L68" s="120"/>
      <c r="M68" s="120">
        <v>240.90676769999999</v>
      </c>
      <c r="N68" s="120">
        <v>0.77684587500000002</v>
      </c>
      <c r="O68" s="120"/>
      <c r="P68" s="120">
        <v>910.96531679999998</v>
      </c>
      <c r="Q68" s="120">
        <v>215.19859149999999</v>
      </c>
      <c r="R68" s="120">
        <v>0.25178448599999997</v>
      </c>
      <c r="S68" s="120"/>
      <c r="T68" s="120"/>
      <c r="U68" s="120"/>
      <c r="V68" s="120">
        <v>0.77684587500000002</v>
      </c>
      <c r="W68" s="120"/>
      <c r="X68" s="120">
        <v>0.144780513</v>
      </c>
      <c r="Y68" s="120"/>
      <c r="Z68" s="120"/>
      <c r="AA68" s="120"/>
      <c r="AB68" s="120">
        <v>1.4555817520000001</v>
      </c>
      <c r="AC68" s="120"/>
      <c r="AD68" s="120">
        <v>1.5073629E-2</v>
      </c>
      <c r="AE68" s="120">
        <v>3.8437753999999998E-2</v>
      </c>
      <c r="AF68" s="120"/>
      <c r="AG68" s="120"/>
      <c r="AH68" s="120"/>
      <c r="AI68" s="120">
        <v>0.05</v>
      </c>
      <c r="AJ68" s="120"/>
      <c r="AK68" s="120"/>
      <c r="AL68" s="21" t="s">
        <v>209</v>
      </c>
      <c r="AM68" s="39">
        <v>5.4</v>
      </c>
      <c r="AN68" s="21" t="s">
        <v>210</v>
      </c>
      <c r="AO68" s="21" t="s">
        <v>119</v>
      </c>
      <c r="AP68" s="21" t="s">
        <v>120</v>
      </c>
      <c r="AQ68" s="21" t="s">
        <v>121</v>
      </c>
      <c r="AR68" s="21" t="s">
        <v>122</v>
      </c>
      <c r="AS68" s="21" t="s">
        <v>123</v>
      </c>
      <c r="AT68" s="39">
        <v>2016</v>
      </c>
      <c r="AU68" s="21" t="s">
        <v>124</v>
      </c>
      <c r="AV68" s="21" t="s">
        <v>125</v>
      </c>
      <c r="AW68" s="21" t="s">
        <v>126</v>
      </c>
      <c r="AX68" s="21" t="s">
        <v>127</v>
      </c>
      <c r="AY68" s="21" t="str">
        <f>"https://doi.org/"&amp;Table1[[#This Row],[DOI]]</f>
        <v>https://doi.org/10.1111/jiec.12446</v>
      </c>
      <c r="AZ68" s="21" t="s">
        <v>120</v>
      </c>
      <c r="BA68" s="21" t="s">
        <v>128</v>
      </c>
      <c r="BB68" s="21" t="s">
        <v>129</v>
      </c>
      <c r="BC68" s="21" t="s">
        <v>120</v>
      </c>
      <c r="BD68" s="21" t="s">
        <v>130</v>
      </c>
      <c r="BE68" s="21" t="s">
        <v>131</v>
      </c>
      <c r="BF68" s="21" t="s">
        <v>132</v>
      </c>
      <c r="BG68" s="21" t="s">
        <v>133</v>
      </c>
      <c r="BH68" s="21">
        <v>5362</v>
      </c>
      <c r="BI68" s="21" t="s">
        <v>119</v>
      </c>
      <c r="BJ68" s="21">
        <v>4039.855</v>
      </c>
      <c r="BK68" s="21" t="s">
        <v>119</v>
      </c>
      <c r="BL68" s="21">
        <v>90.964997499999996</v>
      </c>
      <c r="BM68" s="21">
        <v>82445</v>
      </c>
      <c r="BN68" s="21" t="s">
        <v>119</v>
      </c>
      <c r="BO68" s="21" t="s">
        <v>134</v>
      </c>
      <c r="BP68" s="21">
        <v>7000</v>
      </c>
      <c r="BQ68" s="21" t="s">
        <v>119</v>
      </c>
      <c r="BR68" s="21">
        <v>0.63600000000000001</v>
      </c>
      <c r="BS68" s="21" t="s">
        <v>119</v>
      </c>
      <c r="BT68" s="21">
        <v>2352</v>
      </c>
      <c r="BU68" s="21" t="s">
        <v>120</v>
      </c>
      <c r="BV68" s="21" t="s">
        <v>120</v>
      </c>
      <c r="BW68" s="22" t="s">
        <v>135</v>
      </c>
      <c r="BX68" s="23" t="str">
        <f>_xlfn.XLOOKUP(BW68,dimensions_items!$B$4:$B$35,dimensions_items!$C$4:$C$35,"NULL",0)</f>
        <v>R5.2OECD</v>
      </c>
      <c r="BY68" s="23" t="s">
        <v>47</v>
      </c>
      <c r="BZ68" s="22" t="s">
        <v>31</v>
      </c>
      <c r="CA68" s="29" t="s">
        <v>18</v>
      </c>
      <c r="CB68" s="22" t="s">
        <v>19</v>
      </c>
      <c r="CC68" s="21" t="str">
        <f t="shared" si="6"/>
        <v>NR</v>
      </c>
      <c r="CD68" s="21" t="str">
        <f t="shared" si="7"/>
        <v>U</v>
      </c>
      <c r="CE68" s="21" t="str">
        <f t="shared" si="8"/>
        <v>OECD_EU15</v>
      </c>
      <c r="CF68" s="21">
        <f>IF(ISNUMBER(Table1[[#This Row],[concrete]]),Table1[[#This Row],[concrete]],IF(AND(ISNUMBER(Table1[[#This Row],[cement]]),ISNUMBER(Table1[[#This Row],[aggregates]])),Table1[[#This Row],[cement]]+Table1[[#This Row],[aggregates]],""))</f>
        <v>240.90676769999999</v>
      </c>
    </row>
    <row r="69" spans="1:84" s="8" customFormat="1">
      <c r="A69" s="10">
        <v>67</v>
      </c>
      <c r="B69" s="21" t="s">
        <v>115</v>
      </c>
      <c r="C69" s="21" t="s">
        <v>116</v>
      </c>
      <c r="D69" s="39"/>
      <c r="E69" s="10">
        <v>1918</v>
      </c>
      <c r="F69" s="39">
        <v>28.285416380000001</v>
      </c>
      <c r="G69" s="39">
        <v>1.9166743999999999E-2</v>
      </c>
      <c r="H69" s="39">
        <v>8.6754734E-2</v>
      </c>
      <c r="I69" s="39">
        <v>2.5219399999999999E-3</v>
      </c>
      <c r="J69" s="120">
        <v>40.195987649999999</v>
      </c>
      <c r="K69" s="120"/>
      <c r="L69" s="120"/>
      <c r="M69" s="120">
        <v>121.10854500000001</v>
      </c>
      <c r="N69" s="120"/>
      <c r="O69" s="120"/>
      <c r="P69" s="120">
        <v>727.70453199999997</v>
      </c>
      <c r="Q69" s="120">
        <v>222.66207850000001</v>
      </c>
      <c r="R69" s="120">
        <v>4.0603233000000002E-2</v>
      </c>
      <c r="S69" s="120"/>
      <c r="T69" s="120"/>
      <c r="U69" s="120"/>
      <c r="V69" s="120"/>
      <c r="W69" s="120"/>
      <c r="X69" s="120"/>
      <c r="Y69" s="120"/>
      <c r="Z69" s="120"/>
      <c r="AA69" s="120">
        <v>0.23151408800000001</v>
      </c>
      <c r="AB69" s="120">
        <v>2.7390250969999999</v>
      </c>
      <c r="AC69" s="120">
        <v>0.173005081</v>
      </c>
      <c r="AD69" s="120"/>
      <c r="AE69" s="120"/>
      <c r="AF69" s="120"/>
      <c r="AG69" s="120"/>
      <c r="AH69" s="120"/>
      <c r="AI69" s="120">
        <v>0.02</v>
      </c>
      <c r="AJ69" s="120"/>
      <c r="AK69" s="120"/>
      <c r="AL69" s="21" t="s">
        <v>211</v>
      </c>
      <c r="AM69" s="39">
        <v>2.5</v>
      </c>
      <c r="AN69" s="21" t="s">
        <v>210</v>
      </c>
      <c r="AO69" s="21" t="s">
        <v>119</v>
      </c>
      <c r="AP69" s="21" t="s">
        <v>120</v>
      </c>
      <c r="AQ69" s="21" t="s">
        <v>121</v>
      </c>
      <c r="AR69" s="21" t="s">
        <v>122</v>
      </c>
      <c r="AS69" s="21" t="s">
        <v>123</v>
      </c>
      <c r="AT69" s="39">
        <v>2016</v>
      </c>
      <c r="AU69" s="21" t="s">
        <v>124</v>
      </c>
      <c r="AV69" s="21" t="s">
        <v>125</v>
      </c>
      <c r="AW69" s="21" t="s">
        <v>126</v>
      </c>
      <c r="AX69" s="21" t="s">
        <v>127</v>
      </c>
      <c r="AY69" s="21" t="str">
        <f>"https://doi.org/"&amp;Table1[[#This Row],[DOI]]</f>
        <v>https://doi.org/10.1111/jiec.12446</v>
      </c>
      <c r="AZ69" s="21" t="s">
        <v>120</v>
      </c>
      <c r="BA69" s="21" t="s">
        <v>128</v>
      </c>
      <c r="BB69" s="21" t="s">
        <v>129</v>
      </c>
      <c r="BC69" s="21" t="s">
        <v>120</v>
      </c>
      <c r="BD69" s="21" t="s">
        <v>130</v>
      </c>
      <c r="BE69" s="21" t="s">
        <v>131</v>
      </c>
      <c r="BF69" s="21" t="s">
        <v>132</v>
      </c>
      <c r="BG69" s="21" t="s">
        <v>133</v>
      </c>
      <c r="BH69" s="21">
        <v>5362</v>
      </c>
      <c r="BI69" s="21" t="s">
        <v>119</v>
      </c>
      <c r="BJ69" s="21">
        <v>4039.855</v>
      </c>
      <c r="BK69" s="21" t="s">
        <v>119</v>
      </c>
      <c r="BL69" s="21">
        <v>90.964997499999996</v>
      </c>
      <c r="BM69" s="21">
        <v>82445</v>
      </c>
      <c r="BN69" s="21" t="s">
        <v>119</v>
      </c>
      <c r="BO69" s="21" t="s">
        <v>134</v>
      </c>
      <c r="BP69" s="21">
        <v>6727</v>
      </c>
      <c r="BQ69" s="21" t="s">
        <v>119</v>
      </c>
      <c r="BR69" s="21">
        <v>0.63600000000000001</v>
      </c>
      <c r="BS69" s="21" t="s">
        <v>119</v>
      </c>
      <c r="BT69" s="21">
        <v>2767</v>
      </c>
      <c r="BU69" s="21" t="s">
        <v>120</v>
      </c>
      <c r="BV69" s="21" t="s">
        <v>120</v>
      </c>
      <c r="BW69" s="22" t="s">
        <v>135</v>
      </c>
      <c r="BX69" s="23" t="str">
        <f>_xlfn.XLOOKUP(BW69,dimensions_items!$B$4:$B$35,dimensions_items!$C$4:$C$35,"NULL",0)</f>
        <v>R5.2OECD</v>
      </c>
      <c r="BY69" s="23" t="s">
        <v>47</v>
      </c>
      <c r="BZ69" s="22" t="s">
        <v>31</v>
      </c>
      <c r="CA69" s="29" t="s">
        <v>18</v>
      </c>
      <c r="CB69" s="22" t="s">
        <v>19</v>
      </c>
      <c r="CC69" s="21" t="str">
        <f t="shared" si="6"/>
        <v>NR</v>
      </c>
      <c r="CD69" s="21" t="str">
        <f t="shared" si="7"/>
        <v>U</v>
      </c>
      <c r="CE69" s="21" t="str">
        <f t="shared" si="8"/>
        <v>OECD_EU15</v>
      </c>
      <c r="CF69" s="21">
        <f>IF(ISNUMBER(Table1[[#This Row],[concrete]]),Table1[[#This Row],[concrete]],IF(AND(ISNUMBER(Table1[[#This Row],[cement]]),ISNUMBER(Table1[[#This Row],[aggregates]])),Table1[[#This Row],[cement]]+Table1[[#This Row],[aggregates]],""))</f>
        <v>121.10854500000001</v>
      </c>
    </row>
    <row r="70" spans="1:84" s="8" customFormat="1">
      <c r="A70" s="10">
        <v>68</v>
      </c>
      <c r="B70" s="21" t="s">
        <v>212</v>
      </c>
      <c r="C70" s="21" t="s">
        <v>213</v>
      </c>
      <c r="D70" s="39">
        <v>2000</v>
      </c>
      <c r="E70" s="10">
        <v>2010</v>
      </c>
      <c r="F70" s="39"/>
      <c r="G70" s="39"/>
      <c r="H70" s="39"/>
      <c r="I70" s="39">
        <v>20.13</v>
      </c>
      <c r="J70" s="120">
        <v>868.96</v>
      </c>
      <c r="K70" s="120"/>
      <c r="L70" s="120"/>
      <c r="M70" s="120">
        <v>845.29</v>
      </c>
      <c r="N70" s="120">
        <v>81.48</v>
      </c>
      <c r="O70" s="120">
        <v>393.88</v>
      </c>
      <c r="P70" s="120"/>
      <c r="Q70" s="120">
        <v>28.29</v>
      </c>
      <c r="R70" s="120"/>
      <c r="S70" s="120"/>
      <c r="T70" s="120"/>
      <c r="U70" s="120"/>
      <c r="V70" s="120"/>
      <c r="W70" s="120">
        <v>2.46</v>
      </c>
      <c r="X70" s="120"/>
      <c r="Y70" s="120"/>
      <c r="Z70" s="120"/>
      <c r="AA70" s="120">
        <v>116.43</v>
      </c>
      <c r="AB70" s="120">
        <v>0.8</v>
      </c>
      <c r="AC70" s="120">
        <v>0.54</v>
      </c>
      <c r="AD70" s="120"/>
      <c r="AE70" s="120"/>
      <c r="AF70" s="120"/>
      <c r="AG70" s="120"/>
      <c r="AH70" s="120"/>
      <c r="AI70" s="120"/>
      <c r="AJ70" s="120"/>
      <c r="AK70" s="120">
        <v>0.31</v>
      </c>
      <c r="AL70" s="21" t="s">
        <v>214</v>
      </c>
      <c r="AM70" s="39" t="s">
        <v>119</v>
      </c>
      <c r="AN70" s="21" t="s">
        <v>118</v>
      </c>
      <c r="AO70" s="21" t="s">
        <v>20</v>
      </c>
      <c r="AP70" s="21" t="s">
        <v>120</v>
      </c>
      <c r="AQ70" s="21" t="s">
        <v>121</v>
      </c>
      <c r="AR70" s="21" t="s">
        <v>122</v>
      </c>
      <c r="AS70" s="21" t="s">
        <v>215</v>
      </c>
      <c r="AT70" s="39">
        <v>2017</v>
      </c>
      <c r="AU70" s="21" t="s">
        <v>216</v>
      </c>
      <c r="AV70" s="21" t="s">
        <v>217</v>
      </c>
      <c r="AW70" s="21" t="s">
        <v>126</v>
      </c>
      <c r="AX70" s="21" t="s">
        <v>218</v>
      </c>
      <c r="AY70" s="21" t="str">
        <f>"https://doi.org/"&amp;Table1[[#This Row],[DOI]]</f>
        <v>https://doi.org/10.1016/j.jclepro.2017.02.080</v>
      </c>
      <c r="AZ70" s="21" t="s">
        <v>120</v>
      </c>
      <c r="BA70" s="21" t="s">
        <v>120</v>
      </c>
      <c r="BB70" s="21" t="s">
        <v>120</v>
      </c>
      <c r="BC70" s="21" t="s">
        <v>1034</v>
      </c>
      <c r="BD70" s="21" t="s">
        <v>219</v>
      </c>
      <c r="BE70" s="21" t="s">
        <v>131</v>
      </c>
      <c r="BF70" s="21" t="s">
        <v>220</v>
      </c>
      <c r="BG70" s="21" t="s">
        <v>221</v>
      </c>
      <c r="BH70" s="21">
        <v>2547</v>
      </c>
      <c r="BI70" s="21">
        <v>221.572495</v>
      </c>
      <c r="BJ70" s="21">
        <v>202.31750500000001</v>
      </c>
      <c r="BK70" s="21">
        <v>1672.8575499999999</v>
      </c>
      <c r="BL70" s="21">
        <v>1832.0999750000001</v>
      </c>
      <c r="BM70" s="21">
        <v>8358140</v>
      </c>
      <c r="BN70" s="21">
        <v>176369</v>
      </c>
      <c r="BO70" s="21" t="s">
        <v>119</v>
      </c>
      <c r="BP70" s="21">
        <v>198142</v>
      </c>
      <c r="BQ70" s="21">
        <v>0.81200000000000006</v>
      </c>
      <c r="BR70" s="21">
        <v>0.84299999999999997</v>
      </c>
      <c r="BS70" s="21">
        <v>8316</v>
      </c>
      <c r="BT70" s="21">
        <v>13418</v>
      </c>
      <c r="BU70" s="21" t="s">
        <v>120</v>
      </c>
      <c r="BV70" s="21" t="s">
        <v>120</v>
      </c>
      <c r="BW70" s="22" t="s">
        <v>222</v>
      </c>
      <c r="BX70" s="23" t="str">
        <f>_xlfn.XLOOKUP(BW70,dimensions_items!$B$4:$B$35,dimensions_items!$C$4:$C$35,"NULL",0)</f>
        <v>R5.2LAM</v>
      </c>
      <c r="BY70" s="22" t="s">
        <v>16</v>
      </c>
      <c r="BZ70" s="22" t="s">
        <v>1598</v>
      </c>
      <c r="CA70" s="22" t="s">
        <v>18</v>
      </c>
      <c r="CB70" s="22" t="s">
        <v>28</v>
      </c>
      <c r="CC70" s="21" t="str">
        <f t="shared" si="6"/>
        <v>RS</v>
      </c>
      <c r="CD70" s="21" t="str">
        <f t="shared" si="7"/>
        <v>T</v>
      </c>
      <c r="CE70" s="21" t="str">
        <f t="shared" si="8"/>
        <v>LAM_BRA</v>
      </c>
      <c r="CF70" s="21">
        <f>IF(ISNUMBER(Table1[[#This Row],[concrete]]),Table1[[#This Row],[concrete]],IF(AND(ISNUMBER(Table1[[#This Row],[cement]]),ISNUMBER(Table1[[#This Row],[aggregates]])),Table1[[#This Row],[cement]]+Table1[[#This Row],[aggregates]],""))</f>
        <v>845.29</v>
      </c>
    </row>
    <row r="71" spans="1:84" s="8" customFormat="1">
      <c r="A71" s="10">
        <v>69</v>
      </c>
      <c r="B71" s="21" t="s">
        <v>212</v>
      </c>
      <c r="C71" s="21" t="s">
        <v>213</v>
      </c>
      <c r="D71" s="39">
        <v>2000</v>
      </c>
      <c r="E71" s="10">
        <v>2010</v>
      </c>
      <c r="F71" s="39"/>
      <c r="G71" s="39"/>
      <c r="H71" s="39"/>
      <c r="I71" s="39">
        <v>21.25</v>
      </c>
      <c r="J71" s="120">
        <v>20.64</v>
      </c>
      <c r="K71" s="120"/>
      <c r="L71" s="120"/>
      <c r="M71" s="120">
        <v>557.91</v>
      </c>
      <c r="N71" s="120">
        <v>63.82</v>
      </c>
      <c r="O71" s="120">
        <v>270.14</v>
      </c>
      <c r="P71" s="120"/>
      <c r="Q71" s="120">
        <v>19.73</v>
      </c>
      <c r="R71" s="120"/>
      <c r="S71" s="120"/>
      <c r="T71" s="120"/>
      <c r="U71" s="120"/>
      <c r="V71" s="120"/>
      <c r="W71" s="120">
        <v>2.23</v>
      </c>
      <c r="X71" s="120">
        <v>3.4</v>
      </c>
      <c r="Y71" s="120"/>
      <c r="Z71" s="120"/>
      <c r="AA71" s="120">
        <v>50.72</v>
      </c>
      <c r="AB71" s="120">
        <v>1.1000000000000001</v>
      </c>
      <c r="AC71" s="120">
        <v>0.31</v>
      </c>
      <c r="AD71" s="120"/>
      <c r="AE71" s="120"/>
      <c r="AF71" s="120"/>
      <c r="AG71" s="120"/>
      <c r="AH71" s="120"/>
      <c r="AI71" s="120"/>
      <c r="AJ71" s="120"/>
      <c r="AK71" s="120"/>
      <c r="AL71" s="21" t="s">
        <v>224</v>
      </c>
      <c r="AM71" s="39">
        <v>4</v>
      </c>
      <c r="AN71" s="21" t="s">
        <v>118</v>
      </c>
      <c r="AO71" s="21" t="s">
        <v>24</v>
      </c>
      <c r="AP71" s="21" t="s">
        <v>120</v>
      </c>
      <c r="AQ71" s="21" t="s">
        <v>121</v>
      </c>
      <c r="AR71" s="21" t="s">
        <v>122</v>
      </c>
      <c r="AS71" s="21" t="s">
        <v>215</v>
      </c>
      <c r="AT71" s="39">
        <v>2017</v>
      </c>
      <c r="AU71" s="21" t="s">
        <v>216</v>
      </c>
      <c r="AV71" s="21" t="s">
        <v>217</v>
      </c>
      <c r="AW71" s="21" t="s">
        <v>126</v>
      </c>
      <c r="AX71" s="21" t="s">
        <v>218</v>
      </c>
      <c r="AY71" s="21" t="str">
        <f>"https://doi.org/"&amp;Table1[[#This Row],[DOI]]</f>
        <v>https://doi.org/10.1016/j.jclepro.2017.02.080</v>
      </c>
      <c r="AZ71" s="21" t="s">
        <v>1529</v>
      </c>
      <c r="BA71" s="21" t="s">
        <v>120</v>
      </c>
      <c r="BB71" s="21" t="s">
        <v>120</v>
      </c>
      <c r="BC71" s="21" t="s">
        <v>1035</v>
      </c>
      <c r="BD71" s="21" t="s">
        <v>219</v>
      </c>
      <c r="BE71" s="21" t="s">
        <v>131</v>
      </c>
      <c r="BF71" s="21" t="s">
        <v>220</v>
      </c>
      <c r="BG71" s="21" t="s">
        <v>221</v>
      </c>
      <c r="BH71" s="21">
        <v>2547</v>
      </c>
      <c r="BI71" s="21">
        <v>221.572495</v>
      </c>
      <c r="BJ71" s="21">
        <v>202.31750500000001</v>
      </c>
      <c r="BK71" s="21">
        <v>1672.8575499999999</v>
      </c>
      <c r="BL71" s="21">
        <v>1832.0999750000001</v>
      </c>
      <c r="BM71" s="21">
        <v>8358140</v>
      </c>
      <c r="BN71" s="21">
        <v>176369</v>
      </c>
      <c r="BO71" s="21" t="s">
        <v>119</v>
      </c>
      <c r="BP71" s="21">
        <v>198142</v>
      </c>
      <c r="BQ71" s="21">
        <v>0.81200000000000006</v>
      </c>
      <c r="BR71" s="21">
        <v>0.84299999999999997</v>
      </c>
      <c r="BS71" s="21">
        <v>8316</v>
      </c>
      <c r="BT71" s="21">
        <v>13418</v>
      </c>
      <c r="BU71" s="21" t="s">
        <v>120</v>
      </c>
      <c r="BV71" s="21" t="s">
        <v>120</v>
      </c>
      <c r="BW71" s="22" t="s">
        <v>222</v>
      </c>
      <c r="BX71" s="23" t="str">
        <f>_xlfn.XLOOKUP(BW71,dimensions_items!$B$4:$B$35,dimensions_items!$C$4:$C$35,"NULL",0)</f>
        <v>R5.2LAM</v>
      </c>
      <c r="BY71" s="21" t="s">
        <v>29</v>
      </c>
      <c r="BZ71" s="22" t="s">
        <v>17</v>
      </c>
      <c r="CA71" s="25" t="s">
        <v>18</v>
      </c>
      <c r="CB71" s="22" t="s">
        <v>28</v>
      </c>
      <c r="CC71" s="21" t="str">
        <f t="shared" si="6"/>
        <v>RM</v>
      </c>
      <c r="CD71" s="21" t="str">
        <f t="shared" si="7"/>
        <v>C</v>
      </c>
      <c r="CE71" s="21" t="str">
        <f t="shared" si="8"/>
        <v>LAM_BRA</v>
      </c>
      <c r="CF71" s="21">
        <f>IF(ISNUMBER(Table1[[#This Row],[concrete]]),Table1[[#This Row],[concrete]],IF(AND(ISNUMBER(Table1[[#This Row],[cement]]),ISNUMBER(Table1[[#This Row],[aggregates]])),Table1[[#This Row],[cement]]+Table1[[#This Row],[aggregates]],""))</f>
        <v>557.91</v>
      </c>
    </row>
    <row r="72" spans="1:84" s="8" customFormat="1">
      <c r="A72" s="10">
        <v>70</v>
      </c>
      <c r="B72" s="21" t="s">
        <v>212</v>
      </c>
      <c r="C72" s="21" t="s">
        <v>213</v>
      </c>
      <c r="D72" s="39">
        <v>2000</v>
      </c>
      <c r="E72" s="10">
        <v>2010</v>
      </c>
      <c r="F72" s="39"/>
      <c r="G72" s="39"/>
      <c r="H72" s="39"/>
      <c r="I72" s="39">
        <v>21.49</v>
      </c>
      <c r="J72" s="120">
        <v>20.09</v>
      </c>
      <c r="K72" s="120"/>
      <c r="L72" s="120"/>
      <c r="M72" s="120">
        <v>511.6</v>
      </c>
      <c r="N72" s="120">
        <v>48.66</v>
      </c>
      <c r="O72" s="120">
        <v>203.59</v>
      </c>
      <c r="P72" s="120"/>
      <c r="Q72" s="120">
        <v>14.11</v>
      </c>
      <c r="R72" s="120"/>
      <c r="S72" s="120"/>
      <c r="T72" s="120"/>
      <c r="U72" s="120"/>
      <c r="V72" s="120"/>
      <c r="W72" s="120">
        <v>3.5</v>
      </c>
      <c r="X72" s="120">
        <v>1.37</v>
      </c>
      <c r="Y72" s="120"/>
      <c r="Z72" s="120"/>
      <c r="AA72" s="120">
        <v>23.99</v>
      </c>
      <c r="AB72" s="120">
        <v>0.39</v>
      </c>
      <c r="AC72" s="120">
        <v>0.23</v>
      </c>
      <c r="AD72" s="120"/>
      <c r="AE72" s="120"/>
      <c r="AF72" s="120"/>
      <c r="AG72" s="120"/>
      <c r="AH72" s="120"/>
      <c r="AI72" s="120"/>
      <c r="AJ72" s="120"/>
      <c r="AK72" s="120"/>
      <c r="AL72" s="21" t="s">
        <v>225</v>
      </c>
      <c r="AM72" s="39">
        <v>8</v>
      </c>
      <c r="AN72" s="21" t="s">
        <v>118</v>
      </c>
      <c r="AO72" s="21" t="s">
        <v>24</v>
      </c>
      <c r="AP72" s="21" t="s">
        <v>120</v>
      </c>
      <c r="AQ72" s="21" t="s">
        <v>121</v>
      </c>
      <c r="AR72" s="21" t="s">
        <v>122</v>
      </c>
      <c r="AS72" s="21" t="s">
        <v>215</v>
      </c>
      <c r="AT72" s="39">
        <v>2017</v>
      </c>
      <c r="AU72" s="21" t="s">
        <v>216</v>
      </c>
      <c r="AV72" s="21" t="s">
        <v>217</v>
      </c>
      <c r="AW72" s="21" t="s">
        <v>126</v>
      </c>
      <c r="AX72" s="21" t="s">
        <v>218</v>
      </c>
      <c r="AY72" s="21" t="str">
        <f>"https://doi.org/"&amp;Table1[[#This Row],[DOI]]</f>
        <v>https://doi.org/10.1016/j.jclepro.2017.02.080</v>
      </c>
      <c r="AZ72" s="21" t="s">
        <v>120</v>
      </c>
      <c r="BA72" s="21" t="s">
        <v>120</v>
      </c>
      <c r="BB72" s="21" t="s">
        <v>120</v>
      </c>
      <c r="BC72" s="21" t="s">
        <v>1035</v>
      </c>
      <c r="BD72" s="21" t="s">
        <v>219</v>
      </c>
      <c r="BE72" s="21" t="s">
        <v>131</v>
      </c>
      <c r="BF72" s="21" t="s">
        <v>220</v>
      </c>
      <c r="BG72" s="21" t="s">
        <v>221</v>
      </c>
      <c r="BH72" s="21">
        <v>2547</v>
      </c>
      <c r="BI72" s="21">
        <v>221.572495</v>
      </c>
      <c r="BJ72" s="21">
        <v>202.31750500000001</v>
      </c>
      <c r="BK72" s="21">
        <v>1672.8575499999999</v>
      </c>
      <c r="BL72" s="21">
        <v>1832.0999750000001</v>
      </c>
      <c r="BM72" s="21">
        <v>8358140</v>
      </c>
      <c r="BN72" s="21">
        <v>176369</v>
      </c>
      <c r="BO72" s="21" t="s">
        <v>119</v>
      </c>
      <c r="BP72" s="21">
        <v>198142</v>
      </c>
      <c r="BQ72" s="21">
        <v>0.81200000000000006</v>
      </c>
      <c r="BR72" s="21">
        <v>0.84299999999999997</v>
      </c>
      <c r="BS72" s="21">
        <v>8316</v>
      </c>
      <c r="BT72" s="21">
        <v>13418</v>
      </c>
      <c r="BU72" s="21" t="s">
        <v>120</v>
      </c>
      <c r="BV72" s="21" t="s">
        <v>120</v>
      </c>
      <c r="BW72" s="22" t="s">
        <v>222</v>
      </c>
      <c r="BX72" s="23" t="str">
        <f>_xlfn.XLOOKUP(BW72,dimensions_items!$B$4:$B$35,dimensions_items!$C$4:$C$35,"NULL",0)</f>
        <v>R5.2LAM</v>
      </c>
      <c r="BY72" s="21" t="s">
        <v>37</v>
      </c>
      <c r="BZ72" s="22" t="s">
        <v>17</v>
      </c>
      <c r="CA72" s="26" t="s">
        <v>18</v>
      </c>
      <c r="CB72" s="22" t="s">
        <v>28</v>
      </c>
      <c r="CC72" s="21" t="str">
        <f t="shared" si="6"/>
        <v>RM</v>
      </c>
      <c r="CD72" s="21" t="str">
        <f t="shared" si="7"/>
        <v>C</v>
      </c>
      <c r="CE72" s="21" t="str">
        <f t="shared" si="8"/>
        <v>LAM_BRA</v>
      </c>
      <c r="CF72" s="21">
        <f>IF(ISNUMBER(Table1[[#This Row],[concrete]]),Table1[[#This Row],[concrete]],IF(AND(ISNUMBER(Table1[[#This Row],[cement]]),ISNUMBER(Table1[[#This Row],[aggregates]])),Table1[[#This Row],[cement]]+Table1[[#This Row],[aggregates]],""))</f>
        <v>511.6</v>
      </c>
    </row>
    <row r="73" spans="1:84" s="8" customFormat="1">
      <c r="A73" s="10">
        <v>71</v>
      </c>
      <c r="B73" s="21" t="s">
        <v>212</v>
      </c>
      <c r="C73" s="21" t="s">
        <v>213</v>
      </c>
      <c r="D73" s="39">
        <v>2000</v>
      </c>
      <c r="E73" s="10">
        <v>2010</v>
      </c>
      <c r="F73" s="39"/>
      <c r="G73" s="39"/>
      <c r="H73" s="39"/>
      <c r="I73" s="39">
        <v>23.21</v>
      </c>
      <c r="J73" s="120">
        <v>21.16</v>
      </c>
      <c r="K73" s="120"/>
      <c r="L73" s="120"/>
      <c r="M73" s="120">
        <v>524.75</v>
      </c>
      <c r="N73" s="120">
        <v>28.09</v>
      </c>
      <c r="O73" s="120">
        <v>113.46</v>
      </c>
      <c r="P73" s="120"/>
      <c r="Q73" s="120">
        <v>7.91</v>
      </c>
      <c r="R73" s="120"/>
      <c r="S73" s="120"/>
      <c r="T73" s="120"/>
      <c r="U73" s="120"/>
      <c r="V73" s="120"/>
      <c r="W73" s="120">
        <v>3.87</v>
      </c>
      <c r="X73" s="120">
        <v>0.76</v>
      </c>
      <c r="Y73" s="120"/>
      <c r="Z73" s="120"/>
      <c r="AA73" s="120">
        <v>13.64</v>
      </c>
      <c r="AB73" s="120">
        <v>0.5</v>
      </c>
      <c r="AC73" s="120">
        <v>0.24</v>
      </c>
      <c r="AD73" s="120"/>
      <c r="AE73" s="120"/>
      <c r="AF73" s="120"/>
      <c r="AG73" s="120"/>
      <c r="AH73" s="120"/>
      <c r="AI73" s="120"/>
      <c r="AJ73" s="120"/>
      <c r="AK73" s="120"/>
      <c r="AL73" s="21" t="s">
        <v>226</v>
      </c>
      <c r="AM73" s="39">
        <v>16</v>
      </c>
      <c r="AN73" s="21" t="s">
        <v>118</v>
      </c>
      <c r="AO73" s="21" t="s">
        <v>24</v>
      </c>
      <c r="AP73" s="21" t="s">
        <v>120</v>
      </c>
      <c r="AQ73" s="21" t="s">
        <v>121</v>
      </c>
      <c r="AR73" s="21" t="s">
        <v>122</v>
      </c>
      <c r="AS73" s="21" t="s">
        <v>215</v>
      </c>
      <c r="AT73" s="39">
        <v>2017</v>
      </c>
      <c r="AU73" s="21" t="s">
        <v>216</v>
      </c>
      <c r="AV73" s="21" t="s">
        <v>217</v>
      </c>
      <c r="AW73" s="21" t="s">
        <v>126</v>
      </c>
      <c r="AX73" s="21" t="s">
        <v>218</v>
      </c>
      <c r="AY73" s="21" t="str">
        <f>"https://doi.org/"&amp;Table1[[#This Row],[DOI]]</f>
        <v>https://doi.org/10.1016/j.jclepro.2017.02.080</v>
      </c>
      <c r="AZ73" s="21" t="s">
        <v>1529</v>
      </c>
      <c r="BA73" s="21" t="s">
        <v>120</v>
      </c>
      <c r="BB73" s="21" t="s">
        <v>120</v>
      </c>
      <c r="BC73" s="21" t="s">
        <v>1035</v>
      </c>
      <c r="BD73" s="21" t="s">
        <v>219</v>
      </c>
      <c r="BE73" s="21" t="s">
        <v>131</v>
      </c>
      <c r="BF73" s="21" t="s">
        <v>220</v>
      </c>
      <c r="BG73" s="21" t="s">
        <v>221</v>
      </c>
      <c r="BH73" s="21">
        <v>2547</v>
      </c>
      <c r="BI73" s="21">
        <v>221.572495</v>
      </c>
      <c r="BJ73" s="21">
        <v>202.31750500000001</v>
      </c>
      <c r="BK73" s="21">
        <v>1672.8575499999999</v>
      </c>
      <c r="BL73" s="21">
        <v>1832.0999750000001</v>
      </c>
      <c r="BM73" s="21">
        <v>8358140</v>
      </c>
      <c r="BN73" s="21">
        <v>176369</v>
      </c>
      <c r="BO73" s="21" t="s">
        <v>119</v>
      </c>
      <c r="BP73" s="21">
        <v>198142</v>
      </c>
      <c r="BQ73" s="21">
        <v>0.81200000000000006</v>
      </c>
      <c r="BR73" s="21">
        <v>0.84299999999999997</v>
      </c>
      <c r="BS73" s="21">
        <v>8316</v>
      </c>
      <c r="BT73" s="21">
        <v>13418</v>
      </c>
      <c r="BU73" s="21" t="s">
        <v>120</v>
      </c>
      <c r="BV73" s="21" t="s">
        <v>120</v>
      </c>
      <c r="BW73" s="22" t="s">
        <v>222</v>
      </c>
      <c r="BX73" s="23" t="str">
        <f>_xlfn.XLOOKUP(BW73,dimensions_items!$B$4:$B$35,dimensions_items!$C$4:$C$35,"NULL",0)</f>
        <v>R5.2LAM</v>
      </c>
      <c r="BY73" s="21" t="s">
        <v>37</v>
      </c>
      <c r="BZ73" s="22" t="s">
        <v>17</v>
      </c>
      <c r="CA73" s="25" t="s">
        <v>18</v>
      </c>
      <c r="CB73" s="22" t="s">
        <v>28</v>
      </c>
      <c r="CC73" s="21" t="str">
        <f t="shared" si="6"/>
        <v>RM</v>
      </c>
      <c r="CD73" s="21" t="str">
        <f t="shared" si="7"/>
        <v>C</v>
      </c>
      <c r="CE73" s="21" t="str">
        <f t="shared" si="8"/>
        <v>LAM_BRA</v>
      </c>
      <c r="CF73" s="21">
        <f>IF(ISNUMBER(Table1[[#This Row],[concrete]]),Table1[[#This Row],[concrete]],IF(AND(ISNUMBER(Table1[[#This Row],[cement]]),ISNUMBER(Table1[[#This Row],[aggregates]])),Table1[[#This Row],[cement]]+Table1[[#This Row],[aggregates]],""))</f>
        <v>524.75</v>
      </c>
    </row>
    <row r="74" spans="1:84" s="8" customFormat="1">
      <c r="A74" s="10">
        <v>72</v>
      </c>
      <c r="B74" s="21" t="s">
        <v>227</v>
      </c>
      <c r="C74" s="21" t="s">
        <v>119</v>
      </c>
      <c r="D74" s="39">
        <v>1985</v>
      </c>
      <c r="E74" s="10">
        <v>2011</v>
      </c>
      <c r="F74" s="39">
        <v>16.52</v>
      </c>
      <c r="G74" s="39"/>
      <c r="H74" s="39"/>
      <c r="I74" s="39"/>
      <c r="J74" s="120">
        <v>13.83</v>
      </c>
      <c r="K74" s="120"/>
      <c r="L74" s="120"/>
      <c r="M74" s="120"/>
      <c r="N74" s="120">
        <v>151.01</v>
      </c>
      <c r="O74" s="120">
        <v>930.2</v>
      </c>
      <c r="P74" s="120">
        <v>399.37</v>
      </c>
      <c r="Q74" s="120">
        <v>26.28</v>
      </c>
      <c r="R74" s="120"/>
      <c r="S74" s="120"/>
      <c r="T74" s="120"/>
      <c r="U74" s="120">
        <v>1.51</v>
      </c>
      <c r="V74" s="120"/>
      <c r="W74" s="120"/>
      <c r="X74" s="120"/>
      <c r="Y74" s="120"/>
      <c r="Z74" s="120"/>
      <c r="AA74" s="120"/>
      <c r="AB74" s="120">
        <v>1.58</v>
      </c>
      <c r="AC74" s="120"/>
      <c r="AD74" s="120"/>
      <c r="AE74" s="120"/>
      <c r="AF74" s="120"/>
      <c r="AG74" s="120"/>
      <c r="AH74" s="120"/>
      <c r="AI74" s="120"/>
      <c r="AJ74" s="120"/>
      <c r="AK74" s="120"/>
      <c r="AL74" s="21" t="s">
        <v>228</v>
      </c>
      <c r="AM74" s="39" t="s">
        <v>119</v>
      </c>
      <c r="AN74" s="21" t="s">
        <v>118</v>
      </c>
      <c r="AO74" s="21" t="s">
        <v>119</v>
      </c>
      <c r="AP74" s="21" t="s">
        <v>120</v>
      </c>
      <c r="AQ74" s="21" t="s">
        <v>121</v>
      </c>
      <c r="AR74" s="21" t="s">
        <v>119</v>
      </c>
      <c r="AS74" s="21" t="s">
        <v>229</v>
      </c>
      <c r="AT74" s="39">
        <v>2018</v>
      </c>
      <c r="AU74" s="21" t="s">
        <v>230</v>
      </c>
      <c r="AV74" s="21" t="s">
        <v>125</v>
      </c>
      <c r="AW74" s="21" t="s">
        <v>126</v>
      </c>
      <c r="AX74" s="21" t="s">
        <v>231</v>
      </c>
      <c r="AY74" s="21" t="str">
        <f>"https://doi.org/"&amp;Table1[[#This Row],[DOI]]</f>
        <v>https://doi.org/10.1111/jiec.12579</v>
      </c>
      <c r="AZ74" s="21" t="s">
        <v>120</v>
      </c>
      <c r="BA74" s="21" t="s">
        <v>120</v>
      </c>
      <c r="BB74" s="21" t="s">
        <v>120</v>
      </c>
      <c r="BC74" s="21" t="s">
        <v>1036</v>
      </c>
      <c r="BD74" s="21" t="s">
        <v>232</v>
      </c>
      <c r="BE74" s="21" t="s">
        <v>131</v>
      </c>
      <c r="BF74" s="21" t="s">
        <v>233</v>
      </c>
      <c r="BG74" s="21" t="s">
        <v>119</v>
      </c>
      <c r="BH74" s="21">
        <v>3893</v>
      </c>
      <c r="BI74" s="21">
        <v>2776.9724999999999</v>
      </c>
      <c r="BJ74" s="21">
        <v>2854.4749999999999</v>
      </c>
      <c r="BK74" s="21">
        <v>775.01250000000005</v>
      </c>
      <c r="BL74" s="21">
        <v>860.37249999999995</v>
      </c>
      <c r="BM74" s="21">
        <v>9326410</v>
      </c>
      <c r="BN74" s="21">
        <v>1051040</v>
      </c>
      <c r="BO74" s="21" t="s">
        <v>119</v>
      </c>
      <c r="BP74" s="21">
        <v>1337752</v>
      </c>
      <c r="BQ74" s="21">
        <v>0.22900000000000001</v>
      </c>
      <c r="BR74" s="21">
        <v>0.49199999999999999</v>
      </c>
      <c r="BS74" s="21">
        <v>2310</v>
      </c>
      <c r="BT74" s="21">
        <v>10221</v>
      </c>
      <c r="BU74" s="21" t="s">
        <v>120</v>
      </c>
      <c r="BV74" s="21" t="s">
        <v>120</v>
      </c>
      <c r="BW74" s="22" t="s">
        <v>234</v>
      </c>
      <c r="BX74" s="23" t="str">
        <f>_xlfn.XLOOKUP(BW74,dimensions_items!$B$4:$B$35,dimensions_items!$C$4:$C$35,"NULL",0)</f>
        <v>R5.2ASIA</v>
      </c>
      <c r="BY74" s="27" t="s">
        <v>42</v>
      </c>
      <c r="BZ74" s="28" t="s">
        <v>31</v>
      </c>
      <c r="CA74" s="28" t="s">
        <v>18</v>
      </c>
      <c r="CB74" s="28" t="s">
        <v>28</v>
      </c>
      <c r="CC74" s="21" t="str">
        <f t="shared" si="6"/>
        <v>RU</v>
      </c>
      <c r="CD74" s="21" t="str">
        <f t="shared" si="7"/>
        <v>U</v>
      </c>
      <c r="CE74" s="21" t="str">
        <f t="shared" si="8"/>
        <v>ASIA_CHN</v>
      </c>
      <c r="CF74" s="21">
        <f>IF(ISNUMBER(Table1[[#This Row],[concrete]]),Table1[[#This Row],[concrete]],IF(AND(ISNUMBER(Table1[[#This Row],[cement]]),ISNUMBER(Table1[[#This Row],[aggregates]])),Table1[[#This Row],[cement]]+Table1[[#This Row],[aggregates]],""))</f>
        <v>1081.21</v>
      </c>
    </row>
    <row r="75" spans="1:84" s="8" customFormat="1">
      <c r="A75" s="10">
        <v>73</v>
      </c>
      <c r="B75" s="21" t="s">
        <v>227</v>
      </c>
      <c r="C75" s="21" t="s">
        <v>236</v>
      </c>
      <c r="D75" s="39">
        <v>1980</v>
      </c>
      <c r="E75" s="10">
        <v>1990</v>
      </c>
      <c r="F75" s="39">
        <v>23</v>
      </c>
      <c r="G75" s="39"/>
      <c r="H75" s="39"/>
      <c r="I75" s="39"/>
      <c r="J75" s="120">
        <v>20</v>
      </c>
      <c r="K75" s="120"/>
      <c r="L75" s="120"/>
      <c r="M75" s="120"/>
      <c r="N75" s="120">
        <v>190</v>
      </c>
      <c r="O75" s="120">
        <v>800</v>
      </c>
      <c r="P75" s="120">
        <v>220</v>
      </c>
      <c r="Q75" s="120">
        <v>20</v>
      </c>
      <c r="R75" s="120"/>
      <c r="S75" s="120"/>
      <c r="T75" s="120"/>
      <c r="U75" s="120"/>
      <c r="V75" s="120"/>
      <c r="W75" s="120"/>
      <c r="X75" s="120"/>
      <c r="Y75" s="120"/>
      <c r="Z75" s="120"/>
      <c r="AA75" s="120"/>
      <c r="AB75" s="120">
        <v>1.8</v>
      </c>
      <c r="AC75" s="120"/>
      <c r="AD75" s="120"/>
      <c r="AE75" s="120"/>
      <c r="AF75" s="120"/>
      <c r="AG75" s="120"/>
      <c r="AH75" s="120"/>
      <c r="AI75" s="120"/>
      <c r="AJ75" s="120"/>
      <c r="AK75" s="120"/>
      <c r="AL75" s="21" t="s">
        <v>228</v>
      </c>
      <c r="AM75" s="39" t="s">
        <v>119</v>
      </c>
      <c r="AN75" s="21" t="s">
        <v>118</v>
      </c>
      <c r="AO75" s="21" t="s">
        <v>119</v>
      </c>
      <c r="AP75" s="21" t="s">
        <v>120</v>
      </c>
      <c r="AQ75" s="21" t="s">
        <v>121</v>
      </c>
      <c r="AR75" s="21" t="s">
        <v>119</v>
      </c>
      <c r="AS75" s="21" t="s">
        <v>237</v>
      </c>
      <c r="AT75" s="39">
        <v>2013</v>
      </c>
      <c r="AU75" s="21" t="s">
        <v>238</v>
      </c>
      <c r="AV75" s="21" t="s">
        <v>239</v>
      </c>
      <c r="AW75" s="21" t="s">
        <v>126</v>
      </c>
      <c r="AX75" s="21" t="s">
        <v>240</v>
      </c>
      <c r="AY75" s="21" t="str">
        <f>"https://doi.org/"&amp;Table1[[#This Row],[DOI]]</f>
        <v>https://doi.org/10.1007/s11625-012-0196-y</v>
      </c>
      <c r="AZ75" s="21" t="s">
        <v>1530</v>
      </c>
      <c r="BA75" s="21" t="s">
        <v>120</v>
      </c>
      <c r="BB75" s="21" t="s">
        <v>1038</v>
      </c>
      <c r="BC75" s="21" t="s">
        <v>1037</v>
      </c>
      <c r="BD75" s="21" t="s">
        <v>241</v>
      </c>
      <c r="BE75" s="21" t="s">
        <v>131</v>
      </c>
      <c r="BF75" s="21" t="s">
        <v>233</v>
      </c>
      <c r="BG75" s="21" t="s">
        <v>242</v>
      </c>
      <c r="BH75" s="21">
        <v>4438</v>
      </c>
      <c r="BI75" s="21">
        <v>2753.6374999999998</v>
      </c>
      <c r="BJ75" s="21">
        <v>2502.9699999999998</v>
      </c>
      <c r="BK75" s="21">
        <v>791.95252500000004</v>
      </c>
      <c r="BL75" s="21">
        <v>815.68</v>
      </c>
      <c r="BM75" s="21">
        <v>9326410</v>
      </c>
      <c r="BN75" s="21">
        <v>981235</v>
      </c>
      <c r="BO75" s="21" t="s">
        <v>119</v>
      </c>
      <c r="BP75" s="21">
        <v>1135185</v>
      </c>
      <c r="BQ75" s="21">
        <v>0.19400000000000001</v>
      </c>
      <c r="BR75" s="21">
        <v>0.26400000000000001</v>
      </c>
      <c r="BS75" s="21">
        <v>1690</v>
      </c>
      <c r="BT75" s="21">
        <v>2460</v>
      </c>
      <c r="BU75" s="21" t="s">
        <v>120</v>
      </c>
      <c r="BV75" s="21" t="s">
        <v>120</v>
      </c>
      <c r="BW75" s="22" t="s">
        <v>234</v>
      </c>
      <c r="BX75" s="23" t="str">
        <f>_xlfn.XLOOKUP(BW75,dimensions_items!$B$4:$B$35,dimensions_items!$C$4:$C$35,"NULL",0)</f>
        <v>R5.2ASIA</v>
      </c>
      <c r="BY75" s="23" t="s">
        <v>42</v>
      </c>
      <c r="BZ75" s="28" t="s">
        <v>31</v>
      </c>
      <c r="CA75" s="22" t="s">
        <v>18</v>
      </c>
      <c r="CB75" s="28" t="s">
        <v>19</v>
      </c>
      <c r="CC75" s="21" t="str">
        <f t="shared" si="6"/>
        <v>RU</v>
      </c>
      <c r="CD75" s="21" t="str">
        <f t="shared" si="7"/>
        <v>U</v>
      </c>
      <c r="CE75" s="21" t="str">
        <f t="shared" si="8"/>
        <v>ASIA_CHN</v>
      </c>
      <c r="CF75" s="21">
        <f>IF(ISNUMBER(Table1[[#This Row],[concrete]]),Table1[[#This Row],[concrete]],IF(AND(ISNUMBER(Table1[[#This Row],[cement]]),ISNUMBER(Table1[[#This Row],[aggregates]])),Table1[[#This Row],[cement]]+Table1[[#This Row],[aggregates]],""))</f>
        <v>990</v>
      </c>
    </row>
    <row r="76" spans="1:84" s="8" customFormat="1">
      <c r="A76" s="10">
        <v>74</v>
      </c>
      <c r="B76" s="21" t="s">
        <v>227</v>
      </c>
      <c r="C76" s="21" t="s">
        <v>236</v>
      </c>
      <c r="D76" s="39">
        <v>2000</v>
      </c>
      <c r="E76" s="10">
        <v>2010</v>
      </c>
      <c r="F76" s="39">
        <v>40</v>
      </c>
      <c r="G76" s="39"/>
      <c r="H76" s="39"/>
      <c r="I76" s="39"/>
      <c r="J76" s="120">
        <v>15</v>
      </c>
      <c r="K76" s="120"/>
      <c r="L76" s="120"/>
      <c r="M76" s="120"/>
      <c r="N76" s="120">
        <v>220</v>
      </c>
      <c r="O76" s="120">
        <v>750</v>
      </c>
      <c r="P76" s="120">
        <v>180</v>
      </c>
      <c r="Q76" s="120">
        <v>25</v>
      </c>
      <c r="R76" s="120"/>
      <c r="S76" s="120"/>
      <c r="T76" s="120"/>
      <c r="U76" s="120"/>
      <c r="V76" s="120"/>
      <c r="W76" s="120"/>
      <c r="X76" s="120"/>
      <c r="Y76" s="120"/>
      <c r="Z76" s="120"/>
      <c r="AA76" s="120"/>
      <c r="AB76" s="120">
        <v>2</v>
      </c>
      <c r="AC76" s="120"/>
      <c r="AD76" s="120"/>
      <c r="AE76" s="120"/>
      <c r="AF76" s="120"/>
      <c r="AG76" s="120"/>
      <c r="AH76" s="120"/>
      <c r="AI76" s="120"/>
      <c r="AJ76" s="120"/>
      <c r="AK76" s="120"/>
      <c r="AL76" s="21" t="s">
        <v>228</v>
      </c>
      <c r="AM76" s="39" t="s">
        <v>119</v>
      </c>
      <c r="AN76" s="21" t="s">
        <v>118</v>
      </c>
      <c r="AO76" s="21" t="s">
        <v>119</v>
      </c>
      <c r="AP76" s="21" t="s">
        <v>120</v>
      </c>
      <c r="AQ76" s="21" t="s">
        <v>121</v>
      </c>
      <c r="AR76" s="21" t="s">
        <v>119</v>
      </c>
      <c r="AS76" s="21" t="s">
        <v>237</v>
      </c>
      <c r="AT76" s="39">
        <v>2013</v>
      </c>
      <c r="AU76" s="21" t="s">
        <v>238</v>
      </c>
      <c r="AV76" s="21" t="s">
        <v>239</v>
      </c>
      <c r="AW76" s="21" t="s">
        <v>126</v>
      </c>
      <c r="AX76" s="21" t="s">
        <v>240</v>
      </c>
      <c r="AY76" s="21" t="str">
        <f>"https://doi.org/"&amp;Table1[[#This Row],[DOI]]</f>
        <v>https://doi.org/10.1007/s11625-012-0196-y</v>
      </c>
      <c r="AZ76" s="21" t="s">
        <v>120</v>
      </c>
      <c r="BA76" s="21" t="s">
        <v>120</v>
      </c>
      <c r="BB76" s="21" t="s">
        <v>1038</v>
      </c>
      <c r="BC76" s="21" t="s">
        <v>1037</v>
      </c>
      <c r="BD76" s="21" t="s">
        <v>219</v>
      </c>
      <c r="BE76" s="21" t="s">
        <v>131</v>
      </c>
      <c r="BF76" s="21" t="s">
        <v>233</v>
      </c>
      <c r="BG76" s="21" t="s">
        <v>242</v>
      </c>
      <c r="BH76" s="21">
        <v>4438</v>
      </c>
      <c r="BI76" s="21">
        <v>2631.6925000000001</v>
      </c>
      <c r="BJ76" s="21">
        <v>2708.7</v>
      </c>
      <c r="BK76" s="21">
        <v>874.07752500000004</v>
      </c>
      <c r="BL76" s="21">
        <v>896.87249999999995</v>
      </c>
      <c r="BM76" s="21">
        <v>9326410</v>
      </c>
      <c r="BN76" s="21">
        <v>1258401</v>
      </c>
      <c r="BO76" s="21" t="s">
        <v>119</v>
      </c>
      <c r="BP76" s="21">
        <v>1331358</v>
      </c>
      <c r="BQ76" s="21">
        <v>0.35899999999999999</v>
      </c>
      <c r="BR76" s="21">
        <v>0.49199999999999999</v>
      </c>
      <c r="BS76" s="21">
        <v>4071</v>
      </c>
      <c r="BT76" s="21">
        <v>9475</v>
      </c>
      <c r="BU76" s="21" t="s">
        <v>120</v>
      </c>
      <c r="BV76" s="21" t="s">
        <v>120</v>
      </c>
      <c r="BW76" s="22" t="s">
        <v>234</v>
      </c>
      <c r="BX76" s="23" t="str">
        <f>_xlfn.XLOOKUP(BW76,dimensions_items!$B$4:$B$35,dimensions_items!$C$4:$C$35,"NULL",0)</f>
        <v>R5.2ASIA</v>
      </c>
      <c r="BY76" s="23" t="s">
        <v>42</v>
      </c>
      <c r="BZ76" s="28" t="s">
        <v>31</v>
      </c>
      <c r="CA76" s="22" t="s">
        <v>18</v>
      </c>
      <c r="CB76" s="28" t="s">
        <v>19</v>
      </c>
      <c r="CC76" s="21" t="str">
        <f t="shared" si="6"/>
        <v>RU</v>
      </c>
      <c r="CD76" s="21" t="str">
        <f t="shared" si="7"/>
        <v>U</v>
      </c>
      <c r="CE76" s="21" t="str">
        <f t="shared" si="8"/>
        <v>ASIA_CHN</v>
      </c>
      <c r="CF76" s="21">
        <f>IF(ISNUMBER(Table1[[#This Row],[concrete]]),Table1[[#This Row],[concrete]],IF(AND(ISNUMBER(Table1[[#This Row],[cement]]),ISNUMBER(Table1[[#This Row],[aggregates]])),Table1[[#This Row],[cement]]+Table1[[#This Row],[aggregates]],""))</f>
        <v>970</v>
      </c>
    </row>
    <row r="77" spans="1:84" s="8" customFormat="1">
      <c r="A77" s="10">
        <v>75</v>
      </c>
      <c r="B77" s="21" t="s">
        <v>227</v>
      </c>
      <c r="C77" s="21" t="s">
        <v>236</v>
      </c>
      <c r="D77" s="39">
        <v>1980</v>
      </c>
      <c r="E77" s="10">
        <v>1990</v>
      </c>
      <c r="F77" s="39">
        <v>4</v>
      </c>
      <c r="G77" s="39"/>
      <c r="H77" s="39"/>
      <c r="I77" s="39"/>
      <c r="J77" s="120">
        <v>25</v>
      </c>
      <c r="K77" s="120"/>
      <c r="L77" s="120"/>
      <c r="M77" s="120"/>
      <c r="N77" s="120">
        <v>190</v>
      </c>
      <c r="O77" s="120">
        <v>800</v>
      </c>
      <c r="P77" s="120">
        <v>400</v>
      </c>
      <c r="Q77" s="120">
        <v>20</v>
      </c>
      <c r="R77" s="120"/>
      <c r="S77" s="120"/>
      <c r="T77" s="120"/>
      <c r="U77" s="120"/>
      <c r="V77" s="120"/>
      <c r="W77" s="120"/>
      <c r="X77" s="120"/>
      <c r="Y77" s="120"/>
      <c r="Z77" s="120"/>
      <c r="AA77" s="120"/>
      <c r="AB77" s="120">
        <v>1.8</v>
      </c>
      <c r="AC77" s="120"/>
      <c r="AD77" s="120"/>
      <c r="AE77" s="120"/>
      <c r="AF77" s="120"/>
      <c r="AG77" s="120"/>
      <c r="AH77" s="120"/>
      <c r="AI77" s="120"/>
      <c r="AJ77" s="120"/>
      <c r="AK77" s="120"/>
      <c r="AL77" s="21" t="s">
        <v>243</v>
      </c>
      <c r="AM77" s="39" t="s">
        <v>119</v>
      </c>
      <c r="AN77" s="21" t="s">
        <v>118</v>
      </c>
      <c r="AO77" s="21" t="s">
        <v>119</v>
      </c>
      <c r="AP77" s="21" t="s">
        <v>120</v>
      </c>
      <c r="AQ77" s="21" t="s">
        <v>243</v>
      </c>
      <c r="AR77" s="21" t="s">
        <v>119</v>
      </c>
      <c r="AS77" s="21" t="s">
        <v>237</v>
      </c>
      <c r="AT77" s="39">
        <v>2013</v>
      </c>
      <c r="AU77" s="21" t="s">
        <v>238</v>
      </c>
      <c r="AV77" s="21" t="s">
        <v>239</v>
      </c>
      <c r="AW77" s="21" t="s">
        <v>126</v>
      </c>
      <c r="AX77" s="21" t="s">
        <v>240</v>
      </c>
      <c r="AY77" s="21" t="str">
        <f>"https://doi.org/"&amp;Table1[[#This Row],[DOI]]</f>
        <v>https://doi.org/10.1007/s11625-012-0196-y</v>
      </c>
      <c r="AZ77" s="21" t="s">
        <v>120</v>
      </c>
      <c r="BA77" s="21" t="s">
        <v>120</v>
      </c>
      <c r="BB77" s="21" t="s">
        <v>1038</v>
      </c>
      <c r="BC77" s="21" t="s">
        <v>1037</v>
      </c>
      <c r="BD77" s="21" t="s">
        <v>241</v>
      </c>
      <c r="BE77" s="21" t="s">
        <v>131</v>
      </c>
      <c r="BF77" s="21" t="s">
        <v>233</v>
      </c>
      <c r="BG77" s="21" t="s">
        <v>242</v>
      </c>
      <c r="BH77" s="21">
        <v>4438</v>
      </c>
      <c r="BI77" s="21">
        <v>2753.6374999999998</v>
      </c>
      <c r="BJ77" s="21">
        <v>2502.9699999999998</v>
      </c>
      <c r="BK77" s="21">
        <v>791.95252500000004</v>
      </c>
      <c r="BL77" s="21">
        <v>815.68</v>
      </c>
      <c r="BM77" s="21">
        <v>9326410</v>
      </c>
      <c r="BN77" s="21">
        <v>981235</v>
      </c>
      <c r="BO77" s="21" t="s">
        <v>119</v>
      </c>
      <c r="BP77" s="21">
        <v>1135185</v>
      </c>
      <c r="BQ77" s="21">
        <v>0.19400000000000001</v>
      </c>
      <c r="BR77" s="21">
        <v>0.26400000000000001</v>
      </c>
      <c r="BS77" s="21">
        <v>1690</v>
      </c>
      <c r="BT77" s="21">
        <v>2460</v>
      </c>
      <c r="BU77" s="21" t="s">
        <v>120</v>
      </c>
      <c r="BV77" s="21" t="s">
        <v>120</v>
      </c>
      <c r="BW77" s="22" t="s">
        <v>234</v>
      </c>
      <c r="BX77" s="23" t="str">
        <f>_xlfn.XLOOKUP(BW77,dimensions_items!$B$4:$B$35,dimensions_items!$C$4:$C$35,"NULL",0)</f>
        <v>R5.2ASIA</v>
      </c>
      <c r="BY77" s="23" t="s">
        <v>42</v>
      </c>
      <c r="BZ77" s="28" t="s">
        <v>31</v>
      </c>
      <c r="CA77" s="22" t="s">
        <v>18</v>
      </c>
      <c r="CB77" s="28" t="s">
        <v>19</v>
      </c>
      <c r="CC77" s="21" t="str">
        <f t="shared" si="6"/>
        <v>RU</v>
      </c>
      <c r="CD77" s="21" t="str">
        <f t="shared" si="7"/>
        <v>U</v>
      </c>
      <c r="CE77" s="21" t="str">
        <f t="shared" si="8"/>
        <v>ASIA_CHN</v>
      </c>
      <c r="CF77" s="21">
        <f>IF(ISNUMBER(Table1[[#This Row],[concrete]]),Table1[[#This Row],[concrete]],IF(AND(ISNUMBER(Table1[[#This Row],[cement]]),ISNUMBER(Table1[[#This Row],[aggregates]])),Table1[[#This Row],[cement]]+Table1[[#This Row],[aggregates]],""))</f>
        <v>990</v>
      </c>
    </row>
    <row r="78" spans="1:84" s="8" customFormat="1">
      <c r="A78" s="10">
        <v>76</v>
      </c>
      <c r="B78" s="21" t="s">
        <v>227</v>
      </c>
      <c r="C78" s="21" t="s">
        <v>236</v>
      </c>
      <c r="D78" s="39">
        <v>2000</v>
      </c>
      <c r="E78" s="10">
        <v>2010</v>
      </c>
      <c r="F78" s="39">
        <v>6</v>
      </c>
      <c r="G78" s="39"/>
      <c r="H78" s="39"/>
      <c r="I78" s="39"/>
      <c r="J78" s="120">
        <v>20</v>
      </c>
      <c r="K78" s="120"/>
      <c r="L78" s="120"/>
      <c r="M78" s="120"/>
      <c r="N78" s="120">
        <v>220</v>
      </c>
      <c r="O78" s="120">
        <v>750</v>
      </c>
      <c r="P78" s="120">
        <v>280</v>
      </c>
      <c r="Q78" s="120">
        <v>25</v>
      </c>
      <c r="R78" s="120"/>
      <c r="S78" s="120"/>
      <c r="T78" s="120"/>
      <c r="U78" s="120"/>
      <c r="V78" s="120"/>
      <c r="W78" s="120"/>
      <c r="X78" s="120"/>
      <c r="Y78" s="120"/>
      <c r="Z78" s="120"/>
      <c r="AA78" s="120"/>
      <c r="AB78" s="120">
        <v>2</v>
      </c>
      <c r="AC78" s="120"/>
      <c r="AD78" s="120"/>
      <c r="AE78" s="120"/>
      <c r="AF78" s="120"/>
      <c r="AG78" s="120"/>
      <c r="AH78" s="120"/>
      <c r="AI78" s="120"/>
      <c r="AJ78" s="120"/>
      <c r="AK78" s="120"/>
      <c r="AL78" s="21" t="s">
        <v>243</v>
      </c>
      <c r="AM78" s="39" t="s">
        <v>119</v>
      </c>
      <c r="AN78" s="21" t="s">
        <v>118</v>
      </c>
      <c r="AO78" s="21" t="s">
        <v>119</v>
      </c>
      <c r="AP78" s="21" t="s">
        <v>120</v>
      </c>
      <c r="AQ78" s="21" t="s">
        <v>243</v>
      </c>
      <c r="AR78" s="21" t="s">
        <v>119</v>
      </c>
      <c r="AS78" s="21" t="s">
        <v>237</v>
      </c>
      <c r="AT78" s="39">
        <v>2013</v>
      </c>
      <c r="AU78" s="21" t="s">
        <v>238</v>
      </c>
      <c r="AV78" s="21" t="s">
        <v>239</v>
      </c>
      <c r="AW78" s="21" t="s">
        <v>126</v>
      </c>
      <c r="AX78" s="21" t="s">
        <v>240</v>
      </c>
      <c r="AY78" s="21" t="str">
        <f>"https://doi.org/"&amp;Table1[[#This Row],[DOI]]</f>
        <v>https://doi.org/10.1007/s11625-012-0196-y</v>
      </c>
      <c r="AZ78" s="21" t="s">
        <v>120</v>
      </c>
      <c r="BA78" s="21" t="s">
        <v>120</v>
      </c>
      <c r="BB78" s="21" t="s">
        <v>1038</v>
      </c>
      <c r="BC78" s="21" t="s">
        <v>1037</v>
      </c>
      <c r="BD78" s="21" t="s">
        <v>219</v>
      </c>
      <c r="BE78" s="21" t="s">
        <v>131</v>
      </c>
      <c r="BF78" s="21" t="s">
        <v>233</v>
      </c>
      <c r="BG78" s="21" t="s">
        <v>242</v>
      </c>
      <c r="BH78" s="21">
        <v>4438</v>
      </c>
      <c r="BI78" s="21">
        <v>2631.6925000000001</v>
      </c>
      <c r="BJ78" s="21">
        <v>2708.7</v>
      </c>
      <c r="BK78" s="21">
        <v>874.07752500000004</v>
      </c>
      <c r="BL78" s="21">
        <v>896.87249999999995</v>
      </c>
      <c r="BM78" s="21">
        <v>9326410</v>
      </c>
      <c r="BN78" s="21">
        <v>1258401</v>
      </c>
      <c r="BO78" s="21" t="s">
        <v>119</v>
      </c>
      <c r="BP78" s="21">
        <v>1331358</v>
      </c>
      <c r="BQ78" s="21">
        <v>0.35899999999999999</v>
      </c>
      <c r="BR78" s="21">
        <v>0.49199999999999999</v>
      </c>
      <c r="BS78" s="21">
        <v>4071</v>
      </c>
      <c r="BT78" s="21">
        <v>9475</v>
      </c>
      <c r="BU78" s="21" t="s">
        <v>120</v>
      </c>
      <c r="BV78" s="21" t="s">
        <v>120</v>
      </c>
      <c r="BW78" s="22" t="s">
        <v>234</v>
      </c>
      <c r="BX78" s="23" t="str">
        <f>_xlfn.XLOOKUP(BW78,dimensions_items!$B$4:$B$35,dimensions_items!$C$4:$C$35,"NULL",0)</f>
        <v>R5.2ASIA</v>
      </c>
      <c r="BY78" s="23" t="s">
        <v>42</v>
      </c>
      <c r="BZ78" s="28" t="s">
        <v>31</v>
      </c>
      <c r="CA78" s="22" t="s">
        <v>18</v>
      </c>
      <c r="CB78" s="28" t="s">
        <v>19</v>
      </c>
      <c r="CC78" s="21" t="str">
        <f t="shared" si="6"/>
        <v>RU</v>
      </c>
      <c r="CD78" s="21" t="str">
        <f t="shared" si="7"/>
        <v>U</v>
      </c>
      <c r="CE78" s="21" t="str">
        <f t="shared" si="8"/>
        <v>ASIA_CHN</v>
      </c>
      <c r="CF78" s="21">
        <f>IF(ISNUMBER(Table1[[#This Row],[concrete]]),Table1[[#This Row],[concrete]],IF(AND(ISNUMBER(Table1[[#This Row],[cement]]),ISNUMBER(Table1[[#This Row],[aggregates]])),Table1[[#This Row],[cement]]+Table1[[#This Row],[aggregates]],""))</f>
        <v>970</v>
      </c>
    </row>
    <row r="79" spans="1:84" s="8" customFormat="1">
      <c r="A79" s="10">
        <v>77</v>
      </c>
      <c r="B79" s="21" t="s">
        <v>227</v>
      </c>
      <c r="C79" s="21" t="s">
        <v>236</v>
      </c>
      <c r="D79" s="39">
        <v>2010</v>
      </c>
      <c r="E79" s="10">
        <v>2010</v>
      </c>
      <c r="F79" s="39">
        <v>5</v>
      </c>
      <c r="G79" s="39"/>
      <c r="H79" s="39">
        <v>2.02</v>
      </c>
      <c r="I79" s="39"/>
      <c r="J79" s="120"/>
      <c r="K79" s="120"/>
      <c r="L79" s="120"/>
      <c r="M79" s="120"/>
      <c r="N79" s="120">
        <v>150</v>
      </c>
      <c r="O79" s="120"/>
      <c r="P79" s="120"/>
      <c r="Q79" s="120"/>
      <c r="R79" s="120"/>
      <c r="S79" s="120"/>
      <c r="T79" s="120"/>
      <c r="U79" s="120"/>
      <c r="V79" s="120"/>
      <c r="W79" s="120"/>
      <c r="X79" s="120"/>
      <c r="Y79" s="120"/>
      <c r="Z79" s="120"/>
      <c r="AA79" s="120"/>
      <c r="AB79" s="120">
        <v>1.75</v>
      </c>
      <c r="AC79" s="120"/>
      <c r="AD79" s="120"/>
      <c r="AE79" s="120"/>
      <c r="AF79" s="120"/>
      <c r="AG79" s="120"/>
      <c r="AH79" s="120"/>
      <c r="AI79" s="120"/>
      <c r="AJ79" s="120"/>
      <c r="AK79" s="120"/>
      <c r="AL79" s="21" t="s">
        <v>243</v>
      </c>
      <c r="AM79" s="39" t="s">
        <v>119</v>
      </c>
      <c r="AN79" s="21" t="s">
        <v>118</v>
      </c>
      <c r="AO79" s="21" t="s">
        <v>20</v>
      </c>
      <c r="AP79" s="21" t="s">
        <v>120</v>
      </c>
      <c r="AQ79" s="21" t="s">
        <v>243</v>
      </c>
      <c r="AR79" s="21" t="s">
        <v>122</v>
      </c>
      <c r="AS79" s="21" t="s">
        <v>244</v>
      </c>
      <c r="AT79" s="39">
        <v>2014</v>
      </c>
      <c r="AU79" s="21" t="s">
        <v>245</v>
      </c>
      <c r="AV79" s="21" t="s">
        <v>246</v>
      </c>
      <c r="AW79" s="21" t="s">
        <v>126</v>
      </c>
      <c r="AX79" s="21" t="s">
        <v>119</v>
      </c>
      <c r="AY79" s="21" t="s">
        <v>247</v>
      </c>
      <c r="AZ79" s="21" t="s">
        <v>1531</v>
      </c>
      <c r="BA79" s="21" t="s">
        <v>120</v>
      </c>
      <c r="BB79" s="21" t="s">
        <v>120</v>
      </c>
      <c r="BC79" s="21" t="s">
        <v>1039</v>
      </c>
      <c r="BD79" s="21" t="s">
        <v>248</v>
      </c>
      <c r="BE79" s="21" t="s">
        <v>131</v>
      </c>
      <c r="BF79" s="21" t="s">
        <v>233</v>
      </c>
      <c r="BG79" s="21" t="s">
        <v>242</v>
      </c>
      <c r="BH79" s="21">
        <v>4438</v>
      </c>
      <c r="BI79" s="21" t="s">
        <v>119</v>
      </c>
      <c r="BJ79" s="21">
        <v>2708.7</v>
      </c>
      <c r="BK79" s="21" t="s">
        <v>119</v>
      </c>
      <c r="BL79" s="21">
        <v>896.87249999999995</v>
      </c>
      <c r="BM79" s="21">
        <v>9326410</v>
      </c>
      <c r="BN79" s="21" t="s">
        <v>119</v>
      </c>
      <c r="BO79" s="21" t="s">
        <v>119</v>
      </c>
      <c r="BP79" s="21">
        <v>1331358</v>
      </c>
      <c r="BQ79" s="21">
        <v>0.49199999999999999</v>
      </c>
      <c r="BR79" s="21">
        <v>0.55500000000000005</v>
      </c>
      <c r="BS79" s="21" t="s">
        <v>119</v>
      </c>
      <c r="BT79" s="21">
        <v>9475</v>
      </c>
      <c r="BU79" s="21" t="s">
        <v>120</v>
      </c>
      <c r="BV79" s="21" t="s">
        <v>120</v>
      </c>
      <c r="BW79" s="22" t="s">
        <v>234</v>
      </c>
      <c r="BX79" s="23" t="str">
        <f>_xlfn.XLOOKUP(BW79,dimensions_items!$B$4:$B$35,dimensions_items!$C$4:$C$35,"NULL",0)</f>
        <v>R5.2ASIA</v>
      </c>
      <c r="BY79" s="27" t="s">
        <v>25</v>
      </c>
      <c r="BZ79" s="28" t="s">
        <v>26</v>
      </c>
      <c r="CA79" s="25" t="s">
        <v>18</v>
      </c>
      <c r="CB79" s="22" t="s">
        <v>23</v>
      </c>
      <c r="CC79" s="21" t="str">
        <f t="shared" si="6"/>
        <v>RS</v>
      </c>
      <c r="CD79" s="21" t="str">
        <f t="shared" si="7"/>
        <v>C</v>
      </c>
      <c r="CE79" s="21" t="str">
        <f t="shared" si="8"/>
        <v>ASIA_CHN</v>
      </c>
      <c r="CF79" s="21" t="str">
        <f>IF(ISNUMBER(Table1[[#This Row],[concrete]]),Table1[[#This Row],[concrete]],IF(AND(ISNUMBER(Table1[[#This Row],[cement]]),ISNUMBER(Table1[[#This Row],[aggregates]])),Table1[[#This Row],[cement]]+Table1[[#This Row],[aggregates]],""))</f>
        <v/>
      </c>
    </row>
    <row r="80" spans="1:84" s="8" customFormat="1">
      <c r="A80" s="10">
        <v>78</v>
      </c>
      <c r="B80" s="21" t="s">
        <v>227</v>
      </c>
      <c r="C80" s="21" t="s">
        <v>236</v>
      </c>
      <c r="D80" s="39">
        <v>2010</v>
      </c>
      <c r="E80" s="10">
        <v>2010</v>
      </c>
      <c r="F80" s="39">
        <v>49</v>
      </c>
      <c r="G80" s="39"/>
      <c r="H80" s="39">
        <v>2.02</v>
      </c>
      <c r="I80" s="39"/>
      <c r="J80" s="120"/>
      <c r="K80" s="120"/>
      <c r="L80" s="120"/>
      <c r="M80" s="120"/>
      <c r="N80" s="120">
        <v>212</v>
      </c>
      <c r="O80" s="120"/>
      <c r="P80" s="120"/>
      <c r="Q80" s="120"/>
      <c r="R80" s="120"/>
      <c r="S80" s="120"/>
      <c r="T80" s="120"/>
      <c r="U80" s="120"/>
      <c r="V80" s="120"/>
      <c r="W80" s="120"/>
      <c r="X80" s="120"/>
      <c r="Y80" s="120"/>
      <c r="Z80" s="120"/>
      <c r="AA80" s="120"/>
      <c r="AB80" s="120">
        <v>1.75</v>
      </c>
      <c r="AC80" s="120"/>
      <c r="AD80" s="120"/>
      <c r="AE80" s="120"/>
      <c r="AF80" s="120"/>
      <c r="AG80" s="120"/>
      <c r="AH80" s="120"/>
      <c r="AI80" s="120"/>
      <c r="AJ80" s="120"/>
      <c r="AK80" s="120"/>
      <c r="AL80" s="21" t="s">
        <v>121</v>
      </c>
      <c r="AM80" s="39" t="s">
        <v>119</v>
      </c>
      <c r="AN80" s="21" t="s">
        <v>118</v>
      </c>
      <c r="AO80" s="21" t="s">
        <v>24</v>
      </c>
      <c r="AP80" s="21" t="s">
        <v>120</v>
      </c>
      <c r="AQ80" s="21" t="s">
        <v>121</v>
      </c>
      <c r="AR80" s="21" t="s">
        <v>122</v>
      </c>
      <c r="AS80" s="21" t="s">
        <v>244</v>
      </c>
      <c r="AT80" s="39">
        <v>2014</v>
      </c>
      <c r="AU80" s="21" t="s">
        <v>245</v>
      </c>
      <c r="AV80" s="21" t="s">
        <v>246</v>
      </c>
      <c r="AW80" s="21" t="s">
        <v>126</v>
      </c>
      <c r="AX80" s="21" t="s">
        <v>119</v>
      </c>
      <c r="AY80" s="21" t="s">
        <v>247</v>
      </c>
      <c r="AZ80" s="21" t="s">
        <v>1531</v>
      </c>
      <c r="BA80" s="21" t="s">
        <v>120</v>
      </c>
      <c r="BB80" s="21" t="s">
        <v>120</v>
      </c>
      <c r="BC80" s="21" t="s">
        <v>1039</v>
      </c>
      <c r="BD80" s="21" t="s">
        <v>248</v>
      </c>
      <c r="BE80" s="21" t="s">
        <v>131</v>
      </c>
      <c r="BF80" s="21" t="s">
        <v>233</v>
      </c>
      <c r="BG80" s="21" t="s">
        <v>242</v>
      </c>
      <c r="BH80" s="21">
        <v>4438</v>
      </c>
      <c r="BI80" s="21" t="s">
        <v>119</v>
      </c>
      <c r="BJ80" s="21">
        <v>2708.7</v>
      </c>
      <c r="BK80" s="21" t="s">
        <v>119</v>
      </c>
      <c r="BL80" s="21">
        <v>896.87249999999995</v>
      </c>
      <c r="BM80" s="21">
        <v>9326410</v>
      </c>
      <c r="BN80" s="21" t="s">
        <v>119</v>
      </c>
      <c r="BO80" s="21" t="s">
        <v>119</v>
      </c>
      <c r="BP80" s="21">
        <v>1331358</v>
      </c>
      <c r="BQ80" s="21">
        <v>0.49199999999999999</v>
      </c>
      <c r="BR80" s="21">
        <v>0.55500000000000005</v>
      </c>
      <c r="BS80" s="21" t="s">
        <v>119</v>
      </c>
      <c r="BT80" s="21">
        <v>9475</v>
      </c>
      <c r="BU80" s="21" t="s">
        <v>120</v>
      </c>
      <c r="BV80" s="21" t="s">
        <v>120</v>
      </c>
      <c r="BW80" s="22" t="s">
        <v>234</v>
      </c>
      <c r="BX80" s="23" t="str">
        <f>_xlfn.XLOOKUP(BW80,dimensions_items!$B$4:$B$35,dimensions_items!$C$4:$C$35,"NULL",0)</f>
        <v>R5.2ASIA</v>
      </c>
      <c r="BY80" s="27" t="s">
        <v>40</v>
      </c>
      <c r="BZ80" s="28" t="s">
        <v>26</v>
      </c>
      <c r="CA80" s="25" t="s">
        <v>18</v>
      </c>
      <c r="CB80" s="22" t="s">
        <v>23</v>
      </c>
      <c r="CC80" s="21" t="str">
        <f t="shared" si="6"/>
        <v>RM</v>
      </c>
      <c r="CD80" s="21" t="str">
        <f t="shared" si="7"/>
        <v>C</v>
      </c>
      <c r="CE80" s="21" t="str">
        <f t="shared" si="8"/>
        <v>ASIA_CHN</v>
      </c>
      <c r="CF80" s="21" t="str">
        <f>IF(ISNUMBER(Table1[[#This Row],[concrete]]),Table1[[#This Row],[concrete]],IF(AND(ISNUMBER(Table1[[#This Row],[cement]]),ISNUMBER(Table1[[#This Row],[aggregates]])),Table1[[#This Row],[cement]]+Table1[[#This Row],[aggregates]],""))</f>
        <v/>
      </c>
    </row>
    <row r="81" spans="1:84" s="8" customFormat="1">
      <c r="A81" s="10">
        <v>79</v>
      </c>
      <c r="B81" s="21" t="s">
        <v>227</v>
      </c>
      <c r="C81" s="21" t="s">
        <v>236</v>
      </c>
      <c r="D81" s="39">
        <v>2010</v>
      </c>
      <c r="E81" s="10">
        <v>2010</v>
      </c>
      <c r="F81" s="39">
        <v>59</v>
      </c>
      <c r="G81" s="39"/>
      <c r="H81" s="39">
        <v>4.9000000000000004</v>
      </c>
      <c r="I81" s="39"/>
      <c r="J81" s="120"/>
      <c r="K81" s="120"/>
      <c r="L81" s="120"/>
      <c r="M81" s="120"/>
      <c r="N81" s="120">
        <v>220</v>
      </c>
      <c r="O81" s="120"/>
      <c r="P81" s="120"/>
      <c r="Q81" s="120"/>
      <c r="R81" s="120"/>
      <c r="S81" s="120"/>
      <c r="T81" s="120"/>
      <c r="U81" s="120"/>
      <c r="V81" s="120"/>
      <c r="W81" s="120"/>
      <c r="X81" s="120"/>
      <c r="Y81" s="120"/>
      <c r="Z81" s="120"/>
      <c r="AA81" s="120"/>
      <c r="AB81" s="120">
        <v>7.5</v>
      </c>
      <c r="AC81" s="120"/>
      <c r="AD81" s="120"/>
      <c r="AE81" s="120"/>
      <c r="AF81" s="120"/>
      <c r="AG81" s="120"/>
      <c r="AH81" s="120"/>
      <c r="AI81" s="120"/>
      <c r="AJ81" s="120"/>
      <c r="AK81" s="120"/>
      <c r="AL81" s="21" t="s">
        <v>193</v>
      </c>
      <c r="AM81" s="39" t="s">
        <v>119</v>
      </c>
      <c r="AN81" s="21" t="s">
        <v>192</v>
      </c>
      <c r="AO81" s="21" t="s">
        <v>119</v>
      </c>
      <c r="AP81" s="21" t="s">
        <v>120</v>
      </c>
      <c r="AQ81" s="21" t="s">
        <v>121</v>
      </c>
      <c r="AR81" s="21" t="s">
        <v>122</v>
      </c>
      <c r="AS81" s="21" t="s">
        <v>244</v>
      </c>
      <c r="AT81" s="39">
        <v>2014</v>
      </c>
      <c r="AU81" s="21" t="s">
        <v>245</v>
      </c>
      <c r="AV81" s="21" t="s">
        <v>246</v>
      </c>
      <c r="AW81" s="21" t="s">
        <v>126</v>
      </c>
      <c r="AX81" s="21" t="s">
        <v>119</v>
      </c>
      <c r="AY81" s="21" t="s">
        <v>247</v>
      </c>
      <c r="AZ81" s="21" t="s">
        <v>1531</v>
      </c>
      <c r="BA81" s="21" t="s">
        <v>120</v>
      </c>
      <c r="BB81" s="21" t="s">
        <v>120</v>
      </c>
      <c r="BC81" s="21" t="s">
        <v>1039</v>
      </c>
      <c r="BD81" s="21" t="s">
        <v>248</v>
      </c>
      <c r="BE81" s="21" t="s">
        <v>131</v>
      </c>
      <c r="BF81" s="21" t="s">
        <v>233</v>
      </c>
      <c r="BG81" s="21" t="s">
        <v>242</v>
      </c>
      <c r="BH81" s="21">
        <v>4438</v>
      </c>
      <c r="BI81" s="21" t="s">
        <v>119</v>
      </c>
      <c r="BJ81" s="21">
        <v>2708.7</v>
      </c>
      <c r="BK81" s="21" t="s">
        <v>119</v>
      </c>
      <c r="BL81" s="21">
        <v>896.87249999999995</v>
      </c>
      <c r="BM81" s="21">
        <v>9326410</v>
      </c>
      <c r="BN81" s="21" t="s">
        <v>119</v>
      </c>
      <c r="BO81" s="21" t="s">
        <v>119</v>
      </c>
      <c r="BP81" s="21">
        <v>1331358</v>
      </c>
      <c r="BQ81" s="21">
        <v>0.49199999999999999</v>
      </c>
      <c r="BR81" s="21">
        <v>0.55500000000000005</v>
      </c>
      <c r="BS81" s="21" t="s">
        <v>119</v>
      </c>
      <c r="BT81" s="21">
        <v>9475</v>
      </c>
      <c r="BU81" s="21" t="s">
        <v>120</v>
      </c>
      <c r="BV81" s="21" t="s">
        <v>120</v>
      </c>
      <c r="BW81" s="22" t="s">
        <v>234</v>
      </c>
      <c r="BX81" s="23" t="str">
        <f>_xlfn.XLOOKUP(BW81,dimensions_items!$B$4:$B$35,dimensions_items!$C$4:$C$35,"NULL",0)</f>
        <v>R5.2ASIA</v>
      </c>
      <c r="BY81" s="27" t="s">
        <v>50</v>
      </c>
      <c r="BZ81" s="28" t="s">
        <v>26</v>
      </c>
      <c r="CA81" s="25" t="s">
        <v>18</v>
      </c>
      <c r="CB81" s="22" t="s">
        <v>23</v>
      </c>
      <c r="CC81" s="21" t="str">
        <f t="shared" si="6"/>
        <v>NR</v>
      </c>
      <c r="CD81" s="21" t="str">
        <f t="shared" si="7"/>
        <v>C</v>
      </c>
      <c r="CE81" s="21" t="str">
        <f t="shared" si="8"/>
        <v>ASIA_CHN</v>
      </c>
      <c r="CF81" s="21" t="str">
        <f>IF(ISNUMBER(Table1[[#This Row],[concrete]]),Table1[[#This Row],[concrete]],IF(AND(ISNUMBER(Table1[[#This Row],[cement]]),ISNUMBER(Table1[[#This Row],[aggregates]])),Table1[[#This Row],[cement]]+Table1[[#This Row],[aggregates]],""))</f>
        <v/>
      </c>
    </row>
    <row r="82" spans="1:84" s="8" customFormat="1">
      <c r="A82" s="10">
        <v>80</v>
      </c>
      <c r="B82" s="21" t="s">
        <v>227</v>
      </c>
      <c r="C82" s="21" t="s">
        <v>119</v>
      </c>
      <c r="D82" s="39">
        <v>2007</v>
      </c>
      <c r="E82" s="10">
        <v>2007</v>
      </c>
      <c r="F82" s="39">
        <v>72</v>
      </c>
      <c r="G82" s="39"/>
      <c r="H82" s="39"/>
      <c r="I82" s="39"/>
      <c r="J82" s="120"/>
      <c r="K82" s="120"/>
      <c r="L82" s="120"/>
      <c r="M82" s="120">
        <v>392.5</v>
      </c>
      <c r="N82" s="120"/>
      <c r="O82" s="120"/>
      <c r="P82" s="120">
        <v>340</v>
      </c>
      <c r="Q82" s="120"/>
      <c r="R82" s="120"/>
      <c r="S82" s="120">
        <v>36</v>
      </c>
      <c r="T82" s="120"/>
      <c r="U82" s="120"/>
      <c r="V82" s="120">
        <v>2.2000000000000002</v>
      </c>
      <c r="W82" s="120"/>
      <c r="X82" s="120"/>
      <c r="Y82" s="120"/>
      <c r="Z82" s="120"/>
      <c r="AA82" s="120"/>
      <c r="AB82" s="120">
        <v>1.75</v>
      </c>
      <c r="AC82" s="120"/>
      <c r="AD82" s="120"/>
      <c r="AE82" s="120"/>
      <c r="AF82" s="120"/>
      <c r="AG82" s="120"/>
      <c r="AH82" s="120"/>
      <c r="AI82" s="120"/>
      <c r="AJ82" s="120"/>
      <c r="AK82" s="120"/>
      <c r="AL82" s="21" t="s">
        <v>24</v>
      </c>
      <c r="AM82" s="39" t="s">
        <v>119</v>
      </c>
      <c r="AN82" s="21" t="s">
        <v>118</v>
      </c>
      <c r="AO82" s="21" t="s">
        <v>24</v>
      </c>
      <c r="AP82" s="21" t="s">
        <v>120</v>
      </c>
      <c r="AQ82" s="21" t="s">
        <v>119</v>
      </c>
      <c r="AR82" s="21" t="s">
        <v>119</v>
      </c>
      <c r="AS82" s="21" t="s">
        <v>249</v>
      </c>
      <c r="AT82" s="39">
        <v>2007</v>
      </c>
      <c r="AU82" s="21" t="s">
        <v>250</v>
      </c>
      <c r="AV82" s="21" t="s">
        <v>125</v>
      </c>
      <c r="AW82" s="21" t="s">
        <v>126</v>
      </c>
      <c r="AX82" s="21" t="s">
        <v>251</v>
      </c>
      <c r="AY82" s="21" t="str">
        <f>"https://doi.org/"&amp;Table1[[#This Row],[DOI]]</f>
        <v>https://doi.org/10.1162/jie.2007.1199</v>
      </c>
      <c r="AZ82" s="21" t="s">
        <v>1532</v>
      </c>
      <c r="BA82" s="21" t="s">
        <v>120</v>
      </c>
      <c r="BB82" s="21" t="s">
        <v>120</v>
      </c>
      <c r="BC82" s="21" t="s">
        <v>1040</v>
      </c>
      <c r="BD82" s="21" t="s">
        <v>252</v>
      </c>
      <c r="BE82" s="21" t="s">
        <v>131</v>
      </c>
      <c r="BF82" s="21" t="s">
        <v>233</v>
      </c>
      <c r="BG82" s="21" t="s">
        <v>119</v>
      </c>
      <c r="BH82" s="21">
        <v>3893</v>
      </c>
      <c r="BI82" s="21" t="s">
        <v>119</v>
      </c>
      <c r="BJ82" s="21">
        <v>2499.5224499999999</v>
      </c>
      <c r="BK82" s="21" t="s">
        <v>119</v>
      </c>
      <c r="BL82" s="21">
        <v>923.38250000000005</v>
      </c>
      <c r="BM82" s="21">
        <v>9326410</v>
      </c>
      <c r="BN82" s="21" t="s">
        <v>119</v>
      </c>
      <c r="BO82" s="21" t="s">
        <v>119</v>
      </c>
      <c r="BP82" s="21">
        <v>1311877</v>
      </c>
      <c r="BQ82" s="21">
        <v>0.42499999999999999</v>
      </c>
      <c r="BR82" s="21">
        <v>0.49199999999999999</v>
      </c>
      <c r="BS82" s="21" t="s">
        <v>119</v>
      </c>
      <c r="BT82" s="21">
        <v>7482</v>
      </c>
      <c r="BU82" s="21" t="s">
        <v>120</v>
      </c>
      <c r="BV82" s="21" t="s">
        <v>120</v>
      </c>
      <c r="BW82" s="22" t="s">
        <v>234</v>
      </c>
      <c r="BX82" s="23" t="str">
        <f>_xlfn.XLOOKUP(BW82,dimensions_items!$B$4:$B$35,dimensions_items!$C$4:$C$35,"NULL",0)</f>
        <v>R5.2ASIA</v>
      </c>
      <c r="BY82" s="27" t="s">
        <v>40</v>
      </c>
      <c r="BZ82" s="28" t="s">
        <v>26</v>
      </c>
      <c r="CA82" s="22" t="s">
        <v>18</v>
      </c>
      <c r="CB82" s="22" t="s">
        <v>23</v>
      </c>
      <c r="CC82" s="21" t="str">
        <f t="shared" si="6"/>
        <v>RM</v>
      </c>
      <c r="CD82" s="21" t="str">
        <f t="shared" si="7"/>
        <v>C</v>
      </c>
      <c r="CE82" s="21" t="str">
        <f t="shared" si="8"/>
        <v>ASIA_CHN</v>
      </c>
      <c r="CF82" s="21">
        <f>IF(ISNUMBER(Table1[[#This Row],[concrete]]),Table1[[#This Row],[concrete]],IF(AND(ISNUMBER(Table1[[#This Row],[cement]]),ISNUMBER(Table1[[#This Row],[aggregates]])),Table1[[#This Row],[cement]]+Table1[[#This Row],[aggregates]],""))</f>
        <v>392.5</v>
      </c>
    </row>
    <row r="83" spans="1:84" s="8" customFormat="1">
      <c r="A83" s="10">
        <v>81</v>
      </c>
      <c r="B83" s="21" t="s">
        <v>227</v>
      </c>
      <c r="C83" s="21" t="s">
        <v>119</v>
      </c>
      <c r="D83" s="39">
        <v>2007</v>
      </c>
      <c r="E83" s="10">
        <v>2007</v>
      </c>
      <c r="F83" s="39">
        <v>80</v>
      </c>
      <c r="G83" s="39"/>
      <c r="H83" s="39"/>
      <c r="I83" s="39"/>
      <c r="J83" s="120"/>
      <c r="K83" s="120"/>
      <c r="L83" s="120"/>
      <c r="M83" s="120">
        <v>555</v>
      </c>
      <c r="N83" s="120"/>
      <c r="O83" s="120"/>
      <c r="P83" s="120">
        <v>98</v>
      </c>
      <c r="Q83" s="120"/>
      <c r="R83" s="120"/>
      <c r="S83" s="120"/>
      <c r="T83" s="120"/>
      <c r="U83" s="120"/>
      <c r="V83" s="120"/>
      <c r="W83" s="120"/>
      <c r="X83" s="120"/>
      <c r="Y83" s="120"/>
      <c r="Z83" s="120"/>
      <c r="AA83" s="120"/>
      <c r="AB83" s="120">
        <v>7.5</v>
      </c>
      <c r="AC83" s="120"/>
      <c r="AD83" s="120"/>
      <c r="AE83" s="120"/>
      <c r="AF83" s="120"/>
      <c r="AG83" s="120"/>
      <c r="AH83" s="120"/>
      <c r="AI83" s="120"/>
      <c r="AJ83" s="120"/>
      <c r="AK83" s="120"/>
      <c r="AL83" s="21" t="s">
        <v>119</v>
      </c>
      <c r="AM83" s="39" t="s">
        <v>119</v>
      </c>
      <c r="AN83" s="21" t="s">
        <v>192</v>
      </c>
      <c r="AO83" s="21" t="s">
        <v>119</v>
      </c>
      <c r="AP83" s="21" t="s">
        <v>120</v>
      </c>
      <c r="AQ83" s="21" t="s">
        <v>119</v>
      </c>
      <c r="AR83" s="21" t="s">
        <v>119</v>
      </c>
      <c r="AS83" s="21" t="s">
        <v>249</v>
      </c>
      <c r="AT83" s="39">
        <v>2007</v>
      </c>
      <c r="AU83" s="21" t="s">
        <v>250</v>
      </c>
      <c r="AV83" s="21" t="s">
        <v>125</v>
      </c>
      <c r="AW83" s="21" t="s">
        <v>126</v>
      </c>
      <c r="AX83" s="21" t="s">
        <v>251</v>
      </c>
      <c r="AY83" s="21" t="str">
        <f>"https://doi.org/"&amp;Table1[[#This Row],[DOI]]</f>
        <v>https://doi.org/10.1162/jie.2007.1199</v>
      </c>
      <c r="AZ83" s="21" t="s">
        <v>1533</v>
      </c>
      <c r="BA83" s="21" t="s">
        <v>120</v>
      </c>
      <c r="BB83" s="21" t="s">
        <v>120</v>
      </c>
      <c r="BC83" s="21" t="s">
        <v>1041</v>
      </c>
      <c r="BD83" s="21" t="s">
        <v>252</v>
      </c>
      <c r="BE83" s="21" t="s">
        <v>131</v>
      </c>
      <c r="BF83" s="21" t="s">
        <v>233</v>
      </c>
      <c r="BG83" s="21" t="s">
        <v>119</v>
      </c>
      <c r="BH83" s="21">
        <v>3893</v>
      </c>
      <c r="BI83" s="21" t="s">
        <v>119</v>
      </c>
      <c r="BJ83" s="21">
        <v>2499.5224499999999</v>
      </c>
      <c r="BK83" s="21" t="s">
        <v>119</v>
      </c>
      <c r="BL83" s="21">
        <v>923.38250000000005</v>
      </c>
      <c r="BM83" s="21">
        <v>9326410</v>
      </c>
      <c r="BN83" s="21" t="s">
        <v>119</v>
      </c>
      <c r="BO83" s="21" t="s">
        <v>119</v>
      </c>
      <c r="BP83" s="21">
        <v>1311877</v>
      </c>
      <c r="BQ83" s="21">
        <v>0.42499999999999999</v>
      </c>
      <c r="BR83" s="21">
        <v>0.49199999999999999</v>
      </c>
      <c r="BS83" s="21" t="s">
        <v>119</v>
      </c>
      <c r="BT83" s="21">
        <v>7482</v>
      </c>
      <c r="BU83" s="21" t="s">
        <v>120</v>
      </c>
      <c r="BV83" s="21" t="s">
        <v>120</v>
      </c>
      <c r="BW83" s="22" t="s">
        <v>234</v>
      </c>
      <c r="BX83" s="23" t="str">
        <f>_xlfn.XLOOKUP(BW83,dimensions_items!$B$4:$B$35,dimensions_items!$C$4:$C$35,"NULL",0)</f>
        <v>R5.2ASIA</v>
      </c>
      <c r="BY83" s="27" t="s">
        <v>50</v>
      </c>
      <c r="BZ83" s="28" t="s">
        <v>26</v>
      </c>
      <c r="CA83" s="29" t="s">
        <v>18</v>
      </c>
      <c r="CB83" s="22" t="s">
        <v>23</v>
      </c>
      <c r="CC83" s="21" t="str">
        <f t="shared" si="6"/>
        <v>NR</v>
      </c>
      <c r="CD83" s="21" t="str">
        <f t="shared" si="7"/>
        <v>C</v>
      </c>
      <c r="CE83" s="21" t="str">
        <f t="shared" si="8"/>
        <v>ASIA_CHN</v>
      </c>
      <c r="CF83" s="21">
        <f>IF(ISNUMBER(Table1[[#This Row],[concrete]]),Table1[[#This Row],[concrete]],IF(AND(ISNUMBER(Table1[[#This Row],[cement]]),ISNUMBER(Table1[[#This Row],[aggregates]])),Table1[[#This Row],[cement]]+Table1[[#This Row],[aggregates]],""))</f>
        <v>555</v>
      </c>
    </row>
    <row r="84" spans="1:84" s="8" customFormat="1">
      <c r="A84" s="10">
        <v>82</v>
      </c>
      <c r="B84" s="21" t="s">
        <v>227</v>
      </c>
      <c r="C84" s="21" t="s">
        <v>119</v>
      </c>
      <c r="D84" s="39">
        <v>2007</v>
      </c>
      <c r="E84" s="10">
        <v>2007</v>
      </c>
      <c r="F84" s="39">
        <v>32.799999999999997</v>
      </c>
      <c r="G84" s="39"/>
      <c r="H84" s="39"/>
      <c r="I84" s="39"/>
      <c r="J84" s="120"/>
      <c r="K84" s="120"/>
      <c r="L84" s="120"/>
      <c r="M84" s="120">
        <v>140.25</v>
      </c>
      <c r="N84" s="120"/>
      <c r="O84" s="120"/>
      <c r="P84" s="120">
        <v>110</v>
      </c>
      <c r="Q84" s="120"/>
      <c r="R84" s="120"/>
      <c r="S84" s="120"/>
      <c r="T84" s="120"/>
      <c r="U84" s="120"/>
      <c r="V84" s="120"/>
      <c r="W84" s="120"/>
      <c r="X84" s="120"/>
      <c r="Y84" s="120"/>
      <c r="Z84" s="120"/>
      <c r="AA84" s="120"/>
      <c r="AB84" s="120">
        <v>0.75</v>
      </c>
      <c r="AC84" s="120"/>
      <c r="AD84" s="120"/>
      <c r="AE84" s="120"/>
      <c r="AF84" s="120"/>
      <c r="AG84" s="120"/>
      <c r="AH84" s="120"/>
      <c r="AI84" s="120"/>
      <c r="AJ84" s="120"/>
      <c r="AK84" s="120"/>
      <c r="AL84" s="21" t="s">
        <v>119</v>
      </c>
      <c r="AM84" s="39" t="s">
        <v>119</v>
      </c>
      <c r="AN84" s="21" t="s">
        <v>210</v>
      </c>
      <c r="AO84" s="21" t="s">
        <v>119</v>
      </c>
      <c r="AP84" s="21" t="s">
        <v>120</v>
      </c>
      <c r="AQ84" s="21" t="s">
        <v>119</v>
      </c>
      <c r="AR84" s="21" t="s">
        <v>119</v>
      </c>
      <c r="AS84" s="21" t="s">
        <v>249</v>
      </c>
      <c r="AT84" s="39">
        <v>2007</v>
      </c>
      <c r="AU84" s="21" t="s">
        <v>250</v>
      </c>
      <c r="AV84" s="21" t="s">
        <v>125</v>
      </c>
      <c r="AW84" s="21" t="s">
        <v>126</v>
      </c>
      <c r="AX84" s="21" t="s">
        <v>251</v>
      </c>
      <c r="AY84" s="21" t="str">
        <f>"https://doi.org/"&amp;Table1[[#This Row],[DOI]]</f>
        <v>https://doi.org/10.1162/jie.2007.1199</v>
      </c>
      <c r="AZ84" s="21" t="s">
        <v>1534</v>
      </c>
      <c r="BA84" s="21" t="s">
        <v>120</v>
      </c>
      <c r="BB84" s="21" t="s">
        <v>120</v>
      </c>
      <c r="BC84" s="21" t="s">
        <v>1042</v>
      </c>
      <c r="BD84" s="21" t="s">
        <v>252</v>
      </c>
      <c r="BE84" s="21" t="s">
        <v>131</v>
      </c>
      <c r="BF84" s="21" t="s">
        <v>233</v>
      </c>
      <c r="BG84" s="21" t="s">
        <v>119</v>
      </c>
      <c r="BH84" s="21">
        <v>3893</v>
      </c>
      <c r="BI84" s="21" t="s">
        <v>119</v>
      </c>
      <c r="BJ84" s="21">
        <v>2499.5224499999999</v>
      </c>
      <c r="BK84" s="21" t="s">
        <v>119</v>
      </c>
      <c r="BL84" s="21">
        <v>923.38250000000005</v>
      </c>
      <c r="BM84" s="21">
        <v>9326410</v>
      </c>
      <c r="BN84" s="21" t="s">
        <v>119</v>
      </c>
      <c r="BO84" s="21" t="s">
        <v>119</v>
      </c>
      <c r="BP84" s="21">
        <v>1311877</v>
      </c>
      <c r="BQ84" s="21">
        <v>0.42499999999999999</v>
      </c>
      <c r="BR84" s="21">
        <v>0.49199999999999999</v>
      </c>
      <c r="BS84" s="21" t="s">
        <v>119</v>
      </c>
      <c r="BT84" s="21">
        <v>7482</v>
      </c>
      <c r="BU84" s="21" t="s">
        <v>120</v>
      </c>
      <c r="BV84" s="21" t="s">
        <v>120</v>
      </c>
      <c r="BW84" s="22" t="s">
        <v>234</v>
      </c>
      <c r="BX84" s="23" t="str">
        <f>_xlfn.XLOOKUP(BW84,dimensions_items!$B$4:$B$35,dimensions_items!$C$4:$C$35,"NULL",0)</f>
        <v>R5.2ASIA</v>
      </c>
      <c r="BY84" s="27" t="s">
        <v>47</v>
      </c>
      <c r="BZ84" s="28" t="s">
        <v>26</v>
      </c>
      <c r="CA84" s="22" t="s">
        <v>18</v>
      </c>
      <c r="CB84" s="22" t="s">
        <v>23</v>
      </c>
      <c r="CC84" s="21" t="str">
        <f t="shared" si="6"/>
        <v>NR</v>
      </c>
      <c r="CD84" s="21" t="str">
        <f t="shared" si="7"/>
        <v>C</v>
      </c>
      <c r="CE84" s="21" t="str">
        <f t="shared" si="8"/>
        <v>ASIA_CHN</v>
      </c>
      <c r="CF84" s="21">
        <f>IF(ISNUMBER(Table1[[#This Row],[concrete]]),Table1[[#This Row],[concrete]],IF(AND(ISNUMBER(Table1[[#This Row],[cement]]),ISNUMBER(Table1[[#This Row],[aggregates]])),Table1[[#This Row],[cement]]+Table1[[#This Row],[aggregates]],""))</f>
        <v>140.25</v>
      </c>
    </row>
    <row r="85" spans="1:84" s="8" customFormat="1">
      <c r="A85" s="10">
        <v>83</v>
      </c>
      <c r="B85" s="21" t="s">
        <v>227</v>
      </c>
      <c r="C85" s="21" t="s">
        <v>119</v>
      </c>
      <c r="D85" s="39">
        <v>2010</v>
      </c>
      <c r="E85" s="10">
        <v>2010</v>
      </c>
      <c r="F85" s="39">
        <v>30.77412099</v>
      </c>
      <c r="G85" s="39"/>
      <c r="H85" s="39"/>
      <c r="I85" s="39"/>
      <c r="J85" s="120"/>
      <c r="K85" s="120"/>
      <c r="L85" s="120"/>
      <c r="M85" s="120"/>
      <c r="N85" s="120"/>
      <c r="O85" s="120"/>
      <c r="P85" s="120"/>
      <c r="Q85" s="120"/>
      <c r="R85" s="120"/>
      <c r="S85" s="120"/>
      <c r="T85" s="120"/>
      <c r="U85" s="120"/>
      <c r="V85" s="120"/>
      <c r="W85" s="120"/>
      <c r="X85" s="120"/>
      <c r="Y85" s="120"/>
      <c r="Z85" s="120"/>
      <c r="AA85" s="120"/>
      <c r="AB85" s="120"/>
      <c r="AC85" s="120"/>
      <c r="AD85" s="120"/>
      <c r="AE85" s="120"/>
      <c r="AF85" s="120"/>
      <c r="AG85" s="120"/>
      <c r="AH85" s="120"/>
      <c r="AI85" s="120"/>
      <c r="AJ85" s="120"/>
      <c r="AK85" s="120"/>
      <c r="AL85" s="21" t="s">
        <v>121</v>
      </c>
      <c r="AM85" s="39" t="s">
        <v>119</v>
      </c>
      <c r="AN85" s="21" t="s">
        <v>118</v>
      </c>
      <c r="AO85" s="21" t="s">
        <v>119</v>
      </c>
      <c r="AP85" s="21" t="s">
        <v>120</v>
      </c>
      <c r="AQ85" s="21" t="s">
        <v>121</v>
      </c>
      <c r="AR85" s="21" t="s">
        <v>122</v>
      </c>
      <c r="AS85" s="21" t="s">
        <v>253</v>
      </c>
      <c r="AT85" s="39">
        <v>2010</v>
      </c>
      <c r="AU85" s="21" t="s">
        <v>254</v>
      </c>
      <c r="AV85" s="21" t="s">
        <v>255</v>
      </c>
      <c r="AW85" s="21" t="s">
        <v>126</v>
      </c>
      <c r="AX85" s="21" t="s">
        <v>256</v>
      </c>
      <c r="AY85" s="21" t="str">
        <f>"https://doi.org/"&amp;Table1[[#This Row],[DOI]]</f>
        <v>https://doi.org/10.1016/j.resconrec.2009.10.016</v>
      </c>
      <c r="AZ85" s="21" t="s">
        <v>1535</v>
      </c>
      <c r="BA85" s="21" t="s">
        <v>1044</v>
      </c>
      <c r="BB85" s="21" t="s">
        <v>120</v>
      </c>
      <c r="BC85" s="21" t="s">
        <v>1043</v>
      </c>
      <c r="BD85" s="21" t="s">
        <v>257</v>
      </c>
      <c r="BE85" s="21" t="s">
        <v>131</v>
      </c>
      <c r="BF85" s="21" t="s">
        <v>233</v>
      </c>
      <c r="BG85" s="21" t="s">
        <v>119</v>
      </c>
      <c r="BH85" s="21">
        <v>3893</v>
      </c>
      <c r="BI85" s="21" t="s">
        <v>119</v>
      </c>
      <c r="BJ85" s="21">
        <v>2708.7</v>
      </c>
      <c r="BK85" s="21" t="s">
        <v>119</v>
      </c>
      <c r="BL85" s="21">
        <v>896.87249999999995</v>
      </c>
      <c r="BM85" s="21">
        <v>9326410</v>
      </c>
      <c r="BN85" s="21" t="s">
        <v>119</v>
      </c>
      <c r="BO85" s="21" t="s">
        <v>119</v>
      </c>
      <c r="BP85" s="21">
        <v>1331358</v>
      </c>
      <c r="BQ85" s="21">
        <v>0.49199999999999999</v>
      </c>
      <c r="BR85" s="21">
        <v>0.55500000000000005</v>
      </c>
      <c r="BS85" s="21" t="s">
        <v>119</v>
      </c>
      <c r="BT85" s="21">
        <v>9475</v>
      </c>
      <c r="BU85" s="21" t="s">
        <v>120</v>
      </c>
      <c r="BV85" s="21" t="s">
        <v>120</v>
      </c>
      <c r="BW85" s="22" t="s">
        <v>234</v>
      </c>
      <c r="BX85" s="23" t="str">
        <f>_xlfn.XLOOKUP(BW85,dimensions_items!$B$4:$B$35,dimensions_items!$C$4:$C$35,"NULL",0)</f>
        <v>R5.2ASIA</v>
      </c>
      <c r="BY85" s="27" t="s">
        <v>16</v>
      </c>
      <c r="BZ85" s="28" t="s">
        <v>1492</v>
      </c>
      <c r="CA85" s="22" t="s">
        <v>18</v>
      </c>
      <c r="CB85" s="28" t="s">
        <v>23</v>
      </c>
      <c r="CC85" s="21" t="str">
        <f t="shared" si="6"/>
        <v>RS</v>
      </c>
      <c r="CD85" s="21" t="str">
        <f t="shared" si="7"/>
        <v>M</v>
      </c>
      <c r="CE85" s="21" t="str">
        <f t="shared" si="8"/>
        <v>ASIA_CHN</v>
      </c>
      <c r="CF85" s="21" t="str">
        <f>IF(ISNUMBER(Table1[[#This Row],[concrete]]),Table1[[#This Row],[concrete]],IF(AND(ISNUMBER(Table1[[#This Row],[cement]]),ISNUMBER(Table1[[#This Row],[aggregates]])),Table1[[#This Row],[cement]]+Table1[[#This Row],[aggregates]],""))</f>
        <v/>
      </c>
    </row>
    <row r="86" spans="1:84" s="8" customFormat="1">
      <c r="A86" s="10">
        <v>84</v>
      </c>
      <c r="B86" s="21" t="s">
        <v>227</v>
      </c>
      <c r="C86" s="21" t="s">
        <v>119</v>
      </c>
      <c r="D86" s="39">
        <v>2010</v>
      </c>
      <c r="E86" s="10">
        <v>2010</v>
      </c>
      <c r="F86" s="39">
        <v>4.5964039999999997</v>
      </c>
      <c r="G86" s="39"/>
      <c r="H86" s="39"/>
      <c r="I86" s="39"/>
      <c r="J86" s="120"/>
      <c r="K86" s="120"/>
      <c r="L86" s="120"/>
      <c r="M86" s="120"/>
      <c r="N86" s="120"/>
      <c r="O86" s="120"/>
      <c r="P86" s="120"/>
      <c r="Q86" s="120"/>
      <c r="R86" s="120"/>
      <c r="S86" s="120"/>
      <c r="T86" s="120"/>
      <c r="U86" s="120"/>
      <c r="V86" s="120"/>
      <c r="W86" s="120"/>
      <c r="X86" s="120"/>
      <c r="Y86" s="120"/>
      <c r="Z86" s="120"/>
      <c r="AA86" s="120"/>
      <c r="AB86" s="120"/>
      <c r="AC86" s="120"/>
      <c r="AD86" s="120"/>
      <c r="AE86" s="120"/>
      <c r="AF86" s="120"/>
      <c r="AG86" s="120"/>
      <c r="AH86" s="120"/>
      <c r="AI86" s="120"/>
      <c r="AJ86" s="120"/>
      <c r="AK86" s="120"/>
      <c r="AL86" s="21" t="s">
        <v>243</v>
      </c>
      <c r="AM86" s="39" t="s">
        <v>119</v>
      </c>
      <c r="AN86" s="21" t="s">
        <v>118</v>
      </c>
      <c r="AO86" s="21" t="s">
        <v>119</v>
      </c>
      <c r="AP86" s="21" t="s">
        <v>120</v>
      </c>
      <c r="AQ86" s="21" t="s">
        <v>243</v>
      </c>
      <c r="AR86" s="21" t="s">
        <v>122</v>
      </c>
      <c r="AS86" s="21" t="s">
        <v>253</v>
      </c>
      <c r="AT86" s="39">
        <v>2010</v>
      </c>
      <c r="AU86" s="21" t="s">
        <v>254</v>
      </c>
      <c r="AV86" s="21" t="s">
        <v>255</v>
      </c>
      <c r="AW86" s="21" t="s">
        <v>126</v>
      </c>
      <c r="AX86" s="21" t="s">
        <v>256</v>
      </c>
      <c r="AY86" s="21" t="str">
        <f>"https://doi.org/"&amp;Table1[[#This Row],[DOI]]</f>
        <v>https://doi.org/10.1016/j.resconrec.2009.10.016</v>
      </c>
      <c r="AZ86" s="21" t="s">
        <v>1536</v>
      </c>
      <c r="BA86" s="21" t="s">
        <v>1044</v>
      </c>
      <c r="BB86" s="21" t="s">
        <v>120</v>
      </c>
      <c r="BC86" s="21" t="s">
        <v>1043</v>
      </c>
      <c r="BD86" s="21" t="s">
        <v>257</v>
      </c>
      <c r="BE86" s="21" t="s">
        <v>131</v>
      </c>
      <c r="BF86" s="21" t="s">
        <v>233</v>
      </c>
      <c r="BG86" s="21" t="s">
        <v>119</v>
      </c>
      <c r="BH86" s="21">
        <v>3893</v>
      </c>
      <c r="BI86" s="21" t="s">
        <v>119</v>
      </c>
      <c r="BJ86" s="21">
        <v>2708.7</v>
      </c>
      <c r="BK86" s="21" t="s">
        <v>119</v>
      </c>
      <c r="BL86" s="21">
        <v>896.87249999999995</v>
      </c>
      <c r="BM86" s="21">
        <v>9326410</v>
      </c>
      <c r="BN86" s="21" t="s">
        <v>119</v>
      </c>
      <c r="BO86" s="21" t="s">
        <v>119</v>
      </c>
      <c r="BP86" s="21">
        <v>1331358</v>
      </c>
      <c r="BQ86" s="21">
        <v>0.49199999999999999</v>
      </c>
      <c r="BR86" s="21">
        <v>0.55500000000000005</v>
      </c>
      <c r="BS86" s="21" t="s">
        <v>119</v>
      </c>
      <c r="BT86" s="21">
        <v>9475</v>
      </c>
      <c r="BU86" s="21" t="s">
        <v>120</v>
      </c>
      <c r="BV86" s="21" t="s">
        <v>120</v>
      </c>
      <c r="BW86" s="22" t="s">
        <v>234</v>
      </c>
      <c r="BX86" s="23" t="str">
        <f>_xlfn.XLOOKUP(BW86,dimensions_items!$B$4:$B$35,dimensions_items!$C$4:$C$35,"NULL",0)</f>
        <v>R5.2ASIA</v>
      </c>
      <c r="BY86" s="27" t="s">
        <v>40</v>
      </c>
      <c r="BZ86" s="28" t="s">
        <v>26</v>
      </c>
      <c r="CA86" s="22" t="s">
        <v>18</v>
      </c>
      <c r="CB86" s="28" t="s">
        <v>23</v>
      </c>
      <c r="CC86" s="21" t="str">
        <f t="shared" si="6"/>
        <v>RM</v>
      </c>
      <c r="CD86" s="21" t="str">
        <f t="shared" si="7"/>
        <v>C</v>
      </c>
      <c r="CE86" s="21" t="str">
        <f t="shared" si="8"/>
        <v>ASIA_CHN</v>
      </c>
      <c r="CF86" s="21" t="str">
        <f>IF(ISNUMBER(Table1[[#This Row],[concrete]]),Table1[[#This Row],[concrete]],IF(AND(ISNUMBER(Table1[[#This Row],[cement]]),ISNUMBER(Table1[[#This Row],[aggregates]])),Table1[[#This Row],[cement]]+Table1[[#This Row],[aggregates]],""))</f>
        <v/>
      </c>
    </row>
    <row r="87" spans="1:84" s="8" customFormat="1">
      <c r="A87" s="10">
        <v>85</v>
      </c>
      <c r="B87" s="21" t="s">
        <v>227</v>
      </c>
      <c r="C87" s="21" t="s">
        <v>236</v>
      </c>
      <c r="D87" s="39">
        <v>1949</v>
      </c>
      <c r="E87" s="10">
        <v>2008</v>
      </c>
      <c r="F87" s="39">
        <v>25</v>
      </c>
      <c r="G87" s="39"/>
      <c r="H87" s="39"/>
      <c r="I87" s="39"/>
      <c r="J87" s="120">
        <v>7</v>
      </c>
      <c r="K87" s="120"/>
      <c r="L87" s="120"/>
      <c r="M87" s="120"/>
      <c r="N87" s="120">
        <v>149</v>
      </c>
      <c r="O87" s="120">
        <v>814</v>
      </c>
      <c r="P87" s="120">
        <v>375</v>
      </c>
      <c r="Q87" s="120"/>
      <c r="R87" s="120"/>
      <c r="S87" s="120"/>
      <c r="T87" s="120"/>
      <c r="U87" s="120"/>
      <c r="V87" s="120"/>
      <c r="W87" s="120"/>
      <c r="X87" s="120"/>
      <c r="Y87" s="120"/>
      <c r="Z87" s="120"/>
      <c r="AA87" s="120"/>
      <c r="AB87" s="120"/>
      <c r="AC87" s="120"/>
      <c r="AD87" s="120"/>
      <c r="AE87" s="120"/>
      <c r="AF87" s="120"/>
      <c r="AG87" s="120"/>
      <c r="AH87" s="120"/>
      <c r="AI87" s="120"/>
      <c r="AJ87" s="120"/>
      <c r="AK87" s="120"/>
      <c r="AL87" s="21" t="s">
        <v>259</v>
      </c>
      <c r="AM87" s="39" t="s">
        <v>1377</v>
      </c>
      <c r="AN87" s="21" t="s">
        <v>118</v>
      </c>
      <c r="AO87" s="21" t="s">
        <v>260</v>
      </c>
      <c r="AP87" s="21" t="s">
        <v>120</v>
      </c>
      <c r="AQ87" s="21" t="s">
        <v>121</v>
      </c>
      <c r="AR87" s="21" t="s">
        <v>119</v>
      </c>
      <c r="AS87" s="21" t="s">
        <v>261</v>
      </c>
      <c r="AT87" s="39">
        <v>2010</v>
      </c>
      <c r="AU87" s="21" t="s">
        <v>262</v>
      </c>
      <c r="AV87" s="21" t="s">
        <v>255</v>
      </c>
      <c r="AW87" s="21" t="s">
        <v>126</v>
      </c>
      <c r="AX87" s="21" t="s">
        <v>263</v>
      </c>
      <c r="AY87" s="21" t="str">
        <f>"https://doi.org/"&amp;Table1[[#This Row],[DOI]]</f>
        <v>https://doi.org/10.1016/j.resconrec.2010.03.011</v>
      </c>
      <c r="AZ87" s="21" t="s">
        <v>1537</v>
      </c>
      <c r="BA87" s="21" t="s">
        <v>1047</v>
      </c>
      <c r="BB87" s="21" t="s">
        <v>1038</v>
      </c>
      <c r="BC87" s="21" t="s">
        <v>1045</v>
      </c>
      <c r="BD87" s="21" t="s">
        <v>264</v>
      </c>
      <c r="BE87" s="21" t="s">
        <v>131</v>
      </c>
      <c r="BF87" s="21" t="s">
        <v>233</v>
      </c>
      <c r="BG87" s="21" t="s">
        <v>242</v>
      </c>
      <c r="BH87" s="21">
        <v>4438</v>
      </c>
      <c r="BI87" s="21">
        <v>2677.38</v>
      </c>
      <c r="BJ87" s="21">
        <v>2742.19</v>
      </c>
      <c r="BK87" s="21">
        <v>983.27252499999997</v>
      </c>
      <c r="BL87" s="21">
        <v>877.90997500000003</v>
      </c>
      <c r="BM87" s="21">
        <v>9326410</v>
      </c>
      <c r="BN87" s="21">
        <v>543941</v>
      </c>
      <c r="BO87" s="21" t="s">
        <v>119</v>
      </c>
      <c r="BP87" s="21">
        <v>1318559</v>
      </c>
      <c r="BQ87" s="21">
        <v>0.11799999999999999</v>
      </c>
      <c r="BR87" s="21">
        <v>0.49199999999999999</v>
      </c>
      <c r="BS87" s="21">
        <v>757</v>
      </c>
      <c r="BT87" s="21">
        <v>7741</v>
      </c>
      <c r="BU87" s="21" t="s">
        <v>120</v>
      </c>
      <c r="BV87" s="21" t="s">
        <v>120</v>
      </c>
      <c r="BW87" s="22" t="s">
        <v>234</v>
      </c>
      <c r="BX87" s="23" t="str">
        <f>_xlfn.XLOOKUP(BW87,dimensions_items!$B$4:$B$35,dimensions_items!$C$4:$C$35,"NULL",0)</f>
        <v>R5.2ASIA</v>
      </c>
      <c r="BY87" s="27" t="s">
        <v>42</v>
      </c>
      <c r="BZ87" s="28" t="s">
        <v>1492</v>
      </c>
      <c r="CA87" s="22" t="s">
        <v>18</v>
      </c>
      <c r="CB87" s="22" t="s">
        <v>23</v>
      </c>
      <c r="CC87" s="21" t="str">
        <f t="shared" si="6"/>
        <v>RU</v>
      </c>
      <c r="CD87" s="21" t="str">
        <f t="shared" si="7"/>
        <v>M</v>
      </c>
      <c r="CE87" s="21" t="str">
        <f t="shared" si="8"/>
        <v>ASIA_CHN</v>
      </c>
      <c r="CF87" s="21">
        <f>IF(ISNUMBER(Table1[[#This Row],[concrete]]),Table1[[#This Row],[concrete]],IF(AND(ISNUMBER(Table1[[#This Row],[cement]]),ISNUMBER(Table1[[#This Row],[aggregates]])),Table1[[#This Row],[cement]]+Table1[[#This Row],[aggregates]],""))</f>
        <v>963</v>
      </c>
    </row>
    <row r="88" spans="1:84" s="8" customFormat="1">
      <c r="A88" s="10">
        <v>86</v>
      </c>
      <c r="B88" s="21" t="s">
        <v>227</v>
      </c>
      <c r="C88" s="21" t="s">
        <v>236</v>
      </c>
      <c r="D88" s="39">
        <v>1949</v>
      </c>
      <c r="E88" s="10">
        <v>2008</v>
      </c>
      <c r="F88" s="39">
        <v>59</v>
      </c>
      <c r="G88" s="39"/>
      <c r="H88" s="39"/>
      <c r="I88" s="39"/>
      <c r="J88" s="120">
        <v>8</v>
      </c>
      <c r="K88" s="120"/>
      <c r="L88" s="120"/>
      <c r="M88" s="120"/>
      <c r="N88" s="120">
        <v>246</v>
      </c>
      <c r="O88" s="120">
        <v>1024</v>
      </c>
      <c r="P88" s="120">
        <v>82</v>
      </c>
      <c r="Q88" s="120"/>
      <c r="R88" s="120"/>
      <c r="S88" s="120"/>
      <c r="T88" s="120"/>
      <c r="U88" s="120"/>
      <c r="V88" s="120"/>
      <c r="W88" s="120"/>
      <c r="X88" s="120"/>
      <c r="Y88" s="120"/>
      <c r="Z88" s="120"/>
      <c r="AA88" s="120"/>
      <c r="AB88" s="120"/>
      <c r="AC88" s="120"/>
      <c r="AD88" s="120"/>
      <c r="AE88" s="120"/>
      <c r="AF88" s="120"/>
      <c r="AG88" s="120"/>
      <c r="AH88" s="120"/>
      <c r="AI88" s="120"/>
      <c r="AJ88" s="120"/>
      <c r="AK88" s="120"/>
      <c r="AL88" s="21" t="s">
        <v>265</v>
      </c>
      <c r="AM88" s="39" t="s">
        <v>1378</v>
      </c>
      <c r="AN88" s="21" t="s">
        <v>118</v>
      </c>
      <c r="AO88" s="21" t="s">
        <v>24</v>
      </c>
      <c r="AP88" s="21" t="s">
        <v>120</v>
      </c>
      <c r="AQ88" s="21" t="s">
        <v>121</v>
      </c>
      <c r="AR88" s="21" t="s">
        <v>119</v>
      </c>
      <c r="AS88" s="21" t="s">
        <v>261</v>
      </c>
      <c r="AT88" s="39">
        <v>2010</v>
      </c>
      <c r="AU88" s="21" t="s">
        <v>262</v>
      </c>
      <c r="AV88" s="21" t="s">
        <v>255</v>
      </c>
      <c r="AW88" s="21" t="s">
        <v>126</v>
      </c>
      <c r="AX88" s="21" t="s">
        <v>263</v>
      </c>
      <c r="AY88" s="21" t="str">
        <f>"https://doi.org/"&amp;Table1[[#This Row],[DOI]]</f>
        <v>https://doi.org/10.1016/j.resconrec.2010.03.011</v>
      </c>
      <c r="AZ88" s="21" t="s">
        <v>1537</v>
      </c>
      <c r="BA88" s="21" t="s">
        <v>1047</v>
      </c>
      <c r="BB88" s="21" t="s">
        <v>1038</v>
      </c>
      <c r="BC88" s="21" t="s">
        <v>1045</v>
      </c>
      <c r="BD88" s="21" t="s">
        <v>264</v>
      </c>
      <c r="BE88" s="21" t="s">
        <v>131</v>
      </c>
      <c r="BF88" s="21" t="s">
        <v>233</v>
      </c>
      <c r="BG88" s="21" t="s">
        <v>242</v>
      </c>
      <c r="BH88" s="21">
        <v>4438</v>
      </c>
      <c r="BI88" s="21">
        <v>2677.38</v>
      </c>
      <c r="BJ88" s="21">
        <v>2742.19</v>
      </c>
      <c r="BK88" s="21">
        <v>983.27252499999997</v>
      </c>
      <c r="BL88" s="21">
        <v>877.90997500000003</v>
      </c>
      <c r="BM88" s="21">
        <v>9326410</v>
      </c>
      <c r="BN88" s="21">
        <v>543941</v>
      </c>
      <c r="BO88" s="21" t="s">
        <v>119</v>
      </c>
      <c r="BP88" s="21">
        <v>1318559</v>
      </c>
      <c r="BQ88" s="21">
        <v>0.11799999999999999</v>
      </c>
      <c r="BR88" s="21">
        <v>0.49199999999999999</v>
      </c>
      <c r="BS88" s="21">
        <v>757</v>
      </c>
      <c r="BT88" s="21">
        <v>7741</v>
      </c>
      <c r="BU88" s="21" t="s">
        <v>120</v>
      </c>
      <c r="BV88" s="21" t="s">
        <v>120</v>
      </c>
      <c r="BW88" s="22" t="s">
        <v>234</v>
      </c>
      <c r="BX88" s="23" t="str">
        <f>_xlfn.XLOOKUP(BW88,dimensions_items!$B$4:$B$35,dimensions_items!$C$4:$C$35,"NULL",0)</f>
        <v>R5.2ASIA</v>
      </c>
      <c r="BY88" s="21" t="s">
        <v>33</v>
      </c>
      <c r="BZ88" s="28" t="s">
        <v>26</v>
      </c>
      <c r="CA88" s="22" t="s">
        <v>18</v>
      </c>
      <c r="CB88" s="22" t="s">
        <v>23</v>
      </c>
      <c r="CC88" s="21" t="str">
        <f t="shared" si="6"/>
        <v>RM</v>
      </c>
      <c r="CD88" s="21" t="str">
        <f t="shared" si="7"/>
        <v>C</v>
      </c>
      <c r="CE88" s="21" t="str">
        <f t="shared" si="8"/>
        <v>ASIA_CHN</v>
      </c>
      <c r="CF88" s="21">
        <f>IF(ISNUMBER(Table1[[#This Row],[concrete]]),Table1[[#This Row],[concrete]],IF(AND(ISNUMBER(Table1[[#This Row],[cement]]),ISNUMBER(Table1[[#This Row],[aggregates]])),Table1[[#This Row],[cement]]+Table1[[#This Row],[aggregates]],""))</f>
        <v>1270</v>
      </c>
    </row>
    <row r="89" spans="1:84" s="8" customFormat="1">
      <c r="A89" s="10">
        <v>87</v>
      </c>
      <c r="B89" s="21" t="s">
        <v>227</v>
      </c>
      <c r="C89" s="21" t="s">
        <v>119</v>
      </c>
      <c r="D89" s="39">
        <v>1950</v>
      </c>
      <c r="E89" s="10">
        <v>1959</v>
      </c>
      <c r="F89" s="39">
        <v>14</v>
      </c>
      <c r="G89" s="39"/>
      <c r="H89" s="39"/>
      <c r="I89" s="39"/>
      <c r="J89" s="120">
        <v>20</v>
      </c>
      <c r="K89" s="120"/>
      <c r="L89" s="120"/>
      <c r="M89" s="120"/>
      <c r="N89" s="120">
        <v>148</v>
      </c>
      <c r="O89" s="120">
        <v>1038</v>
      </c>
      <c r="P89" s="120">
        <v>638</v>
      </c>
      <c r="Q89" s="120">
        <v>32</v>
      </c>
      <c r="R89" s="120"/>
      <c r="S89" s="120"/>
      <c r="T89" s="120"/>
      <c r="U89" s="120">
        <v>1</v>
      </c>
      <c r="V89" s="120"/>
      <c r="W89" s="120"/>
      <c r="X89" s="120"/>
      <c r="Y89" s="120"/>
      <c r="Z89" s="120"/>
      <c r="AA89" s="120"/>
      <c r="AB89" s="120">
        <v>1</v>
      </c>
      <c r="AC89" s="120"/>
      <c r="AD89" s="120"/>
      <c r="AE89" s="120"/>
      <c r="AF89" s="120"/>
      <c r="AG89" s="120"/>
      <c r="AH89" s="120"/>
      <c r="AI89" s="120"/>
      <c r="AJ89" s="120"/>
      <c r="AK89" s="120"/>
      <c r="AL89" s="21" t="s">
        <v>266</v>
      </c>
      <c r="AM89" s="39" t="s">
        <v>119</v>
      </c>
      <c r="AN89" s="21" t="s">
        <v>118</v>
      </c>
      <c r="AO89" s="21" t="s">
        <v>119</v>
      </c>
      <c r="AP89" s="21" t="s">
        <v>120</v>
      </c>
      <c r="AQ89" s="21" t="s">
        <v>121</v>
      </c>
      <c r="AR89" s="21" t="s">
        <v>119</v>
      </c>
      <c r="AS89" s="21" t="s">
        <v>267</v>
      </c>
      <c r="AT89" s="39">
        <v>2013</v>
      </c>
      <c r="AU89" s="21" t="s">
        <v>268</v>
      </c>
      <c r="AV89" s="21" t="s">
        <v>255</v>
      </c>
      <c r="AW89" s="21" t="s">
        <v>126</v>
      </c>
      <c r="AX89" s="21" t="s">
        <v>1376</v>
      </c>
      <c r="AY89" s="21" t="str">
        <f>"https://doi.org/"&amp;Table1[[#This Row],[DOI]]</f>
        <v>https://doi.org/10.1016/j.resconrec.2012.12.012</v>
      </c>
      <c r="AZ89" s="21" t="s">
        <v>120</v>
      </c>
      <c r="BA89" s="21" t="s">
        <v>120</v>
      </c>
      <c r="BB89" s="21" t="s">
        <v>1038</v>
      </c>
      <c r="BC89" s="21" t="s">
        <v>1046</v>
      </c>
      <c r="BD89" s="21" t="s">
        <v>270</v>
      </c>
      <c r="BE89" s="21" t="s">
        <v>131</v>
      </c>
      <c r="BF89" s="21" t="s">
        <v>233</v>
      </c>
      <c r="BG89" s="21" t="s">
        <v>119</v>
      </c>
      <c r="BH89" s="21">
        <v>3893</v>
      </c>
      <c r="BI89" s="21">
        <v>2556.1525000000001</v>
      </c>
      <c r="BJ89" s="21">
        <v>2753.6374999999998</v>
      </c>
      <c r="BK89" s="21">
        <v>757.03247499999998</v>
      </c>
      <c r="BL89" s="21">
        <v>791.95252500000004</v>
      </c>
      <c r="BM89" s="21">
        <v>9326410</v>
      </c>
      <c r="BN89" s="21">
        <v>667070</v>
      </c>
      <c r="BO89" s="21" t="s">
        <v>119</v>
      </c>
      <c r="BP89" s="21">
        <v>981235</v>
      </c>
      <c r="BQ89" s="21">
        <v>0.16200000000000001</v>
      </c>
      <c r="BR89" s="21">
        <v>0.19400000000000001</v>
      </c>
      <c r="BS89" s="21">
        <v>923</v>
      </c>
      <c r="BT89" s="21">
        <v>1690</v>
      </c>
      <c r="BU89" s="21" t="s">
        <v>120</v>
      </c>
      <c r="BV89" s="21" t="s">
        <v>120</v>
      </c>
      <c r="BW89" s="22" t="s">
        <v>234</v>
      </c>
      <c r="BX89" s="23" t="str">
        <f>_xlfn.XLOOKUP(BW89,dimensions_items!$B$4:$B$35,dimensions_items!$C$4:$C$35,"NULL",0)</f>
        <v>R5.2ASIA</v>
      </c>
      <c r="BY89" s="27" t="s">
        <v>42</v>
      </c>
      <c r="BZ89" s="28" t="s">
        <v>1492</v>
      </c>
      <c r="CA89" s="22" t="s">
        <v>18</v>
      </c>
      <c r="CB89" s="22" t="s">
        <v>23</v>
      </c>
      <c r="CC89" s="21" t="str">
        <f t="shared" si="6"/>
        <v>RU</v>
      </c>
      <c r="CD89" s="21" t="str">
        <f t="shared" si="7"/>
        <v>M</v>
      </c>
      <c r="CE89" s="21" t="str">
        <f t="shared" si="8"/>
        <v>ASIA_CHN</v>
      </c>
      <c r="CF89" s="21">
        <f>IF(ISNUMBER(Table1[[#This Row],[concrete]]),Table1[[#This Row],[concrete]],IF(AND(ISNUMBER(Table1[[#This Row],[cement]]),ISNUMBER(Table1[[#This Row],[aggregates]])),Table1[[#This Row],[cement]]+Table1[[#This Row],[aggregates]],""))</f>
        <v>1186</v>
      </c>
    </row>
    <row r="90" spans="1:84" s="8" customFormat="1">
      <c r="A90" s="10">
        <v>88</v>
      </c>
      <c r="B90" s="21" t="s">
        <v>227</v>
      </c>
      <c r="C90" s="21" t="s">
        <v>119</v>
      </c>
      <c r="D90" s="39">
        <v>1960</v>
      </c>
      <c r="E90" s="10">
        <v>1979</v>
      </c>
      <c r="F90" s="39">
        <v>16</v>
      </c>
      <c r="G90" s="39"/>
      <c r="H90" s="39"/>
      <c r="I90" s="39"/>
      <c r="J90" s="120">
        <v>22</v>
      </c>
      <c r="K90" s="120"/>
      <c r="L90" s="120"/>
      <c r="M90" s="120"/>
      <c r="N90" s="120">
        <v>157</v>
      </c>
      <c r="O90" s="120">
        <v>1189</v>
      </c>
      <c r="P90" s="120">
        <v>674</v>
      </c>
      <c r="Q90" s="120">
        <v>32</v>
      </c>
      <c r="R90" s="120"/>
      <c r="S90" s="120"/>
      <c r="T90" s="120"/>
      <c r="U90" s="120">
        <v>1</v>
      </c>
      <c r="V90" s="120"/>
      <c r="W90" s="120"/>
      <c r="X90" s="120"/>
      <c r="Y90" s="120"/>
      <c r="Z90" s="120"/>
      <c r="AA90" s="120"/>
      <c r="AB90" s="120">
        <v>1</v>
      </c>
      <c r="AC90" s="120"/>
      <c r="AD90" s="120"/>
      <c r="AE90" s="120"/>
      <c r="AF90" s="120"/>
      <c r="AG90" s="120"/>
      <c r="AH90" s="120"/>
      <c r="AI90" s="120"/>
      <c r="AJ90" s="120"/>
      <c r="AK90" s="120"/>
      <c r="AL90" s="21" t="s">
        <v>266</v>
      </c>
      <c r="AM90" s="39" t="s">
        <v>119</v>
      </c>
      <c r="AN90" s="21" t="s">
        <v>118</v>
      </c>
      <c r="AO90" s="21" t="s">
        <v>119</v>
      </c>
      <c r="AP90" s="21" t="s">
        <v>120</v>
      </c>
      <c r="AQ90" s="21" t="s">
        <v>121</v>
      </c>
      <c r="AR90" s="21" t="s">
        <v>119</v>
      </c>
      <c r="AS90" s="21" t="s">
        <v>267</v>
      </c>
      <c r="AT90" s="39">
        <v>2013</v>
      </c>
      <c r="AU90" s="21" t="s">
        <v>268</v>
      </c>
      <c r="AV90" s="21" t="s">
        <v>255</v>
      </c>
      <c r="AW90" s="21" t="s">
        <v>126</v>
      </c>
      <c r="AX90" s="21" t="s">
        <v>269</v>
      </c>
      <c r="AY90" s="21" t="str">
        <f>"https://doi.org/"&amp;Table1[[#This Row],[DOI]]</f>
        <v>https://doi.org/10.1016/j.resconrec.2012.12.013</v>
      </c>
      <c r="AZ90" s="21" t="s">
        <v>120</v>
      </c>
      <c r="BA90" s="21" t="s">
        <v>120</v>
      </c>
      <c r="BB90" s="21" t="s">
        <v>1038</v>
      </c>
      <c r="BC90" s="21" t="s">
        <v>1046</v>
      </c>
      <c r="BD90" s="21" t="s">
        <v>270</v>
      </c>
      <c r="BE90" s="21" t="s">
        <v>131</v>
      </c>
      <c r="BF90" s="21" t="s">
        <v>233</v>
      </c>
      <c r="BG90" s="21" t="s">
        <v>119</v>
      </c>
      <c r="BH90" s="21">
        <v>3893</v>
      </c>
      <c r="BI90" s="21">
        <v>2556.1525000000001</v>
      </c>
      <c r="BJ90" s="21">
        <v>2753.6374999999998</v>
      </c>
      <c r="BK90" s="21">
        <v>757.03247499999998</v>
      </c>
      <c r="BL90" s="21">
        <v>791.95252500000004</v>
      </c>
      <c r="BM90" s="21">
        <v>9326410</v>
      </c>
      <c r="BN90" s="21">
        <v>667070</v>
      </c>
      <c r="BO90" s="21" t="s">
        <v>119</v>
      </c>
      <c r="BP90" s="21">
        <v>981235</v>
      </c>
      <c r="BQ90" s="21">
        <v>0.16200000000000001</v>
      </c>
      <c r="BR90" s="21">
        <v>0.19400000000000001</v>
      </c>
      <c r="BS90" s="21">
        <v>923</v>
      </c>
      <c r="BT90" s="21">
        <v>1690</v>
      </c>
      <c r="BU90" s="21" t="s">
        <v>120</v>
      </c>
      <c r="BV90" s="21" t="s">
        <v>120</v>
      </c>
      <c r="BW90" s="22" t="s">
        <v>234</v>
      </c>
      <c r="BX90" s="23" t="str">
        <f>_xlfn.XLOOKUP(BW90,dimensions_items!$B$4:$B$35,dimensions_items!$C$4:$C$35,"NULL",0)</f>
        <v>R5.2ASIA</v>
      </c>
      <c r="BY90" s="27" t="s">
        <v>42</v>
      </c>
      <c r="BZ90" s="22" t="s">
        <v>1492</v>
      </c>
      <c r="CA90" s="22" t="s">
        <v>18</v>
      </c>
      <c r="CB90" s="22" t="s">
        <v>23</v>
      </c>
      <c r="CC90" s="21" t="str">
        <f t="shared" si="6"/>
        <v>RU</v>
      </c>
      <c r="CD90" s="21" t="str">
        <f t="shared" si="7"/>
        <v>M</v>
      </c>
      <c r="CE90" s="21" t="str">
        <f t="shared" si="8"/>
        <v>ASIA_CHN</v>
      </c>
      <c r="CF90" s="21">
        <f>IF(ISNUMBER(Table1[[#This Row],[concrete]]),Table1[[#This Row],[concrete]],IF(AND(ISNUMBER(Table1[[#This Row],[cement]]),ISNUMBER(Table1[[#This Row],[aggregates]])),Table1[[#This Row],[cement]]+Table1[[#This Row],[aggregates]],""))</f>
        <v>1346</v>
      </c>
    </row>
    <row r="91" spans="1:84" s="8" customFormat="1">
      <c r="A91" s="10">
        <v>89</v>
      </c>
      <c r="B91" s="21" t="s">
        <v>227</v>
      </c>
      <c r="C91" s="21" t="s">
        <v>119</v>
      </c>
      <c r="D91" s="39">
        <v>1980</v>
      </c>
      <c r="E91" s="10">
        <v>2010</v>
      </c>
      <c r="F91" s="39">
        <v>21</v>
      </c>
      <c r="G91" s="39"/>
      <c r="H91" s="39"/>
      <c r="I91" s="39"/>
      <c r="J91" s="120">
        <v>24</v>
      </c>
      <c r="K91" s="120"/>
      <c r="L91" s="120"/>
      <c r="M91" s="120"/>
      <c r="N91" s="120">
        <v>172</v>
      </c>
      <c r="O91" s="120">
        <v>1345</v>
      </c>
      <c r="P91" s="120">
        <v>705</v>
      </c>
      <c r="Q91" s="120">
        <v>32</v>
      </c>
      <c r="R91" s="120"/>
      <c r="S91" s="120"/>
      <c r="T91" s="120"/>
      <c r="U91" s="120">
        <v>2</v>
      </c>
      <c r="V91" s="120"/>
      <c r="W91" s="120"/>
      <c r="X91" s="120"/>
      <c r="Y91" s="120"/>
      <c r="Z91" s="120"/>
      <c r="AA91" s="120"/>
      <c r="AB91" s="120">
        <v>2</v>
      </c>
      <c r="AC91" s="120"/>
      <c r="AD91" s="120"/>
      <c r="AE91" s="120"/>
      <c r="AF91" s="120"/>
      <c r="AG91" s="120"/>
      <c r="AH91" s="120"/>
      <c r="AI91" s="120"/>
      <c r="AJ91" s="120"/>
      <c r="AK91" s="120"/>
      <c r="AL91" s="21" t="s">
        <v>266</v>
      </c>
      <c r="AM91" s="39" t="s">
        <v>119</v>
      </c>
      <c r="AN91" s="21" t="s">
        <v>118</v>
      </c>
      <c r="AO91" s="21" t="s">
        <v>119</v>
      </c>
      <c r="AP91" s="21" t="s">
        <v>120</v>
      </c>
      <c r="AQ91" s="21" t="s">
        <v>121</v>
      </c>
      <c r="AR91" s="21" t="s">
        <v>119</v>
      </c>
      <c r="AS91" s="21" t="s">
        <v>267</v>
      </c>
      <c r="AT91" s="39">
        <v>2013</v>
      </c>
      <c r="AU91" s="21" t="s">
        <v>268</v>
      </c>
      <c r="AV91" s="21" t="s">
        <v>255</v>
      </c>
      <c r="AW91" s="21" t="s">
        <v>126</v>
      </c>
      <c r="AX91" s="21" t="s">
        <v>269</v>
      </c>
      <c r="AY91" s="21" t="str">
        <f>"https://doi.org/"&amp;Table1[[#This Row],[DOI]]</f>
        <v>https://doi.org/10.1016/j.resconrec.2012.12.013</v>
      </c>
      <c r="AZ91" s="21" t="s">
        <v>120</v>
      </c>
      <c r="BA91" s="21" t="s">
        <v>120</v>
      </c>
      <c r="BB91" s="21" t="s">
        <v>1038</v>
      </c>
      <c r="BC91" s="21" t="s">
        <v>1046</v>
      </c>
      <c r="BD91" s="21" t="s">
        <v>271</v>
      </c>
      <c r="BE91" s="21" t="s">
        <v>131</v>
      </c>
      <c r="BF91" s="21" t="s">
        <v>233</v>
      </c>
      <c r="BG91" s="21" t="s">
        <v>119</v>
      </c>
      <c r="BH91" s="21">
        <v>3893</v>
      </c>
      <c r="BI91" s="21">
        <v>2753.6374999999998</v>
      </c>
      <c r="BJ91" s="21">
        <v>2854.4749999999999</v>
      </c>
      <c r="BK91" s="21">
        <v>791.95252500000004</v>
      </c>
      <c r="BL91" s="21">
        <v>860.37249999999995</v>
      </c>
      <c r="BM91" s="21">
        <v>9326410</v>
      </c>
      <c r="BN91" s="21">
        <v>981235</v>
      </c>
      <c r="BO91" s="21" t="s">
        <v>119</v>
      </c>
      <c r="BP91" s="21">
        <v>1337752</v>
      </c>
      <c r="BQ91" s="21">
        <v>0.19400000000000001</v>
      </c>
      <c r="BR91" s="21">
        <v>0.49199999999999999</v>
      </c>
      <c r="BS91" s="21">
        <v>1690</v>
      </c>
      <c r="BT91" s="21">
        <v>10221</v>
      </c>
      <c r="BU91" s="21" t="s">
        <v>120</v>
      </c>
      <c r="BV91" s="21" t="s">
        <v>120</v>
      </c>
      <c r="BW91" s="22" t="s">
        <v>234</v>
      </c>
      <c r="BX91" s="23" t="str">
        <f>_xlfn.XLOOKUP(BW91,dimensions_items!$B$4:$B$35,dimensions_items!$C$4:$C$35,"NULL",0)</f>
        <v>R5.2ASIA</v>
      </c>
      <c r="BY91" s="27" t="s">
        <v>42</v>
      </c>
      <c r="BZ91" s="22" t="s">
        <v>1492</v>
      </c>
      <c r="CA91" s="22" t="s">
        <v>18</v>
      </c>
      <c r="CB91" s="22" t="s">
        <v>23</v>
      </c>
      <c r="CC91" s="21" t="str">
        <f t="shared" si="6"/>
        <v>RU</v>
      </c>
      <c r="CD91" s="21" t="str">
        <f t="shared" si="7"/>
        <v>M</v>
      </c>
      <c r="CE91" s="21" t="str">
        <f t="shared" si="8"/>
        <v>ASIA_CHN</v>
      </c>
      <c r="CF91" s="21">
        <f>IF(ISNUMBER(Table1[[#This Row],[concrete]]),Table1[[#This Row],[concrete]],IF(AND(ISNUMBER(Table1[[#This Row],[cement]]),ISNUMBER(Table1[[#This Row],[aggregates]])),Table1[[#This Row],[cement]]+Table1[[#This Row],[aggregates]],""))</f>
        <v>1517</v>
      </c>
    </row>
    <row r="92" spans="1:84" s="8" customFormat="1">
      <c r="A92" s="10">
        <v>90</v>
      </c>
      <c r="B92" s="21" t="s">
        <v>227</v>
      </c>
      <c r="C92" s="21" t="s">
        <v>119</v>
      </c>
      <c r="D92" s="39">
        <v>1950</v>
      </c>
      <c r="E92" s="10">
        <v>1959</v>
      </c>
      <c r="F92" s="39">
        <v>26</v>
      </c>
      <c r="G92" s="39"/>
      <c r="H92" s="39"/>
      <c r="I92" s="39"/>
      <c r="J92" s="120">
        <v>14</v>
      </c>
      <c r="K92" s="120"/>
      <c r="L92" s="120"/>
      <c r="M92" s="120"/>
      <c r="N92" s="120">
        <v>168</v>
      </c>
      <c r="O92" s="120">
        <v>994</v>
      </c>
      <c r="P92" s="120">
        <v>615</v>
      </c>
      <c r="Q92" s="120">
        <v>40</v>
      </c>
      <c r="R92" s="120"/>
      <c r="S92" s="120"/>
      <c r="T92" s="120"/>
      <c r="U92" s="120">
        <v>2</v>
      </c>
      <c r="V92" s="120"/>
      <c r="W92" s="120"/>
      <c r="X92" s="120"/>
      <c r="Y92" s="120"/>
      <c r="Z92" s="120"/>
      <c r="AA92" s="120"/>
      <c r="AB92" s="120">
        <v>2</v>
      </c>
      <c r="AC92" s="120"/>
      <c r="AD92" s="120"/>
      <c r="AE92" s="120"/>
      <c r="AF92" s="120"/>
      <c r="AG92" s="120"/>
      <c r="AH92" s="120"/>
      <c r="AI92" s="120"/>
      <c r="AJ92" s="120"/>
      <c r="AK92" s="120"/>
      <c r="AL92" s="21" t="s">
        <v>36</v>
      </c>
      <c r="AM92" s="39" t="s">
        <v>119</v>
      </c>
      <c r="AN92" s="21" t="s">
        <v>118</v>
      </c>
      <c r="AO92" s="21" t="s">
        <v>119</v>
      </c>
      <c r="AP92" s="21" t="s">
        <v>120</v>
      </c>
      <c r="AQ92" s="21" t="s">
        <v>121</v>
      </c>
      <c r="AR92" s="21" t="s">
        <v>119</v>
      </c>
      <c r="AS92" s="21" t="s">
        <v>267</v>
      </c>
      <c r="AT92" s="39">
        <v>2013</v>
      </c>
      <c r="AU92" s="21" t="s">
        <v>268</v>
      </c>
      <c r="AV92" s="21" t="s">
        <v>255</v>
      </c>
      <c r="AW92" s="21" t="s">
        <v>126</v>
      </c>
      <c r="AX92" s="21" t="s">
        <v>269</v>
      </c>
      <c r="AY92" s="21" t="str">
        <f>"https://doi.org/"&amp;Table1[[#This Row],[DOI]]</f>
        <v>https://doi.org/10.1016/j.resconrec.2012.12.013</v>
      </c>
      <c r="AZ92" s="21" t="s">
        <v>120</v>
      </c>
      <c r="BA92" s="21" t="s">
        <v>120</v>
      </c>
      <c r="BB92" s="21" t="s">
        <v>1038</v>
      </c>
      <c r="BC92" s="21" t="s">
        <v>1046</v>
      </c>
      <c r="BD92" s="21" t="s">
        <v>272</v>
      </c>
      <c r="BE92" s="21" t="s">
        <v>131</v>
      </c>
      <c r="BF92" s="21" t="s">
        <v>233</v>
      </c>
      <c r="BG92" s="21" t="s">
        <v>119</v>
      </c>
      <c r="BH92" s="21">
        <v>3893</v>
      </c>
      <c r="BI92" s="21">
        <v>2675.65</v>
      </c>
      <c r="BJ92" s="21">
        <v>2556.1525000000001</v>
      </c>
      <c r="BK92" s="21">
        <v>928.40002500000003</v>
      </c>
      <c r="BL92" s="21">
        <v>757.03247499999998</v>
      </c>
      <c r="BM92" s="21">
        <v>9326410</v>
      </c>
      <c r="BN92" s="21">
        <v>546815</v>
      </c>
      <c r="BO92" s="21" t="s">
        <v>119</v>
      </c>
      <c r="BP92" s="21">
        <v>667070</v>
      </c>
      <c r="BQ92" s="21">
        <v>0.11799999999999999</v>
      </c>
      <c r="BR92" s="21">
        <v>0.16200000000000001</v>
      </c>
      <c r="BS92" s="21">
        <v>757</v>
      </c>
      <c r="BT92" s="21">
        <v>923</v>
      </c>
      <c r="BU92" s="21" t="s">
        <v>120</v>
      </c>
      <c r="BV92" s="21" t="s">
        <v>120</v>
      </c>
      <c r="BW92" s="22" t="s">
        <v>234</v>
      </c>
      <c r="BX92" s="23" t="str">
        <f>_xlfn.XLOOKUP(BW92,dimensions_items!$B$4:$B$35,dimensions_items!$C$4:$C$35,"NULL",0)</f>
        <v>R5.2ASIA</v>
      </c>
      <c r="BY92" s="27" t="s">
        <v>42</v>
      </c>
      <c r="BZ92" s="22" t="s">
        <v>26</v>
      </c>
      <c r="CA92" s="22" t="s">
        <v>18</v>
      </c>
      <c r="CB92" s="22" t="s">
        <v>23</v>
      </c>
      <c r="CC92" s="21" t="str">
        <f t="shared" si="6"/>
        <v>RU</v>
      </c>
      <c r="CD92" s="21" t="str">
        <f t="shared" si="7"/>
        <v>C</v>
      </c>
      <c r="CE92" s="21" t="str">
        <f t="shared" si="8"/>
        <v>ASIA_CHN</v>
      </c>
      <c r="CF92" s="21">
        <f>IF(ISNUMBER(Table1[[#This Row],[concrete]]),Table1[[#This Row],[concrete]],IF(AND(ISNUMBER(Table1[[#This Row],[cement]]),ISNUMBER(Table1[[#This Row],[aggregates]])),Table1[[#This Row],[cement]]+Table1[[#This Row],[aggregates]],""))</f>
        <v>1162</v>
      </c>
    </row>
    <row r="93" spans="1:84" s="8" customFormat="1">
      <c r="A93" s="10">
        <v>91</v>
      </c>
      <c r="B93" s="21" t="s">
        <v>227</v>
      </c>
      <c r="C93" s="21" t="s">
        <v>119</v>
      </c>
      <c r="D93" s="39">
        <v>1975</v>
      </c>
      <c r="E93" s="10">
        <v>1979</v>
      </c>
      <c r="F93" s="39">
        <v>17</v>
      </c>
      <c r="G93" s="39"/>
      <c r="H93" s="39"/>
      <c r="I93" s="39"/>
      <c r="J93" s="120">
        <v>22</v>
      </c>
      <c r="K93" s="120"/>
      <c r="L93" s="120"/>
      <c r="M93" s="120"/>
      <c r="N93" s="120">
        <v>153</v>
      </c>
      <c r="O93" s="120">
        <v>1066</v>
      </c>
      <c r="P93" s="120">
        <v>107</v>
      </c>
      <c r="Q93" s="120">
        <v>19</v>
      </c>
      <c r="R93" s="120"/>
      <c r="S93" s="120"/>
      <c r="T93" s="120"/>
      <c r="U93" s="120">
        <v>2</v>
      </c>
      <c r="V93" s="120"/>
      <c r="W93" s="120"/>
      <c r="X93" s="120"/>
      <c r="Y93" s="120"/>
      <c r="Z93" s="120"/>
      <c r="AA93" s="120"/>
      <c r="AB93" s="120">
        <v>2</v>
      </c>
      <c r="AC93" s="120"/>
      <c r="AD93" s="120"/>
      <c r="AE93" s="120"/>
      <c r="AF93" s="120"/>
      <c r="AG93" s="120"/>
      <c r="AH93" s="120"/>
      <c r="AI93" s="120"/>
      <c r="AJ93" s="120"/>
      <c r="AK93" s="120"/>
      <c r="AL93" s="21" t="s">
        <v>36</v>
      </c>
      <c r="AM93" s="39" t="s">
        <v>119</v>
      </c>
      <c r="AN93" s="21" t="s">
        <v>118</v>
      </c>
      <c r="AO93" s="21" t="s">
        <v>119</v>
      </c>
      <c r="AP93" s="21" t="s">
        <v>120</v>
      </c>
      <c r="AQ93" s="21" t="s">
        <v>121</v>
      </c>
      <c r="AR93" s="21" t="s">
        <v>119</v>
      </c>
      <c r="AS93" s="21" t="s">
        <v>267</v>
      </c>
      <c r="AT93" s="39">
        <v>2013</v>
      </c>
      <c r="AU93" s="21" t="s">
        <v>268</v>
      </c>
      <c r="AV93" s="21" t="s">
        <v>255</v>
      </c>
      <c r="AW93" s="21" t="s">
        <v>126</v>
      </c>
      <c r="AX93" s="21" t="s">
        <v>269</v>
      </c>
      <c r="AY93" s="21" t="str">
        <f>"https://doi.org/"&amp;Table1[[#This Row],[DOI]]</f>
        <v>https://doi.org/10.1016/j.resconrec.2012.12.013</v>
      </c>
      <c r="AZ93" s="21" t="s">
        <v>120</v>
      </c>
      <c r="BA93" s="21" t="s">
        <v>120</v>
      </c>
      <c r="BB93" s="21" t="s">
        <v>1038</v>
      </c>
      <c r="BC93" s="21" t="s">
        <v>1046</v>
      </c>
      <c r="BD93" s="21" t="s">
        <v>273</v>
      </c>
      <c r="BE93" s="21" t="s">
        <v>131</v>
      </c>
      <c r="BF93" s="21" t="s">
        <v>233</v>
      </c>
      <c r="BG93" s="21" t="s">
        <v>119</v>
      </c>
      <c r="BH93" s="21">
        <v>3893</v>
      </c>
      <c r="BI93" s="21">
        <v>2645.5225</v>
      </c>
      <c r="BJ93" s="21">
        <v>2753.6374999999998</v>
      </c>
      <c r="BK93" s="21">
        <v>789.39502500000003</v>
      </c>
      <c r="BL93" s="21">
        <v>791.95252500000004</v>
      </c>
      <c r="BM93" s="21">
        <v>9326410</v>
      </c>
      <c r="BN93" s="21">
        <v>916395</v>
      </c>
      <c r="BO93" s="21" t="s">
        <v>119</v>
      </c>
      <c r="BP93" s="21">
        <v>981235</v>
      </c>
      <c r="BQ93" s="21">
        <v>0.17399999999999999</v>
      </c>
      <c r="BR93" s="21">
        <v>0.19400000000000001</v>
      </c>
      <c r="BS93" s="21">
        <v>1425</v>
      </c>
      <c r="BT93" s="21">
        <v>1690</v>
      </c>
      <c r="BU93" s="21" t="s">
        <v>120</v>
      </c>
      <c r="BV93" s="21" t="s">
        <v>120</v>
      </c>
      <c r="BW93" s="22" t="s">
        <v>234</v>
      </c>
      <c r="BX93" s="23" t="str">
        <f>_xlfn.XLOOKUP(BW93,dimensions_items!$B$4:$B$35,dimensions_items!$C$4:$C$35,"NULL",0)</f>
        <v>R5.2ASIA</v>
      </c>
      <c r="BY93" s="27" t="s">
        <v>42</v>
      </c>
      <c r="BZ93" s="22" t="s">
        <v>26</v>
      </c>
      <c r="CA93" s="22" t="s">
        <v>18</v>
      </c>
      <c r="CB93" s="22" t="s">
        <v>23</v>
      </c>
      <c r="CC93" s="21" t="str">
        <f t="shared" si="6"/>
        <v>RU</v>
      </c>
      <c r="CD93" s="21" t="str">
        <f t="shared" si="7"/>
        <v>C</v>
      </c>
      <c r="CE93" s="21" t="str">
        <f t="shared" si="8"/>
        <v>ASIA_CHN</v>
      </c>
      <c r="CF93" s="21">
        <f>IF(ISNUMBER(Table1[[#This Row],[concrete]]),Table1[[#This Row],[concrete]],IF(AND(ISNUMBER(Table1[[#This Row],[cement]]),ISNUMBER(Table1[[#This Row],[aggregates]])),Table1[[#This Row],[cement]]+Table1[[#This Row],[aggregates]],""))</f>
        <v>1219</v>
      </c>
    </row>
    <row r="94" spans="1:84" s="8" customFormat="1">
      <c r="A94" s="10">
        <v>92</v>
      </c>
      <c r="B94" s="21" t="s">
        <v>227</v>
      </c>
      <c r="C94" s="21" t="s">
        <v>119</v>
      </c>
      <c r="D94" s="39">
        <v>1980</v>
      </c>
      <c r="E94" s="10">
        <v>1989</v>
      </c>
      <c r="F94" s="39">
        <v>32</v>
      </c>
      <c r="G94" s="39"/>
      <c r="H94" s="39"/>
      <c r="I94" s="39"/>
      <c r="J94" s="120">
        <v>22</v>
      </c>
      <c r="K94" s="120"/>
      <c r="L94" s="120"/>
      <c r="M94" s="120"/>
      <c r="N94" s="120">
        <v>181</v>
      </c>
      <c r="O94" s="120">
        <v>1113</v>
      </c>
      <c r="P94" s="120">
        <v>174</v>
      </c>
      <c r="Q94" s="120">
        <v>27</v>
      </c>
      <c r="R94" s="120"/>
      <c r="S94" s="120"/>
      <c r="T94" s="120"/>
      <c r="U94" s="120">
        <v>2</v>
      </c>
      <c r="V94" s="120"/>
      <c r="W94" s="120"/>
      <c r="X94" s="120"/>
      <c r="Y94" s="120"/>
      <c r="Z94" s="120"/>
      <c r="AA94" s="120"/>
      <c r="AB94" s="120">
        <v>2</v>
      </c>
      <c r="AC94" s="120"/>
      <c r="AD94" s="120"/>
      <c r="AE94" s="120"/>
      <c r="AF94" s="120"/>
      <c r="AG94" s="120"/>
      <c r="AH94" s="120"/>
      <c r="AI94" s="120"/>
      <c r="AJ94" s="120"/>
      <c r="AK94" s="120"/>
      <c r="AL94" s="21" t="s">
        <v>36</v>
      </c>
      <c r="AM94" s="39" t="s">
        <v>119</v>
      </c>
      <c r="AN94" s="21" t="s">
        <v>118</v>
      </c>
      <c r="AO94" s="21" t="s">
        <v>119</v>
      </c>
      <c r="AP94" s="21" t="s">
        <v>120</v>
      </c>
      <c r="AQ94" s="21" t="s">
        <v>121</v>
      </c>
      <c r="AR94" s="21" t="s">
        <v>119</v>
      </c>
      <c r="AS94" s="21" t="s">
        <v>267</v>
      </c>
      <c r="AT94" s="39">
        <v>2013</v>
      </c>
      <c r="AU94" s="21" t="s">
        <v>268</v>
      </c>
      <c r="AV94" s="21" t="s">
        <v>255</v>
      </c>
      <c r="AW94" s="21" t="s">
        <v>126</v>
      </c>
      <c r="AX94" s="21" t="s">
        <v>269</v>
      </c>
      <c r="AY94" s="21" t="str">
        <f>"https://doi.org/"&amp;Table1[[#This Row],[DOI]]</f>
        <v>https://doi.org/10.1016/j.resconrec.2012.12.013</v>
      </c>
      <c r="AZ94" s="21" t="s">
        <v>120</v>
      </c>
      <c r="BA94" s="21" t="s">
        <v>120</v>
      </c>
      <c r="BB94" s="21" t="s">
        <v>1038</v>
      </c>
      <c r="BC94" s="21" t="s">
        <v>1046</v>
      </c>
      <c r="BD94" s="21" t="s">
        <v>274</v>
      </c>
      <c r="BE94" s="21" t="s">
        <v>131</v>
      </c>
      <c r="BF94" s="21" t="s">
        <v>233</v>
      </c>
      <c r="BG94" s="21" t="s">
        <v>119</v>
      </c>
      <c r="BH94" s="21">
        <v>3893</v>
      </c>
      <c r="BI94" s="21">
        <v>2753.6374999999998</v>
      </c>
      <c r="BJ94" s="21">
        <v>2502.9699999999998</v>
      </c>
      <c r="BK94" s="21">
        <v>791.95252500000004</v>
      </c>
      <c r="BL94" s="21">
        <v>815.68</v>
      </c>
      <c r="BM94" s="21">
        <v>9326410</v>
      </c>
      <c r="BN94" s="21">
        <v>981235</v>
      </c>
      <c r="BO94" s="21" t="s">
        <v>119</v>
      </c>
      <c r="BP94" s="21">
        <v>1135185</v>
      </c>
      <c r="BQ94" s="21">
        <v>0.19400000000000001</v>
      </c>
      <c r="BR94" s="21">
        <v>0.26400000000000001</v>
      </c>
      <c r="BS94" s="21">
        <v>1690</v>
      </c>
      <c r="BT94" s="21">
        <v>2460</v>
      </c>
      <c r="BU94" s="21" t="s">
        <v>120</v>
      </c>
      <c r="BV94" s="21" t="s">
        <v>120</v>
      </c>
      <c r="BW94" s="22" t="s">
        <v>234</v>
      </c>
      <c r="BX94" s="23" t="str">
        <f>_xlfn.XLOOKUP(BW94,dimensions_items!$B$4:$B$35,dimensions_items!$C$4:$C$35,"NULL",0)</f>
        <v>R5.2ASIA</v>
      </c>
      <c r="BY94" s="27" t="s">
        <v>42</v>
      </c>
      <c r="BZ94" s="22" t="s">
        <v>26</v>
      </c>
      <c r="CA94" s="22" t="s">
        <v>18</v>
      </c>
      <c r="CB94" s="22" t="s">
        <v>23</v>
      </c>
      <c r="CC94" s="21" t="str">
        <f t="shared" si="6"/>
        <v>RU</v>
      </c>
      <c r="CD94" s="21" t="str">
        <f t="shared" si="7"/>
        <v>C</v>
      </c>
      <c r="CE94" s="21" t="str">
        <f t="shared" si="8"/>
        <v>ASIA_CHN</v>
      </c>
      <c r="CF94" s="21">
        <f>IF(ISNUMBER(Table1[[#This Row],[concrete]]),Table1[[#This Row],[concrete]],IF(AND(ISNUMBER(Table1[[#This Row],[cement]]),ISNUMBER(Table1[[#This Row],[aggregates]])),Table1[[#This Row],[cement]]+Table1[[#This Row],[aggregates]],""))</f>
        <v>1294</v>
      </c>
    </row>
    <row r="95" spans="1:84" s="8" customFormat="1">
      <c r="A95" s="10">
        <v>93</v>
      </c>
      <c r="B95" s="21" t="s">
        <v>227</v>
      </c>
      <c r="C95" s="21" t="s">
        <v>119</v>
      </c>
      <c r="D95" s="39">
        <v>1990</v>
      </c>
      <c r="E95" s="10">
        <v>2010</v>
      </c>
      <c r="F95" s="39">
        <v>75</v>
      </c>
      <c r="G95" s="39"/>
      <c r="H95" s="39"/>
      <c r="I95" s="39"/>
      <c r="J95" s="120">
        <v>26</v>
      </c>
      <c r="K95" s="120"/>
      <c r="L95" s="120"/>
      <c r="M95" s="120"/>
      <c r="N95" s="120">
        <v>238</v>
      </c>
      <c r="O95" s="120">
        <v>1451</v>
      </c>
      <c r="P95" s="120">
        <v>16</v>
      </c>
      <c r="Q95" s="120">
        <v>33</v>
      </c>
      <c r="R95" s="120"/>
      <c r="S95" s="120"/>
      <c r="T95" s="120"/>
      <c r="U95" s="120">
        <v>2</v>
      </c>
      <c r="V95" s="120"/>
      <c r="W95" s="120"/>
      <c r="X95" s="120"/>
      <c r="Y95" s="120"/>
      <c r="Z95" s="120"/>
      <c r="AA95" s="120"/>
      <c r="AB95" s="120">
        <v>2</v>
      </c>
      <c r="AC95" s="120"/>
      <c r="AD95" s="120"/>
      <c r="AE95" s="120"/>
      <c r="AF95" s="120"/>
      <c r="AG95" s="120"/>
      <c r="AH95" s="120"/>
      <c r="AI95" s="120"/>
      <c r="AJ95" s="120"/>
      <c r="AK95" s="120"/>
      <c r="AL95" s="21" t="s">
        <v>36</v>
      </c>
      <c r="AM95" s="39" t="s">
        <v>119</v>
      </c>
      <c r="AN95" s="21" t="s">
        <v>118</v>
      </c>
      <c r="AO95" s="21" t="s">
        <v>119</v>
      </c>
      <c r="AP95" s="21" t="s">
        <v>120</v>
      </c>
      <c r="AQ95" s="21" t="s">
        <v>121</v>
      </c>
      <c r="AR95" s="21" t="s">
        <v>119</v>
      </c>
      <c r="AS95" s="21" t="s">
        <v>267</v>
      </c>
      <c r="AT95" s="39">
        <v>2013</v>
      </c>
      <c r="AU95" s="21" t="s">
        <v>268</v>
      </c>
      <c r="AV95" s="21" t="s">
        <v>255</v>
      </c>
      <c r="AW95" s="21" t="s">
        <v>126</v>
      </c>
      <c r="AX95" s="21" t="s">
        <v>269</v>
      </c>
      <c r="AY95" s="21" t="str">
        <f>"https://doi.org/"&amp;Table1[[#This Row],[DOI]]</f>
        <v>https://doi.org/10.1016/j.resconrec.2012.12.013</v>
      </c>
      <c r="AZ95" s="21" t="s">
        <v>120</v>
      </c>
      <c r="BA95" s="21" t="s">
        <v>120</v>
      </c>
      <c r="BB95" s="21" t="s">
        <v>1038</v>
      </c>
      <c r="BC95" s="21" t="s">
        <v>1046</v>
      </c>
      <c r="BD95" s="21" t="s">
        <v>275</v>
      </c>
      <c r="BE95" s="21" t="s">
        <v>131</v>
      </c>
      <c r="BF95" s="21" t="s">
        <v>233</v>
      </c>
      <c r="BG95" s="21" t="s">
        <v>119</v>
      </c>
      <c r="BH95" s="21">
        <v>3893</v>
      </c>
      <c r="BI95" s="21">
        <v>2502.9699999999998</v>
      </c>
      <c r="BJ95" s="21">
        <v>2854.4749999999999</v>
      </c>
      <c r="BK95" s="21">
        <v>815.68</v>
      </c>
      <c r="BL95" s="21">
        <v>860.37249999999995</v>
      </c>
      <c r="BM95" s="21">
        <v>9326410</v>
      </c>
      <c r="BN95" s="21">
        <v>1135185</v>
      </c>
      <c r="BO95" s="21" t="s">
        <v>119</v>
      </c>
      <c r="BP95" s="21">
        <v>1337752</v>
      </c>
      <c r="BQ95" s="21">
        <v>0.26400000000000001</v>
      </c>
      <c r="BR95" s="21">
        <v>0.49199999999999999</v>
      </c>
      <c r="BS95" s="21">
        <v>2460</v>
      </c>
      <c r="BT95" s="21">
        <v>10221</v>
      </c>
      <c r="BU95" s="21" t="s">
        <v>120</v>
      </c>
      <c r="BV95" s="21" t="s">
        <v>120</v>
      </c>
      <c r="BW95" s="22" t="s">
        <v>234</v>
      </c>
      <c r="BX95" s="23" t="str">
        <f>_xlfn.XLOOKUP(BW95,dimensions_items!$B$4:$B$35,dimensions_items!$C$4:$C$35,"NULL",0)</f>
        <v>R5.2ASIA</v>
      </c>
      <c r="BY95" s="27" t="s">
        <v>42</v>
      </c>
      <c r="BZ95" s="22" t="s">
        <v>26</v>
      </c>
      <c r="CA95" s="22" t="s">
        <v>18</v>
      </c>
      <c r="CB95" s="22" t="s">
        <v>23</v>
      </c>
      <c r="CC95" s="21" t="str">
        <f t="shared" si="6"/>
        <v>RU</v>
      </c>
      <c r="CD95" s="21" t="str">
        <f t="shared" si="7"/>
        <v>C</v>
      </c>
      <c r="CE95" s="21" t="str">
        <f t="shared" si="8"/>
        <v>ASIA_CHN</v>
      </c>
      <c r="CF95" s="21">
        <f>IF(ISNUMBER(Table1[[#This Row],[concrete]]),Table1[[#This Row],[concrete]],IF(AND(ISNUMBER(Table1[[#This Row],[cement]]),ISNUMBER(Table1[[#This Row],[aggregates]])),Table1[[#This Row],[cement]]+Table1[[#This Row],[aggregates]],""))</f>
        <v>1689</v>
      </c>
    </row>
    <row r="96" spans="1:84" s="8" customFormat="1">
      <c r="A96" s="10">
        <v>94</v>
      </c>
      <c r="B96" s="21" t="s">
        <v>227</v>
      </c>
      <c r="C96" s="21" t="s">
        <v>119</v>
      </c>
      <c r="D96" s="39">
        <v>1960</v>
      </c>
      <c r="E96" s="10">
        <v>1979</v>
      </c>
      <c r="F96" s="39">
        <v>26</v>
      </c>
      <c r="G96" s="39"/>
      <c r="H96" s="39"/>
      <c r="I96" s="39"/>
      <c r="J96" s="120">
        <v>15</v>
      </c>
      <c r="K96" s="120"/>
      <c r="L96" s="120"/>
      <c r="M96" s="120"/>
      <c r="N96" s="120">
        <v>183</v>
      </c>
      <c r="O96" s="120">
        <v>1081</v>
      </c>
      <c r="P96" s="120">
        <v>570</v>
      </c>
      <c r="Q96" s="120">
        <v>48</v>
      </c>
      <c r="R96" s="120"/>
      <c r="S96" s="120"/>
      <c r="T96" s="120"/>
      <c r="U96" s="120">
        <v>2</v>
      </c>
      <c r="V96" s="120"/>
      <c r="W96" s="120"/>
      <c r="X96" s="120"/>
      <c r="Y96" s="120"/>
      <c r="Z96" s="120"/>
      <c r="AA96" s="120"/>
      <c r="AB96" s="120">
        <v>2</v>
      </c>
      <c r="AC96" s="120"/>
      <c r="AD96" s="120"/>
      <c r="AE96" s="120"/>
      <c r="AF96" s="120"/>
      <c r="AG96" s="120"/>
      <c r="AH96" s="120"/>
      <c r="AI96" s="120"/>
      <c r="AJ96" s="120"/>
      <c r="AK96" s="120"/>
      <c r="AL96" s="21" t="s">
        <v>276</v>
      </c>
      <c r="AM96" s="39" t="s">
        <v>119</v>
      </c>
      <c r="AN96" s="21" t="s">
        <v>277</v>
      </c>
      <c r="AO96" s="21" t="s">
        <v>119</v>
      </c>
      <c r="AP96" s="21" t="s">
        <v>120</v>
      </c>
      <c r="AQ96" s="21" t="s">
        <v>121</v>
      </c>
      <c r="AR96" s="21" t="s">
        <v>119</v>
      </c>
      <c r="AS96" s="21" t="s">
        <v>267</v>
      </c>
      <c r="AT96" s="39">
        <v>2013</v>
      </c>
      <c r="AU96" s="21" t="s">
        <v>268</v>
      </c>
      <c r="AV96" s="21" t="s">
        <v>255</v>
      </c>
      <c r="AW96" s="21" t="s">
        <v>126</v>
      </c>
      <c r="AX96" s="21" t="s">
        <v>269</v>
      </c>
      <c r="AY96" s="21" t="str">
        <f>"https://doi.org/"&amp;Table1[[#This Row],[DOI]]</f>
        <v>https://doi.org/10.1016/j.resconrec.2012.12.013</v>
      </c>
      <c r="AZ96" s="21" t="s">
        <v>120</v>
      </c>
      <c r="BA96" s="21" t="s">
        <v>120</v>
      </c>
      <c r="BB96" s="21" t="s">
        <v>1038</v>
      </c>
      <c r="BC96" s="21" t="s">
        <v>1046</v>
      </c>
      <c r="BD96" s="21" t="s">
        <v>270</v>
      </c>
      <c r="BE96" s="21" t="s">
        <v>131</v>
      </c>
      <c r="BF96" s="21" t="s">
        <v>233</v>
      </c>
      <c r="BG96" s="21" t="s">
        <v>119</v>
      </c>
      <c r="BH96" s="21">
        <v>3893</v>
      </c>
      <c r="BI96" s="21">
        <v>2556.1525000000001</v>
      </c>
      <c r="BJ96" s="21">
        <v>2753.6374999999998</v>
      </c>
      <c r="BK96" s="21">
        <v>757.03247499999998</v>
      </c>
      <c r="BL96" s="21">
        <v>791.95252500000004</v>
      </c>
      <c r="BM96" s="21">
        <v>9326410</v>
      </c>
      <c r="BN96" s="21">
        <v>667070</v>
      </c>
      <c r="BO96" s="21" t="s">
        <v>119</v>
      </c>
      <c r="BP96" s="21">
        <v>981235</v>
      </c>
      <c r="BQ96" s="21">
        <v>0.16200000000000001</v>
      </c>
      <c r="BR96" s="21">
        <v>0.19400000000000001</v>
      </c>
      <c r="BS96" s="21">
        <v>923</v>
      </c>
      <c r="BT96" s="21">
        <v>1690</v>
      </c>
      <c r="BU96" s="21" t="s">
        <v>120</v>
      </c>
      <c r="BV96" s="21" t="s">
        <v>120</v>
      </c>
      <c r="BW96" s="22" t="s">
        <v>234</v>
      </c>
      <c r="BX96" s="23" t="str">
        <f>_xlfn.XLOOKUP(BW96,dimensions_items!$B$4:$B$35,dimensions_items!$C$4:$C$35,"NULL",0)</f>
        <v>R5.2ASIA</v>
      </c>
      <c r="BY96" s="27" t="s">
        <v>50</v>
      </c>
      <c r="BZ96" s="28" t="s">
        <v>1492</v>
      </c>
      <c r="CA96" s="22" t="s">
        <v>18</v>
      </c>
      <c r="CB96" s="22" t="s">
        <v>23</v>
      </c>
      <c r="CC96" s="21" t="str">
        <f t="shared" si="6"/>
        <v>NR</v>
      </c>
      <c r="CD96" s="21" t="str">
        <f t="shared" si="7"/>
        <v>M</v>
      </c>
      <c r="CE96" s="21" t="str">
        <f t="shared" si="8"/>
        <v>ASIA_CHN</v>
      </c>
      <c r="CF96" s="21">
        <f>IF(ISNUMBER(Table1[[#This Row],[concrete]]),Table1[[#This Row],[concrete]],IF(AND(ISNUMBER(Table1[[#This Row],[cement]]),ISNUMBER(Table1[[#This Row],[aggregates]])),Table1[[#This Row],[cement]]+Table1[[#This Row],[aggregates]],""))</f>
        <v>1264</v>
      </c>
    </row>
    <row r="97" spans="1:84" s="8" customFormat="1">
      <c r="A97" s="10">
        <v>95</v>
      </c>
      <c r="B97" s="21" t="s">
        <v>227</v>
      </c>
      <c r="C97" s="21" t="s">
        <v>119</v>
      </c>
      <c r="D97" s="39">
        <v>1975</v>
      </c>
      <c r="E97" s="10">
        <v>1979</v>
      </c>
      <c r="F97" s="39">
        <v>24</v>
      </c>
      <c r="G97" s="39"/>
      <c r="H97" s="39"/>
      <c r="I97" s="39"/>
      <c r="J97" s="120">
        <v>17</v>
      </c>
      <c r="K97" s="120"/>
      <c r="L97" s="120"/>
      <c r="M97" s="120"/>
      <c r="N97" s="120">
        <v>271</v>
      </c>
      <c r="O97" s="120">
        <v>1231</v>
      </c>
      <c r="P97" s="120">
        <v>36</v>
      </c>
      <c r="Q97" s="120">
        <v>6</v>
      </c>
      <c r="R97" s="120"/>
      <c r="S97" s="120"/>
      <c r="T97" s="120"/>
      <c r="U97" s="120">
        <v>1</v>
      </c>
      <c r="V97" s="120"/>
      <c r="W97" s="120"/>
      <c r="X97" s="120"/>
      <c r="Y97" s="120"/>
      <c r="Z97" s="120"/>
      <c r="AA97" s="120"/>
      <c r="AB97" s="120">
        <v>2</v>
      </c>
      <c r="AC97" s="120"/>
      <c r="AD97" s="120"/>
      <c r="AE97" s="120"/>
      <c r="AF97" s="120"/>
      <c r="AG97" s="120"/>
      <c r="AH97" s="120"/>
      <c r="AI97" s="120"/>
      <c r="AJ97" s="120"/>
      <c r="AK97" s="120"/>
      <c r="AL97" s="21" t="s">
        <v>276</v>
      </c>
      <c r="AM97" s="39" t="s">
        <v>119</v>
      </c>
      <c r="AN97" s="21" t="s">
        <v>277</v>
      </c>
      <c r="AO97" s="21" t="s">
        <v>119</v>
      </c>
      <c r="AP97" s="21" t="s">
        <v>120</v>
      </c>
      <c r="AQ97" s="21" t="s">
        <v>121</v>
      </c>
      <c r="AR97" s="21" t="s">
        <v>119</v>
      </c>
      <c r="AS97" s="21" t="s">
        <v>267</v>
      </c>
      <c r="AT97" s="39">
        <v>2013</v>
      </c>
      <c r="AU97" s="21" t="s">
        <v>268</v>
      </c>
      <c r="AV97" s="21" t="s">
        <v>255</v>
      </c>
      <c r="AW97" s="21" t="s">
        <v>126</v>
      </c>
      <c r="AX97" s="21" t="s">
        <v>269</v>
      </c>
      <c r="AY97" s="21" t="str">
        <f>"https://doi.org/"&amp;Table1[[#This Row],[DOI]]</f>
        <v>https://doi.org/10.1016/j.resconrec.2012.12.013</v>
      </c>
      <c r="AZ97" s="21" t="s">
        <v>120</v>
      </c>
      <c r="BA97" s="21" t="s">
        <v>120</v>
      </c>
      <c r="BB97" s="21" t="s">
        <v>1038</v>
      </c>
      <c r="BC97" s="21" t="s">
        <v>1046</v>
      </c>
      <c r="BD97" s="21" t="s">
        <v>273</v>
      </c>
      <c r="BE97" s="21" t="s">
        <v>131</v>
      </c>
      <c r="BF97" s="21" t="s">
        <v>233</v>
      </c>
      <c r="BG97" s="21" t="s">
        <v>119</v>
      </c>
      <c r="BH97" s="21">
        <v>3893</v>
      </c>
      <c r="BI97" s="21">
        <v>2645.5225</v>
      </c>
      <c r="BJ97" s="21">
        <v>2753.6374999999998</v>
      </c>
      <c r="BK97" s="21">
        <v>789.39502500000003</v>
      </c>
      <c r="BL97" s="21">
        <v>791.95252500000004</v>
      </c>
      <c r="BM97" s="21">
        <v>9326410</v>
      </c>
      <c r="BN97" s="21">
        <v>916395</v>
      </c>
      <c r="BO97" s="21" t="s">
        <v>119</v>
      </c>
      <c r="BP97" s="21">
        <v>981235</v>
      </c>
      <c r="BQ97" s="21">
        <v>0.17399999999999999</v>
      </c>
      <c r="BR97" s="21">
        <v>0.19400000000000001</v>
      </c>
      <c r="BS97" s="21">
        <v>1425</v>
      </c>
      <c r="BT97" s="21">
        <v>1690</v>
      </c>
      <c r="BU97" s="21" t="s">
        <v>120</v>
      </c>
      <c r="BV97" s="21" t="s">
        <v>120</v>
      </c>
      <c r="BW97" s="22" t="s">
        <v>234</v>
      </c>
      <c r="BX97" s="23" t="str">
        <f>_xlfn.XLOOKUP(BW97,dimensions_items!$B$4:$B$35,dimensions_items!$C$4:$C$35,"NULL",0)</f>
        <v>R5.2ASIA</v>
      </c>
      <c r="BY97" s="27" t="s">
        <v>50</v>
      </c>
      <c r="BZ97" s="28" t="s">
        <v>1492</v>
      </c>
      <c r="CA97" s="22" t="s">
        <v>18</v>
      </c>
      <c r="CB97" s="22" t="s">
        <v>23</v>
      </c>
      <c r="CC97" s="21" t="str">
        <f t="shared" si="6"/>
        <v>NR</v>
      </c>
      <c r="CD97" s="21" t="str">
        <f t="shared" si="7"/>
        <v>M</v>
      </c>
      <c r="CE97" s="21" t="str">
        <f t="shared" si="8"/>
        <v>ASIA_CHN</v>
      </c>
      <c r="CF97" s="21">
        <f>IF(ISNUMBER(Table1[[#This Row],[concrete]]),Table1[[#This Row],[concrete]],IF(AND(ISNUMBER(Table1[[#This Row],[cement]]),ISNUMBER(Table1[[#This Row],[aggregates]])),Table1[[#This Row],[cement]]+Table1[[#This Row],[aggregates]],""))</f>
        <v>1502</v>
      </c>
    </row>
    <row r="98" spans="1:84" s="8" customFormat="1">
      <c r="A98" s="10">
        <v>96</v>
      </c>
      <c r="B98" s="21" t="s">
        <v>227</v>
      </c>
      <c r="C98" s="21" t="s">
        <v>119</v>
      </c>
      <c r="D98" s="39">
        <v>1980</v>
      </c>
      <c r="E98" s="10">
        <v>2010</v>
      </c>
      <c r="F98" s="39">
        <v>28</v>
      </c>
      <c r="G98" s="39"/>
      <c r="H98" s="39"/>
      <c r="I98" s="39"/>
      <c r="J98" s="120">
        <v>34</v>
      </c>
      <c r="K98" s="120"/>
      <c r="L98" s="120"/>
      <c r="M98" s="120"/>
      <c r="N98" s="120">
        <v>215</v>
      </c>
      <c r="O98" s="120">
        <v>1216</v>
      </c>
      <c r="P98" s="120">
        <v>541</v>
      </c>
      <c r="Q98" s="120">
        <v>48</v>
      </c>
      <c r="R98" s="120"/>
      <c r="S98" s="120"/>
      <c r="T98" s="120"/>
      <c r="U98" s="120">
        <v>2</v>
      </c>
      <c r="V98" s="120"/>
      <c r="W98" s="120"/>
      <c r="X98" s="120"/>
      <c r="Y98" s="120"/>
      <c r="Z98" s="120"/>
      <c r="AA98" s="120"/>
      <c r="AB98" s="120">
        <v>2</v>
      </c>
      <c r="AC98" s="120"/>
      <c r="AD98" s="120"/>
      <c r="AE98" s="120"/>
      <c r="AF98" s="120"/>
      <c r="AG98" s="120"/>
      <c r="AH98" s="120"/>
      <c r="AI98" s="120"/>
      <c r="AJ98" s="120"/>
      <c r="AK98" s="120"/>
      <c r="AL98" s="21" t="s">
        <v>276</v>
      </c>
      <c r="AM98" s="39" t="s">
        <v>119</v>
      </c>
      <c r="AN98" s="21" t="s">
        <v>277</v>
      </c>
      <c r="AO98" s="21" t="s">
        <v>119</v>
      </c>
      <c r="AP98" s="21" t="s">
        <v>120</v>
      </c>
      <c r="AQ98" s="21" t="s">
        <v>121</v>
      </c>
      <c r="AR98" s="21" t="s">
        <v>119</v>
      </c>
      <c r="AS98" s="21" t="s">
        <v>267</v>
      </c>
      <c r="AT98" s="39">
        <v>2013</v>
      </c>
      <c r="AU98" s="21" t="s">
        <v>268</v>
      </c>
      <c r="AV98" s="21" t="s">
        <v>255</v>
      </c>
      <c r="AW98" s="21" t="s">
        <v>126</v>
      </c>
      <c r="AX98" s="21" t="s">
        <v>269</v>
      </c>
      <c r="AY98" s="21" t="str">
        <f>"https://doi.org/"&amp;Table1[[#This Row],[DOI]]</f>
        <v>https://doi.org/10.1016/j.resconrec.2012.12.013</v>
      </c>
      <c r="AZ98" s="21" t="s">
        <v>120</v>
      </c>
      <c r="BA98" s="21" t="s">
        <v>120</v>
      </c>
      <c r="BB98" s="21" t="s">
        <v>1038</v>
      </c>
      <c r="BC98" s="21" t="s">
        <v>1046</v>
      </c>
      <c r="BD98" s="21" t="s">
        <v>271</v>
      </c>
      <c r="BE98" s="21" t="s">
        <v>131</v>
      </c>
      <c r="BF98" s="21" t="s">
        <v>233</v>
      </c>
      <c r="BG98" s="21" t="s">
        <v>119</v>
      </c>
      <c r="BH98" s="21">
        <v>3893</v>
      </c>
      <c r="BI98" s="21">
        <v>2753.6374999999998</v>
      </c>
      <c r="BJ98" s="21">
        <v>2854.4749999999999</v>
      </c>
      <c r="BK98" s="21">
        <v>791.95252500000004</v>
      </c>
      <c r="BL98" s="21">
        <v>860.37249999999995</v>
      </c>
      <c r="BM98" s="21">
        <v>9326410</v>
      </c>
      <c r="BN98" s="21">
        <v>981235</v>
      </c>
      <c r="BO98" s="21" t="s">
        <v>119</v>
      </c>
      <c r="BP98" s="21">
        <v>1337752</v>
      </c>
      <c r="BQ98" s="21">
        <v>0.19400000000000001</v>
      </c>
      <c r="BR98" s="21">
        <v>0.49199999999999999</v>
      </c>
      <c r="BS98" s="21">
        <v>1690</v>
      </c>
      <c r="BT98" s="21">
        <v>10221</v>
      </c>
      <c r="BU98" s="21" t="s">
        <v>120</v>
      </c>
      <c r="BV98" s="21" t="s">
        <v>120</v>
      </c>
      <c r="BW98" s="22" t="s">
        <v>234</v>
      </c>
      <c r="BX98" s="23" t="str">
        <f>_xlfn.XLOOKUP(BW98,dimensions_items!$B$4:$B$35,dimensions_items!$C$4:$C$35,"NULL",0)</f>
        <v>R5.2ASIA</v>
      </c>
      <c r="BY98" s="27" t="s">
        <v>50</v>
      </c>
      <c r="BZ98" s="28" t="s">
        <v>1492</v>
      </c>
      <c r="CA98" s="22" t="s">
        <v>18</v>
      </c>
      <c r="CB98" s="22" t="s">
        <v>23</v>
      </c>
      <c r="CC98" s="21" t="str">
        <f t="shared" si="6"/>
        <v>NR</v>
      </c>
      <c r="CD98" s="21" t="str">
        <f t="shared" si="7"/>
        <v>M</v>
      </c>
      <c r="CE98" s="21" t="str">
        <f t="shared" si="8"/>
        <v>ASIA_CHN</v>
      </c>
      <c r="CF98" s="21">
        <f>IF(ISNUMBER(Table1[[#This Row],[concrete]]),Table1[[#This Row],[concrete]],IF(AND(ISNUMBER(Table1[[#This Row],[cement]]),ISNUMBER(Table1[[#This Row],[aggregates]])),Table1[[#This Row],[cement]]+Table1[[#This Row],[aggregates]],""))</f>
        <v>1431</v>
      </c>
    </row>
    <row r="99" spans="1:84" s="8" customFormat="1">
      <c r="A99" s="10">
        <v>97</v>
      </c>
      <c r="B99" s="21" t="s">
        <v>227</v>
      </c>
      <c r="C99" s="21" t="s">
        <v>119</v>
      </c>
      <c r="D99" s="39">
        <v>1980</v>
      </c>
      <c r="E99" s="10">
        <v>1989</v>
      </c>
      <c r="F99" s="39">
        <v>43</v>
      </c>
      <c r="G99" s="39"/>
      <c r="H99" s="39"/>
      <c r="I99" s="39"/>
      <c r="J99" s="120">
        <v>22</v>
      </c>
      <c r="K99" s="120"/>
      <c r="L99" s="120"/>
      <c r="M99" s="120"/>
      <c r="N99" s="120">
        <v>320</v>
      </c>
      <c r="O99" s="120">
        <v>1314</v>
      </c>
      <c r="P99" s="120">
        <v>319</v>
      </c>
      <c r="Q99" s="120">
        <v>28</v>
      </c>
      <c r="R99" s="120"/>
      <c r="S99" s="120"/>
      <c r="T99" s="120"/>
      <c r="U99" s="120">
        <v>2</v>
      </c>
      <c r="V99" s="120"/>
      <c r="W99" s="120"/>
      <c r="X99" s="120"/>
      <c r="Y99" s="120"/>
      <c r="Z99" s="120"/>
      <c r="AA99" s="120"/>
      <c r="AB99" s="120">
        <v>2</v>
      </c>
      <c r="AC99" s="120"/>
      <c r="AD99" s="120"/>
      <c r="AE99" s="120"/>
      <c r="AF99" s="120"/>
      <c r="AG99" s="120"/>
      <c r="AH99" s="120"/>
      <c r="AI99" s="120"/>
      <c r="AJ99" s="120"/>
      <c r="AK99" s="120"/>
      <c r="AL99" s="21" t="s">
        <v>36</v>
      </c>
      <c r="AM99" s="39" t="s">
        <v>119</v>
      </c>
      <c r="AN99" s="21" t="s">
        <v>277</v>
      </c>
      <c r="AO99" s="21" t="s">
        <v>119</v>
      </c>
      <c r="AP99" s="21" t="s">
        <v>120</v>
      </c>
      <c r="AQ99" s="21" t="s">
        <v>121</v>
      </c>
      <c r="AR99" s="21" t="s">
        <v>119</v>
      </c>
      <c r="AS99" s="21" t="s">
        <v>267</v>
      </c>
      <c r="AT99" s="39">
        <v>2013</v>
      </c>
      <c r="AU99" s="21" t="s">
        <v>268</v>
      </c>
      <c r="AV99" s="21" t="s">
        <v>255</v>
      </c>
      <c r="AW99" s="21" t="s">
        <v>126</v>
      </c>
      <c r="AX99" s="21" t="s">
        <v>269</v>
      </c>
      <c r="AY99" s="21" t="str">
        <f>"https://doi.org/"&amp;Table1[[#This Row],[DOI]]</f>
        <v>https://doi.org/10.1016/j.resconrec.2012.12.013</v>
      </c>
      <c r="AZ99" s="21" t="s">
        <v>120</v>
      </c>
      <c r="BA99" s="21" t="s">
        <v>120</v>
      </c>
      <c r="BB99" s="21" t="s">
        <v>1038</v>
      </c>
      <c r="BC99" s="21" t="s">
        <v>1046</v>
      </c>
      <c r="BD99" s="21" t="s">
        <v>274</v>
      </c>
      <c r="BE99" s="21" t="s">
        <v>131</v>
      </c>
      <c r="BF99" s="21" t="s">
        <v>233</v>
      </c>
      <c r="BG99" s="21" t="s">
        <v>119</v>
      </c>
      <c r="BH99" s="21">
        <v>3893</v>
      </c>
      <c r="BI99" s="21">
        <v>2753.6374999999998</v>
      </c>
      <c r="BJ99" s="21">
        <v>2502.9699999999998</v>
      </c>
      <c r="BK99" s="21">
        <v>791.95252500000004</v>
      </c>
      <c r="BL99" s="21">
        <v>815.68</v>
      </c>
      <c r="BM99" s="21">
        <v>9326410</v>
      </c>
      <c r="BN99" s="21">
        <v>981235</v>
      </c>
      <c r="BO99" s="21" t="s">
        <v>119</v>
      </c>
      <c r="BP99" s="21">
        <v>1135185</v>
      </c>
      <c r="BQ99" s="21">
        <v>0.19400000000000001</v>
      </c>
      <c r="BR99" s="21">
        <v>0.26400000000000001</v>
      </c>
      <c r="BS99" s="21">
        <v>1690</v>
      </c>
      <c r="BT99" s="21">
        <v>2460</v>
      </c>
      <c r="BU99" s="21" t="s">
        <v>120</v>
      </c>
      <c r="BV99" s="21" t="s">
        <v>120</v>
      </c>
      <c r="BW99" s="22" t="s">
        <v>234</v>
      </c>
      <c r="BX99" s="23" t="str">
        <f>_xlfn.XLOOKUP(BW99,dimensions_items!$B$4:$B$35,dimensions_items!$C$4:$C$35,"NULL",0)</f>
        <v>R5.2ASIA</v>
      </c>
      <c r="BY99" s="27" t="s">
        <v>50</v>
      </c>
      <c r="BZ99" s="22" t="s">
        <v>26</v>
      </c>
      <c r="CA99" s="22" t="s">
        <v>18</v>
      </c>
      <c r="CB99" s="22" t="s">
        <v>23</v>
      </c>
      <c r="CC99" s="21" t="str">
        <f t="shared" si="6"/>
        <v>NR</v>
      </c>
      <c r="CD99" s="21" t="str">
        <f t="shared" si="7"/>
        <v>C</v>
      </c>
      <c r="CE99" s="21" t="str">
        <f t="shared" si="8"/>
        <v>ASIA_CHN</v>
      </c>
      <c r="CF99" s="21">
        <f>IF(ISNUMBER(Table1[[#This Row],[concrete]]),Table1[[#This Row],[concrete]],IF(AND(ISNUMBER(Table1[[#This Row],[cement]]),ISNUMBER(Table1[[#This Row],[aggregates]])),Table1[[#This Row],[cement]]+Table1[[#This Row],[aggregates]],""))</f>
        <v>1634</v>
      </c>
    </row>
    <row r="100" spans="1:84" s="8" customFormat="1">
      <c r="A100" s="10">
        <v>98</v>
      </c>
      <c r="B100" s="21" t="s">
        <v>227</v>
      </c>
      <c r="C100" s="21" t="s">
        <v>119</v>
      </c>
      <c r="D100" s="39">
        <v>1990</v>
      </c>
      <c r="E100" s="10">
        <v>2010</v>
      </c>
      <c r="F100" s="39">
        <v>80</v>
      </c>
      <c r="G100" s="39"/>
      <c r="H100" s="39"/>
      <c r="I100" s="39"/>
      <c r="J100" s="120">
        <v>27</v>
      </c>
      <c r="K100" s="120"/>
      <c r="L100" s="120"/>
      <c r="M100" s="120"/>
      <c r="N100" s="120">
        <v>418</v>
      </c>
      <c r="O100" s="120">
        <v>1438</v>
      </c>
      <c r="P100" s="120">
        <v>234</v>
      </c>
      <c r="Q100" s="120">
        <v>28</v>
      </c>
      <c r="R100" s="120"/>
      <c r="S100" s="120"/>
      <c r="T100" s="120"/>
      <c r="U100" s="120">
        <v>2</v>
      </c>
      <c r="V100" s="120"/>
      <c r="W100" s="120"/>
      <c r="X100" s="120"/>
      <c r="Y100" s="120"/>
      <c r="Z100" s="120"/>
      <c r="AA100" s="120"/>
      <c r="AB100" s="120">
        <v>2</v>
      </c>
      <c r="AC100" s="120"/>
      <c r="AD100" s="120"/>
      <c r="AE100" s="120"/>
      <c r="AF100" s="120"/>
      <c r="AG100" s="120"/>
      <c r="AH100" s="120"/>
      <c r="AI100" s="120"/>
      <c r="AJ100" s="120"/>
      <c r="AK100" s="120"/>
      <c r="AL100" s="21" t="s">
        <v>36</v>
      </c>
      <c r="AM100" s="39" t="s">
        <v>119</v>
      </c>
      <c r="AN100" s="21" t="s">
        <v>277</v>
      </c>
      <c r="AO100" s="21" t="s">
        <v>119</v>
      </c>
      <c r="AP100" s="21" t="s">
        <v>120</v>
      </c>
      <c r="AQ100" s="21" t="s">
        <v>121</v>
      </c>
      <c r="AR100" s="21" t="s">
        <v>119</v>
      </c>
      <c r="AS100" s="21" t="s">
        <v>267</v>
      </c>
      <c r="AT100" s="39">
        <v>2013</v>
      </c>
      <c r="AU100" s="21" t="s">
        <v>268</v>
      </c>
      <c r="AV100" s="21" t="s">
        <v>255</v>
      </c>
      <c r="AW100" s="21" t="s">
        <v>126</v>
      </c>
      <c r="AX100" s="21" t="s">
        <v>269</v>
      </c>
      <c r="AY100" s="21" t="str">
        <f>"https://doi.org/"&amp;Table1[[#This Row],[DOI]]</f>
        <v>https://doi.org/10.1016/j.resconrec.2012.12.013</v>
      </c>
      <c r="AZ100" s="21" t="s">
        <v>120</v>
      </c>
      <c r="BA100" s="21" t="s">
        <v>120</v>
      </c>
      <c r="BB100" s="21" t="s">
        <v>1038</v>
      </c>
      <c r="BC100" s="21" t="s">
        <v>1046</v>
      </c>
      <c r="BD100" s="21" t="s">
        <v>275</v>
      </c>
      <c r="BE100" s="21" t="s">
        <v>131</v>
      </c>
      <c r="BF100" s="21" t="s">
        <v>233</v>
      </c>
      <c r="BG100" s="21" t="s">
        <v>119</v>
      </c>
      <c r="BH100" s="21">
        <v>3893</v>
      </c>
      <c r="BI100" s="21">
        <v>2502.9699999999998</v>
      </c>
      <c r="BJ100" s="21">
        <v>2854.4749999999999</v>
      </c>
      <c r="BK100" s="21">
        <v>815.68</v>
      </c>
      <c r="BL100" s="21">
        <v>860.37249999999995</v>
      </c>
      <c r="BM100" s="21">
        <v>9326410</v>
      </c>
      <c r="BN100" s="21">
        <v>1135185</v>
      </c>
      <c r="BO100" s="21" t="s">
        <v>119</v>
      </c>
      <c r="BP100" s="21">
        <v>1337752</v>
      </c>
      <c r="BQ100" s="21">
        <v>0.26400000000000001</v>
      </c>
      <c r="BR100" s="21">
        <v>0.49199999999999999</v>
      </c>
      <c r="BS100" s="21">
        <v>2460</v>
      </c>
      <c r="BT100" s="21">
        <v>10221</v>
      </c>
      <c r="BU100" s="21" t="s">
        <v>120</v>
      </c>
      <c r="BV100" s="21" t="s">
        <v>120</v>
      </c>
      <c r="BW100" s="22" t="s">
        <v>234</v>
      </c>
      <c r="BX100" s="23" t="str">
        <f>_xlfn.XLOOKUP(BW100,dimensions_items!$B$4:$B$35,dimensions_items!$C$4:$C$35,"NULL",0)</f>
        <v>R5.2ASIA</v>
      </c>
      <c r="BY100" s="27" t="s">
        <v>50</v>
      </c>
      <c r="BZ100" s="22" t="s">
        <v>26</v>
      </c>
      <c r="CA100" s="29" t="s">
        <v>18</v>
      </c>
      <c r="CB100" s="22" t="s">
        <v>23</v>
      </c>
      <c r="CC100" s="21" t="str">
        <f t="shared" si="6"/>
        <v>NR</v>
      </c>
      <c r="CD100" s="21" t="str">
        <f t="shared" si="7"/>
        <v>C</v>
      </c>
      <c r="CE100" s="21" t="str">
        <f t="shared" si="8"/>
        <v>ASIA_CHN</v>
      </c>
      <c r="CF100" s="21">
        <f>IF(ISNUMBER(Table1[[#This Row],[concrete]]),Table1[[#This Row],[concrete]],IF(AND(ISNUMBER(Table1[[#This Row],[cement]]),ISNUMBER(Table1[[#This Row],[aggregates]])),Table1[[#This Row],[cement]]+Table1[[#This Row],[aggregates]],""))</f>
        <v>1856</v>
      </c>
    </row>
    <row r="101" spans="1:84" s="8" customFormat="1">
      <c r="A101" s="10">
        <v>99</v>
      </c>
      <c r="B101" s="21" t="s">
        <v>227</v>
      </c>
      <c r="C101" s="21" t="s">
        <v>119</v>
      </c>
      <c r="D101" s="39">
        <v>1950</v>
      </c>
      <c r="E101" s="10">
        <v>2010</v>
      </c>
      <c r="F101" s="39">
        <v>0.09</v>
      </c>
      <c r="G101" s="39"/>
      <c r="H101" s="39"/>
      <c r="I101" s="39"/>
      <c r="J101" s="120">
        <v>86</v>
      </c>
      <c r="K101" s="120"/>
      <c r="L101" s="120"/>
      <c r="M101" s="120"/>
      <c r="N101" s="120"/>
      <c r="O101" s="120"/>
      <c r="P101" s="120"/>
      <c r="Q101" s="120"/>
      <c r="R101" s="120"/>
      <c r="S101" s="120"/>
      <c r="T101" s="120"/>
      <c r="U101" s="120"/>
      <c r="V101" s="120"/>
      <c r="W101" s="120"/>
      <c r="X101" s="120"/>
      <c r="Y101" s="120"/>
      <c r="Z101" s="120"/>
      <c r="AA101" s="120"/>
      <c r="AB101" s="120">
        <v>0.13</v>
      </c>
      <c r="AC101" s="120"/>
      <c r="AD101" s="120"/>
      <c r="AE101" s="120"/>
      <c r="AF101" s="120"/>
      <c r="AG101" s="120"/>
      <c r="AH101" s="120"/>
      <c r="AI101" s="120"/>
      <c r="AJ101" s="120"/>
      <c r="AK101" s="120"/>
      <c r="AL101" s="21" t="s">
        <v>278</v>
      </c>
      <c r="AM101" s="39" t="s">
        <v>119</v>
      </c>
      <c r="AN101" s="21" t="s">
        <v>119</v>
      </c>
      <c r="AO101" s="21" t="s">
        <v>119</v>
      </c>
      <c r="AP101" s="21" t="s">
        <v>120</v>
      </c>
      <c r="AQ101" s="21" t="s">
        <v>243</v>
      </c>
      <c r="AR101" s="21" t="s">
        <v>119</v>
      </c>
      <c r="AS101" s="21" t="s">
        <v>267</v>
      </c>
      <c r="AT101" s="39">
        <v>2013</v>
      </c>
      <c r="AU101" s="21" t="s">
        <v>268</v>
      </c>
      <c r="AV101" s="21" t="s">
        <v>255</v>
      </c>
      <c r="AW101" s="21" t="s">
        <v>126</v>
      </c>
      <c r="AX101" s="21" t="s">
        <v>269</v>
      </c>
      <c r="AY101" s="21" t="str">
        <f>"https://doi.org/"&amp;Table1[[#This Row],[DOI]]</f>
        <v>https://doi.org/10.1016/j.resconrec.2012.12.013</v>
      </c>
      <c r="AZ101" s="21" t="s">
        <v>120</v>
      </c>
      <c r="BA101" s="21" t="s">
        <v>120</v>
      </c>
      <c r="BB101" s="21" t="s">
        <v>1038</v>
      </c>
      <c r="BC101" s="21" t="s">
        <v>1048</v>
      </c>
      <c r="BD101" s="21" t="s">
        <v>279</v>
      </c>
      <c r="BE101" s="21" t="s">
        <v>131</v>
      </c>
      <c r="BF101" s="21" t="s">
        <v>233</v>
      </c>
      <c r="BG101" s="21" t="s">
        <v>119</v>
      </c>
      <c r="BH101" s="21">
        <v>3893</v>
      </c>
      <c r="BI101" s="21">
        <v>2675.65</v>
      </c>
      <c r="BJ101" s="21">
        <v>2651.88</v>
      </c>
      <c r="BK101" s="21">
        <v>928.40002500000003</v>
      </c>
      <c r="BL101" s="21">
        <v>934.40997500000003</v>
      </c>
      <c r="BM101" s="21">
        <v>9326410</v>
      </c>
      <c r="BN101" s="21">
        <v>546815</v>
      </c>
      <c r="BO101" s="21" t="s">
        <v>119</v>
      </c>
      <c r="BP101" s="21">
        <v>1372860</v>
      </c>
      <c r="BQ101" s="21">
        <v>0.11799999999999999</v>
      </c>
      <c r="BR101" s="21">
        <v>0.8</v>
      </c>
      <c r="BS101" s="21">
        <v>757</v>
      </c>
      <c r="BT101" s="21">
        <v>12320</v>
      </c>
      <c r="BU101" s="21" t="s">
        <v>120</v>
      </c>
      <c r="BV101" s="21" t="s">
        <v>120</v>
      </c>
      <c r="BW101" s="22" t="s">
        <v>234</v>
      </c>
      <c r="BX101" s="23" t="str">
        <f>_xlfn.XLOOKUP(BW101,dimensions_items!$B$4:$B$35,dimensions_items!$C$4:$C$35,"NULL",0)</f>
        <v>R5.2ASIA</v>
      </c>
      <c r="BY101" s="27" t="s">
        <v>31</v>
      </c>
      <c r="BZ101" s="28" t="s">
        <v>1493</v>
      </c>
      <c r="CA101" s="22" t="s">
        <v>18</v>
      </c>
      <c r="CB101" s="22" t="s">
        <v>23</v>
      </c>
      <c r="CC101" s="21" t="str">
        <f t="shared" si="6"/>
        <v>UN</v>
      </c>
      <c r="CD101" s="21" t="str">
        <f t="shared" si="7"/>
        <v>M</v>
      </c>
      <c r="CE101" s="21" t="str">
        <f t="shared" si="8"/>
        <v>ASIA_CHN</v>
      </c>
      <c r="CF101" s="21" t="str">
        <f>IF(ISNUMBER(Table1[[#This Row],[concrete]]),Table1[[#This Row],[concrete]],IF(AND(ISNUMBER(Table1[[#This Row],[cement]]),ISNUMBER(Table1[[#This Row],[aggregates]])),Table1[[#This Row],[cement]]+Table1[[#This Row],[aggregates]],""))</f>
        <v/>
      </c>
    </row>
    <row r="102" spans="1:84" s="8" customFormat="1">
      <c r="A102" s="10">
        <v>100</v>
      </c>
      <c r="B102" s="21" t="s">
        <v>227</v>
      </c>
      <c r="C102" s="21" t="s">
        <v>119</v>
      </c>
      <c r="D102" s="39">
        <v>1950</v>
      </c>
      <c r="E102" s="10">
        <v>2010</v>
      </c>
      <c r="F102" s="39">
        <v>10</v>
      </c>
      <c r="G102" s="39"/>
      <c r="H102" s="39"/>
      <c r="I102" s="39"/>
      <c r="J102" s="120">
        <v>107</v>
      </c>
      <c r="K102" s="120"/>
      <c r="L102" s="120"/>
      <c r="M102" s="120"/>
      <c r="N102" s="120">
        <v>112</v>
      </c>
      <c r="O102" s="120">
        <v>977</v>
      </c>
      <c r="P102" s="120">
        <v>855</v>
      </c>
      <c r="Q102" s="120">
        <v>18</v>
      </c>
      <c r="R102" s="120"/>
      <c r="S102" s="120"/>
      <c r="T102" s="120"/>
      <c r="U102" s="120"/>
      <c r="V102" s="120"/>
      <c r="W102" s="120"/>
      <c r="X102" s="120"/>
      <c r="Y102" s="120"/>
      <c r="Z102" s="120"/>
      <c r="AA102" s="120"/>
      <c r="AB102" s="120">
        <v>0.25</v>
      </c>
      <c r="AC102" s="120"/>
      <c r="AD102" s="120"/>
      <c r="AE102" s="120"/>
      <c r="AF102" s="120"/>
      <c r="AG102" s="120"/>
      <c r="AH102" s="120"/>
      <c r="AI102" s="120"/>
      <c r="AJ102" s="120"/>
      <c r="AK102" s="120"/>
      <c r="AL102" s="21" t="s">
        <v>280</v>
      </c>
      <c r="AM102" s="39" t="s">
        <v>119</v>
      </c>
      <c r="AN102" s="21" t="s">
        <v>119</v>
      </c>
      <c r="AO102" s="21" t="s">
        <v>119</v>
      </c>
      <c r="AP102" s="21" t="s">
        <v>120</v>
      </c>
      <c r="AQ102" s="21" t="s">
        <v>243</v>
      </c>
      <c r="AR102" s="21" t="s">
        <v>119</v>
      </c>
      <c r="AS102" s="21" t="s">
        <v>267</v>
      </c>
      <c r="AT102" s="39">
        <v>2013</v>
      </c>
      <c r="AU102" s="21" t="s">
        <v>268</v>
      </c>
      <c r="AV102" s="21" t="s">
        <v>255</v>
      </c>
      <c r="AW102" s="21" t="s">
        <v>126</v>
      </c>
      <c r="AX102" s="21" t="s">
        <v>269</v>
      </c>
      <c r="AY102" s="21" t="str">
        <f>"https://doi.org/"&amp;Table1[[#This Row],[DOI]]</f>
        <v>https://doi.org/10.1016/j.resconrec.2012.12.013</v>
      </c>
      <c r="AZ102" s="21" t="s">
        <v>120</v>
      </c>
      <c r="BA102" s="21" t="s">
        <v>120</v>
      </c>
      <c r="BB102" s="21" t="s">
        <v>1038</v>
      </c>
      <c r="BC102" s="21" t="s">
        <v>1046</v>
      </c>
      <c r="BD102" s="21" t="s">
        <v>281</v>
      </c>
      <c r="BE102" s="21" t="s">
        <v>131</v>
      </c>
      <c r="BF102" s="21" t="s">
        <v>233</v>
      </c>
      <c r="BG102" s="21" t="s">
        <v>119</v>
      </c>
      <c r="BH102" s="21">
        <v>3893</v>
      </c>
      <c r="BI102" s="21">
        <v>2675.65</v>
      </c>
      <c r="BJ102" s="21">
        <v>2854.4749999999999</v>
      </c>
      <c r="BK102" s="21">
        <v>928.40002500000003</v>
      </c>
      <c r="BL102" s="21">
        <v>860.37249999999995</v>
      </c>
      <c r="BM102" s="21">
        <v>9326410</v>
      </c>
      <c r="BN102" s="21">
        <v>546815</v>
      </c>
      <c r="BO102" s="21" t="s">
        <v>119</v>
      </c>
      <c r="BP102" s="21">
        <v>1337752</v>
      </c>
      <c r="BQ102" s="21">
        <v>0.11799999999999999</v>
      </c>
      <c r="BR102" s="21">
        <v>0.49199999999999999</v>
      </c>
      <c r="BS102" s="21">
        <v>757</v>
      </c>
      <c r="BT102" s="21">
        <v>10221</v>
      </c>
      <c r="BU102" s="21" t="s">
        <v>120</v>
      </c>
      <c r="BV102" s="21" t="s">
        <v>120</v>
      </c>
      <c r="BW102" s="22" t="s">
        <v>234</v>
      </c>
      <c r="BX102" s="23" t="str">
        <f>_xlfn.XLOOKUP(BW102,dimensions_items!$B$4:$B$35,dimensions_items!$C$4:$C$35,"NULL",0)</f>
        <v>R5.2ASIA</v>
      </c>
      <c r="BY102" s="27" t="s">
        <v>31</v>
      </c>
      <c r="BZ102" s="28" t="s">
        <v>1598</v>
      </c>
      <c r="CA102" s="22" t="s">
        <v>18</v>
      </c>
      <c r="CB102" s="22" t="s">
        <v>23</v>
      </c>
      <c r="CC102" s="21" t="str">
        <f t="shared" si="6"/>
        <v>UN</v>
      </c>
      <c r="CD102" s="21" t="str">
        <f t="shared" si="7"/>
        <v>T</v>
      </c>
      <c r="CE102" s="21" t="str">
        <f t="shared" si="8"/>
        <v>ASIA_CHN</v>
      </c>
      <c r="CF102" s="21">
        <f>IF(ISNUMBER(Table1[[#This Row],[concrete]]),Table1[[#This Row],[concrete]],IF(AND(ISNUMBER(Table1[[#This Row],[cement]]),ISNUMBER(Table1[[#This Row],[aggregates]])),Table1[[#This Row],[cement]]+Table1[[#This Row],[aggregates]],""))</f>
        <v>1089</v>
      </c>
    </row>
    <row r="103" spans="1:84" s="8" customFormat="1">
      <c r="A103" s="10">
        <v>101</v>
      </c>
      <c r="B103" s="21" t="s">
        <v>227</v>
      </c>
      <c r="C103" s="21" t="s">
        <v>119</v>
      </c>
      <c r="D103" s="39">
        <v>1980</v>
      </c>
      <c r="E103" s="10">
        <v>2010</v>
      </c>
      <c r="F103" s="39">
        <v>21</v>
      </c>
      <c r="G103" s="39"/>
      <c r="H103" s="39"/>
      <c r="I103" s="39"/>
      <c r="J103" s="120">
        <v>24</v>
      </c>
      <c r="K103" s="120"/>
      <c r="L103" s="120"/>
      <c r="M103" s="120"/>
      <c r="N103" s="120">
        <v>172</v>
      </c>
      <c r="O103" s="120">
        <v>1345</v>
      </c>
      <c r="P103" s="120">
        <v>705</v>
      </c>
      <c r="Q103" s="120">
        <v>32</v>
      </c>
      <c r="R103" s="120"/>
      <c r="S103" s="120"/>
      <c r="T103" s="120"/>
      <c r="U103" s="120">
        <v>2</v>
      </c>
      <c r="V103" s="120"/>
      <c r="W103" s="120"/>
      <c r="X103" s="120"/>
      <c r="Y103" s="120"/>
      <c r="Z103" s="120"/>
      <c r="AA103" s="120"/>
      <c r="AB103" s="120">
        <v>2</v>
      </c>
      <c r="AC103" s="120"/>
      <c r="AD103" s="120"/>
      <c r="AE103" s="120"/>
      <c r="AF103" s="120"/>
      <c r="AG103" s="120"/>
      <c r="AH103" s="120"/>
      <c r="AI103" s="120"/>
      <c r="AJ103" s="120"/>
      <c r="AK103" s="120"/>
      <c r="AL103" s="21" t="s">
        <v>282</v>
      </c>
      <c r="AM103" s="39" t="s">
        <v>119</v>
      </c>
      <c r="AN103" s="21" t="s">
        <v>119</v>
      </c>
      <c r="AO103" s="21" t="s">
        <v>119</v>
      </c>
      <c r="AP103" s="21" t="s">
        <v>120</v>
      </c>
      <c r="AQ103" s="21" t="s">
        <v>243</v>
      </c>
      <c r="AR103" s="21" t="s">
        <v>119</v>
      </c>
      <c r="AS103" s="21" t="s">
        <v>267</v>
      </c>
      <c r="AT103" s="39">
        <v>2013</v>
      </c>
      <c r="AU103" s="21" t="s">
        <v>268</v>
      </c>
      <c r="AV103" s="21" t="s">
        <v>255</v>
      </c>
      <c r="AW103" s="21" t="s">
        <v>126</v>
      </c>
      <c r="AX103" s="21" t="s">
        <v>269</v>
      </c>
      <c r="AY103" s="21" t="str">
        <f>"https://doi.org/"&amp;Table1[[#This Row],[DOI]]</f>
        <v>https://doi.org/10.1016/j.resconrec.2012.12.013</v>
      </c>
      <c r="AZ103" s="21" t="s">
        <v>120</v>
      </c>
      <c r="BA103" s="21" t="s">
        <v>120</v>
      </c>
      <c r="BB103" s="21" t="s">
        <v>1038</v>
      </c>
      <c r="BC103" s="21" t="s">
        <v>1046</v>
      </c>
      <c r="BD103" s="21" t="s">
        <v>271</v>
      </c>
      <c r="BE103" s="21" t="s">
        <v>131</v>
      </c>
      <c r="BF103" s="21" t="s">
        <v>233</v>
      </c>
      <c r="BG103" s="21" t="s">
        <v>119</v>
      </c>
      <c r="BH103" s="21">
        <v>3893</v>
      </c>
      <c r="BI103" s="21">
        <v>2753.6374999999998</v>
      </c>
      <c r="BJ103" s="21">
        <v>2854.4749999999999</v>
      </c>
      <c r="BK103" s="21">
        <v>791.95252500000004</v>
      </c>
      <c r="BL103" s="21">
        <v>860.37249999999995</v>
      </c>
      <c r="BM103" s="21">
        <v>9326410</v>
      </c>
      <c r="BN103" s="21">
        <v>981235</v>
      </c>
      <c r="BO103" s="21" t="s">
        <v>119</v>
      </c>
      <c r="BP103" s="21">
        <v>1337752</v>
      </c>
      <c r="BQ103" s="21">
        <v>0.19400000000000001</v>
      </c>
      <c r="BR103" s="21">
        <v>0.49199999999999999</v>
      </c>
      <c r="BS103" s="21">
        <v>1690</v>
      </c>
      <c r="BT103" s="21">
        <v>10221</v>
      </c>
      <c r="BU103" s="21" t="s">
        <v>120</v>
      </c>
      <c r="BV103" s="21" t="s">
        <v>120</v>
      </c>
      <c r="BW103" s="22" t="s">
        <v>234</v>
      </c>
      <c r="BX103" s="23" t="str">
        <f>_xlfn.XLOOKUP(BW103,dimensions_items!$B$4:$B$35,dimensions_items!$C$4:$C$35,"NULL",0)</f>
        <v>R5.2ASIA</v>
      </c>
      <c r="BY103" s="27" t="s">
        <v>31</v>
      </c>
      <c r="BZ103" s="28" t="s">
        <v>1492</v>
      </c>
      <c r="CA103" s="22" t="s">
        <v>18</v>
      </c>
      <c r="CB103" s="22" t="s">
        <v>23</v>
      </c>
      <c r="CC103" s="21" t="str">
        <f t="shared" si="6"/>
        <v>UN</v>
      </c>
      <c r="CD103" s="21" t="str">
        <f t="shared" si="7"/>
        <v>M</v>
      </c>
      <c r="CE103" s="21" t="str">
        <f t="shared" si="8"/>
        <v>ASIA_CHN</v>
      </c>
      <c r="CF103" s="21">
        <f>IF(ISNUMBER(Table1[[#This Row],[concrete]]),Table1[[#This Row],[concrete]],IF(AND(ISNUMBER(Table1[[#This Row],[cement]]),ISNUMBER(Table1[[#This Row],[aggregates]])),Table1[[#This Row],[cement]]+Table1[[#This Row],[aggregates]],""))</f>
        <v>1517</v>
      </c>
    </row>
    <row r="104" spans="1:84" s="8" customFormat="1">
      <c r="A104" s="10">
        <v>102</v>
      </c>
      <c r="B104" s="21" t="s">
        <v>227</v>
      </c>
      <c r="C104" s="21" t="s">
        <v>119</v>
      </c>
      <c r="D104" s="39">
        <v>1990</v>
      </c>
      <c r="E104" s="10">
        <v>2010</v>
      </c>
      <c r="F104" s="39">
        <v>75</v>
      </c>
      <c r="G104" s="39"/>
      <c r="H104" s="39"/>
      <c r="I104" s="39"/>
      <c r="J104" s="120">
        <v>26</v>
      </c>
      <c r="K104" s="120"/>
      <c r="L104" s="120"/>
      <c r="M104" s="120"/>
      <c r="N104" s="120">
        <v>238</v>
      </c>
      <c r="O104" s="120">
        <v>1451</v>
      </c>
      <c r="P104" s="120">
        <v>16</v>
      </c>
      <c r="Q104" s="120">
        <v>33</v>
      </c>
      <c r="R104" s="120"/>
      <c r="S104" s="120"/>
      <c r="T104" s="120"/>
      <c r="U104" s="120">
        <v>2</v>
      </c>
      <c r="V104" s="120"/>
      <c r="W104" s="120"/>
      <c r="X104" s="120"/>
      <c r="Y104" s="120"/>
      <c r="Z104" s="120"/>
      <c r="AA104" s="120"/>
      <c r="AB104" s="120">
        <v>2</v>
      </c>
      <c r="AC104" s="120"/>
      <c r="AD104" s="120"/>
      <c r="AE104" s="120"/>
      <c r="AF104" s="120"/>
      <c r="AG104" s="120"/>
      <c r="AH104" s="120"/>
      <c r="AI104" s="120"/>
      <c r="AJ104" s="120"/>
      <c r="AK104" s="120"/>
      <c r="AL104" s="21" t="s">
        <v>283</v>
      </c>
      <c r="AM104" s="39" t="s">
        <v>119</v>
      </c>
      <c r="AN104" s="21" t="s">
        <v>119</v>
      </c>
      <c r="AO104" s="21" t="s">
        <v>119</v>
      </c>
      <c r="AP104" s="21" t="s">
        <v>120</v>
      </c>
      <c r="AQ104" s="21" t="s">
        <v>243</v>
      </c>
      <c r="AR104" s="21" t="s">
        <v>119</v>
      </c>
      <c r="AS104" s="21" t="s">
        <v>267</v>
      </c>
      <c r="AT104" s="39">
        <v>2013</v>
      </c>
      <c r="AU104" s="21" t="s">
        <v>268</v>
      </c>
      <c r="AV104" s="21" t="s">
        <v>255</v>
      </c>
      <c r="AW104" s="21" t="s">
        <v>126</v>
      </c>
      <c r="AX104" s="21" t="s">
        <v>269</v>
      </c>
      <c r="AY104" s="21" t="str">
        <f>"https://doi.org/"&amp;Table1[[#This Row],[DOI]]</f>
        <v>https://doi.org/10.1016/j.resconrec.2012.12.013</v>
      </c>
      <c r="AZ104" s="21" t="s">
        <v>120</v>
      </c>
      <c r="BA104" s="21" t="s">
        <v>120</v>
      </c>
      <c r="BB104" s="21" t="s">
        <v>1038</v>
      </c>
      <c r="BC104" s="21" t="s">
        <v>1046</v>
      </c>
      <c r="BD104" s="21" t="s">
        <v>275</v>
      </c>
      <c r="BE104" s="21" t="s">
        <v>131</v>
      </c>
      <c r="BF104" s="21" t="s">
        <v>233</v>
      </c>
      <c r="BG104" s="21" t="s">
        <v>119</v>
      </c>
      <c r="BH104" s="21">
        <v>3893</v>
      </c>
      <c r="BI104" s="21">
        <v>2502.9699999999998</v>
      </c>
      <c r="BJ104" s="21">
        <v>2854.4749999999999</v>
      </c>
      <c r="BK104" s="21">
        <v>815.68</v>
      </c>
      <c r="BL104" s="21">
        <v>860.37249999999995</v>
      </c>
      <c r="BM104" s="21">
        <v>9326410</v>
      </c>
      <c r="BN104" s="21">
        <v>1135185</v>
      </c>
      <c r="BO104" s="21" t="s">
        <v>119</v>
      </c>
      <c r="BP104" s="21">
        <v>1337752</v>
      </c>
      <c r="BQ104" s="21">
        <v>0.26400000000000001</v>
      </c>
      <c r="BR104" s="21">
        <v>0.49199999999999999</v>
      </c>
      <c r="BS104" s="21">
        <v>2460</v>
      </c>
      <c r="BT104" s="21">
        <v>10221</v>
      </c>
      <c r="BU104" s="21" t="s">
        <v>120</v>
      </c>
      <c r="BV104" s="21" t="s">
        <v>120</v>
      </c>
      <c r="BW104" s="22" t="s">
        <v>234</v>
      </c>
      <c r="BX104" s="23" t="str">
        <f>_xlfn.XLOOKUP(BW104,dimensions_items!$B$4:$B$35,dimensions_items!$C$4:$C$35,"NULL",0)</f>
        <v>R5.2ASIA</v>
      </c>
      <c r="BY104" s="27" t="s">
        <v>31</v>
      </c>
      <c r="BZ104" s="22" t="s">
        <v>26</v>
      </c>
      <c r="CA104" s="22" t="s">
        <v>18</v>
      </c>
      <c r="CB104" s="22" t="s">
        <v>23</v>
      </c>
      <c r="CC104" s="21" t="str">
        <f t="shared" si="6"/>
        <v>UN</v>
      </c>
      <c r="CD104" s="21" t="str">
        <f t="shared" si="7"/>
        <v>C</v>
      </c>
      <c r="CE104" s="21" t="str">
        <f t="shared" si="8"/>
        <v>ASIA_CHN</v>
      </c>
      <c r="CF104" s="21">
        <f>IF(ISNUMBER(Table1[[#This Row],[concrete]]),Table1[[#This Row],[concrete]],IF(AND(ISNUMBER(Table1[[#This Row],[cement]]),ISNUMBER(Table1[[#This Row],[aggregates]])),Table1[[#This Row],[cement]]+Table1[[#This Row],[aggregates]],""))</f>
        <v>1689</v>
      </c>
    </row>
    <row r="105" spans="1:84" s="8" customFormat="1">
      <c r="A105" s="10">
        <v>103</v>
      </c>
      <c r="B105" s="21" t="s">
        <v>227</v>
      </c>
      <c r="C105" s="21" t="s">
        <v>236</v>
      </c>
      <c r="D105" s="39">
        <v>1949</v>
      </c>
      <c r="E105" s="10">
        <v>2006</v>
      </c>
      <c r="F105" s="39">
        <v>23.4</v>
      </c>
      <c r="G105" s="39"/>
      <c r="H105" s="39"/>
      <c r="I105" s="39"/>
      <c r="J105" s="120">
        <v>15.5</v>
      </c>
      <c r="K105" s="120"/>
      <c r="L105" s="120"/>
      <c r="M105" s="120"/>
      <c r="N105" s="120">
        <v>148.1</v>
      </c>
      <c r="O105" s="120">
        <v>1231.3</v>
      </c>
      <c r="P105" s="120">
        <v>364.3</v>
      </c>
      <c r="Q105" s="120"/>
      <c r="R105" s="120"/>
      <c r="S105" s="120"/>
      <c r="T105" s="120"/>
      <c r="U105" s="120"/>
      <c r="V105" s="120"/>
      <c r="W105" s="120"/>
      <c r="X105" s="120"/>
      <c r="Y105" s="120"/>
      <c r="Z105" s="120"/>
      <c r="AA105" s="120"/>
      <c r="AB105" s="120"/>
      <c r="AC105" s="120"/>
      <c r="AD105" s="120"/>
      <c r="AE105" s="120"/>
      <c r="AF105" s="120"/>
      <c r="AG105" s="120"/>
      <c r="AH105" s="120"/>
      <c r="AI105" s="120"/>
      <c r="AJ105" s="120"/>
      <c r="AK105" s="120"/>
      <c r="AL105" s="21" t="s">
        <v>284</v>
      </c>
      <c r="AM105" s="39" t="s">
        <v>119</v>
      </c>
      <c r="AN105" s="21" t="s">
        <v>118</v>
      </c>
      <c r="AO105" s="21" t="s">
        <v>260</v>
      </c>
      <c r="AP105" s="21" t="s">
        <v>120</v>
      </c>
      <c r="AQ105" s="21" t="s">
        <v>121</v>
      </c>
      <c r="AR105" s="21" t="s">
        <v>119</v>
      </c>
      <c r="AS105" s="21" t="s">
        <v>285</v>
      </c>
      <c r="AT105" s="39">
        <v>2010</v>
      </c>
      <c r="AU105" s="21" t="s">
        <v>286</v>
      </c>
      <c r="AV105" s="21" t="s">
        <v>125</v>
      </c>
      <c r="AW105" s="21" t="s">
        <v>126</v>
      </c>
      <c r="AX105" s="21" t="s">
        <v>287</v>
      </c>
      <c r="AY105" s="21" t="str">
        <f>"https://doi.org/"&amp;Table1[[#This Row],[DOI]]</f>
        <v>https://doi.org/10.1111/j.1530-9290.2010.00245.x</v>
      </c>
      <c r="AZ105" s="21" t="s">
        <v>120</v>
      </c>
      <c r="BA105" s="21" t="s">
        <v>120</v>
      </c>
      <c r="BB105" s="21" t="s">
        <v>1038</v>
      </c>
      <c r="BC105" s="21" t="s">
        <v>1049</v>
      </c>
      <c r="BD105" s="21" t="s">
        <v>288</v>
      </c>
      <c r="BE105" s="21" t="s">
        <v>131</v>
      </c>
      <c r="BF105" s="21" t="s">
        <v>233</v>
      </c>
      <c r="BG105" s="21" t="s">
        <v>242</v>
      </c>
      <c r="BH105" s="21">
        <v>4438</v>
      </c>
      <c r="BI105" s="21" t="s">
        <v>119</v>
      </c>
      <c r="BJ105" s="21">
        <v>2502.8150000000001</v>
      </c>
      <c r="BK105" s="21" t="s">
        <v>119</v>
      </c>
      <c r="BL105" s="21">
        <v>934.66497500000003</v>
      </c>
      <c r="BM105" s="21">
        <v>9326410</v>
      </c>
      <c r="BN105" s="21" t="s">
        <v>119</v>
      </c>
      <c r="BO105" s="21" t="s">
        <v>119</v>
      </c>
      <c r="BP105" s="21">
        <v>1305116</v>
      </c>
      <c r="BQ105" s="21">
        <v>0.42499999999999999</v>
      </c>
      <c r="BR105" s="21">
        <v>0.49199999999999999</v>
      </c>
      <c r="BS105" s="21" t="s">
        <v>119</v>
      </c>
      <c r="BT105" s="21">
        <v>6937</v>
      </c>
      <c r="BU105" s="21" t="s">
        <v>120</v>
      </c>
      <c r="BV105" s="21" t="s">
        <v>120</v>
      </c>
      <c r="BW105" s="22" t="s">
        <v>234</v>
      </c>
      <c r="BX105" s="23" t="str">
        <f>_xlfn.XLOOKUP(BW105,dimensions_items!$B$4:$B$35,dimensions_items!$C$4:$C$35,"NULL",0)</f>
        <v>R5.2ASIA</v>
      </c>
      <c r="BY105" s="27" t="s">
        <v>42</v>
      </c>
      <c r="BZ105" s="22" t="s">
        <v>1492</v>
      </c>
      <c r="CA105" s="22" t="s">
        <v>18</v>
      </c>
      <c r="CB105" s="22" t="s">
        <v>23</v>
      </c>
      <c r="CC105" s="21" t="str">
        <f t="shared" si="6"/>
        <v>RU</v>
      </c>
      <c r="CD105" s="21" t="str">
        <f t="shared" si="7"/>
        <v>M</v>
      </c>
      <c r="CE105" s="21" t="str">
        <f t="shared" si="8"/>
        <v>ASIA_CHN</v>
      </c>
      <c r="CF105" s="21">
        <f>IF(ISNUMBER(Table1[[#This Row],[concrete]]),Table1[[#This Row],[concrete]],IF(AND(ISNUMBER(Table1[[#This Row],[cement]]),ISNUMBER(Table1[[#This Row],[aggregates]])),Table1[[#This Row],[cement]]+Table1[[#This Row],[aggregates]],""))</f>
        <v>1379.3999999999999</v>
      </c>
    </row>
    <row r="106" spans="1:84" s="8" customFormat="1">
      <c r="A106" s="10">
        <v>104</v>
      </c>
      <c r="B106" s="21" t="s">
        <v>227</v>
      </c>
      <c r="C106" s="21" t="s">
        <v>236</v>
      </c>
      <c r="D106" s="39">
        <v>1949</v>
      </c>
      <c r="E106" s="10">
        <v>2006</v>
      </c>
      <c r="F106" s="39">
        <v>46.6</v>
      </c>
      <c r="G106" s="39"/>
      <c r="H106" s="39"/>
      <c r="I106" s="39"/>
      <c r="J106" s="120">
        <v>14.9</v>
      </c>
      <c r="K106" s="120"/>
      <c r="L106" s="120"/>
      <c r="M106" s="120"/>
      <c r="N106" s="120">
        <v>212.3</v>
      </c>
      <c r="O106" s="120">
        <v>1291.2</v>
      </c>
      <c r="P106" s="120">
        <v>42.8</v>
      </c>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21" t="s">
        <v>289</v>
      </c>
      <c r="AM106" s="39" t="s">
        <v>119</v>
      </c>
      <c r="AN106" s="21" t="s">
        <v>118</v>
      </c>
      <c r="AO106" s="21" t="s">
        <v>24</v>
      </c>
      <c r="AP106" s="21" t="s">
        <v>120</v>
      </c>
      <c r="AQ106" s="21" t="s">
        <v>121</v>
      </c>
      <c r="AR106" s="21" t="s">
        <v>119</v>
      </c>
      <c r="AS106" s="21" t="s">
        <v>285</v>
      </c>
      <c r="AT106" s="39">
        <v>2010</v>
      </c>
      <c r="AU106" s="21" t="s">
        <v>286</v>
      </c>
      <c r="AV106" s="21" t="s">
        <v>125</v>
      </c>
      <c r="AW106" s="21" t="s">
        <v>126</v>
      </c>
      <c r="AX106" s="21" t="s">
        <v>287</v>
      </c>
      <c r="AY106" s="21" t="str">
        <f>"https://doi.org/"&amp;Table1[[#This Row],[DOI]]</f>
        <v>https://doi.org/10.1111/j.1530-9290.2010.00245.x</v>
      </c>
      <c r="AZ106" s="21" t="s">
        <v>1538</v>
      </c>
      <c r="BA106" s="21" t="s">
        <v>120</v>
      </c>
      <c r="BB106" s="21" t="s">
        <v>1038</v>
      </c>
      <c r="BC106" s="21" t="s">
        <v>1049</v>
      </c>
      <c r="BD106" s="21" t="s">
        <v>288</v>
      </c>
      <c r="BE106" s="21" t="s">
        <v>131</v>
      </c>
      <c r="BF106" s="21" t="s">
        <v>233</v>
      </c>
      <c r="BG106" s="21" t="s">
        <v>242</v>
      </c>
      <c r="BH106" s="21">
        <v>4438</v>
      </c>
      <c r="BI106" s="21" t="s">
        <v>119</v>
      </c>
      <c r="BJ106" s="21">
        <v>2502.8150000000001</v>
      </c>
      <c r="BK106" s="21" t="s">
        <v>119</v>
      </c>
      <c r="BL106" s="21">
        <v>934.66497500000003</v>
      </c>
      <c r="BM106" s="21">
        <v>9326410</v>
      </c>
      <c r="BN106" s="21" t="s">
        <v>119</v>
      </c>
      <c r="BO106" s="21" t="s">
        <v>119</v>
      </c>
      <c r="BP106" s="21">
        <v>1305116</v>
      </c>
      <c r="BQ106" s="21">
        <v>0.42499999999999999</v>
      </c>
      <c r="BR106" s="21">
        <v>0.49199999999999999</v>
      </c>
      <c r="BS106" s="21" t="s">
        <v>119</v>
      </c>
      <c r="BT106" s="21">
        <v>6937</v>
      </c>
      <c r="BU106" s="21" t="s">
        <v>120</v>
      </c>
      <c r="BV106" s="21" t="s">
        <v>120</v>
      </c>
      <c r="BW106" s="22" t="s">
        <v>234</v>
      </c>
      <c r="BX106" s="23" t="str">
        <f>_xlfn.XLOOKUP(BW106,dimensions_items!$B$4:$B$35,dimensions_items!$C$4:$C$35,"NULL",0)</f>
        <v>R5.2ASIA</v>
      </c>
      <c r="BY106" s="27" t="s">
        <v>40</v>
      </c>
      <c r="BZ106" s="22" t="s">
        <v>26</v>
      </c>
      <c r="CA106" s="22" t="s">
        <v>18</v>
      </c>
      <c r="CB106" s="22" t="s">
        <v>23</v>
      </c>
      <c r="CC106" s="21" t="str">
        <f t="shared" si="6"/>
        <v>RM</v>
      </c>
      <c r="CD106" s="21" t="str">
        <f t="shared" si="7"/>
        <v>C</v>
      </c>
      <c r="CE106" s="21" t="str">
        <f t="shared" si="8"/>
        <v>ASIA_CHN</v>
      </c>
      <c r="CF106" s="21">
        <f>IF(ISNUMBER(Table1[[#This Row],[concrete]]),Table1[[#This Row],[concrete]],IF(AND(ISNUMBER(Table1[[#This Row],[cement]]),ISNUMBER(Table1[[#This Row],[aggregates]])),Table1[[#This Row],[cement]]+Table1[[#This Row],[aggregates]],""))</f>
        <v>1503.5</v>
      </c>
    </row>
    <row r="107" spans="1:84" s="8" customFormat="1">
      <c r="A107" s="10">
        <v>105</v>
      </c>
      <c r="B107" s="21" t="s">
        <v>227</v>
      </c>
      <c r="C107" s="21" t="s">
        <v>236</v>
      </c>
      <c r="D107" s="39">
        <v>1949</v>
      </c>
      <c r="E107" s="10">
        <v>2006</v>
      </c>
      <c r="F107" s="39">
        <v>97.1</v>
      </c>
      <c r="G107" s="39"/>
      <c r="H107" s="39"/>
      <c r="I107" s="39"/>
      <c r="J107" s="120">
        <v>13</v>
      </c>
      <c r="K107" s="120"/>
      <c r="L107" s="120"/>
      <c r="M107" s="120"/>
      <c r="N107" s="120">
        <v>285.7</v>
      </c>
      <c r="O107" s="120">
        <v>1783.8</v>
      </c>
      <c r="P107" s="120">
        <v>14</v>
      </c>
      <c r="Q107" s="120"/>
      <c r="R107" s="120"/>
      <c r="S107" s="120"/>
      <c r="T107" s="120"/>
      <c r="U107" s="120"/>
      <c r="V107" s="120"/>
      <c r="W107" s="120"/>
      <c r="X107" s="120"/>
      <c r="Y107" s="120"/>
      <c r="Z107" s="120"/>
      <c r="AA107" s="120"/>
      <c r="AB107" s="120"/>
      <c r="AC107" s="120"/>
      <c r="AD107" s="120"/>
      <c r="AE107" s="120"/>
      <c r="AF107" s="120"/>
      <c r="AG107" s="120"/>
      <c r="AH107" s="120"/>
      <c r="AI107" s="120"/>
      <c r="AJ107" s="120"/>
      <c r="AK107" s="120"/>
      <c r="AL107" s="21" t="s">
        <v>1379</v>
      </c>
      <c r="AM107" s="39" t="s">
        <v>1380</v>
      </c>
      <c r="AN107" s="21" t="s">
        <v>118</v>
      </c>
      <c r="AO107" s="21" t="s">
        <v>24</v>
      </c>
      <c r="AP107" s="21" t="s">
        <v>120</v>
      </c>
      <c r="AQ107" s="21" t="s">
        <v>121</v>
      </c>
      <c r="AR107" s="21" t="s">
        <v>119</v>
      </c>
      <c r="AS107" s="21" t="s">
        <v>285</v>
      </c>
      <c r="AT107" s="39">
        <v>2010</v>
      </c>
      <c r="AU107" s="21" t="s">
        <v>286</v>
      </c>
      <c r="AV107" s="21" t="s">
        <v>125</v>
      </c>
      <c r="AW107" s="21" t="s">
        <v>126</v>
      </c>
      <c r="AX107" s="21" t="s">
        <v>287</v>
      </c>
      <c r="AY107" s="21" t="str">
        <f>"https://doi.org/"&amp;Table1[[#This Row],[DOI]]</f>
        <v>https://doi.org/10.1111/j.1530-9290.2010.00245.x</v>
      </c>
      <c r="AZ107" s="21" t="s">
        <v>1538</v>
      </c>
      <c r="BA107" s="21" t="s">
        <v>120</v>
      </c>
      <c r="BB107" s="21" t="s">
        <v>1038</v>
      </c>
      <c r="BC107" s="21" t="s">
        <v>1049</v>
      </c>
      <c r="BD107" s="21" t="s">
        <v>288</v>
      </c>
      <c r="BE107" s="21" t="s">
        <v>131</v>
      </c>
      <c r="BF107" s="21" t="s">
        <v>233</v>
      </c>
      <c r="BG107" s="21" t="s">
        <v>242</v>
      </c>
      <c r="BH107" s="21">
        <v>4438</v>
      </c>
      <c r="BI107" s="21" t="s">
        <v>119</v>
      </c>
      <c r="BJ107" s="21">
        <v>2503.8150000000001</v>
      </c>
      <c r="BK107" s="21" t="s">
        <v>119</v>
      </c>
      <c r="BL107" s="21">
        <v>934.66497500000003</v>
      </c>
      <c r="BM107" s="21">
        <v>9326410</v>
      </c>
      <c r="BN107" s="21" t="s">
        <v>119</v>
      </c>
      <c r="BO107" s="21" t="s">
        <v>119</v>
      </c>
      <c r="BP107" s="21">
        <v>1305116</v>
      </c>
      <c r="BQ107" s="21">
        <v>0.42499999999999999</v>
      </c>
      <c r="BR107" s="21">
        <v>0.49199999999999999</v>
      </c>
      <c r="BS107" s="21" t="s">
        <v>119</v>
      </c>
      <c r="BT107" s="21">
        <v>6937</v>
      </c>
      <c r="BU107" s="21" t="s">
        <v>120</v>
      </c>
      <c r="BV107" s="21" t="s">
        <v>120</v>
      </c>
      <c r="BW107" s="22" t="s">
        <v>234</v>
      </c>
      <c r="BX107" s="23" t="str">
        <f>_xlfn.XLOOKUP(BW107,dimensions_items!$B$4:$B$35,dimensions_items!$C$4:$C$35,"NULL",0)</f>
        <v>R5.2ASIA</v>
      </c>
      <c r="BY107" s="21" t="s">
        <v>33</v>
      </c>
      <c r="BZ107" s="22" t="s">
        <v>26</v>
      </c>
      <c r="CA107" s="22" t="s">
        <v>18</v>
      </c>
      <c r="CB107" s="22" t="s">
        <v>23</v>
      </c>
      <c r="CC107" s="21" t="str">
        <f t="shared" si="6"/>
        <v>RM</v>
      </c>
      <c r="CD107" s="21" t="str">
        <f t="shared" si="7"/>
        <v>C</v>
      </c>
      <c r="CE107" s="21" t="str">
        <f t="shared" si="8"/>
        <v>ASIA_CHN</v>
      </c>
      <c r="CF107" s="21">
        <f>IF(ISNUMBER(Table1[[#This Row],[concrete]]),Table1[[#This Row],[concrete]],IF(AND(ISNUMBER(Table1[[#This Row],[cement]]),ISNUMBER(Table1[[#This Row],[aggregates]])),Table1[[#This Row],[cement]]+Table1[[#This Row],[aggregates]],""))</f>
        <v>2069.5</v>
      </c>
    </row>
    <row r="108" spans="1:84" s="8" customFormat="1">
      <c r="A108" s="10">
        <v>106</v>
      </c>
      <c r="B108" s="21" t="s">
        <v>227</v>
      </c>
      <c r="C108" s="21" t="s">
        <v>119</v>
      </c>
      <c r="D108" s="39">
        <v>1950</v>
      </c>
      <c r="E108" s="10">
        <v>2010</v>
      </c>
      <c r="F108" s="39">
        <v>71</v>
      </c>
      <c r="G108" s="39"/>
      <c r="H108" s="39"/>
      <c r="I108" s="39"/>
      <c r="J108" s="120"/>
      <c r="K108" s="120"/>
      <c r="L108" s="120"/>
      <c r="M108" s="120"/>
      <c r="N108" s="120"/>
      <c r="O108" s="120"/>
      <c r="P108" s="120"/>
      <c r="Q108" s="120"/>
      <c r="R108" s="120"/>
      <c r="S108" s="120"/>
      <c r="T108" s="120"/>
      <c r="U108" s="120"/>
      <c r="V108" s="120"/>
      <c r="W108" s="120"/>
      <c r="X108" s="120"/>
      <c r="Y108" s="120"/>
      <c r="Z108" s="120"/>
      <c r="AA108" s="120"/>
      <c r="AB108" s="120"/>
      <c r="AC108" s="120"/>
      <c r="AD108" s="120"/>
      <c r="AE108" s="120"/>
      <c r="AF108" s="120"/>
      <c r="AG108" s="120"/>
      <c r="AH108" s="120"/>
      <c r="AI108" s="120"/>
      <c r="AJ108" s="120"/>
      <c r="AK108" s="120"/>
      <c r="AL108" s="21" t="s">
        <v>290</v>
      </c>
      <c r="AM108" s="39" t="s">
        <v>119</v>
      </c>
      <c r="AN108" s="21" t="s">
        <v>118</v>
      </c>
      <c r="AO108" s="21" t="s">
        <v>119</v>
      </c>
      <c r="AP108" s="21" t="s">
        <v>120</v>
      </c>
      <c r="AQ108" s="21" t="s">
        <v>121</v>
      </c>
      <c r="AR108" s="21" t="s">
        <v>119</v>
      </c>
      <c r="AS108" s="21" t="s">
        <v>291</v>
      </c>
      <c r="AT108" s="39">
        <v>2015</v>
      </c>
      <c r="AU108" s="21" t="s">
        <v>292</v>
      </c>
      <c r="AV108" s="21" t="s">
        <v>255</v>
      </c>
      <c r="AW108" s="21" t="s">
        <v>126</v>
      </c>
      <c r="AX108" s="21" t="s">
        <v>293</v>
      </c>
      <c r="AY108" s="21" t="str">
        <f>"https://doi.org/"&amp;Table1[[#This Row],[DOI]]</f>
        <v>https://doi.org/10.1016/j.resconrec.2015.07.021</v>
      </c>
      <c r="AZ108" s="21" t="s">
        <v>1539</v>
      </c>
      <c r="BA108" s="21" t="s">
        <v>120</v>
      </c>
      <c r="BB108" s="21" t="s">
        <v>120</v>
      </c>
      <c r="BC108" s="21" t="s">
        <v>1050</v>
      </c>
      <c r="BD108" s="21" t="s">
        <v>294</v>
      </c>
      <c r="BE108" s="21" t="s">
        <v>131</v>
      </c>
      <c r="BF108" s="21" t="s">
        <v>233</v>
      </c>
      <c r="BG108" s="21" t="s">
        <v>119</v>
      </c>
      <c r="BH108" s="21">
        <v>3893</v>
      </c>
      <c r="BI108" s="21">
        <v>2675.65</v>
      </c>
      <c r="BJ108" s="21">
        <v>2651.88</v>
      </c>
      <c r="BK108" s="21">
        <v>928.40002500000003</v>
      </c>
      <c r="BL108" s="21">
        <v>934.40997500000003</v>
      </c>
      <c r="BM108" s="21">
        <v>9326410</v>
      </c>
      <c r="BN108" s="21">
        <v>546815</v>
      </c>
      <c r="BO108" s="21" t="s">
        <v>119</v>
      </c>
      <c r="BP108" s="21">
        <v>1364827</v>
      </c>
      <c r="BQ108" s="21">
        <v>0.11799999999999999</v>
      </c>
      <c r="BR108" s="21">
        <v>0.55500000000000005</v>
      </c>
      <c r="BS108" s="21">
        <v>757</v>
      </c>
      <c r="BT108" s="21">
        <v>12002</v>
      </c>
      <c r="BU108" s="21" t="s">
        <v>120</v>
      </c>
      <c r="BV108" s="21" t="s">
        <v>120</v>
      </c>
      <c r="BW108" s="22" t="s">
        <v>234</v>
      </c>
      <c r="BX108" s="23" t="str">
        <f>_xlfn.XLOOKUP(BW108,dimensions_items!$B$4:$B$35,dimensions_items!$C$4:$C$35,"NULL",0)</f>
        <v>R5.2ASIA</v>
      </c>
      <c r="BY108" s="27" t="s">
        <v>42</v>
      </c>
      <c r="BZ108" s="22" t="s">
        <v>38</v>
      </c>
      <c r="CA108" s="22" t="s">
        <v>18</v>
      </c>
      <c r="CB108" s="22" t="s">
        <v>23</v>
      </c>
      <c r="CC108" s="21" t="str">
        <f t="shared" si="6"/>
        <v>RU</v>
      </c>
      <c r="CD108" s="21" t="str">
        <f t="shared" si="7"/>
        <v>S</v>
      </c>
      <c r="CE108" s="21" t="str">
        <f t="shared" si="8"/>
        <v>ASIA_CHN</v>
      </c>
      <c r="CF108" s="21" t="str">
        <f>IF(ISNUMBER(Table1[[#This Row],[concrete]]),Table1[[#This Row],[concrete]],IF(AND(ISNUMBER(Table1[[#This Row],[cement]]),ISNUMBER(Table1[[#This Row],[aggregates]])),Table1[[#This Row],[cement]]+Table1[[#This Row],[aggregates]],""))</f>
        <v/>
      </c>
    </row>
    <row r="109" spans="1:84" s="8" customFormat="1">
      <c r="A109" s="10">
        <v>107</v>
      </c>
      <c r="B109" s="21" t="s">
        <v>227</v>
      </c>
      <c r="C109" s="21" t="s">
        <v>119</v>
      </c>
      <c r="D109" s="39">
        <v>1950</v>
      </c>
      <c r="E109" s="10">
        <v>2010</v>
      </c>
      <c r="F109" s="39">
        <v>52</v>
      </c>
      <c r="G109" s="39"/>
      <c r="H109" s="39"/>
      <c r="I109" s="39"/>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c r="AJ109" s="120"/>
      <c r="AK109" s="120"/>
      <c r="AL109" s="21" t="s">
        <v>36</v>
      </c>
      <c r="AM109" s="39" t="s">
        <v>119</v>
      </c>
      <c r="AN109" s="21" t="s">
        <v>118</v>
      </c>
      <c r="AO109" s="21" t="s">
        <v>119</v>
      </c>
      <c r="AP109" s="21" t="s">
        <v>120</v>
      </c>
      <c r="AQ109" s="21" t="s">
        <v>121</v>
      </c>
      <c r="AR109" s="21" t="s">
        <v>119</v>
      </c>
      <c r="AS109" s="21" t="s">
        <v>291</v>
      </c>
      <c r="AT109" s="39">
        <v>2015</v>
      </c>
      <c r="AU109" s="21" t="s">
        <v>292</v>
      </c>
      <c r="AV109" s="21" t="s">
        <v>255</v>
      </c>
      <c r="AW109" s="21" t="s">
        <v>126</v>
      </c>
      <c r="AX109" s="21" t="s">
        <v>293</v>
      </c>
      <c r="AY109" s="21" t="str">
        <f>"https://doi.org/"&amp;Table1[[#This Row],[DOI]]</f>
        <v>https://doi.org/10.1016/j.resconrec.2015.07.021</v>
      </c>
      <c r="AZ109" s="21" t="s">
        <v>120</v>
      </c>
      <c r="BA109" s="21" t="s">
        <v>120</v>
      </c>
      <c r="BB109" s="21" t="s">
        <v>120</v>
      </c>
      <c r="BC109" s="21" t="s">
        <v>1050</v>
      </c>
      <c r="BD109" s="21" t="s">
        <v>294</v>
      </c>
      <c r="BE109" s="21" t="s">
        <v>131</v>
      </c>
      <c r="BF109" s="21" t="s">
        <v>233</v>
      </c>
      <c r="BG109" s="21" t="s">
        <v>119</v>
      </c>
      <c r="BH109" s="21">
        <v>3893</v>
      </c>
      <c r="BI109" s="21">
        <v>2675.65</v>
      </c>
      <c r="BJ109" s="21">
        <v>2651.88</v>
      </c>
      <c r="BK109" s="21">
        <v>928.40002500000003</v>
      </c>
      <c r="BL109" s="21">
        <v>934.40997500000003</v>
      </c>
      <c r="BM109" s="21">
        <v>9326410</v>
      </c>
      <c r="BN109" s="21">
        <v>546815</v>
      </c>
      <c r="BO109" s="21" t="s">
        <v>119</v>
      </c>
      <c r="BP109" s="21">
        <v>1364827</v>
      </c>
      <c r="BQ109" s="21">
        <v>0.11799999999999999</v>
      </c>
      <c r="BR109" s="21">
        <v>0.55500000000000005</v>
      </c>
      <c r="BS109" s="21">
        <v>757</v>
      </c>
      <c r="BT109" s="21">
        <v>12002</v>
      </c>
      <c r="BU109" s="21" t="s">
        <v>120</v>
      </c>
      <c r="BV109" s="21" t="s">
        <v>120</v>
      </c>
      <c r="BW109" s="22" t="s">
        <v>234</v>
      </c>
      <c r="BX109" s="23" t="str">
        <f>_xlfn.XLOOKUP(BW109,dimensions_items!$B$4:$B$35,dimensions_items!$C$4:$C$35,"NULL",0)</f>
        <v>R5.2ASIA</v>
      </c>
      <c r="BY109" s="27" t="s">
        <v>42</v>
      </c>
      <c r="BZ109" s="22" t="s">
        <v>26</v>
      </c>
      <c r="CA109" s="22" t="s">
        <v>18</v>
      </c>
      <c r="CB109" s="22" t="s">
        <v>23</v>
      </c>
      <c r="CC109" s="21" t="str">
        <f t="shared" si="6"/>
        <v>RU</v>
      </c>
      <c r="CD109" s="21" t="str">
        <f t="shared" si="7"/>
        <v>C</v>
      </c>
      <c r="CE109" s="21" t="str">
        <f t="shared" si="8"/>
        <v>ASIA_CHN</v>
      </c>
      <c r="CF109" s="21" t="str">
        <f>IF(ISNUMBER(Table1[[#This Row],[concrete]]),Table1[[#This Row],[concrete]],IF(AND(ISNUMBER(Table1[[#This Row],[cement]]),ISNUMBER(Table1[[#This Row],[aggregates]])),Table1[[#This Row],[cement]]+Table1[[#This Row],[aggregates]],""))</f>
        <v/>
      </c>
    </row>
    <row r="110" spans="1:84" s="8" customFormat="1">
      <c r="A110" s="10">
        <v>108</v>
      </c>
      <c r="B110" s="21" t="s">
        <v>227</v>
      </c>
      <c r="C110" s="21" t="s">
        <v>119</v>
      </c>
      <c r="D110" s="39">
        <v>1950</v>
      </c>
      <c r="E110" s="10">
        <v>2010</v>
      </c>
      <c r="F110" s="39">
        <v>28</v>
      </c>
      <c r="G110" s="39"/>
      <c r="H110" s="39"/>
      <c r="I110" s="39"/>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20"/>
      <c r="AK110" s="120"/>
      <c r="AL110" s="21" t="s">
        <v>266</v>
      </c>
      <c r="AM110" s="39" t="s">
        <v>119</v>
      </c>
      <c r="AN110" s="21" t="s">
        <v>118</v>
      </c>
      <c r="AO110" s="21" t="s">
        <v>119</v>
      </c>
      <c r="AP110" s="21" t="s">
        <v>120</v>
      </c>
      <c r="AQ110" s="21" t="s">
        <v>121</v>
      </c>
      <c r="AR110" s="21" t="s">
        <v>119</v>
      </c>
      <c r="AS110" s="21" t="s">
        <v>291</v>
      </c>
      <c r="AT110" s="39">
        <v>2015</v>
      </c>
      <c r="AU110" s="21" t="s">
        <v>292</v>
      </c>
      <c r="AV110" s="21" t="s">
        <v>255</v>
      </c>
      <c r="AW110" s="21" t="s">
        <v>126</v>
      </c>
      <c r="AX110" s="21" t="s">
        <v>293</v>
      </c>
      <c r="AY110" s="21" t="str">
        <f>"https://doi.org/"&amp;Table1[[#This Row],[DOI]]</f>
        <v>https://doi.org/10.1016/j.resconrec.2015.07.021</v>
      </c>
      <c r="AZ110" s="21" t="s">
        <v>120</v>
      </c>
      <c r="BA110" s="21" t="s">
        <v>120</v>
      </c>
      <c r="BB110" s="21" t="s">
        <v>120</v>
      </c>
      <c r="BC110" s="21" t="s">
        <v>1050</v>
      </c>
      <c r="BD110" s="21" t="s">
        <v>294</v>
      </c>
      <c r="BE110" s="21" t="s">
        <v>131</v>
      </c>
      <c r="BF110" s="21" t="s">
        <v>233</v>
      </c>
      <c r="BG110" s="21" t="s">
        <v>119</v>
      </c>
      <c r="BH110" s="21">
        <v>3893</v>
      </c>
      <c r="BI110" s="21">
        <v>2675.65</v>
      </c>
      <c r="BJ110" s="21">
        <v>2651.88</v>
      </c>
      <c r="BK110" s="21">
        <v>928.40002500000003</v>
      </c>
      <c r="BL110" s="21">
        <v>934.40997500000003</v>
      </c>
      <c r="BM110" s="21">
        <v>9326410</v>
      </c>
      <c r="BN110" s="21">
        <v>546815</v>
      </c>
      <c r="BO110" s="21" t="s">
        <v>119</v>
      </c>
      <c r="BP110" s="21">
        <v>1364827</v>
      </c>
      <c r="BQ110" s="21">
        <v>0.11799999999999999</v>
      </c>
      <c r="BR110" s="21">
        <v>0.55500000000000005</v>
      </c>
      <c r="BS110" s="21">
        <v>757</v>
      </c>
      <c r="BT110" s="21">
        <v>12002</v>
      </c>
      <c r="BU110" s="21" t="s">
        <v>120</v>
      </c>
      <c r="BV110" s="21" t="s">
        <v>120</v>
      </c>
      <c r="BW110" s="22" t="s">
        <v>234</v>
      </c>
      <c r="BX110" s="23" t="str">
        <f>_xlfn.XLOOKUP(BW110,dimensions_items!$B$4:$B$35,dimensions_items!$C$4:$C$35,"NULL",0)</f>
        <v>R5.2ASIA</v>
      </c>
      <c r="BY110" s="27" t="s">
        <v>42</v>
      </c>
      <c r="BZ110" s="22" t="s">
        <v>1492</v>
      </c>
      <c r="CA110" s="22" t="s">
        <v>18</v>
      </c>
      <c r="CB110" s="22" t="s">
        <v>23</v>
      </c>
      <c r="CC110" s="21" t="str">
        <f t="shared" si="6"/>
        <v>RU</v>
      </c>
      <c r="CD110" s="21" t="str">
        <f t="shared" si="7"/>
        <v>M</v>
      </c>
      <c r="CE110" s="21" t="str">
        <f t="shared" si="8"/>
        <v>ASIA_CHN</v>
      </c>
      <c r="CF110" s="21" t="str">
        <f>IF(ISNUMBER(Table1[[#This Row],[concrete]]),Table1[[#This Row],[concrete]],IF(AND(ISNUMBER(Table1[[#This Row],[cement]]),ISNUMBER(Table1[[#This Row],[aggregates]])),Table1[[#This Row],[cement]]+Table1[[#This Row],[aggregates]],""))</f>
        <v/>
      </c>
    </row>
    <row r="111" spans="1:84" s="8" customFormat="1">
      <c r="A111" s="10">
        <v>109</v>
      </c>
      <c r="B111" s="21" t="s">
        <v>227</v>
      </c>
      <c r="C111" s="21" t="s">
        <v>119</v>
      </c>
      <c r="D111" s="39">
        <v>1950</v>
      </c>
      <c r="E111" s="10">
        <v>2010</v>
      </c>
      <c r="F111" s="39">
        <v>1</v>
      </c>
      <c r="G111" s="39"/>
      <c r="H111" s="39"/>
      <c r="I111" s="39"/>
      <c r="J111" s="120"/>
      <c r="K111" s="120"/>
      <c r="L111" s="120"/>
      <c r="M111" s="120"/>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20"/>
      <c r="AK111" s="120"/>
      <c r="AL111" s="21" t="s">
        <v>295</v>
      </c>
      <c r="AM111" s="39" t="s">
        <v>119</v>
      </c>
      <c r="AN111" s="21" t="s">
        <v>118</v>
      </c>
      <c r="AO111" s="21" t="s">
        <v>119</v>
      </c>
      <c r="AP111" s="21" t="s">
        <v>120</v>
      </c>
      <c r="AQ111" s="21" t="s">
        <v>121</v>
      </c>
      <c r="AR111" s="21" t="s">
        <v>119</v>
      </c>
      <c r="AS111" s="21" t="s">
        <v>291</v>
      </c>
      <c r="AT111" s="39">
        <v>2015</v>
      </c>
      <c r="AU111" s="21" t="s">
        <v>292</v>
      </c>
      <c r="AV111" s="21" t="s">
        <v>255</v>
      </c>
      <c r="AW111" s="21" t="s">
        <v>126</v>
      </c>
      <c r="AX111" s="21" t="s">
        <v>293</v>
      </c>
      <c r="AY111" s="21" t="str">
        <f>"https://doi.org/"&amp;Table1[[#This Row],[DOI]]</f>
        <v>https://doi.org/10.1016/j.resconrec.2015.07.021</v>
      </c>
      <c r="AZ111" s="21" t="s">
        <v>1540</v>
      </c>
      <c r="BA111" s="21" t="s">
        <v>120</v>
      </c>
      <c r="BB111" s="21" t="s">
        <v>120</v>
      </c>
      <c r="BC111" s="21" t="s">
        <v>1050</v>
      </c>
      <c r="BD111" s="21" t="s">
        <v>294</v>
      </c>
      <c r="BE111" s="21" t="s">
        <v>131</v>
      </c>
      <c r="BF111" s="21" t="s">
        <v>233</v>
      </c>
      <c r="BG111" s="21" t="s">
        <v>119</v>
      </c>
      <c r="BH111" s="21">
        <v>3893</v>
      </c>
      <c r="BI111" s="21">
        <v>2675.65</v>
      </c>
      <c r="BJ111" s="21">
        <v>2651.88</v>
      </c>
      <c r="BK111" s="21">
        <v>928.40002500000003</v>
      </c>
      <c r="BL111" s="21">
        <v>934.40997500000003</v>
      </c>
      <c r="BM111" s="21">
        <v>9326410</v>
      </c>
      <c r="BN111" s="21">
        <v>546815</v>
      </c>
      <c r="BO111" s="21" t="s">
        <v>119</v>
      </c>
      <c r="BP111" s="21">
        <v>1364827</v>
      </c>
      <c r="BQ111" s="21">
        <v>0.11799999999999999</v>
      </c>
      <c r="BR111" s="21">
        <v>0.55500000000000005</v>
      </c>
      <c r="BS111" s="21">
        <v>757</v>
      </c>
      <c r="BT111" s="21">
        <v>12002</v>
      </c>
      <c r="BU111" s="21" t="s">
        <v>120</v>
      </c>
      <c r="BV111" s="21" t="s">
        <v>120</v>
      </c>
      <c r="BW111" s="22" t="s">
        <v>234</v>
      </c>
      <c r="BX111" s="23" t="str">
        <f>_xlfn.XLOOKUP(BW111,dimensions_items!$B$4:$B$35,dimensions_items!$C$4:$C$35,"NULL",0)</f>
        <v>R5.2ASIA</v>
      </c>
      <c r="BY111" s="27" t="s">
        <v>42</v>
      </c>
      <c r="BZ111" s="22" t="s">
        <v>1492</v>
      </c>
      <c r="CA111" s="22" t="s">
        <v>18</v>
      </c>
      <c r="CB111" s="22" t="s">
        <v>23</v>
      </c>
      <c r="CC111" s="21" t="str">
        <f t="shared" si="6"/>
        <v>RU</v>
      </c>
      <c r="CD111" s="21" t="str">
        <f t="shared" si="7"/>
        <v>M</v>
      </c>
      <c r="CE111" s="21" t="str">
        <f t="shared" si="8"/>
        <v>ASIA_CHN</v>
      </c>
      <c r="CF111" s="21" t="str">
        <f>IF(ISNUMBER(Table1[[#This Row],[concrete]]),Table1[[#This Row],[concrete]],IF(AND(ISNUMBER(Table1[[#This Row],[cement]]),ISNUMBER(Table1[[#This Row],[aggregates]])),Table1[[#This Row],[cement]]+Table1[[#This Row],[aggregates]],""))</f>
        <v/>
      </c>
    </row>
    <row r="112" spans="1:84" s="8" customFormat="1">
      <c r="A112" s="10">
        <v>110</v>
      </c>
      <c r="B112" s="21" t="s">
        <v>227</v>
      </c>
      <c r="C112" s="21" t="s">
        <v>119</v>
      </c>
      <c r="D112" s="39">
        <v>1950</v>
      </c>
      <c r="E112" s="10">
        <v>2010</v>
      </c>
      <c r="F112" s="39">
        <v>70</v>
      </c>
      <c r="G112" s="39"/>
      <c r="H112" s="39"/>
      <c r="I112" s="39"/>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21" t="s">
        <v>290</v>
      </c>
      <c r="AM112" s="39" t="s">
        <v>119</v>
      </c>
      <c r="AN112" s="21" t="s">
        <v>118</v>
      </c>
      <c r="AO112" s="21" t="s">
        <v>119</v>
      </c>
      <c r="AP112" s="21" t="s">
        <v>120</v>
      </c>
      <c r="AQ112" s="21" t="s">
        <v>243</v>
      </c>
      <c r="AR112" s="21" t="s">
        <v>119</v>
      </c>
      <c r="AS112" s="21" t="s">
        <v>291</v>
      </c>
      <c r="AT112" s="39">
        <v>2015</v>
      </c>
      <c r="AU112" s="21" t="s">
        <v>292</v>
      </c>
      <c r="AV112" s="21" t="s">
        <v>255</v>
      </c>
      <c r="AW112" s="21" t="s">
        <v>126</v>
      </c>
      <c r="AX112" s="21" t="s">
        <v>293</v>
      </c>
      <c r="AY112" s="21" t="str">
        <f>"https://doi.org/"&amp;Table1[[#This Row],[DOI]]</f>
        <v>https://doi.org/10.1016/j.resconrec.2015.07.021</v>
      </c>
      <c r="AZ112" s="21" t="s">
        <v>120</v>
      </c>
      <c r="BA112" s="21" t="s">
        <v>120</v>
      </c>
      <c r="BB112" s="21" t="s">
        <v>120</v>
      </c>
      <c r="BC112" s="21" t="s">
        <v>1050</v>
      </c>
      <c r="BD112" s="21" t="s">
        <v>294</v>
      </c>
      <c r="BE112" s="21" t="s">
        <v>131</v>
      </c>
      <c r="BF112" s="21" t="s">
        <v>233</v>
      </c>
      <c r="BG112" s="21" t="s">
        <v>119</v>
      </c>
      <c r="BH112" s="21">
        <v>3893</v>
      </c>
      <c r="BI112" s="21">
        <v>2675.65</v>
      </c>
      <c r="BJ112" s="21">
        <v>2651.88</v>
      </c>
      <c r="BK112" s="21">
        <v>928.40002500000003</v>
      </c>
      <c r="BL112" s="21">
        <v>934.40997500000003</v>
      </c>
      <c r="BM112" s="21">
        <v>9326410</v>
      </c>
      <c r="BN112" s="21">
        <v>546815</v>
      </c>
      <c r="BO112" s="21" t="s">
        <v>119</v>
      </c>
      <c r="BP112" s="21">
        <v>1364827</v>
      </c>
      <c r="BQ112" s="21">
        <v>0.11799999999999999</v>
      </c>
      <c r="BR112" s="21">
        <v>0.55500000000000005</v>
      </c>
      <c r="BS112" s="21">
        <v>757</v>
      </c>
      <c r="BT112" s="21">
        <v>12002</v>
      </c>
      <c r="BU112" s="21" t="s">
        <v>120</v>
      </c>
      <c r="BV112" s="21" t="s">
        <v>120</v>
      </c>
      <c r="BW112" s="22" t="s">
        <v>234</v>
      </c>
      <c r="BX112" s="23" t="str">
        <f>_xlfn.XLOOKUP(BW112,dimensions_items!$B$4:$B$35,dimensions_items!$C$4:$C$35,"NULL",0)</f>
        <v>R5.2ASIA</v>
      </c>
      <c r="BY112" s="27" t="s">
        <v>42</v>
      </c>
      <c r="BZ112" s="22" t="s">
        <v>38</v>
      </c>
      <c r="CA112" s="22" t="s">
        <v>18</v>
      </c>
      <c r="CB112" s="22" t="s">
        <v>23</v>
      </c>
      <c r="CC112" s="21" t="str">
        <f t="shared" si="6"/>
        <v>RU</v>
      </c>
      <c r="CD112" s="21" t="str">
        <f t="shared" si="7"/>
        <v>S</v>
      </c>
      <c r="CE112" s="21" t="str">
        <f t="shared" si="8"/>
        <v>ASIA_CHN</v>
      </c>
      <c r="CF112" s="21" t="str">
        <f>IF(ISNUMBER(Table1[[#This Row],[concrete]]),Table1[[#This Row],[concrete]],IF(AND(ISNUMBER(Table1[[#This Row],[cement]]),ISNUMBER(Table1[[#This Row],[aggregates]])),Table1[[#This Row],[cement]]+Table1[[#This Row],[aggregates]],""))</f>
        <v/>
      </c>
    </row>
    <row r="113" spans="1:84" s="8" customFormat="1">
      <c r="A113" s="10">
        <v>111</v>
      </c>
      <c r="B113" s="21" t="s">
        <v>227</v>
      </c>
      <c r="C113" s="21" t="s">
        <v>119</v>
      </c>
      <c r="D113" s="39">
        <v>1950</v>
      </c>
      <c r="E113" s="10">
        <v>2010</v>
      </c>
      <c r="F113" s="39">
        <v>38</v>
      </c>
      <c r="G113" s="39"/>
      <c r="H113" s="39"/>
      <c r="I113" s="39"/>
      <c r="J113" s="120"/>
      <c r="K113" s="120"/>
      <c r="L113" s="120"/>
      <c r="M113" s="120"/>
      <c r="N113" s="120"/>
      <c r="O113" s="120"/>
      <c r="P113" s="120"/>
      <c r="Q113" s="120"/>
      <c r="R113" s="120"/>
      <c r="S113" s="120"/>
      <c r="T113" s="120"/>
      <c r="U113" s="120"/>
      <c r="V113" s="120"/>
      <c r="W113" s="120"/>
      <c r="X113" s="120"/>
      <c r="Y113" s="120"/>
      <c r="Z113" s="120"/>
      <c r="AA113" s="120"/>
      <c r="AB113" s="120"/>
      <c r="AC113" s="120"/>
      <c r="AD113" s="120"/>
      <c r="AE113" s="120"/>
      <c r="AF113" s="120"/>
      <c r="AG113" s="120"/>
      <c r="AH113" s="120"/>
      <c r="AI113" s="120"/>
      <c r="AJ113" s="120"/>
      <c r="AK113" s="120"/>
      <c r="AL113" s="21" t="s">
        <v>36</v>
      </c>
      <c r="AM113" s="39" t="s">
        <v>119</v>
      </c>
      <c r="AN113" s="21" t="s">
        <v>118</v>
      </c>
      <c r="AO113" s="21" t="s">
        <v>119</v>
      </c>
      <c r="AP113" s="21" t="s">
        <v>120</v>
      </c>
      <c r="AQ113" s="21" t="s">
        <v>243</v>
      </c>
      <c r="AR113" s="21" t="s">
        <v>119</v>
      </c>
      <c r="AS113" s="21" t="s">
        <v>291</v>
      </c>
      <c r="AT113" s="39">
        <v>2015</v>
      </c>
      <c r="AU113" s="21" t="s">
        <v>292</v>
      </c>
      <c r="AV113" s="21" t="s">
        <v>255</v>
      </c>
      <c r="AW113" s="21" t="s">
        <v>126</v>
      </c>
      <c r="AX113" s="21" t="s">
        <v>293</v>
      </c>
      <c r="AY113" s="21" t="str">
        <f>"https://doi.org/"&amp;Table1[[#This Row],[DOI]]</f>
        <v>https://doi.org/10.1016/j.resconrec.2015.07.021</v>
      </c>
      <c r="AZ113" s="21" t="s">
        <v>120</v>
      </c>
      <c r="BA113" s="21" t="s">
        <v>120</v>
      </c>
      <c r="BB113" s="21" t="s">
        <v>120</v>
      </c>
      <c r="BC113" s="21" t="s">
        <v>1050</v>
      </c>
      <c r="BD113" s="21" t="s">
        <v>294</v>
      </c>
      <c r="BE113" s="21" t="s">
        <v>131</v>
      </c>
      <c r="BF113" s="21" t="s">
        <v>233</v>
      </c>
      <c r="BG113" s="21" t="s">
        <v>119</v>
      </c>
      <c r="BH113" s="21">
        <v>3893</v>
      </c>
      <c r="BI113" s="21">
        <v>2675.65</v>
      </c>
      <c r="BJ113" s="21">
        <v>2651.88</v>
      </c>
      <c r="BK113" s="21">
        <v>928.40002500000003</v>
      </c>
      <c r="BL113" s="21">
        <v>934.40997500000003</v>
      </c>
      <c r="BM113" s="21">
        <v>9326410</v>
      </c>
      <c r="BN113" s="21">
        <v>546815</v>
      </c>
      <c r="BO113" s="21" t="s">
        <v>119</v>
      </c>
      <c r="BP113" s="21">
        <v>1364827</v>
      </c>
      <c r="BQ113" s="21">
        <v>0.11799999999999999</v>
      </c>
      <c r="BR113" s="21">
        <v>0.55500000000000005</v>
      </c>
      <c r="BS113" s="21">
        <v>757</v>
      </c>
      <c r="BT113" s="21">
        <v>12002</v>
      </c>
      <c r="BU113" s="21" t="s">
        <v>120</v>
      </c>
      <c r="BV113" s="21" t="s">
        <v>120</v>
      </c>
      <c r="BW113" s="22" t="s">
        <v>234</v>
      </c>
      <c r="BX113" s="23" t="str">
        <f>_xlfn.XLOOKUP(BW113,dimensions_items!$B$4:$B$35,dimensions_items!$C$4:$C$35,"NULL",0)</f>
        <v>R5.2ASIA</v>
      </c>
      <c r="BY113" s="27" t="s">
        <v>42</v>
      </c>
      <c r="BZ113" s="22" t="s">
        <v>26</v>
      </c>
      <c r="CA113" s="22" t="s">
        <v>18</v>
      </c>
      <c r="CB113" s="22" t="s">
        <v>23</v>
      </c>
      <c r="CC113" s="21" t="str">
        <f t="shared" si="6"/>
        <v>RU</v>
      </c>
      <c r="CD113" s="21" t="str">
        <f t="shared" si="7"/>
        <v>C</v>
      </c>
      <c r="CE113" s="21" t="str">
        <f t="shared" si="8"/>
        <v>ASIA_CHN</v>
      </c>
      <c r="CF113" s="21" t="str">
        <f>IF(ISNUMBER(Table1[[#This Row],[concrete]]),Table1[[#This Row],[concrete]],IF(AND(ISNUMBER(Table1[[#This Row],[cement]]),ISNUMBER(Table1[[#This Row],[aggregates]])),Table1[[#This Row],[cement]]+Table1[[#This Row],[aggregates]],""))</f>
        <v/>
      </c>
    </row>
    <row r="114" spans="1:84" s="8" customFormat="1">
      <c r="A114" s="10">
        <v>112</v>
      </c>
      <c r="B114" s="21" t="s">
        <v>227</v>
      </c>
      <c r="C114" s="21" t="s">
        <v>119</v>
      </c>
      <c r="D114" s="39">
        <v>1950</v>
      </c>
      <c r="E114" s="10">
        <v>2010</v>
      </c>
      <c r="F114" s="39">
        <v>15</v>
      </c>
      <c r="G114" s="39"/>
      <c r="H114" s="39"/>
      <c r="I114" s="39"/>
      <c r="J114" s="120"/>
      <c r="K114" s="120"/>
      <c r="L114" s="120"/>
      <c r="M114" s="120"/>
      <c r="N114" s="120"/>
      <c r="O114" s="120"/>
      <c r="P114" s="120"/>
      <c r="Q114" s="120"/>
      <c r="R114" s="120"/>
      <c r="S114" s="120"/>
      <c r="T114" s="120"/>
      <c r="U114" s="120"/>
      <c r="V114" s="120"/>
      <c r="W114" s="120"/>
      <c r="X114" s="120"/>
      <c r="Y114" s="120"/>
      <c r="Z114" s="120"/>
      <c r="AA114" s="120"/>
      <c r="AB114" s="120"/>
      <c r="AC114" s="120"/>
      <c r="AD114" s="120"/>
      <c r="AE114" s="120"/>
      <c r="AF114" s="120"/>
      <c r="AG114" s="120"/>
      <c r="AH114" s="120"/>
      <c r="AI114" s="120"/>
      <c r="AJ114" s="120"/>
      <c r="AK114" s="120"/>
      <c r="AL114" s="21" t="s">
        <v>266</v>
      </c>
      <c r="AM114" s="39" t="s">
        <v>119</v>
      </c>
      <c r="AN114" s="21" t="s">
        <v>118</v>
      </c>
      <c r="AO114" s="21" t="s">
        <v>119</v>
      </c>
      <c r="AP114" s="21" t="s">
        <v>120</v>
      </c>
      <c r="AQ114" s="21" t="s">
        <v>243</v>
      </c>
      <c r="AR114" s="21" t="s">
        <v>119</v>
      </c>
      <c r="AS114" s="21" t="s">
        <v>291</v>
      </c>
      <c r="AT114" s="39">
        <v>2015</v>
      </c>
      <c r="AU114" s="21" t="s">
        <v>292</v>
      </c>
      <c r="AV114" s="21" t="s">
        <v>255</v>
      </c>
      <c r="AW114" s="21" t="s">
        <v>126</v>
      </c>
      <c r="AX114" s="21" t="s">
        <v>293</v>
      </c>
      <c r="AY114" s="21" t="str">
        <f>"https://doi.org/"&amp;Table1[[#This Row],[DOI]]</f>
        <v>https://doi.org/10.1016/j.resconrec.2015.07.021</v>
      </c>
      <c r="AZ114" s="21" t="s">
        <v>120</v>
      </c>
      <c r="BA114" s="21" t="s">
        <v>120</v>
      </c>
      <c r="BB114" s="21" t="s">
        <v>120</v>
      </c>
      <c r="BC114" s="21" t="s">
        <v>1050</v>
      </c>
      <c r="BD114" s="21" t="s">
        <v>294</v>
      </c>
      <c r="BE114" s="21" t="s">
        <v>131</v>
      </c>
      <c r="BF114" s="21" t="s">
        <v>233</v>
      </c>
      <c r="BG114" s="21" t="s">
        <v>119</v>
      </c>
      <c r="BH114" s="21">
        <v>3893</v>
      </c>
      <c r="BI114" s="21">
        <v>2675.65</v>
      </c>
      <c r="BJ114" s="21">
        <v>2651.88</v>
      </c>
      <c r="BK114" s="21">
        <v>928.40002500000003</v>
      </c>
      <c r="BL114" s="21">
        <v>934.40997500000003</v>
      </c>
      <c r="BM114" s="21">
        <v>9326410</v>
      </c>
      <c r="BN114" s="21">
        <v>546815</v>
      </c>
      <c r="BO114" s="21" t="s">
        <v>119</v>
      </c>
      <c r="BP114" s="21">
        <v>1364827</v>
      </c>
      <c r="BQ114" s="21">
        <v>0.11799999999999999</v>
      </c>
      <c r="BR114" s="21">
        <v>0.55500000000000005</v>
      </c>
      <c r="BS114" s="21">
        <v>757</v>
      </c>
      <c r="BT114" s="21">
        <v>12002</v>
      </c>
      <c r="BU114" s="21" t="s">
        <v>120</v>
      </c>
      <c r="BV114" s="21" t="s">
        <v>120</v>
      </c>
      <c r="BW114" s="22" t="s">
        <v>234</v>
      </c>
      <c r="BX114" s="23" t="str">
        <f>_xlfn.XLOOKUP(BW114,dimensions_items!$B$4:$B$35,dimensions_items!$C$4:$C$35,"NULL",0)</f>
        <v>R5.2ASIA</v>
      </c>
      <c r="BY114" s="27" t="s">
        <v>42</v>
      </c>
      <c r="BZ114" s="22" t="s">
        <v>1492</v>
      </c>
      <c r="CA114" s="22" t="s">
        <v>18</v>
      </c>
      <c r="CB114" s="22" t="s">
        <v>23</v>
      </c>
      <c r="CC114" s="21" t="str">
        <f t="shared" si="6"/>
        <v>RU</v>
      </c>
      <c r="CD114" s="21" t="str">
        <f t="shared" si="7"/>
        <v>M</v>
      </c>
      <c r="CE114" s="21" t="str">
        <f t="shared" si="8"/>
        <v>ASIA_CHN</v>
      </c>
      <c r="CF114" s="21" t="str">
        <f>IF(ISNUMBER(Table1[[#This Row],[concrete]]),Table1[[#This Row],[concrete]],IF(AND(ISNUMBER(Table1[[#This Row],[cement]]),ISNUMBER(Table1[[#This Row],[aggregates]])),Table1[[#This Row],[cement]]+Table1[[#This Row],[aggregates]],""))</f>
        <v/>
      </c>
    </row>
    <row r="115" spans="1:84" s="8" customFormat="1">
      <c r="A115" s="10">
        <v>113</v>
      </c>
      <c r="B115" s="21" t="s">
        <v>227</v>
      </c>
      <c r="C115" s="21" t="s">
        <v>119</v>
      </c>
      <c r="D115" s="39">
        <v>1950</v>
      </c>
      <c r="E115" s="10">
        <v>2010</v>
      </c>
      <c r="F115" s="39">
        <v>1</v>
      </c>
      <c r="G115" s="39"/>
      <c r="H115" s="39"/>
      <c r="I115" s="39"/>
      <c r="J115" s="120"/>
      <c r="K115" s="120"/>
      <c r="L115" s="120"/>
      <c r="M115" s="120"/>
      <c r="N115" s="120"/>
      <c r="O115" s="120"/>
      <c r="P115" s="120"/>
      <c r="Q115" s="120"/>
      <c r="R115" s="120"/>
      <c r="S115" s="120"/>
      <c r="T115" s="120"/>
      <c r="U115" s="120"/>
      <c r="V115" s="120"/>
      <c r="W115" s="120"/>
      <c r="X115" s="120"/>
      <c r="Y115" s="120"/>
      <c r="Z115" s="120"/>
      <c r="AA115" s="120"/>
      <c r="AB115" s="120"/>
      <c r="AC115" s="120"/>
      <c r="AD115" s="120"/>
      <c r="AE115" s="120"/>
      <c r="AF115" s="120"/>
      <c r="AG115" s="120"/>
      <c r="AH115" s="120"/>
      <c r="AI115" s="120"/>
      <c r="AJ115" s="120"/>
      <c r="AK115" s="120"/>
      <c r="AL115" s="21" t="s">
        <v>295</v>
      </c>
      <c r="AM115" s="39" t="s">
        <v>119</v>
      </c>
      <c r="AN115" s="21" t="s">
        <v>118</v>
      </c>
      <c r="AO115" s="21" t="s">
        <v>119</v>
      </c>
      <c r="AP115" s="21" t="s">
        <v>120</v>
      </c>
      <c r="AQ115" s="21" t="s">
        <v>243</v>
      </c>
      <c r="AR115" s="21" t="s">
        <v>119</v>
      </c>
      <c r="AS115" s="21" t="s">
        <v>291</v>
      </c>
      <c r="AT115" s="39">
        <v>2015</v>
      </c>
      <c r="AU115" s="21" t="s">
        <v>292</v>
      </c>
      <c r="AV115" s="21" t="s">
        <v>255</v>
      </c>
      <c r="AW115" s="21" t="s">
        <v>126</v>
      </c>
      <c r="AX115" s="21" t="s">
        <v>293</v>
      </c>
      <c r="AY115" s="21" t="str">
        <f>"https://doi.org/"&amp;Table1[[#This Row],[DOI]]</f>
        <v>https://doi.org/10.1016/j.resconrec.2015.07.021</v>
      </c>
      <c r="AZ115" s="21" t="s">
        <v>1540</v>
      </c>
      <c r="BA115" s="21" t="s">
        <v>120</v>
      </c>
      <c r="BB115" s="21" t="s">
        <v>120</v>
      </c>
      <c r="BC115" s="21" t="s">
        <v>1050</v>
      </c>
      <c r="BD115" s="21" t="s">
        <v>294</v>
      </c>
      <c r="BE115" s="21" t="s">
        <v>131</v>
      </c>
      <c r="BF115" s="21" t="s">
        <v>233</v>
      </c>
      <c r="BG115" s="21" t="s">
        <v>119</v>
      </c>
      <c r="BH115" s="21">
        <v>3893</v>
      </c>
      <c r="BI115" s="21">
        <v>2675.65</v>
      </c>
      <c r="BJ115" s="21">
        <v>2651.88</v>
      </c>
      <c r="BK115" s="21">
        <v>928.40002500000003</v>
      </c>
      <c r="BL115" s="21">
        <v>934.40997500000003</v>
      </c>
      <c r="BM115" s="21">
        <v>9326410</v>
      </c>
      <c r="BN115" s="21">
        <v>546815</v>
      </c>
      <c r="BO115" s="21" t="s">
        <v>119</v>
      </c>
      <c r="BP115" s="21">
        <v>1364827</v>
      </c>
      <c r="BQ115" s="21">
        <v>0.11799999999999999</v>
      </c>
      <c r="BR115" s="21">
        <v>0.55500000000000005</v>
      </c>
      <c r="BS115" s="21">
        <v>757</v>
      </c>
      <c r="BT115" s="21">
        <v>12002</v>
      </c>
      <c r="BU115" s="21" t="s">
        <v>120</v>
      </c>
      <c r="BV115" s="21" t="s">
        <v>120</v>
      </c>
      <c r="BW115" s="22" t="s">
        <v>234</v>
      </c>
      <c r="BX115" s="23" t="str">
        <f>_xlfn.XLOOKUP(BW115,dimensions_items!$B$4:$B$35,dimensions_items!$C$4:$C$35,"NULL",0)</f>
        <v>R5.2ASIA</v>
      </c>
      <c r="BY115" s="27" t="s">
        <v>42</v>
      </c>
      <c r="BZ115" s="22" t="s">
        <v>1492</v>
      </c>
      <c r="CA115" s="22" t="s">
        <v>18</v>
      </c>
      <c r="CB115" s="22" t="s">
        <v>23</v>
      </c>
      <c r="CC115" s="21" t="str">
        <f t="shared" si="6"/>
        <v>RU</v>
      </c>
      <c r="CD115" s="21" t="str">
        <f t="shared" si="7"/>
        <v>M</v>
      </c>
      <c r="CE115" s="21" t="str">
        <f t="shared" si="8"/>
        <v>ASIA_CHN</v>
      </c>
      <c r="CF115" s="21" t="str">
        <f>IF(ISNUMBER(Table1[[#This Row],[concrete]]),Table1[[#This Row],[concrete]],IF(AND(ISNUMBER(Table1[[#This Row],[cement]]),ISNUMBER(Table1[[#This Row],[aggregates]])),Table1[[#This Row],[cement]]+Table1[[#This Row],[aggregates]],""))</f>
        <v/>
      </c>
    </row>
    <row r="116" spans="1:84" s="8" customFormat="1">
      <c r="A116" s="10">
        <v>114</v>
      </c>
      <c r="B116" s="21" t="s">
        <v>296</v>
      </c>
      <c r="C116" s="21" t="s">
        <v>119</v>
      </c>
      <c r="D116" s="39">
        <v>1960</v>
      </c>
      <c r="E116" s="10">
        <v>1981</v>
      </c>
      <c r="F116" s="39"/>
      <c r="G116" s="39"/>
      <c r="H116" s="39"/>
      <c r="I116" s="39">
        <v>35.49763033</v>
      </c>
      <c r="J116" s="120">
        <v>20.284360190000001</v>
      </c>
      <c r="K116" s="120"/>
      <c r="L116" s="120"/>
      <c r="M116" s="120">
        <v>867.15639810000005</v>
      </c>
      <c r="N116" s="120"/>
      <c r="O116" s="120"/>
      <c r="P116" s="120">
        <v>192.70142179999999</v>
      </c>
      <c r="Q116" s="120">
        <v>238.34123220000001</v>
      </c>
      <c r="R116" s="120"/>
      <c r="S116" s="120"/>
      <c r="T116" s="120"/>
      <c r="U116" s="120"/>
      <c r="V116" s="120"/>
      <c r="W116" s="120"/>
      <c r="X116" s="120"/>
      <c r="Y116" s="120"/>
      <c r="Z116" s="120"/>
      <c r="AA116" s="120"/>
      <c r="AB116" s="120"/>
      <c r="AC116" s="120"/>
      <c r="AD116" s="120"/>
      <c r="AE116" s="120"/>
      <c r="AF116" s="120"/>
      <c r="AG116" s="120"/>
      <c r="AH116" s="120"/>
      <c r="AI116" s="120"/>
      <c r="AJ116" s="120">
        <v>10.14218009</v>
      </c>
      <c r="AK116" s="120">
        <v>65.924170619999998</v>
      </c>
      <c r="AL116" s="21" t="s">
        <v>297</v>
      </c>
      <c r="AM116" s="39">
        <v>1</v>
      </c>
      <c r="AN116" s="21" t="s">
        <v>118</v>
      </c>
      <c r="AO116" s="21" t="s">
        <v>20</v>
      </c>
      <c r="AP116" s="21" t="s">
        <v>120</v>
      </c>
      <c r="AQ116" s="21" t="s">
        <v>119</v>
      </c>
      <c r="AR116" s="21" t="s">
        <v>298</v>
      </c>
      <c r="AS116" s="21" t="s">
        <v>299</v>
      </c>
      <c r="AT116" s="39">
        <v>2002</v>
      </c>
      <c r="AU116" s="21" t="s">
        <v>300</v>
      </c>
      <c r="AV116" s="21" t="s">
        <v>301</v>
      </c>
      <c r="AW116" s="21" t="s">
        <v>126</v>
      </c>
      <c r="AX116" s="21" t="s">
        <v>119</v>
      </c>
      <c r="AY116" s="21" t="s">
        <v>302</v>
      </c>
      <c r="AZ116" s="21" t="s">
        <v>1541</v>
      </c>
      <c r="BA116" s="21" t="s">
        <v>303</v>
      </c>
      <c r="BB116" s="21" t="s">
        <v>304</v>
      </c>
      <c r="BC116" s="21" t="s">
        <v>305</v>
      </c>
      <c r="BD116" s="21" t="s">
        <v>306</v>
      </c>
      <c r="BE116" s="21" t="s">
        <v>131</v>
      </c>
      <c r="BF116" s="21" t="s">
        <v>132</v>
      </c>
      <c r="BG116" s="21" t="s">
        <v>307</v>
      </c>
      <c r="BH116" s="21">
        <v>5728</v>
      </c>
      <c r="BI116" s="21">
        <v>3780.49</v>
      </c>
      <c r="BJ116" s="21">
        <v>3908.14</v>
      </c>
      <c r="BK116" s="21">
        <v>90.730002499999998</v>
      </c>
      <c r="BL116" s="21">
        <v>117.64250250000001</v>
      </c>
      <c r="BM116" s="21">
        <v>348410</v>
      </c>
      <c r="BN116" s="21">
        <v>72481</v>
      </c>
      <c r="BO116" s="21" t="s">
        <v>119</v>
      </c>
      <c r="BP116" s="21">
        <v>78402</v>
      </c>
      <c r="BQ116" s="21">
        <v>0.71399999999999997</v>
      </c>
      <c r="BR116" s="21">
        <v>0.72799999999999998</v>
      </c>
      <c r="BS116" s="21">
        <v>11587</v>
      </c>
      <c r="BT116" s="21">
        <v>21443</v>
      </c>
      <c r="BU116" s="21" t="s">
        <v>120</v>
      </c>
      <c r="BV116" s="21" t="s">
        <v>120</v>
      </c>
      <c r="BW116" s="22" t="s">
        <v>135</v>
      </c>
      <c r="BX116" s="23" t="str">
        <f>_xlfn.XLOOKUP(BW116,dimensions_items!$B$4:$B$35,dimensions_items!$C$4:$C$35,"NULL",0)</f>
        <v>R5.2OECD</v>
      </c>
      <c r="BY116" s="27" t="s">
        <v>16</v>
      </c>
      <c r="BZ116" s="28" t="s">
        <v>26</v>
      </c>
      <c r="CA116" s="28" t="s">
        <v>18</v>
      </c>
      <c r="CB116" s="28" t="s">
        <v>28</v>
      </c>
      <c r="CC116" s="21" t="str">
        <f t="shared" si="6"/>
        <v>RS</v>
      </c>
      <c r="CD116" s="21" t="str">
        <f t="shared" si="7"/>
        <v>C</v>
      </c>
      <c r="CE116" s="21" t="str">
        <f t="shared" si="8"/>
        <v>OECD_EU15</v>
      </c>
      <c r="CF116" s="21">
        <f>IF(ISNUMBER(Table1[[#This Row],[concrete]]),Table1[[#This Row],[concrete]],IF(AND(ISNUMBER(Table1[[#This Row],[cement]]),ISNUMBER(Table1[[#This Row],[aggregates]])),Table1[[#This Row],[cement]]+Table1[[#This Row],[aggregates]],""))</f>
        <v>867.15639810000005</v>
      </c>
    </row>
    <row r="117" spans="1:84" s="8" customFormat="1">
      <c r="A117" s="10">
        <v>115</v>
      </c>
      <c r="B117" s="21" t="s">
        <v>296</v>
      </c>
      <c r="C117" s="21" t="s">
        <v>119</v>
      </c>
      <c r="D117" s="39">
        <v>1960</v>
      </c>
      <c r="E117" s="10">
        <v>1981</v>
      </c>
      <c r="F117" s="39"/>
      <c r="G117" s="39"/>
      <c r="H117" s="39"/>
      <c r="I117" s="39">
        <v>26.574074070000002</v>
      </c>
      <c r="J117" s="120">
        <v>60</v>
      </c>
      <c r="K117" s="120"/>
      <c r="L117" s="120"/>
      <c r="M117" s="120">
        <v>428.98148149999997</v>
      </c>
      <c r="N117" s="120"/>
      <c r="O117" s="120"/>
      <c r="P117" s="120">
        <v>501.11111110000002</v>
      </c>
      <c r="Q117" s="120">
        <v>383.42592589999998</v>
      </c>
      <c r="R117" s="120"/>
      <c r="S117" s="120"/>
      <c r="T117" s="120"/>
      <c r="U117" s="120"/>
      <c r="V117" s="120"/>
      <c r="W117" s="120"/>
      <c r="X117" s="120"/>
      <c r="Y117" s="120"/>
      <c r="Z117" s="120"/>
      <c r="AA117" s="120"/>
      <c r="AB117" s="120"/>
      <c r="AC117" s="120"/>
      <c r="AD117" s="120"/>
      <c r="AE117" s="120"/>
      <c r="AF117" s="120"/>
      <c r="AG117" s="120"/>
      <c r="AH117" s="120"/>
      <c r="AI117" s="120"/>
      <c r="AJ117" s="120">
        <v>18.981481479999999</v>
      </c>
      <c r="AK117" s="120">
        <v>91.111111109999996</v>
      </c>
      <c r="AL117" s="21" t="s">
        <v>308</v>
      </c>
      <c r="AM117" s="39">
        <v>1</v>
      </c>
      <c r="AN117" s="21" t="s">
        <v>118</v>
      </c>
      <c r="AO117" s="21" t="s">
        <v>20</v>
      </c>
      <c r="AP117" s="21" t="s">
        <v>120</v>
      </c>
      <c r="AQ117" s="21" t="s">
        <v>119</v>
      </c>
      <c r="AR117" s="21" t="s">
        <v>298</v>
      </c>
      <c r="AS117" s="21" t="s">
        <v>299</v>
      </c>
      <c r="AT117" s="39">
        <v>2002</v>
      </c>
      <c r="AU117" s="21" t="s">
        <v>300</v>
      </c>
      <c r="AV117" s="21" t="s">
        <v>301</v>
      </c>
      <c r="AW117" s="21" t="s">
        <v>126</v>
      </c>
      <c r="AX117" s="21" t="s">
        <v>119</v>
      </c>
      <c r="AY117" s="21" t="s">
        <v>302</v>
      </c>
      <c r="AZ117" s="21" t="s">
        <v>1541</v>
      </c>
      <c r="BA117" s="21" t="s">
        <v>303</v>
      </c>
      <c r="BB117" s="21" t="s">
        <v>304</v>
      </c>
      <c r="BC117" s="21" t="s">
        <v>309</v>
      </c>
      <c r="BD117" s="21" t="s">
        <v>306</v>
      </c>
      <c r="BE117" s="21" t="s">
        <v>131</v>
      </c>
      <c r="BF117" s="21" t="s">
        <v>132</v>
      </c>
      <c r="BG117" s="21" t="s">
        <v>307</v>
      </c>
      <c r="BH117" s="21">
        <v>5728</v>
      </c>
      <c r="BI117" s="21">
        <v>3780.49</v>
      </c>
      <c r="BJ117" s="21">
        <v>3908.14</v>
      </c>
      <c r="BK117" s="21">
        <v>90.730002499999998</v>
      </c>
      <c r="BL117" s="21">
        <v>117.64250250000001</v>
      </c>
      <c r="BM117" s="21">
        <v>348410</v>
      </c>
      <c r="BN117" s="21">
        <v>72481</v>
      </c>
      <c r="BO117" s="21" t="s">
        <v>119</v>
      </c>
      <c r="BP117" s="21">
        <v>78402</v>
      </c>
      <c r="BQ117" s="21">
        <v>0.71399999999999997</v>
      </c>
      <c r="BR117" s="21">
        <v>0.72799999999999998</v>
      </c>
      <c r="BS117" s="21">
        <v>11587</v>
      </c>
      <c r="BT117" s="21">
        <v>21443</v>
      </c>
      <c r="BU117" s="21" t="s">
        <v>120</v>
      </c>
      <c r="BV117" s="21" t="s">
        <v>120</v>
      </c>
      <c r="BW117" s="22" t="s">
        <v>135</v>
      </c>
      <c r="BX117" s="23" t="str">
        <f>_xlfn.XLOOKUP(BW117,dimensions_items!$B$4:$B$35,dimensions_items!$C$4:$C$35,"NULL",0)</f>
        <v>R5.2OECD</v>
      </c>
      <c r="BY117" s="27" t="s">
        <v>16</v>
      </c>
      <c r="BZ117" s="28" t="s">
        <v>1492</v>
      </c>
      <c r="CA117" s="28" t="s">
        <v>18</v>
      </c>
      <c r="CB117" s="28" t="s">
        <v>28</v>
      </c>
      <c r="CC117" s="21" t="str">
        <f t="shared" si="6"/>
        <v>RS</v>
      </c>
      <c r="CD117" s="21" t="str">
        <f t="shared" si="7"/>
        <v>M</v>
      </c>
      <c r="CE117" s="21" t="str">
        <f t="shared" si="8"/>
        <v>OECD_EU15</v>
      </c>
      <c r="CF117" s="21">
        <f>IF(ISNUMBER(Table1[[#This Row],[concrete]]),Table1[[#This Row],[concrete]],IF(AND(ISNUMBER(Table1[[#This Row],[cement]]),ISNUMBER(Table1[[#This Row],[aggregates]])),Table1[[#This Row],[cement]]+Table1[[#This Row],[aggregates]],""))</f>
        <v>428.98148149999997</v>
      </c>
    </row>
    <row r="118" spans="1:84" s="8" customFormat="1">
      <c r="A118" s="10">
        <v>116</v>
      </c>
      <c r="B118" s="21" t="s">
        <v>296</v>
      </c>
      <c r="C118" s="21" t="s">
        <v>119</v>
      </c>
      <c r="D118" s="39">
        <v>1960</v>
      </c>
      <c r="E118" s="10">
        <v>1981</v>
      </c>
      <c r="F118" s="39"/>
      <c r="G118" s="39"/>
      <c r="H118" s="39"/>
      <c r="I118" s="39">
        <v>29.50331126</v>
      </c>
      <c r="J118" s="120">
        <v>16.39072848</v>
      </c>
      <c r="K118" s="120"/>
      <c r="L118" s="120"/>
      <c r="M118" s="120">
        <v>396.6556291</v>
      </c>
      <c r="N118" s="120"/>
      <c r="O118" s="120"/>
      <c r="P118" s="120">
        <v>173.74172189999999</v>
      </c>
      <c r="Q118" s="120">
        <v>199.96688739999999</v>
      </c>
      <c r="R118" s="120"/>
      <c r="S118" s="120"/>
      <c r="T118" s="120"/>
      <c r="U118" s="120"/>
      <c r="V118" s="120"/>
      <c r="W118" s="120"/>
      <c r="X118" s="120"/>
      <c r="Y118" s="120"/>
      <c r="Z118" s="120"/>
      <c r="AA118" s="120"/>
      <c r="AB118" s="120"/>
      <c r="AC118" s="120"/>
      <c r="AD118" s="120"/>
      <c r="AE118" s="120"/>
      <c r="AF118" s="120"/>
      <c r="AG118" s="120"/>
      <c r="AH118" s="120"/>
      <c r="AI118" s="120"/>
      <c r="AJ118" s="120">
        <v>3.2781456950000001</v>
      </c>
      <c r="AK118" s="120">
        <v>85.231788080000001</v>
      </c>
      <c r="AL118" s="21" t="s">
        <v>310</v>
      </c>
      <c r="AM118" s="39">
        <v>1</v>
      </c>
      <c r="AN118" s="21" t="s">
        <v>118</v>
      </c>
      <c r="AO118" s="21" t="s">
        <v>20</v>
      </c>
      <c r="AP118" s="21" t="s">
        <v>120</v>
      </c>
      <c r="AQ118" s="21" t="s">
        <v>119</v>
      </c>
      <c r="AR118" s="21" t="s">
        <v>298</v>
      </c>
      <c r="AS118" s="21" t="s">
        <v>299</v>
      </c>
      <c r="AT118" s="39">
        <v>2002</v>
      </c>
      <c r="AU118" s="21" t="s">
        <v>300</v>
      </c>
      <c r="AV118" s="21" t="s">
        <v>301</v>
      </c>
      <c r="AW118" s="21" t="s">
        <v>126</v>
      </c>
      <c r="AX118" s="21" t="s">
        <v>119</v>
      </c>
      <c r="AY118" s="21" t="s">
        <v>302</v>
      </c>
      <c r="AZ118" s="21" t="s">
        <v>1541</v>
      </c>
      <c r="BA118" s="21" t="s">
        <v>303</v>
      </c>
      <c r="BB118" s="21" t="s">
        <v>311</v>
      </c>
      <c r="BC118" s="21" t="s">
        <v>312</v>
      </c>
      <c r="BD118" s="21" t="s">
        <v>306</v>
      </c>
      <c r="BE118" s="21" t="s">
        <v>131</v>
      </c>
      <c r="BF118" s="21" t="s">
        <v>132</v>
      </c>
      <c r="BG118" s="21" t="s">
        <v>307</v>
      </c>
      <c r="BH118" s="21">
        <v>5728</v>
      </c>
      <c r="BI118" s="21">
        <v>3780.49</v>
      </c>
      <c r="BJ118" s="21">
        <v>3908.14</v>
      </c>
      <c r="BK118" s="21">
        <v>90.730002499999998</v>
      </c>
      <c r="BL118" s="21">
        <v>117.64250250000001</v>
      </c>
      <c r="BM118" s="21">
        <v>348410</v>
      </c>
      <c r="BN118" s="21">
        <v>72481</v>
      </c>
      <c r="BO118" s="21" t="s">
        <v>119</v>
      </c>
      <c r="BP118" s="21">
        <v>78402</v>
      </c>
      <c r="BQ118" s="21">
        <v>0.71399999999999997</v>
      </c>
      <c r="BR118" s="21">
        <v>0.72799999999999998</v>
      </c>
      <c r="BS118" s="21">
        <v>11587</v>
      </c>
      <c r="BT118" s="21">
        <v>21443</v>
      </c>
      <c r="BU118" s="21" t="s">
        <v>120</v>
      </c>
      <c r="BV118" s="21" t="s">
        <v>120</v>
      </c>
      <c r="BW118" s="22" t="s">
        <v>135</v>
      </c>
      <c r="BX118" s="23" t="str">
        <f>_xlfn.XLOOKUP(BW118,dimensions_items!$B$4:$B$35,dimensions_items!$C$4:$C$35,"NULL",0)</f>
        <v>R5.2OECD</v>
      </c>
      <c r="BY118" s="27" t="s">
        <v>16</v>
      </c>
      <c r="BZ118" s="28" t="s">
        <v>1492</v>
      </c>
      <c r="CA118" s="28" t="s">
        <v>18</v>
      </c>
      <c r="CB118" s="28" t="s">
        <v>28</v>
      </c>
      <c r="CC118" s="21" t="str">
        <f t="shared" si="6"/>
        <v>RS</v>
      </c>
      <c r="CD118" s="21" t="str">
        <f t="shared" si="7"/>
        <v>M</v>
      </c>
      <c r="CE118" s="21" t="str">
        <f t="shared" si="8"/>
        <v>OECD_EU15</v>
      </c>
      <c r="CF118" s="21">
        <f>IF(ISNUMBER(Table1[[#This Row],[concrete]]),Table1[[#This Row],[concrete]],IF(AND(ISNUMBER(Table1[[#This Row],[cement]]),ISNUMBER(Table1[[#This Row],[aggregates]])),Table1[[#This Row],[cement]]+Table1[[#This Row],[aggregates]],""))</f>
        <v>396.6556291</v>
      </c>
    </row>
    <row r="119" spans="1:84" s="8" customFormat="1">
      <c r="A119" s="10">
        <v>117</v>
      </c>
      <c r="B119" s="21" t="s">
        <v>296</v>
      </c>
      <c r="C119" s="21" t="s">
        <v>119</v>
      </c>
      <c r="D119" s="39">
        <v>1960</v>
      </c>
      <c r="E119" s="10">
        <v>1981</v>
      </c>
      <c r="F119" s="39"/>
      <c r="G119" s="39"/>
      <c r="H119" s="39"/>
      <c r="I119" s="39">
        <v>36.284403670000003</v>
      </c>
      <c r="J119" s="120">
        <v>15.55045872</v>
      </c>
      <c r="K119" s="120"/>
      <c r="L119" s="120"/>
      <c r="M119" s="120">
        <v>787.8899083</v>
      </c>
      <c r="N119" s="120"/>
      <c r="O119" s="120"/>
      <c r="P119" s="120">
        <v>139.9541284</v>
      </c>
      <c r="Q119" s="120">
        <v>202.1559633</v>
      </c>
      <c r="R119" s="120"/>
      <c r="S119" s="120"/>
      <c r="T119" s="120"/>
      <c r="U119" s="120"/>
      <c r="V119" s="120"/>
      <c r="W119" s="120"/>
      <c r="X119" s="120"/>
      <c r="Y119" s="120"/>
      <c r="Z119" s="120"/>
      <c r="AA119" s="120"/>
      <c r="AB119" s="120"/>
      <c r="AC119" s="120"/>
      <c r="AD119" s="120"/>
      <c r="AE119" s="120"/>
      <c r="AF119" s="120"/>
      <c r="AG119" s="120"/>
      <c r="AH119" s="120"/>
      <c r="AI119" s="120"/>
      <c r="AJ119" s="120">
        <v>10.366972479999999</v>
      </c>
      <c r="AK119" s="120">
        <v>67.385321099999999</v>
      </c>
      <c r="AL119" s="21" t="s">
        <v>313</v>
      </c>
      <c r="AM119" s="39">
        <v>1</v>
      </c>
      <c r="AN119" s="21" t="s">
        <v>118</v>
      </c>
      <c r="AO119" s="21" t="s">
        <v>260</v>
      </c>
      <c r="AP119" s="21" t="s">
        <v>120</v>
      </c>
      <c r="AQ119" s="21" t="s">
        <v>119</v>
      </c>
      <c r="AR119" s="21" t="s">
        <v>298</v>
      </c>
      <c r="AS119" s="21" t="s">
        <v>299</v>
      </c>
      <c r="AT119" s="39">
        <v>2002</v>
      </c>
      <c r="AU119" s="21" t="s">
        <v>300</v>
      </c>
      <c r="AV119" s="21" t="s">
        <v>301</v>
      </c>
      <c r="AW119" s="21" t="s">
        <v>126</v>
      </c>
      <c r="AX119" s="21" t="s">
        <v>119</v>
      </c>
      <c r="AY119" s="21" t="s">
        <v>302</v>
      </c>
      <c r="AZ119" s="21" t="s">
        <v>1541</v>
      </c>
      <c r="BA119" s="21" t="s">
        <v>303</v>
      </c>
      <c r="BB119" s="21" t="s">
        <v>314</v>
      </c>
      <c r="BC119" s="21" t="s">
        <v>312</v>
      </c>
      <c r="BD119" s="21" t="s">
        <v>306</v>
      </c>
      <c r="BE119" s="21" t="s">
        <v>131</v>
      </c>
      <c r="BF119" s="21" t="s">
        <v>132</v>
      </c>
      <c r="BG119" s="21" t="s">
        <v>307</v>
      </c>
      <c r="BH119" s="21">
        <v>5728</v>
      </c>
      <c r="BI119" s="21">
        <v>3780.49</v>
      </c>
      <c r="BJ119" s="21">
        <v>3908.14</v>
      </c>
      <c r="BK119" s="21">
        <v>90.730002499999998</v>
      </c>
      <c r="BL119" s="21">
        <v>117.64250250000001</v>
      </c>
      <c r="BM119" s="21">
        <v>348410</v>
      </c>
      <c r="BN119" s="21">
        <v>72481</v>
      </c>
      <c r="BO119" s="21" t="s">
        <v>119</v>
      </c>
      <c r="BP119" s="21">
        <v>78402</v>
      </c>
      <c r="BQ119" s="21">
        <v>0.71399999999999997</v>
      </c>
      <c r="BR119" s="21">
        <v>0.72799999999999998</v>
      </c>
      <c r="BS119" s="21">
        <v>11587</v>
      </c>
      <c r="BT119" s="21">
        <v>21443</v>
      </c>
      <c r="BU119" s="21" t="s">
        <v>120</v>
      </c>
      <c r="BV119" s="21" t="s">
        <v>120</v>
      </c>
      <c r="BW119" s="22" t="s">
        <v>135</v>
      </c>
      <c r="BX119" s="23" t="str">
        <f>_xlfn.XLOOKUP(BW119,dimensions_items!$B$4:$B$35,dimensions_items!$C$4:$C$35,"NULL",0)</f>
        <v>R5.2OECD</v>
      </c>
      <c r="BY119" s="27" t="s">
        <v>16</v>
      </c>
      <c r="BZ119" s="28" t="s">
        <v>26</v>
      </c>
      <c r="CA119" s="28" t="s">
        <v>18</v>
      </c>
      <c r="CB119" s="28" t="s">
        <v>28</v>
      </c>
      <c r="CC119" s="21" t="str">
        <f t="shared" si="6"/>
        <v>RS</v>
      </c>
      <c r="CD119" s="21" t="str">
        <f t="shared" si="7"/>
        <v>C</v>
      </c>
      <c r="CE119" s="21" t="str">
        <f t="shared" si="8"/>
        <v>OECD_EU15</v>
      </c>
      <c r="CF119" s="21">
        <f>IF(ISNUMBER(Table1[[#This Row],[concrete]]),Table1[[#This Row],[concrete]],IF(AND(ISNUMBER(Table1[[#This Row],[cement]]),ISNUMBER(Table1[[#This Row],[aggregates]])),Table1[[#This Row],[cement]]+Table1[[#This Row],[aggregates]],""))</f>
        <v>787.8899083</v>
      </c>
    </row>
    <row r="120" spans="1:84" s="8" customFormat="1">
      <c r="A120" s="10">
        <v>118</v>
      </c>
      <c r="B120" s="21" t="s">
        <v>296</v>
      </c>
      <c r="C120" s="21" t="s">
        <v>119</v>
      </c>
      <c r="D120" s="39">
        <v>1960</v>
      </c>
      <c r="E120" s="10">
        <v>1981</v>
      </c>
      <c r="F120" s="39"/>
      <c r="G120" s="39"/>
      <c r="H120" s="39"/>
      <c r="I120" s="39">
        <v>34.84581498</v>
      </c>
      <c r="J120" s="120">
        <v>19.911894270000001</v>
      </c>
      <c r="K120" s="120"/>
      <c r="L120" s="120"/>
      <c r="M120" s="120">
        <v>428.10572689999998</v>
      </c>
      <c r="N120" s="120"/>
      <c r="O120" s="120"/>
      <c r="P120" s="120">
        <v>418.14977970000001</v>
      </c>
      <c r="Q120" s="120">
        <v>278.76651980000003</v>
      </c>
      <c r="R120" s="120"/>
      <c r="S120" s="120"/>
      <c r="T120" s="120"/>
      <c r="U120" s="120"/>
      <c r="V120" s="120"/>
      <c r="W120" s="120"/>
      <c r="X120" s="120"/>
      <c r="Y120" s="120"/>
      <c r="Z120" s="120"/>
      <c r="AA120" s="120"/>
      <c r="AB120" s="120"/>
      <c r="AC120" s="120"/>
      <c r="AD120" s="120"/>
      <c r="AE120" s="120"/>
      <c r="AF120" s="120"/>
      <c r="AG120" s="120"/>
      <c r="AH120" s="120"/>
      <c r="AI120" s="120"/>
      <c r="AJ120" s="120">
        <v>9.9559471370000008</v>
      </c>
      <c r="AK120" s="120">
        <v>69.69162996</v>
      </c>
      <c r="AL120" s="21" t="s">
        <v>315</v>
      </c>
      <c r="AM120" s="39">
        <v>1</v>
      </c>
      <c r="AN120" s="21" t="s">
        <v>118</v>
      </c>
      <c r="AO120" s="21" t="s">
        <v>260</v>
      </c>
      <c r="AP120" s="21" t="s">
        <v>120</v>
      </c>
      <c r="AQ120" s="21" t="s">
        <v>119</v>
      </c>
      <c r="AR120" s="21" t="s">
        <v>298</v>
      </c>
      <c r="AS120" s="21" t="s">
        <v>299</v>
      </c>
      <c r="AT120" s="39">
        <v>2002</v>
      </c>
      <c r="AU120" s="21" t="s">
        <v>300</v>
      </c>
      <c r="AV120" s="21" t="s">
        <v>301</v>
      </c>
      <c r="AW120" s="21" t="s">
        <v>126</v>
      </c>
      <c r="AX120" s="21" t="s">
        <v>119</v>
      </c>
      <c r="AY120" s="21" t="s">
        <v>302</v>
      </c>
      <c r="AZ120" s="21" t="s">
        <v>1541</v>
      </c>
      <c r="BA120" s="21" t="s">
        <v>303</v>
      </c>
      <c r="BB120" s="21" t="s">
        <v>314</v>
      </c>
      <c r="BC120" s="21" t="s">
        <v>316</v>
      </c>
      <c r="BD120" s="21" t="s">
        <v>306</v>
      </c>
      <c r="BE120" s="21" t="s">
        <v>131</v>
      </c>
      <c r="BF120" s="21" t="s">
        <v>132</v>
      </c>
      <c r="BG120" s="21" t="s">
        <v>307</v>
      </c>
      <c r="BH120" s="21">
        <v>5728</v>
      </c>
      <c r="BI120" s="21">
        <v>3780.49</v>
      </c>
      <c r="BJ120" s="21">
        <v>3908.14</v>
      </c>
      <c r="BK120" s="21">
        <v>90.730002499999998</v>
      </c>
      <c r="BL120" s="21">
        <v>117.64250250000001</v>
      </c>
      <c r="BM120" s="21">
        <v>348410</v>
      </c>
      <c r="BN120" s="21">
        <v>72481</v>
      </c>
      <c r="BO120" s="21" t="s">
        <v>119</v>
      </c>
      <c r="BP120" s="21">
        <v>78402</v>
      </c>
      <c r="BQ120" s="21">
        <v>0.71399999999999997</v>
      </c>
      <c r="BR120" s="21">
        <v>0.72799999999999998</v>
      </c>
      <c r="BS120" s="21">
        <v>11587</v>
      </c>
      <c r="BT120" s="21">
        <v>21443</v>
      </c>
      <c r="BU120" s="21" t="s">
        <v>120</v>
      </c>
      <c r="BV120" s="21" t="s">
        <v>120</v>
      </c>
      <c r="BW120" s="22" t="s">
        <v>135</v>
      </c>
      <c r="BX120" s="23" t="str">
        <f>_xlfn.XLOOKUP(BW120,dimensions_items!$B$4:$B$35,dimensions_items!$C$4:$C$35,"NULL",0)</f>
        <v>R5.2OECD</v>
      </c>
      <c r="BY120" s="27" t="s">
        <v>16</v>
      </c>
      <c r="BZ120" s="28" t="s">
        <v>1492</v>
      </c>
      <c r="CA120" s="28" t="s">
        <v>18</v>
      </c>
      <c r="CB120" s="28" t="s">
        <v>28</v>
      </c>
      <c r="CC120" s="21" t="str">
        <f t="shared" si="6"/>
        <v>RS</v>
      </c>
      <c r="CD120" s="21" t="str">
        <f t="shared" si="7"/>
        <v>M</v>
      </c>
      <c r="CE120" s="21" t="str">
        <f t="shared" si="8"/>
        <v>OECD_EU15</v>
      </c>
      <c r="CF120" s="21">
        <f>IF(ISNUMBER(Table1[[#This Row],[concrete]]),Table1[[#This Row],[concrete]],IF(AND(ISNUMBER(Table1[[#This Row],[cement]]),ISNUMBER(Table1[[#This Row],[aggregates]])),Table1[[#This Row],[cement]]+Table1[[#This Row],[aggregates]],""))</f>
        <v>428.10572689999998</v>
      </c>
    </row>
    <row r="121" spans="1:84" s="8" customFormat="1">
      <c r="A121" s="10">
        <v>119</v>
      </c>
      <c r="B121" s="21" t="s">
        <v>296</v>
      </c>
      <c r="C121" s="21" t="s">
        <v>119</v>
      </c>
      <c r="D121" s="39">
        <v>1960</v>
      </c>
      <c r="E121" s="10">
        <v>1981</v>
      </c>
      <c r="F121" s="39"/>
      <c r="G121" s="39"/>
      <c r="H121" s="39"/>
      <c r="I121" s="39">
        <v>33.975903610000003</v>
      </c>
      <c r="J121" s="120">
        <v>15.10040161</v>
      </c>
      <c r="K121" s="120"/>
      <c r="L121" s="120"/>
      <c r="M121" s="120">
        <v>622.89156630000002</v>
      </c>
      <c r="N121" s="120"/>
      <c r="O121" s="120"/>
      <c r="P121" s="120">
        <v>162.32931730000001</v>
      </c>
      <c r="Q121" s="120">
        <v>177.42971890000001</v>
      </c>
      <c r="R121" s="120"/>
      <c r="S121" s="120"/>
      <c r="T121" s="120"/>
      <c r="U121" s="120"/>
      <c r="V121" s="120"/>
      <c r="W121" s="120"/>
      <c r="X121" s="120"/>
      <c r="Y121" s="120"/>
      <c r="Z121" s="120"/>
      <c r="AA121" s="120"/>
      <c r="AB121" s="120"/>
      <c r="AC121" s="120"/>
      <c r="AD121" s="120"/>
      <c r="AE121" s="120"/>
      <c r="AF121" s="120"/>
      <c r="AG121" s="120"/>
      <c r="AH121" s="120"/>
      <c r="AI121" s="120"/>
      <c r="AJ121" s="120">
        <v>7.5502008030000001</v>
      </c>
      <c r="AK121" s="120">
        <v>56.626506020000001</v>
      </c>
      <c r="AL121" s="21" t="s">
        <v>317</v>
      </c>
      <c r="AM121" s="39">
        <v>1</v>
      </c>
      <c r="AN121" s="21" t="s">
        <v>118</v>
      </c>
      <c r="AO121" s="21" t="s">
        <v>260</v>
      </c>
      <c r="AP121" s="21" t="s">
        <v>120</v>
      </c>
      <c r="AQ121" s="21" t="s">
        <v>119</v>
      </c>
      <c r="AR121" s="21" t="s">
        <v>298</v>
      </c>
      <c r="AS121" s="21" t="s">
        <v>299</v>
      </c>
      <c r="AT121" s="39">
        <v>2002</v>
      </c>
      <c r="AU121" s="21" t="s">
        <v>300</v>
      </c>
      <c r="AV121" s="21" t="s">
        <v>301</v>
      </c>
      <c r="AW121" s="21" t="s">
        <v>126</v>
      </c>
      <c r="AX121" s="21" t="s">
        <v>119</v>
      </c>
      <c r="AY121" s="21" t="s">
        <v>302</v>
      </c>
      <c r="AZ121" s="21" t="s">
        <v>1541</v>
      </c>
      <c r="BA121" s="21" t="s">
        <v>303</v>
      </c>
      <c r="BB121" s="21" t="s">
        <v>314</v>
      </c>
      <c r="BC121" s="21" t="s">
        <v>312</v>
      </c>
      <c r="BD121" s="21" t="s">
        <v>306</v>
      </c>
      <c r="BE121" s="21" t="s">
        <v>131</v>
      </c>
      <c r="BF121" s="21" t="s">
        <v>132</v>
      </c>
      <c r="BG121" s="21" t="s">
        <v>307</v>
      </c>
      <c r="BH121" s="21">
        <v>5728</v>
      </c>
      <c r="BI121" s="21">
        <v>3780.49</v>
      </c>
      <c r="BJ121" s="21">
        <v>3908.14</v>
      </c>
      <c r="BK121" s="21">
        <v>90.730002499999998</v>
      </c>
      <c r="BL121" s="21">
        <v>117.64250250000001</v>
      </c>
      <c r="BM121" s="21">
        <v>348410</v>
      </c>
      <c r="BN121" s="21">
        <v>72481</v>
      </c>
      <c r="BO121" s="21" t="s">
        <v>119</v>
      </c>
      <c r="BP121" s="21">
        <v>78402</v>
      </c>
      <c r="BQ121" s="21">
        <v>0.71399999999999997</v>
      </c>
      <c r="BR121" s="21">
        <v>0.72799999999999998</v>
      </c>
      <c r="BS121" s="21">
        <v>11587</v>
      </c>
      <c r="BT121" s="21">
        <v>21443</v>
      </c>
      <c r="BU121" s="21" t="s">
        <v>120</v>
      </c>
      <c r="BV121" s="21" t="s">
        <v>120</v>
      </c>
      <c r="BW121" s="22" t="s">
        <v>135</v>
      </c>
      <c r="BX121" s="23" t="str">
        <f>_xlfn.XLOOKUP(BW121,dimensions_items!$B$4:$B$35,dimensions_items!$C$4:$C$35,"NULL",0)</f>
        <v>R5.2OECD</v>
      </c>
      <c r="BY121" s="27" t="s">
        <v>21</v>
      </c>
      <c r="BZ121" s="28" t="s">
        <v>17</v>
      </c>
      <c r="CA121" s="28" t="s">
        <v>18</v>
      </c>
      <c r="CB121" s="28" t="s">
        <v>28</v>
      </c>
      <c r="CC121" s="21" t="str">
        <f t="shared" si="6"/>
        <v>RS</v>
      </c>
      <c r="CD121" s="21" t="str">
        <f t="shared" si="7"/>
        <v>C</v>
      </c>
      <c r="CE121" s="21" t="str">
        <f t="shared" si="8"/>
        <v>OECD_EU15</v>
      </c>
      <c r="CF121" s="21">
        <f>IF(ISNUMBER(Table1[[#This Row],[concrete]]),Table1[[#This Row],[concrete]],IF(AND(ISNUMBER(Table1[[#This Row],[cement]]),ISNUMBER(Table1[[#This Row],[aggregates]])),Table1[[#This Row],[cement]]+Table1[[#This Row],[aggregates]],""))</f>
        <v>622.89156630000002</v>
      </c>
    </row>
    <row r="122" spans="1:84" s="8" customFormat="1">
      <c r="A122" s="10">
        <v>120</v>
      </c>
      <c r="B122" s="21" t="s">
        <v>296</v>
      </c>
      <c r="C122" s="21" t="s">
        <v>119</v>
      </c>
      <c r="D122" s="39">
        <v>1960</v>
      </c>
      <c r="E122" s="10">
        <v>1981</v>
      </c>
      <c r="F122" s="39"/>
      <c r="G122" s="39"/>
      <c r="H122" s="39"/>
      <c r="I122" s="39">
        <v>30.456852789999999</v>
      </c>
      <c r="J122" s="120">
        <v>20.304568530000001</v>
      </c>
      <c r="K122" s="120"/>
      <c r="L122" s="120"/>
      <c r="M122" s="120">
        <v>416.2436548</v>
      </c>
      <c r="N122" s="120"/>
      <c r="O122" s="120"/>
      <c r="P122" s="120">
        <v>426.39593910000002</v>
      </c>
      <c r="Q122" s="120">
        <v>340.1015228</v>
      </c>
      <c r="R122" s="120"/>
      <c r="S122" s="120"/>
      <c r="T122" s="120"/>
      <c r="U122" s="120"/>
      <c r="V122" s="120">
        <v>5.0761421320000002</v>
      </c>
      <c r="W122" s="120"/>
      <c r="X122" s="120"/>
      <c r="Y122" s="120"/>
      <c r="Z122" s="120"/>
      <c r="AA122" s="120"/>
      <c r="AB122" s="120"/>
      <c r="AC122" s="120"/>
      <c r="AD122" s="120"/>
      <c r="AE122" s="120"/>
      <c r="AF122" s="120"/>
      <c r="AG122" s="120"/>
      <c r="AH122" s="120"/>
      <c r="AI122" s="120"/>
      <c r="AJ122" s="120">
        <v>15.2284264</v>
      </c>
      <c r="AK122" s="120">
        <v>55.837563449999998</v>
      </c>
      <c r="AL122" s="21" t="s">
        <v>318</v>
      </c>
      <c r="AM122" s="39">
        <v>1</v>
      </c>
      <c r="AN122" s="21" t="s">
        <v>118</v>
      </c>
      <c r="AO122" s="21" t="s">
        <v>260</v>
      </c>
      <c r="AP122" s="21" t="s">
        <v>120</v>
      </c>
      <c r="AQ122" s="21" t="s">
        <v>119</v>
      </c>
      <c r="AR122" s="21" t="s">
        <v>298</v>
      </c>
      <c r="AS122" s="21" t="s">
        <v>299</v>
      </c>
      <c r="AT122" s="39">
        <v>2002</v>
      </c>
      <c r="AU122" s="21" t="s">
        <v>300</v>
      </c>
      <c r="AV122" s="21" t="s">
        <v>301</v>
      </c>
      <c r="AW122" s="21" t="s">
        <v>126</v>
      </c>
      <c r="AX122" s="21" t="s">
        <v>119</v>
      </c>
      <c r="AY122" s="21" t="s">
        <v>302</v>
      </c>
      <c r="AZ122" s="21" t="s">
        <v>1541</v>
      </c>
      <c r="BA122" s="21" t="s">
        <v>303</v>
      </c>
      <c r="BB122" s="21" t="s">
        <v>314</v>
      </c>
      <c r="BC122" s="21" t="s">
        <v>312</v>
      </c>
      <c r="BD122" s="21" t="s">
        <v>306</v>
      </c>
      <c r="BE122" s="21" t="s">
        <v>131</v>
      </c>
      <c r="BF122" s="21" t="s">
        <v>132</v>
      </c>
      <c r="BG122" s="21" t="s">
        <v>307</v>
      </c>
      <c r="BH122" s="21">
        <v>5728</v>
      </c>
      <c r="BI122" s="21">
        <v>3780.49</v>
      </c>
      <c r="BJ122" s="21">
        <v>3908.14</v>
      </c>
      <c r="BK122" s="21">
        <v>90.730002499999998</v>
      </c>
      <c r="BL122" s="21">
        <v>117.64250250000001</v>
      </c>
      <c r="BM122" s="21">
        <v>348410</v>
      </c>
      <c r="BN122" s="21">
        <v>72481</v>
      </c>
      <c r="BO122" s="21" t="s">
        <v>119</v>
      </c>
      <c r="BP122" s="21">
        <v>78402</v>
      </c>
      <c r="BQ122" s="21">
        <v>0.71399999999999997</v>
      </c>
      <c r="BR122" s="21">
        <v>0.72799999999999998</v>
      </c>
      <c r="BS122" s="21">
        <v>11587</v>
      </c>
      <c r="BT122" s="21">
        <v>21443</v>
      </c>
      <c r="BU122" s="21" t="s">
        <v>120</v>
      </c>
      <c r="BV122" s="21" t="s">
        <v>120</v>
      </c>
      <c r="BW122" s="22" t="s">
        <v>135</v>
      </c>
      <c r="BX122" s="23" t="str">
        <f>_xlfn.XLOOKUP(BW122,dimensions_items!$B$4:$B$35,dimensions_items!$C$4:$C$35,"NULL",0)</f>
        <v>R5.2OECD</v>
      </c>
      <c r="BY122" s="27" t="s">
        <v>21</v>
      </c>
      <c r="BZ122" s="28" t="s">
        <v>1492</v>
      </c>
      <c r="CA122" s="28" t="s">
        <v>18</v>
      </c>
      <c r="CB122" s="28" t="s">
        <v>28</v>
      </c>
      <c r="CC122" s="21" t="str">
        <f t="shared" si="6"/>
        <v>RS</v>
      </c>
      <c r="CD122" s="21" t="str">
        <f t="shared" si="7"/>
        <v>M</v>
      </c>
      <c r="CE122" s="21" t="str">
        <f t="shared" si="8"/>
        <v>OECD_EU15</v>
      </c>
      <c r="CF122" s="21">
        <f>IF(ISNUMBER(Table1[[#This Row],[concrete]]),Table1[[#This Row],[concrete]],IF(AND(ISNUMBER(Table1[[#This Row],[cement]]),ISNUMBER(Table1[[#This Row],[aggregates]])),Table1[[#This Row],[cement]]+Table1[[#This Row],[aggregates]],""))</f>
        <v>416.2436548</v>
      </c>
    </row>
    <row r="123" spans="1:84" s="8" customFormat="1">
      <c r="A123" s="10">
        <v>121</v>
      </c>
      <c r="B123" s="21" t="s">
        <v>296</v>
      </c>
      <c r="C123" s="21" t="s">
        <v>119</v>
      </c>
      <c r="D123" s="39">
        <v>1960</v>
      </c>
      <c r="E123" s="10">
        <v>1981</v>
      </c>
      <c r="F123" s="39"/>
      <c r="G123" s="39"/>
      <c r="H123" s="39"/>
      <c r="I123" s="39">
        <v>38.695652170000002</v>
      </c>
      <c r="J123" s="120">
        <v>8.5990338160000004</v>
      </c>
      <c r="K123" s="120"/>
      <c r="L123" s="120"/>
      <c r="M123" s="120">
        <v>455.74879229999999</v>
      </c>
      <c r="N123" s="120"/>
      <c r="O123" s="120"/>
      <c r="P123" s="120">
        <v>214.9758454</v>
      </c>
      <c r="Q123" s="120">
        <v>253.67149760000001</v>
      </c>
      <c r="R123" s="120"/>
      <c r="S123" s="120"/>
      <c r="T123" s="120"/>
      <c r="U123" s="120"/>
      <c r="V123" s="120">
        <v>4.2995169080000002</v>
      </c>
      <c r="W123" s="120"/>
      <c r="X123" s="120"/>
      <c r="Y123" s="120"/>
      <c r="Z123" s="120"/>
      <c r="AA123" s="120"/>
      <c r="AB123" s="120"/>
      <c r="AC123" s="120"/>
      <c r="AD123" s="120"/>
      <c r="AE123" s="120"/>
      <c r="AF123" s="120"/>
      <c r="AG123" s="120"/>
      <c r="AH123" s="120"/>
      <c r="AI123" s="120"/>
      <c r="AJ123" s="120">
        <v>4.2995169080000002</v>
      </c>
      <c r="AK123" s="120">
        <v>90.289855070000002</v>
      </c>
      <c r="AL123" s="21" t="s">
        <v>319</v>
      </c>
      <c r="AM123" s="39">
        <v>1</v>
      </c>
      <c r="AN123" s="21" t="s">
        <v>118</v>
      </c>
      <c r="AO123" s="21" t="s">
        <v>260</v>
      </c>
      <c r="AP123" s="21" t="s">
        <v>120</v>
      </c>
      <c r="AQ123" s="21" t="s">
        <v>119</v>
      </c>
      <c r="AR123" s="21" t="s">
        <v>298</v>
      </c>
      <c r="AS123" s="21" t="s">
        <v>299</v>
      </c>
      <c r="AT123" s="39">
        <v>2002</v>
      </c>
      <c r="AU123" s="21" t="s">
        <v>300</v>
      </c>
      <c r="AV123" s="21" t="s">
        <v>301</v>
      </c>
      <c r="AW123" s="21" t="s">
        <v>126</v>
      </c>
      <c r="AX123" s="21" t="s">
        <v>119</v>
      </c>
      <c r="AY123" s="21" t="s">
        <v>302</v>
      </c>
      <c r="AZ123" s="21" t="s">
        <v>1541</v>
      </c>
      <c r="BA123" s="21" t="s">
        <v>303</v>
      </c>
      <c r="BB123" s="21" t="s">
        <v>314</v>
      </c>
      <c r="BC123" s="21" t="s">
        <v>312</v>
      </c>
      <c r="BD123" s="21" t="s">
        <v>306</v>
      </c>
      <c r="BE123" s="21" t="s">
        <v>131</v>
      </c>
      <c r="BF123" s="21" t="s">
        <v>132</v>
      </c>
      <c r="BG123" s="21" t="s">
        <v>307</v>
      </c>
      <c r="BH123" s="21">
        <v>5728</v>
      </c>
      <c r="BI123" s="21">
        <v>3780.49</v>
      </c>
      <c r="BJ123" s="21">
        <v>3908.14</v>
      </c>
      <c r="BK123" s="21">
        <v>90.730002499999998</v>
      </c>
      <c r="BL123" s="21">
        <v>117.64250250000001</v>
      </c>
      <c r="BM123" s="21">
        <v>348410</v>
      </c>
      <c r="BN123" s="21">
        <v>72481</v>
      </c>
      <c r="BO123" s="21" t="s">
        <v>119</v>
      </c>
      <c r="BP123" s="21">
        <v>78402</v>
      </c>
      <c r="BQ123" s="21">
        <v>0.71399999999999997</v>
      </c>
      <c r="BR123" s="21">
        <v>0.72799999999999998</v>
      </c>
      <c r="BS123" s="21">
        <v>11587</v>
      </c>
      <c r="BT123" s="21">
        <v>21443</v>
      </c>
      <c r="BU123" s="21" t="s">
        <v>120</v>
      </c>
      <c r="BV123" s="21" t="s">
        <v>120</v>
      </c>
      <c r="BW123" s="22" t="s">
        <v>135</v>
      </c>
      <c r="BX123" s="23" t="str">
        <f>_xlfn.XLOOKUP(BW123,dimensions_items!$B$4:$B$35,dimensions_items!$C$4:$C$35,"NULL",0)</f>
        <v>R5.2OECD</v>
      </c>
      <c r="BY123" s="27" t="s">
        <v>21</v>
      </c>
      <c r="BZ123" s="28" t="s">
        <v>1492</v>
      </c>
      <c r="CA123" s="28" t="s">
        <v>18</v>
      </c>
      <c r="CB123" s="28" t="s">
        <v>28</v>
      </c>
      <c r="CC123" s="21" t="str">
        <f t="shared" si="6"/>
        <v>RS</v>
      </c>
      <c r="CD123" s="21" t="str">
        <f t="shared" si="7"/>
        <v>M</v>
      </c>
      <c r="CE123" s="21" t="str">
        <f t="shared" si="8"/>
        <v>OECD_EU15</v>
      </c>
      <c r="CF123" s="21">
        <f>IF(ISNUMBER(Table1[[#This Row],[concrete]]),Table1[[#This Row],[concrete]],IF(AND(ISNUMBER(Table1[[#This Row],[cement]]),ISNUMBER(Table1[[#This Row],[aggregates]])),Table1[[#This Row],[cement]]+Table1[[#This Row],[aggregates]],""))</f>
        <v>455.74879229999999</v>
      </c>
    </row>
    <row r="124" spans="1:84" s="8" customFormat="1">
      <c r="A124" s="10">
        <v>122</v>
      </c>
      <c r="B124" s="21" t="s">
        <v>296</v>
      </c>
      <c r="C124" s="21" t="s">
        <v>119</v>
      </c>
      <c r="D124" s="39">
        <v>1918</v>
      </c>
      <c r="E124" s="10">
        <v>1939</v>
      </c>
      <c r="F124" s="39"/>
      <c r="G124" s="39"/>
      <c r="H124" s="39"/>
      <c r="I124" s="39"/>
      <c r="J124" s="120">
        <v>66.163682859999994</v>
      </c>
      <c r="K124" s="120"/>
      <c r="L124" s="120"/>
      <c r="M124" s="120">
        <v>86.52173913</v>
      </c>
      <c r="N124" s="120"/>
      <c r="O124" s="120"/>
      <c r="P124" s="120">
        <v>534.39897699999995</v>
      </c>
      <c r="Q124" s="120">
        <v>274.83375960000001</v>
      </c>
      <c r="R124" s="120"/>
      <c r="S124" s="120"/>
      <c r="T124" s="120"/>
      <c r="U124" s="120"/>
      <c r="V124" s="120"/>
      <c r="W124" s="120"/>
      <c r="X124" s="120"/>
      <c r="Y124" s="120"/>
      <c r="Z124" s="120"/>
      <c r="AA124" s="120"/>
      <c r="AB124" s="120"/>
      <c r="AC124" s="120"/>
      <c r="AD124" s="120"/>
      <c r="AE124" s="120"/>
      <c r="AF124" s="120"/>
      <c r="AG124" s="120"/>
      <c r="AH124" s="120"/>
      <c r="AI124" s="120"/>
      <c r="AJ124" s="120">
        <v>5.0895140659999996</v>
      </c>
      <c r="AK124" s="120">
        <v>132.3273657</v>
      </c>
      <c r="AL124" s="21" t="s">
        <v>320</v>
      </c>
      <c r="AM124" s="39">
        <v>4</v>
      </c>
      <c r="AN124" s="21" t="s">
        <v>118</v>
      </c>
      <c r="AO124" s="21" t="s">
        <v>24</v>
      </c>
      <c r="AP124" s="21" t="s">
        <v>120</v>
      </c>
      <c r="AQ124" s="21" t="s">
        <v>119</v>
      </c>
      <c r="AR124" s="21" t="s">
        <v>298</v>
      </c>
      <c r="AS124" s="21" t="s">
        <v>299</v>
      </c>
      <c r="AT124" s="39">
        <v>2002</v>
      </c>
      <c r="AU124" s="21" t="s">
        <v>300</v>
      </c>
      <c r="AV124" s="21" t="s">
        <v>301</v>
      </c>
      <c r="AW124" s="21" t="s">
        <v>126</v>
      </c>
      <c r="AX124" s="21" t="s">
        <v>119</v>
      </c>
      <c r="AY124" s="21" t="s">
        <v>302</v>
      </c>
      <c r="AZ124" s="21" t="s">
        <v>1541</v>
      </c>
      <c r="BA124" s="21" t="s">
        <v>303</v>
      </c>
      <c r="BB124" s="21" t="s">
        <v>321</v>
      </c>
      <c r="BC124" s="21" t="s">
        <v>322</v>
      </c>
      <c r="BD124" s="21" t="s">
        <v>323</v>
      </c>
      <c r="BE124" s="21" t="s">
        <v>131</v>
      </c>
      <c r="BF124" s="21" t="s">
        <v>132</v>
      </c>
      <c r="BG124" s="21" t="s">
        <v>307</v>
      </c>
      <c r="BH124" s="21">
        <v>5728</v>
      </c>
      <c r="BI124" s="21" t="s">
        <v>119</v>
      </c>
      <c r="BJ124" s="21">
        <v>3652.4549999999999</v>
      </c>
      <c r="BK124" s="21" t="s">
        <v>119</v>
      </c>
      <c r="BL124" s="21">
        <v>128.64750749999999</v>
      </c>
      <c r="BM124" s="21">
        <v>465954</v>
      </c>
      <c r="BN124" s="21">
        <v>65237</v>
      </c>
      <c r="BO124" s="21" t="s">
        <v>119</v>
      </c>
      <c r="BP124" s="21">
        <v>69286</v>
      </c>
      <c r="BQ124" s="21" t="s">
        <v>119</v>
      </c>
      <c r="BR124" s="21">
        <v>0.67900000000000005</v>
      </c>
      <c r="BS124" s="21">
        <v>4184</v>
      </c>
      <c r="BT124" s="21">
        <v>7557</v>
      </c>
      <c r="BU124" s="21" t="s">
        <v>120</v>
      </c>
      <c r="BV124" s="21" t="s">
        <v>120</v>
      </c>
      <c r="BW124" s="22" t="s">
        <v>135</v>
      </c>
      <c r="BX124" s="23" t="str">
        <f>_xlfn.XLOOKUP(BW124,dimensions_items!$B$4:$B$35,dimensions_items!$C$4:$C$35,"NULL",0)</f>
        <v>R5.2OECD</v>
      </c>
      <c r="BY124" s="21" t="s">
        <v>29</v>
      </c>
      <c r="BZ124" s="28" t="s">
        <v>1598</v>
      </c>
      <c r="CA124" s="28" t="s">
        <v>18</v>
      </c>
      <c r="CB124" s="28" t="s">
        <v>28</v>
      </c>
      <c r="CC124" s="21" t="str">
        <f t="shared" si="6"/>
        <v>RM</v>
      </c>
      <c r="CD124" s="21" t="str">
        <f t="shared" si="7"/>
        <v>T</v>
      </c>
      <c r="CE124" s="21" t="str">
        <f t="shared" si="8"/>
        <v>OECD_EU15</v>
      </c>
      <c r="CF124" s="21">
        <f>IF(ISNUMBER(Table1[[#This Row],[concrete]]),Table1[[#This Row],[concrete]],IF(AND(ISNUMBER(Table1[[#This Row],[cement]]),ISNUMBER(Table1[[#This Row],[aggregates]])),Table1[[#This Row],[cement]]+Table1[[#This Row],[aggregates]],""))</f>
        <v>86.52173913</v>
      </c>
    </row>
    <row r="125" spans="1:84" s="8" customFormat="1">
      <c r="A125" s="10">
        <v>123</v>
      </c>
      <c r="B125" s="21" t="s">
        <v>296</v>
      </c>
      <c r="C125" s="21" t="s">
        <v>119</v>
      </c>
      <c r="D125" s="39">
        <v>1870</v>
      </c>
      <c r="E125" s="10">
        <v>1919</v>
      </c>
      <c r="F125" s="39"/>
      <c r="G125" s="39"/>
      <c r="H125" s="39"/>
      <c r="I125" s="39"/>
      <c r="J125" s="120">
        <v>47.212389379999998</v>
      </c>
      <c r="K125" s="120"/>
      <c r="L125" s="120"/>
      <c r="M125" s="120">
        <v>68.672566369999998</v>
      </c>
      <c r="N125" s="120"/>
      <c r="O125" s="120"/>
      <c r="P125" s="120">
        <v>639.51327430000003</v>
      </c>
      <c r="Q125" s="120">
        <v>334.7787611</v>
      </c>
      <c r="R125" s="120"/>
      <c r="S125" s="120"/>
      <c r="T125" s="120"/>
      <c r="U125" s="120"/>
      <c r="V125" s="120"/>
      <c r="W125" s="120"/>
      <c r="X125" s="120"/>
      <c r="Y125" s="120"/>
      <c r="Z125" s="120"/>
      <c r="AA125" s="120"/>
      <c r="AB125" s="120"/>
      <c r="AC125" s="120"/>
      <c r="AD125" s="120"/>
      <c r="AE125" s="120"/>
      <c r="AF125" s="120"/>
      <c r="AG125" s="120"/>
      <c r="AH125" s="120"/>
      <c r="AI125" s="120"/>
      <c r="AJ125" s="120">
        <v>8.5840707960000007</v>
      </c>
      <c r="AK125" s="120">
        <v>145.9292035</v>
      </c>
      <c r="AL125" s="21" t="s">
        <v>324</v>
      </c>
      <c r="AM125" s="39">
        <v>4</v>
      </c>
      <c r="AN125" s="21" t="s">
        <v>118</v>
      </c>
      <c r="AO125" s="21" t="s">
        <v>24</v>
      </c>
      <c r="AP125" s="21" t="s">
        <v>120</v>
      </c>
      <c r="AQ125" s="21" t="s">
        <v>119</v>
      </c>
      <c r="AR125" s="21" t="s">
        <v>298</v>
      </c>
      <c r="AS125" s="21" t="s">
        <v>299</v>
      </c>
      <c r="AT125" s="39">
        <v>2002</v>
      </c>
      <c r="AU125" s="21" t="s">
        <v>300</v>
      </c>
      <c r="AV125" s="21" t="s">
        <v>301</v>
      </c>
      <c r="AW125" s="21" t="s">
        <v>126</v>
      </c>
      <c r="AX125" s="21" t="s">
        <v>119</v>
      </c>
      <c r="AY125" s="21" t="s">
        <v>302</v>
      </c>
      <c r="AZ125" s="21" t="s">
        <v>1541</v>
      </c>
      <c r="BA125" s="21" t="s">
        <v>325</v>
      </c>
      <c r="BB125" s="21" t="s">
        <v>321</v>
      </c>
      <c r="BC125" s="21"/>
      <c r="BD125" s="21" t="s">
        <v>326</v>
      </c>
      <c r="BE125" s="21" t="s">
        <v>131</v>
      </c>
      <c r="BF125" s="21" t="s">
        <v>132</v>
      </c>
      <c r="BG125" s="21" t="s">
        <v>307</v>
      </c>
      <c r="BH125" s="21">
        <v>5728</v>
      </c>
      <c r="BI125" s="21" t="s">
        <v>119</v>
      </c>
      <c r="BJ125" s="21">
        <v>3652.4549999999999</v>
      </c>
      <c r="BK125" s="21" t="s">
        <v>119</v>
      </c>
      <c r="BL125" s="21">
        <v>128.64750749999999</v>
      </c>
      <c r="BM125" s="21">
        <v>533211</v>
      </c>
      <c r="BN125" s="21">
        <v>39231</v>
      </c>
      <c r="BO125" s="21" t="s">
        <v>119</v>
      </c>
      <c r="BP125" s="21">
        <v>60547</v>
      </c>
      <c r="BQ125" s="21" t="s">
        <v>119</v>
      </c>
      <c r="BR125" s="21">
        <v>0.67900000000000005</v>
      </c>
      <c r="BS125" s="21">
        <v>2362</v>
      </c>
      <c r="BT125" s="21">
        <v>3561</v>
      </c>
      <c r="BU125" s="21" t="s">
        <v>120</v>
      </c>
      <c r="BV125" s="21" t="s">
        <v>120</v>
      </c>
      <c r="BW125" s="22" t="s">
        <v>135</v>
      </c>
      <c r="BX125" s="23" t="str">
        <f>_xlfn.XLOOKUP(BW125,dimensions_items!$B$4:$B$35,dimensions_items!$C$4:$C$35,"NULL",0)</f>
        <v>R5.2OECD</v>
      </c>
      <c r="BY125" s="21" t="s">
        <v>29</v>
      </c>
      <c r="BZ125" s="28" t="s">
        <v>1492</v>
      </c>
      <c r="CA125" s="28" t="s">
        <v>18</v>
      </c>
      <c r="CB125" s="28" t="s">
        <v>28</v>
      </c>
      <c r="CC125" s="21" t="str">
        <f t="shared" si="6"/>
        <v>RM</v>
      </c>
      <c r="CD125" s="21" t="str">
        <f t="shared" si="7"/>
        <v>M</v>
      </c>
      <c r="CE125" s="21" t="str">
        <f t="shared" si="8"/>
        <v>OECD_EU15</v>
      </c>
      <c r="CF125" s="21">
        <f>IF(ISNUMBER(Table1[[#This Row],[concrete]]),Table1[[#This Row],[concrete]],IF(AND(ISNUMBER(Table1[[#This Row],[cement]]),ISNUMBER(Table1[[#This Row],[aggregates]])),Table1[[#This Row],[cement]]+Table1[[#This Row],[aggregates]],""))</f>
        <v>68.672566369999998</v>
      </c>
    </row>
    <row r="126" spans="1:84" s="8" customFormat="1">
      <c r="A126" s="10">
        <v>124</v>
      </c>
      <c r="B126" s="21" t="s">
        <v>296</v>
      </c>
      <c r="C126" s="21" t="s">
        <v>119</v>
      </c>
      <c r="D126" s="39">
        <v>1870</v>
      </c>
      <c r="E126" s="10">
        <v>1919</v>
      </c>
      <c r="F126" s="39"/>
      <c r="G126" s="39"/>
      <c r="H126" s="39"/>
      <c r="I126" s="39"/>
      <c r="J126" s="120">
        <v>38.878504669999998</v>
      </c>
      <c r="K126" s="120"/>
      <c r="L126" s="120"/>
      <c r="M126" s="120">
        <v>97.196261680000006</v>
      </c>
      <c r="N126" s="120"/>
      <c r="O126" s="120"/>
      <c r="P126" s="120">
        <v>641.49532710000005</v>
      </c>
      <c r="Q126" s="120">
        <v>320.74766360000001</v>
      </c>
      <c r="R126" s="120"/>
      <c r="S126" s="120"/>
      <c r="T126" s="120"/>
      <c r="U126" s="120"/>
      <c r="V126" s="120"/>
      <c r="W126" s="120"/>
      <c r="X126" s="120"/>
      <c r="Y126" s="120"/>
      <c r="Z126" s="120"/>
      <c r="AA126" s="120"/>
      <c r="AB126" s="120"/>
      <c r="AC126" s="120"/>
      <c r="AD126" s="120"/>
      <c r="AE126" s="120"/>
      <c r="AF126" s="120"/>
      <c r="AG126" s="120"/>
      <c r="AH126" s="120"/>
      <c r="AI126" s="120"/>
      <c r="AJ126" s="120">
        <v>4.8598130839999998</v>
      </c>
      <c r="AK126" s="120">
        <v>131.21495329999999</v>
      </c>
      <c r="AL126" s="21" t="s">
        <v>327</v>
      </c>
      <c r="AM126" s="39">
        <v>4</v>
      </c>
      <c r="AN126" s="21" t="s">
        <v>118</v>
      </c>
      <c r="AO126" s="21" t="s">
        <v>24</v>
      </c>
      <c r="AP126" s="21" t="s">
        <v>120</v>
      </c>
      <c r="AQ126" s="21" t="s">
        <v>119</v>
      </c>
      <c r="AR126" s="21" t="s">
        <v>298</v>
      </c>
      <c r="AS126" s="21" t="s">
        <v>299</v>
      </c>
      <c r="AT126" s="39">
        <v>2002</v>
      </c>
      <c r="AU126" s="21" t="s">
        <v>300</v>
      </c>
      <c r="AV126" s="21" t="s">
        <v>301</v>
      </c>
      <c r="AW126" s="21" t="s">
        <v>126</v>
      </c>
      <c r="AX126" s="21" t="s">
        <v>119</v>
      </c>
      <c r="AY126" s="21" t="s">
        <v>302</v>
      </c>
      <c r="AZ126" s="21" t="s">
        <v>1541</v>
      </c>
      <c r="BA126" s="21" t="s">
        <v>325</v>
      </c>
      <c r="BB126" s="21" t="s">
        <v>321</v>
      </c>
      <c r="BC126" s="21"/>
      <c r="BD126" s="21" t="s">
        <v>326</v>
      </c>
      <c r="BE126" s="21" t="s">
        <v>131</v>
      </c>
      <c r="BF126" s="21" t="s">
        <v>132</v>
      </c>
      <c r="BG126" s="21" t="s">
        <v>307</v>
      </c>
      <c r="BH126" s="21">
        <v>5728</v>
      </c>
      <c r="BI126" s="21" t="s">
        <v>119</v>
      </c>
      <c r="BJ126" s="21">
        <v>3652.4549999999999</v>
      </c>
      <c r="BK126" s="21" t="s">
        <v>119</v>
      </c>
      <c r="BL126" s="21">
        <v>128.64750749999999</v>
      </c>
      <c r="BM126" s="21">
        <v>533211</v>
      </c>
      <c r="BN126" s="21">
        <v>39231</v>
      </c>
      <c r="BO126" s="21" t="s">
        <v>119</v>
      </c>
      <c r="BP126" s="21">
        <v>60547</v>
      </c>
      <c r="BQ126" s="21" t="s">
        <v>119</v>
      </c>
      <c r="BR126" s="21">
        <v>0.67900000000000005</v>
      </c>
      <c r="BS126" s="21">
        <v>2362</v>
      </c>
      <c r="BT126" s="21">
        <v>3561</v>
      </c>
      <c r="BU126" s="21" t="s">
        <v>120</v>
      </c>
      <c r="BV126" s="21" t="s">
        <v>120</v>
      </c>
      <c r="BW126" s="22" t="s">
        <v>135</v>
      </c>
      <c r="BX126" s="23" t="str">
        <f>_xlfn.XLOOKUP(BW126,dimensions_items!$B$4:$B$35,dimensions_items!$C$4:$C$35,"NULL",0)</f>
        <v>R5.2OECD</v>
      </c>
      <c r="BY126" s="21" t="s">
        <v>29</v>
      </c>
      <c r="BZ126" s="28" t="s">
        <v>1492</v>
      </c>
      <c r="CA126" s="28" t="s">
        <v>18</v>
      </c>
      <c r="CB126" s="28" t="s">
        <v>28</v>
      </c>
      <c r="CC126" s="21" t="str">
        <f t="shared" si="6"/>
        <v>RM</v>
      </c>
      <c r="CD126" s="21" t="str">
        <f t="shared" si="7"/>
        <v>M</v>
      </c>
      <c r="CE126" s="21" t="str">
        <f t="shared" si="8"/>
        <v>OECD_EU15</v>
      </c>
      <c r="CF126" s="21">
        <f>IF(ISNUMBER(Table1[[#This Row],[concrete]]),Table1[[#This Row],[concrete]],IF(AND(ISNUMBER(Table1[[#This Row],[cement]]),ISNUMBER(Table1[[#This Row],[aggregates]])),Table1[[#This Row],[cement]]+Table1[[#This Row],[aggregates]],""))</f>
        <v>97.196261680000006</v>
      </c>
    </row>
    <row r="127" spans="1:84" s="8" customFormat="1">
      <c r="A127" s="10">
        <v>125</v>
      </c>
      <c r="B127" s="21" t="s">
        <v>296</v>
      </c>
      <c r="C127" s="21" t="s">
        <v>119</v>
      </c>
      <c r="D127" s="39">
        <v>1919</v>
      </c>
      <c r="E127" s="10">
        <v>1946</v>
      </c>
      <c r="F127" s="39"/>
      <c r="G127" s="39"/>
      <c r="H127" s="39"/>
      <c r="I127" s="39">
        <v>25.895598769999999</v>
      </c>
      <c r="J127" s="120">
        <v>15.537359260000001</v>
      </c>
      <c r="K127" s="120"/>
      <c r="L127" s="120"/>
      <c r="M127" s="120">
        <v>616.31525079999994</v>
      </c>
      <c r="N127" s="120"/>
      <c r="O127" s="120"/>
      <c r="P127" s="120">
        <v>150.19447289999999</v>
      </c>
      <c r="Q127" s="120">
        <v>300.38894579999999</v>
      </c>
      <c r="R127" s="120"/>
      <c r="S127" s="120"/>
      <c r="T127" s="120"/>
      <c r="U127" s="120"/>
      <c r="V127" s="120">
        <v>5.1791197540000002</v>
      </c>
      <c r="W127" s="120"/>
      <c r="X127" s="120"/>
      <c r="Y127" s="120"/>
      <c r="Z127" s="120"/>
      <c r="AA127" s="120"/>
      <c r="AB127" s="120"/>
      <c r="AC127" s="120"/>
      <c r="AD127" s="120"/>
      <c r="AE127" s="120"/>
      <c r="AF127" s="120"/>
      <c r="AG127" s="120"/>
      <c r="AH127" s="120"/>
      <c r="AI127" s="120"/>
      <c r="AJ127" s="120"/>
      <c r="AK127" s="120">
        <v>119.11975440000001</v>
      </c>
      <c r="AL127" s="21" t="s">
        <v>328</v>
      </c>
      <c r="AM127" s="39">
        <v>4</v>
      </c>
      <c r="AN127" s="21" t="s">
        <v>118</v>
      </c>
      <c r="AO127" s="21" t="s">
        <v>24</v>
      </c>
      <c r="AP127" s="21" t="s">
        <v>120</v>
      </c>
      <c r="AQ127" s="21" t="s">
        <v>119</v>
      </c>
      <c r="AR127" s="21" t="s">
        <v>298</v>
      </c>
      <c r="AS127" s="21" t="s">
        <v>299</v>
      </c>
      <c r="AT127" s="39">
        <v>2002</v>
      </c>
      <c r="AU127" s="21" t="s">
        <v>300</v>
      </c>
      <c r="AV127" s="21" t="s">
        <v>301</v>
      </c>
      <c r="AW127" s="21" t="s">
        <v>126</v>
      </c>
      <c r="AX127" s="21" t="s">
        <v>119</v>
      </c>
      <c r="AY127" s="21" t="s">
        <v>302</v>
      </c>
      <c r="AZ127" s="21" t="s">
        <v>1541</v>
      </c>
      <c r="BA127" s="21" t="s">
        <v>325</v>
      </c>
      <c r="BB127" s="21" t="s">
        <v>321</v>
      </c>
      <c r="BC127" s="21"/>
      <c r="BD127" s="21" t="s">
        <v>323</v>
      </c>
      <c r="BE127" s="21" t="s">
        <v>131</v>
      </c>
      <c r="BF127" s="21" t="s">
        <v>132</v>
      </c>
      <c r="BG127" s="21" t="s">
        <v>307</v>
      </c>
      <c r="BH127" s="21">
        <v>5728</v>
      </c>
      <c r="BI127" s="21" t="s">
        <v>119</v>
      </c>
      <c r="BJ127" s="21">
        <v>3652.4549999999999</v>
      </c>
      <c r="BK127" s="21" t="s">
        <v>119</v>
      </c>
      <c r="BL127" s="21">
        <v>128.64750749999999</v>
      </c>
      <c r="BM127" s="21">
        <v>465954</v>
      </c>
      <c r="BN127" s="21">
        <v>60547</v>
      </c>
      <c r="BO127" s="21" t="s">
        <v>119</v>
      </c>
      <c r="BP127" s="21">
        <v>64678</v>
      </c>
      <c r="BQ127" s="21" t="s">
        <v>119</v>
      </c>
      <c r="BR127" s="21">
        <v>0.67900000000000005</v>
      </c>
      <c r="BS127" s="21">
        <v>3561</v>
      </c>
      <c r="BT127" s="21">
        <v>3139</v>
      </c>
      <c r="BU127" s="21" t="s">
        <v>120</v>
      </c>
      <c r="BV127" s="21" t="s">
        <v>120</v>
      </c>
      <c r="BW127" s="22" t="s">
        <v>135</v>
      </c>
      <c r="BX127" s="23" t="str">
        <f>_xlfn.XLOOKUP(BW127,dimensions_items!$B$4:$B$35,dimensions_items!$C$4:$C$35,"NULL",0)</f>
        <v>R5.2OECD</v>
      </c>
      <c r="BY127" s="21" t="s">
        <v>29</v>
      </c>
      <c r="BZ127" s="28" t="s">
        <v>1492</v>
      </c>
      <c r="CA127" s="28" t="s">
        <v>18</v>
      </c>
      <c r="CB127" s="28" t="s">
        <v>28</v>
      </c>
      <c r="CC127" s="21" t="str">
        <f t="shared" si="6"/>
        <v>RM</v>
      </c>
      <c r="CD127" s="21" t="str">
        <f t="shared" si="7"/>
        <v>M</v>
      </c>
      <c r="CE127" s="21" t="str">
        <f t="shared" si="8"/>
        <v>OECD_EU15</v>
      </c>
      <c r="CF127" s="21">
        <f>IF(ISNUMBER(Table1[[#This Row],[concrete]]),Table1[[#This Row],[concrete]],IF(AND(ISNUMBER(Table1[[#This Row],[cement]]),ISNUMBER(Table1[[#This Row],[aggregates]])),Table1[[#This Row],[cement]]+Table1[[#This Row],[aggregates]],""))</f>
        <v>616.31525079999994</v>
      </c>
    </row>
    <row r="128" spans="1:84" s="8" customFormat="1">
      <c r="A128" s="10">
        <v>126</v>
      </c>
      <c r="B128" s="21" t="s">
        <v>296</v>
      </c>
      <c r="C128" s="21" t="s">
        <v>119</v>
      </c>
      <c r="D128" s="39">
        <v>1945</v>
      </c>
      <c r="E128" s="10">
        <v>1966</v>
      </c>
      <c r="F128" s="39"/>
      <c r="G128" s="39"/>
      <c r="H128" s="39"/>
      <c r="I128" s="39">
        <v>36.545105569999997</v>
      </c>
      <c r="J128" s="120">
        <v>10.441458730000001</v>
      </c>
      <c r="K128" s="120"/>
      <c r="L128" s="120"/>
      <c r="M128" s="120">
        <v>271.47792709999999</v>
      </c>
      <c r="N128" s="120"/>
      <c r="O128" s="120"/>
      <c r="P128" s="120">
        <v>475.08637240000002</v>
      </c>
      <c r="Q128" s="120">
        <v>297.58157390000002</v>
      </c>
      <c r="R128" s="120"/>
      <c r="S128" s="120"/>
      <c r="T128" s="120"/>
      <c r="U128" s="120"/>
      <c r="V128" s="120"/>
      <c r="W128" s="120"/>
      <c r="X128" s="120"/>
      <c r="Y128" s="120"/>
      <c r="Z128" s="120"/>
      <c r="AA128" s="120"/>
      <c r="AB128" s="120"/>
      <c r="AC128" s="120"/>
      <c r="AD128" s="120"/>
      <c r="AE128" s="120"/>
      <c r="AF128" s="120"/>
      <c r="AG128" s="120"/>
      <c r="AH128" s="120"/>
      <c r="AI128" s="120"/>
      <c r="AJ128" s="120">
        <v>5.2207293669999997</v>
      </c>
      <c r="AK128" s="120">
        <v>31.3243762</v>
      </c>
      <c r="AL128" s="21" t="s">
        <v>329</v>
      </c>
      <c r="AM128" s="39">
        <v>4</v>
      </c>
      <c r="AN128" s="21" t="s">
        <v>118</v>
      </c>
      <c r="AO128" s="21" t="s">
        <v>24</v>
      </c>
      <c r="AP128" s="21" t="s">
        <v>120</v>
      </c>
      <c r="AQ128" s="21" t="s">
        <v>119</v>
      </c>
      <c r="AR128" s="21" t="s">
        <v>298</v>
      </c>
      <c r="AS128" s="21" t="s">
        <v>299</v>
      </c>
      <c r="AT128" s="39">
        <v>2002</v>
      </c>
      <c r="AU128" s="21" t="s">
        <v>300</v>
      </c>
      <c r="AV128" s="21" t="s">
        <v>301</v>
      </c>
      <c r="AW128" s="21" t="s">
        <v>126</v>
      </c>
      <c r="AX128" s="21" t="s">
        <v>119</v>
      </c>
      <c r="AY128" s="21" t="s">
        <v>302</v>
      </c>
      <c r="AZ128" s="21" t="s">
        <v>1541</v>
      </c>
      <c r="BA128" s="21" t="s">
        <v>325</v>
      </c>
      <c r="BB128" s="21" t="s">
        <v>321</v>
      </c>
      <c r="BC128" s="21" t="s">
        <v>330</v>
      </c>
      <c r="BD128" s="21" t="s">
        <v>331</v>
      </c>
      <c r="BE128" s="21" t="s">
        <v>131</v>
      </c>
      <c r="BF128" s="21" t="s">
        <v>132</v>
      </c>
      <c r="BG128" s="21" t="s">
        <v>307</v>
      </c>
      <c r="BH128" s="21">
        <v>5728</v>
      </c>
      <c r="BI128" s="21">
        <v>3652.4549999999999</v>
      </c>
      <c r="BJ128" s="21">
        <v>3804.74</v>
      </c>
      <c r="BK128" s="21">
        <v>128.64750749999999</v>
      </c>
      <c r="BL128" s="21">
        <v>92.417502499999998</v>
      </c>
      <c r="BM128" s="21">
        <v>345110</v>
      </c>
      <c r="BN128" s="21">
        <v>67000</v>
      </c>
      <c r="BO128" s="21" t="s">
        <v>119</v>
      </c>
      <c r="BP128" s="21">
        <v>76206</v>
      </c>
      <c r="BQ128" s="21">
        <v>0.67900000000000005</v>
      </c>
      <c r="BR128" s="21">
        <v>0.72</v>
      </c>
      <c r="BS128" s="21">
        <v>6381</v>
      </c>
      <c r="BT128" s="21">
        <v>14089</v>
      </c>
      <c r="BU128" s="21" t="s">
        <v>120</v>
      </c>
      <c r="BV128" s="21" t="s">
        <v>120</v>
      </c>
      <c r="BW128" s="22" t="s">
        <v>135</v>
      </c>
      <c r="BX128" s="23" t="str">
        <f>_xlfn.XLOOKUP(BW128,dimensions_items!$B$4:$B$35,dimensions_items!$C$4:$C$35,"NULL",0)</f>
        <v>R5.2OECD</v>
      </c>
      <c r="BY128" s="21" t="s">
        <v>29</v>
      </c>
      <c r="BZ128" s="28" t="s">
        <v>1492</v>
      </c>
      <c r="CA128" s="28" t="s">
        <v>18</v>
      </c>
      <c r="CB128" s="28" t="s">
        <v>28</v>
      </c>
      <c r="CC128" s="21" t="str">
        <f t="shared" si="6"/>
        <v>RM</v>
      </c>
      <c r="CD128" s="21" t="str">
        <f t="shared" si="7"/>
        <v>M</v>
      </c>
      <c r="CE128" s="21" t="str">
        <f t="shared" si="8"/>
        <v>OECD_EU15</v>
      </c>
      <c r="CF128" s="21">
        <f>IF(ISNUMBER(Table1[[#This Row],[concrete]]),Table1[[#This Row],[concrete]],IF(AND(ISNUMBER(Table1[[#This Row],[cement]]),ISNUMBER(Table1[[#This Row],[aggregates]])),Table1[[#This Row],[cement]]+Table1[[#This Row],[aggregates]],""))</f>
        <v>271.47792709999999</v>
      </c>
    </row>
    <row r="129" spans="1:84" s="8" customFormat="1">
      <c r="A129" s="10">
        <v>127</v>
      </c>
      <c r="B129" s="21" t="s">
        <v>296</v>
      </c>
      <c r="C129" s="21" t="s">
        <v>119</v>
      </c>
      <c r="D129" s="39">
        <v>1961</v>
      </c>
      <c r="E129" s="10">
        <v>1971</v>
      </c>
      <c r="F129" s="39"/>
      <c r="G129" s="39"/>
      <c r="H129" s="39"/>
      <c r="I129" s="39">
        <v>57.375</v>
      </c>
      <c r="J129" s="120">
        <v>6.375</v>
      </c>
      <c r="K129" s="120"/>
      <c r="L129" s="120"/>
      <c r="M129" s="120">
        <v>1020</v>
      </c>
      <c r="N129" s="120"/>
      <c r="O129" s="120"/>
      <c r="P129" s="120"/>
      <c r="Q129" s="120">
        <v>191.25</v>
      </c>
      <c r="R129" s="120"/>
      <c r="S129" s="120"/>
      <c r="T129" s="120"/>
      <c r="U129" s="120"/>
      <c r="V129" s="120">
        <v>6.375</v>
      </c>
      <c r="W129" s="120"/>
      <c r="X129" s="120"/>
      <c r="Y129" s="120"/>
      <c r="Z129" s="120"/>
      <c r="AA129" s="120"/>
      <c r="AB129" s="120"/>
      <c r="AC129" s="120"/>
      <c r="AD129" s="120"/>
      <c r="AE129" s="120"/>
      <c r="AF129" s="120"/>
      <c r="AG129" s="120"/>
      <c r="AH129" s="120"/>
      <c r="AI129" s="120"/>
      <c r="AJ129" s="120">
        <v>25.5</v>
      </c>
      <c r="AK129" s="120">
        <v>38.25</v>
      </c>
      <c r="AL129" s="21" t="s">
        <v>332</v>
      </c>
      <c r="AM129" s="39">
        <v>4</v>
      </c>
      <c r="AN129" s="21" t="s">
        <v>118</v>
      </c>
      <c r="AO129" s="21" t="s">
        <v>24</v>
      </c>
      <c r="AP129" s="21" t="s">
        <v>120</v>
      </c>
      <c r="AQ129" s="21" t="s">
        <v>119</v>
      </c>
      <c r="AR129" s="21" t="s">
        <v>298</v>
      </c>
      <c r="AS129" s="21" t="s">
        <v>299</v>
      </c>
      <c r="AT129" s="39">
        <v>2002</v>
      </c>
      <c r="AU129" s="21" t="s">
        <v>300</v>
      </c>
      <c r="AV129" s="21" t="s">
        <v>301</v>
      </c>
      <c r="AW129" s="21" t="s">
        <v>126</v>
      </c>
      <c r="AX129" s="21" t="s">
        <v>119</v>
      </c>
      <c r="AY129" s="21" t="s">
        <v>302</v>
      </c>
      <c r="AZ129" s="21" t="s">
        <v>1541</v>
      </c>
      <c r="BA129" s="21" t="s">
        <v>325</v>
      </c>
      <c r="BB129" s="21" t="s">
        <v>321</v>
      </c>
      <c r="BC129" s="21"/>
      <c r="BD129" s="21" t="s">
        <v>333</v>
      </c>
      <c r="BE129" s="21" t="s">
        <v>131</v>
      </c>
      <c r="BF129" s="21" t="s">
        <v>132</v>
      </c>
      <c r="BG129" s="21" t="s">
        <v>307</v>
      </c>
      <c r="BH129" s="21">
        <v>5728</v>
      </c>
      <c r="BI129" s="21">
        <v>3615.6525000000001</v>
      </c>
      <c r="BJ129" s="21">
        <v>3912.95</v>
      </c>
      <c r="BK129" s="21">
        <v>126.62750250000001</v>
      </c>
      <c r="BL129" s="21">
        <v>156.06500249999999</v>
      </c>
      <c r="BM129" s="21">
        <v>348410</v>
      </c>
      <c r="BN129" s="21">
        <v>73123</v>
      </c>
      <c r="BO129" s="21" t="s">
        <v>119</v>
      </c>
      <c r="BP129" s="21">
        <v>78355</v>
      </c>
      <c r="BQ129" s="21">
        <v>0.71399999999999997</v>
      </c>
      <c r="BR129" s="21">
        <v>0.72299999999999998</v>
      </c>
      <c r="BS129" s="21">
        <v>11776</v>
      </c>
      <c r="BT129" s="21">
        <v>16999</v>
      </c>
      <c r="BU129" s="21" t="s">
        <v>120</v>
      </c>
      <c r="BV129" s="21" t="s">
        <v>120</v>
      </c>
      <c r="BW129" s="22" t="s">
        <v>135</v>
      </c>
      <c r="BX129" s="23" t="str">
        <f>_xlfn.XLOOKUP(BW129,dimensions_items!$B$4:$B$35,dimensions_items!$C$4:$C$35,"NULL",0)</f>
        <v>R5.2OECD</v>
      </c>
      <c r="BY129" s="21" t="s">
        <v>29</v>
      </c>
      <c r="BZ129" s="28" t="s">
        <v>26</v>
      </c>
      <c r="CA129" s="28" t="s">
        <v>18</v>
      </c>
      <c r="CB129" s="28" t="s">
        <v>28</v>
      </c>
      <c r="CC129" s="21" t="str">
        <f t="shared" si="6"/>
        <v>RM</v>
      </c>
      <c r="CD129" s="21" t="str">
        <f t="shared" si="7"/>
        <v>C</v>
      </c>
      <c r="CE129" s="21" t="str">
        <f t="shared" si="8"/>
        <v>OECD_EU15</v>
      </c>
      <c r="CF129" s="21">
        <f>IF(ISNUMBER(Table1[[#This Row],[concrete]]),Table1[[#This Row],[concrete]],IF(AND(ISNUMBER(Table1[[#This Row],[cement]]),ISNUMBER(Table1[[#This Row],[aggregates]])),Table1[[#This Row],[cement]]+Table1[[#This Row],[aggregates]],""))</f>
        <v>1020</v>
      </c>
    </row>
    <row r="130" spans="1:84" s="8" customFormat="1">
      <c r="A130" s="10">
        <v>128</v>
      </c>
      <c r="B130" s="21" t="s">
        <v>296</v>
      </c>
      <c r="C130" s="21" t="s">
        <v>119</v>
      </c>
      <c r="D130" s="39">
        <v>1970</v>
      </c>
      <c r="E130" s="10">
        <v>1991</v>
      </c>
      <c r="F130" s="39"/>
      <c r="G130" s="39"/>
      <c r="H130" s="39"/>
      <c r="I130" s="39">
        <v>110.6621773</v>
      </c>
      <c r="J130" s="120"/>
      <c r="K130" s="120"/>
      <c r="L130" s="120"/>
      <c r="M130" s="120">
        <v>1035.0168349999999</v>
      </c>
      <c r="N130" s="120"/>
      <c r="O130" s="120"/>
      <c r="P130" s="120"/>
      <c r="Q130" s="120">
        <v>84.624017960000003</v>
      </c>
      <c r="R130" s="120"/>
      <c r="S130" s="120"/>
      <c r="T130" s="120"/>
      <c r="U130" s="120"/>
      <c r="V130" s="120"/>
      <c r="W130" s="120"/>
      <c r="X130" s="120"/>
      <c r="Y130" s="120"/>
      <c r="Z130" s="120"/>
      <c r="AA130" s="120"/>
      <c r="AB130" s="120"/>
      <c r="AC130" s="120"/>
      <c r="AD130" s="120"/>
      <c r="AE130" s="120"/>
      <c r="AF130" s="120"/>
      <c r="AG130" s="120"/>
      <c r="AH130" s="120"/>
      <c r="AI130" s="120"/>
      <c r="AJ130" s="120">
        <v>6.5095398429999998</v>
      </c>
      <c r="AK130" s="120">
        <v>32.547699209999998</v>
      </c>
      <c r="AL130" s="21" t="s">
        <v>334</v>
      </c>
      <c r="AM130" s="39">
        <v>5</v>
      </c>
      <c r="AN130" s="21" t="s">
        <v>118</v>
      </c>
      <c r="AO130" s="21" t="s">
        <v>24</v>
      </c>
      <c r="AP130" s="21" t="s">
        <v>120</v>
      </c>
      <c r="AQ130" s="21" t="s">
        <v>119</v>
      </c>
      <c r="AR130" s="21" t="s">
        <v>298</v>
      </c>
      <c r="AS130" s="21" t="s">
        <v>299</v>
      </c>
      <c r="AT130" s="39">
        <v>2002</v>
      </c>
      <c r="AU130" s="21" t="s">
        <v>300</v>
      </c>
      <c r="AV130" s="21" t="s">
        <v>301</v>
      </c>
      <c r="AW130" s="21" t="s">
        <v>126</v>
      </c>
      <c r="AX130" s="21" t="s">
        <v>119</v>
      </c>
      <c r="AY130" s="21" t="s">
        <v>302</v>
      </c>
      <c r="AZ130" s="21" t="s">
        <v>1541</v>
      </c>
      <c r="BA130" s="21" t="s">
        <v>303</v>
      </c>
      <c r="BB130" s="21" t="s">
        <v>321</v>
      </c>
      <c r="BC130" s="21" t="s">
        <v>335</v>
      </c>
      <c r="BD130" s="21" t="s">
        <v>336</v>
      </c>
      <c r="BE130" s="21" t="s">
        <v>131</v>
      </c>
      <c r="BF130" s="21" t="s">
        <v>132</v>
      </c>
      <c r="BG130" s="21" t="s">
        <v>307</v>
      </c>
      <c r="BH130" s="21">
        <v>5728</v>
      </c>
      <c r="BI130" s="21">
        <v>4076.7649999999999</v>
      </c>
      <c r="BJ130" s="21">
        <v>4027.5225</v>
      </c>
      <c r="BK130" s="21">
        <v>133.82749999999999</v>
      </c>
      <c r="BL130" s="21">
        <v>194.36999499999999</v>
      </c>
      <c r="BM130" s="21">
        <v>348297</v>
      </c>
      <c r="BN130" s="21">
        <v>77783</v>
      </c>
      <c r="BO130" s="21" t="s">
        <v>119</v>
      </c>
      <c r="BP130" s="21">
        <v>79961</v>
      </c>
      <c r="BQ130" s="21">
        <v>0.72299999999999998</v>
      </c>
      <c r="BR130" s="21">
        <v>0.73099999999999998</v>
      </c>
      <c r="BS130" s="21">
        <v>16581</v>
      </c>
      <c r="BT130" s="21">
        <v>26568</v>
      </c>
      <c r="BU130" s="21" t="s">
        <v>120</v>
      </c>
      <c r="BV130" s="21" t="s">
        <v>120</v>
      </c>
      <c r="BW130" s="22" t="s">
        <v>135</v>
      </c>
      <c r="BX130" s="23" t="str">
        <f>_xlfn.XLOOKUP(BW130,dimensions_items!$B$4:$B$35,dimensions_items!$C$4:$C$35,"NULL",0)</f>
        <v>R5.2OECD</v>
      </c>
      <c r="BY130" s="21" t="s">
        <v>33</v>
      </c>
      <c r="BZ130" s="28" t="s">
        <v>1491</v>
      </c>
      <c r="CA130" s="28" t="s">
        <v>18</v>
      </c>
      <c r="CB130" s="28" t="s">
        <v>28</v>
      </c>
      <c r="CC130" s="21" t="str">
        <f t="shared" si="6"/>
        <v>RM</v>
      </c>
      <c r="CD130" s="21" t="str">
        <f t="shared" si="7"/>
        <v>C</v>
      </c>
      <c r="CE130" s="21" t="str">
        <f t="shared" si="8"/>
        <v>OECD_EU15</v>
      </c>
      <c r="CF130" s="21">
        <f>IF(ISNUMBER(Table1[[#This Row],[concrete]]),Table1[[#This Row],[concrete]],IF(AND(ISNUMBER(Table1[[#This Row],[cement]]),ISNUMBER(Table1[[#This Row],[aggregates]])),Table1[[#This Row],[cement]]+Table1[[#This Row],[aggregates]],""))</f>
        <v>1035.0168349999999</v>
      </c>
    </row>
    <row r="131" spans="1:84" s="8" customFormat="1">
      <c r="A131" s="10">
        <v>129</v>
      </c>
      <c r="B131" s="21" t="s">
        <v>296</v>
      </c>
      <c r="C131" s="21" t="s">
        <v>119</v>
      </c>
      <c r="D131" s="39">
        <v>1970</v>
      </c>
      <c r="E131" s="10">
        <v>1991</v>
      </c>
      <c r="F131" s="39"/>
      <c r="G131" s="39"/>
      <c r="H131" s="39"/>
      <c r="I131" s="39">
        <v>93.452279809999993</v>
      </c>
      <c r="J131" s="120"/>
      <c r="K131" s="120"/>
      <c r="L131" s="120"/>
      <c r="M131" s="120">
        <v>961.22344940000005</v>
      </c>
      <c r="N131" s="120"/>
      <c r="O131" s="120"/>
      <c r="P131" s="120"/>
      <c r="Q131" s="120">
        <v>73.426791280000003</v>
      </c>
      <c r="R131" s="120"/>
      <c r="S131" s="120"/>
      <c r="T131" s="120"/>
      <c r="U131" s="120"/>
      <c r="V131" s="120"/>
      <c r="W131" s="120"/>
      <c r="X131" s="120"/>
      <c r="Y131" s="120"/>
      <c r="Z131" s="120"/>
      <c r="AA131" s="120"/>
      <c r="AB131" s="120"/>
      <c r="AC131" s="120"/>
      <c r="AD131" s="120"/>
      <c r="AE131" s="120"/>
      <c r="AF131" s="120"/>
      <c r="AG131" s="120"/>
      <c r="AH131" s="120"/>
      <c r="AI131" s="120"/>
      <c r="AJ131" s="120">
        <v>6.6751628429999998</v>
      </c>
      <c r="AK131" s="120">
        <v>20.025488530000001</v>
      </c>
      <c r="AL131" s="21" t="s">
        <v>337</v>
      </c>
      <c r="AM131" s="39">
        <v>11</v>
      </c>
      <c r="AN131" s="21" t="s">
        <v>118</v>
      </c>
      <c r="AO131" s="21" t="s">
        <v>24</v>
      </c>
      <c r="AP131" s="21" t="s">
        <v>120</v>
      </c>
      <c r="AQ131" s="21" t="s">
        <v>119</v>
      </c>
      <c r="AR131" s="21" t="s">
        <v>298</v>
      </c>
      <c r="AS131" s="21" t="s">
        <v>299</v>
      </c>
      <c r="AT131" s="39">
        <v>2002</v>
      </c>
      <c r="AU131" s="21" t="s">
        <v>300</v>
      </c>
      <c r="AV131" s="21" t="s">
        <v>301</v>
      </c>
      <c r="AW131" s="21" t="s">
        <v>126</v>
      </c>
      <c r="AX131" s="21" t="s">
        <v>119</v>
      </c>
      <c r="AY131" s="21" t="s">
        <v>302</v>
      </c>
      <c r="AZ131" s="21" t="s">
        <v>1541</v>
      </c>
      <c r="BA131" s="21" t="s">
        <v>325</v>
      </c>
      <c r="BB131" s="21" t="s">
        <v>321</v>
      </c>
      <c r="BC131" s="21"/>
      <c r="BD131" s="21" t="s">
        <v>336</v>
      </c>
      <c r="BE131" s="21" t="s">
        <v>131</v>
      </c>
      <c r="BF131" s="21" t="s">
        <v>132</v>
      </c>
      <c r="BG131" s="21" t="s">
        <v>307</v>
      </c>
      <c r="BH131" s="21">
        <v>5728</v>
      </c>
      <c r="BI131" s="21">
        <v>4076.7649999999999</v>
      </c>
      <c r="BJ131" s="21">
        <v>4027.5225</v>
      </c>
      <c r="BK131" s="21">
        <v>133.82749999999999</v>
      </c>
      <c r="BL131" s="21">
        <v>194.36999499999999</v>
      </c>
      <c r="BM131" s="21">
        <v>348297</v>
      </c>
      <c r="BN131" s="21">
        <v>77783</v>
      </c>
      <c r="BO131" s="21" t="s">
        <v>119</v>
      </c>
      <c r="BP131" s="21">
        <v>79961</v>
      </c>
      <c r="BQ131" s="21">
        <v>0.72299999999999998</v>
      </c>
      <c r="BR131" s="21">
        <v>0.73099999999999998</v>
      </c>
      <c r="BS131" s="21">
        <v>16581</v>
      </c>
      <c r="BT131" s="21">
        <v>26568</v>
      </c>
      <c r="BU131" s="21" t="s">
        <v>120</v>
      </c>
      <c r="BV131" s="21" t="s">
        <v>120</v>
      </c>
      <c r="BW131" s="22" t="s">
        <v>135</v>
      </c>
      <c r="BX131" s="23" t="str">
        <f>_xlfn.XLOOKUP(BW131,dimensions_items!$B$4:$B$35,dimensions_items!$C$4:$C$35,"NULL",0)</f>
        <v>R5.2OECD</v>
      </c>
      <c r="BY131" s="21" t="s">
        <v>37</v>
      </c>
      <c r="BZ131" s="28" t="s">
        <v>1491</v>
      </c>
      <c r="CA131" s="28" t="s">
        <v>18</v>
      </c>
      <c r="CB131" s="28" t="s">
        <v>28</v>
      </c>
      <c r="CC131" s="21" t="str">
        <f t="shared" ref="CC131:CC194" si="9">IF(LEFT(BY131,1)="N","NR",IF(LEFT(BY131,1)="I","IN",IF(LEFT(BY131,1)="U","UN",IF(LEFT(BY131,3)="R_u","RU",IF(LEFT(BY131,3)="R_M","RM",IF(LEFT(BY131,3)="R_S","RS",""))))))</f>
        <v>RM</v>
      </c>
      <c r="CD131" s="21" t="str">
        <f t="shared" ref="CD131:CD194" si="10">IF(LEFT(BZ131,1)="R","C",(LEFT(BZ131,1)))</f>
        <v>C</v>
      </c>
      <c r="CE131" s="21" t="str">
        <f t="shared" ref="CE131:CE194" si="11">RIGHT(BX131,LEN(BX131)-4)&amp;"_"&amp;RIGHT(BW131,LEN(BW131)-3)</f>
        <v>OECD_EU15</v>
      </c>
      <c r="CF131" s="21">
        <f>IF(ISNUMBER(Table1[[#This Row],[concrete]]),Table1[[#This Row],[concrete]],IF(AND(ISNUMBER(Table1[[#This Row],[cement]]),ISNUMBER(Table1[[#This Row],[aggregates]])),Table1[[#This Row],[cement]]+Table1[[#This Row],[aggregates]],""))</f>
        <v>961.22344940000005</v>
      </c>
    </row>
    <row r="132" spans="1:84" s="8" customFormat="1">
      <c r="A132" s="10">
        <v>130</v>
      </c>
      <c r="B132" s="21" t="s">
        <v>296</v>
      </c>
      <c r="C132" s="21" t="s">
        <v>119</v>
      </c>
      <c r="D132" s="39">
        <v>1970</v>
      </c>
      <c r="E132" s="10">
        <v>1991</v>
      </c>
      <c r="F132" s="39"/>
      <c r="G132" s="39"/>
      <c r="H132" s="39"/>
      <c r="I132" s="39">
        <v>101.7370016</v>
      </c>
      <c r="J132" s="120">
        <v>6.7824667749999996</v>
      </c>
      <c r="K132" s="120"/>
      <c r="L132" s="120"/>
      <c r="M132" s="120">
        <v>956.3278153</v>
      </c>
      <c r="N132" s="120"/>
      <c r="O132" s="120"/>
      <c r="P132" s="120"/>
      <c r="Q132" s="120">
        <v>40.694800649999998</v>
      </c>
      <c r="R132" s="120"/>
      <c r="S132" s="120"/>
      <c r="T132" s="120"/>
      <c r="U132" s="120"/>
      <c r="V132" s="120">
        <v>6.7824667749999996</v>
      </c>
      <c r="W132" s="120"/>
      <c r="X132" s="120"/>
      <c r="Y132" s="120"/>
      <c r="Z132" s="120"/>
      <c r="AA132" s="120"/>
      <c r="AB132" s="120"/>
      <c r="AC132" s="120"/>
      <c r="AD132" s="120"/>
      <c r="AE132" s="120"/>
      <c r="AF132" s="120"/>
      <c r="AG132" s="120"/>
      <c r="AH132" s="120"/>
      <c r="AI132" s="120"/>
      <c r="AJ132" s="120">
        <v>13.564933549999999</v>
      </c>
      <c r="AK132" s="120">
        <v>13.564933549999999</v>
      </c>
      <c r="AL132" s="21" t="s">
        <v>338</v>
      </c>
      <c r="AM132" s="39">
        <v>18</v>
      </c>
      <c r="AN132" s="21" t="s">
        <v>118</v>
      </c>
      <c r="AO132" s="21" t="s">
        <v>24</v>
      </c>
      <c r="AP132" s="21" t="s">
        <v>120</v>
      </c>
      <c r="AQ132" s="21" t="s">
        <v>119</v>
      </c>
      <c r="AR132" s="21" t="s">
        <v>298</v>
      </c>
      <c r="AS132" s="21" t="s">
        <v>299</v>
      </c>
      <c r="AT132" s="39">
        <v>2002</v>
      </c>
      <c r="AU132" s="21" t="s">
        <v>300</v>
      </c>
      <c r="AV132" s="21" t="s">
        <v>301</v>
      </c>
      <c r="AW132" s="21" t="s">
        <v>126</v>
      </c>
      <c r="AX132" s="21" t="s">
        <v>119</v>
      </c>
      <c r="AY132" s="21" t="s">
        <v>302</v>
      </c>
      <c r="AZ132" s="21" t="s">
        <v>1541</v>
      </c>
      <c r="BA132" s="21" t="s">
        <v>325</v>
      </c>
      <c r="BB132" s="21" t="s">
        <v>321</v>
      </c>
      <c r="BC132" s="21"/>
      <c r="BD132" s="21" t="s">
        <v>336</v>
      </c>
      <c r="BE132" s="21" t="s">
        <v>131</v>
      </c>
      <c r="BF132" s="21" t="s">
        <v>132</v>
      </c>
      <c r="BG132" s="21" t="s">
        <v>307</v>
      </c>
      <c r="BH132" s="21">
        <v>5728</v>
      </c>
      <c r="BI132" s="21">
        <v>4076.7649999999999</v>
      </c>
      <c r="BJ132" s="21">
        <v>4027.5225</v>
      </c>
      <c r="BK132" s="21">
        <v>133.82749999999999</v>
      </c>
      <c r="BL132" s="21">
        <v>194.36999499999999</v>
      </c>
      <c r="BM132" s="21">
        <v>348297</v>
      </c>
      <c r="BN132" s="21">
        <v>77783</v>
      </c>
      <c r="BO132" s="21" t="s">
        <v>119</v>
      </c>
      <c r="BP132" s="21">
        <v>79961</v>
      </c>
      <c r="BQ132" s="21">
        <v>0.72299999999999998</v>
      </c>
      <c r="BR132" s="21">
        <v>0.73099999999999998</v>
      </c>
      <c r="BS132" s="21">
        <v>16581</v>
      </c>
      <c r="BT132" s="21">
        <v>26568</v>
      </c>
      <c r="BU132" s="21" t="s">
        <v>120</v>
      </c>
      <c r="BV132" s="21" t="s">
        <v>120</v>
      </c>
      <c r="BW132" s="22" t="s">
        <v>135</v>
      </c>
      <c r="BX132" s="23" t="str">
        <f>_xlfn.XLOOKUP(BW132,dimensions_items!$B$4:$B$35,dimensions_items!$C$4:$C$35,"NULL",0)</f>
        <v>R5.2OECD</v>
      </c>
      <c r="BY132" s="21" t="s">
        <v>37</v>
      </c>
      <c r="BZ132" s="28" t="s">
        <v>1491</v>
      </c>
      <c r="CA132" s="28" t="s">
        <v>18</v>
      </c>
      <c r="CB132" s="28" t="s">
        <v>28</v>
      </c>
      <c r="CC132" s="21" t="str">
        <f t="shared" si="9"/>
        <v>RM</v>
      </c>
      <c r="CD132" s="21" t="str">
        <f t="shared" si="10"/>
        <v>C</v>
      </c>
      <c r="CE132" s="21" t="str">
        <f t="shared" si="11"/>
        <v>OECD_EU15</v>
      </c>
      <c r="CF132" s="21">
        <f>IF(ISNUMBER(Table1[[#This Row],[concrete]]),Table1[[#This Row],[concrete]],IF(AND(ISNUMBER(Table1[[#This Row],[cement]]),ISNUMBER(Table1[[#This Row],[aggregates]])),Table1[[#This Row],[cement]]+Table1[[#This Row],[aggregates]],""))</f>
        <v>956.3278153</v>
      </c>
    </row>
    <row r="133" spans="1:84" s="8" customFormat="1">
      <c r="A133" s="10">
        <v>131</v>
      </c>
      <c r="B133" s="21" t="s">
        <v>296</v>
      </c>
      <c r="C133" s="21" t="s">
        <v>119</v>
      </c>
      <c r="D133" s="39">
        <v>1990</v>
      </c>
      <c r="E133" s="10">
        <v>2011</v>
      </c>
      <c r="F133" s="39"/>
      <c r="G133" s="39"/>
      <c r="H133" s="39"/>
      <c r="I133" s="39">
        <v>67.142857140000004</v>
      </c>
      <c r="J133" s="120">
        <v>10.329670330000001</v>
      </c>
      <c r="K133" s="120"/>
      <c r="L133" s="120"/>
      <c r="M133" s="120">
        <v>542.30769229999999</v>
      </c>
      <c r="N133" s="120"/>
      <c r="O133" s="120"/>
      <c r="P133" s="120">
        <v>377.03296699999999</v>
      </c>
      <c r="Q133" s="120">
        <v>123.95604400000001</v>
      </c>
      <c r="R133" s="120"/>
      <c r="S133" s="120"/>
      <c r="T133" s="120"/>
      <c r="U133" s="120"/>
      <c r="V133" s="120">
        <v>5.1648351650000004</v>
      </c>
      <c r="W133" s="120"/>
      <c r="X133" s="120"/>
      <c r="Y133" s="120"/>
      <c r="Z133" s="120"/>
      <c r="AA133" s="120"/>
      <c r="AB133" s="120"/>
      <c r="AC133" s="120"/>
      <c r="AD133" s="120"/>
      <c r="AE133" s="120"/>
      <c r="AF133" s="120"/>
      <c r="AG133" s="120"/>
      <c r="AH133" s="120"/>
      <c r="AI133" s="120"/>
      <c r="AJ133" s="120">
        <v>5.1648351650000004</v>
      </c>
      <c r="AK133" s="120">
        <v>56.813186809999998</v>
      </c>
      <c r="AL133" s="21" t="s">
        <v>339</v>
      </c>
      <c r="AM133" s="39">
        <v>3</v>
      </c>
      <c r="AN133" s="21" t="s">
        <v>118</v>
      </c>
      <c r="AO133" s="21" t="s">
        <v>24</v>
      </c>
      <c r="AP133" s="21" t="s">
        <v>120</v>
      </c>
      <c r="AQ133" s="21" t="s">
        <v>119</v>
      </c>
      <c r="AR133" s="21" t="s">
        <v>298</v>
      </c>
      <c r="AS133" s="21" t="s">
        <v>299</v>
      </c>
      <c r="AT133" s="39">
        <v>2002</v>
      </c>
      <c r="AU133" s="21" t="s">
        <v>300</v>
      </c>
      <c r="AV133" s="21" t="s">
        <v>301</v>
      </c>
      <c r="AW133" s="21" t="s">
        <v>126</v>
      </c>
      <c r="AX133" s="21" t="s">
        <v>119</v>
      </c>
      <c r="AY133" s="21" t="s">
        <v>302</v>
      </c>
      <c r="AZ133" s="21" t="s">
        <v>1541</v>
      </c>
      <c r="BA133" s="21" t="s">
        <v>325</v>
      </c>
      <c r="BB133" s="21" t="s">
        <v>321</v>
      </c>
      <c r="BC133" s="21" t="s">
        <v>340</v>
      </c>
      <c r="BD133" s="21" t="s">
        <v>341</v>
      </c>
      <c r="BE133" s="21" t="s">
        <v>131</v>
      </c>
      <c r="BF133" s="21" t="s">
        <v>132</v>
      </c>
      <c r="BG133" s="21" t="s">
        <v>307</v>
      </c>
      <c r="BH133" s="21">
        <v>5728</v>
      </c>
      <c r="BI133" s="21">
        <v>3627.84</v>
      </c>
      <c r="BJ133" s="21">
        <v>3576.875</v>
      </c>
      <c r="BK133" s="21">
        <v>183.875</v>
      </c>
      <c r="BL133" s="21">
        <v>192.70500250000001</v>
      </c>
      <c r="BM133" s="21">
        <v>348672</v>
      </c>
      <c r="BN133" s="21">
        <v>79380</v>
      </c>
      <c r="BO133" s="21" t="s">
        <v>119</v>
      </c>
      <c r="BP133" s="21">
        <v>81482</v>
      </c>
      <c r="BQ133" s="21">
        <v>0.73099999999999998</v>
      </c>
      <c r="BR133" s="21">
        <v>0.77</v>
      </c>
      <c r="BS133" s="21">
        <v>25054</v>
      </c>
      <c r="BT133" s="21">
        <v>43189</v>
      </c>
      <c r="BU133" s="21" t="s">
        <v>120</v>
      </c>
      <c r="BV133" s="21" t="s">
        <v>120</v>
      </c>
      <c r="BW133" s="22" t="s">
        <v>135</v>
      </c>
      <c r="BX133" s="23" t="str">
        <f>_xlfn.XLOOKUP(BW133,dimensions_items!$B$4:$B$35,dimensions_items!$C$4:$C$35,"NULL",0)</f>
        <v>R5.2OECD</v>
      </c>
      <c r="BY133" s="21" t="s">
        <v>29</v>
      </c>
      <c r="BZ133" s="28" t="s">
        <v>1492</v>
      </c>
      <c r="CA133" s="28" t="s">
        <v>18</v>
      </c>
      <c r="CB133" s="28" t="s">
        <v>28</v>
      </c>
      <c r="CC133" s="21" t="str">
        <f t="shared" si="9"/>
        <v>RM</v>
      </c>
      <c r="CD133" s="21" t="str">
        <f t="shared" si="10"/>
        <v>M</v>
      </c>
      <c r="CE133" s="21" t="str">
        <f t="shared" si="11"/>
        <v>OECD_EU15</v>
      </c>
      <c r="CF133" s="21">
        <f>IF(ISNUMBER(Table1[[#This Row],[concrete]]),Table1[[#This Row],[concrete]],IF(AND(ISNUMBER(Table1[[#This Row],[cement]]),ISNUMBER(Table1[[#This Row],[aggregates]])),Table1[[#This Row],[cement]]+Table1[[#This Row],[aggregates]],""))</f>
        <v>542.30769229999999</v>
      </c>
    </row>
    <row r="134" spans="1:84" s="8" customFormat="1">
      <c r="A134" s="10">
        <v>132</v>
      </c>
      <c r="B134" s="21" t="s">
        <v>296</v>
      </c>
      <c r="C134" s="21" t="s">
        <v>119</v>
      </c>
      <c r="D134" s="39"/>
      <c r="E134" s="10">
        <v>1919</v>
      </c>
      <c r="F134" s="39"/>
      <c r="G134" s="39"/>
      <c r="H134" s="39"/>
      <c r="I134" s="39">
        <v>2</v>
      </c>
      <c r="J134" s="120">
        <v>98</v>
      </c>
      <c r="K134" s="120"/>
      <c r="L134" s="120"/>
      <c r="M134" s="120">
        <v>161</v>
      </c>
      <c r="N134" s="120"/>
      <c r="O134" s="120"/>
      <c r="P134" s="120">
        <v>1470</v>
      </c>
      <c r="Q134" s="120"/>
      <c r="R134" s="120">
        <v>390</v>
      </c>
      <c r="S134" s="120">
        <v>664</v>
      </c>
      <c r="T134" s="120"/>
      <c r="U134" s="120"/>
      <c r="V134" s="120"/>
      <c r="W134" s="120"/>
      <c r="X134" s="120"/>
      <c r="Y134" s="120"/>
      <c r="Z134" s="120"/>
      <c r="AA134" s="120"/>
      <c r="AB134" s="120"/>
      <c r="AC134" s="120"/>
      <c r="AD134" s="120"/>
      <c r="AE134" s="120"/>
      <c r="AF134" s="120"/>
      <c r="AG134" s="120"/>
      <c r="AH134" s="120"/>
      <c r="AI134" s="120"/>
      <c r="AJ134" s="120">
        <v>12</v>
      </c>
      <c r="AK134" s="120">
        <v>16</v>
      </c>
      <c r="AL134" s="21" t="s">
        <v>24</v>
      </c>
      <c r="AM134" s="39" t="s">
        <v>119</v>
      </c>
      <c r="AN134" s="21" t="s">
        <v>118</v>
      </c>
      <c r="AO134" s="21" t="s">
        <v>24</v>
      </c>
      <c r="AP134" s="21" t="s">
        <v>120</v>
      </c>
      <c r="AQ134" s="21" t="s">
        <v>119</v>
      </c>
      <c r="AR134" s="21" t="s">
        <v>122</v>
      </c>
      <c r="AS134" s="21" t="s">
        <v>342</v>
      </c>
      <c r="AT134" s="39">
        <v>2018</v>
      </c>
      <c r="AU134" s="21" t="s">
        <v>343</v>
      </c>
      <c r="AV134" s="21" t="s">
        <v>344</v>
      </c>
      <c r="AW134" s="21" t="s">
        <v>126</v>
      </c>
      <c r="AX134" s="21" t="s">
        <v>345</v>
      </c>
      <c r="AY134" s="21" t="str">
        <f>"https://doi.org/"&amp;Table1[[#This Row],[DOI]]</f>
        <v>https://doi.org/10.1080/09613218.2016.1264121</v>
      </c>
      <c r="AZ134" s="21" t="s">
        <v>1542</v>
      </c>
      <c r="BA134" s="21" t="s">
        <v>120</v>
      </c>
      <c r="BB134" s="21" t="s">
        <v>346</v>
      </c>
      <c r="BC134" s="21" t="s">
        <v>1051</v>
      </c>
      <c r="BD134" s="21" t="s">
        <v>347</v>
      </c>
      <c r="BE134" s="21" t="s">
        <v>131</v>
      </c>
      <c r="BF134" s="21" t="s">
        <v>132</v>
      </c>
      <c r="BG134" s="21" t="s">
        <v>307</v>
      </c>
      <c r="BH134" s="21">
        <v>5728</v>
      </c>
      <c r="BI134" s="21" t="s">
        <v>119</v>
      </c>
      <c r="BJ134" s="21">
        <v>3652.4549999999999</v>
      </c>
      <c r="BK134" s="21" t="s">
        <v>119</v>
      </c>
      <c r="BL134" s="21">
        <v>128.64750749999999</v>
      </c>
      <c r="BM134" s="21">
        <v>533211</v>
      </c>
      <c r="BN134" s="21" t="s">
        <v>119</v>
      </c>
      <c r="BO134" s="21" t="s">
        <v>348</v>
      </c>
      <c r="BP134" s="21">
        <v>60547</v>
      </c>
      <c r="BQ134" s="21" t="s">
        <v>119</v>
      </c>
      <c r="BR134" s="21">
        <v>0.67900000000000005</v>
      </c>
      <c r="BS134" s="21" t="s">
        <v>119</v>
      </c>
      <c r="BT134" s="21">
        <v>3561</v>
      </c>
      <c r="BU134" s="21" t="s">
        <v>120</v>
      </c>
      <c r="BV134" s="21" t="s">
        <v>120</v>
      </c>
      <c r="BW134" s="22" t="s">
        <v>135</v>
      </c>
      <c r="BX134" s="23" t="str">
        <f>_xlfn.XLOOKUP(BW134,dimensions_items!$B$4:$B$35,dimensions_items!$C$4:$C$35,"NULL",0)</f>
        <v>R5.2OECD</v>
      </c>
      <c r="BY134" s="23" t="s">
        <v>40</v>
      </c>
      <c r="BZ134" s="22" t="s">
        <v>1492</v>
      </c>
      <c r="CA134" s="22" t="s">
        <v>18</v>
      </c>
      <c r="CB134" s="28" t="s">
        <v>19</v>
      </c>
      <c r="CC134" s="21" t="str">
        <f t="shared" si="9"/>
        <v>RM</v>
      </c>
      <c r="CD134" s="21" t="str">
        <f t="shared" si="10"/>
        <v>M</v>
      </c>
      <c r="CE134" s="21" t="str">
        <f t="shared" si="11"/>
        <v>OECD_EU15</v>
      </c>
      <c r="CF134" s="21">
        <f>IF(ISNUMBER(Table1[[#This Row],[concrete]]),Table1[[#This Row],[concrete]],IF(AND(ISNUMBER(Table1[[#This Row],[cement]]),ISNUMBER(Table1[[#This Row],[aggregates]])),Table1[[#This Row],[cement]]+Table1[[#This Row],[aggregates]],""))</f>
        <v>161</v>
      </c>
    </row>
    <row r="135" spans="1:84" s="8" customFormat="1">
      <c r="A135" s="10">
        <v>133</v>
      </c>
      <c r="B135" s="21" t="s">
        <v>296</v>
      </c>
      <c r="C135" s="21" t="s">
        <v>119</v>
      </c>
      <c r="D135" s="39">
        <v>1919</v>
      </c>
      <c r="E135" s="10">
        <v>1949</v>
      </c>
      <c r="F135" s="39"/>
      <c r="G135" s="39"/>
      <c r="H135" s="39"/>
      <c r="I135" s="39">
        <v>67</v>
      </c>
      <c r="J135" s="120">
        <v>30</v>
      </c>
      <c r="K135" s="120"/>
      <c r="L135" s="120"/>
      <c r="M135" s="120">
        <v>389</v>
      </c>
      <c r="N135" s="120"/>
      <c r="O135" s="120"/>
      <c r="P135" s="120">
        <v>1219</v>
      </c>
      <c r="Q135" s="120"/>
      <c r="R135" s="120">
        <v>379</v>
      </c>
      <c r="S135" s="120">
        <v>639</v>
      </c>
      <c r="T135" s="120"/>
      <c r="U135" s="120"/>
      <c r="V135" s="120"/>
      <c r="W135" s="120"/>
      <c r="X135" s="120"/>
      <c r="Y135" s="120"/>
      <c r="Z135" s="120"/>
      <c r="AA135" s="120"/>
      <c r="AB135" s="120"/>
      <c r="AC135" s="120"/>
      <c r="AD135" s="120"/>
      <c r="AE135" s="120"/>
      <c r="AF135" s="120"/>
      <c r="AG135" s="120"/>
      <c r="AH135" s="120"/>
      <c r="AI135" s="120"/>
      <c r="AJ135" s="120">
        <v>7</v>
      </c>
      <c r="AK135" s="120">
        <v>9</v>
      </c>
      <c r="AL135" s="21" t="s">
        <v>24</v>
      </c>
      <c r="AM135" s="39" t="s">
        <v>119</v>
      </c>
      <c r="AN135" s="21" t="s">
        <v>118</v>
      </c>
      <c r="AO135" s="21" t="s">
        <v>24</v>
      </c>
      <c r="AP135" s="21" t="s">
        <v>120</v>
      </c>
      <c r="AQ135" s="21" t="s">
        <v>119</v>
      </c>
      <c r="AR135" s="21" t="s">
        <v>122</v>
      </c>
      <c r="AS135" s="21" t="s">
        <v>342</v>
      </c>
      <c r="AT135" s="39">
        <v>2018</v>
      </c>
      <c r="AU135" s="21" t="s">
        <v>343</v>
      </c>
      <c r="AV135" s="21" t="s">
        <v>344</v>
      </c>
      <c r="AW135" s="21" t="s">
        <v>126</v>
      </c>
      <c r="AX135" s="21" t="s">
        <v>345</v>
      </c>
      <c r="AY135" s="21" t="str">
        <f>"https://doi.org/"&amp;Table1[[#This Row],[DOI]]</f>
        <v>https://doi.org/10.1080/09613218.2016.1264121</v>
      </c>
      <c r="AZ135" s="21" t="s">
        <v>1543</v>
      </c>
      <c r="BA135" s="21" t="s">
        <v>120</v>
      </c>
      <c r="BB135" s="21" t="s">
        <v>346</v>
      </c>
      <c r="BC135" s="21" t="s">
        <v>1051</v>
      </c>
      <c r="BD135" s="21" t="s">
        <v>323</v>
      </c>
      <c r="BE135" s="21" t="s">
        <v>131</v>
      </c>
      <c r="BF135" s="21" t="s">
        <v>132</v>
      </c>
      <c r="BG135" s="21" t="s">
        <v>307</v>
      </c>
      <c r="BH135" s="21">
        <v>5728</v>
      </c>
      <c r="BI135" s="21" t="s">
        <v>119</v>
      </c>
      <c r="BJ135" s="21">
        <v>3652.4549999999999</v>
      </c>
      <c r="BK135" s="21" t="s">
        <v>119</v>
      </c>
      <c r="BL135" s="21">
        <v>128.64750749999999</v>
      </c>
      <c r="BM135" s="21">
        <v>465954</v>
      </c>
      <c r="BN135" s="21">
        <v>60547</v>
      </c>
      <c r="BO135" s="21" t="s">
        <v>119</v>
      </c>
      <c r="BP135" s="21">
        <v>67991</v>
      </c>
      <c r="BQ135" s="21" t="s">
        <v>119</v>
      </c>
      <c r="BR135" s="21">
        <v>0.67900000000000005</v>
      </c>
      <c r="BS135" s="21">
        <v>3561</v>
      </c>
      <c r="BT135" s="21">
        <v>4674</v>
      </c>
      <c r="BU135" s="21" t="s">
        <v>120</v>
      </c>
      <c r="BV135" s="21" t="s">
        <v>120</v>
      </c>
      <c r="BW135" s="22" t="s">
        <v>135</v>
      </c>
      <c r="BX135" s="23" t="str">
        <f>_xlfn.XLOOKUP(BW135,dimensions_items!$B$4:$B$35,dimensions_items!$C$4:$C$35,"NULL",0)</f>
        <v>R5.2OECD</v>
      </c>
      <c r="BY135" s="23" t="s">
        <v>40</v>
      </c>
      <c r="BZ135" s="22" t="s">
        <v>1492</v>
      </c>
      <c r="CA135" s="22" t="s">
        <v>18</v>
      </c>
      <c r="CB135" s="28" t="s">
        <v>19</v>
      </c>
      <c r="CC135" s="21" t="str">
        <f t="shared" si="9"/>
        <v>RM</v>
      </c>
      <c r="CD135" s="21" t="str">
        <f t="shared" si="10"/>
        <v>M</v>
      </c>
      <c r="CE135" s="21" t="str">
        <f t="shared" si="11"/>
        <v>OECD_EU15</v>
      </c>
      <c r="CF135" s="21">
        <f>IF(ISNUMBER(Table1[[#This Row],[concrete]]),Table1[[#This Row],[concrete]],IF(AND(ISNUMBER(Table1[[#This Row],[cement]]),ISNUMBER(Table1[[#This Row],[aggregates]])),Table1[[#This Row],[cement]]+Table1[[#This Row],[aggregates]],""))</f>
        <v>389</v>
      </c>
    </row>
    <row r="136" spans="1:84" s="8" customFormat="1">
      <c r="A136" s="10">
        <v>134</v>
      </c>
      <c r="B136" s="21" t="s">
        <v>296</v>
      </c>
      <c r="C136" s="21" t="s">
        <v>119</v>
      </c>
      <c r="D136" s="39">
        <v>1949</v>
      </c>
      <c r="E136" s="10">
        <v>1979</v>
      </c>
      <c r="F136" s="39"/>
      <c r="G136" s="39"/>
      <c r="H136" s="39"/>
      <c r="I136" s="39">
        <v>116</v>
      </c>
      <c r="J136" s="120">
        <v>12</v>
      </c>
      <c r="K136" s="120"/>
      <c r="L136" s="120"/>
      <c r="M136" s="120">
        <v>1146</v>
      </c>
      <c r="N136" s="120"/>
      <c r="O136" s="120"/>
      <c r="P136" s="120">
        <v>447</v>
      </c>
      <c r="Q136" s="120"/>
      <c r="R136" s="120">
        <v>71</v>
      </c>
      <c r="S136" s="120">
        <v>360</v>
      </c>
      <c r="T136" s="120"/>
      <c r="U136" s="120"/>
      <c r="V136" s="120"/>
      <c r="W136" s="120"/>
      <c r="X136" s="120"/>
      <c r="Y136" s="120"/>
      <c r="Z136" s="120"/>
      <c r="AA136" s="120"/>
      <c r="AB136" s="120"/>
      <c r="AC136" s="120"/>
      <c r="AD136" s="120"/>
      <c r="AE136" s="120"/>
      <c r="AF136" s="120"/>
      <c r="AG136" s="120"/>
      <c r="AH136" s="120"/>
      <c r="AI136" s="120"/>
      <c r="AJ136" s="120">
        <v>20</v>
      </c>
      <c r="AK136" s="120">
        <v>4</v>
      </c>
      <c r="AL136" s="21" t="s">
        <v>24</v>
      </c>
      <c r="AM136" s="39" t="s">
        <v>119</v>
      </c>
      <c r="AN136" s="21" t="s">
        <v>118</v>
      </c>
      <c r="AO136" s="21" t="s">
        <v>24</v>
      </c>
      <c r="AP136" s="21" t="s">
        <v>120</v>
      </c>
      <c r="AQ136" s="21" t="s">
        <v>119</v>
      </c>
      <c r="AR136" s="21" t="s">
        <v>122</v>
      </c>
      <c r="AS136" s="21" t="s">
        <v>342</v>
      </c>
      <c r="AT136" s="39">
        <v>2018</v>
      </c>
      <c r="AU136" s="21" t="s">
        <v>343</v>
      </c>
      <c r="AV136" s="21" t="s">
        <v>344</v>
      </c>
      <c r="AW136" s="21" t="s">
        <v>126</v>
      </c>
      <c r="AX136" s="21" t="s">
        <v>345</v>
      </c>
      <c r="AY136" s="21" t="str">
        <f>"https://doi.org/"&amp;Table1[[#This Row],[DOI]]</f>
        <v>https://doi.org/10.1080/09613218.2016.1264121</v>
      </c>
      <c r="AZ136" s="21" t="s">
        <v>1544</v>
      </c>
      <c r="BA136" s="21" t="s">
        <v>120</v>
      </c>
      <c r="BB136" s="21" t="s">
        <v>346</v>
      </c>
      <c r="BC136" s="21" t="s">
        <v>1051</v>
      </c>
      <c r="BD136" s="21" t="s">
        <v>350</v>
      </c>
      <c r="BE136" s="21" t="s">
        <v>131</v>
      </c>
      <c r="BF136" s="21" t="s">
        <v>132</v>
      </c>
      <c r="BG136" s="21" t="s">
        <v>307</v>
      </c>
      <c r="BH136" s="21">
        <v>5728</v>
      </c>
      <c r="BI136" s="21">
        <v>3656.4924999999998</v>
      </c>
      <c r="BJ136" s="21">
        <v>4066.2550000000001</v>
      </c>
      <c r="BK136" s="21">
        <v>167.51249749999999</v>
      </c>
      <c r="BL136" s="21">
        <v>117.68</v>
      </c>
      <c r="BM136" s="21">
        <v>345282</v>
      </c>
      <c r="BN136" s="21">
        <v>67991</v>
      </c>
      <c r="BO136" s="21" t="s">
        <v>119</v>
      </c>
      <c r="BP136" s="21">
        <v>78081</v>
      </c>
      <c r="BQ136" s="21">
        <v>0.67900000000000005</v>
      </c>
      <c r="BR136" s="21">
        <v>0.72799999999999998</v>
      </c>
      <c r="BS136" s="21">
        <v>4674</v>
      </c>
      <c r="BT136" s="21">
        <v>22021</v>
      </c>
      <c r="BU136" s="21" t="s">
        <v>120</v>
      </c>
      <c r="BV136" s="21" t="s">
        <v>120</v>
      </c>
      <c r="BW136" s="22" t="s">
        <v>135</v>
      </c>
      <c r="BX136" s="23" t="str">
        <f>_xlfn.XLOOKUP(BW136,dimensions_items!$B$4:$B$35,dimensions_items!$C$4:$C$35,"NULL",0)</f>
        <v>R5.2OECD</v>
      </c>
      <c r="BY136" s="23" t="s">
        <v>40</v>
      </c>
      <c r="BZ136" s="22" t="s">
        <v>26</v>
      </c>
      <c r="CA136" s="22" t="s">
        <v>18</v>
      </c>
      <c r="CB136" s="28" t="s">
        <v>19</v>
      </c>
      <c r="CC136" s="21" t="str">
        <f t="shared" si="9"/>
        <v>RM</v>
      </c>
      <c r="CD136" s="21" t="str">
        <f t="shared" si="10"/>
        <v>C</v>
      </c>
      <c r="CE136" s="21" t="str">
        <f t="shared" si="11"/>
        <v>OECD_EU15</v>
      </c>
      <c r="CF136" s="21">
        <f>IF(ISNUMBER(Table1[[#This Row],[concrete]]),Table1[[#This Row],[concrete]],IF(AND(ISNUMBER(Table1[[#This Row],[cement]]),ISNUMBER(Table1[[#This Row],[aggregates]])),Table1[[#This Row],[cement]]+Table1[[#This Row],[aggregates]],""))</f>
        <v>1146</v>
      </c>
    </row>
    <row r="137" spans="1:84" s="8" customFormat="1">
      <c r="A137" s="10">
        <v>135</v>
      </c>
      <c r="B137" s="21" t="s">
        <v>296</v>
      </c>
      <c r="C137" s="21" t="s">
        <v>119</v>
      </c>
      <c r="D137" s="39">
        <v>1979</v>
      </c>
      <c r="E137" s="10">
        <v>1991</v>
      </c>
      <c r="F137" s="39"/>
      <c r="G137" s="39"/>
      <c r="H137" s="39"/>
      <c r="I137" s="39">
        <v>152</v>
      </c>
      <c r="J137" s="120">
        <v>9</v>
      </c>
      <c r="K137" s="120"/>
      <c r="L137" s="120"/>
      <c r="M137" s="120">
        <v>1336</v>
      </c>
      <c r="N137" s="120"/>
      <c r="O137" s="120"/>
      <c r="P137" s="120">
        <v>299</v>
      </c>
      <c r="Q137" s="120"/>
      <c r="R137" s="120">
        <v>71</v>
      </c>
      <c r="S137" s="120">
        <v>225</v>
      </c>
      <c r="T137" s="120"/>
      <c r="U137" s="120"/>
      <c r="V137" s="120"/>
      <c r="W137" s="120"/>
      <c r="X137" s="120"/>
      <c r="Y137" s="120"/>
      <c r="Z137" s="120"/>
      <c r="AA137" s="120"/>
      <c r="AB137" s="120"/>
      <c r="AC137" s="120"/>
      <c r="AD137" s="120"/>
      <c r="AE137" s="120"/>
      <c r="AF137" s="120"/>
      <c r="AG137" s="120"/>
      <c r="AH137" s="120"/>
      <c r="AI137" s="120"/>
      <c r="AJ137" s="120">
        <v>12</v>
      </c>
      <c r="AK137" s="120">
        <v>3</v>
      </c>
      <c r="AL137" s="21" t="s">
        <v>24</v>
      </c>
      <c r="AM137" s="39" t="s">
        <v>119</v>
      </c>
      <c r="AN137" s="21" t="s">
        <v>118</v>
      </c>
      <c r="AO137" s="21" t="s">
        <v>24</v>
      </c>
      <c r="AP137" s="21" t="s">
        <v>120</v>
      </c>
      <c r="AQ137" s="21" t="s">
        <v>119</v>
      </c>
      <c r="AR137" s="21" t="s">
        <v>122</v>
      </c>
      <c r="AS137" s="21" t="s">
        <v>342</v>
      </c>
      <c r="AT137" s="39">
        <v>2018</v>
      </c>
      <c r="AU137" s="21" t="s">
        <v>343</v>
      </c>
      <c r="AV137" s="21" t="s">
        <v>344</v>
      </c>
      <c r="AW137" s="21" t="s">
        <v>126</v>
      </c>
      <c r="AX137" s="21" t="s">
        <v>345</v>
      </c>
      <c r="AY137" s="21" t="str">
        <f>"https://doi.org/"&amp;Table1[[#This Row],[DOI]]</f>
        <v>https://doi.org/10.1080/09613218.2016.1264121</v>
      </c>
      <c r="AZ137" s="21" t="s">
        <v>1545</v>
      </c>
      <c r="BA137" s="21" t="s">
        <v>120</v>
      </c>
      <c r="BB137" s="21" t="s">
        <v>346</v>
      </c>
      <c r="BC137" s="21" t="s">
        <v>1051</v>
      </c>
      <c r="BD137" s="21" t="s">
        <v>351</v>
      </c>
      <c r="BE137" s="21" t="s">
        <v>131</v>
      </c>
      <c r="BF137" s="21" t="s">
        <v>132</v>
      </c>
      <c r="BG137" s="21" t="s">
        <v>307</v>
      </c>
      <c r="BH137" s="21">
        <v>5728</v>
      </c>
      <c r="BI137" s="21">
        <v>4066.2550000000001</v>
      </c>
      <c r="BJ137" s="21">
        <v>4027.5225</v>
      </c>
      <c r="BK137" s="21">
        <v>117.68</v>
      </c>
      <c r="BL137" s="21">
        <v>194.36999499999999</v>
      </c>
      <c r="BM137" s="21">
        <v>348297</v>
      </c>
      <c r="BN137" s="21">
        <v>78081</v>
      </c>
      <c r="BO137" s="21" t="s">
        <v>119</v>
      </c>
      <c r="BP137" s="21">
        <v>79961</v>
      </c>
      <c r="BQ137" s="21">
        <v>0.72799999999999998</v>
      </c>
      <c r="BR137" s="21">
        <v>0.73099999999999998</v>
      </c>
      <c r="BS137" s="21">
        <v>22021</v>
      </c>
      <c r="BT137" s="21">
        <v>26568</v>
      </c>
      <c r="BU137" s="21" t="s">
        <v>120</v>
      </c>
      <c r="BV137" s="21" t="s">
        <v>120</v>
      </c>
      <c r="BW137" s="22" t="s">
        <v>135</v>
      </c>
      <c r="BX137" s="23" t="str">
        <f>_xlfn.XLOOKUP(BW137,dimensions_items!$B$4:$B$35,dimensions_items!$C$4:$C$35,"NULL",0)</f>
        <v>R5.2OECD</v>
      </c>
      <c r="BY137" s="23" t="s">
        <v>40</v>
      </c>
      <c r="BZ137" s="22" t="s">
        <v>26</v>
      </c>
      <c r="CA137" s="22" t="s">
        <v>18</v>
      </c>
      <c r="CB137" s="28" t="s">
        <v>19</v>
      </c>
      <c r="CC137" s="21" t="str">
        <f t="shared" si="9"/>
        <v>RM</v>
      </c>
      <c r="CD137" s="21" t="str">
        <f t="shared" si="10"/>
        <v>C</v>
      </c>
      <c r="CE137" s="21" t="str">
        <f t="shared" si="11"/>
        <v>OECD_EU15</v>
      </c>
      <c r="CF137" s="21">
        <f>IF(ISNUMBER(Table1[[#This Row],[concrete]]),Table1[[#This Row],[concrete]],IF(AND(ISNUMBER(Table1[[#This Row],[cement]]),ISNUMBER(Table1[[#This Row],[aggregates]])),Table1[[#This Row],[cement]]+Table1[[#This Row],[aggregates]],""))</f>
        <v>1336</v>
      </c>
    </row>
    <row r="138" spans="1:84" s="8" customFormat="1">
      <c r="A138" s="10">
        <v>136</v>
      </c>
      <c r="B138" s="21" t="s">
        <v>296</v>
      </c>
      <c r="C138" s="21" t="s">
        <v>119</v>
      </c>
      <c r="D138" s="39">
        <v>1991</v>
      </c>
      <c r="E138" s="10">
        <v>2011</v>
      </c>
      <c r="F138" s="39"/>
      <c r="G138" s="39"/>
      <c r="H138" s="39"/>
      <c r="I138" s="39">
        <v>126</v>
      </c>
      <c r="J138" s="120">
        <v>26</v>
      </c>
      <c r="K138" s="120"/>
      <c r="L138" s="120"/>
      <c r="M138" s="120">
        <v>962</v>
      </c>
      <c r="N138" s="120"/>
      <c r="O138" s="120"/>
      <c r="P138" s="120">
        <v>669</v>
      </c>
      <c r="Q138" s="120"/>
      <c r="R138" s="120">
        <v>100</v>
      </c>
      <c r="S138" s="120">
        <v>303</v>
      </c>
      <c r="T138" s="120"/>
      <c r="U138" s="120"/>
      <c r="V138" s="120"/>
      <c r="W138" s="120"/>
      <c r="X138" s="120"/>
      <c r="Y138" s="120"/>
      <c r="Z138" s="120"/>
      <c r="AA138" s="120"/>
      <c r="AB138" s="120"/>
      <c r="AC138" s="120"/>
      <c r="AD138" s="120"/>
      <c r="AE138" s="120"/>
      <c r="AF138" s="120"/>
      <c r="AG138" s="120"/>
      <c r="AH138" s="120"/>
      <c r="AI138" s="120"/>
      <c r="AJ138" s="120">
        <v>19</v>
      </c>
      <c r="AK138" s="120">
        <v>11</v>
      </c>
      <c r="AL138" s="21" t="s">
        <v>24</v>
      </c>
      <c r="AM138" s="39" t="s">
        <v>119</v>
      </c>
      <c r="AN138" s="21" t="s">
        <v>118</v>
      </c>
      <c r="AO138" s="21" t="s">
        <v>24</v>
      </c>
      <c r="AP138" s="21" t="s">
        <v>120</v>
      </c>
      <c r="AQ138" s="21" t="s">
        <v>119</v>
      </c>
      <c r="AR138" s="21" t="s">
        <v>122</v>
      </c>
      <c r="AS138" s="21" t="s">
        <v>342</v>
      </c>
      <c r="AT138" s="39">
        <v>2018</v>
      </c>
      <c r="AU138" s="21" t="s">
        <v>343</v>
      </c>
      <c r="AV138" s="21" t="s">
        <v>344</v>
      </c>
      <c r="AW138" s="21" t="s">
        <v>126</v>
      </c>
      <c r="AX138" s="21" t="s">
        <v>345</v>
      </c>
      <c r="AY138" s="21" t="str">
        <f>"https://doi.org/"&amp;Table1[[#This Row],[DOI]]</f>
        <v>https://doi.org/10.1080/09613218.2016.1264121</v>
      </c>
      <c r="AZ138" s="21" t="s">
        <v>1546</v>
      </c>
      <c r="BA138" s="21" t="s">
        <v>120</v>
      </c>
      <c r="BB138" s="21" t="s">
        <v>346</v>
      </c>
      <c r="BC138" s="21" t="s">
        <v>1051</v>
      </c>
      <c r="BD138" s="21" t="s">
        <v>341</v>
      </c>
      <c r="BE138" s="21" t="s">
        <v>131</v>
      </c>
      <c r="BF138" s="21" t="s">
        <v>132</v>
      </c>
      <c r="BG138" s="21" t="s">
        <v>307</v>
      </c>
      <c r="BH138" s="21">
        <v>5728</v>
      </c>
      <c r="BI138" s="21">
        <v>4027.5225</v>
      </c>
      <c r="BJ138" s="21">
        <v>3576.875</v>
      </c>
      <c r="BK138" s="21">
        <v>194.36999499999999</v>
      </c>
      <c r="BL138" s="21">
        <v>192.70500250000001</v>
      </c>
      <c r="BM138" s="21">
        <v>348672</v>
      </c>
      <c r="BN138" s="21">
        <v>79961</v>
      </c>
      <c r="BO138" s="21" t="s">
        <v>119</v>
      </c>
      <c r="BP138" s="21">
        <v>81482</v>
      </c>
      <c r="BQ138" s="21">
        <v>0.73099999999999998</v>
      </c>
      <c r="BR138" s="21">
        <v>0.77</v>
      </c>
      <c r="BS138" s="21">
        <v>26568</v>
      </c>
      <c r="BT138" s="21">
        <v>43189</v>
      </c>
      <c r="BU138" s="21" t="s">
        <v>120</v>
      </c>
      <c r="BV138" s="21" t="s">
        <v>120</v>
      </c>
      <c r="BW138" s="22" t="s">
        <v>135</v>
      </c>
      <c r="BX138" s="23" t="str">
        <f>_xlfn.XLOOKUP(BW138,dimensions_items!$B$4:$B$35,dimensions_items!$C$4:$C$35,"NULL",0)</f>
        <v>R5.2OECD</v>
      </c>
      <c r="BY138" s="23" t="s">
        <v>40</v>
      </c>
      <c r="BZ138" s="22" t="s">
        <v>1492</v>
      </c>
      <c r="CA138" s="22" t="s">
        <v>18</v>
      </c>
      <c r="CB138" s="28" t="s">
        <v>19</v>
      </c>
      <c r="CC138" s="21" t="str">
        <f t="shared" si="9"/>
        <v>RM</v>
      </c>
      <c r="CD138" s="21" t="str">
        <f t="shared" si="10"/>
        <v>M</v>
      </c>
      <c r="CE138" s="21" t="str">
        <f t="shared" si="11"/>
        <v>OECD_EU15</v>
      </c>
      <c r="CF138" s="21">
        <f>IF(ISNUMBER(Table1[[#This Row],[concrete]]),Table1[[#This Row],[concrete]],IF(AND(ISNUMBER(Table1[[#This Row],[cement]]),ISNUMBER(Table1[[#This Row],[aggregates]])),Table1[[#This Row],[cement]]+Table1[[#This Row],[aggregates]],""))</f>
        <v>962</v>
      </c>
    </row>
    <row r="139" spans="1:84" s="8" customFormat="1">
      <c r="A139" s="10">
        <v>137</v>
      </c>
      <c r="B139" s="21" t="s">
        <v>296</v>
      </c>
      <c r="C139" s="21" t="s">
        <v>119</v>
      </c>
      <c r="D139" s="39">
        <v>1870</v>
      </c>
      <c r="E139" s="10">
        <v>2000</v>
      </c>
      <c r="F139" s="39"/>
      <c r="G139" s="39"/>
      <c r="H139" s="39"/>
      <c r="I139" s="39">
        <v>38</v>
      </c>
      <c r="J139" s="120">
        <v>55</v>
      </c>
      <c r="K139" s="120"/>
      <c r="L139" s="120"/>
      <c r="M139" s="120">
        <v>319</v>
      </c>
      <c r="N139" s="120"/>
      <c r="O139" s="120"/>
      <c r="P139" s="120">
        <v>1274</v>
      </c>
      <c r="Q139" s="120"/>
      <c r="R139" s="120">
        <v>313</v>
      </c>
      <c r="S139" s="120">
        <v>651</v>
      </c>
      <c r="T139" s="120"/>
      <c r="U139" s="120"/>
      <c r="V139" s="120"/>
      <c r="W139" s="120"/>
      <c r="X139" s="120"/>
      <c r="Y139" s="120"/>
      <c r="Z139" s="120"/>
      <c r="AA139" s="120"/>
      <c r="AB139" s="120"/>
      <c r="AC139" s="120"/>
      <c r="AD139" s="120"/>
      <c r="AE139" s="120"/>
      <c r="AF139" s="120"/>
      <c r="AG139" s="120"/>
      <c r="AH139" s="120"/>
      <c r="AI139" s="120"/>
      <c r="AJ139" s="120">
        <v>13</v>
      </c>
      <c r="AK139" s="120">
        <v>12</v>
      </c>
      <c r="AL139" s="21" t="s">
        <v>1381</v>
      </c>
      <c r="AM139" s="39" t="s">
        <v>119</v>
      </c>
      <c r="AN139" s="21" t="s">
        <v>118</v>
      </c>
      <c r="AO139" s="21" t="s">
        <v>24</v>
      </c>
      <c r="AP139" s="21" t="s">
        <v>120</v>
      </c>
      <c r="AQ139" s="21" t="s">
        <v>119</v>
      </c>
      <c r="AR139" s="21" t="s">
        <v>122</v>
      </c>
      <c r="AS139" s="21" t="s">
        <v>342</v>
      </c>
      <c r="AT139" s="39">
        <v>2018</v>
      </c>
      <c r="AU139" s="21" t="s">
        <v>343</v>
      </c>
      <c r="AV139" s="21" t="s">
        <v>344</v>
      </c>
      <c r="AW139" s="21" t="s">
        <v>126</v>
      </c>
      <c r="AX139" s="21" t="s">
        <v>345</v>
      </c>
      <c r="AY139" s="21" t="str">
        <f>"https://doi.org/"&amp;Table1[[#This Row],[DOI]]</f>
        <v>https://doi.org/10.1080/09613218.2016.1264121</v>
      </c>
      <c r="AZ139" s="21" t="s">
        <v>1546</v>
      </c>
      <c r="BA139" s="21" t="s">
        <v>120</v>
      </c>
      <c r="BB139" s="21" t="s">
        <v>346</v>
      </c>
      <c r="BC139" s="21" t="s">
        <v>1382</v>
      </c>
      <c r="BD139" s="21"/>
      <c r="BE139" s="21"/>
      <c r="BF139" s="21"/>
      <c r="BG139" s="21" t="s">
        <v>307</v>
      </c>
      <c r="BH139" s="21">
        <v>5728</v>
      </c>
      <c r="BI139" s="21">
        <v>4027.5225</v>
      </c>
      <c r="BJ139" s="21">
        <v>3576.875</v>
      </c>
      <c r="BK139" s="21">
        <v>194.36999499999999</v>
      </c>
      <c r="BL139" s="21">
        <v>192.70500250000001</v>
      </c>
      <c r="BM139" s="21">
        <v>348672</v>
      </c>
      <c r="BN139" s="21">
        <v>79961</v>
      </c>
      <c r="BO139" s="21" t="s">
        <v>119</v>
      </c>
      <c r="BP139" s="21">
        <v>81482</v>
      </c>
      <c r="BQ139" s="21">
        <v>0.73099999999999998</v>
      </c>
      <c r="BR139" s="21">
        <v>0.77</v>
      </c>
      <c r="BS139" s="21">
        <v>26568</v>
      </c>
      <c r="BT139" s="21">
        <v>43189</v>
      </c>
      <c r="BU139" s="21" t="s">
        <v>120</v>
      </c>
      <c r="BV139" s="21" t="s">
        <v>120</v>
      </c>
      <c r="BW139" s="22" t="s">
        <v>135</v>
      </c>
      <c r="BX139" s="23" t="str">
        <f>_xlfn.XLOOKUP(BW139,dimensions_items!$B$4:$B$35,dimensions_items!$C$4:$C$35,"NULL",0)</f>
        <v>R5.2OECD</v>
      </c>
      <c r="BY139" s="23" t="s">
        <v>40</v>
      </c>
      <c r="BZ139" s="22" t="s">
        <v>1492</v>
      </c>
      <c r="CA139" s="22" t="s">
        <v>18</v>
      </c>
      <c r="CB139" s="28" t="s">
        <v>19</v>
      </c>
      <c r="CC139" s="21" t="str">
        <f t="shared" si="9"/>
        <v>RM</v>
      </c>
      <c r="CD139" s="21" t="str">
        <f t="shared" si="10"/>
        <v>M</v>
      </c>
      <c r="CE139" s="21" t="str">
        <f t="shared" si="11"/>
        <v>OECD_EU15</v>
      </c>
      <c r="CF139" s="21">
        <f>IF(ISNUMBER(Table1[[#This Row],[concrete]]),Table1[[#This Row],[concrete]],IF(AND(ISNUMBER(Table1[[#This Row],[cement]]),ISNUMBER(Table1[[#This Row],[aggregates]])),Table1[[#This Row],[cement]]+Table1[[#This Row],[aggregates]],""))</f>
        <v>319</v>
      </c>
    </row>
    <row r="140" spans="1:84" s="8" customFormat="1">
      <c r="A140" s="10">
        <v>138</v>
      </c>
      <c r="B140" s="21" t="s">
        <v>296</v>
      </c>
      <c r="C140" s="21" t="s">
        <v>119</v>
      </c>
      <c r="D140" s="39">
        <v>1870</v>
      </c>
      <c r="E140" s="10">
        <v>2000</v>
      </c>
      <c r="F140" s="39"/>
      <c r="G140" s="39"/>
      <c r="H140" s="39"/>
      <c r="I140" s="39">
        <v>158</v>
      </c>
      <c r="J140" s="120">
        <v>4</v>
      </c>
      <c r="K140" s="120"/>
      <c r="L140" s="120"/>
      <c r="M140" s="120">
        <v>1479</v>
      </c>
      <c r="N140" s="120"/>
      <c r="O140" s="120"/>
      <c r="P140" s="120">
        <v>1</v>
      </c>
      <c r="Q140" s="120"/>
      <c r="R140" s="120">
        <v>40</v>
      </c>
      <c r="S140" s="120">
        <v>88</v>
      </c>
      <c r="T140" s="120"/>
      <c r="U140" s="120"/>
      <c r="V140" s="120"/>
      <c r="W140" s="120"/>
      <c r="X140" s="120"/>
      <c r="Y140" s="120"/>
      <c r="Z140" s="120"/>
      <c r="AA140" s="120"/>
      <c r="AB140" s="120"/>
      <c r="AC140" s="120"/>
      <c r="AD140" s="120"/>
      <c r="AE140" s="120"/>
      <c r="AF140" s="120"/>
      <c r="AG140" s="120"/>
      <c r="AH140" s="120"/>
      <c r="AI140" s="120"/>
      <c r="AJ140" s="120">
        <v>17</v>
      </c>
      <c r="AK140" s="120">
        <v>1</v>
      </c>
      <c r="AL140" s="21" t="s">
        <v>1383</v>
      </c>
      <c r="AM140" s="39" t="s">
        <v>119</v>
      </c>
      <c r="AN140" s="21" t="s">
        <v>118</v>
      </c>
      <c r="AO140" s="21" t="s">
        <v>24</v>
      </c>
      <c r="AP140" s="21" t="s">
        <v>120</v>
      </c>
      <c r="AQ140" s="21" t="s">
        <v>119</v>
      </c>
      <c r="AR140" s="21" t="s">
        <v>122</v>
      </c>
      <c r="AS140" s="21" t="s">
        <v>342</v>
      </c>
      <c r="AT140" s="39">
        <v>2018</v>
      </c>
      <c r="AU140" s="21" t="s">
        <v>343</v>
      </c>
      <c r="AV140" s="21" t="s">
        <v>344</v>
      </c>
      <c r="AW140" s="21" t="s">
        <v>126</v>
      </c>
      <c r="AX140" s="21" t="s">
        <v>345</v>
      </c>
      <c r="AY140" s="21" t="str">
        <f>"https://doi.org/"&amp;Table1[[#This Row],[DOI]]</f>
        <v>https://doi.org/10.1080/09613218.2016.1264121</v>
      </c>
      <c r="AZ140" s="21" t="s">
        <v>1547</v>
      </c>
      <c r="BA140" s="21" t="s">
        <v>120</v>
      </c>
      <c r="BB140" s="21" t="s">
        <v>346</v>
      </c>
      <c r="BC140" s="21" t="s">
        <v>1382</v>
      </c>
      <c r="BD140" s="21"/>
      <c r="BE140" s="21"/>
      <c r="BF140" s="21"/>
      <c r="BG140" s="21" t="s">
        <v>307</v>
      </c>
      <c r="BH140" s="21">
        <v>5728</v>
      </c>
      <c r="BI140" s="21">
        <v>4027.5225</v>
      </c>
      <c r="BJ140" s="21">
        <v>3576.875</v>
      </c>
      <c r="BK140" s="21">
        <v>194.36999499999999</v>
      </c>
      <c r="BL140" s="21">
        <v>192.70500250000001</v>
      </c>
      <c r="BM140" s="21">
        <v>348672</v>
      </c>
      <c r="BN140" s="21">
        <v>79961</v>
      </c>
      <c r="BO140" s="21" t="s">
        <v>119</v>
      </c>
      <c r="BP140" s="21">
        <v>81482</v>
      </c>
      <c r="BQ140" s="21">
        <v>0.73099999999999998</v>
      </c>
      <c r="BR140" s="21">
        <v>0.77</v>
      </c>
      <c r="BS140" s="21">
        <v>26568</v>
      </c>
      <c r="BT140" s="21">
        <v>43189</v>
      </c>
      <c r="BU140" s="21" t="s">
        <v>120</v>
      </c>
      <c r="BV140" s="21" t="s">
        <v>120</v>
      </c>
      <c r="BW140" s="22" t="s">
        <v>135</v>
      </c>
      <c r="BX140" s="23" t="str">
        <f>_xlfn.XLOOKUP(BW140,dimensions_items!$B$4:$B$35,dimensions_items!$C$4:$C$35,"NULL",0)</f>
        <v>R5.2OECD</v>
      </c>
      <c r="BY140" s="23" t="s">
        <v>40</v>
      </c>
      <c r="BZ140" s="22" t="s">
        <v>26</v>
      </c>
      <c r="CA140" s="22" t="s">
        <v>18</v>
      </c>
      <c r="CB140" s="28" t="s">
        <v>19</v>
      </c>
      <c r="CC140" s="21" t="str">
        <f t="shared" si="9"/>
        <v>RM</v>
      </c>
      <c r="CD140" s="21" t="str">
        <f t="shared" si="10"/>
        <v>C</v>
      </c>
      <c r="CE140" s="21" t="str">
        <f t="shared" si="11"/>
        <v>OECD_EU15</v>
      </c>
      <c r="CF140" s="21">
        <f>IF(ISNUMBER(Table1[[#This Row],[concrete]]),Table1[[#This Row],[concrete]],IF(AND(ISNUMBER(Table1[[#This Row],[cement]]),ISNUMBER(Table1[[#This Row],[aggregates]])),Table1[[#This Row],[cement]]+Table1[[#This Row],[aggregates]],""))</f>
        <v>1479</v>
      </c>
    </row>
    <row r="141" spans="1:84">
      <c r="A141" s="10">
        <v>139</v>
      </c>
      <c r="B141" s="31" t="s">
        <v>296</v>
      </c>
      <c r="C141" s="31" t="s">
        <v>119</v>
      </c>
      <c r="D141" s="48">
        <v>1976</v>
      </c>
      <c r="E141" s="38">
        <v>2010</v>
      </c>
      <c r="F141" s="48"/>
      <c r="G141" s="48"/>
      <c r="H141" s="48"/>
      <c r="I141" s="48">
        <v>177.33333329999999</v>
      </c>
      <c r="J141" s="121">
        <v>50.666666669999998</v>
      </c>
      <c r="K141" s="121"/>
      <c r="L141" s="121"/>
      <c r="M141" s="121">
        <v>830.66666669999995</v>
      </c>
      <c r="N141" s="121"/>
      <c r="O141" s="121"/>
      <c r="P141" s="121">
        <v>441.66666670000001</v>
      </c>
      <c r="Q141" s="121"/>
      <c r="R141" s="121"/>
      <c r="S141" s="121">
        <v>6.3333333329999997</v>
      </c>
      <c r="T141" s="121"/>
      <c r="U141" s="121"/>
      <c r="V141" s="121"/>
      <c r="W141" s="121"/>
      <c r="X141" s="121"/>
      <c r="Y141" s="121"/>
      <c r="Z141" s="121"/>
      <c r="AA141" s="121"/>
      <c r="AB141" s="121"/>
      <c r="AC141" s="121"/>
      <c r="AD141" s="121"/>
      <c r="AE141" s="121"/>
      <c r="AF141" s="121"/>
      <c r="AG141" s="121"/>
      <c r="AH141" s="121"/>
      <c r="AI141" s="121"/>
      <c r="AJ141" s="121">
        <v>19.666666670000001</v>
      </c>
      <c r="AK141" s="121">
        <v>430.33333329999999</v>
      </c>
      <c r="AL141" s="31" t="s">
        <v>352</v>
      </c>
      <c r="AM141" s="48" t="s">
        <v>119</v>
      </c>
      <c r="AN141" s="31" t="s">
        <v>353</v>
      </c>
      <c r="AO141" s="31" t="s">
        <v>119</v>
      </c>
      <c r="AP141" s="31" t="s">
        <v>120</v>
      </c>
      <c r="AQ141" s="31" t="s">
        <v>121</v>
      </c>
      <c r="AR141" s="31" t="s">
        <v>122</v>
      </c>
      <c r="AS141" s="31" t="s">
        <v>342</v>
      </c>
      <c r="AT141" s="48">
        <v>2016</v>
      </c>
      <c r="AU141" s="31" t="s">
        <v>354</v>
      </c>
      <c r="AV141" s="31" t="s">
        <v>344</v>
      </c>
      <c r="AW141" s="31" t="s">
        <v>126</v>
      </c>
      <c r="AX141" s="31" t="s">
        <v>355</v>
      </c>
      <c r="AY141" s="21" t="str">
        <f>"https://doi.org/"&amp;Table1[[#This Row],[DOI]]</f>
        <v>https://doi.org/10.1080/09613218.2016.1112096</v>
      </c>
      <c r="AZ141" s="21" t="s">
        <v>1548</v>
      </c>
      <c r="BA141" s="31" t="s">
        <v>1053</v>
      </c>
      <c r="BB141" s="31" t="s">
        <v>356</v>
      </c>
      <c r="BC141" s="31" t="s">
        <v>1052</v>
      </c>
      <c r="BD141" s="31" t="s">
        <v>357</v>
      </c>
      <c r="BE141" s="31" t="s">
        <v>131</v>
      </c>
      <c r="BF141" s="31" t="s">
        <v>132</v>
      </c>
      <c r="BG141" s="31" t="s">
        <v>307</v>
      </c>
      <c r="BH141" s="31">
        <v>5728</v>
      </c>
      <c r="BI141" s="31">
        <v>3960.79</v>
      </c>
      <c r="BJ141" s="31">
        <v>4326.1499999999996</v>
      </c>
      <c r="BK141" s="31">
        <v>209.375</v>
      </c>
      <c r="BL141" s="31">
        <v>208.707505</v>
      </c>
      <c r="BM141" s="31">
        <v>348672</v>
      </c>
      <c r="BN141" s="31">
        <v>78299</v>
      </c>
      <c r="BO141" s="31" t="s">
        <v>119</v>
      </c>
      <c r="BP141" s="31">
        <v>81655</v>
      </c>
      <c r="BQ141" s="31">
        <v>0.72599999999999998</v>
      </c>
      <c r="BR141" s="31">
        <v>0.77</v>
      </c>
      <c r="BS141" s="31">
        <v>19929</v>
      </c>
      <c r="BT141" s="31">
        <v>41215</v>
      </c>
      <c r="BU141" s="31" t="s">
        <v>120</v>
      </c>
      <c r="BV141" s="31" t="s">
        <v>120</v>
      </c>
      <c r="BW141" s="22" t="s">
        <v>135</v>
      </c>
      <c r="BX141" s="23" t="str">
        <f>_xlfn.XLOOKUP(BW141,dimensions_items!$B$4:$B$35,dimensions_items!$C$4:$C$35,"NULL",0)</f>
        <v>R5.2OECD</v>
      </c>
      <c r="BY141" s="23" t="s">
        <v>50</v>
      </c>
      <c r="BZ141" s="22" t="s">
        <v>31</v>
      </c>
      <c r="CA141" s="22" t="s">
        <v>18</v>
      </c>
      <c r="CB141" s="22" t="s">
        <v>23</v>
      </c>
      <c r="CC141" s="21" t="str">
        <f t="shared" si="9"/>
        <v>NR</v>
      </c>
      <c r="CD141" s="21" t="str">
        <f t="shared" si="10"/>
        <v>U</v>
      </c>
      <c r="CE141" s="21" t="str">
        <f t="shared" si="11"/>
        <v>OECD_EU15</v>
      </c>
      <c r="CF141" s="21">
        <f>IF(ISNUMBER(Table1[[#This Row],[concrete]]),Table1[[#This Row],[concrete]],IF(AND(ISNUMBER(Table1[[#This Row],[cement]]),ISNUMBER(Table1[[#This Row],[aggregates]])),Table1[[#This Row],[cement]]+Table1[[#This Row],[aggregates]],""))</f>
        <v>830.66666669999995</v>
      </c>
    </row>
    <row r="142" spans="1:84" s="8" customFormat="1">
      <c r="A142" s="10">
        <v>140</v>
      </c>
      <c r="B142" s="21" t="s">
        <v>358</v>
      </c>
      <c r="C142" s="21" t="s">
        <v>119</v>
      </c>
      <c r="D142" s="39"/>
      <c r="E142" s="10"/>
      <c r="F142" s="39">
        <v>27</v>
      </c>
      <c r="G142" s="39"/>
      <c r="H142" s="39"/>
      <c r="I142" s="39"/>
      <c r="J142" s="120">
        <v>40</v>
      </c>
      <c r="K142" s="120"/>
      <c r="L142" s="120"/>
      <c r="M142" s="120">
        <v>1315</v>
      </c>
      <c r="N142" s="120"/>
      <c r="O142" s="120">
        <v>45</v>
      </c>
      <c r="P142" s="120"/>
      <c r="Q142" s="120"/>
      <c r="R142" s="120"/>
      <c r="S142" s="120"/>
      <c r="T142" s="120"/>
      <c r="U142" s="120"/>
      <c r="V142" s="120"/>
      <c r="W142" s="120"/>
      <c r="X142" s="120"/>
      <c r="Y142" s="120"/>
      <c r="Z142" s="120"/>
      <c r="AA142" s="120"/>
      <c r="AB142" s="120"/>
      <c r="AC142" s="120"/>
      <c r="AD142" s="120"/>
      <c r="AE142" s="120"/>
      <c r="AF142" s="120"/>
      <c r="AG142" s="120"/>
      <c r="AH142" s="120"/>
      <c r="AI142" s="120"/>
      <c r="AJ142" s="120"/>
      <c r="AK142" s="120"/>
      <c r="AL142" s="21" t="s">
        <v>359</v>
      </c>
      <c r="AM142" s="39" t="s">
        <v>360</v>
      </c>
      <c r="AN142" s="21" t="s">
        <v>118</v>
      </c>
      <c r="AO142" s="21" t="s">
        <v>260</v>
      </c>
      <c r="AP142" s="21" t="s">
        <v>120</v>
      </c>
      <c r="AQ142" s="21" t="s">
        <v>119</v>
      </c>
      <c r="AR142" s="21" t="s">
        <v>119</v>
      </c>
      <c r="AS142" s="21" t="s">
        <v>361</v>
      </c>
      <c r="AT142" s="39" t="s">
        <v>119</v>
      </c>
      <c r="AU142" s="21" t="s">
        <v>362</v>
      </c>
      <c r="AV142" s="21" t="s">
        <v>125</v>
      </c>
      <c r="AW142" s="21" t="s">
        <v>126</v>
      </c>
      <c r="AX142" s="21" t="s">
        <v>363</v>
      </c>
      <c r="AY142" s="21" t="str">
        <f>"https://doi.org/"&amp;Table1[[#This Row],[DOI]]</f>
        <v>https://doi.org/10.1111/jiec.12853</v>
      </c>
      <c r="AZ142" s="21" t="s">
        <v>120</v>
      </c>
      <c r="BA142" s="21" t="s">
        <v>120</v>
      </c>
      <c r="BB142" s="21" t="s">
        <v>120</v>
      </c>
      <c r="BC142" s="21" t="s">
        <v>120</v>
      </c>
      <c r="BD142" s="21" t="s">
        <v>364</v>
      </c>
      <c r="BE142" s="21" t="s">
        <v>131</v>
      </c>
      <c r="BF142" s="21" t="s">
        <v>365</v>
      </c>
      <c r="BG142" s="21" t="s">
        <v>366</v>
      </c>
      <c r="BH142" s="21">
        <v>1348</v>
      </c>
      <c r="BI142" s="21" t="s">
        <v>119</v>
      </c>
      <c r="BJ142" s="21" t="s">
        <v>119</v>
      </c>
      <c r="BK142" s="21" t="s">
        <v>119</v>
      </c>
      <c r="BL142" s="21" t="s">
        <v>119</v>
      </c>
      <c r="BM142" s="21">
        <v>344</v>
      </c>
      <c r="BN142" s="21" t="s">
        <v>119</v>
      </c>
      <c r="BO142" s="21" t="s">
        <v>367</v>
      </c>
      <c r="BP142" s="21" t="s">
        <v>119</v>
      </c>
      <c r="BQ142" s="21" t="s">
        <v>119</v>
      </c>
      <c r="BR142" s="21">
        <v>0.36</v>
      </c>
      <c r="BS142" s="21" t="s">
        <v>119</v>
      </c>
      <c r="BT142" s="21" t="s">
        <v>119</v>
      </c>
      <c r="BU142" s="21" t="s">
        <v>120</v>
      </c>
      <c r="BV142" s="21" t="s">
        <v>120</v>
      </c>
      <c r="BW142" s="22" t="s">
        <v>368</v>
      </c>
      <c r="BX142" s="23" t="str">
        <f>_xlfn.XLOOKUP(BW142,dimensions_items!$B$4:$B$35,dimensions_items!$C$4:$C$35,"NULL",0)</f>
        <v>R5.2LAM</v>
      </c>
      <c r="BY142" s="27" t="s">
        <v>25</v>
      </c>
      <c r="BZ142" s="22" t="s">
        <v>17</v>
      </c>
      <c r="CA142" s="22" t="s">
        <v>18</v>
      </c>
      <c r="CB142" s="22" t="s">
        <v>28</v>
      </c>
      <c r="CC142" s="21" t="str">
        <f t="shared" si="9"/>
        <v>RS</v>
      </c>
      <c r="CD142" s="21" t="str">
        <f t="shared" si="10"/>
        <v>C</v>
      </c>
      <c r="CE142" s="21" t="str">
        <f t="shared" si="11"/>
        <v>LAM_LAM-M</v>
      </c>
      <c r="CF142" s="21">
        <f>IF(ISNUMBER(Table1[[#This Row],[concrete]]),Table1[[#This Row],[concrete]],IF(AND(ISNUMBER(Table1[[#This Row],[cement]]),ISNUMBER(Table1[[#This Row],[aggregates]])),Table1[[#This Row],[cement]]+Table1[[#This Row],[aggregates]],""))</f>
        <v>1315</v>
      </c>
    </row>
    <row r="143" spans="1:84" s="8" customFormat="1">
      <c r="A143" s="10">
        <v>141</v>
      </c>
      <c r="B143" s="21" t="s">
        <v>358</v>
      </c>
      <c r="C143" s="21" t="s">
        <v>119</v>
      </c>
      <c r="D143" s="39"/>
      <c r="E143" s="10"/>
      <c r="F143" s="39">
        <v>36</v>
      </c>
      <c r="G143" s="39"/>
      <c r="H143" s="39"/>
      <c r="I143" s="39"/>
      <c r="J143" s="120">
        <v>40</v>
      </c>
      <c r="K143" s="120"/>
      <c r="L143" s="120"/>
      <c r="M143" s="120">
        <v>1645</v>
      </c>
      <c r="N143" s="120"/>
      <c r="O143" s="120">
        <v>159</v>
      </c>
      <c r="P143" s="120"/>
      <c r="Q143" s="120"/>
      <c r="R143" s="120"/>
      <c r="S143" s="120"/>
      <c r="T143" s="120"/>
      <c r="U143" s="120"/>
      <c r="V143" s="120"/>
      <c r="W143" s="120"/>
      <c r="X143" s="120"/>
      <c r="Y143" s="120"/>
      <c r="Z143" s="120"/>
      <c r="AA143" s="120"/>
      <c r="AB143" s="120"/>
      <c r="AC143" s="120"/>
      <c r="AD143" s="120"/>
      <c r="AE143" s="120"/>
      <c r="AF143" s="120"/>
      <c r="AG143" s="120"/>
      <c r="AH143" s="120"/>
      <c r="AI143" s="120"/>
      <c r="AJ143" s="120"/>
      <c r="AK143" s="120"/>
      <c r="AL143" s="21" t="s">
        <v>369</v>
      </c>
      <c r="AM143" s="39" t="s">
        <v>370</v>
      </c>
      <c r="AN143" s="21" t="s">
        <v>371</v>
      </c>
      <c r="AO143" s="21" t="s">
        <v>119</v>
      </c>
      <c r="AP143" s="21" t="s">
        <v>120</v>
      </c>
      <c r="AQ143" s="21" t="s">
        <v>119</v>
      </c>
      <c r="AR143" s="21" t="s">
        <v>119</v>
      </c>
      <c r="AS143" s="21" t="s">
        <v>361</v>
      </c>
      <c r="AT143" s="39" t="s">
        <v>119</v>
      </c>
      <c r="AU143" s="21" t="s">
        <v>362</v>
      </c>
      <c r="AV143" s="21" t="s">
        <v>125</v>
      </c>
      <c r="AW143" s="21" t="s">
        <v>126</v>
      </c>
      <c r="AX143" s="21" t="s">
        <v>363</v>
      </c>
      <c r="AY143" s="21" t="str">
        <f>"https://doi.org/"&amp;Table1[[#This Row],[DOI]]</f>
        <v>https://doi.org/10.1111/jiec.12853</v>
      </c>
      <c r="AZ143" s="21" t="s">
        <v>1549</v>
      </c>
      <c r="BA143" s="21" t="s">
        <v>120</v>
      </c>
      <c r="BB143" s="21" t="s">
        <v>120</v>
      </c>
      <c r="BC143" s="21" t="s">
        <v>120</v>
      </c>
      <c r="BD143" s="21" t="s">
        <v>364</v>
      </c>
      <c r="BE143" s="21" t="s">
        <v>131</v>
      </c>
      <c r="BF143" s="21" t="s">
        <v>365</v>
      </c>
      <c r="BG143" s="21" t="s">
        <v>366</v>
      </c>
      <c r="BH143" s="21">
        <v>1348</v>
      </c>
      <c r="BI143" s="21" t="s">
        <v>119</v>
      </c>
      <c r="BJ143" s="21" t="s">
        <v>119</v>
      </c>
      <c r="BK143" s="21" t="s">
        <v>119</v>
      </c>
      <c r="BL143" s="21" t="s">
        <v>119</v>
      </c>
      <c r="BM143" s="21">
        <v>344</v>
      </c>
      <c r="BN143" s="21" t="s">
        <v>119</v>
      </c>
      <c r="BO143" s="21" t="s">
        <v>367</v>
      </c>
      <c r="BP143" s="21" t="s">
        <v>119</v>
      </c>
      <c r="BQ143" s="21" t="s">
        <v>119</v>
      </c>
      <c r="BR143" s="21">
        <v>0.36</v>
      </c>
      <c r="BS143" s="21" t="s">
        <v>119</v>
      </c>
      <c r="BT143" s="21" t="s">
        <v>119</v>
      </c>
      <c r="BU143" s="21" t="s">
        <v>120</v>
      </c>
      <c r="BV143" s="21" t="s">
        <v>120</v>
      </c>
      <c r="BW143" s="22" t="s">
        <v>368</v>
      </c>
      <c r="BX143" s="23" t="str">
        <f>_xlfn.XLOOKUP(BW143,dimensions_items!$B$4:$B$35,dimensions_items!$C$4:$C$35,"NULL",0)</f>
        <v>R5.2LAM</v>
      </c>
      <c r="BY143" s="27" t="s">
        <v>50</v>
      </c>
      <c r="BZ143" s="22" t="s">
        <v>17</v>
      </c>
      <c r="CA143" s="22" t="s">
        <v>18</v>
      </c>
      <c r="CB143" s="22" t="s">
        <v>28</v>
      </c>
      <c r="CC143" s="21" t="str">
        <f t="shared" si="9"/>
        <v>NR</v>
      </c>
      <c r="CD143" s="21" t="str">
        <f t="shared" si="10"/>
        <v>C</v>
      </c>
      <c r="CE143" s="21" t="str">
        <f t="shared" si="11"/>
        <v>LAM_LAM-M</v>
      </c>
      <c r="CF143" s="21">
        <f>IF(ISNUMBER(Table1[[#This Row],[concrete]]),Table1[[#This Row],[concrete]],IF(AND(ISNUMBER(Table1[[#This Row],[cement]]),ISNUMBER(Table1[[#This Row],[aggregates]])),Table1[[#This Row],[cement]]+Table1[[#This Row],[aggregates]],""))</f>
        <v>1645</v>
      </c>
    </row>
    <row r="144" spans="1:84" s="8" customFormat="1">
      <c r="A144" s="10">
        <v>142</v>
      </c>
      <c r="B144" s="21" t="s">
        <v>358</v>
      </c>
      <c r="C144" s="21" t="s">
        <v>119</v>
      </c>
      <c r="D144" s="39"/>
      <c r="E144" s="10"/>
      <c r="F144" s="39">
        <v>36</v>
      </c>
      <c r="G144" s="39"/>
      <c r="H144" s="39"/>
      <c r="I144" s="39"/>
      <c r="J144" s="120">
        <v>90</v>
      </c>
      <c r="K144" s="120"/>
      <c r="L144" s="120"/>
      <c r="M144" s="120">
        <v>345</v>
      </c>
      <c r="N144" s="120"/>
      <c r="O144" s="120">
        <v>45</v>
      </c>
      <c r="P144" s="120"/>
      <c r="Q144" s="120"/>
      <c r="R144" s="120"/>
      <c r="S144" s="120"/>
      <c r="T144" s="120"/>
      <c r="U144" s="120"/>
      <c r="V144" s="120"/>
      <c r="W144" s="120"/>
      <c r="X144" s="120"/>
      <c r="Y144" s="120"/>
      <c r="Z144" s="120"/>
      <c r="AA144" s="120"/>
      <c r="AB144" s="120"/>
      <c r="AC144" s="120"/>
      <c r="AD144" s="120"/>
      <c r="AE144" s="120"/>
      <c r="AF144" s="120"/>
      <c r="AG144" s="120"/>
      <c r="AH144" s="120"/>
      <c r="AI144" s="120"/>
      <c r="AJ144" s="120"/>
      <c r="AK144" s="120"/>
      <c r="AL144" s="21" t="s">
        <v>372</v>
      </c>
      <c r="AM144" s="39" t="s">
        <v>360</v>
      </c>
      <c r="AN144" s="21" t="s">
        <v>118</v>
      </c>
      <c r="AO144" s="21" t="s">
        <v>20</v>
      </c>
      <c r="AP144" s="21" t="s">
        <v>120</v>
      </c>
      <c r="AQ144" s="21" t="s">
        <v>119</v>
      </c>
      <c r="AR144" s="21" t="s">
        <v>119</v>
      </c>
      <c r="AS144" s="21" t="s">
        <v>361</v>
      </c>
      <c r="AT144" s="39" t="s">
        <v>119</v>
      </c>
      <c r="AU144" s="21" t="s">
        <v>362</v>
      </c>
      <c r="AV144" s="21" t="s">
        <v>125</v>
      </c>
      <c r="AW144" s="21" t="s">
        <v>126</v>
      </c>
      <c r="AX144" s="21" t="s">
        <v>363</v>
      </c>
      <c r="AY144" s="21" t="str">
        <f>"https://doi.org/"&amp;Table1[[#This Row],[DOI]]</f>
        <v>https://doi.org/10.1111/jiec.12853</v>
      </c>
      <c r="AZ144" s="21" t="s">
        <v>120</v>
      </c>
      <c r="BA144" s="21" t="s">
        <v>120</v>
      </c>
      <c r="BB144" s="21" t="s">
        <v>120</v>
      </c>
      <c r="BC144" s="21" t="s">
        <v>120</v>
      </c>
      <c r="BD144" s="21" t="s">
        <v>364</v>
      </c>
      <c r="BE144" s="21" t="s">
        <v>131</v>
      </c>
      <c r="BF144" s="21" t="s">
        <v>365</v>
      </c>
      <c r="BG144" s="21" t="s">
        <v>366</v>
      </c>
      <c r="BH144" s="21">
        <v>1348</v>
      </c>
      <c r="BI144" s="21" t="s">
        <v>119</v>
      </c>
      <c r="BJ144" s="21" t="s">
        <v>119</v>
      </c>
      <c r="BK144" s="21" t="s">
        <v>119</v>
      </c>
      <c r="BL144" s="21" t="s">
        <v>119</v>
      </c>
      <c r="BM144" s="21">
        <v>344</v>
      </c>
      <c r="BN144" s="21" t="s">
        <v>119</v>
      </c>
      <c r="BO144" s="21" t="s">
        <v>367</v>
      </c>
      <c r="BP144" s="21" t="s">
        <v>119</v>
      </c>
      <c r="BQ144" s="21" t="s">
        <v>119</v>
      </c>
      <c r="BR144" s="21">
        <v>0.36</v>
      </c>
      <c r="BS144" s="21" t="s">
        <v>119</v>
      </c>
      <c r="BT144" s="21" t="s">
        <v>119</v>
      </c>
      <c r="BU144" s="21" t="s">
        <v>120</v>
      </c>
      <c r="BV144" s="21" t="s">
        <v>120</v>
      </c>
      <c r="BW144" s="22" t="s">
        <v>368</v>
      </c>
      <c r="BX144" s="23" t="str">
        <f>_xlfn.XLOOKUP(BW144,dimensions_items!$B$4:$B$35,dimensions_items!$C$4:$C$35,"NULL",0)</f>
        <v>R5.2LAM</v>
      </c>
      <c r="BY144" s="27" t="s">
        <v>25</v>
      </c>
      <c r="BZ144" s="22" t="s">
        <v>1598</v>
      </c>
      <c r="CA144" s="22" t="s">
        <v>18</v>
      </c>
      <c r="CB144" s="22" t="s">
        <v>28</v>
      </c>
      <c r="CC144" s="21" t="str">
        <f t="shared" si="9"/>
        <v>RS</v>
      </c>
      <c r="CD144" s="21" t="str">
        <f t="shared" si="10"/>
        <v>T</v>
      </c>
      <c r="CE144" s="21" t="str">
        <f t="shared" si="11"/>
        <v>LAM_LAM-M</v>
      </c>
      <c r="CF144" s="21">
        <f>IF(ISNUMBER(Table1[[#This Row],[concrete]]),Table1[[#This Row],[concrete]],IF(AND(ISNUMBER(Table1[[#This Row],[cement]]),ISNUMBER(Table1[[#This Row],[aggregates]])),Table1[[#This Row],[cement]]+Table1[[#This Row],[aggregates]],""))</f>
        <v>345</v>
      </c>
    </row>
    <row r="145" spans="1:84" s="8" customFormat="1">
      <c r="A145" s="10">
        <v>143</v>
      </c>
      <c r="B145" s="21" t="s">
        <v>358</v>
      </c>
      <c r="C145" s="21" t="s">
        <v>119</v>
      </c>
      <c r="D145" s="39"/>
      <c r="E145" s="10"/>
      <c r="F145" s="39">
        <v>35</v>
      </c>
      <c r="G145" s="39"/>
      <c r="H145" s="39"/>
      <c r="I145" s="39"/>
      <c r="J145" s="120">
        <v>90</v>
      </c>
      <c r="K145" s="120"/>
      <c r="L145" s="120"/>
      <c r="M145" s="120">
        <v>1125</v>
      </c>
      <c r="N145" s="120"/>
      <c r="O145" s="120">
        <v>159</v>
      </c>
      <c r="P145" s="120"/>
      <c r="Q145" s="120"/>
      <c r="R145" s="120"/>
      <c r="S145" s="120"/>
      <c r="T145" s="120"/>
      <c r="U145" s="120"/>
      <c r="V145" s="120"/>
      <c r="W145" s="120"/>
      <c r="X145" s="120"/>
      <c r="Y145" s="120"/>
      <c r="Z145" s="120"/>
      <c r="AA145" s="120"/>
      <c r="AB145" s="120"/>
      <c r="AC145" s="120"/>
      <c r="AD145" s="120"/>
      <c r="AE145" s="120"/>
      <c r="AF145" s="120"/>
      <c r="AG145" s="120"/>
      <c r="AH145" s="120"/>
      <c r="AI145" s="120"/>
      <c r="AJ145" s="120"/>
      <c r="AK145" s="120"/>
      <c r="AL145" s="21" t="s">
        <v>373</v>
      </c>
      <c r="AM145" s="39" t="s">
        <v>360</v>
      </c>
      <c r="AN145" s="21" t="s">
        <v>118</v>
      </c>
      <c r="AO145" s="21" t="s">
        <v>20</v>
      </c>
      <c r="AP145" s="21" t="s">
        <v>120</v>
      </c>
      <c r="AQ145" s="21" t="s">
        <v>119</v>
      </c>
      <c r="AR145" s="21" t="s">
        <v>119</v>
      </c>
      <c r="AS145" s="21" t="s">
        <v>361</v>
      </c>
      <c r="AT145" s="39" t="s">
        <v>119</v>
      </c>
      <c r="AU145" s="21" t="s">
        <v>362</v>
      </c>
      <c r="AV145" s="21" t="s">
        <v>125</v>
      </c>
      <c r="AW145" s="21" t="s">
        <v>126</v>
      </c>
      <c r="AX145" s="21" t="s">
        <v>363</v>
      </c>
      <c r="AY145" s="21" t="str">
        <f>"https://doi.org/"&amp;Table1[[#This Row],[DOI]]</f>
        <v>https://doi.org/10.1111/jiec.12853</v>
      </c>
      <c r="AZ145" s="21" t="s">
        <v>120</v>
      </c>
      <c r="BA145" s="21" t="s">
        <v>120</v>
      </c>
      <c r="BB145" s="21" t="s">
        <v>120</v>
      </c>
      <c r="BC145" s="21" t="s">
        <v>120</v>
      </c>
      <c r="BD145" s="21" t="s">
        <v>364</v>
      </c>
      <c r="BE145" s="21" t="s">
        <v>131</v>
      </c>
      <c r="BF145" s="21" t="s">
        <v>365</v>
      </c>
      <c r="BG145" s="21" t="s">
        <v>366</v>
      </c>
      <c r="BH145" s="21">
        <v>1348</v>
      </c>
      <c r="BI145" s="21" t="s">
        <v>119</v>
      </c>
      <c r="BJ145" s="21" t="s">
        <v>119</v>
      </c>
      <c r="BK145" s="21" t="s">
        <v>119</v>
      </c>
      <c r="BL145" s="21" t="s">
        <v>119</v>
      </c>
      <c r="BM145" s="21">
        <v>344</v>
      </c>
      <c r="BN145" s="21" t="s">
        <v>119</v>
      </c>
      <c r="BO145" s="21" t="s">
        <v>367</v>
      </c>
      <c r="BP145" s="21" t="s">
        <v>119</v>
      </c>
      <c r="BQ145" s="21" t="s">
        <v>119</v>
      </c>
      <c r="BR145" s="21">
        <v>0.36</v>
      </c>
      <c r="BS145" s="21" t="s">
        <v>119</v>
      </c>
      <c r="BT145" s="21" t="s">
        <v>119</v>
      </c>
      <c r="BU145" s="21" t="s">
        <v>120</v>
      </c>
      <c r="BV145" s="21" t="s">
        <v>120</v>
      </c>
      <c r="BW145" s="22" t="s">
        <v>368</v>
      </c>
      <c r="BX145" s="23" t="str">
        <f>_xlfn.XLOOKUP(BW145,dimensions_items!$B$4:$B$35,dimensions_items!$C$4:$C$35,"NULL",0)</f>
        <v>R5.2LAM</v>
      </c>
      <c r="BY145" s="27" t="s">
        <v>25</v>
      </c>
      <c r="BZ145" s="22" t="s">
        <v>17</v>
      </c>
      <c r="CA145" s="22" t="s">
        <v>18</v>
      </c>
      <c r="CB145" s="22" t="s">
        <v>28</v>
      </c>
      <c r="CC145" s="21" t="str">
        <f t="shared" si="9"/>
        <v>RS</v>
      </c>
      <c r="CD145" s="21" t="str">
        <f t="shared" si="10"/>
        <v>C</v>
      </c>
      <c r="CE145" s="21" t="str">
        <f t="shared" si="11"/>
        <v>LAM_LAM-M</v>
      </c>
      <c r="CF145" s="21">
        <f>IF(ISNUMBER(Table1[[#This Row],[concrete]]),Table1[[#This Row],[concrete]],IF(AND(ISNUMBER(Table1[[#This Row],[cement]]),ISNUMBER(Table1[[#This Row],[aggregates]])),Table1[[#This Row],[cement]]+Table1[[#This Row],[aggregates]],""))</f>
        <v>1125</v>
      </c>
    </row>
    <row r="146" spans="1:84" s="8" customFormat="1">
      <c r="A146" s="10">
        <v>144</v>
      </c>
      <c r="B146" s="21" t="s">
        <v>358</v>
      </c>
      <c r="C146" s="21" t="s">
        <v>119</v>
      </c>
      <c r="D146" s="39"/>
      <c r="E146" s="10"/>
      <c r="F146" s="39">
        <v>325</v>
      </c>
      <c r="G146" s="39"/>
      <c r="H146" s="39"/>
      <c r="I146" s="39"/>
      <c r="J146" s="120">
        <v>0</v>
      </c>
      <c r="K146" s="120"/>
      <c r="L146" s="120"/>
      <c r="M146" s="120">
        <v>1645</v>
      </c>
      <c r="N146" s="120"/>
      <c r="O146" s="120">
        <v>159</v>
      </c>
      <c r="P146" s="120"/>
      <c r="Q146" s="120"/>
      <c r="R146" s="120"/>
      <c r="S146" s="120"/>
      <c r="T146" s="120"/>
      <c r="U146" s="120"/>
      <c r="V146" s="120"/>
      <c r="W146" s="120"/>
      <c r="X146" s="120"/>
      <c r="Y146" s="120"/>
      <c r="Z146" s="120"/>
      <c r="AA146" s="120"/>
      <c r="AB146" s="120"/>
      <c r="AC146" s="120"/>
      <c r="AD146" s="120"/>
      <c r="AE146" s="120"/>
      <c r="AF146" s="120"/>
      <c r="AG146" s="120"/>
      <c r="AH146" s="120"/>
      <c r="AI146" s="120"/>
      <c r="AJ146" s="120"/>
      <c r="AK146" s="120"/>
      <c r="AL146" s="21" t="s">
        <v>374</v>
      </c>
      <c r="AM146" s="39">
        <v>1</v>
      </c>
      <c r="AN146" s="21" t="s">
        <v>210</v>
      </c>
      <c r="AO146" s="21" t="s">
        <v>119</v>
      </c>
      <c r="AP146" s="21" t="s">
        <v>120</v>
      </c>
      <c r="AQ146" s="21" t="s">
        <v>119</v>
      </c>
      <c r="AR146" s="21" t="s">
        <v>119</v>
      </c>
      <c r="AS146" s="21" t="s">
        <v>361</v>
      </c>
      <c r="AT146" s="39" t="s">
        <v>119</v>
      </c>
      <c r="AU146" s="21" t="s">
        <v>362</v>
      </c>
      <c r="AV146" s="21" t="s">
        <v>125</v>
      </c>
      <c r="AW146" s="21" t="s">
        <v>126</v>
      </c>
      <c r="AX146" s="21" t="s">
        <v>363</v>
      </c>
      <c r="AY146" s="21" t="str">
        <f>"https://doi.org/"&amp;Table1[[#This Row],[DOI]]</f>
        <v>https://doi.org/10.1111/jiec.12853</v>
      </c>
      <c r="AZ146" s="21" t="s">
        <v>120</v>
      </c>
      <c r="BA146" s="21" t="s">
        <v>120</v>
      </c>
      <c r="BB146" s="21" t="s">
        <v>120</v>
      </c>
      <c r="BC146" s="21" t="s">
        <v>120</v>
      </c>
      <c r="BD146" s="21" t="s">
        <v>364</v>
      </c>
      <c r="BE146" s="21" t="s">
        <v>131</v>
      </c>
      <c r="BF146" s="21" t="s">
        <v>365</v>
      </c>
      <c r="BG146" s="21" t="s">
        <v>366</v>
      </c>
      <c r="BH146" s="21">
        <v>1348</v>
      </c>
      <c r="BI146" s="21" t="s">
        <v>119</v>
      </c>
      <c r="BJ146" s="21" t="s">
        <v>119</v>
      </c>
      <c r="BK146" s="21" t="s">
        <v>119</v>
      </c>
      <c r="BL146" s="21" t="s">
        <v>119</v>
      </c>
      <c r="BM146" s="21">
        <v>344</v>
      </c>
      <c r="BN146" s="21" t="s">
        <v>119</v>
      </c>
      <c r="BO146" s="21" t="s">
        <v>367</v>
      </c>
      <c r="BP146" s="21" t="s">
        <v>119</v>
      </c>
      <c r="BQ146" s="21" t="s">
        <v>119</v>
      </c>
      <c r="BR146" s="21">
        <v>0.36</v>
      </c>
      <c r="BS146" s="21" t="s">
        <v>119</v>
      </c>
      <c r="BT146" s="21" t="s">
        <v>119</v>
      </c>
      <c r="BU146" s="21" t="s">
        <v>120</v>
      </c>
      <c r="BV146" s="21" t="s">
        <v>120</v>
      </c>
      <c r="BW146" s="22" t="s">
        <v>368</v>
      </c>
      <c r="BX146" s="23" t="str">
        <f>_xlfn.XLOOKUP(BW146,dimensions_items!$B$4:$B$35,dimensions_items!$C$4:$C$35,"NULL",0)</f>
        <v>R5.2LAM</v>
      </c>
      <c r="BY146" s="27" t="s">
        <v>47</v>
      </c>
      <c r="BZ146" s="22" t="s">
        <v>30</v>
      </c>
      <c r="CA146" s="22" t="s">
        <v>18</v>
      </c>
      <c r="CB146" s="22" t="s">
        <v>28</v>
      </c>
      <c r="CC146" s="21" t="str">
        <f t="shared" si="9"/>
        <v>NR</v>
      </c>
      <c r="CD146" s="21" t="str">
        <f t="shared" si="10"/>
        <v>S</v>
      </c>
      <c r="CE146" s="21" t="str">
        <f t="shared" si="11"/>
        <v>LAM_LAM-M</v>
      </c>
      <c r="CF146" s="21">
        <f>IF(ISNUMBER(Table1[[#This Row],[concrete]]),Table1[[#This Row],[concrete]],IF(AND(ISNUMBER(Table1[[#This Row],[cement]]),ISNUMBER(Table1[[#This Row],[aggregates]])),Table1[[#This Row],[cement]]+Table1[[#This Row],[aggregates]],""))</f>
        <v>1645</v>
      </c>
    </row>
    <row r="147" spans="1:84" s="8" customFormat="1">
      <c r="A147" s="10">
        <v>145</v>
      </c>
      <c r="B147" s="21" t="s">
        <v>358</v>
      </c>
      <c r="C147" s="21" t="s">
        <v>119</v>
      </c>
      <c r="D147" s="39"/>
      <c r="E147" s="10"/>
      <c r="F147" s="39">
        <v>35</v>
      </c>
      <c r="G147" s="39"/>
      <c r="H147" s="39"/>
      <c r="I147" s="39"/>
      <c r="J147" s="120">
        <v>90</v>
      </c>
      <c r="K147" s="120"/>
      <c r="L147" s="120"/>
      <c r="M147" s="120">
        <v>675</v>
      </c>
      <c r="N147" s="120"/>
      <c r="O147" s="120">
        <v>159</v>
      </c>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21" t="s">
        <v>375</v>
      </c>
      <c r="AM147" s="39" t="s">
        <v>376</v>
      </c>
      <c r="AN147" s="21" t="s">
        <v>377</v>
      </c>
      <c r="AO147" s="21" t="s">
        <v>20</v>
      </c>
      <c r="AP147" s="21" t="s">
        <v>120</v>
      </c>
      <c r="AQ147" s="21" t="s">
        <v>119</v>
      </c>
      <c r="AR147" s="21" t="s">
        <v>119</v>
      </c>
      <c r="AS147" s="21" t="s">
        <v>361</v>
      </c>
      <c r="AT147" s="39" t="s">
        <v>119</v>
      </c>
      <c r="AU147" s="21" t="s">
        <v>362</v>
      </c>
      <c r="AV147" s="21" t="s">
        <v>125</v>
      </c>
      <c r="AW147" s="21" t="s">
        <v>126</v>
      </c>
      <c r="AX147" s="21" t="s">
        <v>363</v>
      </c>
      <c r="AY147" s="21" t="str">
        <f>"https://doi.org/"&amp;Table1[[#This Row],[DOI]]</f>
        <v>https://doi.org/10.1111/jiec.12853</v>
      </c>
      <c r="AZ147" s="21" t="s">
        <v>120</v>
      </c>
      <c r="BA147" s="21" t="s">
        <v>120</v>
      </c>
      <c r="BB147" s="21" t="s">
        <v>120</v>
      </c>
      <c r="BC147" s="21" t="s">
        <v>120</v>
      </c>
      <c r="BD147" s="21" t="s">
        <v>364</v>
      </c>
      <c r="BE147" s="21" t="s">
        <v>131</v>
      </c>
      <c r="BF147" s="21" t="s">
        <v>365</v>
      </c>
      <c r="BG147" s="21" t="s">
        <v>366</v>
      </c>
      <c r="BH147" s="21">
        <v>1348</v>
      </c>
      <c r="BI147" s="21" t="s">
        <v>119</v>
      </c>
      <c r="BJ147" s="21" t="s">
        <v>119</v>
      </c>
      <c r="BK147" s="21" t="s">
        <v>119</v>
      </c>
      <c r="BL147" s="21" t="s">
        <v>119</v>
      </c>
      <c r="BM147" s="21">
        <v>344</v>
      </c>
      <c r="BN147" s="21" t="s">
        <v>119</v>
      </c>
      <c r="BO147" s="21" t="s">
        <v>367</v>
      </c>
      <c r="BP147" s="21" t="s">
        <v>119</v>
      </c>
      <c r="BQ147" s="21" t="s">
        <v>119</v>
      </c>
      <c r="BR147" s="21">
        <v>0.36</v>
      </c>
      <c r="BS147" s="21" t="s">
        <v>119</v>
      </c>
      <c r="BT147" s="21" t="s">
        <v>119</v>
      </c>
      <c r="BU147" s="21" t="s">
        <v>120</v>
      </c>
      <c r="BV147" s="21" t="s">
        <v>120</v>
      </c>
      <c r="BW147" s="22" t="s">
        <v>368</v>
      </c>
      <c r="BX147" s="23" t="str">
        <f>_xlfn.XLOOKUP(BW147,dimensions_items!$B$4:$B$35,dimensions_items!$C$4:$C$35,"NULL",0)</f>
        <v>R5.2LAM</v>
      </c>
      <c r="BY147" s="27" t="s">
        <v>25</v>
      </c>
      <c r="BZ147" s="22" t="s">
        <v>1492</v>
      </c>
      <c r="CA147" s="22" t="s">
        <v>18</v>
      </c>
      <c r="CB147" s="22" t="s">
        <v>28</v>
      </c>
      <c r="CC147" s="21" t="str">
        <f t="shared" si="9"/>
        <v>RS</v>
      </c>
      <c r="CD147" s="21" t="str">
        <f t="shared" si="10"/>
        <v>M</v>
      </c>
      <c r="CE147" s="21" t="str">
        <f t="shared" si="11"/>
        <v>LAM_LAM-M</v>
      </c>
      <c r="CF147" s="21">
        <f>IF(ISNUMBER(Table1[[#This Row],[concrete]]),Table1[[#This Row],[concrete]],IF(AND(ISNUMBER(Table1[[#This Row],[cement]]),ISNUMBER(Table1[[#This Row],[aggregates]])),Table1[[#This Row],[cement]]+Table1[[#This Row],[aggregates]],""))</f>
        <v>675</v>
      </c>
    </row>
    <row r="148" spans="1:84" s="8" customFormat="1">
      <c r="A148" s="10">
        <v>146</v>
      </c>
      <c r="B148" s="21" t="s">
        <v>358</v>
      </c>
      <c r="C148" s="21" t="s">
        <v>119</v>
      </c>
      <c r="D148" s="39"/>
      <c r="E148" s="10"/>
      <c r="F148" s="39">
        <v>180</v>
      </c>
      <c r="G148" s="39"/>
      <c r="H148" s="39"/>
      <c r="I148" s="39"/>
      <c r="J148" s="120">
        <v>0</v>
      </c>
      <c r="K148" s="120"/>
      <c r="L148" s="120"/>
      <c r="M148" s="120">
        <v>1125</v>
      </c>
      <c r="N148" s="120"/>
      <c r="O148" s="120">
        <v>159</v>
      </c>
      <c r="P148" s="120"/>
      <c r="Q148" s="120"/>
      <c r="R148" s="120"/>
      <c r="S148" s="120"/>
      <c r="T148" s="120"/>
      <c r="U148" s="120"/>
      <c r="V148" s="120"/>
      <c r="W148" s="120"/>
      <c r="X148" s="120"/>
      <c r="Y148" s="120"/>
      <c r="Z148" s="120"/>
      <c r="AA148" s="120"/>
      <c r="AB148" s="120"/>
      <c r="AC148" s="120"/>
      <c r="AD148" s="120"/>
      <c r="AE148" s="120"/>
      <c r="AF148" s="120"/>
      <c r="AG148" s="120"/>
      <c r="AH148" s="120"/>
      <c r="AI148" s="120"/>
      <c r="AJ148" s="120"/>
      <c r="AK148" s="120"/>
      <c r="AL148" s="21" t="s">
        <v>378</v>
      </c>
      <c r="AM148" s="39" t="s">
        <v>379</v>
      </c>
      <c r="AN148" s="21" t="s">
        <v>380</v>
      </c>
      <c r="AO148" s="21" t="s">
        <v>119</v>
      </c>
      <c r="AP148" s="21" t="s">
        <v>120</v>
      </c>
      <c r="AQ148" s="21" t="s">
        <v>119</v>
      </c>
      <c r="AR148" s="21" t="s">
        <v>119</v>
      </c>
      <c r="AS148" s="21" t="s">
        <v>361</v>
      </c>
      <c r="AT148" s="39" t="s">
        <v>119</v>
      </c>
      <c r="AU148" s="21" t="s">
        <v>362</v>
      </c>
      <c r="AV148" s="21" t="s">
        <v>125</v>
      </c>
      <c r="AW148" s="21" t="s">
        <v>126</v>
      </c>
      <c r="AX148" s="21" t="s">
        <v>363</v>
      </c>
      <c r="AY148" s="21" t="str">
        <f>"https://doi.org/"&amp;Table1[[#This Row],[DOI]]</f>
        <v>https://doi.org/10.1111/jiec.12853</v>
      </c>
      <c r="AZ148" s="21" t="s">
        <v>120</v>
      </c>
      <c r="BA148" s="21" t="s">
        <v>120</v>
      </c>
      <c r="BB148" s="21" t="s">
        <v>120</v>
      </c>
      <c r="BC148" s="21" t="s">
        <v>120</v>
      </c>
      <c r="BD148" s="21" t="s">
        <v>364</v>
      </c>
      <c r="BE148" s="21" t="s">
        <v>131</v>
      </c>
      <c r="BF148" s="21" t="s">
        <v>365</v>
      </c>
      <c r="BG148" s="21" t="s">
        <v>366</v>
      </c>
      <c r="BH148" s="21">
        <v>1348</v>
      </c>
      <c r="BI148" s="21" t="s">
        <v>119</v>
      </c>
      <c r="BJ148" s="21" t="s">
        <v>119</v>
      </c>
      <c r="BK148" s="21" t="s">
        <v>119</v>
      </c>
      <c r="BL148" s="21" t="s">
        <v>119</v>
      </c>
      <c r="BM148" s="21">
        <v>344</v>
      </c>
      <c r="BN148" s="21" t="s">
        <v>119</v>
      </c>
      <c r="BO148" s="21" t="s">
        <v>367</v>
      </c>
      <c r="BP148" s="21" t="s">
        <v>119</v>
      </c>
      <c r="BQ148" s="21" t="s">
        <v>119</v>
      </c>
      <c r="BR148" s="21">
        <v>0.36</v>
      </c>
      <c r="BS148" s="21" t="s">
        <v>119</v>
      </c>
      <c r="BT148" s="21" t="s">
        <v>119</v>
      </c>
      <c r="BU148" s="21" t="s">
        <v>120</v>
      </c>
      <c r="BV148" s="21" t="s">
        <v>120</v>
      </c>
      <c r="BW148" s="22" t="s">
        <v>368</v>
      </c>
      <c r="BX148" s="23" t="str">
        <f>_xlfn.XLOOKUP(BW148,dimensions_items!$B$4:$B$35,dimensions_items!$C$4:$C$35,"NULL",0)</f>
        <v>R5.2LAM</v>
      </c>
      <c r="BY148" s="27" t="s">
        <v>49</v>
      </c>
      <c r="BZ148" s="22" t="s">
        <v>17</v>
      </c>
      <c r="CA148" s="22" t="s">
        <v>18</v>
      </c>
      <c r="CB148" s="22" t="s">
        <v>28</v>
      </c>
      <c r="CC148" s="21" t="str">
        <f t="shared" si="9"/>
        <v>NR</v>
      </c>
      <c r="CD148" s="21" t="str">
        <f t="shared" si="10"/>
        <v>C</v>
      </c>
      <c r="CE148" s="21" t="str">
        <f t="shared" si="11"/>
        <v>LAM_LAM-M</v>
      </c>
      <c r="CF148" s="21">
        <f>IF(ISNUMBER(Table1[[#This Row],[concrete]]),Table1[[#This Row],[concrete]],IF(AND(ISNUMBER(Table1[[#This Row],[cement]]),ISNUMBER(Table1[[#This Row],[aggregates]])),Table1[[#This Row],[cement]]+Table1[[#This Row],[aggregates]],""))</f>
        <v>1125</v>
      </c>
    </row>
    <row r="149" spans="1:84" s="8" customFormat="1">
      <c r="A149" s="10">
        <v>147</v>
      </c>
      <c r="B149" s="21" t="s">
        <v>381</v>
      </c>
      <c r="C149" s="21" t="s">
        <v>119</v>
      </c>
      <c r="D149" s="39"/>
      <c r="E149" s="10"/>
      <c r="F149" s="39"/>
      <c r="G149" s="39"/>
      <c r="H149" s="39"/>
      <c r="I149" s="39"/>
      <c r="J149" s="120"/>
      <c r="K149" s="120"/>
      <c r="L149" s="120"/>
      <c r="M149" s="120">
        <v>790</v>
      </c>
      <c r="N149" s="120"/>
      <c r="O149" s="120"/>
      <c r="P149" s="120">
        <v>2190</v>
      </c>
      <c r="Q149" s="120">
        <v>140</v>
      </c>
      <c r="R149" s="120">
        <v>714</v>
      </c>
      <c r="S149" s="120"/>
      <c r="T149" s="120"/>
      <c r="U149" s="120"/>
      <c r="V149" s="120"/>
      <c r="W149" s="120"/>
      <c r="X149" s="120"/>
      <c r="Y149" s="120"/>
      <c r="Z149" s="120"/>
      <c r="AA149" s="120"/>
      <c r="AB149" s="120"/>
      <c r="AC149" s="120"/>
      <c r="AD149" s="120"/>
      <c r="AE149" s="120"/>
      <c r="AF149" s="120"/>
      <c r="AG149" s="120"/>
      <c r="AH149" s="120"/>
      <c r="AI149" s="120"/>
      <c r="AJ149" s="120"/>
      <c r="AK149" s="120">
        <v>24</v>
      </c>
      <c r="AL149" s="21" t="s">
        <v>382</v>
      </c>
      <c r="AM149" s="39">
        <v>1</v>
      </c>
      <c r="AN149" s="21" t="s">
        <v>118</v>
      </c>
      <c r="AO149" s="21" t="s">
        <v>20</v>
      </c>
      <c r="AP149" s="21" t="s">
        <v>120</v>
      </c>
      <c r="AQ149" s="21" t="s">
        <v>119</v>
      </c>
      <c r="AR149" s="21" t="s">
        <v>119</v>
      </c>
      <c r="AS149" s="21" t="s">
        <v>383</v>
      </c>
      <c r="AT149" s="39">
        <v>2017</v>
      </c>
      <c r="AU149" s="21" t="s">
        <v>384</v>
      </c>
      <c r="AV149" s="21" t="s">
        <v>385</v>
      </c>
      <c r="AW149" s="21" t="s">
        <v>126</v>
      </c>
      <c r="AX149" s="21" t="s">
        <v>394</v>
      </c>
      <c r="AY149" s="21" t="str">
        <f>"https://doi.org/"&amp;Table1[[#This Row],[DOI]]</f>
        <v>https://doi.org/10.1016/j.enbuild.2017.07.072</v>
      </c>
      <c r="AZ149" s="21" t="s">
        <v>1550</v>
      </c>
      <c r="BA149" s="21" t="s">
        <v>120</v>
      </c>
      <c r="BB149" s="21" t="s">
        <v>386</v>
      </c>
      <c r="BC149" s="21" t="s">
        <v>387</v>
      </c>
      <c r="BD149" s="21" t="s">
        <v>388</v>
      </c>
      <c r="BE149" s="21" t="s">
        <v>131</v>
      </c>
      <c r="BF149" s="21" t="s">
        <v>389</v>
      </c>
      <c r="BG149" s="21" t="s">
        <v>390</v>
      </c>
      <c r="BH149" s="21">
        <v>2447</v>
      </c>
      <c r="BI149" s="21" t="s">
        <v>119</v>
      </c>
      <c r="BJ149" s="21">
        <v>417.64749999999998</v>
      </c>
      <c r="BK149" s="21" t="s">
        <v>119</v>
      </c>
      <c r="BL149" s="21">
        <v>2904.8125</v>
      </c>
      <c r="BM149" s="21">
        <v>2973193</v>
      </c>
      <c r="BN149" s="21" t="s">
        <v>119</v>
      </c>
      <c r="BO149" s="21" t="s">
        <v>391</v>
      </c>
      <c r="BP149" s="21">
        <v>1268155</v>
      </c>
      <c r="BQ149" s="21">
        <v>0.32800000000000001</v>
      </c>
      <c r="BR149" s="21">
        <v>0.34899999999999998</v>
      </c>
      <c r="BS149" s="21" t="s">
        <v>119</v>
      </c>
      <c r="BT149" s="21">
        <v>5961</v>
      </c>
      <c r="BU149" s="21" t="s">
        <v>120</v>
      </c>
      <c r="BV149" s="21" t="s">
        <v>120</v>
      </c>
      <c r="BW149" s="22" t="s">
        <v>392</v>
      </c>
      <c r="BX149" s="23" t="str">
        <f>_xlfn.XLOOKUP(BW149,dimensions_items!$B$4:$B$35,dimensions_items!$C$4:$C$35,"NULL",0)</f>
        <v>R5.2ASIA</v>
      </c>
      <c r="BY149" s="23" t="s">
        <v>25</v>
      </c>
      <c r="BZ149" s="22" t="s">
        <v>1492</v>
      </c>
      <c r="CA149" s="22" t="s">
        <v>18</v>
      </c>
      <c r="CB149" s="22" t="s">
        <v>28</v>
      </c>
      <c r="CC149" s="21" t="str">
        <f t="shared" si="9"/>
        <v>RS</v>
      </c>
      <c r="CD149" s="21" t="str">
        <f t="shared" si="10"/>
        <v>M</v>
      </c>
      <c r="CE149" s="21" t="str">
        <f t="shared" si="11"/>
        <v>ASIA_IND</v>
      </c>
      <c r="CF149" s="21">
        <f>IF(ISNUMBER(Table1[[#This Row],[concrete]]),Table1[[#This Row],[concrete]],IF(AND(ISNUMBER(Table1[[#This Row],[cement]]),ISNUMBER(Table1[[#This Row],[aggregates]])),Table1[[#This Row],[cement]]+Table1[[#This Row],[aggregates]],""))</f>
        <v>790</v>
      </c>
    </row>
    <row r="150" spans="1:84" s="8" customFormat="1">
      <c r="A150" s="10">
        <v>148</v>
      </c>
      <c r="B150" s="21" t="s">
        <v>381</v>
      </c>
      <c r="C150" s="21" t="s">
        <v>119</v>
      </c>
      <c r="D150" s="39"/>
      <c r="E150" s="10"/>
      <c r="F150" s="39"/>
      <c r="G150" s="39"/>
      <c r="H150" s="39"/>
      <c r="I150" s="39"/>
      <c r="J150" s="120">
        <v>17</v>
      </c>
      <c r="K150" s="120"/>
      <c r="L150" s="120"/>
      <c r="M150" s="120">
        <v>814</v>
      </c>
      <c r="N150" s="120"/>
      <c r="O150" s="120"/>
      <c r="P150" s="120">
        <v>1781</v>
      </c>
      <c r="Q150" s="120">
        <v>120</v>
      </c>
      <c r="R150" s="120">
        <v>400</v>
      </c>
      <c r="S150" s="120"/>
      <c r="T150" s="120"/>
      <c r="U150" s="120"/>
      <c r="V150" s="120"/>
      <c r="W150" s="120"/>
      <c r="X150" s="120"/>
      <c r="Y150" s="120"/>
      <c r="Z150" s="120"/>
      <c r="AA150" s="120"/>
      <c r="AB150" s="120"/>
      <c r="AC150" s="120"/>
      <c r="AD150" s="120"/>
      <c r="AE150" s="120"/>
      <c r="AF150" s="120"/>
      <c r="AG150" s="120"/>
      <c r="AH150" s="120"/>
      <c r="AI150" s="120"/>
      <c r="AJ150" s="120"/>
      <c r="AK150" s="120">
        <v>17</v>
      </c>
      <c r="AL150" s="21" t="s">
        <v>393</v>
      </c>
      <c r="AM150" s="39">
        <v>2</v>
      </c>
      <c r="AN150" s="21" t="s">
        <v>118</v>
      </c>
      <c r="AO150" s="21" t="s">
        <v>20</v>
      </c>
      <c r="AP150" s="21" t="s">
        <v>120</v>
      </c>
      <c r="AQ150" s="21" t="s">
        <v>119</v>
      </c>
      <c r="AR150" s="21" t="s">
        <v>119</v>
      </c>
      <c r="AS150" s="21" t="s">
        <v>383</v>
      </c>
      <c r="AT150" s="39">
        <v>2017</v>
      </c>
      <c r="AU150" s="21" t="s">
        <v>384</v>
      </c>
      <c r="AV150" s="21" t="s">
        <v>385</v>
      </c>
      <c r="AW150" s="21" t="s">
        <v>126</v>
      </c>
      <c r="AX150" s="21" t="s">
        <v>394</v>
      </c>
      <c r="AY150" s="21" t="str">
        <f>"https://doi.org/"&amp;Table1[[#This Row],[DOI]]</f>
        <v>https://doi.org/10.1016/j.enbuild.2017.07.072</v>
      </c>
      <c r="AZ150" s="21" t="s">
        <v>1550</v>
      </c>
      <c r="BA150" s="21" t="s">
        <v>120</v>
      </c>
      <c r="BB150" s="21" t="s">
        <v>386</v>
      </c>
      <c r="BC150" s="21" t="s">
        <v>395</v>
      </c>
      <c r="BD150" s="21" t="s">
        <v>388</v>
      </c>
      <c r="BE150" s="21" t="s">
        <v>131</v>
      </c>
      <c r="BF150" s="21" t="s">
        <v>389</v>
      </c>
      <c r="BG150" s="21" t="s">
        <v>390</v>
      </c>
      <c r="BH150" s="21">
        <v>2447</v>
      </c>
      <c r="BI150" s="21" t="s">
        <v>119</v>
      </c>
      <c r="BJ150" s="21">
        <v>417.64749999999998</v>
      </c>
      <c r="BK150" s="21" t="s">
        <v>119</v>
      </c>
      <c r="BL150" s="21">
        <v>2904.8125</v>
      </c>
      <c r="BM150" s="21">
        <v>2973193</v>
      </c>
      <c r="BN150" s="21" t="s">
        <v>119</v>
      </c>
      <c r="BO150" s="21" t="s">
        <v>391</v>
      </c>
      <c r="BP150" s="21">
        <v>1268155</v>
      </c>
      <c r="BQ150" s="21">
        <v>0.32800000000000001</v>
      </c>
      <c r="BR150" s="21">
        <v>0.34899999999999998</v>
      </c>
      <c r="BS150" s="21" t="s">
        <v>119</v>
      </c>
      <c r="BT150" s="21">
        <v>5961</v>
      </c>
      <c r="BU150" s="21" t="s">
        <v>120</v>
      </c>
      <c r="BV150" s="21" t="s">
        <v>120</v>
      </c>
      <c r="BW150" s="22" t="s">
        <v>392</v>
      </c>
      <c r="BX150" s="23" t="str">
        <f>_xlfn.XLOOKUP(BW150,dimensions_items!$B$4:$B$35,dimensions_items!$C$4:$C$35,"NULL",0)</f>
        <v>R5.2ASIA</v>
      </c>
      <c r="BY150" s="21" t="s">
        <v>29</v>
      </c>
      <c r="BZ150" s="22" t="s">
        <v>1492</v>
      </c>
      <c r="CA150" s="22" t="s">
        <v>18</v>
      </c>
      <c r="CB150" s="22" t="s">
        <v>28</v>
      </c>
      <c r="CC150" s="21" t="str">
        <f t="shared" si="9"/>
        <v>RM</v>
      </c>
      <c r="CD150" s="21" t="str">
        <f t="shared" si="10"/>
        <v>M</v>
      </c>
      <c r="CE150" s="21" t="str">
        <f t="shared" si="11"/>
        <v>ASIA_IND</v>
      </c>
      <c r="CF150" s="21">
        <f>IF(ISNUMBER(Table1[[#This Row],[concrete]]),Table1[[#This Row],[concrete]],IF(AND(ISNUMBER(Table1[[#This Row],[cement]]),ISNUMBER(Table1[[#This Row],[aggregates]])),Table1[[#This Row],[cement]]+Table1[[#This Row],[aggregates]],""))</f>
        <v>814</v>
      </c>
    </row>
    <row r="151" spans="1:84" s="8" customFormat="1">
      <c r="A151" s="10">
        <v>149</v>
      </c>
      <c r="B151" s="21" t="s">
        <v>381</v>
      </c>
      <c r="C151" s="21" t="s">
        <v>119</v>
      </c>
      <c r="D151" s="39"/>
      <c r="E151" s="10"/>
      <c r="F151" s="39"/>
      <c r="G151" s="39"/>
      <c r="H151" s="39"/>
      <c r="I151" s="39"/>
      <c r="J151" s="120"/>
      <c r="K151" s="120"/>
      <c r="L151" s="120"/>
      <c r="M151" s="120">
        <v>1017</v>
      </c>
      <c r="N151" s="120"/>
      <c r="O151" s="120"/>
      <c r="P151" s="120">
        <v>1013</v>
      </c>
      <c r="Q151" s="120">
        <v>149</v>
      </c>
      <c r="R151" s="120">
        <v>196</v>
      </c>
      <c r="S151" s="120"/>
      <c r="T151" s="120"/>
      <c r="U151" s="120"/>
      <c r="V151" s="120"/>
      <c r="W151" s="120"/>
      <c r="X151" s="120"/>
      <c r="Y151" s="120"/>
      <c r="Z151" s="120"/>
      <c r="AA151" s="120"/>
      <c r="AB151" s="120"/>
      <c r="AC151" s="120"/>
      <c r="AD151" s="120"/>
      <c r="AE151" s="120"/>
      <c r="AF151" s="120"/>
      <c r="AG151" s="120"/>
      <c r="AH151" s="120"/>
      <c r="AI151" s="120"/>
      <c r="AJ151" s="120"/>
      <c r="AK151" s="120">
        <v>24</v>
      </c>
      <c r="AL151" s="21" t="s">
        <v>396</v>
      </c>
      <c r="AM151" s="39">
        <v>3</v>
      </c>
      <c r="AN151" s="21" t="s">
        <v>118</v>
      </c>
      <c r="AO151" s="21" t="s">
        <v>24</v>
      </c>
      <c r="AP151" s="21" t="s">
        <v>120</v>
      </c>
      <c r="AQ151" s="21" t="s">
        <v>119</v>
      </c>
      <c r="AR151" s="21" t="s">
        <v>119</v>
      </c>
      <c r="AS151" s="21" t="s">
        <v>383</v>
      </c>
      <c r="AT151" s="39">
        <v>2017</v>
      </c>
      <c r="AU151" s="21" t="s">
        <v>384</v>
      </c>
      <c r="AV151" s="21" t="s">
        <v>385</v>
      </c>
      <c r="AW151" s="21" t="s">
        <v>126</v>
      </c>
      <c r="AX151" s="21" t="s">
        <v>394</v>
      </c>
      <c r="AY151" s="21" t="str">
        <f>"https://doi.org/"&amp;Table1[[#This Row],[DOI]]</f>
        <v>https://doi.org/10.1016/j.enbuild.2017.07.072</v>
      </c>
      <c r="AZ151" s="21" t="s">
        <v>1551</v>
      </c>
      <c r="BA151" s="21" t="s">
        <v>120</v>
      </c>
      <c r="BB151" s="21" t="s">
        <v>386</v>
      </c>
      <c r="BC151" s="21" t="s">
        <v>397</v>
      </c>
      <c r="BD151" s="21" t="s">
        <v>388</v>
      </c>
      <c r="BE151" s="21" t="s">
        <v>131</v>
      </c>
      <c r="BF151" s="21" t="s">
        <v>389</v>
      </c>
      <c r="BG151" s="21" t="s">
        <v>390</v>
      </c>
      <c r="BH151" s="21">
        <v>2447</v>
      </c>
      <c r="BI151" s="21" t="s">
        <v>119</v>
      </c>
      <c r="BJ151" s="21">
        <v>417.64749999999998</v>
      </c>
      <c r="BK151" s="21" t="s">
        <v>119</v>
      </c>
      <c r="BL151" s="21">
        <v>2904.8125</v>
      </c>
      <c r="BM151" s="21">
        <v>2973193</v>
      </c>
      <c r="BN151" s="21" t="s">
        <v>119</v>
      </c>
      <c r="BO151" s="21" t="s">
        <v>391</v>
      </c>
      <c r="BP151" s="21">
        <v>1268155</v>
      </c>
      <c r="BQ151" s="21">
        <v>0.32800000000000001</v>
      </c>
      <c r="BR151" s="21">
        <v>0.34899999999999998</v>
      </c>
      <c r="BS151" s="21" t="s">
        <v>119</v>
      </c>
      <c r="BT151" s="21">
        <v>5961</v>
      </c>
      <c r="BU151" s="21" t="s">
        <v>120</v>
      </c>
      <c r="BV151" s="21" t="s">
        <v>120</v>
      </c>
      <c r="BW151" s="22" t="s">
        <v>392</v>
      </c>
      <c r="BX151" s="23" t="str">
        <f>_xlfn.XLOOKUP(BW151,dimensions_items!$B$4:$B$35,dimensions_items!$C$4:$C$35,"NULL",0)</f>
        <v>R5.2ASIA</v>
      </c>
      <c r="BY151" s="21" t="s">
        <v>29</v>
      </c>
      <c r="BZ151" s="22" t="s">
        <v>26</v>
      </c>
      <c r="CA151" s="22" t="s">
        <v>18</v>
      </c>
      <c r="CB151" s="22" t="s">
        <v>28</v>
      </c>
      <c r="CC151" s="21" t="str">
        <f t="shared" si="9"/>
        <v>RM</v>
      </c>
      <c r="CD151" s="21" t="str">
        <f t="shared" si="10"/>
        <v>C</v>
      </c>
      <c r="CE151" s="21" t="str">
        <f t="shared" si="11"/>
        <v>ASIA_IND</v>
      </c>
      <c r="CF151" s="21">
        <f>IF(ISNUMBER(Table1[[#This Row],[concrete]]),Table1[[#This Row],[concrete]],IF(AND(ISNUMBER(Table1[[#This Row],[cement]]),ISNUMBER(Table1[[#This Row],[aggregates]])),Table1[[#This Row],[cement]]+Table1[[#This Row],[aggregates]],""))</f>
        <v>1017</v>
      </c>
    </row>
    <row r="152" spans="1:84" s="8" customFormat="1">
      <c r="A152" s="10">
        <v>150</v>
      </c>
      <c r="B152" s="21" t="s">
        <v>398</v>
      </c>
      <c r="C152" s="21" t="s">
        <v>399</v>
      </c>
      <c r="D152" s="39">
        <v>1965</v>
      </c>
      <c r="E152" s="10">
        <v>2004</v>
      </c>
      <c r="F152" s="39">
        <v>52.60229133</v>
      </c>
      <c r="G152" s="39">
        <v>8.1833060999999999E-2</v>
      </c>
      <c r="H152" s="39">
        <v>4.7463175000000003E-2</v>
      </c>
      <c r="I152" s="39"/>
      <c r="J152" s="120">
        <v>1.571194763</v>
      </c>
      <c r="K152" s="120"/>
      <c r="L152" s="120"/>
      <c r="M152" s="120">
        <v>1200.3273320000001</v>
      </c>
      <c r="N152" s="120"/>
      <c r="O152" s="120"/>
      <c r="P152" s="120">
        <v>63.011456629999998</v>
      </c>
      <c r="Q152" s="120">
        <v>90.180032729999994</v>
      </c>
      <c r="R152" s="120"/>
      <c r="S152" s="120"/>
      <c r="T152" s="120"/>
      <c r="U152" s="120"/>
      <c r="V152" s="120"/>
      <c r="W152" s="120"/>
      <c r="X152" s="120"/>
      <c r="Y152" s="120"/>
      <c r="Z152" s="120"/>
      <c r="AA152" s="120">
        <v>30.523731590000001</v>
      </c>
      <c r="AB152" s="120">
        <v>1.47299509</v>
      </c>
      <c r="AC152" s="120">
        <v>3.436988543</v>
      </c>
      <c r="AD152" s="120"/>
      <c r="AE152" s="120"/>
      <c r="AF152" s="120"/>
      <c r="AG152" s="120"/>
      <c r="AH152" s="120"/>
      <c r="AI152" s="120">
        <v>2.6350245499999998</v>
      </c>
      <c r="AJ152" s="120"/>
      <c r="AK152" s="120">
        <v>8.1833060559999993</v>
      </c>
      <c r="AL152" s="21" t="s">
        <v>400</v>
      </c>
      <c r="AM152" s="39">
        <v>10</v>
      </c>
      <c r="AN152" s="21" t="s">
        <v>118</v>
      </c>
      <c r="AO152" s="21" t="s">
        <v>119</v>
      </c>
      <c r="AP152" s="21" t="s">
        <v>120</v>
      </c>
      <c r="AQ152" s="21" t="s">
        <v>121</v>
      </c>
      <c r="AR152" s="21" t="s">
        <v>298</v>
      </c>
      <c r="AS152" s="21" t="s">
        <v>401</v>
      </c>
      <c r="AT152" s="39">
        <v>2009</v>
      </c>
      <c r="AU152" s="21" t="s">
        <v>402</v>
      </c>
      <c r="AV152" s="21" t="s">
        <v>403</v>
      </c>
      <c r="AW152" s="21" t="s">
        <v>126</v>
      </c>
      <c r="AX152" s="21" t="s">
        <v>404</v>
      </c>
      <c r="AY152" s="21" t="str">
        <f>"https://doi.org/"&amp;Table1[[#This Row],[DOI]]</f>
        <v>https://doi.org/10.1016/j.buildenv.2008.03.007</v>
      </c>
      <c r="AZ152" s="21" t="s">
        <v>120</v>
      </c>
      <c r="BA152" s="21" t="s">
        <v>1056</v>
      </c>
      <c r="BB152" s="21" t="s">
        <v>1055</v>
      </c>
      <c r="BC152" s="21" t="s">
        <v>1054</v>
      </c>
      <c r="BD152" s="21" t="s">
        <v>405</v>
      </c>
      <c r="BE152" s="21" t="s">
        <v>131</v>
      </c>
      <c r="BF152" s="21" t="s">
        <v>132</v>
      </c>
      <c r="BG152" s="21" t="s">
        <v>406</v>
      </c>
      <c r="BH152" s="21">
        <v>5013</v>
      </c>
      <c r="BI152" s="21">
        <v>2782.605</v>
      </c>
      <c r="BJ152" s="21">
        <v>2870.8325</v>
      </c>
      <c r="BK152" s="21">
        <v>313.14999999999998</v>
      </c>
      <c r="BL152" s="21">
        <v>397.01249999999999</v>
      </c>
      <c r="BM152" s="21">
        <v>294140</v>
      </c>
      <c r="BN152" s="21">
        <v>51987</v>
      </c>
      <c r="BO152" s="21" t="s">
        <v>119</v>
      </c>
      <c r="BP152" s="21">
        <v>57709</v>
      </c>
      <c r="BQ152" s="21">
        <v>0.61799999999999999</v>
      </c>
      <c r="BR152" s="21">
        <v>0.67700000000000005</v>
      </c>
      <c r="BS152" s="21">
        <v>9320</v>
      </c>
      <c r="BT152" s="21">
        <v>32380</v>
      </c>
      <c r="BU152" s="21" t="s">
        <v>120</v>
      </c>
      <c r="BV152" s="21" t="s">
        <v>120</v>
      </c>
      <c r="BW152" s="22" t="s">
        <v>135</v>
      </c>
      <c r="BX152" s="23" t="str">
        <f>_xlfn.XLOOKUP(BW152,dimensions_items!$B$4:$B$35,dimensions_items!$C$4:$C$35,"NULL",0)</f>
        <v>R5.2OECD</v>
      </c>
      <c r="BY152" s="21" t="s">
        <v>37</v>
      </c>
      <c r="BZ152" s="22" t="s">
        <v>17</v>
      </c>
      <c r="CA152" s="22" t="s">
        <v>18</v>
      </c>
      <c r="CB152" s="22" t="s">
        <v>19</v>
      </c>
      <c r="CC152" s="21" t="str">
        <f t="shared" si="9"/>
        <v>RM</v>
      </c>
      <c r="CD152" s="21" t="str">
        <f t="shared" si="10"/>
        <v>C</v>
      </c>
      <c r="CE152" s="21" t="str">
        <f t="shared" si="11"/>
        <v>OECD_EU15</v>
      </c>
      <c r="CF152" s="21">
        <f>IF(ISNUMBER(Table1[[#This Row],[concrete]]),Table1[[#This Row],[concrete]],IF(AND(ISNUMBER(Table1[[#This Row],[cement]]),ISNUMBER(Table1[[#This Row],[aggregates]])),Table1[[#This Row],[cement]]+Table1[[#This Row],[aggregates]],""))</f>
        <v>1200.3273320000001</v>
      </c>
    </row>
    <row r="153" spans="1:84" s="8" customFormat="1">
      <c r="A153" s="10">
        <v>151</v>
      </c>
      <c r="B153" s="21" t="s">
        <v>407</v>
      </c>
      <c r="C153" s="21" t="s">
        <v>119</v>
      </c>
      <c r="D153" s="39">
        <v>2009</v>
      </c>
      <c r="E153" s="10">
        <v>2010</v>
      </c>
      <c r="F153" s="39">
        <v>62.1</v>
      </c>
      <c r="G153" s="39"/>
      <c r="H153" s="39">
        <v>1.66</v>
      </c>
      <c r="I153" s="39"/>
      <c r="J153" s="120">
        <v>50.66</v>
      </c>
      <c r="K153" s="120"/>
      <c r="L153" s="120"/>
      <c r="M153" s="120">
        <v>661.1</v>
      </c>
      <c r="N153" s="120">
        <v>38.19</v>
      </c>
      <c r="O153" s="120">
        <v>162.04</v>
      </c>
      <c r="P153" s="120"/>
      <c r="Q153" s="120"/>
      <c r="R153" s="120"/>
      <c r="S153" s="120"/>
      <c r="T153" s="120"/>
      <c r="U153" s="120"/>
      <c r="V153" s="120"/>
      <c r="W153" s="120"/>
      <c r="X153" s="120"/>
      <c r="Y153" s="120"/>
      <c r="Z153" s="120"/>
      <c r="AA153" s="120"/>
      <c r="AB153" s="120">
        <v>3.1</v>
      </c>
      <c r="AC153" s="120"/>
      <c r="AD153" s="120"/>
      <c r="AE153" s="120"/>
      <c r="AF153" s="120"/>
      <c r="AG153" s="120"/>
      <c r="AH153" s="120"/>
      <c r="AI153" s="120"/>
      <c r="AJ153" s="120"/>
      <c r="AK153" s="120">
        <v>23.19</v>
      </c>
      <c r="AL153" s="21" t="s">
        <v>408</v>
      </c>
      <c r="AM153" s="39" t="s">
        <v>119</v>
      </c>
      <c r="AN153" s="21" t="s">
        <v>119</v>
      </c>
      <c r="AO153" s="21" t="s">
        <v>119</v>
      </c>
      <c r="AP153" s="21" t="s">
        <v>409</v>
      </c>
      <c r="AQ153" s="21" t="s">
        <v>121</v>
      </c>
      <c r="AR153" s="21" t="s">
        <v>119</v>
      </c>
      <c r="AS153" s="21" t="s">
        <v>410</v>
      </c>
      <c r="AT153" s="39">
        <v>2015</v>
      </c>
      <c r="AU153" s="21" t="s">
        <v>411</v>
      </c>
      <c r="AV153" s="21" t="s">
        <v>125</v>
      </c>
      <c r="AW153" s="21" t="s">
        <v>126</v>
      </c>
      <c r="AX153" s="21" t="s">
        <v>412</v>
      </c>
      <c r="AY153" s="21" t="str">
        <f>"https://doi.org/"&amp;Table1[[#This Row],[DOI]]</f>
        <v>https://doi.org/10.1111/jiec.12284</v>
      </c>
      <c r="AZ153" s="21" t="s">
        <v>120</v>
      </c>
      <c r="BA153" s="21" t="s">
        <v>120</v>
      </c>
      <c r="BB153" s="21" t="s">
        <v>120</v>
      </c>
      <c r="BC153" s="21" t="s">
        <v>1057</v>
      </c>
      <c r="BD153" s="21" t="s">
        <v>288</v>
      </c>
      <c r="BE153" s="21" t="s">
        <v>131</v>
      </c>
      <c r="BF153" s="21" t="s">
        <v>233</v>
      </c>
      <c r="BG153" s="21" t="s">
        <v>406</v>
      </c>
      <c r="BH153" s="21">
        <v>3969</v>
      </c>
      <c r="BI153" s="21">
        <v>2049.5424750000002</v>
      </c>
      <c r="BJ153" s="21">
        <v>2139.56495</v>
      </c>
      <c r="BK153" s="21">
        <v>598.98497499999996</v>
      </c>
      <c r="BL153" s="21">
        <v>743.16997500000002</v>
      </c>
      <c r="BM153" s="21">
        <v>364485</v>
      </c>
      <c r="BN153" s="21">
        <v>127654</v>
      </c>
      <c r="BO153" s="21" t="s">
        <v>119</v>
      </c>
      <c r="BP153" s="21">
        <v>127529</v>
      </c>
      <c r="BQ153" s="21">
        <v>0.86</v>
      </c>
      <c r="BR153" s="21">
        <v>0.90800000000000003</v>
      </c>
      <c r="BS153" s="21">
        <v>33798</v>
      </c>
      <c r="BT153" s="21">
        <v>35477</v>
      </c>
      <c r="BU153" s="21" t="s">
        <v>120</v>
      </c>
      <c r="BV153" s="21" t="s">
        <v>120</v>
      </c>
      <c r="BW153" s="22" t="s">
        <v>413</v>
      </c>
      <c r="BX153" s="23" t="str">
        <f>_xlfn.XLOOKUP(BW153,dimensions_items!$B$4:$B$35,dimensions_items!$C$4:$C$35,"NULL",0)</f>
        <v>R5.2OECD</v>
      </c>
      <c r="BY153" s="23" t="s">
        <v>31</v>
      </c>
      <c r="BZ153" s="22" t="s">
        <v>31</v>
      </c>
      <c r="CA153" s="22" t="s">
        <v>31</v>
      </c>
      <c r="CB153" s="22" t="s">
        <v>23</v>
      </c>
      <c r="CC153" s="21" t="str">
        <f t="shared" si="9"/>
        <v>UN</v>
      </c>
      <c r="CD153" s="21" t="str">
        <f t="shared" si="10"/>
        <v>U</v>
      </c>
      <c r="CE153" s="21" t="str">
        <f t="shared" si="11"/>
        <v>OECD_JPN</v>
      </c>
      <c r="CF153" s="21">
        <f>IF(ISNUMBER(Table1[[#This Row],[concrete]]),Table1[[#This Row],[concrete]],IF(AND(ISNUMBER(Table1[[#This Row],[cement]]),ISNUMBER(Table1[[#This Row],[aggregates]])),Table1[[#This Row],[cement]]+Table1[[#This Row],[aggregates]],""))</f>
        <v>661.1</v>
      </c>
    </row>
    <row r="154" spans="1:84" s="8" customFormat="1">
      <c r="A154" s="10">
        <v>152</v>
      </c>
      <c r="B154" s="21" t="s">
        <v>407</v>
      </c>
      <c r="C154" s="21" t="s">
        <v>119</v>
      </c>
      <c r="D154" s="39"/>
      <c r="E154" s="10">
        <v>1949</v>
      </c>
      <c r="F154" s="39">
        <v>1</v>
      </c>
      <c r="G154" s="39"/>
      <c r="H154" s="39">
        <v>2</v>
      </c>
      <c r="I154" s="39"/>
      <c r="J154" s="120">
        <v>73</v>
      </c>
      <c r="K154" s="120"/>
      <c r="L154" s="120"/>
      <c r="M154" s="120">
        <v>5</v>
      </c>
      <c r="N154" s="120"/>
      <c r="O154" s="120">
        <v>78</v>
      </c>
      <c r="P154" s="120"/>
      <c r="Q154" s="120">
        <v>3</v>
      </c>
      <c r="R154" s="120"/>
      <c r="S154" s="120"/>
      <c r="T154" s="120"/>
      <c r="U154" s="120"/>
      <c r="V154" s="120"/>
      <c r="W154" s="120"/>
      <c r="X154" s="120"/>
      <c r="Y154" s="120"/>
      <c r="Z154" s="120"/>
      <c r="AA154" s="120">
        <v>52</v>
      </c>
      <c r="AB154" s="120">
        <v>5</v>
      </c>
      <c r="AC154" s="120"/>
      <c r="AD154" s="120"/>
      <c r="AE154" s="120"/>
      <c r="AF154" s="120"/>
      <c r="AG154" s="120"/>
      <c r="AH154" s="120"/>
      <c r="AI154" s="120"/>
      <c r="AJ154" s="120"/>
      <c r="AK154" s="120">
        <v>32</v>
      </c>
      <c r="AL154" s="21" t="s">
        <v>414</v>
      </c>
      <c r="AM154" s="39" t="s">
        <v>119</v>
      </c>
      <c r="AN154" s="21" t="s">
        <v>118</v>
      </c>
      <c r="AO154" s="21" t="s">
        <v>20</v>
      </c>
      <c r="AP154" s="21" t="s">
        <v>120</v>
      </c>
      <c r="AQ154" s="21" t="s">
        <v>119</v>
      </c>
      <c r="AR154" s="21" t="s">
        <v>119</v>
      </c>
      <c r="AS154" s="21" t="s">
        <v>415</v>
      </c>
      <c r="AT154" s="39">
        <v>2009</v>
      </c>
      <c r="AU154" s="21" t="s">
        <v>416</v>
      </c>
      <c r="AV154" s="21" t="s">
        <v>344</v>
      </c>
      <c r="AW154" s="21" t="s">
        <v>126</v>
      </c>
      <c r="AX154" s="21" t="s">
        <v>417</v>
      </c>
      <c r="AY154" s="21" t="str">
        <f>"https://doi.org/"&amp;Table1[[#This Row],[DOI]]</f>
        <v>https://doi.org/10.1080/09613210903169394</v>
      </c>
      <c r="AZ154" s="21" t="s">
        <v>120</v>
      </c>
      <c r="BA154" s="21" t="s">
        <v>120</v>
      </c>
      <c r="BB154" s="21" t="s">
        <v>120</v>
      </c>
      <c r="BC154" s="21" t="s">
        <v>1058</v>
      </c>
      <c r="BD154" s="21" t="s">
        <v>418</v>
      </c>
      <c r="BE154" s="21" t="s">
        <v>131</v>
      </c>
      <c r="BF154" s="21" t="s">
        <v>233</v>
      </c>
      <c r="BG154" s="21" t="s">
        <v>406</v>
      </c>
      <c r="BH154" s="21">
        <v>3969</v>
      </c>
      <c r="BI154" s="21" t="s">
        <v>119</v>
      </c>
      <c r="BJ154" s="21">
        <v>2017.3125</v>
      </c>
      <c r="BK154" s="21" t="s">
        <v>119</v>
      </c>
      <c r="BL154" s="21">
        <v>653.51250000000005</v>
      </c>
      <c r="BM154" s="21">
        <v>364485</v>
      </c>
      <c r="BN154" s="21" t="s">
        <v>119</v>
      </c>
      <c r="BO154" s="21" t="s">
        <v>419</v>
      </c>
      <c r="BP154" s="21">
        <v>81971</v>
      </c>
      <c r="BQ154" s="21" t="s">
        <v>119</v>
      </c>
      <c r="BR154" s="21">
        <v>0.53400000000000003</v>
      </c>
      <c r="BS154" s="21" t="s">
        <v>119</v>
      </c>
      <c r="BT154" s="21">
        <v>2363</v>
      </c>
      <c r="BU154" s="21" t="s">
        <v>120</v>
      </c>
      <c r="BV154" s="21" t="s">
        <v>120</v>
      </c>
      <c r="BW154" s="22" t="s">
        <v>413</v>
      </c>
      <c r="BX154" s="23" t="str">
        <f>_xlfn.XLOOKUP(BW154,dimensions_items!$B$4:$B$35,dimensions_items!$C$4:$C$35,"NULL",0)</f>
        <v>R5.2OECD</v>
      </c>
      <c r="BY154" s="23" t="s">
        <v>16</v>
      </c>
      <c r="BZ154" s="22" t="s">
        <v>1598</v>
      </c>
      <c r="CA154" s="22" t="s">
        <v>18</v>
      </c>
      <c r="CB154" s="22" t="s">
        <v>28</v>
      </c>
      <c r="CC154" s="21" t="str">
        <f t="shared" si="9"/>
        <v>RS</v>
      </c>
      <c r="CD154" s="21" t="str">
        <f t="shared" si="10"/>
        <v>T</v>
      </c>
      <c r="CE154" s="21" t="str">
        <f t="shared" si="11"/>
        <v>OECD_JPN</v>
      </c>
      <c r="CF154" s="21">
        <f>IF(ISNUMBER(Table1[[#This Row],[concrete]]),Table1[[#This Row],[concrete]],IF(AND(ISNUMBER(Table1[[#This Row],[cement]]),ISNUMBER(Table1[[#This Row],[aggregates]])),Table1[[#This Row],[cement]]+Table1[[#This Row],[aggregates]],""))</f>
        <v>5</v>
      </c>
    </row>
    <row r="155" spans="1:84" s="8" customFormat="1">
      <c r="A155" s="10">
        <v>153</v>
      </c>
      <c r="B155" s="21" t="s">
        <v>407</v>
      </c>
      <c r="C155" s="21" t="s">
        <v>119</v>
      </c>
      <c r="D155" s="39">
        <v>1950</v>
      </c>
      <c r="E155" s="10">
        <v>1958</v>
      </c>
      <c r="F155" s="39">
        <v>4</v>
      </c>
      <c r="G155" s="39"/>
      <c r="H155" s="39">
        <v>2</v>
      </c>
      <c r="I155" s="39"/>
      <c r="J155" s="120">
        <v>73</v>
      </c>
      <c r="K155" s="120"/>
      <c r="L155" s="120"/>
      <c r="M155" s="120">
        <v>113</v>
      </c>
      <c r="N155" s="120"/>
      <c r="O155" s="120">
        <v>78</v>
      </c>
      <c r="P155" s="120"/>
      <c r="Q155" s="120">
        <v>3</v>
      </c>
      <c r="R155" s="120"/>
      <c r="S155" s="120"/>
      <c r="T155" s="120"/>
      <c r="U155" s="120"/>
      <c r="V155" s="120"/>
      <c r="W155" s="120"/>
      <c r="X155" s="120"/>
      <c r="Y155" s="120"/>
      <c r="Z155" s="120"/>
      <c r="AA155" s="120">
        <v>52</v>
      </c>
      <c r="AB155" s="120">
        <v>5</v>
      </c>
      <c r="AC155" s="120"/>
      <c r="AD155" s="120"/>
      <c r="AE155" s="120"/>
      <c r="AF155" s="120"/>
      <c r="AG155" s="120"/>
      <c r="AH155" s="120"/>
      <c r="AI155" s="120"/>
      <c r="AJ155" s="120"/>
      <c r="AK155" s="120">
        <v>32</v>
      </c>
      <c r="AL155" s="21" t="s">
        <v>414</v>
      </c>
      <c r="AM155" s="39" t="s">
        <v>119</v>
      </c>
      <c r="AN155" s="21" t="s">
        <v>118</v>
      </c>
      <c r="AO155" s="21" t="s">
        <v>20</v>
      </c>
      <c r="AP155" s="21" t="s">
        <v>120</v>
      </c>
      <c r="AQ155" s="21" t="s">
        <v>119</v>
      </c>
      <c r="AR155" s="21" t="s">
        <v>119</v>
      </c>
      <c r="AS155" s="21" t="s">
        <v>415</v>
      </c>
      <c r="AT155" s="39">
        <v>2009</v>
      </c>
      <c r="AU155" s="21" t="s">
        <v>416</v>
      </c>
      <c r="AV155" s="21" t="s">
        <v>344</v>
      </c>
      <c r="AW155" s="21" t="s">
        <v>126</v>
      </c>
      <c r="AX155" s="21" t="s">
        <v>417</v>
      </c>
      <c r="AY155" s="21" t="str">
        <f>"https://doi.org/"&amp;Table1[[#This Row],[DOI]]</f>
        <v>https://doi.org/10.1080/09613210903169394</v>
      </c>
      <c r="AZ155" s="21" t="s">
        <v>120</v>
      </c>
      <c r="BA155" s="21" t="s">
        <v>120</v>
      </c>
      <c r="BB155" s="21" t="s">
        <v>120</v>
      </c>
      <c r="BC155" s="21" t="s">
        <v>1058</v>
      </c>
      <c r="BD155" s="21" t="s">
        <v>420</v>
      </c>
      <c r="BE155" s="21" t="s">
        <v>131</v>
      </c>
      <c r="BF155" s="21" t="s">
        <v>233</v>
      </c>
      <c r="BG155" s="21" t="s">
        <v>406</v>
      </c>
      <c r="BH155" s="21">
        <v>3969</v>
      </c>
      <c r="BI155" s="21">
        <v>2026.3249499999999</v>
      </c>
      <c r="BJ155" s="21">
        <v>2061.6001000000001</v>
      </c>
      <c r="BK155" s="21">
        <v>662.12750000000005</v>
      </c>
      <c r="BL155" s="21">
        <v>600.90252499999997</v>
      </c>
      <c r="BM155" s="21">
        <v>364485</v>
      </c>
      <c r="BN155" s="21">
        <v>83805</v>
      </c>
      <c r="BO155" s="21" t="s">
        <v>119</v>
      </c>
      <c r="BP155" s="21">
        <v>92389</v>
      </c>
      <c r="BQ155" s="21">
        <v>0.53400000000000003</v>
      </c>
      <c r="BR155" s="21">
        <v>0.63300000000000001</v>
      </c>
      <c r="BS155" s="21">
        <v>2519</v>
      </c>
      <c r="BT155" s="21">
        <v>4324</v>
      </c>
      <c r="BU155" s="21" t="s">
        <v>120</v>
      </c>
      <c r="BV155" s="21" t="s">
        <v>120</v>
      </c>
      <c r="BW155" s="22" t="s">
        <v>413</v>
      </c>
      <c r="BX155" s="23" t="str">
        <f>_xlfn.XLOOKUP(BW155,dimensions_items!$B$4:$B$35,dimensions_items!$C$4:$C$35,"NULL",0)</f>
        <v>R5.2OECD</v>
      </c>
      <c r="BY155" s="23" t="s">
        <v>16</v>
      </c>
      <c r="BZ155" s="22" t="s">
        <v>1598</v>
      </c>
      <c r="CA155" s="22" t="s">
        <v>18</v>
      </c>
      <c r="CB155" s="22" t="s">
        <v>28</v>
      </c>
      <c r="CC155" s="21" t="str">
        <f t="shared" si="9"/>
        <v>RS</v>
      </c>
      <c r="CD155" s="21" t="str">
        <f t="shared" si="10"/>
        <v>T</v>
      </c>
      <c r="CE155" s="21" t="str">
        <f t="shared" si="11"/>
        <v>OECD_JPN</v>
      </c>
      <c r="CF155" s="21">
        <f>IF(ISNUMBER(Table1[[#This Row],[concrete]]),Table1[[#This Row],[concrete]],IF(AND(ISNUMBER(Table1[[#This Row],[cement]]),ISNUMBER(Table1[[#This Row],[aggregates]])),Table1[[#This Row],[cement]]+Table1[[#This Row],[aggregates]],""))</f>
        <v>113</v>
      </c>
    </row>
    <row r="156" spans="1:84" s="8" customFormat="1">
      <c r="A156" s="10">
        <v>154</v>
      </c>
      <c r="B156" s="21" t="s">
        <v>407</v>
      </c>
      <c r="C156" s="21" t="s">
        <v>119</v>
      </c>
      <c r="D156" s="39">
        <v>1959</v>
      </c>
      <c r="E156" s="10">
        <v>1970</v>
      </c>
      <c r="F156" s="39">
        <v>4</v>
      </c>
      <c r="G156" s="39"/>
      <c r="H156" s="39">
        <v>2</v>
      </c>
      <c r="I156" s="39"/>
      <c r="J156" s="120">
        <v>81</v>
      </c>
      <c r="K156" s="120"/>
      <c r="L156" s="120"/>
      <c r="M156" s="120">
        <v>113</v>
      </c>
      <c r="N156" s="120"/>
      <c r="O156" s="120">
        <v>78</v>
      </c>
      <c r="P156" s="120"/>
      <c r="Q156" s="120">
        <v>3</v>
      </c>
      <c r="R156" s="120"/>
      <c r="S156" s="120"/>
      <c r="T156" s="120"/>
      <c r="U156" s="120"/>
      <c r="V156" s="120"/>
      <c r="W156" s="120"/>
      <c r="X156" s="120"/>
      <c r="Y156" s="120"/>
      <c r="Z156" s="120"/>
      <c r="AA156" s="120">
        <v>52</v>
      </c>
      <c r="AB156" s="120">
        <v>5</v>
      </c>
      <c r="AC156" s="120"/>
      <c r="AD156" s="120"/>
      <c r="AE156" s="120"/>
      <c r="AF156" s="120"/>
      <c r="AG156" s="120"/>
      <c r="AH156" s="120"/>
      <c r="AI156" s="120"/>
      <c r="AJ156" s="120"/>
      <c r="AK156" s="120">
        <v>32</v>
      </c>
      <c r="AL156" s="21" t="s">
        <v>414</v>
      </c>
      <c r="AM156" s="39" t="s">
        <v>119</v>
      </c>
      <c r="AN156" s="21" t="s">
        <v>118</v>
      </c>
      <c r="AO156" s="21" t="s">
        <v>20</v>
      </c>
      <c r="AP156" s="21" t="s">
        <v>120</v>
      </c>
      <c r="AQ156" s="21" t="s">
        <v>119</v>
      </c>
      <c r="AR156" s="21" t="s">
        <v>119</v>
      </c>
      <c r="AS156" s="21" t="s">
        <v>415</v>
      </c>
      <c r="AT156" s="39">
        <v>2009</v>
      </c>
      <c r="AU156" s="21" t="s">
        <v>416</v>
      </c>
      <c r="AV156" s="21" t="s">
        <v>344</v>
      </c>
      <c r="AW156" s="21" t="s">
        <v>126</v>
      </c>
      <c r="AX156" s="21" t="s">
        <v>417</v>
      </c>
      <c r="AY156" s="21" t="str">
        <f>"https://doi.org/"&amp;Table1[[#This Row],[DOI]]</f>
        <v>https://doi.org/10.1080/09613210903169394</v>
      </c>
      <c r="AZ156" s="21" t="s">
        <v>120</v>
      </c>
      <c r="BA156" s="21" t="s">
        <v>120</v>
      </c>
      <c r="BB156" s="21" t="s">
        <v>120</v>
      </c>
      <c r="BC156" s="21" t="s">
        <v>1058</v>
      </c>
      <c r="BD156" s="21" t="s">
        <v>421</v>
      </c>
      <c r="BE156" s="21" t="s">
        <v>131</v>
      </c>
      <c r="BF156" s="21" t="s">
        <v>233</v>
      </c>
      <c r="BG156" s="21" t="s">
        <v>406</v>
      </c>
      <c r="BH156" s="21">
        <v>3969</v>
      </c>
      <c r="BI156" s="21">
        <v>1938.385</v>
      </c>
      <c r="BJ156" s="21">
        <v>2321.2675749999999</v>
      </c>
      <c r="BK156" s="21">
        <v>631.95000000000005</v>
      </c>
      <c r="BL156" s="21">
        <v>594.34252500000002</v>
      </c>
      <c r="BM156" s="21">
        <v>364485</v>
      </c>
      <c r="BN156" s="21">
        <v>93297</v>
      </c>
      <c r="BO156" s="21" t="s">
        <v>119</v>
      </c>
      <c r="BP156" s="21">
        <v>104345</v>
      </c>
      <c r="BQ156" s="21">
        <v>0.63300000000000001</v>
      </c>
      <c r="BR156" s="21">
        <v>0.71899999999999997</v>
      </c>
      <c r="BS156" s="21">
        <v>4652</v>
      </c>
      <c r="BT156" s="21">
        <v>12904</v>
      </c>
      <c r="BU156" s="21" t="s">
        <v>120</v>
      </c>
      <c r="BV156" s="21" t="s">
        <v>120</v>
      </c>
      <c r="BW156" s="22" t="s">
        <v>413</v>
      </c>
      <c r="BX156" s="23" t="str">
        <f>_xlfn.XLOOKUP(BW156,dimensions_items!$B$4:$B$35,dimensions_items!$C$4:$C$35,"NULL",0)</f>
        <v>R5.2OECD</v>
      </c>
      <c r="BY156" s="23" t="s">
        <v>16</v>
      </c>
      <c r="BZ156" s="22" t="s">
        <v>1598</v>
      </c>
      <c r="CA156" s="22" t="s">
        <v>18</v>
      </c>
      <c r="CB156" s="22" t="s">
        <v>28</v>
      </c>
      <c r="CC156" s="21" t="str">
        <f t="shared" si="9"/>
        <v>RS</v>
      </c>
      <c r="CD156" s="21" t="str">
        <f t="shared" si="10"/>
        <v>T</v>
      </c>
      <c r="CE156" s="21" t="str">
        <f t="shared" si="11"/>
        <v>OECD_JPN</v>
      </c>
      <c r="CF156" s="21">
        <f>IF(ISNUMBER(Table1[[#This Row],[concrete]]),Table1[[#This Row],[concrete]],IF(AND(ISNUMBER(Table1[[#This Row],[cement]]),ISNUMBER(Table1[[#This Row],[aggregates]])),Table1[[#This Row],[cement]]+Table1[[#This Row],[aggregates]],""))</f>
        <v>113</v>
      </c>
    </row>
    <row r="157" spans="1:84" s="8" customFormat="1">
      <c r="A157" s="10">
        <v>155</v>
      </c>
      <c r="B157" s="21" t="s">
        <v>407</v>
      </c>
      <c r="C157" s="21" t="s">
        <v>119</v>
      </c>
      <c r="D157" s="39">
        <v>1971</v>
      </c>
      <c r="E157" s="10">
        <v>1980</v>
      </c>
      <c r="F157" s="39">
        <v>6</v>
      </c>
      <c r="G157" s="39"/>
      <c r="H157" s="39">
        <v>2</v>
      </c>
      <c r="I157" s="39"/>
      <c r="J157" s="120">
        <v>81</v>
      </c>
      <c r="K157" s="120"/>
      <c r="L157" s="120"/>
      <c r="M157" s="120">
        <v>185</v>
      </c>
      <c r="N157" s="120"/>
      <c r="O157" s="120">
        <v>78</v>
      </c>
      <c r="P157" s="120"/>
      <c r="Q157" s="120">
        <v>3</v>
      </c>
      <c r="R157" s="120"/>
      <c r="S157" s="120"/>
      <c r="T157" s="120"/>
      <c r="U157" s="120"/>
      <c r="V157" s="120"/>
      <c r="W157" s="120"/>
      <c r="X157" s="120"/>
      <c r="Y157" s="120"/>
      <c r="Z157" s="120"/>
      <c r="AA157" s="120">
        <v>52</v>
      </c>
      <c r="AB157" s="120">
        <v>5</v>
      </c>
      <c r="AC157" s="120"/>
      <c r="AD157" s="120"/>
      <c r="AE157" s="120"/>
      <c r="AF157" s="120"/>
      <c r="AG157" s="120"/>
      <c r="AH157" s="120"/>
      <c r="AI157" s="120"/>
      <c r="AJ157" s="120"/>
      <c r="AK157" s="120">
        <v>32</v>
      </c>
      <c r="AL157" s="21" t="s">
        <v>414</v>
      </c>
      <c r="AM157" s="39" t="s">
        <v>119</v>
      </c>
      <c r="AN157" s="21" t="s">
        <v>118</v>
      </c>
      <c r="AO157" s="21" t="s">
        <v>20</v>
      </c>
      <c r="AP157" s="21" t="s">
        <v>120</v>
      </c>
      <c r="AQ157" s="21" t="s">
        <v>119</v>
      </c>
      <c r="AR157" s="21" t="s">
        <v>119</v>
      </c>
      <c r="AS157" s="21" t="s">
        <v>415</v>
      </c>
      <c r="AT157" s="39">
        <v>2009</v>
      </c>
      <c r="AU157" s="21" t="s">
        <v>416</v>
      </c>
      <c r="AV157" s="21" t="s">
        <v>344</v>
      </c>
      <c r="AW157" s="21" t="s">
        <v>126</v>
      </c>
      <c r="AX157" s="21" t="s">
        <v>417</v>
      </c>
      <c r="AY157" s="21" t="str">
        <f>"https://doi.org/"&amp;Table1[[#This Row],[DOI]]</f>
        <v>https://doi.org/10.1080/09613210903169394</v>
      </c>
      <c r="AZ157" s="21" t="s">
        <v>120</v>
      </c>
      <c r="BA157" s="21" t="s">
        <v>120</v>
      </c>
      <c r="BB157" s="21" t="s">
        <v>120</v>
      </c>
      <c r="BC157" s="21" t="s">
        <v>1058</v>
      </c>
      <c r="BD157" s="21" t="s">
        <v>422</v>
      </c>
      <c r="BE157" s="21" t="s">
        <v>131</v>
      </c>
      <c r="BF157" s="21" t="s">
        <v>233</v>
      </c>
      <c r="BG157" s="21" t="s">
        <v>406</v>
      </c>
      <c r="BH157" s="21">
        <v>3969</v>
      </c>
      <c r="BI157" s="21">
        <v>2254.7600000000002</v>
      </c>
      <c r="BJ157" s="21">
        <v>2262.1174249999999</v>
      </c>
      <c r="BK157" s="21">
        <v>566.04247499999997</v>
      </c>
      <c r="BL157" s="21">
        <v>552.41497500000003</v>
      </c>
      <c r="BM157" s="21">
        <v>364485</v>
      </c>
      <c r="BN157" s="21">
        <v>105697</v>
      </c>
      <c r="BO157" s="21" t="s">
        <v>119</v>
      </c>
      <c r="BP157" s="21">
        <v>116807</v>
      </c>
      <c r="BQ157" s="21">
        <v>0.71899999999999997</v>
      </c>
      <c r="BR157" s="21">
        <v>0.76200000000000001</v>
      </c>
      <c r="BS157" s="21">
        <v>13521</v>
      </c>
      <c r="BT157" s="21">
        <v>20408</v>
      </c>
      <c r="BU157" s="21" t="s">
        <v>120</v>
      </c>
      <c r="BV157" s="21" t="s">
        <v>120</v>
      </c>
      <c r="BW157" s="22" t="s">
        <v>413</v>
      </c>
      <c r="BX157" s="23" t="str">
        <f>_xlfn.XLOOKUP(BW157,dimensions_items!$B$4:$B$35,dimensions_items!$C$4:$C$35,"NULL",0)</f>
        <v>R5.2OECD</v>
      </c>
      <c r="BY157" s="23" t="s">
        <v>16</v>
      </c>
      <c r="BZ157" s="22" t="s">
        <v>1598</v>
      </c>
      <c r="CA157" s="22" t="s">
        <v>18</v>
      </c>
      <c r="CB157" s="22" t="s">
        <v>28</v>
      </c>
      <c r="CC157" s="21" t="str">
        <f t="shared" si="9"/>
        <v>RS</v>
      </c>
      <c r="CD157" s="21" t="str">
        <f t="shared" si="10"/>
        <v>T</v>
      </c>
      <c r="CE157" s="21" t="str">
        <f t="shared" si="11"/>
        <v>OECD_JPN</v>
      </c>
      <c r="CF157" s="21">
        <f>IF(ISNUMBER(Table1[[#This Row],[concrete]]),Table1[[#This Row],[concrete]],IF(AND(ISNUMBER(Table1[[#This Row],[cement]]),ISNUMBER(Table1[[#This Row],[aggregates]])),Table1[[#This Row],[cement]]+Table1[[#This Row],[aggregates]],""))</f>
        <v>185</v>
      </c>
    </row>
    <row r="158" spans="1:84" s="8" customFormat="1">
      <c r="A158" s="10">
        <v>156</v>
      </c>
      <c r="B158" s="21" t="s">
        <v>407</v>
      </c>
      <c r="C158" s="21" t="s">
        <v>119</v>
      </c>
      <c r="D158" s="39">
        <v>1981</v>
      </c>
      <c r="E158" s="10">
        <v>1999</v>
      </c>
      <c r="F158" s="39">
        <v>6</v>
      </c>
      <c r="G158" s="39"/>
      <c r="H158" s="39">
        <v>2</v>
      </c>
      <c r="I158" s="39"/>
      <c r="J158" s="120">
        <v>88</v>
      </c>
      <c r="K158" s="120"/>
      <c r="L158" s="120"/>
      <c r="M158" s="120">
        <v>185</v>
      </c>
      <c r="N158" s="120"/>
      <c r="O158" s="120">
        <v>78</v>
      </c>
      <c r="P158" s="120"/>
      <c r="Q158" s="120">
        <v>3</v>
      </c>
      <c r="R158" s="120"/>
      <c r="S158" s="120"/>
      <c r="T158" s="120"/>
      <c r="U158" s="120"/>
      <c r="V158" s="120"/>
      <c r="W158" s="120"/>
      <c r="X158" s="120"/>
      <c r="Y158" s="120"/>
      <c r="Z158" s="120"/>
      <c r="AA158" s="120">
        <v>52</v>
      </c>
      <c r="AB158" s="120">
        <v>5</v>
      </c>
      <c r="AC158" s="120"/>
      <c r="AD158" s="120"/>
      <c r="AE158" s="120"/>
      <c r="AF158" s="120"/>
      <c r="AG158" s="120"/>
      <c r="AH158" s="120"/>
      <c r="AI158" s="120"/>
      <c r="AJ158" s="120"/>
      <c r="AK158" s="120">
        <v>32</v>
      </c>
      <c r="AL158" s="21" t="s">
        <v>414</v>
      </c>
      <c r="AM158" s="39" t="s">
        <v>119</v>
      </c>
      <c r="AN158" s="21" t="s">
        <v>118</v>
      </c>
      <c r="AO158" s="21" t="s">
        <v>20</v>
      </c>
      <c r="AP158" s="21" t="s">
        <v>120</v>
      </c>
      <c r="AQ158" s="21" t="s">
        <v>119</v>
      </c>
      <c r="AR158" s="21" t="s">
        <v>119</v>
      </c>
      <c r="AS158" s="21" t="s">
        <v>415</v>
      </c>
      <c r="AT158" s="39">
        <v>2009</v>
      </c>
      <c r="AU158" s="21" t="s">
        <v>416</v>
      </c>
      <c r="AV158" s="21" t="s">
        <v>344</v>
      </c>
      <c r="AW158" s="21" t="s">
        <v>126</v>
      </c>
      <c r="AX158" s="21" t="s">
        <v>417</v>
      </c>
      <c r="AY158" s="21" t="str">
        <f>"https://doi.org/"&amp;Table1[[#This Row],[DOI]]</f>
        <v>https://doi.org/10.1080/09613210903169394</v>
      </c>
      <c r="AZ158" s="21" t="s">
        <v>120</v>
      </c>
      <c r="BA158" s="21" t="s">
        <v>120</v>
      </c>
      <c r="BB158" s="21" t="s">
        <v>120</v>
      </c>
      <c r="BC158" s="21" t="s">
        <v>1058</v>
      </c>
      <c r="BD158" s="21" t="s">
        <v>423</v>
      </c>
      <c r="BE158" s="21" t="s">
        <v>131</v>
      </c>
      <c r="BF158" s="21" t="s">
        <v>233</v>
      </c>
      <c r="BG158" s="21" t="s">
        <v>406</v>
      </c>
      <c r="BH158" s="21">
        <v>3969</v>
      </c>
      <c r="BI158" s="21">
        <v>2342.4951249999999</v>
      </c>
      <c r="BJ158" s="21">
        <v>2095.719975</v>
      </c>
      <c r="BK158" s="21">
        <v>565.36749999999995</v>
      </c>
      <c r="BL158" s="21">
        <v>693.55250000000001</v>
      </c>
      <c r="BM158" s="21">
        <v>364485</v>
      </c>
      <c r="BN158" s="21">
        <v>117648</v>
      </c>
      <c r="BO158" s="21" t="s">
        <v>119</v>
      </c>
      <c r="BP158" s="21">
        <v>126689</v>
      </c>
      <c r="BQ158" s="21">
        <v>0.76200000000000001</v>
      </c>
      <c r="BR158" s="21">
        <v>0.78600000000000003</v>
      </c>
      <c r="BS158" s="21">
        <v>19954</v>
      </c>
      <c r="BT158" s="21">
        <v>31980</v>
      </c>
      <c r="BU158" s="21" t="s">
        <v>120</v>
      </c>
      <c r="BV158" s="21" t="s">
        <v>120</v>
      </c>
      <c r="BW158" s="22" t="s">
        <v>413</v>
      </c>
      <c r="BX158" s="23" t="str">
        <f>_xlfn.XLOOKUP(BW158,dimensions_items!$B$4:$B$35,dimensions_items!$C$4:$C$35,"NULL",0)</f>
        <v>R5.2OECD</v>
      </c>
      <c r="BY158" s="23" t="s">
        <v>16</v>
      </c>
      <c r="BZ158" s="22" t="s">
        <v>1598</v>
      </c>
      <c r="CA158" s="22" t="s">
        <v>18</v>
      </c>
      <c r="CB158" s="22" t="s">
        <v>28</v>
      </c>
      <c r="CC158" s="21" t="str">
        <f t="shared" si="9"/>
        <v>RS</v>
      </c>
      <c r="CD158" s="21" t="str">
        <f t="shared" si="10"/>
        <v>T</v>
      </c>
      <c r="CE158" s="21" t="str">
        <f t="shared" si="11"/>
        <v>OECD_JPN</v>
      </c>
      <c r="CF158" s="21">
        <f>IF(ISNUMBER(Table1[[#This Row],[concrete]]),Table1[[#This Row],[concrete]],IF(AND(ISNUMBER(Table1[[#This Row],[cement]]),ISNUMBER(Table1[[#This Row],[aggregates]])),Table1[[#This Row],[cement]]+Table1[[#This Row],[aggregates]],""))</f>
        <v>185</v>
      </c>
    </row>
    <row r="159" spans="1:84" s="8" customFormat="1">
      <c r="A159" s="10">
        <v>157</v>
      </c>
      <c r="B159" s="21" t="s">
        <v>407</v>
      </c>
      <c r="C159" s="21" t="s">
        <v>119</v>
      </c>
      <c r="D159" s="39">
        <v>2000</v>
      </c>
      <c r="E159" s="10">
        <v>2009</v>
      </c>
      <c r="F159" s="39">
        <v>7</v>
      </c>
      <c r="G159" s="39"/>
      <c r="H159" s="39">
        <v>2</v>
      </c>
      <c r="I159" s="39"/>
      <c r="J159" s="120">
        <v>88</v>
      </c>
      <c r="K159" s="120"/>
      <c r="L159" s="120"/>
      <c r="M159" s="120">
        <v>220</v>
      </c>
      <c r="N159" s="120"/>
      <c r="O159" s="120">
        <v>78</v>
      </c>
      <c r="P159" s="120"/>
      <c r="Q159" s="120">
        <v>3</v>
      </c>
      <c r="R159" s="120"/>
      <c r="S159" s="120"/>
      <c r="T159" s="120"/>
      <c r="U159" s="120"/>
      <c r="V159" s="120"/>
      <c r="W159" s="120"/>
      <c r="X159" s="120"/>
      <c r="Y159" s="120"/>
      <c r="Z159" s="120"/>
      <c r="AA159" s="120">
        <v>52</v>
      </c>
      <c r="AB159" s="120">
        <v>5</v>
      </c>
      <c r="AC159" s="120"/>
      <c r="AD159" s="120"/>
      <c r="AE159" s="120"/>
      <c r="AF159" s="120"/>
      <c r="AG159" s="120"/>
      <c r="AH159" s="120"/>
      <c r="AI159" s="120"/>
      <c r="AJ159" s="120"/>
      <c r="AK159" s="120">
        <v>32</v>
      </c>
      <c r="AL159" s="21" t="s">
        <v>414</v>
      </c>
      <c r="AM159" s="39" t="s">
        <v>119</v>
      </c>
      <c r="AN159" s="21" t="s">
        <v>118</v>
      </c>
      <c r="AO159" s="21" t="s">
        <v>20</v>
      </c>
      <c r="AP159" s="21" t="s">
        <v>120</v>
      </c>
      <c r="AQ159" s="21" t="s">
        <v>119</v>
      </c>
      <c r="AR159" s="21" t="s">
        <v>119</v>
      </c>
      <c r="AS159" s="21" t="s">
        <v>415</v>
      </c>
      <c r="AT159" s="39">
        <v>2009</v>
      </c>
      <c r="AU159" s="21" t="s">
        <v>416</v>
      </c>
      <c r="AV159" s="21" t="s">
        <v>344</v>
      </c>
      <c r="AW159" s="21" t="s">
        <v>126</v>
      </c>
      <c r="AX159" s="21" t="s">
        <v>417</v>
      </c>
      <c r="AY159" s="21" t="str">
        <f>"https://doi.org/"&amp;Table1[[#This Row],[DOI]]</f>
        <v>https://doi.org/10.1080/09613210903169394</v>
      </c>
      <c r="AZ159" s="21" t="s">
        <v>120</v>
      </c>
      <c r="BA159" s="21" t="s">
        <v>120</v>
      </c>
      <c r="BB159" s="21" t="s">
        <v>120</v>
      </c>
      <c r="BC159" s="21" t="s">
        <v>1058</v>
      </c>
      <c r="BD159" s="21" t="s">
        <v>219</v>
      </c>
      <c r="BE159" s="21" t="s">
        <v>131</v>
      </c>
      <c r="BF159" s="21" t="s">
        <v>233</v>
      </c>
      <c r="BG159" s="21" t="s">
        <v>406</v>
      </c>
      <c r="BH159" s="21">
        <v>3969</v>
      </c>
      <c r="BI159" s="21">
        <v>2128.6374500000002</v>
      </c>
      <c r="BJ159" s="21">
        <v>2049.5424750000002</v>
      </c>
      <c r="BK159" s="21">
        <v>681.28247499999998</v>
      </c>
      <c r="BL159" s="21">
        <v>598.98497499999996</v>
      </c>
      <c r="BM159" s="21">
        <v>364485</v>
      </c>
      <c r="BN159" s="21">
        <v>126933</v>
      </c>
      <c r="BO159" s="21" t="s">
        <v>119</v>
      </c>
      <c r="BP159" s="21">
        <v>127654</v>
      </c>
      <c r="BQ159" s="21">
        <v>0.78600000000000003</v>
      </c>
      <c r="BR159" s="21">
        <v>0.90800000000000003</v>
      </c>
      <c r="BS159" s="21">
        <v>33294</v>
      </c>
      <c r="BT159" s="21">
        <v>33798</v>
      </c>
      <c r="BU159" s="21" t="s">
        <v>120</v>
      </c>
      <c r="BV159" s="21" t="s">
        <v>120</v>
      </c>
      <c r="BW159" s="22" t="s">
        <v>413</v>
      </c>
      <c r="BX159" s="23" t="str">
        <f>_xlfn.XLOOKUP(BW159,dimensions_items!$B$4:$B$35,dimensions_items!$C$4:$C$35,"NULL",0)</f>
        <v>R5.2OECD</v>
      </c>
      <c r="BY159" s="23" t="s">
        <v>16</v>
      </c>
      <c r="BZ159" s="22" t="s">
        <v>1598</v>
      </c>
      <c r="CA159" s="22" t="s">
        <v>18</v>
      </c>
      <c r="CB159" s="22" t="s">
        <v>28</v>
      </c>
      <c r="CC159" s="21" t="str">
        <f t="shared" si="9"/>
        <v>RS</v>
      </c>
      <c r="CD159" s="21" t="str">
        <f t="shared" si="10"/>
        <v>T</v>
      </c>
      <c r="CE159" s="21" t="str">
        <f t="shared" si="11"/>
        <v>OECD_JPN</v>
      </c>
      <c r="CF159" s="21">
        <f>IF(ISNUMBER(Table1[[#This Row],[concrete]]),Table1[[#This Row],[concrete]],IF(AND(ISNUMBER(Table1[[#This Row],[cement]]),ISNUMBER(Table1[[#This Row],[aggregates]])),Table1[[#This Row],[cement]]+Table1[[#This Row],[aggregates]],""))</f>
        <v>220</v>
      </c>
    </row>
    <row r="160" spans="1:84" s="8" customFormat="1">
      <c r="A160" s="10">
        <v>158</v>
      </c>
      <c r="B160" s="21" t="s">
        <v>407</v>
      </c>
      <c r="C160" s="21" t="s">
        <v>119</v>
      </c>
      <c r="D160" s="39">
        <v>1974</v>
      </c>
      <c r="E160" s="10">
        <v>1980</v>
      </c>
      <c r="F160" s="39">
        <v>4</v>
      </c>
      <c r="G160" s="39"/>
      <c r="H160" s="39">
        <v>1</v>
      </c>
      <c r="I160" s="39"/>
      <c r="J160" s="120">
        <v>49</v>
      </c>
      <c r="K160" s="120"/>
      <c r="L160" s="120"/>
      <c r="M160" s="120">
        <v>312</v>
      </c>
      <c r="N160" s="120"/>
      <c r="O160" s="120">
        <v>46</v>
      </c>
      <c r="P160" s="120"/>
      <c r="Q160" s="120">
        <v>27</v>
      </c>
      <c r="R160" s="120"/>
      <c r="S160" s="120"/>
      <c r="T160" s="120"/>
      <c r="U160" s="120"/>
      <c r="V160" s="120"/>
      <c r="W160" s="120"/>
      <c r="X160" s="120"/>
      <c r="Y160" s="120"/>
      <c r="Z160" s="120"/>
      <c r="AA160" s="120"/>
      <c r="AB160" s="120">
        <v>2</v>
      </c>
      <c r="AC160" s="120"/>
      <c r="AD160" s="120"/>
      <c r="AE160" s="120"/>
      <c r="AF160" s="120"/>
      <c r="AG160" s="120"/>
      <c r="AH160" s="120"/>
      <c r="AI160" s="120"/>
      <c r="AJ160" s="120"/>
      <c r="AK160" s="120">
        <v>32</v>
      </c>
      <c r="AL160" s="21" t="s">
        <v>424</v>
      </c>
      <c r="AM160" s="39" t="s">
        <v>119</v>
      </c>
      <c r="AN160" s="21" t="s">
        <v>118</v>
      </c>
      <c r="AO160" s="21" t="s">
        <v>20</v>
      </c>
      <c r="AP160" s="21" t="s">
        <v>120</v>
      </c>
      <c r="AQ160" s="21" t="s">
        <v>119</v>
      </c>
      <c r="AR160" s="21" t="s">
        <v>119</v>
      </c>
      <c r="AS160" s="21" t="s">
        <v>415</v>
      </c>
      <c r="AT160" s="39">
        <v>2009</v>
      </c>
      <c r="AU160" s="21" t="s">
        <v>416</v>
      </c>
      <c r="AV160" s="21" t="s">
        <v>344</v>
      </c>
      <c r="AW160" s="21" t="s">
        <v>126</v>
      </c>
      <c r="AX160" s="21" t="s">
        <v>417</v>
      </c>
      <c r="AY160" s="21" t="str">
        <f>"https://doi.org/"&amp;Table1[[#This Row],[DOI]]</f>
        <v>https://doi.org/10.1080/09613210903169394</v>
      </c>
      <c r="AZ160" s="21" t="s">
        <v>120</v>
      </c>
      <c r="BA160" s="21" t="s">
        <v>120</v>
      </c>
      <c r="BB160" s="21" t="s">
        <v>120</v>
      </c>
      <c r="BC160" s="21" t="s">
        <v>1058</v>
      </c>
      <c r="BD160" s="21" t="s">
        <v>425</v>
      </c>
      <c r="BE160" s="21" t="s">
        <v>131</v>
      </c>
      <c r="BF160" s="21" t="s">
        <v>233</v>
      </c>
      <c r="BG160" s="21" t="s">
        <v>406</v>
      </c>
      <c r="BH160" s="21">
        <v>3969</v>
      </c>
      <c r="BI160" s="21">
        <v>2267.4025999999999</v>
      </c>
      <c r="BJ160" s="21">
        <v>2262.1174249999999</v>
      </c>
      <c r="BK160" s="21">
        <v>570.125</v>
      </c>
      <c r="BL160" s="21">
        <v>552.41497500000003</v>
      </c>
      <c r="BM160" s="21">
        <v>364485</v>
      </c>
      <c r="BN160" s="21">
        <v>110162</v>
      </c>
      <c r="BO160" s="21" t="s">
        <v>119</v>
      </c>
      <c r="BP160" s="21">
        <v>116807</v>
      </c>
      <c r="BQ160" s="21">
        <v>0.75700000000000001</v>
      </c>
      <c r="BR160" s="21">
        <v>0.76200000000000001</v>
      </c>
      <c r="BS160" s="21">
        <v>15101</v>
      </c>
      <c r="BT160" s="21">
        <v>20408</v>
      </c>
      <c r="BU160" s="21" t="s">
        <v>120</v>
      </c>
      <c r="BV160" s="21" t="s">
        <v>120</v>
      </c>
      <c r="BW160" s="22" t="s">
        <v>413</v>
      </c>
      <c r="BX160" s="23" t="str">
        <f>_xlfn.XLOOKUP(BW160,dimensions_items!$B$4:$B$35,dimensions_items!$C$4:$C$35,"NULL",0)</f>
        <v>R5.2OECD</v>
      </c>
      <c r="BY160" s="23" t="s">
        <v>16</v>
      </c>
      <c r="BZ160" s="22" t="s">
        <v>1598</v>
      </c>
      <c r="CA160" s="22" t="s">
        <v>18</v>
      </c>
      <c r="CB160" s="22" t="s">
        <v>28</v>
      </c>
      <c r="CC160" s="21" t="str">
        <f t="shared" si="9"/>
        <v>RS</v>
      </c>
      <c r="CD160" s="21" t="str">
        <f t="shared" si="10"/>
        <v>T</v>
      </c>
      <c r="CE160" s="21" t="str">
        <f t="shared" si="11"/>
        <v>OECD_JPN</v>
      </c>
      <c r="CF160" s="21">
        <f>IF(ISNUMBER(Table1[[#This Row],[concrete]]),Table1[[#This Row],[concrete]],IF(AND(ISNUMBER(Table1[[#This Row],[cement]]),ISNUMBER(Table1[[#This Row],[aggregates]])),Table1[[#This Row],[cement]]+Table1[[#This Row],[aggregates]],""))</f>
        <v>312</v>
      </c>
    </row>
    <row r="161" spans="1:84" s="8" customFormat="1">
      <c r="A161" s="10">
        <v>159</v>
      </c>
      <c r="B161" s="21" t="s">
        <v>407</v>
      </c>
      <c r="C161" s="21" t="s">
        <v>119</v>
      </c>
      <c r="D161" s="39">
        <v>1981</v>
      </c>
      <c r="E161" s="10">
        <v>1999</v>
      </c>
      <c r="F161" s="39">
        <v>4</v>
      </c>
      <c r="G161" s="39"/>
      <c r="H161" s="39">
        <v>1</v>
      </c>
      <c r="I161" s="39"/>
      <c r="J161" s="120">
        <v>52</v>
      </c>
      <c r="K161" s="120"/>
      <c r="L161" s="120"/>
      <c r="M161" s="120">
        <v>312</v>
      </c>
      <c r="N161" s="120"/>
      <c r="O161" s="120">
        <v>46</v>
      </c>
      <c r="P161" s="120"/>
      <c r="Q161" s="120">
        <v>27</v>
      </c>
      <c r="R161" s="120"/>
      <c r="S161" s="120"/>
      <c r="T161" s="120"/>
      <c r="U161" s="120"/>
      <c r="V161" s="120"/>
      <c r="W161" s="120"/>
      <c r="X161" s="120"/>
      <c r="Y161" s="120"/>
      <c r="Z161" s="120"/>
      <c r="AA161" s="120"/>
      <c r="AB161" s="120">
        <v>2</v>
      </c>
      <c r="AC161" s="120"/>
      <c r="AD161" s="120"/>
      <c r="AE161" s="120"/>
      <c r="AF161" s="120"/>
      <c r="AG161" s="120"/>
      <c r="AH161" s="120"/>
      <c r="AI161" s="120"/>
      <c r="AJ161" s="120"/>
      <c r="AK161" s="120">
        <v>32</v>
      </c>
      <c r="AL161" s="21" t="s">
        <v>424</v>
      </c>
      <c r="AM161" s="39" t="s">
        <v>119</v>
      </c>
      <c r="AN161" s="21" t="s">
        <v>118</v>
      </c>
      <c r="AO161" s="21" t="s">
        <v>20</v>
      </c>
      <c r="AP161" s="21" t="s">
        <v>120</v>
      </c>
      <c r="AQ161" s="21" t="s">
        <v>119</v>
      </c>
      <c r="AR161" s="21" t="s">
        <v>119</v>
      </c>
      <c r="AS161" s="21" t="s">
        <v>415</v>
      </c>
      <c r="AT161" s="39">
        <v>2009</v>
      </c>
      <c r="AU161" s="21" t="s">
        <v>416</v>
      </c>
      <c r="AV161" s="21" t="s">
        <v>344</v>
      </c>
      <c r="AW161" s="21" t="s">
        <v>126</v>
      </c>
      <c r="AX161" s="21" t="s">
        <v>417</v>
      </c>
      <c r="AY161" s="21" t="str">
        <f>"https://doi.org/"&amp;Table1[[#This Row],[DOI]]</f>
        <v>https://doi.org/10.1080/09613210903169394</v>
      </c>
      <c r="AZ161" s="21" t="s">
        <v>120</v>
      </c>
      <c r="BA161" s="21" t="s">
        <v>120</v>
      </c>
      <c r="BB161" s="21" t="s">
        <v>120</v>
      </c>
      <c r="BC161" s="21" t="s">
        <v>1058</v>
      </c>
      <c r="BD161" s="21" t="s">
        <v>423</v>
      </c>
      <c r="BE161" s="21" t="s">
        <v>131</v>
      </c>
      <c r="BF161" s="21" t="s">
        <v>233</v>
      </c>
      <c r="BG161" s="21" t="s">
        <v>406</v>
      </c>
      <c r="BH161" s="21">
        <v>3969</v>
      </c>
      <c r="BI161" s="21">
        <v>2342.4951249999999</v>
      </c>
      <c r="BJ161" s="21">
        <v>2095.719975</v>
      </c>
      <c r="BK161" s="21">
        <v>565.36749999999995</v>
      </c>
      <c r="BL161" s="21">
        <v>693.55250000000001</v>
      </c>
      <c r="BM161" s="21">
        <v>364485</v>
      </c>
      <c r="BN161" s="21">
        <v>117648</v>
      </c>
      <c r="BO161" s="21" t="s">
        <v>119</v>
      </c>
      <c r="BP161" s="21">
        <v>126689</v>
      </c>
      <c r="BQ161" s="21">
        <v>0.76200000000000001</v>
      </c>
      <c r="BR161" s="21">
        <v>0.78600000000000003</v>
      </c>
      <c r="BS161" s="21">
        <v>19954</v>
      </c>
      <c r="BT161" s="21">
        <v>31980</v>
      </c>
      <c r="BU161" s="21" t="s">
        <v>120</v>
      </c>
      <c r="BV161" s="21" t="s">
        <v>120</v>
      </c>
      <c r="BW161" s="22" t="s">
        <v>413</v>
      </c>
      <c r="BX161" s="23" t="str">
        <f>_xlfn.XLOOKUP(BW161,dimensions_items!$B$4:$B$35,dimensions_items!$C$4:$C$35,"NULL",0)</f>
        <v>R5.2OECD</v>
      </c>
      <c r="BY161" s="23" t="s">
        <v>16</v>
      </c>
      <c r="BZ161" s="22" t="s">
        <v>1598</v>
      </c>
      <c r="CA161" s="22" t="s">
        <v>18</v>
      </c>
      <c r="CB161" s="22" t="s">
        <v>28</v>
      </c>
      <c r="CC161" s="21" t="str">
        <f t="shared" si="9"/>
        <v>RS</v>
      </c>
      <c r="CD161" s="21" t="str">
        <f t="shared" si="10"/>
        <v>T</v>
      </c>
      <c r="CE161" s="21" t="str">
        <f t="shared" si="11"/>
        <v>OECD_JPN</v>
      </c>
      <c r="CF161" s="21">
        <f>IF(ISNUMBER(Table1[[#This Row],[concrete]]),Table1[[#This Row],[concrete]],IF(AND(ISNUMBER(Table1[[#This Row],[cement]]),ISNUMBER(Table1[[#This Row],[aggregates]])),Table1[[#This Row],[cement]]+Table1[[#This Row],[aggregates]],""))</f>
        <v>312</v>
      </c>
    </row>
    <row r="162" spans="1:84" s="8" customFormat="1">
      <c r="A162" s="10">
        <v>160</v>
      </c>
      <c r="B162" s="21" t="s">
        <v>407</v>
      </c>
      <c r="C162" s="21" t="s">
        <v>119</v>
      </c>
      <c r="D162" s="39">
        <v>2000</v>
      </c>
      <c r="E162" s="10">
        <v>2009</v>
      </c>
      <c r="F162" s="39">
        <v>4</v>
      </c>
      <c r="G162" s="39"/>
      <c r="H162" s="39">
        <v>1</v>
      </c>
      <c r="I162" s="39"/>
      <c r="J162" s="120">
        <v>52</v>
      </c>
      <c r="K162" s="120"/>
      <c r="L162" s="120"/>
      <c r="M162" s="120">
        <v>367</v>
      </c>
      <c r="N162" s="120"/>
      <c r="O162" s="120">
        <v>46</v>
      </c>
      <c r="P162" s="120"/>
      <c r="Q162" s="120">
        <v>27</v>
      </c>
      <c r="R162" s="120"/>
      <c r="S162" s="120"/>
      <c r="T162" s="120"/>
      <c r="U162" s="120"/>
      <c r="V162" s="120"/>
      <c r="W162" s="120"/>
      <c r="X162" s="120"/>
      <c r="Y162" s="120"/>
      <c r="Z162" s="120"/>
      <c r="AA162" s="120"/>
      <c r="AB162" s="120">
        <v>2</v>
      </c>
      <c r="AC162" s="120"/>
      <c r="AD162" s="120"/>
      <c r="AE162" s="120"/>
      <c r="AF162" s="120"/>
      <c r="AG162" s="120"/>
      <c r="AH162" s="120"/>
      <c r="AI162" s="120"/>
      <c r="AJ162" s="120"/>
      <c r="AK162" s="120">
        <v>32</v>
      </c>
      <c r="AL162" s="21" t="s">
        <v>424</v>
      </c>
      <c r="AM162" s="39" t="s">
        <v>119</v>
      </c>
      <c r="AN162" s="21" t="s">
        <v>118</v>
      </c>
      <c r="AO162" s="21" t="s">
        <v>20</v>
      </c>
      <c r="AP162" s="21" t="s">
        <v>120</v>
      </c>
      <c r="AQ162" s="21" t="s">
        <v>119</v>
      </c>
      <c r="AR162" s="21" t="s">
        <v>119</v>
      </c>
      <c r="AS162" s="21" t="s">
        <v>415</v>
      </c>
      <c r="AT162" s="39">
        <v>2009</v>
      </c>
      <c r="AU162" s="21" t="s">
        <v>416</v>
      </c>
      <c r="AV162" s="21" t="s">
        <v>344</v>
      </c>
      <c r="AW162" s="21" t="s">
        <v>126</v>
      </c>
      <c r="AX162" s="21" t="s">
        <v>417</v>
      </c>
      <c r="AY162" s="21" t="str">
        <f>"https://doi.org/"&amp;Table1[[#This Row],[DOI]]</f>
        <v>https://doi.org/10.1080/09613210903169394</v>
      </c>
      <c r="AZ162" s="21" t="s">
        <v>120</v>
      </c>
      <c r="BA162" s="21" t="s">
        <v>120</v>
      </c>
      <c r="BB162" s="21" t="s">
        <v>120</v>
      </c>
      <c r="BC162" s="21" t="s">
        <v>1058</v>
      </c>
      <c r="BD162" s="21" t="s">
        <v>219</v>
      </c>
      <c r="BE162" s="21" t="s">
        <v>131</v>
      </c>
      <c r="BF162" s="21" t="s">
        <v>233</v>
      </c>
      <c r="BG162" s="21" t="s">
        <v>406</v>
      </c>
      <c r="BH162" s="21">
        <v>3969</v>
      </c>
      <c r="BI162" s="21">
        <v>2128.6374500000002</v>
      </c>
      <c r="BJ162" s="21">
        <v>2049.5424750000002</v>
      </c>
      <c r="BK162" s="21">
        <v>681.28247499999998</v>
      </c>
      <c r="BL162" s="21">
        <v>598.98497499999996</v>
      </c>
      <c r="BM162" s="21">
        <v>364485</v>
      </c>
      <c r="BN162" s="21">
        <v>126933</v>
      </c>
      <c r="BO162" s="21" t="s">
        <v>119</v>
      </c>
      <c r="BP162" s="21">
        <v>127654</v>
      </c>
      <c r="BQ162" s="21">
        <v>0.78600000000000003</v>
      </c>
      <c r="BR162" s="21">
        <v>0.90800000000000003</v>
      </c>
      <c r="BS162" s="21">
        <v>33294</v>
      </c>
      <c r="BT162" s="21">
        <v>33798</v>
      </c>
      <c r="BU162" s="21" t="s">
        <v>120</v>
      </c>
      <c r="BV162" s="21" t="s">
        <v>120</v>
      </c>
      <c r="BW162" s="22" t="s">
        <v>413</v>
      </c>
      <c r="BX162" s="23" t="str">
        <f>_xlfn.XLOOKUP(BW162,dimensions_items!$B$4:$B$35,dimensions_items!$C$4:$C$35,"NULL",0)</f>
        <v>R5.2OECD</v>
      </c>
      <c r="BY162" s="23" t="s">
        <v>16</v>
      </c>
      <c r="BZ162" s="22" t="s">
        <v>1598</v>
      </c>
      <c r="CA162" s="22" t="s">
        <v>18</v>
      </c>
      <c r="CB162" s="22" t="s">
        <v>28</v>
      </c>
      <c r="CC162" s="21" t="str">
        <f t="shared" si="9"/>
        <v>RS</v>
      </c>
      <c r="CD162" s="21" t="str">
        <f t="shared" si="10"/>
        <v>T</v>
      </c>
      <c r="CE162" s="21" t="str">
        <f t="shared" si="11"/>
        <v>OECD_JPN</v>
      </c>
      <c r="CF162" s="21">
        <f>IF(ISNUMBER(Table1[[#This Row],[concrete]]),Table1[[#This Row],[concrete]],IF(AND(ISNUMBER(Table1[[#This Row],[cement]]),ISNUMBER(Table1[[#This Row],[aggregates]])),Table1[[#This Row],[cement]]+Table1[[#This Row],[aggregates]],""))</f>
        <v>367</v>
      </c>
    </row>
    <row r="163" spans="1:84" s="8" customFormat="1">
      <c r="A163" s="10">
        <v>161</v>
      </c>
      <c r="B163" s="21" t="s">
        <v>407</v>
      </c>
      <c r="C163" s="21" t="s">
        <v>119</v>
      </c>
      <c r="D163" s="39"/>
      <c r="E163" s="10">
        <v>1949</v>
      </c>
      <c r="F163" s="39">
        <v>49</v>
      </c>
      <c r="G163" s="39"/>
      <c r="H163" s="39">
        <v>2</v>
      </c>
      <c r="I163" s="39"/>
      <c r="J163" s="120">
        <v>18</v>
      </c>
      <c r="K163" s="120"/>
      <c r="L163" s="120"/>
      <c r="M163" s="120">
        <v>1256</v>
      </c>
      <c r="N163" s="120"/>
      <c r="O163" s="120">
        <v>181</v>
      </c>
      <c r="P163" s="120"/>
      <c r="Q163" s="120">
        <v>22</v>
      </c>
      <c r="R163" s="120"/>
      <c r="S163" s="120"/>
      <c r="T163" s="120"/>
      <c r="U163" s="120"/>
      <c r="V163" s="120"/>
      <c r="W163" s="120"/>
      <c r="X163" s="120"/>
      <c r="Y163" s="120"/>
      <c r="Z163" s="120"/>
      <c r="AA163" s="120">
        <v>4</v>
      </c>
      <c r="AB163" s="120">
        <v>2</v>
      </c>
      <c r="AC163" s="120"/>
      <c r="AD163" s="120"/>
      <c r="AE163" s="120"/>
      <c r="AF163" s="120"/>
      <c r="AG163" s="120"/>
      <c r="AH163" s="120"/>
      <c r="AI163" s="120"/>
      <c r="AJ163" s="120"/>
      <c r="AK163" s="120">
        <v>7.3</v>
      </c>
      <c r="AL163" s="21" t="s">
        <v>426</v>
      </c>
      <c r="AM163" s="39" t="s">
        <v>119</v>
      </c>
      <c r="AN163" s="21" t="s">
        <v>377</v>
      </c>
      <c r="AO163" s="21" t="s">
        <v>24</v>
      </c>
      <c r="AP163" s="21" t="s">
        <v>120</v>
      </c>
      <c r="AQ163" s="21" t="s">
        <v>119</v>
      </c>
      <c r="AR163" s="21" t="s">
        <v>119</v>
      </c>
      <c r="AS163" s="21" t="s">
        <v>415</v>
      </c>
      <c r="AT163" s="39">
        <v>2009</v>
      </c>
      <c r="AU163" s="21" t="s">
        <v>416</v>
      </c>
      <c r="AV163" s="21" t="s">
        <v>344</v>
      </c>
      <c r="AW163" s="21" t="s">
        <v>126</v>
      </c>
      <c r="AX163" s="21" t="s">
        <v>417</v>
      </c>
      <c r="AY163" s="21" t="str">
        <f>"https://doi.org/"&amp;Table1[[#This Row],[DOI]]</f>
        <v>https://doi.org/10.1080/09613210903169394</v>
      </c>
      <c r="AZ163" s="21" t="s">
        <v>120</v>
      </c>
      <c r="BA163" s="21" t="s">
        <v>120</v>
      </c>
      <c r="BB163" s="21" t="s">
        <v>120</v>
      </c>
      <c r="BC163" s="21" t="s">
        <v>1058</v>
      </c>
      <c r="BD163" s="21" t="s">
        <v>418</v>
      </c>
      <c r="BE163" s="21" t="s">
        <v>131</v>
      </c>
      <c r="BF163" s="21" t="s">
        <v>233</v>
      </c>
      <c r="BG163" s="21" t="s">
        <v>406</v>
      </c>
      <c r="BH163" s="21">
        <v>3969</v>
      </c>
      <c r="BI163" s="21" t="s">
        <v>119</v>
      </c>
      <c r="BJ163" s="21">
        <v>2017.3125</v>
      </c>
      <c r="BK163" s="21" t="s">
        <v>119</v>
      </c>
      <c r="BL163" s="21">
        <v>653.51250000000005</v>
      </c>
      <c r="BM163" s="21">
        <v>364485</v>
      </c>
      <c r="BN163" s="21" t="s">
        <v>119</v>
      </c>
      <c r="BO163" s="21" t="s">
        <v>419</v>
      </c>
      <c r="BP163" s="21">
        <v>81971</v>
      </c>
      <c r="BQ163" s="21" t="s">
        <v>119</v>
      </c>
      <c r="BR163" s="21">
        <v>0.53400000000000003</v>
      </c>
      <c r="BS163" s="21" t="s">
        <v>119</v>
      </c>
      <c r="BT163" s="21">
        <v>2363</v>
      </c>
      <c r="BU163" s="21" t="s">
        <v>120</v>
      </c>
      <c r="BV163" s="21" t="s">
        <v>120</v>
      </c>
      <c r="BW163" s="22" t="s">
        <v>413</v>
      </c>
      <c r="BX163" s="23" t="str">
        <f>_xlfn.XLOOKUP(BW163,dimensions_items!$B$4:$B$35,dimensions_items!$C$4:$C$35,"NULL",0)</f>
        <v>R5.2OECD</v>
      </c>
      <c r="BY163" s="23" t="s">
        <v>33</v>
      </c>
      <c r="BZ163" s="22" t="s">
        <v>17</v>
      </c>
      <c r="CA163" s="22" t="s">
        <v>18</v>
      </c>
      <c r="CB163" s="22" t="s">
        <v>28</v>
      </c>
      <c r="CC163" s="21" t="str">
        <f t="shared" si="9"/>
        <v>RM</v>
      </c>
      <c r="CD163" s="21" t="str">
        <f t="shared" si="10"/>
        <v>C</v>
      </c>
      <c r="CE163" s="21" t="str">
        <f t="shared" si="11"/>
        <v>OECD_JPN</v>
      </c>
      <c r="CF163" s="21">
        <f>IF(ISNUMBER(Table1[[#This Row],[concrete]]),Table1[[#This Row],[concrete]],IF(AND(ISNUMBER(Table1[[#This Row],[cement]]),ISNUMBER(Table1[[#This Row],[aggregates]])),Table1[[#This Row],[cement]]+Table1[[#This Row],[aggregates]],""))</f>
        <v>1256</v>
      </c>
    </row>
    <row r="164" spans="1:84" s="8" customFormat="1">
      <c r="A164" s="10">
        <v>162</v>
      </c>
      <c r="B164" s="21" t="s">
        <v>407</v>
      </c>
      <c r="C164" s="21" t="s">
        <v>119</v>
      </c>
      <c r="D164" s="39">
        <v>1950</v>
      </c>
      <c r="E164" s="10">
        <v>1958</v>
      </c>
      <c r="F164" s="39">
        <v>56</v>
      </c>
      <c r="G164" s="39"/>
      <c r="H164" s="39">
        <v>2</v>
      </c>
      <c r="I164" s="39"/>
      <c r="J164" s="120">
        <v>18</v>
      </c>
      <c r="K164" s="120"/>
      <c r="L164" s="120"/>
      <c r="M164" s="120">
        <v>1717</v>
      </c>
      <c r="N164" s="120"/>
      <c r="O164" s="120">
        <v>198</v>
      </c>
      <c r="P164" s="120"/>
      <c r="Q164" s="120">
        <v>22</v>
      </c>
      <c r="R164" s="120"/>
      <c r="S164" s="120"/>
      <c r="T164" s="120"/>
      <c r="U164" s="120"/>
      <c r="V164" s="120"/>
      <c r="W164" s="120"/>
      <c r="X164" s="120"/>
      <c r="Y164" s="120"/>
      <c r="Z164" s="120"/>
      <c r="AA164" s="120">
        <v>4</v>
      </c>
      <c r="AB164" s="120">
        <v>2</v>
      </c>
      <c r="AC164" s="120"/>
      <c r="AD164" s="120"/>
      <c r="AE164" s="120"/>
      <c r="AF164" s="120"/>
      <c r="AG164" s="120"/>
      <c r="AH164" s="120"/>
      <c r="AI164" s="120"/>
      <c r="AJ164" s="120"/>
      <c r="AK164" s="120">
        <v>7.3</v>
      </c>
      <c r="AL164" s="21" t="s">
        <v>426</v>
      </c>
      <c r="AM164" s="39" t="s">
        <v>119</v>
      </c>
      <c r="AN164" s="21" t="s">
        <v>377</v>
      </c>
      <c r="AO164" s="21" t="s">
        <v>24</v>
      </c>
      <c r="AP164" s="21" t="s">
        <v>120</v>
      </c>
      <c r="AQ164" s="21" t="s">
        <v>119</v>
      </c>
      <c r="AR164" s="21" t="s">
        <v>119</v>
      </c>
      <c r="AS164" s="21" t="s">
        <v>415</v>
      </c>
      <c r="AT164" s="39">
        <v>2009</v>
      </c>
      <c r="AU164" s="21" t="s">
        <v>416</v>
      </c>
      <c r="AV164" s="21" t="s">
        <v>344</v>
      </c>
      <c r="AW164" s="21" t="s">
        <v>126</v>
      </c>
      <c r="AX164" s="21" t="s">
        <v>417</v>
      </c>
      <c r="AY164" s="21" t="str">
        <f>"https://doi.org/"&amp;Table1[[#This Row],[DOI]]</f>
        <v>https://doi.org/10.1080/09613210903169394</v>
      </c>
      <c r="AZ164" s="21" t="s">
        <v>120</v>
      </c>
      <c r="BA164" s="21" t="s">
        <v>120</v>
      </c>
      <c r="BB164" s="21" t="s">
        <v>120</v>
      </c>
      <c r="BC164" s="21" t="s">
        <v>1058</v>
      </c>
      <c r="BD164" s="21" t="s">
        <v>420</v>
      </c>
      <c r="BE164" s="21" t="s">
        <v>131</v>
      </c>
      <c r="BF164" s="21" t="s">
        <v>233</v>
      </c>
      <c r="BG164" s="21" t="s">
        <v>406</v>
      </c>
      <c r="BH164" s="21">
        <v>3969</v>
      </c>
      <c r="BI164" s="21">
        <v>2026.3249499999999</v>
      </c>
      <c r="BJ164" s="21">
        <v>2061.6001000000001</v>
      </c>
      <c r="BK164" s="21">
        <v>662.12750000000005</v>
      </c>
      <c r="BL164" s="21">
        <v>600.90252499999997</v>
      </c>
      <c r="BM164" s="21">
        <v>364485</v>
      </c>
      <c r="BN164" s="21">
        <v>83805</v>
      </c>
      <c r="BO164" s="21" t="s">
        <v>119</v>
      </c>
      <c r="BP164" s="21">
        <v>92389</v>
      </c>
      <c r="BQ164" s="21">
        <v>0.53400000000000003</v>
      </c>
      <c r="BR164" s="21">
        <v>0.63300000000000001</v>
      </c>
      <c r="BS164" s="21">
        <v>2519</v>
      </c>
      <c r="BT164" s="21">
        <v>4324</v>
      </c>
      <c r="BU164" s="21" t="s">
        <v>120</v>
      </c>
      <c r="BV164" s="21" t="s">
        <v>120</v>
      </c>
      <c r="BW164" s="22" t="s">
        <v>413</v>
      </c>
      <c r="BX164" s="23" t="str">
        <f>_xlfn.XLOOKUP(BW164,dimensions_items!$B$4:$B$35,dimensions_items!$C$4:$C$35,"NULL",0)</f>
        <v>R5.2OECD</v>
      </c>
      <c r="BY164" s="23" t="s">
        <v>33</v>
      </c>
      <c r="BZ164" s="22" t="s">
        <v>17</v>
      </c>
      <c r="CA164" s="22" t="s">
        <v>18</v>
      </c>
      <c r="CB164" s="22" t="s">
        <v>28</v>
      </c>
      <c r="CC164" s="21" t="str">
        <f t="shared" si="9"/>
        <v>RM</v>
      </c>
      <c r="CD164" s="21" t="str">
        <f t="shared" si="10"/>
        <v>C</v>
      </c>
      <c r="CE164" s="21" t="str">
        <f t="shared" si="11"/>
        <v>OECD_JPN</v>
      </c>
      <c r="CF164" s="21">
        <f>IF(ISNUMBER(Table1[[#This Row],[concrete]]),Table1[[#This Row],[concrete]],IF(AND(ISNUMBER(Table1[[#This Row],[cement]]),ISNUMBER(Table1[[#This Row],[aggregates]])),Table1[[#This Row],[cement]]+Table1[[#This Row],[aggregates]],""))</f>
        <v>1717</v>
      </c>
    </row>
    <row r="165" spans="1:84" s="8" customFormat="1">
      <c r="A165" s="10">
        <v>163</v>
      </c>
      <c r="B165" s="21" t="s">
        <v>407</v>
      </c>
      <c r="C165" s="21" t="s">
        <v>119</v>
      </c>
      <c r="D165" s="39">
        <v>1959</v>
      </c>
      <c r="E165" s="10">
        <v>1980</v>
      </c>
      <c r="F165" s="39">
        <v>57</v>
      </c>
      <c r="G165" s="39"/>
      <c r="H165" s="39">
        <v>2</v>
      </c>
      <c r="I165" s="39"/>
      <c r="J165" s="120">
        <v>18</v>
      </c>
      <c r="K165" s="120"/>
      <c r="L165" s="120"/>
      <c r="M165" s="120">
        <v>1717</v>
      </c>
      <c r="N165" s="120"/>
      <c r="O165" s="120">
        <v>198</v>
      </c>
      <c r="P165" s="120"/>
      <c r="Q165" s="120">
        <v>22</v>
      </c>
      <c r="R165" s="120"/>
      <c r="S165" s="120"/>
      <c r="T165" s="120"/>
      <c r="U165" s="120"/>
      <c r="V165" s="120"/>
      <c r="W165" s="120"/>
      <c r="X165" s="120"/>
      <c r="Y165" s="120"/>
      <c r="Z165" s="120"/>
      <c r="AA165" s="120">
        <v>4</v>
      </c>
      <c r="AB165" s="120">
        <v>2</v>
      </c>
      <c r="AC165" s="120"/>
      <c r="AD165" s="120"/>
      <c r="AE165" s="120"/>
      <c r="AF165" s="120"/>
      <c r="AG165" s="120"/>
      <c r="AH165" s="120"/>
      <c r="AI165" s="120"/>
      <c r="AJ165" s="120"/>
      <c r="AK165" s="120">
        <v>7.3</v>
      </c>
      <c r="AL165" s="21" t="s">
        <v>426</v>
      </c>
      <c r="AM165" s="39" t="s">
        <v>119</v>
      </c>
      <c r="AN165" s="21" t="s">
        <v>377</v>
      </c>
      <c r="AO165" s="21" t="s">
        <v>24</v>
      </c>
      <c r="AP165" s="21" t="s">
        <v>120</v>
      </c>
      <c r="AQ165" s="21" t="s">
        <v>119</v>
      </c>
      <c r="AR165" s="21" t="s">
        <v>119</v>
      </c>
      <c r="AS165" s="21" t="s">
        <v>415</v>
      </c>
      <c r="AT165" s="39">
        <v>2009</v>
      </c>
      <c r="AU165" s="21" t="s">
        <v>416</v>
      </c>
      <c r="AV165" s="21" t="s">
        <v>344</v>
      </c>
      <c r="AW165" s="21" t="s">
        <v>126</v>
      </c>
      <c r="AX165" s="21" t="s">
        <v>417</v>
      </c>
      <c r="AY165" s="21" t="str">
        <f>"https://doi.org/"&amp;Table1[[#This Row],[DOI]]</f>
        <v>https://doi.org/10.1080/09613210903169394</v>
      </c>
      <c r="AZ165" s="21" t="s">
        <v>120</v>
      </c>
      <c r="BA165" s="21" t="s">
        <v>120</v>
      </c>
      <c r="BB165" s="21" t="s">
        <v>120</v>
      </c>
      <c r="BC165" s="21" t="s">
        <v>1058</v>
      </c>
      <c r="BD165" s="21" t="s">
        <v>427</v>
      </c>
      <c r="BE165" s="21" t="s">
        <v>131</v>
      </c>
      <c r="BF165" s="21" t="s">
        <v>233</v>
      </c>
      <c r="BG165" s="21" t="s">
        <v>406</v>
      </c>
      <c r="BH165" s="21">
        <v>3969</v>
      </c>
      <c r="BI165" s="21">
        <v>1938.385</v>
      </c>
      <c r="BJ165" s="21">
        <v>2262.1174249999999</v>
      </c>
      <c r="BK165" s="21">
        <v>631.95000000000005</v>
      </c>
      <c r="BL165" s="21">
        <v>552.41497500000003</v>
      </c>
      <c r="BM165" s="21">
        <v>364485</v>
      </c>
      <c r="BN165" s="21">
        <v>93297</v>
      </c>
      <c r="BO165" s="21" t="s">
        <v>119</v>
      </c>
      <c r="BP165" s="21">
        <v>116807</v>
      </c>
      <c r="BQ165" s="21">
        <v>0.63300000000000001</v>
      </c>
      <c r="BR165" s="21">
        <v>0.76200000000000001</v>
      </c>
      <c r="BS165" s="21">
        <v>4652</v>
      </c>
      <c r="BT165" s="21">
        <v>20408</v>
      </c>
      <c r="BU165" s="21" t="s">
        <v>120</v>
      </c>
      <c r="BV165" s="21" t="s">
        <v>120</v>
      </c>
      <c r="BW165" s="22" t="s">
        <v>413</v>
      </c>
      <c r="BX165" s="23" t="str">
        <f>_xlfn.XLOOKUP(BW165,dimensions_items!$B$4:$B$35,dimensions_items!$C$4:$C$35,"NULL",0)</f>
        <v>R5.2OECD</v>
      </c>
      <c r="BY165" s="23" t="s">
        <v>33</v>
      </c>
      <c r="BZ165" s="22" t="s">
        <v>17</v>
      </c>
      <c r="CA165" s="22" t="s">
        <v>18</v>
      </c>
      <c r="CB165" s="22" t="s">
        <v>28</v>
      </c>
      <c r="CC165" s="21" t="str">
        <f t="shared" si="9"/>
        <v>RM</v>
      </c>
      <c r="CD165" s="21" t="str">
        <f t="shared" si="10"/>
        <v>C</v>
      </c>
      <c r="CE165" s="21" t="str">
        <f t="shared" si="11"/>
        <v>OECD_JPN</v>
      </c>
      <c r="CF165" s="21">
        <f>IF(ISNUMBER(Table1[[#This Row],[concrete]]),Table1[[#This Row],[concrete]],IF(AND(ISNUMBER(Table1[[#This Row],[cement]]),ISNUMBER(Table1[[#This Row],[aggregates]])),Table1[[#This Row],[cement]]+Table1[[#This Row],[aggregates]],""))</f>
        <v>1717</v>
      </c>
    </row>
    <row r="166" spans="1:84" s="8" customFormat="1">
      <c r="A166" s="10">
        <v>164</v>
      </c>
      <c r="B166" s="21" t="s">
        <v>407</v>
      </c>
      <c r="C166" s="21" t="s">
        <v>119</v>
      </c>
      <c r="D166" s="39">
        <v>1981</v>
      </c>
      <c r="E166" s="10">
        <v>2009</v>
      </c>
      <c r="F166" s="39">
        <v>59</v>
      </c>
      <c r="G166" s="39"/>
      <c r="H166" s="39">
        <v>2</v>
      </c>
      <c r="I166" s="39"/>
      <c r="J166" s="120">
        <v>18</v>
      </c>
      <c r="K166" s="120"/>
      <c r="L166" s="120"/>
      <c r="M166" s="120">
        <v>1871</v>
      </c>
      <c r="N166" s="120"/>
      <c r="O166" s="120">
        <v>198</v>
      </c>
      <c r="P166" s="120"/>
      <c r="Q166" s="120">
        <v>22</v>
      </c>
      <c r="R166" s="120"/>
      <c r="S166" s="120"/>
      <c r="T166" s="120"/>
      <c r="U166" s="120"/>
      <c r="V166" s="120"/>
      <c r="W166" s="120"/>
      <c r="X166" s="120"/>
      <c r="Y166" s="120"/>
      <c r="Z166" s="120"/>
      <c r="AA166" s="120">
        <v>4</v>
      </c>
      <c r="AB166" s="120">
        <v>2</v>
      </c>
      <c r="AC166" s="120"/>
      <c r="AD166" s="120"/>
      <c r="AE166" s="120"/>
      <c r="AF166" s="120"/>
      <c r="AG166" s="120"/>
      <c r="AH166" s="120"/>
      <c r="AI166" s="120"/>
      <c r="AJ166" s="120"/>
      <c r="AK166" s="120">
        <v>7.3</v>
      </c>
      <c r="AL166" s="21" t="s">
        <v>426</v>
      </c>
      <c r="AM166" s="39" t="s">
        <v>119</v>
      </c>
      <c r="AN166" s="21" t="s">
        <v>377</v>
      </c>
      <c r="AO166" s="21" t="s">
        <v>24</v>
      </c>
      <c r="AP166" s="21" t="s">
        <v>120</v>
      </c>
      <c r="AQ166" s="21" t="s">
        <v>119</v>
      </c>
      <c r="AR166" s="21" t="s">
        <v>119</v>
      </c>
      <c r="AS166" s="21" t="s">
        <v>415</v>
      </c>
      <c r="AT166" s="39">
        <v>2009</v>
      </c>
      <c r="AU166" s="21" t="s">
        <v>416</v>
      </c>
      <c r="AV166" s="21" t="s">
        <v>344</v>
      </c>
      <c r="AW166" s="21" t="s">
        <v>126</v>
      </c>
      <c r="AX166" s="21" t="s">
        <v>417</v>
      </c>
      <c r="AY166" s="21" t="str">
        <f>"https://doi.org/"&amp;Table1[[#This Row],[DOI]]</f>
        <v>https://doi.org/10.1080/09613210903169394</v>
      </c>
      <c r="AZ166" s="21" t="s">
        <v>120</v>
      </c>
      <c r="BA166" s="21" t="s">
        <v>120</v>
      </c>
      <c r="BB166" s="21" t="s">
        <v>120</v>
      </c>
      <c r="BC166" s="21" t="s">
        <v>1058</v>
      </c>
      <c r="BD166" s="21" t="s">
        <v>428</v>
      </c>
      <c r="BE166" s="21" t="s">
        <v>131</v>
      </c>
      <c r="BF166" s="21" t="s">
        <v>233</v>
      </c>
      <c r="BG166" s="21" t="s">
        <v>406</v>
      </c>
      <c r="BH166" s="21">
        <v>3969</v>
      </c>
      <c r="BI166" s="21">
        <v>2342.4951249999999</v>
      </c>
      <c r="BJ166" s="21">
        <v>2049.5424750000002</v>
      </c>
      <c r="BK166" s="21">
        <v>565.36749999999995</v>
      </c>
      <c r="BL166" s="21">
        <v>598.98497499999996</v>
      </c>
      <c r="BM166" s="21">
        <v>364485</v>
      </c>
      <c r="BN166" s="21">
        <v>117648</v>
      </c>
      <c r="BO166" s="21" t="s">
        <v>119</v>
      </c>
      <c r="BP166" s="21">
        <v>127654</v>
      </c>
      <c r="BQ166" s="21">
        <v>0.76200000000000001</v>
      </c>
      <c r="BR166" s="21">
        <v>0.90800000000000003</v>
      </c>
      <c r="BS166" s="21">
        <v>19954</v>
      </c>
      <c r="BT166" s="21">
        <v>33798</v>
      </c>
      <c r="BU166" s="21" t="s">
        <v>120</v>
      </c>
      <c r="BV166" s="21" t="s">
        <v>120</v>
      </c>
      <c r="BW166" s="22" t="s">
        <v>413</v>
      </c>
      <c r="BX166" s="23" t="str">
        <f>_xlfn.XLOOKUP(BW166,dimensions_items!$B$4:$B$35,dimensions_items!$C$4:$C$35,"NULL",0)</f>
        <v>R5.2OECD</v>
      </c>
      <c r="BY166" s="23" t="s">
        <v>33</v>
      </c>
      <c r="BZ166" s="22" t="s">
        <v>17</v>
      </c>
      <c r="CA166" s="22" t="s">
        <v>18</v>
      </c>
      <c r="CB166" s="22" t="s">
        <v>28</v>
      </c>
      <c r="CC166" s="21" t="str">
        <f t="shared" si="9"/>
        <v>RM</v>
      </c>
      <c r="CD166" s="21" t="str">
        <f t="shared" si="10"/>
        <v>C</v>
      </c>
      <c r="CE166" s="21" t="str">
        <f t="shared" si="11"/>
        <v>OECD_JPN</v>
      </c>
      <c r="CF166" s="21">
        <f>IF(ISNUMBER(Table1[[#This Row],[concrete]]),Table1[[#This Row],[concrete]],IF(AND(ISNUMBER(Table1[[#This Row],[cement]]),ISNUMBER(Table1[[#This Row],[aggregates]])),Table1[[#This Row],[cement]]+Table1[[#This Row],[aggregates]],""))</f>
        <v>1871</v>
      </c>
    </row>
    <row r="167" spans="1:84" s="8" customFormat="1">
      <c r="A167" s="10">
        <v>165</v>
      </c>
      <c r="B167" s="21" t="s">
        <v>407</v>
      </c>
      <c r="C167" s="21" t="s">
        <v>119</v>
      </c>
      <c r="D167" s="39"/>
      <c r="E167" s="10">
        <v>1949</v>
      </c>
      <c r="F167" s="39">
        <v>140</v>
      </c>
      <c r="G167" s="39"/>
      <c r="H167" s="39">
        <v>1</v>
      </c>
      <c r="I167" s="39"/>
      <c r="J167" s="120">
        <v>11</v>
      </c>
      <c r="K167" s="120"/>
      <c r="L167" s="120"/>
      <c r="M167" s="120">
        <v>412</v>
      </c>
      <c r="N167" s="120"/>
      <c r="O167" s="120">
        <v>172</v>
      </c>
      <c r="P167" s="120"/>
      <c r="Q167" s="120">
        <v>91</v>
      </c>
      <c r="R167" s="120"/>
      <c r="S167" s="120"/>
      <c r="T167" s="120"/>
      <c r="U167" s="120"/>
      <c r="V167" s="120"/>
      <c r="W167" s="120"/>
      <c r="X167" s="120"/>
      <c r="Y167" s="120"/>
      <c r="Z167" s="120"/>
      <c r="AA167" s="120">
        <v>1</v>
      </c>
      <c r="AB167" s="120">
        <v>1</v>
      </c>
      <c r="AC167" s="120"/>
      <c r="AD167" s="120"/>
      <c r="AE167" s="120"/>
      <c r="AF167" s="120"/>
      <c r="AG167" s="120"/>
      <c r="AH167" s="120"/>
      <c r="AI167" s="120"/>
      <c r="AJ167" s="120"/>
      <c r="AK167" s="120">
        <v>15</v>
      </c>
      <c r="AL167" s="21" t="s">
        <v>429</v>
      </c>
      <c r="AM167" s="39" t="s">
        <v>119</v>
      </c>
      <c r="AN167" s="21" t="s">
        <v>210</v>
      </c>
      <c r="AO167" s="21" t="s">
        <v>119</v>
      </c>
      <c r="AP167" s="21" t="s">
        <v>120</v>
      </c>
      <c r="AQ167" s="21" t="s">
        <v>119</v>
      </c>
      <c r="AR167" s="21" t="s">
        <v>119</v>
      </c>
      <c r="AS167" s="21" t="s">
        <v>415</v>
      </c>
      <c r="AT167" s="39">
        <v>2009</v>
      </c>
      <c r="AU167" s="21" t="s">
        <v>416</v>
      </c>
      <c r="AV167" s="21" t="s">
        <v>344</v>
      </c>
      <c r="AW167" s="21" t="s">
        <v>126</v>
      </c>
      <c r="AX167" s="21" t="s">
        <v>417</v>
      </c>
      <c r="AY167" s="21" t="str">
        <f>"https://doi.org/"&amp;Table1[[#This Row],[DOI]]</f>
        <v>https://doi.org/10.1080/09613210903169394</v>
      </c>
      <c r="AZ167" s="21" t="s">
        <v>120</v>
      </c>
      <c r="BA167" s="21" t="s">
        <v>120</v>
      </c>
      <c r="BB167" s="21" t="s">
        <v>120</v>
      </c>
      <c r="BC167" s="21" t="s">
        <v>1058</v>
      </c>
      <c r="BD167" s="21" t="s">
        <v>418</v>
      </c>
      <c r="BE167" s="21" t="s">
        <v>131</v>
      </c>
      <c r="BF167" s="21" t="s">
        <v>233</v>
      </c>
      <c r="BG167" s="21" t="s">
        <v>406</v>
      </c>
      <c r="BH167" s="21">
        <v>3969</v>
      </c>
      <c r="BI167" s="21" t="s">
        <v>119</v>
      </c>
      <c r="BJ167" s="21">
        <v>2017.3125</v>
      </c>
      <c r="BK167" s="21" t="s">
        <v>119</v>
      </c>
      <c r="BL167" s="21">
        <v>653.51250000000005</v>
      </c>
      <c r="BM167" s="21">
        <v>364485</v>
      </c>
      <c r="BN167" s="21" t="s">
        <v>119</v>
      </c>
      <c r="BO167" s="21" t="s">
        <v>419</v>
      </c>
      <c r="BP167" s="21">
        <v>81971</v>
      </c>
      <c r="BQ167" s="21" t="s">
        <v>119</v>
      </c>
      <c r="BR167" s="21">
        <v>0.53400000000000003</v>
      </c>
      <c r="BS167" s="21" t="s">
        <v>119</v>
      </c>
      <c r="BT167" s="21">
        <v>2363</v>
      </c>
      <c r="BU167" s="21" t="s">
        <v>120</v>
      </c>
      <c r="BV167" s="21" t="s">
        <v>120</v>
      </c>
      <c r="BW167" s="22" t="s">
        <v>413</v>
      </c>
      <c r="BX167" s="23" t="str">
        <f>_xlfn.XLOOKUP(BW167,dimensions_items!$B$4:$B$35,dimensions_items!$C$4:$C$35,"NULL",0)</f>
        <v>R5.2OECD</v>
      </c>
      <c r="BY167" s="22" t="s">
        <v>47</v>
      </c>
      <c r="BZ167" s="22" t="s">
        <v>38</v>
      </c>
      <c r="CA167" s="22" t="s">
        <v>18</v>
      </c>
      <c r="CB167" s="22" t="s">
        <v>28</v>
      </c>
      <c r="CC167" s="21" t="str">
        <f t="shared" si="9"/>
        <v>NR</v>
      </c>
      <c r="CD167" s="21" t="str">
        <f t="shared" si="10"/>
        <v>S</v>
      </c>
      <c r="CE167" s="21" t="str">
        <f t="shared" si="11"/>
        <v>OECD_JPN</v>
      </c>
      <c r="CF167" s="21">
        <f>IF(ISNUMBER(Table1[[#This Row],[concrete]]),Table1[[#This Row],[concrete]],IF(AND(ISNUMBER(Table1[[#This Row],[cement]]),ISNUMBER(Table1[[#This Row],[aggregates]])),Table1[[#This Row],[cement]]+Table1[[#This Row],[aggregates]],""))</f>
        <v>412</v>
      </c>
    </row>
    <row r="168" spans="1:84" s="8" customFormat="1">
      <c r="A168" s="10">
        <v>166</v>
      </c>
      <c r="B168" s="21" t="s">
        <v>407</v>
      </c>
      <c r="C168" s="21" t="s">
        <v>119</v>
      </c>
      <c r="D168" s="39">
        <v>1950</v>
      </c>
      <c r="E168" s="10">
        <v>1958</v>
      </c>
      <c r="F168" s="39">
        <v>142</v>
      </c>
      <c r="G168" s="39"/>
      <c r="H168" s="39">
        <v>1</v>
      </c>
      <c r="I168" s="39"/>
      <c r="J168" s="120">
        <v>11</v>
      </c>
      <c r="K168" s="120"/>
      <c r="L168" s="120"/>
      <c r="M168" s="120">
        <v>462</v>
      </c>
      <c r="N168" s="120"/>
      <c r="O168" s="120">
        <v>189</v>
      </c>
      <c r="P168" s="120"/>
      <c r="Q168" s="120">
        <v>91</v>
      </c>
      <c r="R168" s="120"/>
      <c r="S168" s="120"/>
      <c r="T168" s="120"/>
      <c r="U168" s="120"/>
      <c r="V168" s="120"/>
      <c r="W168" s="120"/>
      <c r="X168" s="120"/>
      <c r="Y168" s="120"/>
      <c r="Z168" s="120"/>
      <c r="AA168" s="120">
        <v>1</v>
      </c>
      <c r="AB168" s="120">
        <v>1</v>
      </c>
      <c r="AC168" s="120"/>
      <c r="AD168" s="120"/>
      <c r="AE168" s="120"/>
      <c r="AF168" s="120"/>
      <c r="AG168" s="120"/>
      <c r="AH168" s="120"/>
      <c r="AI168" s="120"/>
      <c r="AJ168" s="120"/>
      <c r="AK168" s="120">
        <v>15</v>
      </c>
      <c r="AL168" s="21" t="s">
        <v>429</v>
      </c>
      <c r="AM168" s="39" t="s">
        <v>119</v>
      </c>
      <c r="AN168" s="21" t="s">
        <v>210</v>
      </c>
      <c r="AO168" s="21" t="s">
        <v>119</v>
      </c>
      <c r="AP168" s="21" t="s">
        <v>120</v>
      </c>
      <c r="AQ168" s="21" t="s">
        <v>119</v>
      </c>
      <c r="AR168" s="21" t="s">
        <v>119</v>
      </c>
      <c r="AS168" s="21" t="s">
        <v>415</v>
      </c>
      <c r="AT168" s="39">
        <v>2009</v>
      </c>
      <c r="AU168" s="21" t="s">
        <v>416</v>
      </c>
      <c r="AV168" s="21" t="s">
        <v>344</v>
      </c>
      <c r="AW168" s="21" t="s">
        <v>126</v>
      </c>
      <c r="AX168" s="21" t="s">
        <v>417</v>
      </c>
      <c r="AY168" s="21" t="str">
        <f>"https://doi.org/"&amp;Table1[[#This Row],[DOI]]</f>
        <v>https://doi.org/10.1080/09613210903169394</v>
      </c>
      <c r="AZ168" s="21" t="s">
        <v>120</v>
      </c>
      <c r="BA168" s="21" t="s">
        <v>120</v>
      </c>
      <c r="BB168" s="21" t="s">
        <v>120</v>
      </c>
      <c r="BC168" s="21" t="s">
        <v>1058</v>
      </c>
      <c r="BD168" s="21" t="s">
        <v>420</v>
      </c>
      <c r="BE168" s="21" t="s">
        <v>131</v>
      </c>
      <c r="BF168" s="21" t="s">
        <v>233</v>
      </c>
      <c r="BG168" s="21" t="s">
        <v>406</v>
      </c>
      <c r="BH168" s="21">
        <v>3969</v>
      </c>
      <c r="BI168" s="21">
        <v>2026.3249499999999</v>
      </c>
      <c r="BJ168" s="21">
        <v>2061.6001000000001</v>
      </c>
      <c r="BK168" s="21">
        <v>662.12750000000005</v>
      </c>
      <c r="BL168" s="21">
        <v>600.90252499999997</v>
      </c>
      <c r="BM168" s="21">
        <v>364485</v>
      </c>
      <c r="BN168" s="21">
        <v>83805</v>
      </c>
      <c r="BO168" s="21" t="s">
        <v>119</v>
      </c>
      <c r="BP168" s="21">
        <v>92389</v>
      </c>
      <c r="BQ168" s="21">
        <v>0.53400000000000003</v>
      </c>
      <c r="BR168" s="21">
        <v>0.63300000000000001</v>
      </c>
      <c r="BS168" s="21">
        <v>2519</v>
      </c>
      <c r="BT168" s="21">
        <v>4324</v>
      </c>
      <c r="BU168" s="21" t="s">
        <v>120</v>
      </c>
      <c r="BV168" s="21" t="s">
        <v>120</v>
      </c>
      <c r="BW168" s="22" t="s">
        <v>413</v>
      </c>
      <c r="BX168" s="23" t="str">
        <f>_xlfn.XLOOKUP(BW168,dimensions_items!$B$4:$B$35,dimensions_items!$C$4:$C$35,"NULL",0)</f>
        <v>R5.2OECD</v>
      </c>
      <c r="BY168" s="22" t="s">
        <v>47</v>
      </c>
      <c r="BZ168" s="22" t="s">
        <v>38</v>
      </c>
      <c r="CA168" s="22" t="s">
        <v>18</v>
      </c>
      <c r="CB168" s="22" t="s">
        <v>28</v>
      </c>
      <c r="CC168" s="21" t="str">
        <f t="shared" si="9"/>
        <v>NR</v>
      </c>
      <c r="CD168" s="21" t="str">
        <f t="shared" si="10"/>
        <v>S</v>
      </c>
      <c r="CE168" s="21" t="str">
        <f t="shared" si="11"/>
        <v>OECD_JPN</v>
      </c>
      <c r="CF168" s="21">
        <f>IF(ISNUMBER(Table1[[#This Row],[concrete]]),Table1[[#This Row],[concrete]],IF(AND(ISNUMBER(Table1[[#This Row],[cement]]),ISNUMBER(Table1[[#This Row],[aggregates]])),Table1[[#This Row],[cement]]+Table1[[#This Row],[aggregates]],""))</f>
        <v>462</v>
      </c>
    </row>
    <row r="169" spans="1:84" s="8" customFormat="1">
      <c r="A169" s="10">
        <v>167</v>
      </c>
      <c r="B169" s="21" t="s">
        <v>407</v>
      </c>
      <c r="C169" s="21" t="s">
        <v>119</v>
      </c>
      <c r="D169" s="39">
        <v>1959</v>
      </c>
      <c r="E169" s="10">
        <v>1970</v>
      </c>
      <c r="F169" s="39">
        <v>142</v>
      </c>
      <c r="G169" s="39"/>
      <c r="H169" s="39">
        <v>1</v>
      </c>
      <c r="I169" s="39"/>
      <c r="J169" s="120">
        <v>11</v>
      </c>
      <c r="K169" s="120"/>
      <c r="L169" s="120"/>
      <c r="M169" s="120">
        <v>463</v>
      </c>
      <c r="N169" s="120"/>
      <c r="O169" s="120">
        <v>189</v>
      </c>
      <c r="P169" s="120"/>
      <c r="Q169" s="120">
        <v>99</v>
      </c>
      <c r="R169" s="120"/>
      <c r="S169" s="120"/>
      <c r="T169" s="120"/>
      <c r="U169" s="120"/>
      <c r="V169" s="120"/>
      <c r="W169" s="120"/>
      <c r="X169" s="120"/>
      <c r="Y169" s="120"/>
      <c r="Z169" s="120"/>
      <c r="AA169" s="120">
        <v>1</v>
      </c>
      <c r="AB169" s="120">
        <v>1</v>
      </c>
      <c r="AC169" s="120"/>
      <c r="AD169" s="120"/>
      <c r="AE169" s="120"/>
      <c r="AF169" s="120"/>
      <c r="AG169" s="120"/>
      <c r="AH169" s="120"/>
      <c r="AI169" s="120"/>
      <c r="AJ169" s="120"/>
      <c r="AK169" s="120">
        <v>15</v>
      </c>
      <c r="AL169" s="21" t="s">
        <v>429</v>
      </c>
      <c r="AM169" s="39" t="s">
        <v>119</v>
      </c>
      <c r="AN169" s="21" t="s">
        <v>210</v>
      </c>
      <c r="AO169" s="21" t="s">
        <v>119</v>
      </c>
      <c r="AP169" s="21" t="s">
        <v>120</v>
      </c>
      <c r="AQ169" s="21" t="s">
        <v>119</v>
      </c>
      <c r="AR169" s="21" t="s">
        <v>119</v>
      </c>
      <c r="AS169" s="21" t="s">
        <v>415</v>
      </c>
      <c r="AT169" s="39">
        <v>2009</v>
      </c>
      <c r="AU169" s="21" t="s">
        <v>416</v>
      </c>
      <c r="AV169" s="21" t="s">
        <v>344</v>
      </c>
      <c r="AW169" s="21" t="s">
        <v>126</v>
      </c>
      <c r="AX169" s="21" t="s">
        <v>417</v>
      </c>
      <c r="AY169" s="21" t="str">
        <f>"https://doi.org/"&amp;Table1[[#This Row],[DOI]]</f>
        <v>https://doi.org/10.1080/09613210903169394</v>
      </c>
      <c r="AZ169" s="21" t="s">
        <v>120</v>
      </c>
      <c r="BA169" s="21" t="s">
        <v>120</v>
      </c>
      <c r="BB169" s="21" t="s">
        <v>120</v>
      </c>
      <c r="BC169" s="21" t="s">
        <v>1058</v>
      </c>
      <c r="BD169" s="21" t="s">
        <v>421</v>
      </c>
      <c r="BE169" s="21" t="s">
        <v>131</v>
      </c>
      <c r="BF169" s="21" t="s">
        <v>233</v>
      </c>
      <c r="BG169" s="21" t="s">
        <v>406</v>
      </c>
      <c r="BH169" s="21">
        <v>3969</v>
      </c>
      <c r="BI169" s="21">
        <v>1938.385</v>
      </c>
      <c r="BJ169" s="21">
        <v>2321.2675749999999</v>
      </c>
      <c r="BK169" s="21">
        <v>631.95000000000005</v>
      </c>
      <c r="BL169" s="21">
        <v>594.34252500000002</v>
      </c>
      <c r="BM169" s="21">
        <v>364485</v>
      </c>
      <c r="BN169" s="21">
        <v>93297</v>
      </c>
      <c r="BO169" s="21" t="s">
        <v>119</v>
      </c>
      <c r="BP169" s="21">
        <v>104345</v>
      </c>
      <c r="BQ169" s="21">
        <v>0.63300000000000001</v>
      </c>
      <c r="BR169" s="21">
        <v>0.71899999999999997</v>
      </c>
      <c r="BS169" s="21">
        <v>4652</v>
      </c>
      <c r="BT169" s="21">
        <v>12904</v>
      </c>
      <c r="BU169" s="21" t="s">
        <v>120</v>
      </c>
      <c r="BV169" s="21" t="s">
        <v>120</v>
      </c>
      <c r="BW169" s="22" t="s">
        <v>413</v>
      </c>
      <c r="BX169" s="23" t="str">
        <f>_xlfn.XLOOKUP(BW169,dimensions_items!$B$4:$B$35,dimensions_items!$C$4:$C$35,"NULL",0)</f>
        <v>R5.2OECD</v>
      </c>
      <c r="BY169" s="22" t="s">
        <v>47</v>
      </c>
      <c r="BZ169" s="22" t="s">
        <v>38</v>
      </c>
      <c r="CA169" s="22" t="s">
        <v>18</v>
      </c>
      <c r="CB169" s="22" t="s">
        <v>28</v>
      </c>
      <c r="CC169" s="21" t="str">
        <f t="shared" si="9"/>
        <v>NR</v>
      </c>
      <c r="CD169" s="21" t="str">
        <f t="shared" si="10"/>
        <v>S</v>
      </c>
      <c r="CE169" s="21" t="str">
        <f t="shared" si="11"/>
        <v>OECD_JPN</v>
      </c>
      <c r="CF169" s="21">
        <f>IF(ISNUMBER(Table1[[#This Row],[concrete]]),Table1[[#This Row],[concrete]],IF(AND(ISNUMBER(Table1[[#This Row],[cement]]),ISNUMBER(Table1[[#This Row],[aggregates]])),Table1[[#This Row],[cement]]+Table1[[#This Row],[aggregates]],""))</f>
        <v>463</v>
      </c>
    </row>
    <row r="170" spans="1:84" s="8" customFormat="1">
      <c r="A170" s="10">
        <v>168</v>
      </c>
      <c r="B170" s="21" t="s">
        <v>407</v>
      </c>
      <c r="C170" s="21" t="s">
        <v>119</v>
      </c>
      <c r="D170" s="39">
        <v>1971</v>
      </c>
      <c r="E170" s="10">
        <v>1980</v>
      </c>
      <c r="F170" s="39">
        <v>144</v>
      </c>
      <c r="G170" s="39"/>
      <c r="H170" s="39">
        <v>1</v>
      </c>
      <c r="I170" s="39"/>
      <c r="J170" s="120">
        <v>11</v>
      </c>
      <c r="K170" s="120"/>
      <c r="L170" s="120"/>
      <c r="M170" s="120">
        <v>496</v>
      </c>
      <c r="N170" s="120"/>
      <c r="O170" s="120">
        <v>200</v>
      </c>
      <c r="P170" s="120"/>
      <c r="Q170" s="120">
        <v>99</v>
      </c>
      <c r="R170" s="120"/>
      <c r="S170" s="120"/>
      <c r="T170" s="120"/>
      <c r="U170" s="120"/>
      <c r="V170" s="120"/>
      <c r="W170" s="120"/>
      <c r="X170" s="120"/>
      <c r="Y170" s="120"/>
      <c r="Z170" s="120"/>
      <c r="AA170" s="120">
        <v>1</v>
      </c>
      <c r="AB170" s="120">
        <v>1</v>
      </c>
      <c r="AC170" s="120"/>
      <c r="AD170" s="120"/>
      <c r="AE170" s="120"/>
      <c r="AF170" s="120"/>
      <c r="AG170" s="120"/>
      <c r="AH170" s="120"/>
      <c r="AI170" s="120"/>
      <c r="AJ170" s="120"/>
      <c r="AK170" s="120">
        <v>15</v>
      </c>
      <c r="AL170" s="21" t="s">
        <v>429</v>
      </c>
      <c r="AM170" s="39" t="s">
        <v>119</v>
      </c>
      <c r="AN170" s="21" t="s">
        <v>210</v>
      </c>
      <c r="AO170" s="21" t="s">
        <v>119</v>
      </c>
      <c r="AP170" s="21" t="s">
        <v>120</v>
      </c>
      <c r="AQ170" s="21" t="s">
        <v>119</v>
      </c>
      <c r="AR170" s="21" t="s">
        <v>119</v>
      </c>
      <c r="AS170" s="21" t="s">
        <v>415</v>
      </c>
      <c r="AT170" s="39">
        <v>2009</v>
      </c>
      <c r="AU170" s="21" t="s">
        <v>416</v>
      </c>
      <c r="AV170" s="21" t="s">
        <v>344</v>
      </c>
      <c r="AW170" s="21" t="s">
        <v>126</v>
      </c>
      <c r="AX170" s="21" t="s">
        <v>417</v>
      </c>
      <c r="AY170" s="21" t="str">
        <f>"https://doi.org/"&amp;Table1[[#This Row],[DOI]]</f>
        <v>https://doi.org/10.1080/09613210903169394</v>
      </c>
      <c r="AZ170" s="21" t="s">
        <v>120</v>
      </c>
      <c r="BA170" s="21" t="s">
        <v>120</v>
      </c>
      <c r="BB170" s="21" t="s">
        <v>120</v>
      </c>
      <c r="BC170" s="21" t="s">
        <v>1058</v>
      </c>
      <c r="BD170" s="21" t="s">
        <v>422</v>
      </c>
      <c r="BE170" s="21" t="s">
        <v>131</v>
      </c>
      <c r="BF170" s="21" t="s">
        <v>233</v>
      </c>
      <c r="BG170" s="21" t="s">
        <v>406</v>
      </c>
      <c r="BH170" s="21">
        <v>3969</v>
      </c>
      <c r="BI170" s="21">
        <v>2254.7600000000002</v>
      </c>
      <c r="BJ170" s="21">
        <v>2262.1174249999999</v>
      </c>
      <c r="BK170" s="21">
        <v>566.04247499999997</v>
      </c>
      <c r="BL170" s="21">
        <v>552.41497500000003</v>
      </c>
      <c r="BM170" s="21">
        <v>364485</v>
      </c>
      <c r="BN170" s="21">
        <v>105697</v>
      </c>
      <c r="BO170" s="21" t="s">
        <v>119</v>
      </c>
      <c r="BP170" s="21">
        <v>116807</v>
      </c>
      <c r="BQ170" s="21">
        <v>0.71899999999999997</v>
      </c>
      <c r="BR170" s="21">
        <v>0.76200000000000001</v>
      </c>
      <c r="BS170" s="21">
        <v>13521</v>
      </c>
      <c r="BT170" s="21">
        <v>20408</v>
      </c>
      <c r="BU170" s="21" t="s">
        <v>120</v>
      </c>
      <c r="BV170" s="21" t="s">
        <v>120</v>
      </c>
      <c r="BW170" s="22" t="s">
        <v>413</v>
      </c>
      <c r="BX170" s="23" t="str">
        <f>_xlfn.XLOOKUP(BW170,dimensions_items!$B$4:$B$35,dimensions_items!$C$4:$C$35,"NULL",0)</f>
        <v>R5.2OECD</v>
      </c>
      <c r="BY170" s="22" t="s">
        <v>47</v>
      </c>
      <c r="BZ170" s="22" t="s">
        <v>38</v>
      </c>
      <c r="CA170" s="22" t="s">
        <v>18</v>
      </c>
      <c r="CB170" s="22" t="s">
        <v>28</v>
      </c>
      <c r="CC170" s="21" t="str">
        <f t="shared" si="9"/>
        <v>NR</v>
      </c>
      <c r="CD170" s="21" t="str">
        <f t="shared" si="10"/>
        <v>S</v>
      </c>
      <c r="CE170" s="21" t="str">
        <f t="shared" si="11"/>
        <v>OECD_JPN</v>
      </c>
      <c r="CF170" s="21">
        <f>IF(ISNUMBER(Table1[[#This Row],[concrete]]),Table1[[#This Row],[concrete]],IF(AND(ISNUMBER(Table1[[#This Row],[cement]]),ISNUMBER(Table1[[#This Row],[aggregates]])),Table1[[#This Row],[cement]]+Table1[[#This Row],[aggregates]],""))</f>
        <v>496</v>
      </c>
    </row>
    <row r="171" spans="1:84" s="8" customFormat="1">
      <c r="A171" s="10">
        <v>169</v>
      </c>
      <c r="B171" s="21" t="s">
        <v>407</v>
      </c>
      <c r="C171" s="21" t="s">
        <v>119</v>
      </c>
      <c r="D171" s="39">
        <v>1981</v>
      </c>
      <c r="E171" s="10">
        <v>1999</v>
      </c>
      <c r="F171" s="39">
        <v>144</v>
      </c>
      <c r="G171" s="39"/>
      <c r="H171" s="39">
        <v>1</v>
      </c>
      <c r="I171" s="39"/>
      <c r="J171" s="120">
        <v>11</v>
      </c>
      <c r="K171" s="120"/>
      <c r="L171" s="120"/>
      <c r="M171" s="120">
        <v>496</v>
      </c>
      <c r="N171" s="120"/>
      <c r="O171" s="120">
        <v>200</v>
      </c>
      <c r="P171" s="120"/>
      <c r="Q171" s="120">
        <v>106</v>
      </c>
      <c r="R171" s="120"/>
      <c r="S171" s="120"/>
      <c r="T171" s="120"/>
      <c r="U171" s="120"/>
      <c r="V171" s="120"/>
      <c r="W171" s="120"/>
      <c r="X171" s="120"/>
      <c r="Y171" s="120"/>
      <c r="Z171" s="120"/>
      <c r="AA171" s="120">
        <v>1</v>
      </c>
      <c r="AB171" s="120">
        <v>1</v>
      </c>
      <c r="AC171" s="120"/>
      <c r="AD171" s="120"/>
      <c r="AE171" s="120"/>
      <c r="AF171" s="120"/>
      <c r="AG171" s="120"/>
      <c r="AH171" s="120"/>
      <c r="AI171" s="120"/>
      <c r="AJ171" s="120"/>
      <c r="AK171" s="120">
        <v>15</v>
      </c>
      <c r="AL171" s="21" t="s">
        <v>429</v>
      </c>
      <c r="AM171" s="39" t="s">
        <v>119</v>
      </c>
      <c r="AN171" s="21" t="s">
        <v>210</v>
      </c>
      <c r="AO171" s="21" t="s">
        <v>119</v>
      </c>
      <c r="AP171" s="21" t="s">
        <v>120</v>
      </c>
      <c r="AQ171" s="21" t="s">
        <v>119</v>
      </c>
      <c r="AR171" s="21" t="s">
        <v>119</v>
      </c>
      <c r="AS171" s="21" t="s">
        <v>415</v>
      </c>
      <c r="AT171" s="39">
        <v>2009</v>
      </c>
      <c r="AU171" s="21" t="s">
        <v>416</v>
      </c>
      <c r="AV171" s="21" t="s">
        <v>344</v>
      </c>
      <c r="AW171" s="21" t="s">
        <v>126</v>
      </c>
      <c r="AX171" s="21" t="s">
        <v>417</v>
      </c>
      <c r="AY171" s="21" t="str">
        <f>"https://doi.org/"&amp;Table1[[#This Row],[DOI]]</f>
        <v>https://doi.org/10.1080/09613210903169394</v>
      </c>
      <c r="AZ171" s="21" t="s">
        <v>120</v>
      </c>
      <c r="BA171" s="21" t="s">
        <v>120</v>
      </c>
      <c r="BB171" s="21" t="s">
        <v>120</v>
      </c>
      <c r="BC171" s="21" t="s">
        <v>1058</v>
      </c>
      <c r="BD171" s="21" t="s">
        <v>423</v>
      </c>
      <c r="BE171" s="21" t="s">
        <v>131</v>
      </c>
      <c r="BF171" s="21" t="s">
        <v>233</v>
      </c>
      <c r="BG171" s="21" t="s">
        <v>406</v>
      </c>
      <c r="BH171" s="21">
        <v>3969</v>
      </c>
      <c r="BI171" s="21">
        <v>2342.4951249999999</v>
      </c>
      <c r="BJ171" s="21">
        <v>2095.719975</v>
      </c>
      <c r="BK171" s="21">
        <v>565.36749999999995</v>
      </c>
      <c r="BL171" s="21">
        <v>693.55250000000001</v>
      </c>
      <c r="BM171" s="21">
        <v>364485</v>
      </c>
      <c r="BN171" s="21">
        <v>117648</v>
      </c>
      <c r="BO171" s="21" t="s">
        <v>119</v>
      </c>
      <c r="BP171" s="21">
        <v>126689</v>
      </c>
      <c r="BQ171" s="21">
        <v>0.76200000000000001</v>
      </c>
      <c r="BR171" s="21">
        <v>0.78600000000000003</v>
      </c>
      <c r="BS171" s="21">
        <v>19954</v>
      </c>
      <c r="BT171" s="21">
        <v>31980</v>
      </c>
      <c r="BU171" s="21" t="s">
        <v>120</v>
      </c>
      <c r="BV171" s="21" t="s">
        <v>120</v>
      </c>
      <c r="BW171" s="22" t="s">
        <v>413</v>
      </c>
      <c r="BX171" s="23" t="str">
        <f>_xlfn.XLOOKUP(BW171,dimensions_items!$B$4:$B$35,dimensions_items!$C$4:$C$35,"NULL",0)</f>
        <v>R5.2OECD</v>
      </c>
      <c r="BY171" s="22" t="s">
        <v>47</v>
      </c>
      <c r="BZ171" s="22" t="s">
        <v>38</v>
      </c>
      <c r="CA171" s="22" t="s">
        <v>18</v>
      </c>
      <c r="CB171" s="22" t="s">
        <v>28</v>
      </c>
      <c r="CC171" s="21" t="str">
        <f t="shared" si="9"/>
        <v>NR</v>
      </c>
      <c r="CD171" s="21" t="str">
        <f t="shared" si="10"/>
        <v>S</v>
      </c>
      <c r="CE171" s="21" t="str">
        <f t="shared" si="11"/>
        <v>OECD_JPN</v>
      </c>
      <c r="CF171" s="21">
        <f>IF(ISNUMBER(Table1[[#This Row],[concrete]]),Table1[[#This Row],[concrete]],IF(AND(ISNUMBER(Table1[[#This Row],[cement]]),ISNUMBER(Table1[[#This Row],[aggregates]])),Table1[[#This Row],[cement]]+Table1[[#This Row],[aggregates]],""))</f>
        <v>496</v>
      </c>
    </row>
    <row r="172" spans="1:84" s="8" customFormat="1">
      <c r="A172" s="10">
        <v>170</v>
      </c>
      <c r="B172" s="21" t="s">
        <v>407</v>
      </c>
      <c r="C172" s="21" t="s">
        <v>119</v>
      </c>
      <c r="D172" s="39">
        <v>2000</v>
      </c>
      <c r="E172" s="10">
        <v>2009</v>
      </c>
      <c r="F172" s="39">
        <v>145</v>
      </c>
      <c r="G172" s="39"/>
      <c r="H172" s="39">
        <v>1</v>
      </c>
      <c r="I172" s="39"/>
      <c r="J172" s="120">
        <v>11</v>
      </c>
      <c r="K172" s="120"/>
      <c r="L172" s="120"/>
      <c r="M172" s="120">
        <v>529</v>
      </c>
      <c r="N172" s="120"/>
      <c r="O172" s="120">
        <v>218</v>
      </c>
      <c r="P172" s="120"/>
      <c r="Q172" s="120">
        <v>106</v>
      </c>
      <c r="R172" s="120"/>
      <c r="S172" s="120"/>
      <c r="T172" s="120"/>
      <c r="U172" s="120"/>
      <c r="V172" s="120"/>
      <c r="W172" s="120"/>
      <c r="X172" s="120"/>
      <c r="Y172" s="120"/>
      <c r="Z172" s="120"/>
      <c r="AA172" s="120">
        <v>1</v>
      </c>
      <c r="AB172" s="120">
        <v>1</v>
      </c>
      <c r="AC172" s="120"/>
      <c r="AD172" s="120"/>
      <c r="AE172" s="120"/>
      <c r="AF172" s="120"/>
      <c r="AG172" s="120"/>
      <c r="AH172" s="120"/>
      <c r="AI172" s="120"/>
      <c r="AJ172" s="120"/>
      <c r="AK172" s="120">
        <v>15</v>
      </c>
      <c r="AL172" s="21" t="s">
        <v>429</v>
      </c>
      <c r="AM172" s="39" t="s">
        <v>119</v>
      </c>
      <c r="AN172" s="21" t="s">
        <v>210</v>
      </c>
      <c r="AO172" s="21" t="s">
        <v>119</v>
      </c>
      <c r="AP172" s="21" t="s">
        <v>120</v>
      </c>
      <c r="AQ172" s="21" t="s">
        <v>119</v>
      </c>
      <c r="AR172" s="21" t="s">
        <v>119</v>
      </c>
      <c r="AS172" s="21" t="s">
        <v>415</v>
      </c>
      <c r="AT172" s="39">
        <v>2009</v>
      </c>
      <c r="AU172" s="21" t="s">
        <v>416</v>
      </c>
      <c r="AV172" s="21" t="s">
        <v>344</v>
      </c>
      <c r="AW172" s="21" t="s">
        <v>126</v>
      </c>
      <c r="AX172" s="21" t="s">
        <v>417</v>
      </c>
      <c r="AY172" s="21" t="str">
        <f>"https://doi.org/"&amp;Table1[[#This Row],[DOI]]</f>
        <v>https://doi.org/10.1080/09613210903169394</v>
      </c>
      <c r="AZ172" s="21" t="s">
        <v>120</v>
      </c>
      <c r="BA172" s="21" t="s">
        <v>120</v>
      </c>
      <c r="BB172" s="21" t="s">
        <v>120</v>
      </c>
      <c r="BC172" s="21" t="s">
        <v>1058</v>
      </c>
      <c r="BD172" s="21" t="s">
        <v>219</v>
      </c>
      <c r="BE172" s="21" t="s">
        <v>131</v>
      </c>
      <c r="BF172" s="21" t="s">
        <v>233</v>
      </c>
      <c r="BG172" s="21" t="s">
        <v>406</v>
      </c>
      <c r="BH172" s="21">
        <v>3969</v>
      </c>
      <c r="BI172" s="21">
        <v>2128.6374500000002</v>
      </c>
      <c r="BJ172" s="21">
        <v>2049.5424750000002</v>
      </c>
      <c r="BK172" s="21">
        <v>681.28247499999998</v>
      </c>
      <c r="BL172" s="21">
        <v>598.98497499999996</v>
      </c>
      <c r="BM172" s="21">
        <v>364485</v>
      </c>
      <c r="BN172" s="21">
        <v>126933</v>
      </c>
      <c r="BO172" s="21" t="s">
        <v>119</v>
      </c>
      <c r="BP172" s="21">
        <v>127654</v>
      </c>
      <c r="BQ172" s="21">
        <v>0.78600000000000003</v>
      </c>
      <c r="BR172" s="21">
        <v>0.90800000000000003</v>
      </c>
      <c r="BS172" s="21">
        <v>33294</v>
      </c>
      <c r="BT172" s="21">
        <v>33798</v>
      </c>
      <c r="BU172" s="21" t="s">
        <v>120</v>
      </c>
      <c r="BV172" s="21" t="s">
        <v>120</v>
      </c>
      <c r="BW172" s="22" t="s">
        <v>413</v>
      </c>
      <c r="BX172" s="23" t="str">
        <f>_xlfn.XLOOKUP(BW172,dimensions_items!$B$4:$B$35,dimensions_items!$C$4:$C$35,"NULL",0)</f>
        <v>R5.2OECD</v>
      </c>
      <c r="BY172" s="22" t="s">
        <v>47</v>
      </c>
      <c r="BZ172" s="22" t="s">
        <v>38</v>
      </c>
      <c r="CA172" s="22" t="s">
        <v>18</v>
      </c>
      <c r="CB172" s="22" t="s">
        <v>28</v>
      </c>
      <c r="CC172" s="21" t="str">
        <f t="shared" si="9"/>
        <v>NR</v>
      </c>
      <c r="CD172" s="21" t="str">
        <f t="shared" si="10"/>
        <v>S</v>
      </c>
      <c r="CE172" s="21" t="str">
        <f t="shared" si="11"/>
        <v>OECD_JPN</v>
      </c>
      <c r="CF172" s="21">
        <f>IF(ISNUMBER(Table1[[#This Row],[concrete]]),Table1[[#This Row],[concrete]],IF(AND(ISNUMBER(Table1[[#This Row],[cement]]),ISNUMBER(Table1[[#This Row],[aggregates]])),Table1[[#This Row],[cement]]+Table1[[#This Row],[aggregates]],""))</f>
        <v>529</v>
      </c>
    </row>
    <row r="173" spans="1:84" s="8" customFormat="1">
      <c r="A173" s="10">
        <v>171</v>
      </c>
      <c r="B173" s="21" t="s">
        <v>407</v>
      </c>
      <c r="C173" s="21" t="s">
        <v>119</v>
      </c>
      <c r="D173" s="39">
        <v>1945</v>
      </c>
      <c r="E173" s="10">
        <v>2010</v>
      </c>
      <c r="F173" s="39">
        <v>7</v>
      </c>
      <c r="G173" s="39"/>
      <c r="H173" s="39">
        <v>2</v>
      </c>
      <c r="I173" s="39"/>
      <c r="J173" s="120">
        <v>88</v>
      </c>
      <c r="K173" s="120"/>
      <c r="L173" s="120"/>
      <c r="M173" s="120">
        <v>221</v>
      </c>
      <c r="N173" s="120"/>
      <c r="O173" s="120">
        <v>78</v>
      </c>
      <c r="P173" s="120"/>
      <c r="Q173" s="120">
        <v>3</v>
      </c>
      <c r="R173" s="120"/>
      <c r="S173" s="120"/>
      <c r="T173" s="120"/>
      <c r="U173" s="120"/>
      <c r="V173" s="120"/>
      <c r="W173" s="120"/>
      <c r="X173" s="120"/>
      <c r="Y173" s="120"/>
      <c r="Z173" s="120"/>
      <c r="AA173" s="120">
        <v>52</v>
      </c>
      <c r="AB173" s="120">
        <v>5</v>
      </c>
      <c r="AC173" s="120"/>
      <c r="AD173" s="120"/>
      <c r="AE173" s="120"/>
      <c r="AF173" s="120"/>
      <c r="AG173" s="120"/>
      <c r="AH173" s="120"/>
      <c r="AI173" s="120"/>
      <c r="AJ173" s="120"/>
      <c r="AK173" s="120">
        <v>32</v>
      </c>
      <c r="AL173" s="21" t="s">
        <v>430</v>
      </c>
      <c r="AM173" s="39" t="s">
        <v>119</v>
      </c>
      <c r="AN173" s="21" t="s">
        <v>118</v>
      </c>
      <c r="AO173" s="21" t="s">
        <v>20</v>
      </c>
      <c r="AP173" s="21" t="s">
        <v>120</v>
      </c>
      <c r="AQ173" s="21" t="s">
        <v>119</v>
      </c>
      <c r="AR173" s="21" t="s">
        <v>119</v>
      </c>
      <c r="AS173" s="21" t="s">
        <v>431</v>
      </c>
      <c r="AT173" s="39">
        <v>2014</v>
      </c>
      <c r="AU173" s="21" t="s">
        <v>432</v>
      </c>
      <c r="AV173" s="21" t="s">
        <v>125</v>
      </c>
      <c r="AW173" s="21" t="s">
        <v>126</v>
      </c>
      <c r="AX173" s="21" t="s">
        <v>433</v>
      </c>
      <c r="AY173" s="21" t="str">
        <f>"https://doi.org/"&amp;Table1[[#This Row],[DOI]]</f>
        <v>https://doi.org/10.1111/jiec.12126</v>
      </c>
      <c r="AZ173" s="21" t="s">
        <v>120</v>
      </c>
      <c r="BA173" s="21" t="s">
        <v>120</v>
      </c>
      <c r="BB173" s="21" t="s">
        <v>120</v>
      </c>
      <c r="BC173" s="21" t="s">
        <v>1059</v>
      </c>
      <c r="BD173" s="21" t="s">
        <v>434</v>
      </c>
      <c r="BE173" s="21" t="s">
        <v>131</v>
      </c>
      <c r="BF173" s="21" t="s">
        <v>233</v>
      </c>
      <c r="BG173" s="21" t="s">
        <v>406</v>
      </c>
      <c r="BH173" s="21">
        <v>3969</v>
      </c>
      <c r="BI173" s="21">
        <v>1899.3225</v>
      </c>
      <c r="BJ173" s="21">
        <v>2139.56495</v>
      </c>
      <c r="BK173" s="21">
        <v>695.4325</v>
      </c>
      <c r="BL173" s="21">
        <v>743.16997500000002</v>
      </c>
      <c r="BM173" s="21">
        <v>364485</v>
      </c>
      <c r="BN173" s="21">
        <v>76224</v>
      </c>
      <c r="BO173" s="21" t="s">
        <v>119</v>
      </c>
      <c r="BP173" s="21">
        <v>127529</v>
      </c>
      <c r="BQ173" s="21">
        <v>0.53400000000000003</v>
      </c>
      <c r="BR173" s="21">
        <v>0.90800000000000003</v>
      </c>
      <c r="BS173" s="21">
        <v>1776</v>
      </c>
      <c r="BT173" s="21">
        <v>35477</v>
      </c>
      <c r="BU173" s="21" t="s">
        <v>120</v>
      </c>
      <c r="BV173" s="21" t="s">
        <v>120</v>
      </c>
      <c r="BW173" s="22" t="s">
        <v>413</v>
      </c>
      <c r="BX173" s="23" t="str">
        <f>_xlfn.XLOOKUP(BW173,dimensions_items!$B$4:$B$35,dimensions_items!$C$4:$C$35,"NULL",0)</f>
        <v>R5.2OECD</v>
      </c>
      <c r="BY173" s="23" t="s">
        <v>16</v>
      </c>
      <c r="BZ173" s="22" t="s">
        <v>1598</v>
      </c>
      <c r="CA173" s="22" t="s">
        <v>18</v>
      </c>
      <c r="CB173" s="22" t="s">
        <v>28</v>
      </c>
      <c r="CC173" s="21" t="str">
        <f t="shared" si="9"/>
        <v>RS</v>
      </c>
      <c r="CD173" s="21" t="str">
        <f t="shared" si="10"/>
        <v>T</v>
      </c>
      <c r="CE173" s="21" t="str">
        <f t="shared" si="11"/>
        <v>OECD_JPN</v>
      </c>
      <c r="CF173" s="21">
        <f>IF(ISNUMBER(Table1[[#This Row],[concrete]]),Table1[[#This Row],[concrete]],IF(AND(ISNUMBER(Table1[[#This Row],[cement]]),ISNUMBER(Table1[[#This Row],[aggregates]])),Table1[[#This Row],[cement]]+Table1[[#This Row],[aggregates]],""))</f>
        <v>221</v>
      </c>
    </row>
    <row r="174" spans="1:84" s="8" customFormat="1">
      <c r="A174" s="10">
        <v>172</v>
      </c>
      <c r="B174" s="21" t="s">
        <v>407</v>
      </c>
      <c r="C174" s="21" t="s">
        <v>119</v>
      </c>
      <c r="D174" s="39">
        <v>1945</v>
      </c>
      <c r="E174" s="10">
        <v>2010</v>
      </c>
      <c r="F174" s="39">
        <v>139</v>
      </c>
      <c r="G174" s="39"/>
      <c r="H174" s="39">
        <v>0</v>
      </c>
      <c r="I174" s="39"/>
      <c r="J174" s="120">
        <v>8</v>
      </c>
      <c r="K174" s="120"/>
      <c r="L174" s="120"/>
      <c r="M174" s="120">
        <v>584</v>
      </c>
      <c r="N174" s="120"/>
      <c r="O174" s="120">
        <v>339</v>
      </c>
      <c r="P174" s="120"/>
      <c r="Q174" s="120">
        <v>67</v>
      </c>
      <c r="R174" s="120"/>
      <c r="S174" s="120"/>
      <c r="T174" s="120"/>
      <c r="U174" s="120"/>
      <c r="V174" s="120"/>
      <c r="W174" s="120"/>
      <c r="X174" s="120"/>
      <c r="Y174" s="120"/>
      <c r="Z174" s="120"/>
      <c r="AA174" s="120">
        <v>2</v>
      </c>
      <c r="AB174" s="120">
        <v>0</v>
      </c>
      <c r="AC174" s="120"/>
      <c r="AD174" s="120"/>
      <c r="AE174" s="120"/>
      <c r="AF174" s="120"/>
      <c r="AG174" s="120"/>
      <c r="AH174" s="120"/>
      <c r="AI174" s="120"/>
      <c r="AJ174" s="120"/>
      <c r="AK174" s="120">
        <v>25</v>
      </c>
      <c r="AL174" s="21" t="s">
        <v>435</v>
      </c>
      <c r="AM174" s="39">
        <v>1</v>
      </c>
      <c r="AN174" s="21" t="s">
        <v>119</v>
      </c>
      <c r="AO174" s="21" t="s">
        <v>119</v>
      </c>
      <c r="AP174" s="21" t="s">
        <v>120</v>
      </c>
      <c r="AQ174" s="21" t="s">
        <v>119</v>
      </c>
      <c r="AR174" s="21" t="s">
        <v>119</v>
      </c>
      <c r="AS174" s="21" t="s">
        <v>431</v>
      </c>
      <c r="AT174" s="39">
        <v>2014</v>
      </c>
      <c r="AU174" s="21" t="s">
        <v>432</v>
      </c>
      <c r="AV174" s="21" t="s">
        <v>125</v>
      </c>
      <c r="AW174" s="21" t="s">
        <v>126</v>
      </c>
      <c r="AX174" s="21" t="s">
        <v>433</v>
      </c>
      <c r="AY174" s="21" t="str">
        <f>"https://doi.org/"&amp;Table1[[#This Row],[DOI]]</f>
        <v>https://doi.org/10.1111/jiec.12126</v>
      </c>
      <c r="AZ174" s="21" t="s">
        <v>120</v>
      </c>
      <c r="BA174" s="21" t="s">
        <v>120</v>
      </c>
      <c r="BB174" s="21" t="s">
        <v>120</v>
      </c>
      <c r="BC174" s="21" t="s">
        <v>1059</v>
      </c>
      <c r="BD174" s="21" t="s">
        <v>434</v>
      </c>
      <c r="BE174" s="21" t="s">
        <v>131</v>
      </c>
      <c r="BF174" s="21" t="s">
        <v>233</v>
      </c>
      <c r="BG174" s="21" t="s">
        <v>406</v>
      </c>
      <c r="BH174" s="21">
        <v>3969</v>
      </c>
      <c r="BI174" s="21">
        <v>1899.3225</v>
      </c>
      <c r="BJ174" s="21">
        <v>2139.56495</v>
      </c>
      <c r="BK174" s="21">
        <v>695.4325</v>
      </c>
      <c r="BL174" s="21">
        <v>743.16997500000002</v>
      </c>
      <c r="BM174" s="21">
        <v>364485</v>
      </c>
      <c r="BN174" s="21">
        <v>76224</v>
      </c>
      <c r="BO174" s="21" t="s">
        <v>119</v>
      </c>
      <c r="BP174" s="21">
        <v>127529</v>
      </c>
      <c r="BQ174" s="21">
        <v>0.53400000000000003</v>
      </c>
      <c r="BR174" s="21">
        <v>0.90800000000000003</v>
      </c>
      <c r="BS174" s="21">
        <v>1776</v>
      </c>
      <c r="BT174" s="21">
        <v>35477</v>
      </c>
      <c r="BU174" s="21" t="s">
        <v>120</v>
      </c>
      <c r="BV174" s="21" t="s">
        <v>120</v>
      </c>
      <c r="BW174" s="22" t="s">
        <v>413</v>
      </c>
      <c r="BX174" s="23" t="str">
        <f>_xlfn.XLOOKUP(BW174,dimensions_items!$B$4:$B$35,dimensions_items!$C$4:$C$35,"NULL",0)</f>
        <v>R5.2OECD</v>
      </c>
      <c r="BY174" s="23" t="s">
        <v>31</v>
      </c>
      <c r="BZ174" s="22" t="s">
        <v>38</v>
      </c>
      <c r="CA174" s="22" t="s">
        <v>18</v>
      </c>
      <c r="CB174" s="22" t="s">
        <v>28</v>
      </c>
      <c r="CC174" s="21" t="str">
        <f t="shared" si="9"/>
        <v>UN</v>
      </c>
      <c r="CD174" s="21" t="str">
        <f t="shared" si="10"/>
        <v>S</v>
      </c>
      <c r="CE174" s="21" t="str">
        <f t="shared" si="11"/>
        <v>OECD_JPN</v>
      </c>
      <c r="CF174" s="21">
        <f>IF(ISNUMBER(Table1[[#This Row],[concrete]]),Table1[[#This Row],[concrete]],IF(AND(ISNUMBER(Table1[[#This Row],[cement]]),ISNUMBER(Table1[[#This Row],[aggregates]])),Table1[[#This Row],[cement]]+Table1[[#This Row],[aggregates]],""))</f>
        <v>584</v>
      </c>
    </row>
    <row r="175" spans="1:84" s="8" customFormat="1">
      <c r="A175" s="10">
        <v>173</v>
      </c>
      <c r="B175" s="21" t="s">
        <v>407</v>
      </c>
      <c r="C175" s="21" t="s">
        <v>119</v>
      </c>
      <c r="D175" s="39">
        <v>1945</v>
      </c>
      <c r="E175" s="10">
        <v>2010</v>
      </c>
      <c r="F175" s="39">
        <v>118</v>
      </c>
      <c r="G175" s="39"/>
      <c r="H175" s="39">
        <v>2</v>
      </c>
      <c r="I175" s="39"/>
      <c r="J175" s="120">
        <v>20</v>
      </c>
      <c r="K175" s="120"/>
      <c r="L175" s="120"/>
      <c r="M175" s="120">
        <v>587</v>
      </c>
      <c r="N175" s="120"/>
      <c r="O175" s="120">
        <v>100</v>
      </c>
      <c r="P175" s="120"/>
      <c r="Q175" s="120">
        <v>109</v>
      </c>
      <c r="R175" s="120"/>
      <c r="S175" s="120"/>
      <c r="T175" s="120"/>
      <c r="U175" s="120"/>
      <c r="V175" s="120"/>
      <c r="W175" s="120"/>
      <c r="X175" s="120"/>
      <c r="Y175" s="120"/>
      <c r="Z175" s="120"/>
      <c r="AA175" s="120">
        <v>1</v>
      </c>
      <c r="AB175" s="120">
        <v>3</v>
      </c>
      <c r="AC175" s="120"/>
      <c r="AD175" s="120"/>
      <c r="AE175" s="120"/>
      <c r="AF175" s="120"/>
      <c r="AG175" s="120"/>
      <c r="AH175" s="120"/>
      <c r="AI175" s="120"/>
      <c r="AJ175" s="120"/>
      <c r="AK175" s="120">
        <v>22</v>
      </c>
      <c r="AL175" s="21" t="s">
        <v>436</v>
      </c>
      <c r="AM175" s="39">
        <v>2</v>
      </c>
      <c r="AN175" s="21" t="s">
        <v>119</v>
      </c>
      <c r="AO175" s="21" t="s">
        <v>119</v>
      </c>
      <c r="AP175" s="21" t="s">
        <v>120</v>
      </c>
      <c r="AQ175" s="21" t="s">
        <v>119</v>
      </c>
      <c r="AR175" s="21" t="s">
        <v>119</v>
      </c>
      <c r="AS175" s="21" t="s">
        <v>431</v>
      </c>
      <c r="AT175" s="39">
        <v>2014</v>
      </c>
      <c r="AU175" s="21" t="s">
        <v>432</v>
      </c>
      <c r="AV175" s="21" t="s">
        <v>125</v>
      </c>
      <c r="AW175" s="21" t="s">
        <v>126</v>
      </c>
      <c r="AX175" s="21" t="s">
        <v>433</v>
      </c>
      <c r="AY175" s="21" t="str">
        <f>"https://doi.org/"&amp;Table1[[#This Row],[DOI]]</f>
        <v>https://doi.org/10.1111/jiec.12126</v>
      </c>
      <c r="AZ175" s="21" t="s">
        <v>120</v>
      </c>
      <c r="BA175" s="21" t="s">
        <v>120</v>
      </c>
      <c r="BB175" s="21" t="s">
        <v>120</v>
      </c>
      <c r="BC175" s="21" t="s">
        <v>1059</v>
      </c>
      <c r="BD175" s="21" t="s">
        <v>434</v>
      </c>
      <c r="BE175" s="21" t="s">
        <v>131</v>
      </c>
      <c r="BF175" s="21" t="s">
        <v>233</v>
      </c>
      <c r="BG175" s="21" t="s">
        <v>406</v>
      </c>
      <c r="BH175" s="21">
        <v>3969</v>
      </c>
      <c r="BI175" s="21">
        <v>1899.3225</v>
      </c>
      <c r="BJ175" s="21">
        <v>2139.56495</v>
      </c>
      <c r="BK175" s="21">
        <v>695.4325</v>
      </c>
      <c r="BL175" s="21">
        <v>743.16997500000002</v>
      </c>
      <c r="BM175" s="21">
        <v>364485</v>
      </c>
      <c r="BN175" s="21">
        <v>76224</v>
      </c>
      <c r="BO175" s="21" t="s">
        <v>119</v>
      </c>
      <c r="BP175" s="21">
        <v>127529</v>
      </c>
      <c r="BQ175" s="21">
        <v>0.53400000000000003</v>
      </c>
      <c r="BR175" s="21">
        <v>0.90800000000000003</v>
      </c>
      <c r="BS175" s="21">
        <v>1776</v>
      </c>
      <c r="BT175" s="21">
        <v>35477</v>
      </c>
      <c r="BU175" s="21" t="s">
        <v>120</v>
      </c>
      <c r="BV175" s="21" t="s">
        <v>120</v>
      </c>
      <c r="BW175" s="22" t="s">
        <v>413</v>
      </c>
      <c r="BX175" s="23" t="str">
        <f>_xlfn.XLOOKUP(BW175,dimensions_items!$B$4:$B$35,dimensions_items!$C$4:$C$35,"NULL",0)</f>
        <v>R5.2OECD</v>
      </c>
      <c r="BY175" s="23" t="s">
        <v>31</v>
      </c>
      <c r="BZ175" s="22" t="s">
        <v>38</v>
      </c>
      <c r="CA175" s="22" t="s">
        <v>18</v>
      </c>
      <c r="CB175" s="22" t="s">
        <v>28</v>
      </c>
      <c r="CC175" s="21" t="str">
        <f t="shared" si="9"/>
        <v>UN</v>
      </c>
      <c r="CD175" s="21" t="str">
        <f t="shared" si="10"/>
        <v>S</v>
      </c>
      <c r="CE175" s="21" t="str">
        <f t="shared" si="11"/>
        <v>OECD_JPN</v>
      </c>
      <c r="CF175" s="21">
        <f>IF(ISNUMBER(Table1[[#This Row],[concrete]]),Table1[[#This Row],[concrete]],IF(AND(ISNUMBER(Table1[[#This Row],[cement]]),ISNUMBER(Table1[[#This Row],[aggregates]])),Table1[[#This Row],[cement]]+Table1[[#This Row],[aggregates]],""))</f>
        <v>587</v>
      </c>
    </row>
    <row r="176" spans="1:84" s="8" customFormat="1">
      <c r="A176" s="10">
        <v>174</v>
      </c>
      <c r="B176" s="21" t="s">
        <v>407</v>
      </c>
      <c r="C176" s="21" t="s">
        <v>119</v>
      </c>
      <c r="D176" s="39">
        <v>1945</v>
      </c>
      <c r="E176" s="10">
        <v>2010</v>
      </c>
      <c r="F176" s="39">
        <v>178</v>
      </c>
      <c r="G176" s="39"/>
      <c r="H176" s="39">
        <v>1</v>
      </c>
      <c r="I176" s="39"/>
      <c r="J176" s="120">
        <v>4</v>
      </c>
      <c r="K176" s="120"/>
      <c r="L176" s="120"/>
      <c r="M176" s="120">
        <v>416</v>
      </c>
      <c r="N176" s="120"/>
      <c r="O176" s="120">
        <v>214</v>
      </c>
      <c r="P176" s="120"/>
      <c r="Q176" s="120">
        <v>143</v>
      </c>
      <c r="R176" s="120"/>
      <c r="S176" s="120"/>
      <c r="T176" s="120"/>
      <c r="U176" s="120"/>
      <c r="V176" s="120"/>
      <c r="W176" s="120"/>
      <c r="X176" s="120"/>
      <c r="Y176" s="120"/>
      <c r="Z176" s="120"/>
      <c r="AA176" s="120">
        <v>1</v>
      </c>
      <c r="AB176" s="120">
        <v>1</v>
      </c>
      <c r="AC176" s="120"/>
      <c r="AD176" s="120"/>
      <c r="AE176" s="120"/>
      <c r="AF176" s="120"/>
      <c r="AG176" s="120"/>
      <c r="AH176" s="120"/>
      <c r="AI176" s="120"/>
      <c r="AJ176" s="120"/>
      <c r="AK176" s="120">
        <v>0</v>
      </c>
      <c r="AL176" s="21" t="s">
        <v>437</v>
      </c>
      <c r="AM176" s="39">
        <v>3</v>
      </c>
      <c r="AN176" s="21" t="s">
        <v>119</v>
      </c>
      <c r="AO176" s="21" t="s">
        <v>119</v>
      </c>
      <c r="AP176" s="21" t="s">
        <v>120</v>
      </c>
      <c r="AQ176" s="21" t="s">
        <v>119</v>
      </c>
      <c r="AR176" s="21" t="s">
        <v>119</v>
      </c>
      <c r="AS176" s="21" t="s">
        <v>431</v>
      </c>
      <c r="AT176" s="39">
        <v>2014</v>
      </c>
      <c r="AU176" s="21" t="s">
        <v>432</v>
      </c>
      <c r="AV176" s="21" t="s">
        <v>125</v>
      </c>
      <c r="AW176" s="21" t="s">
        <v>126</v>
      </c>
      <c r="AX176" s="21" t="s">
        <v>433</v>
      </c>
      <c r="AY176" s="21" t="str">
        <f>"https://doi.org/"&amp;Table1[[#This Row],[DOI]]</f>
        <v>https://doi.org/10.1111/jiec.12126</v>
      </c>
      <c r="AZ176" s="21" t="s">
        <v>120</v>
      </c>
      <c r="BA176" s="21" t="s">
        <v>120</v>
      </c>
      <c r="BB176" s="21" t="s">
        <v>120</v>
      </c>
      <c r="BC176" s="21" t="s">
        <v>1059</v>
      </c>
      <c r="BD176" s="21" t="s">
        <v>434</v>
      </c>
      <c r="BE176" s="21" t="s">
        <v>131</v>
      </c>
      <c r="BF176" s="21" t="s">
        <v>233</v>
      </c>
      <c r="BG176" s="21" t="s">
        <v>406</v>
      </c>
      <c r="BH176" s="21">
        <v>3969</v>
      </c>
      <c r="BI176" s="21">
        <v>1899.3225</v>
      </c>
      <c r="BJ176" s="21">
        <v>2139.56495</v>
      </c>
      <c r="BK176" s="21">
        <v>695.4325</v>
      </c>
      <c r="BL176" s="21">
        <v>743.16997500000002</v>
      </c>
      <c r="BM176" s="21">
        <v>364485</v>
      </c>
      <c r="BN176" s="21">
        <v>76224</v>
      </c>
      <c r="BO176" s="21" t="s">
        <v>119</v>
      </c>
      <c r="BP176" s="21">
        <v>127529</v>
      </c>
      <c r="BQ176" s="21">
        <v>0.53400000000000003</v>
      </c>
      <c r="BR176" s="21">
        <v>0.90800000000000003</v>
      </c>
      <c r="BS176" s="21">
        <v>1776</v>
      </c>
      <c r="BT176" s="21">
        <v>35477</v>
      </c>
      <c r="BU176" s="21" t="s">
        <v>120</v>
      </c>
      <c r="BV176" s="21" t="s">
        <v>120</v>
      </c>
      <c r="BW176" s="22" t="s">
        <v>413</v>
      </c>
      <c r="BX176" s="23" t="str">
        <f>_xlfn.XLOOKUP(BW176,dimensions_items!$B$4:$B$35,dimensions_items!$C$4:$C$35,"NULL",0)</f>
        <v>R5.2OECD</v>
      </c>
      <c r="BY176" s="23" t="s">
        <v>31</v>
      </c>
      <c r="BZ176" s="22" t="s">
        <v>38</v>
      </c>
      <c r="CA176" s="22" t="s">
        <v>18</v>
      </c>
      <c r="CB176" s="22" t="s">
        <v>28</v>
      </c>
      <c r="CC176" s="21" t="str">
        <f t="shared" si="9"/>
        <v>UN</v>
      </c>
      <c r="CD176" s="21" t="str">
        <f t="shared" si="10"/>
        <v>S</v>
      </c>
      <c r="CE176" s="21" t="str">
        <f t="shared" si="11"/>
        <v>OECD_JPN</v>
      </c>
      <c r="CF176" s="21">
        <f>IF(ISNUMBER(Table1[[#This Row],[concrete]]),Table1[[#This Row],[concrete]],IF(AND(ISNUMBER(Table1[[#This Row],[cement]]),ISNUMBER(Table1[[#This Row],[aggregates]])),Table1[[#This Row],[cement]]+Table1[[#This Row],[aggregates]],""))</f>
        <v>416</v>
      </c>
    </row>
    <row r="177" spans="1:84" s="8" customFormat="1">
      <c r="A177" s="10">
        <v>175</v>
      </c>
      <c r="B177" s="21" t="s">
        <v>407</v>
      </c>
      <c r="C177" s="21" t="s">
        <v>119</v>
      </c>
      <c r="D177" s="39">
        <v>1945</v>
      </c>
      <c r="E177" s="10">
        <v>2010</v>
      </c>
      <c r="F177" s="39">
        <v>97</v>
      </c>
      <c r="G177" s="39"/>
      <c r="H177" s="39">
        <v>2</v>
      </c>
      <c r="I177" s="39"/>
      <c r="J177" s="120">
        <v>0</v>
      </c>
      <c r="K177" s="120"/>
      <c r="L177" s="120"/>
      <c r="M177" s="120">
        <v>1897</v>
      </c>
      <c r="N177" s="120"/>
      <c r="O177" s="120">
        <v>138</v>
      </c>
      <c r="P177" s="120"/>
      <c r="Q177" s="120">
        <v>44</v>
      </c>
      <c r="R177" s="120"/>
      <c r="S177" s="120"/>
      <c r="T177" s="120"/>
      <c r="U177" s="120"/>
      <c r="V177" s="120"/>
      <c r="W177" s="120"/>
      <c r="X177" s="120"/>
      <c r="Y177" s="120"/>
      <c r="Z177" s="120"/>
      <c r="AA177" s="120">
        <v>3</v>
      </c>
      <c r="AB177" s="120">
        <v>1</v>
      </c>
      <c r="AC177" s="120"/>
      <c r="AD177" s="120"/>
      <c r="AE177" s="120"/>
      <c r="AF177" s="120"/>
      <c r="AG177" s="120"/>
      <c r="AH177" s="120"/>
      <c r="AI177" s="120"/>
      <c r="AJ177" s="120"/>
      <c r="AK177" s="120">
        <v>9</v>
      </c>
      <c r="AL177" s="21" t="s">
        <v>438</v>
      </c>
      <c r="AM177" s="39" t="s">
        <v>119</v>
      </c>
      <c r="AN177" s="21" t="s">
        <v>119</v>
      </c>
      <c r="AO177" s="21" t="s">
        <v>119</v>
      </c>
      <c r="AP177" s="21" t="s">
        <v>120</v>
      </c>
      <c r="AQ177" s="21" t="s">
        <v>119</v>
      </c>
      <c r="AR177" s="21" t="s">
        <v>119</v>
      </c>
      <c r="AS177" s="21" t="s">
        <v>431</v>
      </c>
      <c r="AT177" s="39">
        <v>2014</v>
      </c>
      <c r="AU177" s="21" t="s">
        <v>432</v>
      </c>
      <c r="AV177" s="21" t="s">
        <v>125</v>
      </c>
      <c r="AW177" s="21" t="s">
        <v>126</v>
      </c>
      <c r="AX177" s="21" t="s">
        <v>433</v>
      </c>
      <c r="AY177" s="21" t="str">
        <f>"https://doi.org/"&amp;Table1[[#This Row],[DOI]]</f>
        <v>https://doi.org/10.1111/jiec.12126</v>
      </c>
      <c r="AZ177" s="21" t="s">
        <v>120</v>
      </c>
      <c r="BA177" s="21" t="s">
        <v>120</v>
      </c>
      <c r="BB177" s="21" t="s">
        <v>120</v>
      </c>
      <c r="BC177" s="21" t="s">
        <v>1059</v>
      </c>
      <c r="BD177" s="21" t="s">
        <v>434</v>
      </c>
      <c r="BE177" s="21" t="s">
        <v>131</v>
      </c>
      <c r="BF177" s="21" t="s">
        <v>233</v>
      </c>
      <c r="BG177" s="21" t="s">
        <v>406</v>
      </c>
      <c r="BH177" s="21">
        <v>3969</v>
      </c>
      <c r="BI177" s="21">
        <v>1899.3225</v>
      </c>
      <c r="BJ177" s="21">
        <v>2139.56495</v>
      </c>
      <c r="BK177" s="21">
        <v>695.4325</v>
      </c>
      <c r="BL177" s="21">
        <v>743.16997500000002</v>
      </c>
      <c r="BM177" s="21">
        <v>364485</v>
      </c>
      <c r="BN177" s="21">
        <v>76224</v>
      </c>
      <c r="BO177" s="21" t="s">
        <v>119</v>
      </c>
      <c r="BP177" s="21">
        <v>127529</v>
      </c>
      <c r="BQ177" s="21">
        <v>0.53400000000000003</v>
      </c>
      <c r="BR177" s="21">
        <v>0.90800000000000003</v>
      </c>
      <c r="BS177" s="21">
        <v>1776</v>
      </c>
      <c r="BT177" s="21">
        <v>35477</v>
      </c>
      <c r="BU177" s="21" t="s">
        <v>120</v>
      </c>
      <c r="BV177" s="21" t="s">
        <v>120</v>
      </c>
      <c r="BW177" s="22" t="s">
        <v>413</v>
      </c>
      <c r="BX177" s="23" t="str">
        <f>_xlfn.XLOOKUP(BW177,dimensions_items!$B$4:$B$35,dimensions_items!$C$4:$C$35,"NULL",0)</f>
        <v>R5.2OECD</v>
      </c>
      <c r="BY177" s="23" t="s">
        <v>31</v>
      </c>
      <c r="BZ177" s="22" t="s">
        <v>17</v>
      </c>
      <c r="CA177" s="22" t="s">
        <v>18</v>
      </c>
      <c r="CB177" s="22" t="s">
        <v>28</v>
      </c>
      <c r="CC177" s="21" t="str">
        <f t="shared" si="9"/>
        <v>UN</v>
      </c>
      <c r="CD177" s="21" t="str">
        <f t="shared" si="10"/>
        <v>C</v>
      </c>
      <c r="CE177" s="21" t="str">
        <f t="shared" si="11"/>
        <v>OECD_JPN</v>
      </c>
      <c r="CF177" s="21">
        <f>IF(ISNUMBER(Table1[[#This Row],[concrete]]),Table1[[#This Row],[concrete]],IF(AND(ISNUMBER(Table1[[#This Row],[cement]]),ISNUMBER(Table1[[#This Row],[aggregates]])),Table1[[#This Row],[cement]]+Table1[[#This Row],[aggregates]],""))</f>
        <v>1897</v>
      </c>
    </row>
    <row r="178" spans="1:84" s="8" customFormat="1">
      <c r="A178" s="10">
        <v>176</v>
      </c>
      <c r="B178" s="21" t="s">
        <v>439</v>
      </c>
      <c r="C178" s="21" t="s">
        <v>440</v>
      </c>
      <c r="D178" s="39"/>
      <c r="E178" s="10">
        <v>1949</v>
      </c>
      <c r="F178" s="39"/>
      <c r="G178" s="39"/>
      <c r="H178" s="39"/>
      <c r="I178" s="39">
        <v>26.412213739999999</v>
      </c>
      <c r="J178" s="120">
        <v>137.34351150000001</v>
      </c>
      <c r="K178" s="120"/>
      <c r="L178" s="120"/>
      <c r="M178" s="120">
        <v>525.60305340000002</v>
      </c>
      <c r="N178" s="120"/>
      <c r="O178" s="120">
        <v>522.96183210000004</v>
      </c>
      <c r="P178" s="120">
        <v>1410.4122139999999</v>
      </c>
      <c r="Q178" s="120"/>
      <c r="R178" s="120"/>
      <c r="S178" s="120"/>
      <c r="T178" s="120"/>
      <c r="U178" s="120"/>
      <c r="V178" s="120"/>
      <c r="W178" s="120"/>
      <c r="X178" s="120"/>
      <c r="Y178" s="120"/>
      <c r="Z178" s="120"/>
      <c r="AA178" s="120"/>
      <c r="AB178" s="120">
        <v>5.2824427480000002</v>
      </c>
      <c r="AC178" s="120"/>
      <c r="AD178" s="120"/>
      <c r="AE178" s="120"/>
      <c r="AF178" s="120"/>
      <c r="AG178" s="120"/>
      <c r="AH178" s="120"/>
      <c r="AI178" s="120"/>
      <c r="AJ178" s="120"/>
      <c r="AK178" s="120">
        <v>13.206106869999999</v>
      </c>
      <c r="AL178" s="21" t="s">
        <v>20</v>
      </c>
      <c r="AM178" s="39" t="s">
        <v>119</v>
      </c>
      <c r="AN178" s="21" t="s">
        <v>118</v>
      </c>
      <c r="AO178" s="21" t="s">
        <v>20</v>
      </c>
      <c r="AP178" s="21" t="s">
        <v>120</v>
      </c>
      <c r="AQ178" s="21" t="s">
        <v>121</v>
      </c>
      <c r="AR178" s="21" t="s">
        <v>122</v>
      </c>
      <c r="AS178" s="21" t="s">
        <v>441</v>
      </c>
      <c r="AT178" s="39">
        <v>2017</v>
      </c>
      <c r="AU178" s="21" t="s">
        <v>442</v>
      </c>
      <c r="AV178" s="21" t="s">
        <v>255</v>
      </c>
      <c r="AW178" s="21" t="s">
        <v>126</v>
      </c>
      <c r="AX178" s="21" t="s">
        <v>443</v>
      </c>
      <c r="AY178" s="21" t="str">
        <f>"https://doi.org/"&amp;Table1[[#This Row],[DOI]]</f>
        <v>https://doi.org/10.1016/j.resconrec.2016.07.003</v>
      </c>
      <c r="AZ178" s="21" t="s">
        <v>1552</v>
      </c>
      <c r="BA178" s="21" t="s">
        <v>1061</v>
      </c>
      <c r="BB178" s="21" t="s">
        <v>1062</v>
      </c>
      <c r="BC178" s="21" t="s">
        <v>1060</v>
      </c>
      <c r="BD178" s="21" t="s">
        <v>444</v>
      </c>
      <c r="BE178" s="21" t="s">
        <v>131</v>
      </c>
      <c r="BF178" s="21" t="s">
        <v>132</v>
      </c>
      <c r="BG178" s="21" t="s">
        <v>133</v>
      </c>
      <c r="BH178" s="21">
        <v>5505</v>
      </c>
      <c r="BI178" s="21" t="s">
        <v>119</v>
      </c>
      <c r="BJ178" s="21" t="s">
        <v>119</v>
      </c>
      <c r="BK178" s="21" t="s">
        <v>119</v>
      </c>
      <c r="BL178" s="21" t="s">
        <v>119</v>
      </c>
      <c r="BM178" s="21">
        <v>2586</v>
      </c>
      <c r="BN178" s="21" t="s">
        <v>119</v>
      </c>
      <c r="BO178" s="21" t="s">
        <v>419</v>
      </c>
      <c r="BP178" s="21">
        <v>296</v>
      </c>
      <c r="BQ178" s="21" t="s">
        <v>119</v>
      </c>
      <c r="BR178" s="21">
        <v>0.67200000000000004</v>
      </c>
      <c r="BS178" s="21" t="s">
        <v>119</v>
      </c>
      <c r="BT178" s="21">
        <v>13340</v>
      </c>
      <c r="BU178" s="21" t="s">
        <v>120</v>
      </c>
      <c r="BV178" s="21" t="s">
        <v>120</v>
      </c>
      <c r="BW178" s="22" t="s">
        <v>135</v>
      </c>
      <c r="BX178" s="23" t="str">
        <f>_xlfn.XLOOKUP(BW178,dimensions_items!$B$4:$B$35,dimensions_items!$C$4:$C$35,"NULL",0)</f>
        <v>R5.2OECD</v>
      </c>
      <c r="BY178" s="23" t="s">
        <v>25</v>
      </c>
      <c r="BZ178" s="22" t="s">
        <v>1492</v>
      </c>
      <c r="CA178" s="22" t="s">
        <v>18</v>
      </c>
      <c r="CB178" s="22" t="s">
        <v>23</v>
      </c>
      <c r="CC178" s="21" t="str">
        <f t="shared" si="9"/>
        <v>RS</v>
      </c>
      <c r="CD178" s="21" t="str">
        <f t="shared" si="10"/>
        <v>M</v>
      </c>
      <c r="CE178" s="21" t="str">
        <f t="shared" si="11"/>
        <v>OECD_EU15</v>
      </c>
      <c r="CF178" s="21">
        <f>IF(ISNUMBER(Table1[[#This Row],[concrete]]),Table1[[#This Row],[concrete]],IF(AND(ISNUMBER(Table1[[#This Row],[cement]]),ISNUMBER(Table1[[#This Row],[aggregates]])),Table1[[#This Row],[cement]]+Table1[[#This Row],[aggregates]],""))</f>
        <v>525.60305340000002</v>
      </c>
    </row>
    <row r="179" spans="1:84" s="8" customFormat="1">
      <c r="A179" s="10">
        <v>177</v>
      </c>
      <c r="B179" s="21" t="s">
        <v>439</v>
      </c>
      <c r="C179" s="21" t="s">
        <v>440</v>
      </c>
      <c r="D179" s="39">
        <v>1949</v>
      </c>
      <c r="E179" s="10">
        <v>1969</v>
      </c>
      <c r="F179" s="39"/>
      <c r="G179" s="39"/>
      <c r="H179" s="39"/>
      <c r="I179" s="39">
        <v>40.752688169999999</v>
      </c>
      <c r="J179" s="120">
        <v>42.790322580000002</v>
      </c>
      <c r="K179" s="120"/>
      <c r="L179" s="120"/>
      <c r="M179" s="120">
        <v>921.01075270000001</v>
      </c>
      <c r="N179" s="120"/>
      <c r="O179" s="120">
        <v>342.32258059999998</v>
      </c>
      <c r="P179" s="120">
        <v>678.53225810000004</v>
      </c>
      <c r="Q179" s="120"/>
      <c r="R179" s="120"/>
      <c r="S179" s="120"/>
      <c r="T179" s="120"/>
      <c r="U179" s="120"/>
      <c r="V179" s="120"/>
      <c r="W179" s="120"/>
      <c r="X179" s="120"/>
      <c r="Y179" s="120"/>
      <c r="Z179" s="120"/>
      <c r="AA179" s="120"/>
      <c r="AB179" s="120">
        <v>4.0752688170000004</v>
      </c>
      <c r="AC179" s="120"/>
      <c r="AD179" s="120"/>
      <c r="AE179" s="120"/>
      <c r="AF179" s="120"/>
      <c r="AG179" s="120"/>
      <c r="AH179" s="120"/>
      <c r="AI179" s="120"/>
      <c r="AJ179" s="120"/>
      <c r="AK179" s="120">
        <v>10.18817204</v>
      </c>
      <c r="AL179" s="21" t="s">
        <v>20</v>
      </c>
      <c r="AM179" s="39" t="s">
        <v>119</v>
      </c>
      <c r="AN179" s="21" t="s">
        <v>118</v>
      </c>
      <c r="AO179" s="21" t="s">
        <v>20</v>
      </c>
      <c r="AP179" s="21" t="s">
        <v>120</v>
      </c>
      <c r="AQ179" s="21" t="s">
        <v>121</v>
      </c>
      <c r="AR179" s="21" t="s">
        <v>122</v>
      </c>
      <c r="AS179" s="21" t="s">
        <v>441</v>
      </c>
      <c r="AT179" s="39">
        <v>2017</v>
      </c>
      <c r="AU179" s="21" t="s">
        <v>442</v>
      </c>
      <c r="AV179" s="21" t="s">
        <v>255</v>
      </c>
      <c r="AW179" s="21" t="s">
        <v>126</v>
      </c>
      <c r="AX179" s="21" t="s">
        <v>443</v>
      </c>
      <c r="AY179" s="21" t="str">
        <f>"https://doi.org/"&amp;Table1[[#This Row],[DOI]]</f>
        <v>https://doi.org/10.1016/j.resconrec.2016.07.003</v>
      </c>
      <c r="AZ179" s="21" t="s">
        <v>120</v>
      </c>
      <c r="BA179" s="21" t="s">
        <v>1061</v>
      </c>
      <c r="BB179" s="21" t="s">
        <v>1062</v>
      </c>
      <c r="BC179" s="21" t="s">
        <v>1060</v>
      </c>
      <c r="BD179" s="21" t="s">
        <v>445</v>
      </c>
      <c r="BE179" s="21" t="s">
        <v>131</v>
      </c>
      <c r="BF179" s="21" t="s">
        <v>132</v>
      </c>
      <c r="BG179" s="21" t="s">
        <v>133</v>
      </c>
      <c r="BH179" s="21">
        <v>5505</v>
      </c>
      <c r="BI179" s="21" t="s">
        <v>119</v>
      </c>
      <c r="BJ179" s="21" t="s">
        <v>119</v>
      </c>
      <c r="BK179" s="21" t="s">
        <v>119</v>
      </c>
      <c r="BL179" s="21" t="s">
        <v>119</v>
      </c>
      <c r="BM179" s="21">
        <v>2586</v>
      </c>
      <c r="BN179" s="21">
        <v>296</v>
      </c>
      <c r="BO179" s="21" t="s">
        <v>446</v>
      </c>
      <c r="BP179" s="21">
        <v>338</v>
      </c>
      <c r="BQ179" s="21">
        <v>0.67200000000000004</v>
      </c>
      <c r="BR179" s="21">
        <v>0.74399999999999999</v>
      </c>
      <c r="BS179" s="21">
        <v>13340</v>
      </c>
      <c r="BT179" s="21">
        <v>23369</v>
      </c>
      <c r="BU179" s="21" t="s">
        <v>120</v>
      </c>
      <c r="BV179" s="21" t="s">
        <v>120</v>
      </c>
      <c r="BW179" s="22" t="s">
        <v>135</v>
      </c>
      <c r="BX179" s="23" t="str">
        <f>_xlfn.XLOOKUP(BW179,dimensions_items!$B$4:$B$35,dimensions_items!$C$4:$C$35,"NULL",0)</f>
        <v>R5.2OECD</v>
      </c>
      <c r="BY179" s="23" t="s">
        <v>25</v>
      </c>
      <c r="BZ179" s="22" t="s">
        <v>1492</v>
      </c>
      <c r="CA179" s="22" t="s">
        <v>18</v>
      </c>
      <c r="CB179" s="22" t="s">
        <v>23</v>
      </c>
      <c r="CC179" s="21" t="str">
        <f t="shared" si="9"/>
        <v>RS</v>
      </c>
      <c r="CD179" s="21" t="str">
        <f t="shared" si="10"/>
        <v>M</v>
      </c>
      <c r="CE179" s="21" t="str">
        <f t="shared" si="11"/>
        <v>OECD_EU15</v>
      </c>
      <c r="CF179" s="21">
        <f>IF(ISNUMBER(Table1[[#This Row],[concrete]]),Table1[[#This Row],[concrete]],IF(AND(ISNUMBER(Table1[[#This Row],[cement]]),ISNUMBER(Table1[[#This Row],[aggregates]])),Table1[[#This Row],[cement]]+Table1[[#This Row],[aggregates]],""))</f>
        <v>921.01075270000001</v>
      </c>
    </row>
    <row r="180" spans="1:84" s="8" customFormat="1">
      <c r="A180" s="10">
        <v>178</v>
      </c>
      <c r="B180" s="21" t="s">
        <v>439</v>
      </c>
      <c r="C180" s="21" t="s">
        <v>440</v>
      </c>
      <c r="D180" s="39">
        <v>1969</v>
      </c>
      <c r="E180" s="10">
        <v>1994</v>
      </c>
      <c r="F180" s="39"/>
      <c r="G180" s="39"/>
      <c r="H180" s="39"/>
      <c r="I180" s="39">
        <v>38.75968992</v>
      </c>
      <c r="J180" s="120">
        <v>29.06976744</v>
      </c>
      <c r="K180" s="120"/>
      <c r="L180" s="120"/>
      <c r="M180" s="120">
        <v>910.85271320000004</v>
      </c>
      <c r="N180" s="120"/>
      <c r="O180" s="120">
        <v>300.38759690000001</v>
      </c>
      <c r="P180" s="120">
        <v>645.34883720000005</v>
      </c>
      <c r="Q180" s="120"/>
      <c r="R180" s="120"/>
      <c r="S180" s="120"/>
      <c r="T180" s="120"/>
      <c r="U180" s="120"/>
      <c r="V180" s="120"/>
      <c r="W180" s="120"/>
      <c r="X180" s="120"/>
      <c r="Y180" s="120"/>
      <c r="Z180" s="120"/>
      <c r="AA180" s="120"/>
      <c r="AB180" s="120">
        <v>3.8759689919999998</v>
      </c>
      <c r="AC180" s="120"/>
      <c r="AD180" s="120"/>
      <c r="AE180" s="120"/>
      <c r="AF180" s="120"/>
      <c r="AG180" s="120"/>
      <c r="AH180" s="120"/>
      <c r="AI180" s="120"/>
      <c r="AJ180" s="120"/>
      <c r="AK180" s="120">
        <v>9.689922481</v>
      </c>
      <c r="AL180" s="21" t="s">
        <v>20</v>
      </c>
      <c r="AM180" s="39" t="s">
        <v>119</v>
      </c>
      <c r="AN180" s="21" t="s">
        <v>118</v>
      </c>
      <c r="AO180" s="21" t="s">
        <v>20</v>
      </c>
      <c r="AP180" s="21" t="s">
        <v>120</v>
      </c>
      <c r="AQ180" s="21" t="s">
        <v>121</v>
      </c>
      <c r="AR180" s="21" t="s">
        <v>122</v>
      </c>
      <c r="AS180" s="21" t="s">
        <v>441</v>
      </c>
      <c r="AT180" s="39">
        <v>2017</v>
      </c>
      <c r="AU180" s="21" t="s">
        <v>442</v>
      </c>
      <c r="AV180" s="21" t="s">
        <v>255</v>
      </c>
      <c r="AW180" s="21" t="s">
        <v>126</v>
      </c>
      <c r="AX180" s="21" t="s">
        <v>443</v>
      </c>
      <c r="AY180" s="21" t="str">
        <f>"https://doi.org/"&amp;Table1[[#This Row],[DOI]]</f>
        <v>https://doi.org/10.1016/j.resconrec.2016.07.003</v>
      </c>
      <c r="AZ180" s="21" t="s">
        <v>120</v>
      </c>
      <c r="BA180" s="21" t="s">
        <v>1061</v>
      </c>
      <c r="BB180" s="21" t="s">
        <v>1062</v>
      </c>
      <c r="BC180" s="21" t="s">
        <v>1060</v>
      </c>
      <c r="BD180" s="21" t="s">
        <v>447</v>
      </c>
      <c r="BE180" s="21" t="s">
        <v>131</v>
      </c>
      <c r="BF180" s="21" t="s">
        <v>132</v>
      </c>
      <c r="BG180" s="21" t="s">
        <v>133</v>
      </c>
      <c r="BH180" s="21">
        <v>5505</v>
      </c>
      <c r="BI180" s="21" t="s">
        <v>119</v>
      </c>
      <c r="BJ180" s="21" t="s">
        <v>119</v>
      </c>
      <c r="BK180" s="21" t="s">
        <v>119</v>
      </c>
      <c r="BL180" s="21" t="s">
        <v>119</v>
      </c>
      <c r="BM180" s="21">
        <v>2586</v>
      </c>
      <c r="BN180" s="21">
        <v>338</v>
      </c>
      <c r="BO180" s="21" t="s">
        <v>119</v>
      </c>
      <c r="BP180" s="21">
        <v>410</v>
      </c>
      <c r="BQ180" s="21">
        <v>0.74399999999999999</v>
      </c>
      <c r="BR180" s="21">
        <v>0.82899999999999996</v>
      </c>
      <c r="BS180" s="21">
        <v>23369</v>
      </c>
      <c r="BT180" s="21">
        <v>44149</v>
      </c>
      <c r="BU180" s="21" t="s">
        <v>120</v>
      </c>
      <c r="BV180" s="21" t="s">
        <v>120</v>
      </c>
      <c r="BW180" s="22" t="s">
        <v>135</v>
      </c>
      <c r="BX180" s="23" t="str">
        <f>_xlfn.XLOOKUP(BW180,dimensions_items!$B$4:$B$35,dimensions_items!$C$4:$C$35,"NULL",0)</f>
        <v>R5.2OECD</v>
      </c>
      <c r="BY180" s="23" t="s">
        <v>25</v>
      </c>
      <c r="BZ180" s="22" t="s">
        <v>1492</v>
      </c>
      <c r="CA180" s="22" t="s">
        <v>18</v>
      </c>
      <c r="CB180" s="22" t="s">
        <v>23</v>
      </c>
      <c r="CC180" s="21" t="str">
        <f t="shared" si="9"/>
        <v>RS</v>
      </c>
      <c r="CD180" s="21" t="str">
        <f t="shared" si="10"/>
        <v>M</v>
      </c>
      <c r="CE180" s="21" t="str">
        <f t="shared" si="11"/>
        <v>OECD_EU15</v>
      </c>
      <c r="CF180" s="21">
        <f>IF(ISNUMBER(Table1[[#This Row],[concrete]]),Table1[[#This Row],[concrete]],IF(AND(ISNUMBER(Table1[[#This Row],[cement]]),ISNUMBER(Table1[[#This Row],[aggregates]])),Table1[[#This Row],[cement]]+Table1[[#This Row],[aggregates]],""))</f>
        <v>910.85271320000004</v>
      </c>
    </row>
    <row r="181" spans="1:84" s="8" customFormat="1">
      <c r="A181" s="10">
        <v>179</v>
      </c>
      <c r="B181" s="21" t="s">
        <v>439</v>
      </c>
      <c r="C181" s="21" t="s">
        <v>440</v>
      </c>
      <c r="D181" s="39">
        <v>1994</v>
      </c>
      <c r="E181" s="10"/>
      <c r="F181" s="39"/>
      <c r="G181" s="39"/>
      <c r="H181" s="39"/>
      <c r="I181" s="39">
        <v>34.686868689999997</v>
      </c>
      <c r="J181" s="120">
        <v>24.48484848</v>
      </c>
      <c r="K181" s="120"/>
      <c r="L181" s="120"/>
      <c r="M181" s="120">
        <v>873.29292929999997</v>
      </c>
      <c r="N181" s="120"/>
      <c r="O181" s="120">
        <v>277.49494950000002</v>
      </c>
      <c r="P181" s="120">
        <v>820.24242419999996</v>
      </c>
      <c r="Q181" s="120"/>
      <c r="R181" s="120"/>
      <c r="S181" s="120"/>
      <c r="T181" s="120"/>
      <c r="U181" s="120"/>
      <c r="V181" s="120"/>
      <c r="W181" s="120"/>
      <c r="X181" s="120"/>
      <c r="Y181" s="120"/>
      <c r="Z181" s="120"/>
      <c r="AA181" s="120"/>
      <c r="AB181" s="120">
        <v>4.0808080809999998</v>
      </c>
      <c r="AC181" s="120"/>
      <c r="AD181" s="120"/>
      <c r="AE181" s="120"/>
      <c r="AF181" s="120"/>
      <c r="AG181" s="120"/>
      <c r="AH181" s="120"/>
      <c r="AI181" s="120"/>
      <c r="AJ181" s="120"/>
      <c r="AK181" s="120">
        <v>6.1212121210000001</v>
      </c>
      <c r="AL181" s="21" t="s">
        <v>20</v>
      </c>
      <c r="AM181" s="39" t="s">
        <v>119</v>
      </c>
      <c r="AN181" s="21" t="s">
        <v>118</v>
      </c>
      <c r="AO181" s="21" t="s">
        <v>20</v>
      </c>
      <c r="AP181" s="21" t="s">
        <v>120</v>
      </c>
      <c r="AQ181" s="21" t="s">
        <v>121</v>
      </c>
      <c r="AR181" s="21" t="s">
        <v>122</v>
      </c>
      <c r="AS181" s="21" t="s">
        <v>441</v>
      </c>
      <c r="AT181" s="39">
        <v>2017</v>
      </c>
      <c r="AU181" s="21" t="s">
        <v>442</v>
      </c>
      <c r="AV181" s="21" t="s">
        <v>255</v>
      </c>
      <c r="AW181" s="21" t="s">
        <v>126</v>
      </c>
      <c r="AX181" s="21" t="s">
        <v>443</v>
      </c>
      <c r="AY181" s="21" t="str">
        <f>"https://doi.org/"&amp;Table1[[#This Row],[DOI]]</f>
        <v>https://doi.org/10.1016/j.resconrec.2016.07.003</v>
      </c>
      <c r="AZ181" s="21" t="s">
        <v>120</v>
      </c>
      <c r="BA181" s="21" t="s">
        <v>1061</v>
      </c>
      <c r="BB181" s="21" t="s">
        <v>1062</v>
      </c>
      <c r="BC181" s="21" t="s">
        <v>1060</v>
      </c>
      <c r="BD181" s="21" t="s">
        <v>448</v>
      </c>
      <c r="BE181" s="21" t="s">
        <v>131</v>
      </c>
      <c r="BF181" s="21" t="s">
        <v>132</v>
      </c>
      <c r="BG181" s="21" t="s">
        <v>133</v>
      </c>
      <c r="BH181" s="21">
        <v>5505</v>
      </c>
      <c r="BI181" s="21" t="s">
        <v>119</v>
      </c>
      <c r="BJ181" s="21" t="s">
        <v>119</v>
      </c>
      <c r="BK181" s="21" t="s">
        <v>119</v>
      </c>
      <c r="BL181" s="21" t="s">
        <v>119</v>
      </c>
      <c r="BM181" s="21">
        <v>2586</v>
      </c>
      <c r="BN181" s="21">
        <v>404</v>
      </c>
      <c r="BO181" s="21" t="s">
        <v>119</v>
      </c>
      <c r="BP181" s="21">
        <v>584</v>
      </c>
      <c r="BQ181" s="21">
        <v>0.82899999999999996</v>
      </c>
      <c r="BR181" s="21">
        <v>0.91500000000000004</v>
      </c>
      <c r="BS181" s="21">
        <v>44298</v>
      </c>
      <c r="BT181" s="21">
        <v>69057</v>
      </c>
      <c r="BU181" s="21" t="s">
        <v>120</v>
      </c>
      <c r="BV181" s="21" t="s">
        <v>120</v>
      </c>
      <c r="BW181" s="22" t="s">
        <v>135</v>
      </c>
      <c r="BX181" s="23" t="str">
        <f>_xlfn.XLOOKUP(BW181,dimensions_items!$B$4:$B$35,dimensions_items!$C$4:$C$35,"NULL",0)</f>
        <v>R5.2OECD</v>
      </c>
      <c r="BY181" s="23" t="s">
        <v>25</v>
      </c>
      <c r="BZ181" s="22" t="s">
        <v>1492</v>
      </c>
      <c r="CA181" s="22" t="s">
        <v>18</v>
      </c>
      <c r="CB181" s="22" t="s">
        <v>23</v>
      </c>
      <c r="CC181" s="21" t="str">
        <f t="shared" si="9"/>
        <v>RS</v>
      </c>
      <c r="CD181" s="21" t="str">
        <f t="shared" si="10"/>
        <v>M</v>
      </c>
      <c r="CE181" s="21" t="str">
        <f t="shared" si="11"/>
        <v>OECD_EU15</v>
      </c>
      <c r="CF181" s="21">
        <f>IF(ISNUMBER(Table1[[#This Row],[concrete]]),Table1[[#This Row],[concrete]],IF(AND(ISNUMBER(Table1[[#This Row],[cement]]),ISNUMBER(Table1[[#This Row],[aggregates]])),Table1[[#This Row],[cement]]+Table1[[#This Row],[aggregates]],""))</f>
        <v>873.29292929999997</v>
      </c>
    </row>
    <row r="182" spans="1:84" s="8" customFormat="1">
      <c r="A182" s="10">
        <v>180</v>
      </c>
      <c r="B182" s="21" t="s">
        <v>439</v>
      </c>
      <c r="C182" s="21" t="s">
        <v>440</v>
      </c>
      <c r="D182" s="39"/>
      <c r="E182" s="10">
        <v>1949</v>
      </c>
      <c r="F182" s="39"/>
      <c r="G182" s="39"/>
      <c r="H182" s="39"/>
      <c r="I182" s="39">
        <v>24.21511628</v>
      </c>
      <c r="J182" s="120">
        <v>125.9186047</v>
      </c>
      <c r="K182" s="120"/>
      <c r="L182" s="120"/>
      <c r="M182" s="120">
        <v>481.88081399999999</v>
      </c>
      <c r="N182" s="120"/>
      <c r="O182" s="120">
        <v>479.45930229999999</v>
      </c>
      <c r="P182" s="120">
        <v>1293.087209</v>
      </c>
      <c r="Q182" s="120"/>
      <c r="R182" s="120"/>
      <c r="S182" s="120"/>
      <c r="T182" s="120"/>
      <c r="U182" s="120"/>
      <c r="V182" s="120"/>
      <c r="W182" s="120"/>
      <c r="X182" s="120"/>
      <c r="Y182" s="120"/>
      <c r="Z182" s="120"/>
      <c r="AA182" s="120"/>
      <c r="AB182" s="120">
        <v>4.8430232560000004</v>
      </c>
      <c r="AC182" s="120"/>
      <c r="AD182" s="120"/>
      <c r="AE182" s="120"/>
      <c r="AF182" s="120"/>
      <c r="AG182" s="120"/>
      <c r="AH182" s="120"/>
      <c r="AI182" s="120"/>
      <c r="AJ182" s="120"/>
      <c r="AK182" s="120">
        <v>12.10755814</v>
      </c>
      <c r="AL182" s="21" t="s">
        <v>24</v>
      </c>
      <c r="AM182" s="39" t="s">
        <v>119</v>
      </c>
      <c r="AN182" s="21" t="s">
        <v>118</v>
      </c>
      <c r="AO182" s="21" t="s">
        <v>24</v>
      </c>
      <c r="AP182" s="21" t="s">
        <v>120</v>
      </c>
      <c r="AQ182" s="21" t="s">
        <v>121</v>
      </c>
      <c r="AR182" s="21" t="s">
        <v>122</v>
      </c>
      <c r="AS182" s="21" t="s">
        <v>441</v>
      </c>
      <c r="AT182" s="39">
        <v>2017</v>
      </c>
      <c r="AU182" s="21" t="s">
        <v>442</v>
      </c>
      <c r="AV182" s="21" t="s">
        <v>255</v>
      </c>
      <c r="AW182" s="21" t="s">
        <v>126</v>
      </c>
      <c r="AX182" s="21" t="s">
        <v>443</v>
      </c>
      <c r="AY182" s="21" t="str">
        <f>"https://doi.org/"&amp;Table1[[#This Row],[DOI]]</f>
        <v>https://doi.org/10.1016/j.resconrec.2016.07.003</v>
      </c>
      <c r="AZ182" s="21" t="s">
        <v>120</v>
      </c>
      <c r="BA182" s="21" t="s">
        <v>1061</v>
      </c>
      <c r="BB182" s="21" t="s">
        <v>1062</v>
      </c>
      <c r="BC182" s="21" t="s">
        <v>1060</v>
      </c>
      <c r="BD182" s="21" t="s">
        <v>444</v>
      </c>
      <c r="BE182" s="21" t="s">
        <v>131</v>
      </c>
      <c r="BF182" s="21" t="s">
        <v>132</v>
      </c>
      <c r="BG182" s="21" t="s">
        <v>133</v>
      </c>
      <c r="BH182" s="21">
        <v>5505</v>
      </c>
      <c r="BI182" s="21" t="s">
        <v>119</v>
      </c>
      <c r="BJ182" s="21" t="s">
        <v>119</v>
      </c>
      <c r="BK182" s="21" t="s">
        <v>119</v>
      </c>
      <c r="BL182" s="21" t="s">
        <v>119</v>
      </c>
      <c r="BM182" s="21">
        <v>2586</v>
      </c>
      <c r="BN182" s="21" t="s">
        <v>119</v>
      </c>
      <c r="BO182" s="21" t="s">
        <v>419</v>
      </c>
      <c r="BP182" s="21">
        <v>296</v>
      </c>
      <c r="BQ182" s="21" t="s">
        <v>119</v>
      </c>
      <c r="BR182" s="21">
        <v>0.67200000000000004</v>
      </c>
      <c r="BS182" s="21" t="s">
        <v>119</v>
      </c>
      <c r="BT182" s="21">
        <v>13340</v>
      </c>
      <c r="BU182" s="21" t="s">
        <v>120</v>
      </c>
      <c r="BV182" s="21" t="s">
        <v>120</v>
      </c>
      <c r="BW182" s="22" t="s">
        <v>135</v>
      </c>
      <c r="BX182" s="23" t="str">
        <f>_xlfn.XLOOKUP(BW182,dimensions_items!$B$4:$B$35,dimensions_items!$C$4:$C$35,"NULL",0)</f>
        <v>R5.2OECD</v>
      </c>
      <c r="BY182" s="23" t="s">
        <v>29</v>
      </c>
      <c r="BZ182" s="22" t="s">
        <v>17</v>
      </c>
      <c r="CA182" s="22" t="s">
        <v>18</v>
      </c>
      <c r="CB182" s="22" t="s">
        <v>23</v>
      </c>
      <c r="CC182" s="21" t="str">
        <f t="shared" si="9"/>
        <v>RM</v>
      </c>
      <c r="CD182" s="21" t="str">
        <f t="shared" si="10"/>
        <v>C</v>
      </c>
      <c r="CE182" s="21" t="str">
        <f t="shared" si="11"/>
        <v>OECD_EU15</v>
      </c>
      <c r="CF182" s="21">
        <f>IF(ISNUMBER(Table1[[#This Row],[concrete]]),Table1[[#This Row],[concrete]],IF(AND(ISNUMBER(Table1[[#This Row],[cement]]),ISNUMBER(Table1[[#This Row],[aggregates]])),Table1[[#This Row],[cement]]+Table1[[#This Row],[aggregates]],""))</f>
        <v>481.88081399999999</v>
      </c>
    </row>
    <row r="183" spans="1:84" s="8" customFormat="1">
      <c r="A183" s="10">
        <v>181</v>
      </c>
      <c r="B183" s="21" t="s">
        <v>439</v>
      </c>
      <c r="C183" s="21" t="s">
        <v>440</v>
      </c>
      <c r="D183" s="39">
        <v>1949</v>
      </c>
      <c r="E183" s="10">
        <v>1969</v>
      </c>
      <c r="F183" s="39"/>
      <c r="G183" s="39"/>
      <c r="H183" s="39"/>
      <c r="I183" s="39">
        <v>37.333333330000002</v>
      </c>
      <c r="J183" s="120">
        <v>39.200000000000003</v>
      </c>
      <c r="K183" s="120"/>
      <c r="L183" s="120"/>
      <c r="M183" s="120">
        <v>843.73333330000003</v>
      </c>
      <c r="N183" s="120"/>
      <c r="O183" s="120">
        <v>313.60000000000002</v>
      </c>
      <c r="P183" s="120">
        <v>621.6</v>
      </c>
      <c r="Q183" s="120"/>
      <c r="R183" s="120"/>
      <c r="S183" s="120"/>
      <c r="T183" s="120"/>
      <c r="U183" s="120"/>
      <c r="V183" s="120"/>
      <c r="W183" s="120"/>
      <c r="X183" s="120"/>
      <c r="Y183" s="120"/>
      <c r="Z183" s="120"/>
      <c r="AA183" s="120"/>
      <c r="AB183" s="120">
        <v>3.733333333</v>
      </c>
      <c r="AC183" s="120"/>
      <c r="AD183" s="120"/>
      <c r="AE183" s="120"/>
      <c r="AF183" s="120"/>
      <c r="AG183" s="120"/>
      <c r="AH183" s="120"/>
      <c r="AI183" s="120"/>
      <c r="AJ183" s="120"/>
      <c r="AK183" s="120">
        <v>9.3333333330000006</v>
      </c>
      <c r="AL183" s="21" t="s">
        <v>24</v>
      </c>
      <c r="AM183" s="39" t="s">
        <v>119</v>
      </c>
      <c r="AN183" s="21" t="s">
        <v>118</v>
      </c>
      <c r="AO183" s="21" t="s">
        <v>24</v>
      </c>
      <c r="AP183" s="21" t="s">
        <v>120</v>
      </c>
      <c r="AQ183" s="21" t="s">
        <v>121</v>
      </c>
      <c r="AR183" s="21" t="s">
        <v>122</v>
      </c>
      <c r="AS183" s="21" t="s">
        <v>441</v>
      </c>
      <c r="AT183" s="39">
        <v>2017</v>
      </c>
      <c r="AU183" s="21" t="s">
        <v>442</v>
      </c>
      <c r="AV183" s="21" t="s">
        <v>255</v>
      </c>
      <c r="AW183" s="21" t="s">
        <v>126</v>
      </c>
      <c r="AX183" s="21" t="s">
        <v>443</v>
      </c>
      <c r="AY183" s="21" t="str">
        <f>"https://doi.org/"&amp;Table1[[#This Row],[DOI]]</f>
        <v>https://doi.org/10.1016/j.resconrec.2016.07.003</v>
      </c>
      <c r="AZ183" s="21" t="s">
        <v>120</v>
      </c>
      <c r="BA183" s="21" t="s">
        <v>1061</v>
      </c>
      <c r="BB183" s="21" t="s">
        <v>1062</v>
      </c>
      <c r="BC183" s="21" t="s">
        <v>1060</v>
      </c>
      <c r="BD183" s="21" t="s">
        <v>445</v>
      </c>
      <c r="BE183" s="21" t="s">
        <v>131</v>
      </c>
      <c r="BF183" s="21" t="s">
        <v>132</v>
      </c>
      <c r="BG183" s="21" t="s">
        <v>133</v>
      </c>
      <c r="BH183" s="21">
        <v>5505</v>
      </c>
      <c r="BI183" s="21" t="s">
        <v>119</v>
      </c>
      <c r="BJ183" s="21" t="s">
        <v>119</v>
      </c>
      <c r="BK183" s="21" t="s">
        <v>119</v>
      </c>
      <c r="BL183" s="21" t="s">
        <v>119</v>
      </c>
      <c r="BM183" s="21">
        <v>2586</v>
      </c>
      <c r="BN183" s="21">
        <v>296</v>
      </c>
      <c r="BO183" s="21" t="s">
        <v>446</v>
      </c>
      <c r="BP183" s="21">
        <v>338</v>
      </c>
      <c r="BQ183" s="21">
        <v>0.67200000000000004</v>
      </c>
      <c r="BR183" s="21">
        <v>0.74399999999999999</v>
      </c>
      <c r="BS183" s="21">
        <v>13340</v>
      </c>
      <c r="BT183" s="21">
        <v>23369</v>
      </c>
      <c r="BU183" s="21" t="s">
        <v>120</v>
      </c>
      <c r="BV183" s="21" t="s">
        <v>120</v>
      </c>
      <c r="BW183" s="22" t="s">
        <v>135</v>
      </c>
      <c r="BX183" s="23" t="str">
        <f>_xlfn.XLOOKUP(BW183,dimensions_items!$B$4:$B$35,dimensions_items!$C$4:$C$35,"NULL",0)</f>
        <v>R5.2OECD</v>
      </c>
      <c r="BY183" s="23" t="s">
        <v>29</v>
      </c>
      <c r="BZ183" s="22" t="s">
        <v>17</v>
      </c>
      <c r="CA183" s="22" t="s">
        <v>18</v>
      </c>
      <c r="CB183" s="22" t="s">
        <v>23</v>
      </c>
      <c r="CC183" s="21" t="str">
        <f t="shared" si="9"/>
        <v>RM</v>
      </c>
      <c r="CD183" s="21" t="str">
        <f t="shared" si="10"/>
        <v>C</v>
      </c>
      <c r="CE183" s="21" t="str">
        <f t="shared" si="11"/>
        <v>OECD_EU15</v>
      </c>
      <c r="CF183" s="21">
        <f>IF(ISNUMBER(Table1[[#This Row],[concrete]]),Table1[[#This Row],[concrete]],IF(AND(ISNUMBER(Table1[[#This Row],[cement]]),ISNUMBER(Table1[[#This Row],[aggregates]])),Table1[[#This Row],[cement]]+Table1[[#This Row],[aggregates]],""))</f>
        <v>843.73333330000003</v>
      </c>
    </row>
    <row r="184" spans="1:84" s="8" customFormat="1">
      <c r="A184" s="10">
        <v>182</v>
      </c>
      <c r="B184" s="21" t="s">
        <v>439</v>
      </c>
      <c r="C184" s="21" t="s">
        <v>440</v>
      </c>
      <c r="D184" s="39">
        <v>1969</v>
      </c>
      <c r="E184" s="10">
        <v>1994</v>
      </c>
      <c r="F184" s="39"/>
      <c r="G184" s="39"/>
      <c r="H184" s="39"/>
      <c r="I184" s="39">
        <v>35.648148149999997</v>
      </c>
      <c r="J184" s="120">
        <v>26.73611111</v>
      </c>
      <c r="K184" s="120"/>
      <c r="L184" s="120"/>
      <c r="M184" s="120">
        <v>837.73148149999997</v>
      </c>
      <c r="N184" s="120"/>
      <c r="O184" s="120">
        <v>276.27314810000001</v>
      </c>
      <c r="P184" s="120">
        <v>593.54166669999995</v>
      </c>
      <c r="Q184" s="120"/>
      <c r="R184" s="120"/>
      <c r="S184" s="120"/>
      <c r="T184" s="120"/>
      <c r="U184" s="120"/>
      <c r="V184" s="120"/>
      <c r="W184" s="120"/>
      <c r="X184" s="120"/>
      <c r="Y184" s="120"/>
      <c r="Z184" s="120"/>
      <c r="AA184" s="120"/>
      <c r="AB184" s="120">
        <v>3.5648148150000001</v>
      </c>
      <c r="AC184" s="120"/>
      <c r="AD184" s="120"/>
      <c r="AE184" s="120"/>
      <c r="AF184" s="120"/>
      <c r="AG184" s="120"/>
      <c r="AH184" s="120"/>
      <c r="AI184" s="120"/>
      <c r="AJ184" s="120"/>
      <c r="AK184" s="120">
        <v>8.9120370369999993</v>
      </c>
      <c r="AL184" s="21" t="s">
        <v>24</v>
      </c>
      <c r="AM184" s="39" t="s">
        <v>119</v>
      </c>
      <c r="AN184" s="21" t="s">
        <v>118</v>
      </c>
      <c r="AO184" s="21" t="s">
        <v>24</v>
      </c>
      <c r="AP184" s="21" t="s">
        <v>120</v>
      </c>
      <c r="AQ184" s="21" t="s">
        <v>121</v>
      </c>
      <c r="AR184" s="21" t="s">
        <v>122</v>
      </c>
      <c r="AS184" s="21" t="s">
        <v>441</v>
      </c>
      <c r="AT184" s="39">
        <v>2017</v>
      </c>
      <c r="AU184" s="21" t="s">
        <v>442</v>
      </c>
      <c r="AV184" s="21" t="s">
        <v>255</v>
      </c>
      <c r="AW184" s="21" t="s">
        <v>126</v>
      </c>
      <c r="AX184" s="21" t="s">
        <v>443</v>
      </c>
      <c r="AY184" s="21" t="str">
        <f>"https://doi.org/"&amp;Table1[[#This Row],[DOI]]</f>
        <v>https://doi.org/10.1016/j.resconrec.2016.07.003</v>
      </c>
      <c r="AZ184" s="21" t="s">
        <v>120</v>
      </c>
      <c r="BA184" s="21" t="s">
        <v>1061</v>
      </c>
      <c r="BB184" s="21" t="s">
        <v>1062</v>
      </c>
      <c r="BC184" s="21" t="s">
        <v>1060</v>
      </c>
      <c r="BD184" s="21" t="s">
        <v>447</v>
      </c>
      <c r="BE184" s="21" t="s">
        <v>131</v>
      </c>
      <c r="BF184" s="21" t="s">
        <v>132</v>
      </c>
      <c r="BG184" s="21" t="s">
        <v>133</v>
      </c>
      <c r="BH184" s="21">
        <v>5505</v>
      </c>
      <c r="BI184" s="21" t="s">
        <v>119</v>
      </c>
      <c r="BJ184" s="21" t="s">
        <v>119</v>
      </c>
      <c r="BK184" s="21" t="s">
        <v>119</v>
      </c>
      <c r="BL184" s="21" t="s">
        <v>119</v>
      </c>
      <c r="BM184" s="21">
        <v>2586</v>
      </c>
      <c r="BN184" s="21">
        <v>338</v>
      </c>
      <c r="BO184" s="21" t="s">
        <v>119</v>
      </c>
      <c r="BP184" s="21">
        <v>410</v>
      </c>
      <c r="BQ184" s="21">
        <v>0.74399999999999999</v>
      </c>
      <c r="BR184" s="21">
        <v>0.82899999999999996</v>
      </c>
      <c r="BS184" s="21">
        <v>23369</v>
      </c>
      <c r="BT184" s="21">
        <v>44149</v>
      </c>
      <c r="BU184" s="21" t="s">
        <v>120</v>
      </c>
      <c r="BV184" s="21" t="s">
        <v>120</v>
      </c>
      <c r="BW184" s="22" t="s">
        <v>135</v>
      </c>
      <c r="BX184" s="23" t="str">
        <f>_xlfn.XLOOKUP(BW184,dimensions_items!$B$4:$B$35,dimensions_items!$C$4:$C$35,"NULL",0)</f>
        <v>R5.2OECD</v>
      </c>
      <c r="BY184" s="23" t="s">
        <v>29</v>
      </c>
      <c r="BZ184" s="22" t="s">
        <v>17</v>
      </c>
      <c r="CA184" s="22" t="s">
        <v>18</v>
      </c>
      <c r="CB184" s="22" t="s">
        <v>23</v>
      </c>
      <c r="CC184" s="21" t="str">
        <f t="shared" si="9"/>
        <v>RM</v>
      </c>
      <c r="CD184" s="21" t="str">
        <f t="shared" si="10"/>
        <v>C</v>
      </c>
      <c r="CE184" s="21" t="str">
        <f t="shared" si="11"/>
        <v>OECD_EU15</v>
      </c>
      <c r="CF184" s="21">
        <f>IF(ISNUMBER(Table1[[#This Row],[concrete]]),Table1[[#This Row],[concrete]],IF(AND(ISNUMBER(Table1[[#This Row],[cement]]),ISNUMBER(Table1[[#This Row],[aggregates]])),Table1[[#This Row],[cement]]+Table1[[#This Row],[aggregates]],""))</f>
        <v>837.73148149999997</v>
      </c>
    </row>
    <row r="185" spans="1:84" s="8" customFormat="1">
      <c r="A185" s="10">
        <v>183</v>
      </c>
      <c r="B185" s="21" t="s">
        <v>439</v>
      </c>
      <c r="C185" s="21" t="s">
        <v>440</v>
      </c>
      <c r="D185" s="39">
        <v>1994</v>
      </c>
      <c r="E185" s="10"/>
      <c r="F185" s="39"/>
      <c r="G185" s="39"/>
      <c r="H185" s="39"/>
      <c r="I185" s="39">
        <v>30.99319728</v>
      </c>
      <c r="J185" s="120">
        <v>21.877551019999999</v>
      </c>
      <c r="K185" s="120"/>
      <c r="L185" s="120"/>
      <c r="M185" s="120">
        <v>780.29931969999996</v>
      </c>
      <c r="N185" s="120"/>
      <c r="O185" s="120">
        <v>247.9455782</v>
      </c>
      <c r="P185" s="120">
        <v>732.89795919999995</v>
      </c>
      <c r="Q185" s="120"/>
      <c r="R185" s="120"/>
      <c r="S185" s="120"/>
      <c r="T185" s="120"/>
      <c r="U185" s="120"/>
      <c r="V185" s="120"/>
      <c r="W185" s="120"/>
      <c r="X185" s="120"/>
      <c r="Y185" s="120"/>
      <c r="Z185" s="120"/>
      <c r="AA185" s="120"/>
      <c r="AB185" s="120">
        <v>3.6462585029999999</v>
      </c>
      <c r="AC185" s="120"/>
      <c r="AD185" s="120"/>
      <c r="AE185" s="120"/>
      <c r="AF185" s="120"/>
      <c r="AG185" s="120"/>
      <c r="AH185" s="120"/>
      <c r="AI185" s="120"/>
      <c r="AJ185" s="120"/>
      <c r="AK185" s="120">
        <v>5.4693877549999996</v>
      </c>
      <c r="AL185" s="21" t="s">
        <v>24</v>
      </c>
      <c r="AM185" s="39" t="s">
        <v>119</v>
      </c>
      <c r="AN185" s="21" t="s">
        <v>118</v>
      </c>
      <c r="AO185" s="21" t="s">
        <v>24</v>
      </c>
      <c r="AP185" s="21" t="s">
        <v>120</v>
      </c>
      <c r="AQ185" s="21" t="s">
        <v>121</v>
      </c>
      <c r="AR185" s="21" t="s">
        <v>122</v>
      </c>
      <c r="AS185" s="21" t="s">
        <v>441</v>
      </c>
      <c r="AT185" s="39">
        <v>2017</v>
      </c>
      <c r="AU185" s="21" t="s">
        <v>442</v>
      </c>
      <c r="AV185" s="21" t="s">
        <v>255</v>
      </c>
      <c r="AW185" s="21" t="s">
        <v>126</v>
      </c>
      <c r="AX185" s="21" t="s">
        <v>443</v>
      </c>
      <c r="AY185" s="21" t="str">
        <f>"https://doi.org/"&amp;Table1[[#This Row],[DOI]]</f>
        <v>https://doi.org/10.1016/j.resconrec.2016.07.003</v>
      </c>
      <c r="AZ185" s="21" t="s">
        <v>120</v>
      </c>
      <c r="BA185" s="21" t="s">
        <v>1061</v>
      </c>
      <c r="BB185" s="21" t="s">
        <v>1062</v>
      </c>
      <c r="BC185" s="21" t="s">
        <v>1060</v>
      </c>
      <c r="BD185" s="21" t="s">
        <v>448</v>
      </c>
      <c r="BE185" s="21" t="s">
        <v>131</v>
      </c>
      <c r="BF185" s="21" t="s">
        <v>132</v>
      </c>
      <c r="BG185" s="21" t="s">
        <v>133</v>
      </c>
      <c r="BH185" s="21">
        <v>5505</v>
      </c>
      <c r="BI185" s="21" t="s">
        <v>119</v>
      </c>
      <c r="BJ185" s="21" t="s">
        <v>119</v>
      </c>
      <c r="BK185" s="21" t="s">
        <v>119</v>
      </c>
      <c r="BL185" s="21" t="s">
        <v>119</v>
      </c>
      <c r="BM185" s="21">
        <v>2586</v>
      </c>
      <c r="BN185" s="21">
        <v>404</v>
      </c>
      <c r="BO185" s="21" t="s">
        <v>119</v>
      </c>
      <c r="BP185" s="21">
        <v>584</v>
      </c>
      <c r="BQ185" s="21">
        <v>0.82899999999999996</v>
      </c>
      <c r="BR185" s="21">
        <v>0.91500000000000004</v>
      </c>
      <c r="BS185" s="21">
        <v>44298</v>
      </c>
      <c r="BT185" s="21">
        <v>69057</v>
      </c>
      <c r="BU185" s="21" t="s">
        <v>120</v>
      </c>
      <c r="BV185" s="21" t="s">
        <v>120</v>
      </c>
      <c r="BW185" s="22" t="s">
        <v>135</v>
      </c>
      <c r="BX185" s="23" t="str">
        <f>_xlfn.XLOOKUP(BW185,dimensions_items!$B$4:$B$35,dimensions_items!$C$4:$C$35,"NULL",0)</f>
        <v>R5.2OECD</v>
      </c>
      <c r="BY185" s="23" t="s">
        <v>29</v>
      </c>
      <c r="BZ185" s="22" t="s">
        <v>17</v>
      </c>
      <c r="CA185" s="22" t="s">
        <v>18</v>
      </c>
      <c r="CB185" s="22" t="s">
        <v>23</v>
      </c>
      <c r="CC185" s="21" t="str">
        <f t="shared" si="9"/>
        <v>RM</v>
      </c>
      <c r="CD185" s="21" t="str">
        <f t="shared" si="10"/>
        <v>C</v>
      </c>
      <c r="CE185" s="21" t="str">
        <f t="shared" si="11"/>
        <v>OECD_EU15</v>
      </c>
      <c r="CF185" s="21">
        <f>IF(ISNUMBER(Table1[[#This Row],[concrete]]),Table1[[#This Row],[concrete]],IF(AND(ISNUMBER(Table1[[#This Row],[cement]]),ISNUMBER(Table1[[#This Row],[aggregates]])),Table1[[#This Row],[cement]]+Table1[[#This Row],[aggregates]],""))</f>
        <v>780.29931969999996</v>
      </c>
    </row>
    <row r="186" spans="1:84" s="8" customFormat="1">
      <c r="A186" s="10">
        <v>184</v>
      </c>
      <c r="B186" s="21" t="s">
        <v>449</v>
      </c>
      <c r="C186" s="21" t="s">
        <v>449</v>
      </c>
      <c r="D186" s="39">
        <v>2000</v>
      </c>
      <c r="E186" s="10">
        <v>2016</v>
      </c>
      <c r="F186" s="39">
        <v>237</v>
      </c>
      <c r="G186" s="39"/>
      <c r="H186" s="39"/>
      <c r="I186" s="39"/>
      <c r="J186" s="120">
        <v>8</v>
      </c>
      <c r="K186" s="120"/>
      <c r="L186" s="120"/>
      <c r="M186" s="120"/>
      <c r="N186" s="120">
        <v>499</v>
      </c>
      <c r="O186" s="120">
        <v>559</v>
      </c>
      <c r="P186" s="120">
        <v>34</v>
      </c>
      <c r="Q186" s="120"/>
      <c r="R186" s="120"/>
      <c r="S186" s="120"/>
      <c r="T186" s="120"/>
      <c r="U186" s="120"/>
      <c r="V186" s="120"/>
      <c r="W186" s="120"/>
      <c r="X186" s="120"/>
      <c r="Y186" s="120"/>
      <c r="Z186" s="120"/>
      <c r="AA186" s="120">
        <v>28</v>
      </c>
      <c r="AB186" s="120">
        <v>1</v>
      </c>
      <c r="AC186" s="120"/>
      <c r="AD186" s="120"/>
      <c r="AE186" s="120">
        <v>0</v>
      </c>
      <c r="AF186" s="120"/>
      <c r="AG186" s="120"/>
      <c r="AH186" s="120"/>
      <c r="AI186" s="120"/>
      <c r="AJ186" s="120"/>
      <c r="AK186" s="120">
        <v>9</v>
      </c>
      <c r="AL186" s="21" t="s">
        <v>450</v>
      </c>
      <c r="AM186" s="39" t="s">
        <v>119</v>
      </c>
      <c r="AN186" s="21" t="s">
        <v>119</v>
      </c>
      <c r="AO186" s="21" t="s">
        <v>119</v>
      </c>
      <c r="AP186" s="21" t="s">
        <v>409</v>
      </c>
      <c r="AQ186" s="21" t="s">
        <v>119</v>
      </c>
      <c r="AR186" s="21" t="s">
        <v>119</v>
      </c>
      <c r="AS186" s="21" t="s">
        <v>451</v>
      </c>
      <c r="AT186" s="39">
        <v>2018</v>
      </c>
      <c r="AU186" s="21" t="s">
        <v>452</v>
      </c>
      <c r="AV186" s="21" t="s">
        <v>217</v>
      </c>
      <c r="AW186" s="21" t="s">
        <v>126</v>
      </c>
      <c r="AX186" s="21" t="s">
        <v>453</v>
      </c>
      <c r="AY186" s="21" t="str">
        <f>"https://doi.org/"&amp;Table1[[#This Row],[DOI]]</f>
        <v>https://doi.org/10.1016/j.jclepro.2018.05.148</v>
      </c>
      <c r="AZ186" s="21" t="s">
        <v>120</v>
      </c>
      <c r="BA186" s="21" t="s">
        <v>120</v>
      </c>
      <c r="BB186" s="21" t="s">
        <v>1064</v>
      </c>
      <c r="BC186" s="21" t="s">
        <v>1063</v>
      </c>
      <c r="BD186" s="21" t="s">
        <v>454</v>
      </c>
      <c r="BE186" s="21" t="s">
        <v>131</v>
      </c>
      <c r="BF186" s="21" t="s">
        <v>233</v>
      </c>
      <c r="BG186" s="21" t="s">
        <v>455</v>
      </c>
      <c r="BH186" s="21">
        <v>2469</v>
      </c>
      <c r="BI186" s="21" t="s">
        <v>119</v>
      </c>
      <c r="BJ186" s="21" t="s">
        <v>119</v>
      </c>
      <c r="BK186" s="21" t="s">
        <v>119</v>
      </c>
      <c r="BL186" s="21" t="s">
        <v>119</v>
      </c>
      <c r="BM186" s="21">
        <v>28.2</v>
      </c>
      <c r="BN186" s="21" t="s">
        <v>119</v>
      </c>
      <c r="BO186" s="21" t="s">
        <v>367</v>
      </c>
      <c r="BP186" s="21" t="s">
        <v>119</v>
      </c>
      <c r="BQ186" s="21">
        <v>1</v>
      </c>
      <c r="BR186" s="21">
        <v>1</v>
      </c>
      <c r="BS186" s="21" t="s">
        <v>119</v>
      </c>
      <c r="BT186" s="21" t="s">
        <v>119</v>
      </c>
      <c r="BU186" s="21" t="s">
        <v>120</v>
      </c>
      <c r="BV186" s="21" t="s">
        <v>120</v>
      </c>
      <c r="BW186" s="22" t="s">
        <v>234</v>
      </c>
      <c r="BX186" s="23" t="str">
        <f>_xlfn.XLOOKUP(BW186,dimensions_items!$B$4:$B$35,dimensions_items!$C$4:$C$35,"NULL",0)</f>
        <v>R5.2ASIA</v>
      </c>
      <c r="BY186" s="23" t="s">
        <v>31</v>
      </c>
      <c r="BZ186" s="22" t="s">
        <v>31</v>
      </c>
      <c r="CA186" s="22" t="s">
        <v>31</v>
      </c>
      <c r="CB186" s="22" t="s">
        <v>23</v>
      </c>
      <c r="CC186" s="21" t="str">
        <f t="shared" si="9"/>
        <v>UN</v>
      </c>
      <c r="CD186" s="21" t="str">
        <f t="shared" si="10"/>
        <v>U</v>
      </c>
      <c r="CE186" s="21" t="str">
        <f t="shared" si="11"/>
        <v>ASIA_CHN</v>
      </c>
      <c r="CF186" s="21">
        <f>IF(ISNUMBER(Table1[[#This Row],[concrete]]),Table1[[#This Row],[concrete]],IF(AND(ISNUMBER(Table1[[#This Row],[cement]]),ISNUMBER(Table1[[#This Row],[aggregates]])),Table1[[#This Row],[cement]]+Table1[[#This Row],[aggregates]],""))</f>
        <v>1058</v>
      </c>
    </row>
    <row r="187" spans="1:84" s="8" customFormat="1">
      <c r="A187" s="10">
        <v>185</v>
      </c>
      <c r="B187" s="21" t="s">
        <v>456</v>
      </c>
      <c r="C187" s="21" t="s">
        <v>119</v>
      </c>
      <c r="D187" s="39">
        <v>2000</v>
      </c>
      <c r="E187" s="10">
        <v>2000</v>
      </c>
      <c r="F187" s="39"/>
      <c r="G187" s="39"/>
      <c r="H187" s="39"/>
      <c r="I187" s="39"/>
      <c r="J187" s="120"/>
      <c r="K187" s="120"/>
      <c r="L187" s="120"/>
      <c r="M187" s="120">
        <v>2100</v>
      </c>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21" t="s">
        <v>119</v>
      </c>
      <c r="AM187" s="39" t="s">
        <v>119</v>
      </c>
      <c r="AN187" s="21" t="s">
        <v>118</v>
      </c>
      <c r="AO187" s="21" t="s">
        <v>119</v>
      </c>
      <c r="AP187" s="21" t="s">
        <v>120</v>
      </c>
      <c r="AQ187" s="21" t="s">
        <v>121</v>
      </c>
      <c r="AR187" s="21" t="s">
        <v>119</v>
      </c>
      <c r="AS187" s="21" t="s">
        <v>457</v>
      </c>
      <c r="AT187" s="39">
        <v>2006</v>
      </c>
      <c r="AU187" s="21" t="s">
        <v>458</v>
      </c>
      <c r="AV187" s="21" t="s">
        <v>459</v>
      </c>
      <c r="AW187" s="21" t="s">
        <v>126</v>
      </c>
      <c r="AX187" s="21" t="s">
        <v>460</v>
      </c>
      <c r="AY187" s="21" t="str">
        <f>"https://doi.org/"&amp;Table1[[#This Row],[DOI]]</f>
        <v>https://doi.org/10.1016/j.ecolecon.2005.09.025</v>
      </c>
      <c r="AZ187" s="21" t="s">
        <v>120</v>
      </c>
      <c r="BA187" s="21" t="s">
        <v>120</v>
      </c>
      <c r="BB187" s="21" t="s">
        <v>120</v>
      </c>
      <c r="BC187" s="21" t="s">
        <v>1065</v>
      </c>
      <c r="BD187" s="21" t="s">
        <v>461</v>
      </c>
      <c r="BE187" s="21" t="s">
        <v>131</v>
      </c>
      <c r="BF187" s="21" t="s">
        <v>132</v>
      </c>
      <c r="BG187" s="21" t="s">
        <v>133</v>
      </c>
      <c r="BH187" s="21">
        <v>5812</v>
      </c>
      <c r="BI187" s="21" t="s">
        <v>119</v>
      </c>
      <c r="BJ187" s="21">
        <v>2803.14</v>
      </c>
      <c r="BK187" s="21" t="s">
        <v>119</v>
      </c>
      <c r="BL187" s="21">
        <v>78.949997499999995</v>
      </c>
      <c r="BM187" s="21">
        <v>33893</v>
      </c>
      <c r="BN187" s="21" t="s">
        <v>119</v>
      </c>
      <c r="BO187" s="21" t="s">
        <v>119</v>
      </c>
      <c r="BP187" s="21">
        <v>15926</v>
      </c>
      <c r="BQ187" s="21" t="s">
        <v>119</v>
      </c>
      <c r="BR187" s="21">
        <v>0.76800000000000002</v>
      </c>
      <c r="BS187" s="21" t="s">
        <v>119</v>
      </c>
      <c r="BT187" s="21">
        <v>39923</v>
      </c>
      <c r="BU187" s="21" t="s">
        <v>120</v>
      </c>
      <c r="BV187" s="21" t="s">
        <v>120</v>
      </c>
      <c r="BW187" s="22" t="s">
        <v>135</v>
      </c>
      <c r="BX187" s="23" t="str">
        <f>_xlfn.XLOOKUP(BW187,dimensions_items!$B$4:$B$35,dimensions_items!$C$4:$C$35,"NULL",0)</f>
        <v>R5.2OECD</v>
      </c>
      <c r="BY187" s="22" t="s">
        <v>42</v>
      </c>
      <c r="BZ187" s="22" t="s">
        <v>31</v>
      </c>
      <c r="CA187" s="22" t="s">
        <v>31</v>
      </c>
      <c r="CB187" s="22" t="s">
        <v>28</v>
      </c>
      <c r="CC187" s="21" t="str">
        <f t="shared" si="9"/>
        <v>RU</v>
      </c>
      <c r="CD187" s="21" t="str">
        <f t="shared" si="10"/>
        <v>U</v>
      </c>
      <c r="CE187" s="21" t="str">
        <f t="shared" si="11"/>
        <v>OECD_EU15</v>
      </c>
      <c r="CF187" s="21">
        <f>IF(ISNUMBER(Table1[[#This Row],[concrete]]),Table1[[#This Row],[concrete]],IF(AND(ISNUMBER(Table1[[#This Row],[cement]]),ISNUMBER(Table1[[#This Row],[aggregates]])),Table1[[#This Row],[cement]]+Table1[[#This Row],[aggregates]],""))</f>
        <v>2100</v>
      </c>
    </row>
    <row r="188" spans="1:84" s="8" customFormat="1">
      <c r="A188" s="10">
        <v>186</v>
      </c>
      <c r="B188" s="21" t="s">
        <v>462</v>
      </c>
      <c r="C188" s="21" t="s">
        <v>119</v>
      </c>
      <c r="D188" s="39">
        <v>1972</v>
      </c>
      <c r="E188" s="10">
        <v>1972</v>
      </c>
      <c r="F188" s="39">
        <v>27.83229279</v>
      </c>
      <c r="G188" s="39">
        <v>3.3052744889999999</v>
      </c>
      <c r="H188" s="39"/>
      <c r="I188" s="39">
        <v>0.49623250800000002</v>
      </c>
      <c r="J188" s="120">
        <v>18.46071044</v>
      </c>
      <c r="K188" s="120"/>
      <c r="L188" s="120"/>
      <c r="M188" s="120">
        <v>192.94940800000001</v>
      </c>
      <c r="N188" s="120"/>
      <c r="O188" s="120"/>
      <c r="P188" s="120">
        <v>9.5468245429999996</v>
      </c>
      <c r="Q188" s="120">
        <v>6.5463939719999997</v>
      </c>
      <c r="R188" s="120"/>
      <c r="S188" s="120">
        <v>24.51022605</v>
      </c>
      <c r="T188" s="120"/>
      <c r="U188" s="120"/>
      <c r="V188" s="120">
        <v>0.13864370300000001</v>
      </c>
      <c r="W188" s="120"/>
      <c r="X188" s="120">
        <v>3.094725511</v>
      </c>
      <c r="Y188" s="120"/>
      <c r="Z188" s="120"/>
      <c r="AA188" s="120"/>
      <c r="AB188" s="120">
        <v>1.238213132</v>
      </c>
      <c r="AC188" s="120"/>
      <c r="AD188" s="120"/>
      <c r="AE188" s="120">
        <v>8.6114100999999998E-2</v>
      </c>
      <c r="AF188" s="120"/>
      <c r="AG188" s="120"/>
      <c r="AH188" s="120"/>
      <c r="AI188" s="120"/>
      <c r="AJ188" s="120">
        <v>0.113024758</v>
      </c>
      <c r="AK188" s="120"/>
      <c r="AL188" s="21" t="s">
        <v>463</v>
      </c>
      <c r="AM188" s="39" t="s">
        <v>119</v>
      </c>
      <c r="AN188" s="21" t="s">
        <v>118</v>
      </c>
      <c r="AO188" s="21" t="s">
        <v>20</v>
      </c>
      <c r="AP188" s="21" t="s">
        <v>120</v>
      </c>
      <c r="AQ188" s="21" t="s">
        <v>119</v>
      </c>
      <c r="AR188" s="21" t="s">
        <v>122</v>
      </c>
      <c r="AS188" s="21" t="s">
        <v>464</v>
      </c>
      <c r="AT188" s="39">
        <v>2001</v>
      </c>
      <c r="AU188" s="21" t="s">
        <v>465</v>
      </c>
      <c r="AV188" s="21" t="s">
        <v>403</v>
      </c>
      <c r="AW188" s="21" t="s">
        <v>126</v>
      </c>
      <c r="AX188" s="21" t="s">
        <v>466</v>
      </c>
      <c r="AY188" s="21" t="str">
        <f>"https://doi.org/"&amp;Table1[[#This Row],[DOI]]</f>
        <v>https://doi.org/10.1016/S0360-1323(99)00065-7</v>
      </c>
      <c r="AZ188" s="21" t="s">
        <v>1553</v>
      </c>
      <c r="BA188" s="21" t="s">
        <v>1067</v>
      </c>
      <c r="BB188" s="21" t="s">
        <v>120</v>
      </c>
      <c r="BC188" s="21" t="s">
        <v>1066</v>
      </c>
      <c r="BD188" s="21" t="s">
        <v>467</v>
      </c>
      <c r="BE188" s="21" t="s">
        <v>131</v>
      </c>
      <c r="BF188" s="21" t="s">
        <v>468</v>
      </c>
      <c r="BG188" s="21" t="s">
        <v>133</v>
      </c>
      <c r="BH188" s="21">
        <v>4549</v>
      </c>
      <c r="BI188" s="21" t="s">
        <v>119</v>
      </c>
      <c r="BJ188" s="21">
        <v>1869.6775</v>
      </c>
      <c r="BK188" s="21" t="s">
        <v>119</v>
      </c>
      <c r="BL188" s="21">
        <v>91.234999999999999</v>
      </c>
      <c r="BM188" s="21">
        <v>264537</v>
      </c>
      <c r="BN188" s="21" t="s">
        <v>119</v>
      </c>
      <c r="BO188" s="21" t="s">
        <v>119</v>
      </c>
      <c r="BP188" s="21">
        <v>2929</v>
      </c>
      <c r="BQ188" s="21">
        <v>0.81100000000000005</v>
      </c>
      <c r="BR188" s="21">
        <v>0.82799999999999996</v>
      </c>
      <c r="BS188" s="21" t="s">
        <v>119</v>
      </c>
      <c r="BT188" s="21">
        <v>16338</v>
      </c>
      <c r="BU188" s="21" t="s">
        <v>120</v>
      </c>
      <c r="BV188" s="21" t="s">
        <v>120</v>
      </c>
      <c r="BW188" s="22" t="s">
        <v>469</v>
      </c>
      <c r="BX188" s="23" t="str">
        <f>_xlfn.XLOOKUP(BW188,dimensions_items!$B$4:$B$35,dimensions_items!$C$4:$C$35,"NULL",0)</f>
        <v>R5.2OECD</v>
      </c>
      <c r="BY188" s="23" t="s">
        <v>25</v>
      </c>
      <c r="BZ188" s="28" t="s">
        <v>26</v>
      </c>
      <c r="CA188" s="22" t="s">
        <v>18</v>
      </c>
      <c r="CB188" s="28" t="s">
        <v>23</v>
      </c>
      <c r="CC188" s="21" t="str">
        <f t="shared" si="9"/>
        <v>RS</v>
      </c>
      <c r="CD188" s="21" t="str">
        <f t="shared" si="10"/>
        <v>C</v>
      </c>
      <c r="CE188" s="21" t="str">
        <f t="shared" si="11"/>
        <v>OECD_AUNZ</v>
      </c>
      <c r="CF188" s="21">
        <f>IF(ISNUMBER(Table1[[#This Row],[concrete]]),Table1[[#This Row],[concrete]],IF(AND(ISNUMBER(Table1[[#This Row],[cement]]),ISNUMBER(Table1[[#This Row],[aggregates]])),Table1[[#This Row],[cement]]+Table1[[#This Row],[aggregates]],""))</f>
        <v>192.94940800000001</v>
      </c>
    </row>
    <row r="189" spans="1:84" s="8" customFormat="1">
      <c r="A189" s="10">
        <v>187</v>
      </c>
      <c r="B189" s="21" t="s">
        <v>462</v>
      </c>
      <c r="C189" s="21" t="s">
        <v>119</v>
      </c>
      <c r="D189" s="39">
        <v>1996</v>
      </c>
      <c r="E189" s="10">
        <v>1996</v>
      </c>
      <c r="F189" s="39">
        <v>18.234000000000002</v>
      </c>
      <c r="G189" s="39">
        <v>1.391</v>
      </c>
      <c r="H189" s="39">
        <v>2.5299999999999998</v>
      </c>
      <c r="I189" s="39">
        <v>0.46100000000000002</v>
      </c>
      <c r="J189" s="120">
        <v>95.95</v>
      </c>
      <c r="K189" s="120"/>
      <c r="L189" s="120"/>
      <c r="M189" s="120">
        <v>28.75</v>
      </c>
      <c r="N189" s="120"/>
      <c r="O189" s="120"/>
      <c r="P189" s="120">
        <v>0.85</v>
      </c>
      <c r="Q189" s="120"/>
      <c r="R189" s="120"/>
      <c r="S189" s="120">
        <v>37.03</v>
      </c>
      <c r="T189" s="120"/>
      <c r="U189" s="120"/>
      <c r="V189" s="120">
        <v>1.2800000000000001E-2</v>
      </c>
      <c r="W189" s="120"/>
      <c r="X189" s="120">
        <v>1.0500000000000001E-2</v>
      </c>
      <c r="Y189" s="120"/>
      <c r="Z189" s="120"/>
      <c r="AA189" s="120"/>
      <c r="AB189" s="120">
        <v>1.1499999999999999</v>
      </c>
      <c r="AC189" s="120"/>
      <c r="AD189" s="120"/>
      <c r="AE189" s="120">
        <v>1.9350000000000001</v>
      </c>
      <c r="AF189" s="120"/>
      <c r="AG189" s="120">
        <v>1.3240000000000001</v>
      </c>
      <c r="AH189" s="120"/>
      <c r="AI189" s="120"/>
      <c r="AJ189" s="120">
        <v>0.105</v>
      </c>
      <c r="AK189" s="120"/>
      <c r="AL189" s="21" t="s">
        <v>470</v>
      </c>
      <c r="AM189" s="39" t="s">
        <v>119</v>
      </c>
      <c r="AN189" s="21" t="s">
        <v>118</v>
      </c>
      <c r="AO189" s="21" t="s">
        <v>20</v>
      </c>
      <c r="AP189" s="21" t="s">
        <v>120</v>
      </c>
      <c r="AQ189" s="21" t="s">
        <v>119</v>
      </c>
      <c r="AR189" s="21" t="s">
        <v>122</v>
      </c>
      <c r="AS189" s="21" t="s">
        <v>464</v>
      </c>
      <c r="AT189" s="39">
        <v>2001</v>
      </c>
      <c r="AU189" s="21" t="s">
        <v>465</v>
      </c>
      <c r="AV189" s="21" t="s">
        <v>403</v>
      </c>
      <c r="AW189" s="21" t="s">
        <v>126</v>
      </c>
      <c r="AX189" s="21" t="s">
        <v>466</v>
      </c>
      <c r="AY189" s="21" t="str">
        <f>"https://doi.org/"&amp;Table1[[#This Row],[DOI]]</f>
        <v>https://doi.org/10.1016/S0360-1323(99)00065-7</v>
      </c>
      <c r="AZ189" s="21" t="s">
        <v>1554</v>
      </c>
      <c r="BA189" s="21" t="s">
        <v>1067</v>
      </c>
      <c r="BB189" s="21" t="s">
        <v>120</v>
      </c>
      <c r="BC189" s="21" t="s">
        <v>1066</v>
      </c>
      <c r="BD189" s="21" t="s">
        <v>471</v>
      </c>
      <c r="BE189" s="21" t="s">
        <v>131</v>
      </c>
      <c r="BF189" s="21" t="s">
        <v>468</v>
      </c>
      <c r="BG189" s="21" t="s">
        <v>133</v>
      </c>
      <c r="BH189" s="21">
        <v>4549</v>
      </c>
      <c r="BI189" s="21" t="s">
        <v>119</v>
      </c>
      <c r="BJ189" s="21">
        <v>1902.2249750000001</v>
      </c>
      <c r="BK189" s="21" t="s">
        <v>119</v>
      </c>
      <c r="BL189" s="21">
        <v>82.794997499999994</v>
      </c>
      <c r="BM189" s="21">
        <v>264537</v>
      </c>
      <c r="BN189" s="21" t="s">
        <v>119</v>
      </c>
      <c r="BO189" s="21" t="s">
        <v>119</v>
      </c>
      <c r="BP189" s="21">
        <v>3697</v>
      </c>
      <c r="BQ189" s="21">
        <v>0.85599999999999998</v>
      </c>
      <c r="BR189" s="21">
        <v>0.86</v>
      </c>
      <c r="BS189" s="21" t="s">
        <v>119</v>
      </c>
      <c r="BT189" s="21">
        <v>22846</v>
      </c>
      <c r="BU189" s="21" t="s">
        <v>120</v>
      </c>
      <c r="BV189" s="21" t="s">
        <v>120</v>
      </c>
      <c r="BW189" s="22" t="s">
        <v>469</v>
      </c>
      <c r="BX189" s="23" t="str">
        <f>_xlfn.XLOOKUP(BW189,dimensions_items!$B$4:$B$35,dimensions_items!$C$4:$C$35,"NULL",0)</f>
        <v>R5.2OECD</v>
      </c>
      <c r="BY189" s="23" t="s">
        <v>25</v>
      </c>
      <c r="BZ189" s="28" t="s">
        <v>1600</v>
      </c>
      <c r="CA189" s="22" t="s">
        <v>18</v>
      </c>
      <c r="CB189" s="28" t="s">
        <v>23</v>
      </c>
      <c r="CC189" s="21" t="str">
        <f t="shared" si="9"/>
        <v>RS</v>
      </c>
      <c r="CD189" s="21" t="str">
        <f t="shared" si="10"/>
        <v>T</v>
      </c>
      <c r="CE189" s="21" t="str">
        <f t="shared" si="11"/>
        <v>OECD_AUNZ</v>
      </c>
      <c r="CF189" s="21">
        <f>IF(ISNUMBER(Table1[[#This Row],[concrete]]),Table1[[#This Row],[concrete]],IF(AND(ISNUMBER(Table1[[#This Row],[cement]]),ISNUMBER(Table1[[#This Row],[aggregates]])),Table1[[#This Row],[cement]]+Table1[[#This Row],[aggregates]],""))</f>
        <v>28.75</v>
      </c>
    </row>
    <row r="190" spans="1:84" s="8" customFormat="1">
      <c r="A190" s="10">
        <v>188</v>
      </c>
      <c r="B190" s="21" t="s">
        <v>472</v>
      </c>
      <c r="C190" s="21" t="s">
        <v>119</v>
      </c>
      <c r="D190" s="39">
        <v>2001</v>
      </c>
      <c r="E190" s="10">
        <v>2001</v>
      </c>
      <c r="F190" s="39"/>
      <c r="G190" s="39"/>
      <c r="H190" s="39"/>
      <c r="I190" s="39"/>
      <c r="J190" s="120">
        <v>90</v>
      </c>
      <c r="K190" s="120"/>
      <c r="L190" s="120"/>
      <c r="M190" s="120">
        <v>360</v>
      </c>
      <c r="N190" s="120"/>
      <c r="O190" s="120"/>
      <c r="P190" s="120"/>
      <c r="Q190" s="120"/>
      <c r="R190" s="120"/>
      <c r="S190" s="120"/>
      <c r="T190" s="120"/>
      <c r="U190" s="120"/>
      <c r="V190" s="120"/>
      <c r="W190" s="120"/>
      <c r="X190" s="120"/>
      <c r="Y190" s="120"/>
      <c r="Z190" s="120"/>
      <c r="AA190" s="120"/>
      <c r="AB190" s="120"/>
      <c r="AC190" s="120"/>
      <c r="AD190" s="120"/>
      <c r="AE190" s="120"/>
      <c r="AF190" s="120"/>
      <c r="AG190" s="120"/>
      <c r="AH190" s="120"/>
      <c r="AI190" s="120"/>
      <c r="AJ190" s="120"/>
      <c r="AK190" s="120"/>
      <c r="AL190" s="21" t="s">
        <v>473</v>
      </c>
      <c r="AM190" s="39" t="s">
        <v>119</v>
      </c>
      <c r="AN190" s="21" t="s">
        <v>118</v>
      </c>
      <c r="AO190" s="21" t="s">
        <v>20</v>
      </c>
      <c r="AP190" s="21" t="s">
        <v>120</v>
      </c>
      <c r="AQ190" s="21" t="s">
        <v>119</v>
      </c>
      <c r="AR190" s="21" t="s">
        <v>119</v>
      </c>
      <c r="AS190" s="21" t="s">
        <v>474</v>
      </c>
      <c r="AT190" s="39">
        <v>2007</v>
      </c>
      <c r="AU190" s="21" t="s">
        <v>475</v>
      </c>
      <c r="AV190" s="21" t="s">
        <v>344</v>
      </c>
      <c r="AW190" s="21" t="s">
        <v>126</v>
      </c>
      <c r="AX190" s="21" t="s">
        <v>476</v>
      </c>
      <c r="AY190" s="21" t="str">
        <f>"https://doi.org/"&amp;Table1[[#This Row],[DOI]]</f>
        <v>https://doi.org/10.1080/09613210701287588</v>
      </c>
      <c r="AZ190" s="21" t="s">
        <v>1555</v>
      </c>
      <c r="BA190" s="21" t="s">
        <v>120</v>
      </c>
      <c r="BB190" s="21" t="s">
        <v>120</v>
      </c>
      <c r="BC190" s="21" t="s">
        <v>1068</v>
      </c>
      <c r="BD190" s="21" t="s">
        <v>477</v>
      </c>
      <c r="BE190" s="21" t="s">
        <v>131</v>
      </c>
      <c r="BF190" s="21" t="s">
        <v>132</v>
      </c>
      <c r="BG190" s="21" t="s">
        <v>478</v>
      </c>
      <c r="BH190" s="21">
        <v>6896</v>
      </c>
      <c r="BI190" s="21" t="s">
        <v>119</v>
      </c>
      <c r="BJ190" s="21">
        <v>5886.17</v>
      </c>
      <c r="BK190" s="21" t="s">
        <v>119</v>
      </c>
      <c r="BL190" s="21">
        <v>6.4299997500000003</v>
      </c>
      <c r="BM190" s="21">
        <v>304282</v>
      </c>
      <c r="BN190" s="21" t="s">
        <v>119</v>
      </c>
      <c r="BO190" s="21" t="s">
        <v>119</v>
      </c>
      <c r="BP190" s="21">
        <v>4514</v>
      </c>
      <c r="BQ190" s="21">
        <v>0.76</v>
      </c>
      <c r="BR190" s="21">
        <v>0.77700000000000002</v>
      </c>
      <c r="BS190" s="21" t="s">
        <v>119</v>
      </c>
      <c r="BT190" s="21">
        <v>54330</v>
      </c>
      <c r="BU190" s="21" t="s">
        <v>120</v>
      </c>
      <c r="BV190" s="21" t="s">
        <v>120</v>
      </c>
      <c r="BW190" s="22" t="s">
        <v>479</v>
      </c>
      <c r="BX190" s="23" t="str">
        <f>_xlfn.XLOOKUP(BW190,dimensions_items!$B$4:$B$35,dimensions_items!$C$4:$C$35,"NULL",0)</f>
        <v>R5.2OECD</v>
      </c>
      <c r="BY190" s="23" t="s">
        <v>16</v>
      </c>
      <c r="BZ190" s="28" t="s">
        <v>26</v>
      </c>
      <c r="CA190" s="22" t="s">
        <v>18</v>
      </c>
      <c r="CB190" s="28" t="s">
        <v>23</v>
      </c>
      <c r="CC190" s="21" t="str">
        <f t="shared" si="9"/>
        <v>RS</v>
      </c>
      <c r="CD190" s="21" t="str">
        <f t="shared" si="10"/>
        <v>C</v>
      </c>
      <c r="CE190" s="21" t="str">
        <f t="shared" si="11"/>
        <v>OECD_EFTA</v>
      </c>
      <c r="CF190" s="21">
        <f>IF(ISNUMBER(Table1[[#This Row],[concrete]]),Table1[[#This Row],[concrete]],IF(AND(ISNUMBER(Table1[[#This Row],[cement]]),ISNUMBER(Table1[[#This Row],[aggregates]])),Table1[[#This Row],[cement]]+Table1[[#This Row],[aggregates]],""))</f>
        <v>360</v>
      </c>
    </row>
    <row r="191" spans="1:84" s="8" customFormat="1">
      <c r="A191" s="10">
        <v>189</v>
      </c>
      <c r="B191" s="21" t="s">
        <v>472</v>
      </c>
      <c r="C191" s="21" t="s">
        <v>119</v>
      </c>
      <c r="D191" s="39">
        <v>2001</v>
      </c>
      <c r="E191" s="10">
        <v>2001</v>
      </c>
      <c r="F191" s="39"/>
      <c r="G191" s="39"/>
      <c r="H191" s="39"/>
      <c r="I191" s="39"/>
      <c r="J191" s="120">
        <v>84</v>
      </c>
      <c r="K191" s="120"/>
      <c r="L191" s="120"/>
      <c r="M191" s="120">
        <v>406</v>
      </c>
      <c r="N191" s="120"/>
      <c r="O191" s="120"/>
      <c r="P191" s="120"/>
      <c r="Q191" s="120"/>
      <c r="R191" s="120"/>
      <c r="S191" s="120"/>
      <c r="T191" s="120"/>
      <c r="U191" s="120"/>
      <c r="V191" s="120"/>
      <c r="W191" s="120"/>
      <c r="X191" s="120"/>
      <c r="Y191" s="120"/>
      <c r="Z191" s="120"/>
      <c r="AA191" s="120"/>
      <c r="AB191" s="120"/>
      <c r="AC191" s="120"/>
      <c r="AD191" s="120"/>
      <c r="AE191" s="120"/>
      <c r="AF191" s="120"/>
      <c r="AG191" s="120"/>
      <c r="AH191" s="120"/>
      <c r="AI191" s="120"/>
      <c r="AJ191" s="120"/>
      <c r="AK191" s="120"/>
      <c r="AL191" s="21" t="s">
        <v>480</v>
      </c>
      <c r="AM191" s="39" t="s">
        <v>119</v>
      </c>
      <c r="AN191" s="21" t="s">
        <v>118</v>
      </c>
      <c r="AO191" s="21" t="s">
        <v>20</v>
      </c>
      <c r="AP191" s="21" t="s">
        <v>120</v>
      </c>
      <c r="AQ191" s="21" t="s">
        <v>119</v>
      </c>
      <c r="AR191" s="21" t="s">
        <v>119</v>
      </c>
      <c r="AS191" s="21" t="s">
        <v>474</v>
      </c>
      <c r="AT191" s="39">
        <v>2007</v>
      </c>
      <c r="AU191" s="21" t="s">
        <v>475</v>
      </c>
      <c r="AV191" s="21" t="s">
        <v>344</v>
      </c>
      <c r="AW191" s="21" t="s">
        <v>126</v>
      </c>
      <c r="AX191" s="21" t="s">
        <v>476</v>
      </c>
      <c r="AY191" s="21" t="str">
        <f>"https://doi.org/"&amp;Table1[[#This Row],[DOI]]</f>
        <v>https://doi.org/10.1080/09613210701287588</v>
      </c>
      <c r="AZ191" s="21" t="s">
        <v>1555</v>
      </c>
      <c r="BA191" s="21" t="s">
        <v>120</v>
      </c>
      <c r="BB191" s="21" t="s">
        <v>120</v>
      </c>
      <c r="BC191" s="21" t="s">
        <v>1068</v>
      </c>
      <c r="BD191" s="21" t="s">
        <v>477</v>
      </c>
      <c r="BE191" s="21" t="s">
        <v>131</v>
      </c>
      <c r="BF191" s="21" t="s">
        <v>132</v>
      </c>
      <c r="BG191" s="21" t="s">
        <v>478</v>
      </c>
      <c r="BH191" s="21">
        <v>6896</v>
      </c>
      <c r="BI191" s="21" t="s">
        <v>119</v>
      </c>
      <c r="BJ191" s="21">
        <v>5886.17</v>
      </c>
      <c r="BK191" s="21" t="s">
        <v>119</v>
      </c>
      <c r="BL191" s="21">
        <v>6.4299997500000003</v>
      </c>
      <c r="BM191" s="21">
        <v>304282</v>
      </c>
      <c r="BN191" s="21" t="s">
        <v>119</v>
      </c>
      <c r="BO191" s="21" t="s">
        <v>119</v>
      </c>
      <c r="BP191" s="21">
        <v>4514</v>
      </c>
      <c r="BQ191" s="21">
        <v>0.76</v>
      </c>
      <c r="BR191" s="21">
        <v>0.77700000000000002</v>
      </c>
      <c r="BS191" s="21" t="s">
        <v>119</v>
      </c>
      <c r="BT191" s="21">
        <v>54330</v>
      </c>
      <c r="BU191" s="21" t="s">
        <v>120</v>
      </c>
      <c r="BV191" s="21" t="s">
        <v>120</v>
      </c>
      <c r="BW191" s="22" t="s">
        <v>479</v>
      </c>
      <c r="BX191" s="23" t="str">
        <f>_xlfn.XLOOKUP(BW191,dimensions_items!$B$4:$B$35,dimensions_items!$C$4:$C$35,"NULL",0)</f>
        <v>R5.2OECD</v>
      </c>
      <c r="BY191" s="23" t="s">
        <v>21</v>
      </c>
      <c r="BZ191" s="28" t="s">
        <v>26</v>
      </c>
      <c r="CA191" s="22" t="s">
        <v>18</v>
      </c>
      <c r="CB191" s="28" t="s">
        <v>23</v>
      </c>
      <c r="CC191" s="21" t="str">
        <f t="shared" si="9"/>
        <v>RS</v>
      </c>
      <c r="CD191" s="21" t="str">
        <f t="shared" si="10"/>
        <v>C</v>
      </c>
      <c r="CE191" s="21" t="str">
        <f t="shared" si="11"/>
        <v>OECD_EFTA</v>
      </c>
      <c r="CF191" s="21">
        <f>IF(ISNUMBER(Table1[[#This Row],[concrete]]),Table1[[#This Row],[concrete]],IF(AND(ISNUMBER(Table1[[#This Row],[cement]]),ISNUMBER(Table1[[#This Row],[aggregates]])),Table1[[#This Row],[cement]]+Table1[[#This Row],[aggregates]],""))</f>
        <v>406</v>
      </c>
    </row>
    <row r="192" spans="1:84" s="8" customFormat="1">
      <c r="A192" s="10">
        <v>190</v>
      </c>
      <c r="B192" s="21" t="s">
        <v>472</v>
      </c>
      <c r="C192" s="21" t="s">
        <v>119</v>
      </c>
      <c r="D192" s="39">
        <v>2001</v>
      </c>
      <c r="E192" s="10">
        <v>2001</v>
      </c>
      <c r="F192" s="39"/>
      <c r="G192" s="39"/>
      <c r="H192" s="39"/>
      <c r="I192" s="39"/>
      <c r="J192" s="120">
        <v>95</v>
      </c>
      <c r="K192" s="120"/>
      <c r="L192" s="120"/>
      <c r="M192" s="120">
        <v>276</v>
      </c>
      <c r="N192" s="120"/>
      <c r="O192" s="120"/>
      <c r="P192" s="120"/>
      <c r="Q192" s="120"/>
      <c r="R192" s="120"/>
      <c r="S192" s="120"/>
      <c r="T192" s="120"/>
      <c r="U192" s="120"/>
      <c r="V192" s="120"/>
      <c r="W192" s="120"/>
      <c r="X192" s="120"/>
      <c r="Y192" s="120"/>
      <c r="Z192" s="120"/>
      <c r="AA192" s="120"/>
      <c r="AB192" s="120"/>
      <c r="AC192" s="120"/>
      <c r="AD192" s="120"/>
      <c r="AE192" s="120"/>
      <c r="AF192" s="120"/>
      <c r="AG192" s="120"/>
      <c r="AH192" s="120"/>
      <c r="AI192" s="120"/>
      <c r="AJ192" s="120"/>
      <c r="AK192" s="120"/>
      <c r="AL192" s="21" t="s">
        <v>481</v>
      </c>
      <c r="AM192" s="39">
        <v>2</v>
      </c>
      <c r="AN192" s="21" t="s">
        <v>118</v>
      </c>
      <c r="AO192" s="21" t="s">
        <v>24</v>
      </c>
      <c r="AP192" s="21" t="s">
        <v>120</v>
      </c>
      <c r="AQ192" s="21" t="s">
        <v>119</v>
      </c>
      <c r="AR192" s="21" t="s">
        <v>119</v>
      </c>
      <c r="AS192" s="21" t="s">
        <v>474</v>
      </c>
      <c r="AT192" s="39">
        <v>2007</v>
      </c>
      <c r="AU192" s="21" t="s">
        <v>475</v>
      </c>
      <c r="AV192" s="21" t="s">
        <v>344</v>
      </c>
      <c r="AW192" s="21" t="s">
        <v>126</v>
      </c>
      <c r="AX192" s="21" t="s">
        <v>476</v>
      </c>
      <c r="AY192" s="21" t="str">
        <f>"https://doi.org/"&amp;Table1[[#This Row],[DOI]]</f>
        <v>https://doi.org/10.1080/09613210701287588</v>
      </c>
      <c r="AZ192" s="21" t="s">
        <v>1555</v>
      </c>
      <c r="BA192" s="21" t="s">
        <v>120</v>
      </c>
      <c r="BB192" s="21" t="s">
        <v>120</v>
      </c>
      <c r="BC192" s="21" t="s">
        <v>1068</v>
      </c>
      <c r="BD192" s="21" t="s">
        <v>477</v>
      </c>
      <c r="BE192" s="21" t="s">
        <v>131</v>
      </c>
      <c r="BF192" s="21" t="s">
        <v>132</v>
      </c>
      <c r="BG192" s="21" t="s">
        <v>478</v>
      </c>
      <c r="BH192" s="21">
        <v>6896</v>
      </c>
      <c r="BI192" s="21" t="s">
        <v>119</v>
      </c>
      <c r="BJ192" s="21">
        <v>5886.17</v>
      </c>
      <c r="BK192" s="21" t="s">
        <v>119</v>
      </c>
      <c r="BL192" s="21">
        <v>6.4299997500000003</v>
      </c>
      <c r="BM192" s="21">
        <v>304282</v>
      </c>
      <c r="BN192" s="21" t="s">
        <v>119</v>
      </c>
      <c r="BO192" s="21" t="s">
        <v>119</v>
      </c>
      <c r="BP192" s="21">
        <v>4514</v>
      </c>
      <c r="BQ192" s="21">
        <v>0.76</v>
      </c>
      <c r="BR192" s="21">
        <v>0.77700000000000002</v>
      </c>
      <c r="BS192" s="21" t="s">
        <v>119</v>
      </c>
      <c r="BT192" s="21">
        <v>54330</v>
      </c>
      <c r="BU192" s="21" t="s">
        <v>120</v>
      </c>
      <c r="BV192" s="21" t="s">
        <v>120</v>
      </c>
      <c r="BW192" s="22" t="s">
        <v>479</v>
      </c>
      <c r="BX192" s="23" t="str">
        <f>_xlfn.XLOOKUP(BW192,dimensions_items!$B$4:$B$35,dimensions_items!$C$4:$C$35,"NULL",0)</f>
        <v>R5.2OECD</v>
      </c>
      <c r="BY192" s="21" t="s">
        <v>29</v>
      </c>
      <c r="BZ192" s="28" t="s">
        <v>26</v>
      </c>
      <c r="CA192" s="22" t="s">
        <v>18</v>
      </c>
      <c r="CB192" s="28" t="s">
        <v>23</v>
      </c>
      <c r="CC192" s="21" t="str">
        <f t="shared" si="9"/>
        <v>RM</v>
      </c>
      <c r="CD192" s="21" t="str">
        <f t="shared" si="10"/>
        <v>C</v>
      </c>
      <c r="CE192" s="21" t="str">
        <f t="shared" si="11"/>
        <v>OECD_EFTA</v>
      </c>
      <c r="CF192" s="21">
        <f>IF(ISNUMBER(Table1[[#This Row],[concrete]]),Table1[[#This Row],[concrete]],IF(AND(ISNUMBER(Table1[[#This Row],[cement]]),ISNUMBER(Table1[[#This Row],[aggregates]])),Table1[[#This Row],[cement]]+Table1[[#This Row],[aggregates]],""))</f>
        <v>276</v>
      </c>
    </row>
    <row r="193" spans="1:84" s="8" customFormat="1">
      <c r="A193" s="10">
        <v>191</v>
      </c>
      <c r="B193" s="21" t="s">
        <v>472</v>
      </c>
      <c r="C193" s="21" t="s">
        <v>119</v>
      </c>
      <c r="D193" s="39">
        <v>2001</v>
      </c>
      <c r="E193" s="10">
        <v>2001</v>
      </c>
      <c r="F193" s="39"/>
      <c r="G193" s="39"/>
      <c r="H193" s="39"/>
      <c r="I193" s="39"/>
      <c r="J193" s="120">
        <v>49</v>
      </c>
      <c r="K193" s="120"/>
      <c r="L193" s="120"/>
      <c r="M193" s="120">
        <v>772</v>
      </c>
      <c r="N193" s="120"/>
      <c r="O193" s="120"/>
      <c r="P193" s="120"/>
      <c r="Q193" s="120"/>
      <c r="R193" s="120"/>
      <c r="S193" s="120"/>
      <c r="T193" s="120"/>
      <c r="U193" s="120"/>
      <c r="V193" s="120"/>
      <c r="W193" s="120"/>
      <c r="X193" s="120"/>
      <c r="Y193" s="120"/>
      <c r="Z193" s="120"/>
      <c r="AA193" s="120"/>
      <c r="AB193" s="120"/>
      <c r="AC193" s="120"/>
      <c r="AD193" s="120"/>
      <c r="AE193" s="120"/>
      <c r="AF193" s="120"/>
      <c r="AG193" s="120"/>
      <c r="AH193" s="120"/>
      <c r="AI193" s="120"/>
      <c r="AJ193" s="120"/>
      <c r="AK193" s="120"/>
      <c r="AL193" s="21" t="s">
        <v>482</v>
      </c>
      <c r="AM193" s="39">
        <v>4</v>
      </c>
      <c r="AN193" s="21" t="s">
        <v>118</v>
      </c>
      <c r="AO193" s="21" t="s">
        <v>24</v>
      </c>
      <c r="AP193" s="21" t="s">
        <v>120</v>
      </c>
      <c r="AQ193" s="21" t="s">
        <v>119</v>
      </c>
      <c r="AR193" s="21" t="s">
        <v>119</v>
      </c>
      <c r="AS193" s="21" t="s">
        <v>474</v>
      </c>
      <c r="AT193" s="39">
        <v>2007</v>
      </c>
      <c r="AU193" s="21" t="s">
        <v>475</v>
      </c>
      <c r="AV193" s="21" t="s">
        <v>344</v>
      </c>
      <c r="AW193" s="21" t="s">
        <v>126</v>
      </c>
      <c r="AX193" s="21" t="s">
        <v>476</v>
      </c>
      <c r="AY193" s="21" t="str">
        <f>"https://doi.org/"&amp;Table1[[#This Row],[DOI]]</f>
        <v>https://doi.org/10.1080/09613210701287588</v>
      </c>
      <c r="AZ193" s="21" t="s">
        <v>1555</v>
      </c>
      <c r="BA193" s="21" t="s">
        <v>120</v>
      </c>
      <c r="BB193" s="21" t="s">
        <v>120</v>
      </c>
      <c r="BC193" s="21" t="s">
        <v>1068</v>
      </c>
      <c r="BD193" s="21" t="s">
        <v>477</v>
      </c>
      <c r="BE193" s="21" t="s">
        <v>131</v>
      </c>
      <c r="BF193" s="21" t="s">
        <v>132</v>
      </c>
      <c r="BG193" s="21" t="s">
        <v>478</v>
      </c>
      <c r="BH193" s="21">
        <v>6896</v>
      </c>
      <c r="BI193" s="21" t="s">
        <v>119</v>
      </c>
      <c r="BJ193" s="21">
        <v>5886.17</v>
      </c>
      <c r="BK193" s="21" t="s">
        <v>119</v>
      </c>
      <c r="BL193" s="21">
        <v>6.4299997500000003</v>
      </c>
      <c r="BM193" s="21">
        <v>304282</v>
      </c>
      <c r="BN193" s="21" t="s">
        <v>119</v>
      </c>
      <c r="BO193" s="21" t="s">
        <v>119</v>
      </c>
      <c r="BP193" s="21">
        <v>4514</v>
      </c>
      <c r="BQ193" s="21">
        <v>0.76</v>
      </c>
      <c r="BR193" s="21">
        <v>0.77700000000000002</v>
      </c>
      <c r="BS193" s="21" t="s">
        <v>119</v>
      </c>
      <c r="BT193" s="21">
        <v>54330</v>
      </c>
      <c r="BU193" s="21" t="s">
        <v>120</v>
      </c>
      <c r="BV193" s="21" t="s">
        <v>120</v>
      </c>
      <c r="BW193" s="22" t="s">
        <v>479</v>
      </c>
      <c r="BX193" s="23" t="str">
        <f>_xlfn.XLOOKUP(BW193,dimensions_items!$B$4:$B$35,dimensions_items!$C$4:$C$35,"NULL",0)</f>
        <v>R5.2OECD</v>
      </c>
      <c r="BY193" s="21" t="s">
        <v>29</v>
      </c>
      <c r="BZ193" s="28" t="s">
        <v>26</v>
      </c>
      <c r="CA193" s="22" t="s">
        <v>18</v>
      </c>
      <c r="CB193" s="28" t="s">
        <v>23</v>
      </c>
      <c r="CC193" s="21" t="str">
        <f t="shared" si="9"/>
        <v>RM</v>
      </c>
      <c r="CD193" s="21" t="str">
        <f t="shared" si="10"/>
        <v>C</v>
      </c>
      <c r="CE193" s="21" t="str">
        <f t="shared" si="11"/>
        <v>OECD_EFTA</v>
      </c>
      <c r="CF193" s="21">
        <f>IF(ISNUMBER(Table1[[#This Row],[concrete]]),Table1[[#This Row],[concrete]],IF(AND(ISNUMBER(Table1[[#This Row],[cement]]),ISNUMBER(Table1[[#This Row],[aggregates]])),Table1[[#This Row],[cement]]+Table1[[#This Row],[aggregates]],""))</f>
        <v>772</v>
      </c>
    </row>
    <row r="194" spans="1:84" s="8" customFormat="1">
      <c r="A194" s="10">
        <v>192</v>
      </c>
      <c r="B194" s="21" t="s">
        <v>472</v>
      </c>
      <c r="C194" s="21" t="s">
        <v>119</v>
      </c>
      <c r="D194" s="39">
        <v>2001</v>
      </c>
      <c r="E194" s="10">
        <v>2001</v>
      </c>
      <c r="F194" s="39"/>
      <c r="G194" s="39"/>
      <c r="H194" s="39"/>
      <c r="I194" s="39"/>
      <c r="J194" s="120">
        <v>49</v>
      </c>
      <c r="K194" s="120"/>
      <c r="L194" s="120"/>
      <c r="M194" s="120">
        <v>861</v>
      </c>
      <c r="N194" s="120"/>
      <c r="O194" s="120"/>
      <c r="P194" s="120"/>
      <c r="Q194" s="120"/>
      <c r="R194" s="120"/>
      <c r="S194" s="120"/>
      <c r="T194" s="120"/>
      <c r="U194" s="120"/>
      <c r="V194" s="120"/>
      <c r="W194" s="120"/>
      <c r="X194" s="120"/>
      <c r="Y194" s="120"/>
      <c r="Z194" s="120"/>
      <c r="AA194" s="120"/>
      <c r="AB194" s="120"/>
      <c r="AC194" s="120"/>
      <c r="AD194" s="120"/>
      <c r="AE194" s="120"/>
      <c r="AF194" s="120"/>
      <c r="AG194" s="120"/>
      <c r="AH194" s="120"/>
      <c r="AI194" s="120"/>
      <c r="AJ194" s="120"/>
      <c r="AK194" s="120"/>
      <c r="AL194" s="21" t="s">
        <v>483</v>
      </c>
      <c r="AM194" s="39" t="s">
        <v>119</v>
      </c>
      <c r="AN194" s="21" t="s">
        <v>371</v>
      </c>
      <c r="AO194" s="21" t="s">
        <v>24</v>
      </c>
      <c r="AP194" s="21" t="s">
        <v>120</v>
      </c>
      <c r="AQ194" s="21" t="s">
        <v>119</v>
      </c>
      <c r="AR194" s="21" t="s">
        <v>119</v>
      </c>
      <c r="AS194" s="21" t="s">
        <v>474</v>
      </c>
      <c r="AT194" s="39">
        <v>2007</v>
      </c>
      <c r="AU194" s="21" t="s">
        <v>475</v>
      </c>
      <c r="AV194" s="21" t="s">
        <v>344</v>
      </c>
      <c r="AW194" s="21" t="s">
        <v>126</v>
      </c>
      <c r="AX194" s="21" t="s">
        <v>476</v>
      </c>
      <c r="AY194" s="21" t="str">
        <f>"https://doi.org/"&amp;Table1[[#This Row],[DOI]]</f>
        <v>https://doi.org/10.1080/09613210701287588</v>
      </c>
      <c r="AZ194" s="21" t="s">
        <v>1555</v>
      </c>
      <c r="BA194" s="21" t="s">
        <v>120</v>
      </c>
      <c r="BB194" s="21" t="s">
        <v>120</v>
      </c>
      <c r="BC194" s="21" t="s">
        <v>1068</v>
      </c>
      <c r="BD194" s="21" t="s">
        <v>477</v>
      </c>
      <c r="BE194" s="21" t="s">
        <v>131</v>
      </c>
      <c r="BF194" s="21" t="s">
        <v>132</v>
      </c>
      <c r="BG194" s="21" t="s">
        <v>478</v>
      </c>
      <c r="BH194" s="21">
        <v>6896</v>
      </c>
      <c r="BI194" s="21" t="s">
        <v>119</v>
      </c>
      <c r="BJ194" s="21">
        <v>5886.17</v>
      </c>
      <c r="BK194" s="21" t="s">
        <v>119</v>
      </c>
      <c r="BL194" s="21">
        <v>6.4299997500000003</v>
      </c>
      <c r="BM194" s="21">
        <v>304282</v>
      </c>
      <c r="BN194" s="21" t="s">
        <v>119</v>
      </c>
      <c r="BO194" s="21" t="s">
        <v>119</v>
      </c>
      <c r="BP194" s="21">
        <v>4514</v>
      </c>
      <c r="BQ194" s="21">
        <v>0.76</v>
      </c>
      <c r="BR194" s="21">
        <v>0.77700000000000002</v>
      </c>
      <c r="BS194" s="21" t="s">
        <v>119</v>
      </c>
      <c r="BT194" s="21">
        <v>54330</v>
      </c>
      <c r="BU194" s="21" t="s">
        <v>120</v>
      </c>
      <c r="BV194" s="21" t="s">
        <v>120</v>
      </c>
      <c r="BW194" s="22" t="s">
        <v>479</v>
      </c>
      <c r="BX194" s="23" t="str">
        <f>_xlfn.XLOOKUP(BW194,dimensions_items!$B$4:$B$35,dimensions_items!$C$4:$C$35,"NULL",0)</f>
        <v>R5.2OECD</v>
      </c>
      <c r="BY194" s="27" t="s">
        <v>37</v>
      </c>
      <c r="BZ194" s="28" t="s">
        <v>26</v>
      </c>
      <c r="CA194" s="22" t="s">
        <v>18</v>
      </c>
      <c r="CB194" s="28" t="s">
        <v>23</v>
      </c>
      <c r="CC194" s="21" t="str">
        <f t="shared" si="9"/>
        <v>RM</v>
      </c>
      <c r="CD194" s="21" t="str">
        <f t="shared" si="10"/>
        <v>C</v>
      </c>
      <c r="CE194" s="21" t="str">
        <f t="shared" si="11"/>
        <v>OECD_EFTA</v>
      </c>
      <c r="CF194" s="21">
        <f>IF(ISNUMBER(Table1[[#This Row],[concrete]]),Table1[[#This Row],[concrete]],IF(AND(ISNUMBER(Table1[[#This Row],[cement]]),ISNUMBER(Table1[[#This Row],[aggregates]])),Table1[[#This Row],[cement]]+Table1[[#This Row],[aggregates]],""))</f>
        <v>861</v>
      </c>
    </row>
    <row r="195" spans="1:84" s="8" customFormat="1">
      <c r="A195" s="10">
        <v>193</v>
      </c>
      <c r="B195" s="21" t="s">
        <v>472</v>
      </c>
      <c r="C195" s="21" t="s">
        <v>119</v>
      </c>
      <c r="D195" s="39"/>
      <c r="E195" s="10">
        <v>1900</v>
      </c>
      <c r="F195" s="39"/>
      <c r="G195" s="39"/>
      <c r="H195" s="39"/>
      <c r="I195" s="39"/>
      <c r="J195" s="120">
        <v>140</v>
      </c>
      <c r="K195" s="120"/>
      <c r="L195" s="120"/>
      <c r="M195" s="120">
        <v>10</v>
      </c>
      <c r="N195" s="120"/>
      <c r="O195" s="120"/>
      <c r="P195" s="120"/>
      <c r="Q195" s="120"/>
      <c r="R195" s="120"/>
      <c r="S195" s="120"/>
      <c r="T195" s="120"/>
      <c r="U195" s="120"/>
      <c r="V195" s="120"/>
      <c r="W195" s="120"/>
      <c r="X195" s="120"/>
      <c r="Y195" s="120"/>
      <c r="Z195" s="120"/>
      <c r="AA195" s="120"/>
      <c r="AB195" s="120"/>
      <c r="AC195" s="120"/>
      <c r="AD195" s="120"/>
      <c r="AE195" s="120"/>
      <c r="AF195" s="120"/>
      <c r="AG195" s="120"/>
      <c r="AH195" s="120"/>
      <c r="AI195" s="120"/>
      <c r="AJ195" s="120"/>
      <c r="AK195" s="120"/>
      <c r="AL195" s="21" t="s">
        <v>484</v>
      </c>
      <c r="AM195" s="39" t="s">
        <v>119</v>
      </c>
      <c r="AN195" s="21" t="s">
        <v>118</v>
      </c>
      <c r="AO195" s="21" t="s">
        <v>260</v>
      </c>
      <c r="AP195" s="21" t="s">
        <v>120</v>
      </c>
      <c r="AQ195" s="21" t="s">
        <v>119</v>
      </c>
      <c r="AR195" s="21" t="s">
        <v>119</v>
      </c>
      <c r="AS195" s="21" t="s">
        <v>474</v>
      </c>
      <c r="AT195" s="39">
        <v>2007</v>
      </c>
      <c r="AU195" s="21" t="s">
        <v>475</v>
      </c>
      <c r="AV195" s="21" t="s">
        <v>344</v>
      </c>
      <c r="AW195" s="21" t="s">
        <v>126</v>
      </c>
      <c r="AX195" s="21" t="s">
        <v>476</v>
      </c>
      <c r="AY195" s="21" t="str">
        <f>"https://doi.org/"&amp;Table1[[#This Row],[DOI]]</f>
        <v>https://doi.org/10.1080/09613210701287588</v>
      </c>
      <c r="AZ195" s="21" t="s">
        <v>1556</v>
      </c>
      <c r="BA195" s="21" t="s">
        <v>120</v>
      </c>
      <c r="BB195" s="21" t="s">
        <v>120</v>
      </c>
      <c r="BC195" s="21" t="s">
        <v>1068</v>
      </c>
      <c r="BD195" s="21" t="s">
        <v>485</v>
      </c>
      <c r="BE195" s="21" t="s">
        <v>131</v>
      </c>
      <c r="BF195" s="21" t="s">
        <v>132</v>
      </c>
      <c r="BG195" s="21" t="s">
        <v>478</v>
      </c>
      <c r="BH195" s="21">
        <v>6896</v>
      </c>
      <c r="BI195" s="21" t="s">
        <v>119</v>
      </c>
      <c r="BJ195" s="21">
        <v>5243.38</v>
      </c>
      <c r="BK195" s="21" t="s">
        <v>119</v>
      </c>
      <c r="BL195" s="21">
        <v>11.6674995</v>
      </c>
      <c r="BM195" s="21">
        <v>304282</v>
      </c>
      <c r="BN195" s="21" t="s">
        <v>119</v>
      </c>
      <c r="BO195" s="21" t="s">
        <v>486</v>
      </c>
      <c r="BP195" s="21">
        <v>2230</v>
      </c>
      <c r="BQ195" s="21" t="s">
        <v>119</v>
      </c>
      <c r="BR195" s="21">
        <v>0.505</v>
      </c>
      <c r="BS195" s="21" t="s">
        <v>119</v>
      </c>
      <c r="BT195" s="21">
        <v>3813</v>
      </c>
      <c r="BU195" s="21" t="s">
        <v>120</v>
      </c>
      <c r="BV195" s="21" t="s">
        <v>120</v>
      </c>
      <c r="BW195" s="22" t="s">
        <v>479</v>
      </c>
      <c r="BX195" s="23" t="str">
        <f>_xlfn.XLOOKUP(BW195,dimensions_items!$B$4:$B$35,dimensions_items!$C$4:$C$35,"NULL",0)</f>
        <v>R5.2OECD</v>
      </c>
      <c r="BY195" s="23" t="s">
        <v>25</v>
      </c>
      <c r="BZ195" s="22" t="s">
        <v>1598</v>
      </c>
      <c r="CA195" s="22" t="s">
        <v>18</v>
      </c>
      <c r="CB195" s="22" t="s">
        <v>28</v>
      </c>
      <c r="CC195" s="21" t="str">
        <f t="shared" ref="CC195:CC258" si="12">IF(LEFT(BY195,1)="N","NR",IF(LEFT(BY195,1)="I","IN",IF(LEFT(BY195,1)="U","UN",IF(LEFT(BY195,3)="R_u","RU",IF(LEFT(BY195,3)="R_M","RM",IF(LEFT(BY195,3)="R_S","RS",""))))))</f>
        <v>RS</v>
      </c>
      <c r="CD195" s="21" t="str">
        <f t="shared" ref="CD195:CD258" si="13">IF(LEFT(BZ195,1)="R","C",(LEFT(BZ195,1)))</f>
        <v>T</v>
      </c>
      <c r="CE195" s="21" t="str">
        <f t="shared" ref="CE195:CE258" si="14">RIGHT(BX195,LEN(BX195)-4)&amp;"_"&amp;RIGHT(BW195,LEN(BW195)-3)</f>
        <v>OECD_EFTA</v>
      </c>
      <c r="CF195" s="21">
        <f>IF(ISNUMBER(Table1[[#This Row],[concrete]]),Table1[[#This Row],[concrete]],IF(AND(ISNUMBER(Table1[[#This Row],[cement]]),ISNUMBER(Table1[[#This Row],[aggregates]])),Table1[[#This Row],[cement]]+Table1[[#This Row],[aggregates]],""))</f>
        <v>10</v>
      </c>
    </row>
    <row r="196" spans="1:84" s="8" customFormat="1">
      <c r="A196" s="10">
        <v>194</v>
      </c>
      <c r="B196" s="21" t="s">
        <v>472</v>
      </c>
      <c r="C196" s="21" t="s">
        <v>119</v>
      </c>
      <c r="D196" s="39">
        <v>1901</v>
      </c>
      <c r="E196" s="10">
        <v>1920</v>
      </c>
      <c r="F196" s="39"/>
      <c r="G196" s="39"/>
      <c r="H196" s="39"/>
      <c r="I196" s="39"/>
      <c r="J196" s="120">
        <v>125</v>
      </c>
      <c r="K196" s="120"/>
      <c r="L196" s="120"/>
      <c r="M196" s="120">
        <v>60</v>
      </c>
      <c r="N196" s="120"/>
      <c r="O196" s="120"/>
      <c r="P196" s="120"/>
      <c r="Q196" s="120"/>
      <c r="R196" s="120"/>
      <c r="S196" s="120"/>
      <c r="T196" s="120"/>
      <c r="U196" s="120"/>
      <c r="V196" s="120"/>
      <c r="W196" s="120"/>
      <c r="X196" s="120"/>
      <c r="Y196" s="120"/>
      <c r="Z196" s="120"/>
      <c r="AA196" s="120"/>
      <c r="AB196" s="120"/>
      <c r="AC196" s="120"/>
      <c r="AD196" s="120"/>
      <c r="AE196" s="120"/>
      <c r="AF196" s="120"/>
      <c r="AG196" s="120"/>
      <c r="AH196" s="120"/>
      <c r="AI196" s="120"/>
      <c r="AJ196" s="120"/>
      <c r="AK196" s="120"/>
      <c r="AL196" s="21" t="s">
        <v>484</v>
      </c>
      <c r="AM196" s="39" t="s">
        <v>119</v>
      </c>
      <c r="AN196" s="21" t="s">
        <v>118</v>
      </c>
      <c r="AO196" s="21" t="s">
        <v>260</v>
      </c>
      <c r="AP196" s="21" t="s">
        <v>120</v>
      </c>
      <c r="AQ196" s="21" t="s">
        <v>119</v>
      </c>
      <c r="AR196" s="21" t="s">
        <v>119</v>
      </c>
      <c r="AS196" s="21" t="s">
        <v>474</v>
      </c>
      <c r="AT196" s="39">
        <v>2007</v>
      </c>
      <c r="AU196" s="21" t="s">
        <v>475</v>
      </c>
      <c r="AV196" s="21" t="s">
        <v>344</v>
      </c>
      <c r="AW196" s="21" t="s">
        <v>126</v>
      </c>
      <c r="AX196" s="21" t="s">
        <v>476</v>
      </c>
      <c r="AY196" s="21" t="str">
        <f>"https://doi.org/"&amp;Table1[[#This Row],[DOI]]</f>
        <v>https://doi.org/10.1080/09613210701287588</v>
      </c>
      <c r="AZ196" s="21" t="s">
        <v>120</v>
      </c>
      <c r="BA196" s="21" t="s">
        <v>120</v>
      </c>
      <c r="BB196" s="21" t="s">
        <v>120</v>
      </c>
      <c r="BC196" s="21" t="s">
        <v>1068</v>
      </c>
      <c r="BD196" s="21" t="s">
        <v>487</v>
      </c>
      <c r="BE196" s="21" t="s">
        <v>131</v>
      </c>
      <c r="BF196" s="21" t="s">
        <v>132</v>
      </c>
      <c r="BG196" s="21" t="s">
        <v>478</v>
      </c>
      <c r="BH196" s="21">
        <v>6896</v>
      </c>
      <c r="BI196" s="21" t="s">
        <v>119</v>
      </c>
      <c r="BJ196" s="21">
        <v>5243.38</v>
      </c>
      <c r="BK196" s="21" t="s">
        <v>119</v>
      </c>
      <c r="BL196" s="21">
        <v>11.6674995</v>
      </c>
      <c r="BM196" s="21">
        <v>304282</v>
      </c>
      <c r="BN196" s="21">
        <v>2255</v>
      </c>
      <c r="BO196" s="21" t="s">
        <v>119</v>
      </c>
      <c r="BP196" s="21">
        <v>2635</v>
      </c>
      <c r="BQ196" s="21" t="s">
        <v>119</v>
      </c>
      <c r="BR196" s="21">
        <v>0.505</v>
      </c>
      <c r="BS196" s="21">
        <v>3865</v>
      </c>
      <c r="BT196" s="21">
        <v>4972</v>
      </c>
      <c r="BU196" s="21" t="s">
        <v>120</v>
      </c>
      <c r="BV196" s="21" t="s">
        <v>120</v>
      </c>
      <c r="BW196" s="22" t="s">
        <v>479</v>
      </c>
      <c r="BX196" s="23" t="str">
        <f>_xlfn.XLOOKUP(BW196,dimensions_items!$B$4:$B$35,dimensions_items!$C$4:$C$35,"NULL",0)</f>
        <v>R5.2OECD</v>
      </c>
      <c r="BY196" s="23" t="s">
        <v>25</v>
      </c>
      <c r="BZ196" s="22" t="s">
        <v>1598</v>
      </c>
      <c r="CA196" s="22" t="s">
        <v>18</v>
      </c>
      <c r="CB196" s="22" t="s">
        <v>28</v>
      </c>
      <c r="CC196" s="21" t="str">
        <f t="shared" si="12"/>
        <v>RS</v>
      </c>
      <c r="CD196" s="21" t="str">
        <f t="shared" si="13"/>
        <v>T</v>
      </c>
      <c r="CE196" s="21" t="str">
        <f t="shared" si="14"/>
        <v>OECD_EFTA</v>
      </c>
      <c r="CF196" s="21">
        <f>IF(ISNUMBER(Table1[[#This Row],[concrete]]),Table1[[#This Row],[concrete]],IF(AND(ISNUMBER(Table1[[#This Row],[cement]]),ISNUMBER(Table1[[#This Row],[aggregates]])),Table1[[#This Row],[cement]]+Table1[[#This Row],[aggregates]],""))</f>
        <v>60</v>
      </c>
    </row>
    <row r="197" spans="1:84" s="8" customFormat="1">
      <c r="A197" s="10">
        <v>195</v>
      </c>
      <c r="B197" s="21" t="s">
        <v>472</v>
      </c>
      <c r="C197" s="21" t="s">
        <v>119</v>
      </c>
      <c r="D197" s="39">
        <v>1921</v>
      </c>
      <c r="E197" s="10">
        <v>1940</v>
      </c>
      <c r="F197" s="39"/>
      <c r="G197" s="39"/>
      <c r="H197" s="39"/>
      <c r="I197" s="39"/>
      <c r="J197" s="120">
        <v>100</v>
      </c>
      <c r="K197" s="120"/>
      <c r="L197" s="120"/>
      <c r="M197" s="120">
        <v>100</v>
      </c>
      <c r="N197" s="120"/>
      <c r="O197" s="120"/>
      <c r="P197" s="120"/>
      <c r="Q197" s="120"/>
      <c r="R197" s="120"/>
      <c r="S197" s="120"/>
      <c r="T197" s="120"/>
      <c r="U197" s="120"/>
      <c r="V197" s="120"/>
      <c r="W197" s="120"/>
      <c r="X197" s="120"/>
      <c r="Y197" s="120"/>
      <c r="Z197" s="120"/>
      <c r="AA197" s="120"/>
      <c r="AB197" s="120"/>
      <c r="AC197" s="120"/>
      <c r="AD197" s="120"/>
      <c r="AE197" s="120"/>
      <c r="AF197" s="120"/>
      <c r="AG197" s="120"/>
      <c r="AH197" s="120"/>
      <c r="AI197" s="120"/>
      <c r="AJ197" s="120"/>
      <c r="AK197" s="120"/>
      <c r="AL197" s="21" t="s">
        <v>484</v>
      </c>
      <c r="AM197" s="39" t="s">
        <v>119</v>
      </c>
      <c r="AN197" s="21" t="s">
        <v>118</v>
      </c>
      <c r="AO197" s="21" t="s">
        <v>260</v>
      </c>
      <c r="AP197" s="21" t="s">
        <v>120</v>
      </c>
      <c r="AQ197" s="21" t="s">
        <v>119</v>
      </c>
      <c r="AR197" s="21" t="s">
        <v>119</v>
      </c>
      <c r="AS197" s="21" t="s">
        <v>474</v>
      </c>
      <c r="AT197" s="39">
        <v>2007</v>
      </c>
      <c r="AU197" s="21" t="s">
        <v>475</v>
      </c>
      <c r="AV197" s="21" t="s">
        <v>344</v>
      </c>
      <c r="AW197" s="21" t="s">
        <v>126</v>
      </c>
      <c r="AX197" s="21" t="s">
        <v>476</v>
      </c>
      <c r="AY197" s="21" t="str">
        <f>"https://doi.org/"&amp;Table1[[#This Row],[DOI]]</f>
        <v>https://doi.org/10.1080/09613210701287588</v>
      </c>
      <c r="AZ197" s="21" t="s">
        <v>120</v>
      </c>
      <c r="BA197" s="21" t="s">
        <v>120</v>
      </c>
      <c r="BB197" s="21" t="s">
        <v>120</v>
      </c>
      <c r="BC197" s="21" t="s">
        <v>1068</v>
      </c>
      <c r="BD197" s="21" t="s">
        <v>487</v>
      </c>
      <c r="BE197" s="21" t="s">
        <v>131</v>
      </c>
      <c r="BF197" s="21" t="s">
        <v>132</v>
      </c>
      <c r="BG197" s="21" t="s">
        <v>478</v>
      </c>
      <c r="BH197" s="21">
        <v>6896</v>
      </c>
      <c r="BI197" s="21" t="s">
        <v>119</v>
      </c>
      <c r="BJ197" s="21">
        <v>5243.38</v>
      </c>
      <c r="BK197" s="21" t="s">
        <v>119</v>
      </c>
      <c r="BL197" s="21">
        <v>11.6674995</v>
      </c>
      <c r="BM197" s="21">
        <v>304282</v>
      </c>
      <c r="BN197" s="21">
        <v>2668</v>
      </c>
      <c r="BO197" s="21" t="s">
        <v>119</v>
      </c>
      <c r="BP197" s="21">
        <v>2973</v>
      </c>
      <c r="BQ197" s="21" t="s">
        <v>119</v>
      </c>
      <c r="BR197" s="21">
        <v>0.505</v>
      </c>
      <c r="BS197" s="21">
        <v>4346</v>
      </c>
      <c r="BT197" s="21">
        <v>5760</v>
      </c>
      <c r="BU197" s="21" t="s">
        <v>120</v>
      </c>
      <c r="BV197" s="21" t="s">
        <v>120</v>
      </c>
      <c r="BW197" s="22" t="s">
        <v>479</v>
      </c>
      <c r="BX197" s="23" t="str">
        <f>_xlfn.XLOOKUP(BW197,dimensions_items!$B$4:$B$35,dimensions_items!$C$4:$C$35,"NULL",0)</f>
        <v>R5.2OECD</v>
      </c>
      <c r="BY197" s="23" t="s">
        <v>25</v>
      </c>
      <c r="BZ197" s="22" t="s">
        <v>1598</v>
      </c>
      <c r="CA197" s="22" t="s">
        <v>18</v>
      </c>
      <c r="CB197" s="22" t="s">
        <v>28</v>
      </c>
      <c r="CC197" s="21" t="str">
        <f t="shared" si="12"/>
        <v>RS</v>
      </c>
      <c r="CD197" s="21" t="str">
        <f t="shared" si="13"/>
        <v>T</v>
      </c>
      <c r="CE197" s="21" t="str">
        <f t="shared" si="14"/>
        <v>OECD_EFTA</v>
      </c>
      <c r="CF197" s="21">
        <f>IF(ISNUMBER(Table1[[#This Row],[concrete]]),Table1[[#This Row],[concrete]],IF(AND(ISNUMBER(Table1[[#This Row],[cement]]),ISNUMBER(Table1[[#This Row],[aggregates]])),Table1[[#This Row],[cement]]+Table1[[#This Row],[aggregates]],""))</f>
        <v>100</v>
      </c>
    </row>
    <row r="198" spans="1:84" s="8" customFormat="1">
      <c r="A198" s="10">
        <v>196</v>
      </c>
      <c r="B198" s="21" t="s">
        <v>472</v>
      </c>
      <c r="C198" s="21" t="s">
        <v>119</v>
      </c>
      <c r="D198" s="39">
        <v>1941</v>
      </c>
      <c r="E198" s="10">
        <v>1945</v>
      </c>
      <c r="F198" s="39"/>
      <c r="G198" s="39"/>
      <c r="H198" s="39"/>
      <c r="I198" s="39"/>
      <c r="J198" s="120">
        <v>95</v>
      </c>
      <c r="K198" s="120"/>
      <c r="L198" s="120"/>
      <c r="M198" s="120">
        <v>250</v>
      </c>
      <c r="N198" s="120"/>
      <c r="O198" s="120"/>
      <c r="P198" s="120"/>
      <c r="Q198" s="120"/>
      <c r="R198" s="120"/>
      <c r="S198" s="120"/>
      <c r="T198" s="120"/>
      <c r="U198" s="120"/>
      <c r="V198" s="120"/>
      <c r="W198" s="120"/>
      <c r="X198" s="120"/>
      <c r="Y198" s="120"/>
      <c r="Z198" s="120"/>
      <c r="AA198" s="120"/>
      <c r="AB198" s="120"/>
      <c r="AC198" s="120"/>
      <c r="AD198" s="120"/>
      <c r="AE198" s="120"/>
      <c r="AF198" s="120"/>
      <c r="AG198" s="120"/>
      <c r="AH198" s="120"/>
      <c r="AI198" s="120"/>
      <c r="AJ198" s="120"/>
      <c r="AK198" s="120"/>
      <c r="AL198" s="21" t="s">
        <v>484</v>
      </c>
      <c r="AM198" s="39" t="s">
        <v>119</v>
      </c>
      <c r="AN198" s="21" t="s">
        <v>118</v>
      </c>
      <c r="AO198" s="21" t="s">
        <v>260</v>
      </c>
      <c r="AP198" s="21" t="s">
        <v>120</v>
      </c>
      <c r="AQ198" s="21" t="s">
        <v>119</v>
      </c>
      <c r="AR198" s="21" t="s">
        <v>119</v>
      </c>
      <c r="AS198" s="21" t="s">
        <v>474</v>
      </c>
      <c r="AT198" s="39">
        <v>2007</v>
      </c>
      <c r="AU198" s="21" t="s">
        <v>475</v>
      </c>
      <c r="AV198" s="21" t="s">
        <v>344</v>
      </c>
      <c r="AW198" s="21" t="s">
        <v>126</v>
      </c>
      <c r="AX198" s="21" t="s">
        <v>476</v>
      </c>
      <c r="AY198" s="21" t="str">
        <f>"https://doi.org/"&amp;Table1[[#This Row],[DOI]]</f>
        <v>https://doi.org/10.1080/09613210701287588</v>
      </c>
      <c r="AZ198" s="21" t="s">
        <v>120</v>
      </c>
      <c r="BA198" s="21" t="s">
        <v>120</v>
      </c>
      <c r="BB198" s="21" t="s">
        <v>120</v>
      </c>
      <c r="BC198" s="21" t="s">
        <v>1068</v>
      </c>
      <c r="BD198" s="21" t="s">
        <v>487</v>
      </c>
      <c r="BE198" s="21" t="s">
        <v>131</v>
      </c>
      <c r="BF198" s="21" t="s">
        <v>132</v>
      </c>
      <c r="BG198" s="21" t="s">
        <v>478</v>
      </c>
      <c r="BH198" s="21">
        <v>6896</v>
      </c>
      <c r="BI198" s="21" t="s">
        <v>119</v>
      </c>
      <c r="BJ198" s="21">
        <v>5243.38</v>
      </c>
      <c r="BK198" s="21" t="s">
        <v>119</v>
      </c>
      <c r="BL198" s="21">
        <v>11.6674995</v>
      </c>
      <c r="BM198" s="21">
        <v>304282</v>
      </c>
      <c r="BN198" s="21">
        <v>2990</v>
      </c>
      <c r="BO198" s="21" t="s">
        <v>119</v>
      </c>
      <c r="BP198" s="21">
        <v>3091</v>
      </c>
      <c r="BQ198" s="21" t="s">
        <v>119</v>
      </c>
      <c r="BR198" s="21">
        <v>0.505</v>
      </c>
      <c r="BS198" s="21">
        <v>5881</v>
      </c>
      <c r="BT198" s="21">
        <v>5751</v>
      </c>
      <c r="BU198" s="21" t="s">
        <v>120</v>
      </c>
      <c r="BV198" s="21" t="s">
        <v>120</v>
      </c>
      <c r="BW198" s="22" t="s">
        <v>479</v>
      </c>
      <c r="BX198" s="23" t="str">
        <f>_xlfn.XLOOKUP(BW198,dimensions_items!$B$4:$B$35,dimensions_items!$C$4:$C$35,"NULL",0)</f>
        <v>R5.2OECD</v>
      </c>
      <c r="BY198" s="23" t="s">
        <v>25</v>
      </c>
      <c r="BZ198" s="28" t="s">
        <v>26</v>
      </c>
      <c r="CA198" s="29" t="s">
        <v>18</v>
      </c>
      <c r="CB198" s="22" t="s">
        <v>28</v>
      </c>
      <c r="CC198" s="21" t="str">
        <f t="shared" si="12"/>
        <v>RS</v>
      </c>
      <c r="CD198" s="21" t="str">
        <f t="shared" si="13"/>
        <v>C</v>
      </c>
      <c r="CE198" s="21" t="str">
        <f t="shared" si="14"/>
        <v>OECD_EFTA</v>
      </c>
      <c r="CF198" s="21">
        <f>IF(ISNUMBER(Table1[[#This Row],[concrete]]),Table1[[#This Row],[concrete]],IF(AND(ISNUMBER(Table1[[#This Row],[cement]]),ISNUMBER(Table1[[#This Row],[aggregates]])),Table1[[#This Row],[cement]]+Table1[[#This Row],[aggregates]],""))</f>
        <v>250</v>
      </c>
    </row>
    <row r="199" spans="1:84" s="8" customFormat="1">
      <c r="A199" s="10">
        <v>197</v>
      </c>
      <c r="B199" s="21" t="s">
        <v>472</v>
      </c>
      <c r="C199" s="21" t="s">
        <v>119</v>
      </c>
      <c r="D199" s="39">
        <v>1946</v>
      </c>
      <c r="E199" s="10">
        <v>1960</v>
      </c>
      <c r="F199" s="39"/>
      <c r="G199" s="39"/>
      <c r="H199" s="39"/>
      <c r="I199" s="39"/>
      <c r="J199" s="120">
        <v>90</v>
      </c>
      <c r="K199" s="120"/>
      <c r="L199" s="120"/>
      <c r="M199" s="120">
        <v>285</v>
      </c>
      <c r="N199" s="120"/>
      <c r="O199" s="120"/>
      <c r="P199" s="120"/>
      <c r="Q199" s="120"/>
      <c r="R199" s="120"/>
      <c r="S199" s="120"/>
      <c r="T199" s="120"/>
      <c r="U199" s="120"/>
      <c r="V199" s="120"/>
      <c r="W199" s="120"/>
      <c r="X199" s="120"/>
      <c r="Y199" s="120"/>
      <c r="Z199" s="120"/>
      <c r="AA199" s="120"/>
      <c r="AB199" s="120"/>
      <c r="AC199" s="120"/>
      <c r="AD199" s="120"/>
      <c r="AE199" s="120"/>
      <c r="AF199" s="120"/>
      <c r="AG199" s="120"/>
      <c r="AH199" s="120"/>
      <c r="AI199" s="120"/>
      <c r="AJ199" s="120"/>
      <c r="AK199" s="120"/>
      <c r="AL199" s="21" t="s">
        <v>484</v>
      </c>
      <c r="AM199" s="39" t="s">
        <v>119</v>
      </c>
      <c r="AN199" s="21" t="s">
        <v>118</v>
      </c>
      <c r="AO199" s="21" t="s">
        <v>260</v>
      </c>
      <c r="AP199" s="21" t="s">
        <v>120</v>
      </c>
      <c r="AQ199" s="21" t="s">
        <v>119</v>
      </c>
      <c r="AR199" s="21" t="s">
        <v>119</v>
      </c>
      <c r="AS199" s="21" t="s">
        <v>474</v>
      </c>
      <c r="AT199" s="39">
        <v>2007</v>
      </c>
      <c r="AU199" s="21" t="s">
        <v>475</v>
      </c>
      <c r="AV199" s="21" t="s">
        <v>344</v>
      </c>
      <c r="AW199" s="21" t="s">
        <v>126</v>
      </c>
      <c r="AX199" s="21" t="s">
        <v>476</v>
      </c>
      <c r="AY199" s="21" t="str">
        <f>"https://doi.org/"&amp;Table1[[#This Row],[DOI]]</f>
        <v>https://doi.org/10.1080/09613210701287588</v>
      </c>
      <c r="AZ199" s="21" t="s">
        <v>120</v>
      </c>
      <c r="BA199" s="21" t="s">
        <v>120</v>
      </c>
      <c r="BB199" s="21" t="s">
        <v>120</v>
      </c>
      <c r="BC199" s="21" t="s">
        <v>1068</v>
      </c>
      <c r="BD199" s="21" t="s">
        <v>488</v>
      </c>
      <c r="BE199" s="21" t="s">
        <v>131</v>
      </c>
      <c r="BF199" s="21" t="s">
        <v>132</v>
      </c>
      <c r="BG199" s="21" t="s">
        <v>478</v>
      </c>
      <c r="BH199" s="21">
        <v>6896</v>
      </c>
      <c r="BI199" s="21">
        <v>5243.38</v>
      </c>
      <c r="BJ199" s="21">
        <v>5695.1824999999999</v>
      </c>
      <c r="BK199" s="21">
        <v>11.6674995</v>
      </c>
      <c r="BL199" s="21">
        <v>8.0150002499999999</v>
      </c>
      <c r="BM199" s="21">
        <v>304282</v>
      </c>
      <c r="BN199" s="21">
        <v>3127</v>
      </c>
      <c r="BO199" s="21" t="s">
        <v>119</v>
      </c>
      <c r="BP199" s="21">
        <v>3581</v>
      </c>
      <c r="BQ199" s="21">
        <v>0.505</v>
      </c>
      <c r="BR199" s="21">
        <v>0.499</v>
      </c>
      <c r="BS199" s="21">
        <v>6281</v>
      </c>
      <c r="BT199" s="21">
        <v>10250</v>
      </c>
      <c r="BU199" s="21" t="s">
        <v>120</v>
      </c>
      <c r="BV199" s="21" t="s">
        <v>120</v>
      </c>
      <c r="BW199" s="22" t="s">
        <v>479</v>
      </c>
      <c r="BX199" s="23" t="str">
        <f>_xlfn.XLOOKUP(BW199,dimensions_items!$B$4:$B$35,dimensions_items!$C$4:$C$35,"NULL",0)</f>
        <v>R5.2OECD</v>
      </c>
      <c r="BY199" s="23" t="s">
        <v>25</v>
      </c>
      <c r="BZ199" s="28" t="s">
        <v>26</v>
      </c>
      <c r="CA199" s="29" t="s">
        <v>18</v>
      </c>
      <c r="CB199" s="22" t="s">
        <v>28</v>
      </c>
      <c r="CC199" s="21" t="str">
        <f t="shared" si="12"/>
        <v>RS</v>
      </c>
      <c r="CD199" s="21" t="str">
        <f t="shared" si="13"/>
        <v>C</v>
      </c>
      <c r="CE199" s="21" t="str">
        <f t="shared" si="14"/>
        <v>OECD_EFTA</v>
      </c>
      <c r="CF199" s="21">
        <f>IF(ISNUMBER(Table1[[#This Row],[concrete]]),Table1[[#This Row],[concrete]],IF(AND(ISNUMBER(Table1[[#This Row],[cement]]),ISNUMBER(Table1[[#This Row],[aggregates]])),Table1[[#This Row],[cement]]+Table1[[#This Row],[aggregates]],""))</f>
        <v>285</v>
      </c>
    </row>
    <row r="200" spans="1:84" s="8" customFormat="1">
      <c r="A200" s="10">
        <v>198</v>
      </c>
      <c r="B200" s="21" t="s">
        <v>472</v>
      </c>
      <c r="C200" s="21" t="s">
        <v>119</v>
      </c>
      <c r="D200" s="39">
        <v>1961</v>
      </c>
      <c r="E200" s="10">
        <v>1970</v>
      </c>
      <c r="F200" s="39"/>
      <c r="G200" s="39"/>
      <c r="H200" s="39"/>
      <c r="I200" s="39"/>
      <c r="J200" s="120">
        <v>85</v>
      </c>
      <c r="K200" s="120"/>
      <c r="L200" s="120"/>
      <c r="M200" s="120">
        <v>350</v>
      </c>
      <c r="N200" s="120"/>
      <c r="O200" s="120"/>
      <c r="P200" s="120"/>
      <c r="Q200" s="120"/>
      <c r="R200" s="120"/>
      <c r="S200" s="120"/>
      <c r="T200" s="120"/>
      <c r="U200" s="120"/>
      <c r="V200" s="120"/>
      <c r="W200" s="120"/>
      <c r="X200" s="120"/>
      <c r="Y200" s="120"/>
      <c r="Z200" s="120"/>
      <c r="AA200" s="120"/>
      <c r="AB200" s="120"/>
      <c r="AC200" s="120"/>
      <c r="AD200" s="120"/>
      <c r="AE200" s="120"/>
      <c r="AF200" s="120"/>
      <c r="AG200" s="120"/>
      <c r="AH200" s="120"/>
      <c r="AI200" s="120"/>
      <c r="AJ200" s="120"/>
      <c r="AK200" s="120"/>
      <c r="AL200" s="21" t="s">
        <v>484</v>
      </c>
      <c r="AM200" s="39" t="s">
        <v>119</v>
      </c>
      <c r="AN200" s="21" t="s">
        <v>118</v>
      </c>
      <c r="AO200" s="21" t="s">
        <v>260</v>
      </c>
      <c r="AP200" s="21" t="s">
        <v>120</v>
      </c>
      <c r="AQ200" s="21" t="s">
        <v>119</v>
      </c>
      <c r="AR200" s="21" t="s">
        <v>119</v>
      </c>
      <c r="AS200" s="21" t="s">
        <v>474</v>
      </c>
      <c r="AT200" s="39">
        <v>2007</v>
      </c>
      <c r="AU200" s="21" t="s">
        <v>475</v>
      </c>
      <c r="AV200" s="21" t="s">
        <v>344</v>
      </c>
      <c r="AW200" s="21" t="s">
        <v>126</v>
      </c>
      <c r="AX200" s="21" t="s">
        <v>476</v>
      </c>
      <c r="AY200" s="21" t="str">
        <f>"https://doi.org/"&amp;Table1[[#This Row],[DOI]]</f>
        <v>https://doi.org/10.1080/09613210701287588</v>
      </c>
      <c r="AZ200" s="21" t="s">
        <v>120</v>
      </c>
      <c r="BA200" s="21" t="s">
        <v>120</v>
      </c>
      <c r="BB200" s="21" t="s">
        <v>120</v>
      </c>
      <c r="BC200" s="21" t="s">
        <v>1068</v>
      </c>
      <c r="BD200" s="21" t="s">
        <v>489</v>
      </c>
      <c r="BE200" s="21" t="s">
        <v>131</v>
      </c>
      <c r="BF200" s="21" t="s">
        <v>132</v>
      </c>
      <c r="BG200" s="21" t="s">
        <v>478</v>
      </c>
      <c r="BH200" s="21">
        <v>6896</v>
      </c>
      <c r="BI200" s="21">
        <v>5349.77</v>
      </c>
      <c r="BJ200" s="21">
        <v>5850.9247500000001</v>
      </c>
      <c r="BK200" s="21">
        <v>1.2000000500000001</v>
      </c>
      <c r="BL200" s="21">
        <v>14.19999975</v>
      </c>
      <c r="BM200" s="21">
        <v>304282</v>
      </c>
      <c r="BN200" s="21">
        <v>3610</v>
      </c>
      <c r="BO200" s="21" t="s">
        <v>119</v>
      </c>
      <c r="BP200" s="21">
        <v>3877</v>
      </c>
      <c r="BQ200" s="21">
        <v>0.499</v>
      </c>
      <c r="BR200" s="21">
        <v>0.65400000000000003</v>
      </c>
      <c r="BS200" s="21">
        <v>10803</v>
      </c>
      <c r="BT200" s="21">
        <v>13333</v>
      </c>
      <c r="BU200" s="21" t="s">
        <v>120</v>
      </c>
      <c r="BV200" s="21" t="s">
        <v>120</v>
      </c>
      <c r="BW200" s="22" t="s">
        <v>479</v>
      </c>
      <c r="BX200" s="23" t="str">
        <f>_xlfn.XLOOKUP(BW200,dimensions_items!$B$4:$B$35,dimensions_items!$C$4:$C$35,"NULL",0)</f>
        <v>R5.2OECD</v>
      </c>
      <c r="BY200" s="23" t="s">
        <v>25</v>
      </c>
      <c r="BZ200" s="28" t="s">
        <v>26</v>
      </c>
      <c r="CA200" s="29" t="s">
        <v>18</v>
      </c>
      <c r="CB200" s="22" t="s">
        <v>28</v>
      </c>
      <c r="CC200" s="21" t="str">
        <f t="shared" si="12"/>
        <v>RS</v>
      </c>
      <c r="CD200" s="21" t="str">
        <f t="shared" si="13"/>
        <v>C</v>
      </c>
      <c r="CE200" s="21" t="str">
        <f t="shared" si="14"/>
        <v>OECD_EFTA</v>
      </c>
      <c r="CF200" s="21">
        <f>IF(ISNUMBER(Table1[[#This Row],[concrete]]),Table1[[#This Row],[concrete]],IF(AND(ISNUMBER(Table1[[#This Row],[cement]]),ISNUMBER(Table1[[#This Row],[aggregates]])),Table1[[#This Row],[cement]]+Table1[[#This Row],[aggregates]],""))</f>
        <v>350</v>
      </c>
    </row>
    <row r="201" spans="1:84" s="8" customFormat="1">
      <c r="A201" s="10">
        <v>199</v>
      </c>
      <c r="B201" s="21" t="s">
        <v>472</v>
      </c>
      <c r="C201" s="21" t="s">
        <v>119</v>
      </c>
      <c r="D201" s="39">
        <v>1971</v>
      </c>
      <c r="E201" s="10">
        <v>1980</v>
      </c>
      <c r="F201" s="39"/>
      <c r="G201" s="39"/>
      <c r="H201" s="39"/>
      <c r="I201" s="39"/>
      <c r="J201" s="120">
        <v>82</v>
      </c>
      <c r="K201" s="120"/>
      <c r="L201" s="120"/>
      <c r="M201" s="120">
        <v>450</v>
      </c>
      <c r="N201" s="120"/>
      <c r="O201" s="120"/>
      <c r="P201" s="120"/>
      <c r="Q201" s="120"/>
      <c r="R201" s="120"/>
      <c r="S201" s="120"/>
      <c r="T201" s="120"/>
      <c r="U201" s="120"/>
      <c r="V201" s="120"/>
      <c r="W201" s="120"/>
      <c r="X201" s="120"/>
      <c r="Y201" s="120"/>
      <c r="Z201" s="120"/>
      <c r="AA201" s="120"/>
      <c r="AB201" s="120"/>
      <c r="AC201" s="120"/>
      <c r="AD201" s="120"/>
      <c r="AE201" s="120"/>
      <c r="AF201" s="120"/>
      <c r="AG201" s="120"/>
      <c r="AH201" s="120"/>
      <c r="AI201" s="120"/>
      <c r="AJ201" s="120"/>
      <c r="AK201" s="120"/>
      <c r="AL201" s="21" t="s">
        <v>484</v>
      </c>
      <c r="AM201" s="39" t="s">
        <v>119</v>
      </c>
      <c r="AN201" s="21" t="s">
        <v>118</v>
      </c>
      <c r="AO201" s="21" t="s">
        <v>260</v>
      </c>
      <c r="AP201" s="21" t="s">
        <v>120</v>
      </c>
      <c r="AQ201" s="21" t="s">
        <v>119</v>
      </c>
      <c r="AR201" s="21" t="s">
        <v>119</v>
      </c>
      <c r="AS201" s="21" t="s">
        <v>474</v>
      </c>
      <c r="AT201" s="39">
        <v>2007</v>
      </c>
      <c r="AU201" s="21" t="s">
        <v>475</v>
      </c>
      <c r="AV201" s="21" t="s">
        <v>344</v>
      </c>
      <c r="AW201" s="21" t="s">
        <v>126</v>
      </c>
      <c r="AX201" s="21" t="s">
        <v>476</v>
      </c>
      <c r="AY201" s="21" t="str">
        <f>"https://doi.org/"&amp;Table1[[#This Row],[DOI]]</f>
        <v>https://doi.org/10.1080/09613210701287588</v>
      </c>
      <c r="AZ201" s="21" t="s">
        <v>120</v>
      </c>
      <c r="BA201" s="21" t="s">
        <v>120</v>
      </c>
      <c r="BB201" s="21" t="s">
        <v>120</v>
      </c>
      <c r="BC201" s="21" t="s">
        <v>1068</v>
      </c>
      <c r="BD201" s="21" t="s">
        <v>490</v>
      </c>
      <c r="BE201" s="21" t="s">
        <v>131</v>
      </c>
      <c r="BF201" s="21" t="s">
        <v>132</v>
      </c>
      <c r="BG201" s="21" t="s">
        <v>478</v>
      </c>
      <c r="BH201" s="21">
        <v>6896</v>
      </c>
      <c r="BI201" s="21">
        <v>5643.3597499999996</v>
      </c>
      <c r="BJ201" s="21">
        <v>6014.7172499999997</v>
      </c>
      <c r="BK201" s="21">
        <v>5.2024997500000003</v>
      </c>
      <c r="BL201" s="21">
        <v>8.5</v>
      </c>
      <c r="BM201" s="21">
        <v>304282</v>
      </c>
      <c r="BN201" s="21">
        <v>3903</v>
      </c>
      <c r="BO201" s="21" t="s">
        <v>119</v>
      </c>
      <c r="BP201" s="21">
        <v>4086</v>
      </c>
      <c r="BQ201" s="21">
        <v>0.65400000000000003</v>
      </c>
      <c r="BR201" s="21">
        <v>0.70499999999999996</v>
      </c>
      <c r="BS201" s="21">
        <v>14678</v>
      </c>
      <c r="BT201" s="21">
        <v>27206</v>
      </c>
      <c r="BU201" s="21" t="s">
        <v>120</v>
      </c>
      <c r="BV201" s="21" t="s">
        <v>120</v>
      </c>
      <c r="BW201" s="22" t="s">
        <v>479</v>
      </c>
      <c r="BX201" s="23" t="str">
        <f>_xlfn.XLOOKUP(BW201,dimensions_items!$B$4:$B$35,dimensions_items!$C$4:$C$35,"NULL",0)</f>
        <v>R5.2OECD</v>
      </c>
      <c r="BY201" s="23" t="s">
        <v>25</v>
      </c>
      <c r="BZ201" s="28" t="s">
        <v>26</v>
      </c>
      <c r="CA201" s="22" t="s">
        <v>18</v>
      </c>
      <c r="CB201" s="22" t="s">
        <v>28</v>
      </c>
      <c r="CC201" s="21" t="str">
        <f t="shared" si="12"/>
        <v>RS</v>
      </c>
      <c r="CD201" s="21" t="str">
        <f t="shared" si="13"/>
        <v>C</v>
      </c>
      <c r="CE201" s="21" t="str">
        <f t="shared" si="14"/>
        <v>OECD_EFTA</v>
      </c>
      <c r="CF201" s="21">
        <f>IF(ISNUMBER(Table1[[#This Row],[concrete]]),Table1[[#This Row],[concrete]],IF(AND(ISNUMBER(Table1[[#This Row],[cement]]),ISNUMBER(Table1[[#This Row],[aggregates]])),Table1[[#This Row],[cement]]+Table1[[#This Row],[aggregates]],""))</f>
        <v>450</v>
      </c>
    </row>
    <row r="202" spans="1:84" s="8" customFormat="1">
      <c r="A202" s="10">
        <v>200</v>
      </c>
      <c r="B202" s="21" t="s">
        <v>472</v>
      </c>
      <c r="C202" s="21" t="s">
        <v>119</v>
      </c>
      <c r="D202" s="39">
        <v>1981</v>
      </c>
      <c r="E202" s="10">
        <v>1990</v>
      </c>
      <c r="F202" s="39"/>
      <c r="G202" s="39"/>
      <c r="H202" s="39"/>
      <c r="I202" s="39"/>
      <c r="J202" s="120">
        <v>80</v>
      </c>
      <c r="K202" s="120"/>
      <c r="L202" s="120"/>
      <c r="M202" s="120">
        <v>500</v>
      </c>
      <c r="N202" s="120"/>
      <c r="O202" s="120"/>
      <c r="P202" s="120"/>
      <c r="Q202" s="120"/>
      <c r="R202" s="120"/>
      <c r="S202" s="120"/>
      <c r="T202" s="120"/>
      <c r="U202" s="120"/>
      <c r="V202" s="120"/>
      <c r="W202" s="120"/>
      <c r="X202" s="120"/>
      <c r="Y202" s="120"/>
      <c r="Z202" s="120"/>
      <c r="AA202" s="120"/>
      <c r="AB202" s="120"/>
      <c r="AC202" s="120"/>
      <c r="AD202" s="120"/>
      <c r="AE202" s="120"/>
      <c r="AF202" s="120"/>
      <c r="AG202" s="120"/>
      <c r="AH202" s="120"/>
      <c r="AI202" s="120"/>
      <c r="AJ202" s="120"/>
      <c r="AK202" s="120"/>
      <c r="AL202" s="21" t="s">
        <v>484</v>
      </c>
      <c r="AM202" s="39" t="s">
        <v>119</v>
      </c>
      <c r="AN202" s="21" t="s">
        <v>118</v>
      </c>
      <c r="AO202" s="21" t="s">
        <v>260</v>
      </c>
      <c r="AP202" s="21" t="s">
        <v>120</v>
      </c>
      <c r="AQ202" s="21" t="s">
        <v>119</v>
      </c>
      <c r="AR202" s="21" t="s">
        <v>119</v>
      </c>
      <c r="AS202" s="21" t="s">
        <v>474</v>
      </c>
      <c r="AT202" s="39">
        <v>2007</v>
      </c>
      <c r="AU202" s="21" t="s">
        <v>475</v>
      </c>
      <c r="AV202" s="21" t="s">
        <v>344</v>
      </c>
      <c r="AW202" s="21" t="s">
        <v>126</v>
      </c>
      <c r="AX202" s="21" t="s">
        <v>476</v>
      </c>
      <c r="AY202" s="21" t="str">
        <f>"https://doi.org/"&amp;Table1[[#This Row],[DOI]]</f>
        <v>https://doi.org/10.1080/09613210701287588</v>
      </c>
      <c r="AZ202" s="21" t="s">
        <v>120</v>
      </c>
      <c r="BA202" s="21" t="s">
        <v>120</v>
      </c>
      <c r="BB202" s="21" t="s">
        <v>120</v>
      </c>
      <c r="BC202" s="21" t="s">
        <v>1068</v>
      </c>
      <c r="BD202" s="21" t="s">
        <v>241</v>
      </c>
      <c r="BE202" s="21" t="s">
        <v>131</v>
      </c>
      <c r="BF202" s="21" t="s">
        <v>132</v>
      </c>
      <c r="BG202" s="21" t="s">
        <v>478</v>
      </c>
      <c r="BH202" s="21">
        <v>6896</v>
      </c>
      <c r="BI202" s="21">
        <v>6188.1347500000002</v>
      </c>
      <c r="BJ202" s="21">
        <v>5392.6025</v>
      </c>
      <c r="BK202" s="21">
        <v>2.1400001</v>
      </c>
      <c r="BL202" s="21">
        <v>5.58</v>
      </c>
      <c r="BM202" s="21">
        <v>304282</v>
      </c>
      <c r="BN202" s="21">
        <v>4100</v>
      </c>
      <c r="BO202" s="21" t="s">
        <v>119</v>
      </c>
      <c r="BP202" s="21">
        <v>4242</v>
      </c>
      <c r="BQ202" s="21">
        <v>0.70499999999999996</v>
      </c>
      <c r="BR202" s="21">
        <v>0.72</v>
      </c>
      <c r="BS202" s="21">
        <v>26957</v>
      </c>
      <c r="BT202" s="21">
        <v>30319</v>
      </c>
      <c r="BU202" s="21" t="s">
        <v>120</v>
      </c>
      <c r="BV202" s="21" t="s">
        <v>120</v>
      </c>
      <c r="BW202" s="22" t="s">
        <v>479</v>
      </c>
      <c r="BX202" s="23" t="str">
        <f>_xlfn.XLOOKUP(BW202,dimensions_items!$B$4:$B$35,dimensions_items!$C$4:$C$35,"NULL",0)</f>
        <v>R5.2OECD</v>
      </c>
      <c r="BY202" s="23" t="s">
        <v>25</v>
      </c>
      <c r="BZ202" s="28" t="s">
        <v>26</v>
      </c>
      <c r="CA202" s="22" t="s">
        <v>18</v>
      </c>
      <c r="CB202" s="22" t="s">
        <v>28</v>
      </c>
      <c r="CC202" s="21" t="str">
        <f t="shared" si="12"/>
        <v>RS</v>
      </c>
      <c r="CD202" s="21" t="str">
        <f t="shared" si="13"/>
        <v>C</v>
      </c>
      <c r="CE202" s="21" t="str">
        <f t="shared" si="14"/>
        <v>OECD_EFTA</v>
      </c>
      <c r="CF202" s="21">
        <f>IF(ISNUMBER(Table1[[#This Row],[concrete]]),Table1[[#This Row],[concrete]],IF(AND(ISNUMBER(Table1[[#This Row],[cement]]),ISNUMBER(Table1[[#This Row],[aggregates]])),Table1[[#This Row],[cement]]+Table1[[#This Row],[aggregates]],""))</f>
        <v>500</v>
      </c>
    </row>
    <row r="203" spans="1:84" s="8" customFormat="1">
      <c r="A203" s="10">
        <v>201</v>
      </c>
      <c r="B203" s="21" t="s">
        <v>472</v>
      </c>
      <c r="C203" s="21" t="s">
        <v>119</v>
      </c>
      <c r="D203" s="39">
        <v>1991</v>
      </c>
      <c r="E203" s="10">
        <v>2001</v>
      </c>
      <c r="F203" s="39"/>
      <c r="G203" s="39"/>
      <c r="H203" s="39"/>
      <c r="I203" s="39"/>
      <c r="J203" s="120">
        <v>80</v>
      </c>
      <c r="K203" s="120"/>
      <c r="L203" s="120"/>
      <c r="M203" s="120">
        <v>521</v>
      </c>
      <c r="N203" s="120"/>
      <c r="O203" s="120"/>
      <c r="P203" s="120"/>
      <c r="Q203" s="120"/>
      <c r="R203" s="120"/>
      <c r="S203" s="120"/>
      <c r="T203" s="120"/>
      <c r="U203" s="120"/>
      <c r="V203" s="120"/>
      <c r="W203" s="120"/>
      <c r="X203" s="120"/>
      <c r="Y203" s="120"/>
      <c r="Z203" s="120"/>
      <c r="AA203" s="120"/>
      <c r="AB203" s="120"/>
      <c r="AC203" s="120"/>
      <c r="AD203" s="120"/>
      <c r="AE203" s="120"/>
      <c r="AF203" s="120"/>
      <c r="AG203" s="120"/>
      <c r="AH203" s="120"/>
      <c r="AI203" s="120"/>
      <c r="AJ203" s="120"/>
      <c r="AK203" s="120"/>
      <c r="AL203" s="21" t="s">
        <v>473</v>
      </c>
      <c r="AM203" s="39" t="s">
        <v>119</v>
      </c>
      <c r="AN203" s="21" t="s">
        <v>118</v>
      </c>
      <c r="AO203" s="21" t="s">
        <v>20</v>
      </c>
      <c r="AP203" s="21" t="s">
        <v>120</v>
      </c>
      <c r="AQ203" s="21" t="s">
        <v>119</v>
      </c>
      <c r="AR203" s="21" t="s">
        <v>119</v>
      </c>
      <c r="AS203" s="21" t="s">
        <v>474</v>
      </c>
      <c r="AT203" s="39">
        <v>2007</v>
      </c>
      <c r="AU203" s="21" t="s">
        <v>475</v>
      </c>
      <c r="AV203" s="21" t="s">
        <v>344</v>
      </c>
      <c r="AW203" s="21" t="s">
        <v>126</v>
      </c>
      <c r="AX203" s="21" t="s">
        <v>476</v>
      </c>
      <c r="AY203" s="21" t="str">
        <f>"https://doi.org/"&amp;Table1[[#This Row],[DOI]]</f>
        <v>https://doi.org/10.1080/09613210701287588</v>
      </c>
      <c r="AZ203" s="21" t="s">
        <v>120</v>
      </c>
      <c r="BA203" s="21" t="s">
        <v>120</v>
      </c>
      <c r="BB203" s="21" t="s">
        <v>120</v>
      </c>
      <c r="BC203" s="21" t="s">
        <v>1068</v>
      </c>
      <c r="BD203" s="21" t="s">
        <v>491</v>
      </c>
      <c r="BE203" s="21" t="s">
        <v>131</v>
      </c>
      <c r="BF203" s="21" t="s">
        <v>132</v>
      </c>
      <c r="BG203" s="21" t="s">
        <v>478</v>
      </c>
      <c r="BH203" s="21">
        <v>6896</v>
      </c>
      <c r="BI203" s="21">
        <v>5625.6722499999996</v>
      </c>
      <c r="BJ203" s="21">
        <v>5886.17</v>
      </c>
      <c r="BK203" s="21">
        <v>16.6875</v>
      </c>
      <c r="BL203" s="21">
        <v>6.4299997500000003</v>
      </c>
      <c r="BM203" s="21">
        <v>304282</v>
      </c>
      <c r="BN203" s="21">
        <v>4262</v>
      </c>
      <c r="BO203" s="21" t="s">
        <v>119</v>
      </c>
      <c r="BP203" s="21">
        <v>4514</v>
      </c>
      <c r="BQ203" s="21">
        <v>0.72</v>
      </c>
      <c r="BR203" s="21">
        <v>0.76</v>
      </c>
      <c r="BS203" s="21">
        <v>27754</v>
      </c>
      <c r="BT203" s="21">
        <v>54330</v>
      </c>
      <c r="BU203" s="21" t="s">
        <v>120</v>
      </c>
      <c r="BV203" s="21" t="s">
        <v>120</v>
      </c>
      <c r="BW203" s="22" t="s">
        <v>479</v>
      </c>
      <c r="BX203" s="23" t="str">
        <f>_xlfn.XLOOKUP(BW203,dimensions_items!$B$4:$B$35,dimensions_items!$C$4:$C$35,"NULL",0)</f>
        <v>R5.2OECD</v>
      </c>
      <c r="BY203" s="23" t="s">
        <v>16</v>
      </c>
      <c r="BZ203" s="28" t="s">
        <v>26</v>
      </c>
      <c r="CA203" s="22" t="s">
        <v>18</v>
      </c>
      <c r="CB203" s="22" t="s">
        <v>28</v>
      </c>
      <c r="CC203" s="21" t="str">
        <f t="shared" si="12"/>
        <v>RS</v>
      </c>
      <c r="CD203" s="21" t="str">
        <f t="shared" si="13"/>
        <v>C</v>
      </c>
      <c r="CE203" s="21" t="str">
        <f t="shared" si="14"/>
        <v>OECD_EFTA</v>
      </c>
      <c r="CF203" s="21">
        <f>IF(ISNUMBER(Table1[[#This Row],[concrete]]),Table1[[#This Row],[concrete]],IF(AND(ISNUMBER(Table1[[#This Row],[cement]]),ISNUMBER(Table1[[#This Row],[aggregates]])),Table1[[#This Row],[cement]]+Table1[[#This Row],[aggregates]],""))</f>
        <v>521</v>
      </c>
    </row>
    <row r="204" spans="1:84" s="8" customFormat="1">
      <c r="A204" s="10">
        <v>202</v>
      </c>
      <c r="B204" s="21" t="s">
        <v>472</v>
      </c>
      <c r="C204" s="21" t="s">
        <v>119</v>
      </c>
      <c r="D204" s="39">
        <v>1991</v>
      </c>
      <c r="E204" s="10">
        <v>2001</v>
      </c>
      <c r="F204" s="39"/>
      <c r="G204" s="39"/>
      <c r="H204" s="39"/>
      <c r="I204" s="39"/>
      <c r="J204" s="120">
        <v>78</v>
      </c>
      <c r="K204" s="120"/>
      <c r="L204" s="120"/>
      <c r="M204" s="120">
        <v>492</v>
      </c>
      <c r="N204" s="120"/>
      <c r="O204" s="120"/>
      <c r="P204" s="120"/>
      <c r="Q204" s="120"/>
      <c r="R204" s="120"/>
      <c r="S204" s="120"/>
      <c r="T204" s="120"/>
      <c r="U204" s="120"/>
      <c r="V204" s="120"/>
      <c r="W204" s="120"/>
      <c r="X204" s="120"/>
      <c r="Y204" s="120"/>
      <c r="Z204" s="120"/>
      <c r="AA204" s="120"/>
      <c r="AB204" s="120"/>
      <c r="AC204" s="120"/>
      <c r="AD204" s="120"/>
      <c r="AE204" s="120"/>
      <c r="AF204" s="120"/>
      <c r="AG204" s="120"/>
      <c r="AH204" s="120"/>
      <c r="AI204" s="120"/>
      <c r="AJ204" s="120"/>
      <c r="AK204" s="120"/>
      <c r="AL204" s="21" t="s">
        <v>492</v>
      </c>
      <c r="AM204" s="39" t="s">
        <v>119</v>
      </c>
      <c r="AN204" s="21" t="s">
        <v>118</v>
      </c>
      <c r="AO204" s="21" t="s">
        <v>24</v>
      </c>
      <c r="AP204" s="21" t="s">
        <v>120</v>
      </c>
      <c r="AQ204" s="21" t="s">
        <v>119</v>
      </c>
      <c r="AR204" s="21" t="s">
        <v>119</v>
      </c>
      <c r="AS204" s="21" t="s">
        <v>474</v>
      </c>
      <c r="AT204" s="39">
        <v>2007</v>
      </c>
      <c r="AU204" s="21" t="s">
        <v>475</v>
      </c>
      <c r="AV204" s="21" t="s">
        <v>344</v>
      </c>
      <c r="AW204" s="21" t="s">
        <v>126</v>
      </c>
      <c r="AX204" s="21" t="s">
        <v>476</v>
      </c>
      <c r="AY204" s="21" t="str">
        <f>"https://doi.org/"&amp;Table1[[#This Row],[DOI]]</f>
        <v>https://doi.org/10.1080/09613210701287588</v>
      </c>
      <c r="AZ204" s="21" t="s">
        <v>120</v>
      </c>
      <c r="BA204" s="21" t="s">
        <v>120</v>
      </c>
      <c r="BB204" s="21" t="s">
        <v>120</v>
      </c>
      <c r="BC204" s="21" t="s">
        <v>1068</v>
      </c>
      <c r="BD204" s="21" t="s">
        <v>491</v>
      </c>
      <c r="BE204" s="21" t="s">
        <v>131</v>
      </c>
      <c r="BF204" s="21" t="s">
        <v>132</v>
      </c>
      <c r="BG204" s="21" t="s">
        <v>478</v>
      </c>
      <c r="BH204" s="21">
        <v>6896</v>
      </c>
      <c r="BI204" s="21">
        <v>5625.6722499999996</v>
      </c>
      <c r="BJ204" s="21">
        <v>5886.17</v>
      </c>
      <c r="BK204" s="21">
        <v>16.6875</v>
      </c>
      <c r="BL204" s="21">
        <v>6.4299997500000003</v>
      </c>
      <c r="BM204" s="21">
        <v>304282</v>
      </c>
      <c r="BN204" s="21">
        <v>4262</v>
      </c>
      <c r="BO204" s="21" t="s">
        <v>119</v>
      </c>
      <c r="BP204" s="21">
        <v>4514</v>
      </c>
      <c r="BQ204" s="21">
        <v>0.72</v>
      </c>
      <c r="BR204" s="21">
        <v>0.76</v>
      </c>
      <c r="BS204" s="21">
        <v>27754</v>
      </c>
      <c r="BT204" s="21">
        <v>54330</v>
      </c>
      <c r="BU204" s="21" t="s">
        <v>120</v>
      </c>
      <c r="BV204" s="21" t="s">
        <v>120</v>
      </c>
      <c r="BW204" s="22" t="s">
        <v>479</v>
      </c>
      <c r="BX204" s="23" t="str">
        <f>_xlfn.XLOOKUP(BW204,dimensions_items!$B$4:$B$35,dimensions_items!$C$4:$C$35,"NULL",0)</f>
        <v>R5.2OECD</v>
      </c>
      <c r="BY204" s="23" t="s">
        <v>29</v>
      </c>
      <c r="BZ204" s="28" t="s">
        <v>26</v>
      </c>
      <c r="CA204" s="22" t="s">
        <v>18</v>
      </c>
      <c r="CB204" s="22" t="s">
        <v>28</v>
      </c>
      <c r="CC204" s="21" t="str">
        <f t="shared" si="12"/>
        <v>RM</v>
      </c>
      <c r="CD204" s="21" t="str">
        <f t="shared" si="13"/>
        <v>C</v>
      </c>
      <c r="CE204" s="21" t="str">
        <f t="shared" si="14"/>
        <v>OECD_EFTA</v>
      </c>
      <c r="CF204" s="21">
        <f>IF(ISNUMBER(Table1[[#This Row],[concrete]]),Table1[[#This Row],[concrete]],IF(AND(ISNUMBER(Table1[[#This Row],[cement]]),ISNUMBER(Table1[[#This Row],[aggregates]])),Table1[[#This Row],[cement]]+Table1[[#This Row],[aggregates]],""))</f>
        <v>492</v>
      </c>
    </row>
    <row r="205" spans="1:84" s="8" customFormat="1">
      <c r="A205" s="10">
        <v>203</v>
      </c>
      <c r="B205" s="21" t="s">
        <v>472</v>
      </c>
      <c r="C205" s="21" t="s">
        <v>119</v>
      </c>
      <c r="D205" s="39"/>
      <c r="E205" s="10">
        <v>1900</v>
      </c>
      <c r="F205" s="39"/>
      <c r="G205" s="39"/>
      <c r="H205" s="39"/>
      <c r="I205" s="39"/>
      <c r="J205" s="120">
        <v>90</v>
      </c>
      <c r="K205" s="120"/>
      <c r="L205" s="120"/>
      <c r="M205" s="120">
        <v>25</v>
      </c>
      <c r="N205" s="120"/>
      <c r="O205" s="120"/>
      <c r="P205" s="120"/>
      <c r="Q205" s="120"/>
      <c r="R205" s="120"/>
      <c r="S205" s="120"/>
      <c r="T205" s="120"/>
      <c r="U205" s="120"/>
      <c r="V205" s="120"/>
      <c r="W205" s="120"/>
      <c r="X205" s="120"/>
      <c r="Y205" s="120"/>
      <c r="Z205" s="120"/>
      <c r="AA205" s="120"/>
      <c r="AB205" s="120"/>
      <c r="AC205" s="120"/>
      <c r="AD205" s="120"/>
      <c r="AE205" s="120"/>
      <c r="AF205" s="120"/>
      <c r="AG205" s="120"/>
      <c r="AH205" s="120"/>
      <c r="AI205" s="120"/>
      <c r="AJ205" s="120"/>
      <c r="AK205" s="120"/>
      <c r="AL205" s="21" t="s">
        <v>493</v>
      </c>
      <c r="AM205" s="39" t="s">
        <v>119</v>
      </c>
      <c r="AN205" s="21" t="s">
        <v>371</v>
      </c>
      <c r="AO205" s="21" t="s">
        <v>24</v>
      </c>
      <c r="AP205" s="21" t="s">
        <v>120</v>
      </c>
      <c r="AQ205" s="21" t="s">
        <v>119</v>
      </c>
      <c r="AR205" s="21" t="s">
        <v>119</v>
      </c>
      <c r="AS205" s="21" t="s">
        <v>474</v>
      </c>
      <c r="AT205" s="39">
        <v>2007</v>
      </c>
      <c r="AU205" s="21" t="s">
        <v>475</v>
      </c>
      <c r="AV205" s="21" t="s">
        <v>344</v>
      </c>
      <c r="AW205" s="21" t="s">
        <v>126</v>
      </c>
      <c r="AX205" s="21" t="s">
        <v>476</v>
      </c>
      <c r="AY205" s="21" t="str">
        <f>"https://doi.org/"&amp;Table1[[#This Row],[DOI]]</f>
        <v>https://doi.org/10.1080/09613210701287588</v>
      </c>
      <c r="AZ205" s="21" t="s">
        <v>120</v>
      </c>
      <c r="BA205" s="21" t="s">
        <v>120</v>
      </c>
      <c r="BB205" s="21" t="s">
        <v>120</v>
      </c>
      <c r="BC205" s="21" t="s">
        <v>1068</v>
      </c>
      <c r="BD205" s="21" t="s">
        <v>485</v>
      </c>
      <c r="BE205" s="21" t="s">
        <v>131</v>
      </c>
      <c r="BF205" s="21" t="s">
        <v>132</v>
      </c>
      <c r="BG205" s="21" t="s">
        <v>478</v>
      </c>
      <c r="BH205" s="21">
        <v>6896</v>
      </c>
      <c r="BI205" s="21" t="s">
        <v>119</v>
      </c>
      <c r="BJ205" s="21">
        <v>5243.38</v>
      </c>
      <c r="BK205" s="21" t="s">
        <v>119</v>
      </c>
      <c r="BL205" s="21">
        <v>11.6674995</v>
      </c>
      <c r="BM205" s="21">
        <v>304282</v>
      </c>
      <c r="BN205" s="21" t="s">
        <v>119</v>
      </c>
      <c r="BO205" s="21" t="s">
        <v>486</v>
      </c>
      <c r="BP205" s="21">
        <v>2230</v>
      </c>
      <c r="BQ205" s="21" t="s">
        <v>119</v>
      </c>
      <c r="BR205" s="21">
        <v>0.505</v>
      </c>
      <c r="BS205" s="21" t="s">
        <v>119</v>
      </c>
      <c r="BT205" s="21">
        <v>3813</v>
      </c>
      <c r="BU205" s="21" t="s">
        <v>120</v>
      </c>
      <c r="BV205" s="21" t="s">
        <v>120</v>
      </c>
      <c r="BW205" s="22" t="s">
        <v>479</v>
      </c>
      <c r="BX205" s="23" t="str">
        <f>_xlfn.XLOOKUP(BW205,dimensions_items!$B$4:$B$35,dimensions_items!$C$4:$C$35,"NULL",0)</f>
        <v>R5.2OECD</v>
      </c>
      <c r="BY205" s="23" t="s">
        <v>40</v>
      </c>
      <c r="BZ205" s="22" t="s">
        <v>1598</v>
      </c>
      <c r="CA205" s="22" t="s">
        <v>18</v>
      </c>
      <c r="CB205" s="22" t="s">
        <v>28</v>
      </c>
      <c r="CC205" s="21" t="str">
        <f t="shared" si="12"/>
        <v>RM</v>
      </c>
      <c r="CD205" s="21" t="str">
        <f t="shared" si="13"/>
        <v>T</v>
      </c>
      <c r="CE205" s="21" t="str">
        <f t="shared" si="14"/>
        <v>OECD_EFTA</v>
      </c>
      <c r="CF205" s="21">
        <f>IF(ISNUMBER(Table1[[#This Row],[concrete]]),Table1[[#This Row],[concrete]],IF(AND(ISNUMBER(Table1[[#This Row],[cement]]),ISNUMBER(Table1[[#This Row],[aggregates]])),Table1[[#This Row],[cement]]+Table1[[#This Row],[aggregates]],""))</f>
        <v>25</v>
      </c>
    </row>
    <row r="206" spans="1:84" s="8" customFormat="1">
      <c r="A206" s="10">
        <v>204</v>
      </c>
      <c r="B206" s="21" t="s">
        <v>472</v>
      </c>
      <c r="C206" s="21" t="s">
        <v>119</v>
      </c>
      <c r="D206" s="39">
        <v>1901</v>
      </c>
      <c r="E206" s="10">
        <v>1920</v>
      </c>
      <c r="F206" s="39"/>
      <c r="G206" s="39"/>
      <c r="H206" s="39"/>
      <c r="I206" s="39"/>
      <c r="J206" s="120">
        <v>90</v>
      </c>
      <c r="K206" s="120"/>
      <c r="L206" s="120"/>
      <c r="M206" s="120">
        <v>140</v>
      </c>
      <c r="N206" s="120"/>
      <c r="O206" s="120"/>
      <c r="P206" s="120"/>
      <c r="Q206" s="120"/>
      <c r="R206" s="120"/>
      <c r="S206" s="120"/>
      <c r="T206" s="120"/>
      <c r="U206" s="120"/>
      <c r="V206" s="120"/>
      <c r="W206" s="120"/>
      <c r="X206" s="120"/>
      <c r="Y206" s="120"/>
      <c r="Z206" s="120"/>
      <c r="AA206" s="120"/>
      <c r="AB206" s="120"/>
      <c r="AC206" s="120"/>
      <c r="AD206" s="120"/>
      <c r="AE206" s="120"/>
      <c r="AF206" s="120"/>
      <c r="AG206" s="120"/>
      <c r="AH206" s="120"/>
      <c r="AI206" s="120"/>
      <c r="AJ206" s="120"/>
      <c r="AK206" s="120"/>
      <c r="AL206" s="21" t="s">
        <v>493</v>
      </c>
      <c r="AM206" s="39" t="s">
        <v>119</v>
      </c>
      <c r="AN206" s="21" t="s">
        <v>371</v>
      </c>
      <c r="AO206" s="21" t="s">
        <v>24</v>
      </c>
      <c r="AP206" s="21" t="s">
        <v>120</v>
      </c>
      <c r="AQ206" s="21" t="s">
        <v>119</v>
      </c>
      <c r="AR206" s="21" t="s">
        <v>119</v>
      </c>
      <c r="AS206" s="21" t="s">
        <v>474</v>
      </c>
      <c r="AT206" s="39">
        <v>2007</v>
      </c>
      <c r="AU206" s="21" t="s">
        <v>475</v>
      </c>
      <c r="AV206" s="21" t="s">
        <v>344</v>
      </c>
      <c r="AW206" s="21" t="s">
        <v>126</v>
      </c>
      <c r="AX206" s="21" t="s">
        <v>476</v>
      </c>
      <c r="AY206" s="21" t="str">
        <f>"https://doi.org/"&amp;Table1[[#This Row],[DOI]]</f>
        <v>https://doi.org/10.1080/09613210701287588</v>
      </c>
      <c r="AZ206" s="21" t="s">
        <v>120</v>
      </c>
      <c r="BA206" s="21" t="s">
        <v>120</v>
      </c>
      <c r="BB206" s="21" t="s">
        <v>120</v>
      </c>
      <c r="BC206" s="21" t="s">
        <v>1068</v>
      </c>
      <c r="BD206" s="21" t="s">
        <v>487</v>
      </c>
      <c r="BE206" s="21" t="s">
        <v>131</v>
      </c>
      <c r="BF206" s="21" t="s">
        <v>132</v>
      </c>
      <c r="BG206" s="21" t="s">
        <v>478</v>
      </c>
      <c r="BH206" s="21">
        <v>6896</v>
      </c>
      <c r="BI206" s="21" t="s">
        <v>119</v>
      </c>
      <c r="BJ206" s="21">
        <v>5243.38</v>
      </c>
      <c r="BK206" s="21" t="s">
        <v>119</v>
      </c>
      <c r="BL206" s="21">
        <v>11.6674995</v>
      </c>
      <c r="BM206" s="21">
        <v>304282</v>
      </c>
      <c r="BN206" s="21">
        <v>2255</v>
      </c>
      <c r="BO206" s="21" t="s">
        <v>119</v>
      </c>
      <c r="BP206" s="21">
        <v>2635</v>
      </c>
      <c r="BQ206" s="21" t="s">
        <v>119</v>
      </c>
      <c r="BR206" s="21">
        <v>0.505</v>
      </c>
      <c r="BS206" s="21">
        <v>3865</v>
      </c>
      <c r="BT206" s="21">
        <v>4972</v>
      </c>
      <c r="BU206" s="21" t="s">
        <v>120</v>
      </c>
      <c r="BV206" s="21" t="s">
        <v>120</v>
      </c>
      <c r="BW206" s="22" t="s">
        <v>479</v>
      </c>
      <c r="BX206" s="23" t="str">
        <f>_xlfn.XLOOKUP(BW206,dimensions_items!$B$4:$B$35,dimensions_items!$C$4:$C$35,"NULL",0)</f>
        <v>R5.2OECD</v>
      </c>
      <c r="BY206" s="23" t="s">
        <v>40</v>
      </c>
      <c r="BZ206" s="22" t="s">
        <v>1598</v>
      </c>
      <c r="CA206" s="29" t="s">
        <v>18</v>
      </c>
      <c r="CB206" s="22" t="s">
        <v>28</v>
      </c>
      <c r="CC206" s="21" t="str">
        <f t="shared" si="12"/>
        <v>RM</v>
      </c>
      <c r="CD206" s="21" t="str">
        <f t="shared" si="13"/>
        <v>T</v>
      </c>
      <c r="CE206" s="21" t="str">
        <f t="shared" si="14"/>
        <v>OECD_EFTA</v>
      </c>
      <c r="CF206" s="21">
        <f>IF(ISNUMBER(Table1[[#This Row],[concrete]]),Table1[[#This Row],[concrete]],IF(AND(ISNUMBER(Table1[[#This Row],[cement]]),ISNUMBER(Table1[[#This Row],[aggregates]])),Table1[[#This Row],[cement]]+Table1[[#This Row],[aggregates]],""))</f>
        <v>140</v>
      </c>
    </row>
    <row r="207" spans="1:84" s="8" customFormat="1">
      <c r="A207" s="10">
        <v>205</v>
      </c>
      <c r="B207" s="21" t="s">
        <v>472</v>
      </c>
      <c r="C207" s="21" t="s">
        <v>119</v>
      </c>
      <c r="D207" s="39">
        <v>1921</v>
      </c>
      <c r="E207" s="10">
        <v>1940</v>
      </c>
      <c r="F207" s="39"/>
      <c r="G207" s="39"/>
      <c r="H207" s="39"/>
      <c r="I207" s="39"/>
      <c r="J207" s="120">
        <v>75</v>
      </c>
      <c r="K207" s="120"/>
      <c r="L207" s="120"/>
      <c r="M207" s="120">
        <v>300</v>
      </c>
      <c r="N207" s="120"/>
      <c r="O207" s="120"/>
      <c r="P207" s="120"/>
      <c r="Q207" s="120"/>
      <c r="R207" s="120"/>
      <c r="S207" s="120"/>
      <c r="T207" s="120"/>
      <c r="U207" s="120"/>
      <c r="V207" s="120"/>
      <c r="W207" s="120"/>
      <c r="X207" s="120"/>
      <c r="Y207" s="120"/>
      <c r="Z207" s="120"/>
      <c r="AA207" s="120"/>
      <c r="AB207" s="120"/>
      <c r="AC207" s="120"/>
      <c r="AD207" s="120"/>
      <c r="AE207" s="120"/>
      <c r="AF207" s="120"/>
      <c r="AG207" s="120"/>
      <c r="AH207" s="120"/>
      <c r="AI207" s="120"/>
      <c r="AJ207" s="120"/>
      <c r="AK207" s="120"/>
      <c r="AL207" s="21" t="s">
        <v>493</v>
      </c>
      <c r="AM207" s="39" t="s">
        <v>119</v>
      </c>
      <c r="AN207" s="21" t="s">
        <v>371</v>
      </c>
      <c r="AO207" s="21" t="s">
        <v>24</v>
      </c>
      <c r="AP207" s="21" t="s">
        <v>120</v>
      </c>
      <c r="AQ207" s="21" t="s">
        <v>119</v>
      </c>
      <c r="AR207" s="21" t="s">
        <v>119</v>
      </c>
      <c r="AS207" s="21" t="s">
        <v>474</v>
      </c>
      <c r="AT207" s="39">
        <v>2007</v>
      </c>
      <c r="AU207" s="21" t="s">
        <v>475</v>
      </c>
      <c r="AV207" s="21" t="s">
        <v>344</v>
      </c>
      <c r="AW207" s="21" t="s">
        <v>126</v>
      </c>
      <c r="AX207" s="21" t="s">
        <v>476</v>
      </c>
      <c r="AY207" s="21" t="str">
        <f>"https://doi.org/"&amp;Table1[[#This Row],[DOI]]</f>
        <v>https://doi.org/10.1080/09613210701287588</v>
      </c>
      <c r="AZ207" s="21" t="s">
        <v>120</v>
      </c>
      <c r="BA207" s="21" t="s">
        <v>120</v>
      </c>
      <c r="BB207" s="21" t="s">
        <v>120</v>
      </c>
      <c r="BC207" s="21" t="s">
        <v>1068</v>
      </c>
      <c r="BD207" s="21" t="s">
        <v>487</v>
      </c>
      <c r="BE207" s="21" t="s">
        <v>131</v>
      </c>
      <c r="BF207" s="21" t="s">
        <v>132</v>
      </c>
      <c r="BG207" s="21" t="s">
        <v>478</v>
      </c>
      <c r="BH207" s="21">
        <v>6896</v>
      </c>
      <c r="BI207" s="21" t="s">
        <v>119</v>
      </c>
      <c r="BJ207" s="21">
        <v>5243.38</v>
      </c>
      <c r="BK207" s="21" t="s">
        <v>119</v>
      </c>
      <c r="BL207" s="21">
        <v>11.6674995</v>
      </c>
      <c r="BM207" s="21">
        <v>304282</v>
      </c>
      <c r="BN207" s="21">
        <v>2668</v>
      </c>
      <c r="BO207" s="21" t="s">
        <v>119</v>
      </c>
      <c r="BP207" s="21">
        <v>2973</v>
      </c>
      <c r="BQ207" s="21" t="s">
        <v>119</v>
      </c>
      <c r="BR207" s="21">
        <v>0.505</v>
      </c>
      <c r="BS207" s="21">
        <v>4346</v>
      </c>
      <c r="BT207" s="21">
        <v>5760</v>
      </c>
      <c r="BU207" s="21" t="s">
        <v>120</v>
      </c>
      <c r="BV207" s="21" t="s">
        <v>120</v>
      </c>
      <c r="BW207" s="22" t="s">
        <v>479</v>
      </c>
      <c r="BX207" s="23" t="str">
        <f>_xlfn.XLOOKUP(BW207,dimensions_items!$B$4:$B$35,dimensions_items!$C$4:$C$35,"NULL",0)</f>
        <v>R5.2OECD</v>
      </c>
      <c r="BY207" s="23" t="s">
        <v>40</v>
      </c>
      <c r="BZ207" s="28" t="s">
        <v>26</v>
      </c>
      <c r="CA207" s="29" t="s">
        <v>18</v>
      </c>
      <c r="CB207" s="22" t="s">
        <v>28</v>
      </c>
      <c r="CC207" s="21" t="str">
        <f t="shared" si="12"/>
        <v>RM</v>
      </c>
      <c r="CD207" s="21" t="str">
        <f t="shared" si="13"/>
        <v>C</v>
      </c>
      <c r="CE207" s="21" t="str">
        <f t="shared" si="14"/>
        <v>OECD_EFTA</v>
      </c>
      <c r="CF207" s="21">
        <f>IF(ISNUMBER(Table1[[#This Row],[concrete]]),Table1[[#This Row],[concrete]],IF(AND(ISNUMBER(Table1[[#This Row],[cement]]),ISNUMBER(Table1[[#This Row],[aggregates]])),Table1[[#This Row],[cement]]+Table1[[#This Row],[aggregates]],""))</f>
        <v>300</v>
      </c>
    </row>
    <row r="208" spans="1:84" s="8" customFormat="1">
      <c r="A208" s="10">
        <v>206</v>
      </c>
      <c r="B208" s="21" t="s">
        <v>472</v>
      </c>
      <c r="C208" s="21" t="s">
        <v>119</v>
      </c>
      <c r="D208" s="39">
        <v>1941</v>
      </c>
      <c r="E208" s="10">
        <v>1945</v>
      </c>
      <c r="F208" s="39"/>
      <c r="G208" s="39"/>
      <c r="H208" s="39"/>
      <c r="I208" s="39"/>
      <c r="J208" s="120">
        <v>70</v>
      </c>
      <c r="K208" s="120"/>
      <c r="L208" s="120"/>
      <c r="M208" s="120">
        <v>600</v>
      </c>
      <c r="N208" s="120"/>
      <c r="O208" s="120"/>
      <c r="P208" s="120"/>
      <c r="Q208" s="120"/>
      <c r="R208" s="120"/>
      <c r="S208" s="120"/>
      <c r="T208" s="120"/>
      <c r="U208" s="120"/>
      <c r="V208" s="120"/>
      <c r="W208" s="120"/>
      <c r="X208" s="120"/>
      <c r="Y208" s="120"/>
      <c r="Z208" s="120"/>
      <c r="AA208" s="120"/>
      <c r="AB208" s="120"/>
      <c r="AC208" s="120"/>
      <c r="AD208" s="120"/>
      <c r="AE208" s="120"/>
      <c r="AF208" s="120"/>
      <c r="AG208" s="120"/>
      <c r="AH208" s="120"/>
      <c r="AI208" s="120"/>
      <c r="AJ208" s="120"/>
      <c r="AK208" s="120"/>
      <c r="AL208" s="21" t="s">
        <v>493</v>
      </c>
      <c r="AM208" s="39" t="s">
        <v>119</v>
      </c>
      <c r="AN208" s="21" t="s">
        <v>371</v>
      </c>
      <c r="AO208" s="21" t="s">
        <v>24</v>
      </c>
      <c r="AP208" s="21" t="s">
        <v>120</v>
      </c>
      <c r="AQ208" s="21" t="s">
        <v>119</v>
      </c>
      <c r="AR208" s="21" t="s">
        <v>119</v>
      </c>
      <c r="AS208" s="21" t="s">
        <v>474</v>
      </c>
      <c r="AT208" s="39">
        <v>2007</v>
      </c>
      <c r="AU208" s="21" t="s">
        <v>475</v>
      </c>
      <c r="AV208" s="21" t="s">
        <v>344</v>
      </c>
      <c r="AW208" s="21" t="s">
        <v>126</v>
      </c>
      <c r="AX208" s="21" t="s">
        <v>476</v>
      </c>
      <c r="AY208" s="21" t="str">
        <f>"https://doi.org/"&amp;Table1[[#This Row],[DOI]]</f>
        <v>https://doi.org/10.1080/09613210701287588</v>
      </c>
      <c r="AZ208" s="21" t="s">
        <v>120</v>
      </c>
      <c r="BA208" s="21" t="s">
        <v>120</v>
      </c>
      <c r="BB208" s="21" t="s">
        <v>120</v>
      </c>
      <c r="BC208" s="21" t="s">
        <v>1068</v>
      </c>
      <c r="BD208" s="21" t="s">
        <v>487</v>
      </c>
      <c r="BE208" s="21" t="s">
        <v>131</v>
      </c>
      <c r="BF208" s="21" t="s">
        <v>132</v>
      </c>
      <c r="BG208" s="21" t="s">
        <v>478</v>
      </c>
      <c r="BH208" s="21">
        <v>6896</v>
      </c>
      <c r="BI208" s="21" t="s">
        <v>119</v>
      </c>
      <c r="BJ208" s="21">
        <v>5243.38</v>
      </c>
      <c r="BK208" s="21" t="s">
        <v>119</v>
      </c>
      <c r="BL208" s="21">
        <v>11.6674995</v>
      </c>
      <c r="BM208" s="21">
        <v>304282</v>
      </c>
      <c r="BN208" s="21">
        <v>2990</v>
      </c>
      <c r="BO208" s="21" t="s">
        <v>119</v>
      </c>
      <c r="BP208" s="21">
        <v>3091</v>
      </c>
      <c r="BQ208" s="21" t="s">
        <v>119</v>
      </c>
      <c r="BR208" s="21">
        <v>0.505</v>
      </c>
      <c r="BS208" s="21">
        <v>5881</v>
      </c>
      <c r="BT208" s="21">
        <v>5751</v>
      </c>
      <c r="BU208" s="21" t="s">
        <v>120</v>
      </c>
      <c r="BV208" s="21" t="s">
        <v>120</v>
      </c>
      <c r="BW208" s="22" t="s">
        <v>479</v>
      </c>
      <c r="BX208" s="23" t="str">
        <f>_xlfn.XLOOKUP(BW208,dimensions_items!$B$4:$B$35,dimensions_items!$C$4:$C$35,"NULL",0)</f>
        <v>R5.2OECD</v>
      </c>
      <c r="BY208" s="23" t="s">
        <v>40</v>
      </c>
      <c r="BZ208" s="28" t="s">
        <v>26</v>
      </c>
      <c r="CA208" s="29" t="s">
        <v>18</v>
      </c>
      <c r="CB208" s="22" t="s">
        <v>28</v>
      </c>
      <c r="CC208" s="21" t="str">
        <f t="shared" si="12"/>
        <v>RM</v>
      </c>
      <c r="CD208" s="21" t="str">
        <f t="shared" si="13"/>
        <v>C</v>
      </c>
      <c r="CE208" s="21" t="str">
        <f t="shared" si="14"/>
        <v>OECD_EFTA</v>
      </c>
      <c r="CF208" s="21">
        <f>IF(ISNUMBER(Table1[[#This Row],[concrete]]),Table1[[#This Row],[concrete]],IF(AND(ISNUMBER(Table1[[#This Row],[cement]]),ISNUMBER(Table1[[#This Row],[aggregates]])),Table1[[#This Row],[cement]]+Table1[[#This Row],[aggregates]],""))</f>
        <v>600</v>
      </c>
    </row>
    <row r="209" spans="1:84" s="8" customFormat="1">
      <c r="A209" s="10">
        <v>207</v>
      </c>
      <c r="B209" s="21" t="s">
        <v>472</v>
      </c>
      <c r="C209" s="21" t="s">
        <v>119</v>
      </c>
      <c r="D209" s="39">
        <v>1946</v>
      </c>
      <c r="E209" s="10">
        <v>1960</v>
      </c>
      <c r="F209" s="39"/>
      <c r="G209" s="39"/>
      <c r="H209" s="39"/>
      <c r="I209" s="39"/>
      <c r="J209" s="120">
        <v>60</v>
      </c>
      <c r="K209" s="120"/>
      <c r="L209" s="120"/>
      <c r="M209" s="120">
        <v>700</v>
      </c>
      <c r="N209" s="120"/>
      <c r="O209" s="120"/>
      <c r="P209" s="120"/>
      <c r="Q209" s="120"/>
      <c r="R209" s="120"/>
      <c r="S209" s="120"/>
      <c r="T209" s="120"/>
      <c r="U209" s="120"/>
      <c r="V209" s="120"/>
      <c r="W209" s="120"/>
      <c r="X209" s="120"/>
      <c r="Y209" s="120"/>
      <c r="Z209" s="120"/>
      <c r="AA209" s="120"/>
      <c r="AB209" s="120"/>
      <c r="AC209" s="120"/>
      <c r="AD209" s="120"/>
      <c r="AE209" s="120"/>
      <c r="AF209" s="120"/>
      <c r="AG209" s="120"/>
      <c r="AH209" s="120"/>
      <c r="AI209" s="120"/>
      <c r="AJ209" s="120"/>
      <c r="AK209" s="120"/>
      <c r="AL209" s="21" t="s">
        <v>493</v>
      </c>
      <c r="AM209" s="39" t="s">
        <v>119</v>
      </c>
      <c r="AN209" s="21" t="s">
        <v>371</v>
      </c>
      <c r="AO209" s="21" t="s">
        <v>24</v>
      </c>
      <c r="AP209" s="21" t="s">
        <v>120</v>
      </c>
      <c r="AQ209" s="21" t="s">
        <v>119</v>
      </c>
      <c r="AR209" s="21" t="s">
        <v>119</v>
      </c>
      <c r="AS209" s="21" t="s">
        <v>474</v>
      </c>
      <c r="AT209" s="39">
        <v>2007</v>
      </c>
      <c r="AU209" s="21" t="s">
        <v>475</v>
      </c>
      <c r="AV209" s="21" t="s">
        <v>344</v>
      </c>
      <c r="AW209" s="21" t="s">
        <v>126</v>
      </c>
      <c r="AX209" s="21" t="s">
        <v>476</v>
      </c>
      <c r="AY209" s="21" t="str">
        <f>"https://doi.org/"&amp;Table1[[#This Row],[DOI]]</f>
        <v>https://doi.org/10.1080/09613210701287588</v>
      </c>
      <c r="AZ209" s="21" t="s">
        <v>120</v>
      </c>
      <c r="BA209" s="21" t="s">
        <v>120</v>
      </c>
      <c r="BB209" s="21" t="s">
        <v>120</v>
      </c>
      <c r="BC209" s="21" t="s">
        <v>1068</v>
      </c>
      <c r="BD209" s="21" t="s">
        <v>488</v>
      </c>
      <c r="BE209" s="21" t="s">
        <v>131</v>
      </c>
      <c r="BF209" s="21" t="s">
        <v>132</v>
      </c>
      <c r="BG209" s="21" t="s">
        <v>478</v>
      </c>
      <c r="BH209" s="21">
        <v>6896</v>
      </c>
      <c r="BI209" s="21">
        <v>5243.38</v>
      </c>
      <c r="BJ209" s="21">
        <v>5695.1824999999999</v>
      </c>
      <c r="BK209" s="21">
        <v>11.6674995</v>
      </c>
      <c r="BL209" s="21">
        <v>8.0150002499999999</v>
      </c>
      <c r="BM209" s="21">
        <v>304282</v>
      </c>
      <c r="BN209" s="21">
        <v>3127</v>
      </c>
      <c r="BO209" s="21" t="s">
        <v>119</v>
      </c>
      <c r="BP209" s="21">
        <v>3581</v>
      </c>
      <c r="BQ209" s="21">
        <v>0.505</v>
      </c>
      <c r="BR209" s="21">
        <v>0.499</v>
      </c>
      <c r="BS209" s="21">
        <v>6281</v>
      </c>
      <c r="BT209" s="21">
        <v>10250</v>
      </c>
      <c r="BU209" s="21" t="s">
        <v>120</v>
      </c>
      <c r="BV209" s="21" t="s">
        <v>120</v>
      </c>
      <c r="BW209" s="22" t="s">
        <v>479</v>
      </c>
      <c r="BX209" s="23" t="str">
        <f>_xlfn.XLOOKUP(BW209,dimensions_items!$B$4:$B$35,dimensions_items!$C$4:$C$35,"NULL",0)</f>
        <v>R5.2OECD</v>
      </c>
      <c r="BY209" s="23" t="s">
        <v>40</v>
      </c>
      <c r="BZ209" s="28" t="s">
        <v>26</v>
      </c>
      <c r="CA209" s="22" t="s">
        <v>18</v>
      </c>
      <c r="CB209" s="22" t="s">
        <v>28</v>
      </c>
      <c r="CC209" s="21" t="str">
        <f t="shared" si="12"/>
        <v>RM</v>
      </c>
      <c r="CD209" s="21" t="str">
        <f t="shared" si="13"/>
        <v>C</v>
      </c>
      <c r="CE209" s="21" t="str">
        <f t="shared" si="14"/>
        <v>OECD_EFTA</v>
      </c>
      <c r="CF209" s="21">
        <f>IF(ISNUMBER(Table1[[#This Row],[concrete]]),Table1[[#This Row],[concrete]],IF(AND(ISNUMBER(Table1[[#This Row],[cement]]),ISNUMBER(Table1[[#This Row],[aggregates]])),Table1[[#This Row],[cement]]+Table1[[#This Row],[aggregates]],""))</f>
        <v>700</v>
      </c>
    </row>
    <row r="210" spans="1:84" s="8" customFormat="1">
      <c r="A210" s="10">
        <v>208</v>
      </c>
      <c r="B210" s="21" t="s">
        <v>472</v>
      </c>
      <c r="C210" s="21" t="s">
        <v>119</v>
      </c>
      <c r="D210" s="39">
        <v>1961</v>
      </c>
      <c r="E210" s="10">
        <v>1970</v>
      </c>
      <c r="F210" s="39"/>
      <c r="G210" s="39"/>
      <c r="H210" s="39"/>
      <c r="I210" s="39"/>
      <c r="J210" s="120">
        <v>40</v>
      </c>
      <c r="K210" s="120"/>
      <c r="L210" s="120"/>
      <c r="M210" s="120">
        <v>875</v>
      </c>
      <c r="N210" s="120"/>
      <c r="O210" s="120"/>
      <c r="P210" s="120"/>
      <c r="Q210" s="120"/>
      <c r="R210" s="120"/>
      <c r="S210" s="120"/>
      <c r="T210" s="120"/>
      <c r="U210" s="120"/>
      <c r="V210" s="120"/>
      <c r="W210" s="120"/>
      <c r="X210" s="120"/>
      <c r="Y210" s="120"/>
      <c r="Z210" s="120"/>
      <c r="AA210" s="120"/>
      <c r="AB210" s="120"/>
      <c r="AC210" s="120"/>
      <c r="AD210" s="120"/>
      <c r="AE210" s="120"/>
      <c r="AF210" s="120"/>
      <c r="AG210" s="120"/>
      <c r="AH210" s="120"/>
      <c r="AI210" s="120"/>
      <c r="AJ210" s="120"/>
      <c r="AK210" s="120"/>
      <c r="AL210" s="21" t="s">
        <v>493</v>
      </c>
      <c r="AM210" s="39" t="s">
        <v>119</v>
      </c>
      <c r="AN210" s="21" t="s">
        <v>371</v>
      </c>
      <c r="AO210" s="21" t="s">
        <v>24</v>
      </c>
      <c r="AP210" s="21" t="s">
        <v>120</v>
      </c>
      <c r="AQ210" s="21" t="s">
        <v>119</v>
      </c>
      <c r="AR210" s="21" t="s">
        <v>119</v>
      </c>
      <c r="AS210" s="21" t="s">
        <v>474</v>
      </c>
      <c r="AT210" s="39">
        <v>2007</v>
      </c>
      <c r="AU210" s="21" t="s">
        <v>475</v>
      </c>
      <c r="AV210" s="21" t="s">
        <v>344</v>
      </c>
      <c r="AW210" s="21" t="s">
        <v>126</v>
      </c>
      <c r="AX210" s="21" t="s">
        <v>476</v>
      </c>
      <c r="AY210" s="21" t="str">
        <f>"https://doi.org/"&amp;Table1[[#This Row],[DOI]]</f>
        <v>https://doi.org/10.1080/09613210701287588</v>
      </c>
      <c r="AZ210" s="21" t="s">
        <v>120</v>
      </c>
      <c r="BA210" s="21" t="s">
        <v>120</v>
      </c>
      <c r="BB210" s="21" t="s">
        <v>120</v>
      </c>
      <c r="BC210" s="21" t="s">
        <v>1068</v>
      </c>
      <c r="BD210" s="21" t="s">
        <v>489</v>
      </c>
      <c r="BE210" s="21" t="s">
        <v>131</v>
      </c>
      <c r="BF210" s="21" t="s">
        <v>132</v>
      </c>
      <c r="BG210" s="21" t="s">
        <v>478</v>
      </c>
      <c r="BH210" s="21">
        <v>6896</v>
      </c>
      <c r="BI210" s="21">
        <v>5349.77</v>
      </c>
      <c r="BJ210" s="21">
        <v>5850.9247500000001</v>
      </c>
      <c r="BK210" s="21">
        <v>1.2000000500000001</v>
      </c>
      <c r="BL210" s="21">
        <v>14.19999975</v>
      </c>
      <c r="BM210" s="21">
        <v>304282</v>
      </c>
      <c r="BN210" s="21">
        <v>3610</v>
      </c>
      <c r="BO210" s="21" t="s">
        <v>119</v>
      </c>
      <c r="BP210" s="21">
        <v>3877</v>
      </c>
      <c r="BQ210" s="21">
        <v>0.499</v>
      </c>
      <c r="BR210" s="21">
        <v>0.65400000000000003</v>
      </c>
      <c r="BS210" s="21">
        <v>10803</v>
      </c>
      <c r="BT210" s="21">
        <v>13333</v>
      </c>
      <c r="BU210" s="21" t="s">
        <v>120</v>
      </c>
      <c r="BV210" s="21" t="s">
        <v>120</v>
      </c>
      <c r="BW210" s="22" t="s">
        <v>479</v>
      </c>
      <c r="BX210" s="23" t="str">
        <f>_xlfn.XLOOKUP(BW210,dimensions_items!$B$4:$B$35,dimensions_items!$C$4:$C$35,"NULL",0)</f>
        <v>R5.2OECD</v>
      </c>
      <c r="BY210" s="23" t="s">
        <v>40</v>
      </c>
      <c r="BZ210" s="28" t="s">
        <v>26</v>
      </c>
      <c r="CA210" s="22" t="s">
        <v>18</v>
      </c>
      <c r="CB210" s="22" t="s">
        <v>28</v>
      </c>
      <c r="CC210" s="21" t="str">
        <f t="shared" si="12"/>
        <v>RM</v>
      </c>
      <c r="CD210" s="21" t="str">
        <f t="shared" si="13"/>
        <v>C</v>
      </c>
      <c r="CE210" s="21" t="str">
        <f t="shared" si="14"/>
        <v>OECD_EFTA</v>
      </c>
      <c r="CF210" s="21">
        <f>IF(ISNUMBER(Table1[[#This Row],[concrete]]),Table1[[#This Row],[concrete]],IF(AND(ISNUMBER(Table1[[#This Row],[cement]]),ISNUMBER(Table1[[#This Row],[aggregates]])),Table1[[#This Row],[cement]]+Table1[[#This Row],[aggregates]],""))</f>
        <v>875</v>
      </c>
    </row>
    <row r="211" spans="1:84" s="8" customFormat="1">
      <c r="A211" s="10">
        <v>209</v>
      </c>
      <c r="B211" s="21" t="s">
        <v>472</v>
      </c>
      <c r="C211" s="21" t="s">
        <v>119</v>
      </c>
      <c r="D211" s="39">
        <v>1971</v>
      </c>
      <c r="E211" s="10">
        <v>1980</v>
      </c>
      <c r="F211" s="39"/>
      <c r="G211" s="39"/>
      <c r="H211" s="39"/>
      <c r="I211" s="39"/>
      <c r="J211" s="120">
        <v>35</v>
      </c>
      <c r="K211" s="120"/>
      <c r="L211" s="120"/>
      <c r="M211" s="120">
        <v>1000</v>
      </c>
      <c r="N211" s="120"/>
      <c r="O211" s="120"/>
      <c r="P211" s="120"/>
      <c r="Q211" s="120"/>
      <c r="R211" s="120"/>
      <c r="S211" s="120"/>
      <c r="T211" s="120"/>
      <c r="U211" s="120"/>
      <c r="V211" s="120"/>
      <c r="W211" s="120"/>
      <c r="X211" s="120"/>
      <c r="Y211" s="120"/>
      <c r="Z211" s="120"/>
      <c r="AA211" s="120"/>
      <c r="AB211" s="120"/>
      <c r="AC211" s="120"/>
      <c r="AD211" s="120"/>
      <c r="AE211" s="120"/>
      <c r="AF211" s="120"/>
      <c r="AG211" s="120"/>
      <c r="AH211" s="120"/>
      <c r="AI211" s="120"/>
      <c r="AJ211" s="120"/>
      <c r="AK211" s="120"/>
      <c r="AL211" s="21" t="s">
        <v>493</v>
      </c>
      <c r="AM211" s="39" t="s">
        <v>119</v>
      </c>
      <c r="AN211" s="21" t="s">
        <v>371</v>
      </c>
      <c r="AO211" s="21" t="s">
        <v>24</v>
      </c>
      <c r="AP211" s="21" t="s">
        <v>120</v>
      </c>
      <c r="AQ211" s="21" t="s">
        <v>119</v>
      </c>
      <c r="AR211" s="21" t="s">
        <v>119</v>
      </c>
      <c r="AS211" s="21" t="s">
        <v>474</v>
      </c>
      <c r="AT211" s="39">
        <v>2007</v>
      </c>
      <c r="AU211" s="21" t="s">
        <v>475</v>
      </c>
      <c r="AV211" s="21" t="s">
        <v>344</v>
      </c>
      <c r="AW211" s="21" t="s">
        <v>126</v>
      </c>
      <c r="AX211" s="21" t="s">
        <v>476</v>
      </c>
      <c r="AY211" s="21" t="str">
        <f>"https://doi.org/"&amp;Table1[[#This Row],[DOI]]</f>
        <v>https://doi.org/10.1080/09613210701287588</v>
      </c>
      <c r="AZ211" s="21" t="s">
        <v>120</v>
      </c>
      <c r="BA211" s="21" t="s">
        <v>120</v>
      </c>
      <c r="BB211" s="21" t="s">
        <v>120</v>
      </c>
      <c r="BC211" s="21" t="s">
        <v>1068</v>
      </c>
      <c r="BD211" s="21" t="s">
        <v>490</v>
      </c>
      <c r="BE211" s="21" t="s">
        <v>131</v>
      </c>
      <c r="BF211" s="21" t="s">
        <v>132</v>
      </c>
      <c r="BG211" s="21" t="s">
        <v>478</v>
      </c>
      <c r="BH211" s="21">
        <v>6896</v>
      </c>
      <c r="BI211" s="21">
        <v>5643.3597499999996</v>
      </c>
      <c r="BJ211" s="21">
        <v>6014.7172499999997</v>
      </c>
      <c r="BK211" s="21">
        <v>5.2024997500000003</v>
      </c>
      <c r="BL211" s="21">
        <v>8.5</v>
      </c>
      <c r="BM211" s="21">
        <v>304282</v>
      </c>
      <c r="BN211" s="21">
        <v>3903</v>
      </c>
      <c r="BO211" s="21" t="s">
        <v>119</v>
      </c>
      <c r="BP211" s="21">
        <v>4086</v>
      </c>
      <c r="BQ211" s="21">
        <v>0.65400000000000003</v>
      </c>
      <c r="BR211" s="21">
        <v>0.70499999999999996</v>
      </c>
      <c r="BS211" s="21">
        <v>14678</v>
      </c>
      <c r="BT211" s="21">
        <v>27206</v>
      </c>
      <c r="BU211" s="21" t="s">
        <v>120</v>
      </c>
      <c r="BV211" s="21" t="s">
        <v>120</v>
      </c>
      <c r="BW211" s="22" t="s">
        <v>479</v>
      </c>
      <c r="BX211" s="23" t="str">
        <f>_xlfn.XLOOKUP(BW211,dimensions_items!$B$4:$B$35,dimensions_items!$C$4:$C$35,"NULL",0)</f>
        <v>R5.2OECD</v>
      </c>
      <c r="BY211" s="23" t="s">
        <v>40</v>
      </c>
      <c r="BZ211" s="28" t="s">
        <v>26</v>
      </c>
      <c r="CA211" s="22" t="s">
        <v>18</v>
      </c>
      <c r="CB211" s="22" t="s">
        <v>28</v>
      </c>
      <c r="CC211" s="21" t="str">
        <f t="shared" si="12"/>
        <v>RM</v>
      </c>
      <c r="CD211" s="21" t="str">
        <f t="shared" si="13"/>
        <v>C</v>
      </c>
      <c r="CE211" s="21" t="str">
        <f t="shared" si="14"/>
        <v>OECD_EFTA</v>
      </c>
      <c r="CF211" s="21">
        <f>IF(ISNUMBER(Table1[[#This Row],[concrete]]),Table1[[#This Row],[concrete]],IF(AND(ISNUMBER(Table1[[#This Row],[cement]]),ISNUMBER(Table1[[#This Row],[aggregates]])),Table1[[#This Row],[cement]]+Table1[[#This Row],[aggregates]],""))</f>
        <v>1000</v>
      </c>
    </row>
    <row r="212" spans="1:84" s="8" customFormat="1">
      <c r="A212" s="10">
        <v>210</v>
      </c>
      <c r="B212" s="21" t="s">
        <v>472</v>
      </c>
      <c r="C212" s="21" t="s">
        <v>119</v>
      </c>
      <c r="D212" s="39">
        <v>1981</v>
      </c>
      <c r="E212" s="10">
        <v>1990</v>
      </c>
      <c r="F212" s="39"/>
      <c r="G212" s="39"/>
      <c r="H212" s="39"/>
      <c r="I212" s="39"/>
      <c r="J212" s="120">
        <v>28</v>
      </c>
      <c r="K212" s="120"/>
      <c r="L212" s="120"/>
      <c r="M212" s="120">
        <v>1100</v>
      </c>
      <c r="N212" s="120"/>
      <c r="O212" s="120"/>
      <c r="P212" s="120"/>
      <c r="Q212" s="120"/>
      <c r="R212" s="120"/>
      <c r="S212" s="120"/>
      <c r="T212" s="120"/>
      <c r="U212" s="120"/>
      <c r="V212" s="120"/>
      <c r="W212" s="120"/>
      <c r="X212" s="120"/>
      <c r="Y212" s="120"/>
      <c r="Z212" s="120"/>
      <c r="AA212" s="120"/>
      <c r="AB212" s="120"/>
      <c r="AC212" s="120"/>
      <c r="AD212" s="120"/>
      <c r="AE212" s="120"/>
      <c r="AF212" s="120"/>
      <c r="AG212" s="120"/>
      <c r="AH212" s="120"/>
      <c r="AI212" s="120"/>
      <c r="AJ212" s="120"/>
      <c r="AK212" s="120"/>
      <c r="AL212" s="21" t="s">
        <v>493</v>
      </c>
      <c r="AM212" s="39" t="s">
        <v>119</v>
      </c>
      <c r="AN212" s="21" t="s">
        <v>371</v>
      </c>
      <c r="AO212" s="21" t="s">
        <v>24</v>
      </c>
      <c r="AP212" s="21" t="s">
        <v>120</v>
      </c>
      <c r="AQ212" s="21" t="s">
        <v>119</v>
      </c>
      <c r="AR212" s="21" t="s">
        <v>119</v>
      </c>
      <c r="AS212" s="21" t="s">
        <v>474</v>
      </c>
      <c r="AT212" s="39">
        <v>2007</v>
      </c>
      <c r="AU212" s="21" t="s">
        <v>475</v>
      </c>
      <c r="AV212" s="21" t="s">
        <v>344</v>
      </c>
      <c r="AW212" s="21" t="s">
        <v>126</v>
      </c>
      <c r="AX212" s="21" t="s">
        <v>476</v>
      </c>
      <c r="AY212" s="21" t="str">
        <f>"https://doi.org/"&amp;Table1[[#This Row],[DOI]]</f>
        <v>https://doi.org/10.1080/09613210701287588</v>
      </c>
      <c r="AZ212" s="21" t="s">
        <v>120</v>
      </c>
      <c r="BA212" s="21" t="s">
        <v>120</v>
      </c>
      <c r="BB212" s="21" t="s">
        <v>120</v>
      </c>
      <c r="BC212" s="21" t="s">
        <v>1068</v>
      </c>
      <c r="BD212" s="21" t="s">
        <v>241</v>
      </c>
      <c r="BE212" s="21" t="s">
        <v>131</v>
      </c>
      <c r="BF212" s="21" t="s">
        <v>132</v>
      </c>
      <c r="BG212" s="21" t="s">
        <v>478</v>
      </c>
      <c r="BH212" s="21">
        <v>6896</v>
      </c>
      <c r="BI212" s="21">
        <v>6188.1347500000002</v>
      </c>
      <c r="BJ212" s="21">
        <v>5392.6025</v>
      </c>
      <c r="BK212" s="21">
        <v>2.1400001</v>
      </c>
      <c r="BL212" s="21">
        <v>5.58</v>
      </c>
      <c r="BM212" s="21">
        <v>304282</v>
      </c>
      <c r="BN212" s="21">
        <v>4100</v>
      </c>
      <c r="BO212" s="21" t="s">
        <v>119</v>
      </c>
      <c r="BP212" s="21">
        <v>4242</v>
      </c>
      <c r="BQ212" s="21">
        <v>0.70499999999999996</v>
      </c>
      <c r="BR212" s="21">
        <v>0.72</v>
      </c>
      <c r="BS212" s="21">
        <v>26957</v>
      </c>
      <c r="BT212" s="21">
        <v>30319</v>
      </c>
      <c r="BU212" s="21" t="s">
        <v>120</v>
      </c>
      <c r="BV212" s="21" t="s">
        <v>120</v>
      </c>
      <c r="BW212" s="22" t="s">
        <v>479</v>
      </c>
      <c r="BX212" s="23" t="str">
        <f>_xlfn.XLOOKUP(BW212,dimensions_items!$B$4:$B$35,dimensions_items!$C$4:$C$35,"NULL",0)</f>
        <v>R5.2OECD</v>
      </c>
      <c r="BY212" s="23" t="s">
        <v>40</v>
      </c>
      <c r="BZ212" s="28" t="s">
        <v>26</v>
      </c>
      <c r="CA212" s="22" t="s">
        <v>18</v>
      </c>
      <c r="CB212" s="22" t="s">
        <v>28</v>
      </c>
      <c r="CC212" s="21" t="str">
        <f t="shared" si="12"/>
        <v>RM</v>
      </c>
      <c r="CD212" s="21" t="str">
        <f t="shared" si="13"/>
        <v>C</v>
      </c>
      <c r="CE212" s="21" t="str">
        <f t="shared" si="14"/>
        <v>OECD_EFTA</v>
      </c>
      <c r="CF212" s="21">
        <f>IF(ISNUMBER(Table1[[#This Row],[concrete]]),Table1[[#This Row],[concrete]],IF(AND(ISNUMBER(Table1[[#This Row],[cement]]),ISNUMBER(Table1[[#This Row],[aggregates]])),Table1[[#This Row],[cement]]+Table1[[#This Row],[aggregates]],""))</f>
        <v>1100</v>
      </c>
    </row>
    <row r="213" spans="1:84" s="8" customFormat="1">
      <c r="A213" s="10">
        <v>211</v>
      </c>
      <c r="B213" s="21" t="s">
        <v>472</v>
      </c>
      <c r="C213" s="21" t="s">
        <v>119</v>
      </c>
      <c r="D213" s="39">
        <v>1991</v>
      </c>
      <c r="E213" s="10">
        <v>2001</v>
      </c>
      <c r="F213" s="39"/>
      <c r="G213" s="39"/>
      <c r="H213" s="39"/>
      <c r="I213" s="39"/>
      <c r="J213" s="120">
        <v>25</v>
      </c>
      <c r="K213" s="120"/>
      <c r="L213" s="120"/>
      <c r="M213" s="120">
        <v>1228</v>
      </c>
      <c r="N213" s="120"/>
      <c r="O213" s="120"/>
      <c r="P213" s="120"/>
      <c r="Q213" s="120"/>
      <c r="R213" s="120"/>
      <c r="S213" s="120"/>
      <c r="T213" s="120"/>
      <c r="U213" s="120"/>
      <c r="V213" s="120"/>
      <c r="W213" s="120"/>
      <c r="X213" s="120"/>
      <c r="Y213" s="120"/>
      <c r="Z213" s="120"/>
      <c r="AA213" s="120"/>
      <c r="AB213" s="120"/>
      <c r="AC213" s="120"/>
      <c r="AD213" s="120"/>
      <c r="AE213" s="120"/>
      <c r="AF213" s="120"/>
      <c r="AG213" s="120"/>
      <c r="AH213" s="120"/>
      <c r="AI213" s="120"/>
      <c r="AJ213" s="120"/>
      <c r="AK213" s="120"/>
      <c r="AL213" s="21" t="s">
        <v>482</v>
      </c>
      <c r="AM213" s="39" t="s">
        <v>119</v>
      </c>
      <c r="AN213" s="21" t="s">
        <v>118</v>
      </c>
      <c r="AO213" s="21" t="s">
        <v>24</v>
      </c>
      <c r="AP213" s="21" t="s">
        <v>120</v>
      </c>
      <c r="AQ213" s="21" t="s">
        <v>119</v>
      </c>
      <c r="AR213" s="21" t="s">
        <v>119</v>
      </c>
      <c r="AS213" s="21" t="s">
        <v>474</v>
      </c>
      <c r="AT213" s="39">
        <v>2007</v>
      </c>
      <c r="AU213" s="21" t="s">
        <v>475</v>
      </c>
      <c r="AV213" s="21" t="s">
        <v>344</v>
      </c>
      <c r="AW213" s="21" t="s">
        <v>126</v>
      </c>
      <c r="AX213" s="21" t="s">
        <v>476</v>
      </c>
      <c r="AY213" s="21" t="str">
        <f>"https://doi.org/"&amp;Table1[[#This Row],[DOI]]</f>
        <v>https://doi.org/10.1080/09613210701287588</v>
      </c>
      <c r="AZ213" s="21" t="s">
        <v>120</v>
      </c>
      <c r="BA213" s="21" t="s">
        <v>120</v>
      </c>
      <c r="BB213" s="21" t="s">
        <v>120</v>
      </c>
      <c r="BC213" s="21" t="s">
        <v>1068</v>
      </c>
      <c r="BD213" s="21" t="s">
        <v>491</v>
      </c>
      <c r="BE213" s="21" t="s">
        <v>131</v>
      </c>
      <c r="BF213" s="21" t="s">
        <v>132</v>
      </c>
      <c r="BG213" s="21" t="s">
        <v>478</v>
      </c>
      <c r="BH213" s="21">
        <v>6896</v>
      </c>
      <c r="BI213" s="21">
        <v>5625.6722499999996</v>
      </c>
      <c r="BJ213" s="21">
        <v>5886.17</v>
      </c>
      <c r="BK213" s="21">
        <v>16.6875</v>
      </c>
      <c r="BL213" s="21">
        <v>6.4299997500000003</v>
      </c>
      <c r="BM213" s="21">
        <v>304282</v>
      </c>
      <c r="BN213" s="21">
        <v>4262</v>
      </c>
      <c r="BO213" s="21" t="s">
        <v>119</v>
      </c>
      <c r="BP213" s="21">
        <v>4514</v>
      </c>
      <c r="BQ213" s="21">
        <v>0.72</v>
      </c>
      <c r="BR213" s="21">
        <v>0.76</v>
      </c>
      <c r="BS213" s="21">
        <v>27754</v>
      </c>
      <c r="BT213" s="21">
        <v>54330</v>
      </c>
      <c r="BU213" s="21" t="s">
        <v>120</v>
      </c>
      <c r="BV213" s="21" t="s">
        <v>120</v>
      </c>
      <c r="BW213" s="22" t="s">
        <v>479</v>
      </c>
      <c r="BX213" s="23" t="str">
        <f>_xlfn.XLOOKUP(BW213,dimensions_items!$B$4:$B$35,dimensions_items!$C$4:$C$35,"NULL",0)</f>
        <v>R5.2OECD</v>
      </c>
      <c r="BY213" s="23" t="s">
        <v>40</v>
      </c>
      <c r="BZ213" s="28" t="s">
        <v>26</v>
      </c>
      <c r="CA213" s="22" t="s">
        <v>18</v>
      </c>
      <c r="CB213" s="22" t="s">
        <v>28</v>
      </c>
      <c r="CC213" s="21" t="str">
        <f t="shared" si="12"/>
        <v>RM</v>
      </c>
      <c r="CD213" s="21" t="str">
        <f t="shared" si="13"/>
        <v>C</v>
      </c>
      <c r="CE213" s="21" t="str">
        <f t="shared" si="14"/>
        <v>OECD_EFTA</v>
      </c>
      <c r="CF213" s="21">
        <f>IF(ISNUMBER(Table1[[#This Row],[concrete]]),Table1[[#This Row],[concrete]],IF(AND(ISNUMBER(Table1[[#This Row],[cement]]),ISNUMBER(Table1[[#This Row],[aggregates]])),Table1[[#This Row],[cement]]+Table1[[#This Row],[aggregates]],""))</f>
        <v>1228</v>
      </c>
    </row>
    <row r="214" spans="1:84" s="8" customFormat="1">
      <c r="A214" s="10">
        <v>212</v>
      </c>
      <c r="B214" s="21" t="s">
        <v>472</v>
      </c>
      <c r="C214" s="21" t="s">
        <v>119</v>
      </c>
      <c r="D214" s="39">
        <v>1991</v>
      </c>
      <c r="E214" s="10">
        <v>2001</v>
      </c>
      <c r="F214" s="39"/>
      <c r="G214" s="39"/>
      <c r="H214" s="39"/>
      <c r="I214" s="39"/>
      <c r="J214" s="120">
        <v>30</v>
      </c>
      <c r="K214" s="120"/>
      <c r="L214" s="120"/>
      <c r="M214" s="120">
        <v>1546</v>
      </c>
      <c r="N214" s="120"/>
      <c r="O214" s="120"/>
      <c r="P214" s="120"/>
      <c r="Q214" s="120"/>
      <c r="R214" s="120"/>
      <c r="S214" s="120"/>
      <c r="T214" s="120"/>
      <c r="U214" s="120"/>
      <c r="V214" s="120"/>
      <c r="W214" s="120"/>
      <c r="X214" s="120"/>
      <c r="Y214" s="120"/>
      <c r="Z214" s="120"/>
      <c r="AA214" s="120"/>
      <c r="AB214" s="120"/>
      <c r="AC214" s="120"/>
      <c r="AD214" s="120"/>
      <c r="AE214" s="120"/>
      <c r="AF214" s="120"/>
      <c r="AG214" s="120"/>
      <c r="AH214" s="120"/>
      <c r="AI214" s="120"/>
      <c r="AJ214" s="120"/>
      <c r="AK214" s="120"/>
      <c r="AL214" s="21" t="s">
        <v>483</v>
      </c>
      <c r="AM214" s="39" t="s">
        <v>119</v>
      </c>
      <c r="AN214" s="21" t="s">
        <v>371</v>
      </c>
      <c r="AO214" s="21" t="s">
        <v>24</v>
      </c>
      <c r="AP214" s="21" t="s">
        <v>120</v>
      </c>
      <c r="AQ214" s="21" t="s">
        <v>119</v>
      </c>
      <c r="AR214" s="21" t="s">
        <v>119</v>
      </c>
      <c r="AS214" s="21" t="s">
        <v>474</v>
      </c>
      <c r="AT214" s="39">
        <v>2007</v>
      </c>
      <c r="AU214" s="21" t="s">
        <v>475</v>
      </c>
      <c r="AV214" s="21" t="s">
        <v>344</v>
      </c>
      <c r="AW214" s="21" t="s">
        <v>126</v>
      </c>
      <c r="AX214" s="21" t="s">
        <v>476</v>
      </c>
      <c r="AY214" s="21" t="str">
        <f>"https://doi.org/"&amp;Table1[[#This Row],[DOI]]</f>
        <v>https://doi.org/10.1080/09613210701287588</v>
      </c>
      <c r="AZ214" s="21" t="s">
        <v>120</v>
      </c>
      <c r="BA214" s="21" t="s">
        <v>120</v>
      </c>
      <c r="BB214" s="21" t="s">
        <v>120</v>
      </c>
      <c r="BC214" s="21" t="s">
        <v>1068</v>
      </c>
      <c r="BD214" s="21" t="s">
        <v>491</v>
      </c>
      <c r="BE214" s="21" t="s">
        <v>131</v>
      </c>
      <c r="BF214" s="21" t="s">
        <v>132</v>
      </c>
      <c r="BG214" s="21" t="s">
        <v>478</v>
      </c>
      <c r="BH214" s="21">
        <v>6896</v>
      </c>
      <c r="BI214" s="21">
        <v>5625.6722499999996</v>
      </c>
      <c r="BJ214" s="21">
        <v>5886.17</v>
      </c>
      <c r="BK214" s="21">
        <v>16.6875</v>
      </c>
      <c r="BL214" s="21">
        <v>6.4299997500000003</v>
      </c>
      <c r="BM214" s="21">
        <v>304282</v>
      </c>
      <c r="BN214" s="21">
        <v>4262</v>
      </c>
      <c r="BO214" s="21" t="s">
        <v>119</v>
      </c>
      <c r="BP214" s="21">
        <v>4514</v>
      </c>
      <c r="BQ214" s="21">
        <v>0.72</v>
      </c>
      <c r="BR214" s="21">
        <v>0.76</v>
      </c>
      <c r="BS214" s="21">
        <v>27754</v>
      </c>
      <c r="BT214" s="21">
        <v>54330</v>
      </c>
      <c r="BU214" s="21" t="s">
        <v>120</v>
      </c>
      <c r="BV214" s="21" t="s">
        <v>120</v>
      </c>
      <c r="BW214" s="22" t="s">
        <v>479</v>
      </c>
      <c r="BX214" s="23" t="str">
        <f>_xlfn.XLOOKUP(BW214,dimensions_items!$B$4:$B$35,dimensions_items!$C$4:$C$35,"NULL",0)</f>
        <v>R5.2OECD</v>
      </c>
      <c r="BY214" s="23" t="s">
        <v>40</v>
      </c>
      <c r="BZ214" s="28" t="s">
        <v>26</v>
      </c>
      <c r="CA214" s="22" t="s">
        <v>18</v>
      </c>
      <c r="CB214" s="22" t="s">
        <v>28</v>
      </c>
      <c r="CC214" s="21" t="str">
        <f t="shared" si="12"/>
        <v>RM</v>
      </c>
      <c r="CD214" s="21" t="str">
        <f t="shared" si="13"/>
        <v>C</v>
      </c>
      <c r="CE214" s="21" t="str">
        <f t="shared" si="14"/>
        <v>OECD_EFTA</v>
      </c>
      <c r="CF214" s="21">
        <f>IF(ISNUMBER(Table1[[#This Row],[concrete]]),Table1[[#This Row],[concrete]],IF(AND(ISNUMBER(Table1[[#This Row],[cement]]),ISNUMBER(Table1[[#This Row],[aggregates]])),Table1[[#This Row],[cement]]+Table1[[#This Row],[aggregates]],""))</f>
        <v>1546</v>
      </c>
    </row>
    <row r="215" spans="1:84" s="8" customFormat="1">
      <c r="A215" s="10">
        <v>213</v>
      </c>
      <c r="B215" s="21" t="s">
        <v>494</v>
      </c>
      <c r="C215" s="21" t="s">
        <v>495</v>
      </c>
      <c r="D215" s="39">
        <v>1981</v>
      </c>
      <c r="E215" s="10"/>
      <c r="F215" s="39">
        <v>34.799999999999997</v>
      </c>
      <c r="G215" s="39"/>
      <c r="H215" s="39"/>
      <c r="I215" s="39"/>
      <c r="J215" s="120">
        <v>2.7</v>
      </c>
      <c r="K215" s="120"/>
      <c r="L215" s="120"/>
      <c r="M215" s="120">
        <v>1058</v>
      </c>
      <c r="N215" s="120"/>
      <c r="O215" s="120"/>
      <c r="P215" s="120">
        <v>267</v>
      </c>
      <c r="Q215" s="120">
        <v>256</v>
      </c>
      <c r="R215" s="120"/>
      <c r="S215" s="120"/>
      <c r="T215" s="120"/>
      <c r="U215" s="120"/>
      <c r="V215" s="120"/>
      <c r="W215" s="120"/>
      <c r="X215" s="120"/>
      <c r="Y215" s="120"/>
      <c r="Z215" s="120"/>
      <c r="AA215" s="120"/>
      <c r="AB215" s="120">
        <v>1.8</v>
      </c>
      <c r="AC215" s="120"/>
      <c r="AD215" s="120"/>
      <c r="AE215" s="120">
        <v>1.4</v>
      </c>
      <c r="AF215" s="120"/>
      <c r="AG215" s="120"/>
      <c r="AH215" s="120"/>
      <c r="AI215" s="120"/>
      <c r="AJ215" s="120"/>
      <c r="AK215" s="120"/>
      <c r="AL215" s="21" t="s">
        <v>496</v>
      </c>
      <c r="AM215" s="39">
        <v>1.9</v>
      </c>
      <c r="AN215" s="21" t="s">
        <v>118</v>
      </c>
      <c r="AO215" s="21" t="s">
        <v>20</v>
      </c>
      <c r="AP215" s="21" t="s">
        <v>120</v>
      </c>
      <c r="AQ215" s="21" t="s">
        <v>121</v>
      </c>
      <c r="AR215" s="21" t="s">
        <v>122</v>
      </c>
      <c r="AS215" s="21" t="s">
        <v>497</v>
      </c>
      <c r="AT215" s="39">
        <v>2018</v>
      </c>
      <c r="AU215" s="21" t="s">
        <v>498</v>
      </c>
      <c r="AV215" s="21" t="s">
        <v>125</v>
      </c>
      <c r="AW215" s="21" t="s">
        <v>126</v>
      </c>
      <c r="AX215" s="21" t="s">
        <v>499</v>
      </c>
      <c r="AY215" s="21" t="str">
        <f>"https://doi.org/"&amp;Table1[[#This Row],[DOI]]</f>
        <v>https://doi.org/10.1111/jiec.12723</v>
      </c>
      <c r="AZ215" s="21" t="s">
        <v>120</v>
      </c>
      <c r="BA215" s="21" t="s">
        <v>500</v>
      </c>
      <c r="BB215" s="21" t="s">
        <v>120</v>
      </c>
      <c r="BC215" s="21" t="s">
        <v>1069</v>
      </c>
      <c r="BD215" s="21" t="s">
        <v>501</v>
      </c>
      <c r="BE215" s="21" t="s">
        <v>131</v>
      </c>
      <c r="BF215" s="21" t="s">
        <v>220</v>
      </c>
      <c r="BG215" s="21" t="s">
        <v>502</v>
      </c>
      <c r="BH215" s="21">
        <v>753</v>
      </c>
      <c r="BI215" s="21">
        <v>1732.7974750000001</v>
      </c>
      <c r="BJ215" s="21">
        <v>1547.405025</v>
      </c>
      <c r="BK215" s="21">
        <v>467.6275</v>
      </c>
      <c r="BL215" s="21">
        <v>466.3775</v>
      </c>
      <c r="BM215" s="21">
        <v>1279996</v>
      </c>
      <c r="BN215" s="21">
        <v>17755</v>
      </c>
      <c r="BO215" s="21" t="s">
        <v>119</v>
      </c>
      <c r="BP215" s="21">
        <v>30791</v>
      </c>
      <c r="BQ215" s="21">
        <v>0.64600000000000002</v>
      </c>
      <c r="BR215" s="21">
        <v>0.77400000000000002</v>
      </c>
      <c r="BS215" s="21">
        <v>4076</v>
      </c>
      <c r="BT215" s="21">
        <v>11540</v>
      </c>
      <c r="BU215" s="21" t="s">
        <v>120</v>
      </c>
      <c r="BV215" s="21" t="s">
        <v>120</v>
      </c>
      <c r="BW215" s="22" t="s">
        <v>368</v>
      </c>
      <c r="BX215" s="23" t="str">
        <f>_xlfn.XLOOKUP(BW215,dimensions_items!$B$4:$B$35,dimensions_items!$C$4:$C$35,"NULL",0)</f>
        <v>R5.2LAM</v>
      </c>
      <c r="BY215" s="23" t="s">
        <v>25</v>
      </c>
      <c r="BZ215" s="22" t="s">
        <v>1492</v>
      </c>
      <c r="CA215" s="22" t="s">
        <v>18</v>
      </c>
      <c r="CB215" s="28" t="s">
        <v>23</v>
      </c>
      <c r="CC215" s="21" t="str">
        <f t="shared" si="12"/>
        <v>RS</v>
      </c>
      <c r="CD215" s="21" t="str">
        <f t="shared" si="13"/>
        <v>M</v>
      </c>
      <c r="CE215" s="21" t="str">
        <f t="shared" si="14"/>
        <v>LAM_LAM-M</v>
      </c>
      <c r="CF215" s="21">
        <f>IF(ISNUMBER(Table1[[#This Row],[concrete]]),Table1[[#This Row],[concrete]],IF(AND(ISNUMBER(Table1[[#This Row],[cement]]),ISNUMBER(Table1[[#This Row],[aggregates]])),Table1[[#This Row],[cement]]+Table1[[#This Row],[aggregates]],""))</f>
        <v>1058</v>
      </c>
    </row>
    <row r="216" spans="1:84" s="8" customFormat="1">
      <c r="A216" s="10">
        <v>214</v>
      </c>
      <c r="B216" s="21" t="s">
        <v>494</v>
      </c>
      <c r="C216" s="21" t="s">
        <v>495</v>
      </c>
      <c r="D216" s="39">
        <v>1981</v>
      </c>
      <c r="E216" s="10"/>
      <c r="F216" s="39"/>
      <c r="G216" s="39"/>
      <c r="H216" s="39"/>
      <c r="I216" s="39"/>
      <c r="J216" s="120">
        <v>31.9</v>
      </c>
      <c r="K216" s="120"/>
      <c r="L216" s="120"/>
      <c r="M216" s="120">
        <v>539</v>
      </c>
      <c r="N216" s="120"/>
      <c r="O216" s="120"/>
      <c r="P216" s="120"/>
      <c r="Q216" s="120"/>
      <c r="R216" s="120"/>
      <c r="S216" s="120"/>
      <c r="T216" s="120">
        <v>1001</v>
      </c>
      <c r="U216" s="120"/>
      <c r="V216" s="120"/>
      <c r="W216" s="120"/>
      <c r="X216" s="120"/>
      <c r="Y216" s="120"/>
      <c r="Z216" s="120"/>
      <c r="AA216" s="120"/>
      <c r="AB216" s="120">
        <v>0.55000000000000004</v>
      </c>
      <c r="AC216" s="120"/>
      <c r="AD216" s="120"/>
      <c r="AE216" s="120">
        <v>0.57999999999999996</v>
      </c>
      <c r="AF216" s="120"/>
      <c r="AG216" s="120"/>
      <c r="AH216" s="120"/>
      <c r="AI216" s="120"/>
      <c r="AJ216" s="120"/>
      <c r="AK216" s="120"/>
      <c r="AL216" s="21" t="s">
        <v>71</v>
      </c>
      <c r="AM216" s="39">
        <v>1.2</v>
      </c>
      <c r="AN216" s="21" t="s">
        <v>118</v>
      </c>
      <c r="AO216" s="21" t="s">
        <v>20</v>
      </c>
      <c r="AP216" s="21" t="s">
        <v>120</v>
      </c>
      <c r="AQ216" s="21" t="s">
        <v>121</v>
      </c>
      <c r="AR216" s="21" t="s">
        <v>122</v>
      </c>
      <c r="AS216" s="21" t="s">
        <v>497</v>
      </c>
      <c r="AT216" s="39">
        <v>2018</v>
      </c>
      <c r="AU216" s="21" t="s">
        <v>498</v>
      </c>
      <c r="AV216" s="21" t="s">
        <v>125</v>
      </c>
      <c r="AW216" s="21" t="s">
        <v>126</v>
      </c>
      <c r="AX216" s="21" t="s">
        <v>499</v>
      </c>
      <c r="AY216" s="21" t="str">
        <f>"https://doi.org/"&amp;Table1[[#This Row],[DOI]]</f>
        <v>https://doi.org/10.1111/jiec.12723</v>
      </c>
      <c r="AZ216" s="21" t="s">
        <v>120</v>
      </c>
      <c r="BA216" s="21" t="s">
        <v>500</v>
      </c>
      <c r="BB216" s="21" t="s">
        <v>120</v>
      </c>
      <c r="BC216" s="21" t="s">
        <v>1069</v>
      </c>
      <c r="BD216" s="21" t="s">
        <v>501</v>
      </c>
      <c r="BE216" s="21" t="s">
        <v>131</v>
      </c>
      <c r="BF216" s="21" t="s">
        <v>220</v>
      </c>
      <c r="BG216" s="21" t="s">
        <v>502</v>
      </c>
      <c r="BH216" s="21">
        <v>753</v>
      </c>
      <c r="BI216" s="21">
        <v>1732.7974750000001</v>
      </c>
      <c r="BJ216" s="21">
        <v>1547.405025</v>
      </c>
      <c r="BK216" s="21">
        <v>467.6275</v>
      </c>
      <c r="BL216" s="21">
        <v>466.3775</v>
      </c>
      <c r="BM216" s="21">
        <v>1279996</v>
      </c>
      <c r="BN216" s="21">
        <v>17755</v>
      </c>
      <c r="BO216" s="21" t="s">
        <v>119</v>
      </c>
      <c r="BP216" s="21">
        <v>30791</v>
      </c>
      <c r="BQ216" s="21">
        <v>0.64600000000000002</v>
      </c>
      <c r="BR216" s="21">
        <v>0.77400000000000002</v>
      </c>
      <c r="BS216" s="21">
        <v>4076</v>
      </c>
      <c r="BT216" s="21">
        <v>11540</v>
      </c>
      <c r="BU216" s="21" t="s">
        <v>120</v>
      </c>
      <c r="BV216" s="21" t="s">
        <v>120</v>
      </c>
      <c r="BW216" s="22" t="s">
        <v>368</v>
      </c>
      <c r="BX216" s="23" t="str">
        <f>_xlfn.XLOOKUP(BW216,dimensions_items!$B$4:$B$35,dimensions_items!$C$4:$C$35,"NULL",0)</f>
        <v>R5.2LAM</v>
      </c>
      <c r="BY216" s="23" t="s">
        <v>25</v>
      </c>
      <c r="BZ216" s="22" t="s">
        <v>1493</v>
      </c>
      <c r="CA216" s="22" t="s">
        <v>18</v>
      </c>
      <c r="CB216" s="28" t="s">
        <v>23</v>
      </c>
      <c r="CC216" s="21" t="str">
        <f t="shared" si="12"/>
        <v>RS</v>
      </c>
      <c r="CD216" s="21" t="str">
        <f t="shared" si="13"/>
        <v>M</v>
      </c>
      <c r="CE216" s="21" t="str">
        <f t="shared" si="14"/>
        <v>LAM_LAM-M</v>
      </c>
      <c r="CF216" s="21">
        <f>IF(ISNUMBER(Table1[[#This Row],[concrete]]),Table1[[#This Row],[concrete]],IF(AND(ISNUMBER(Table1[[#This Row],[cement]]),ISNUMBER(Table1[[#This Row],[aggregates]])),Table1[[#This Row],[cement]]+Table1[[#This Row],[aggregates]],""))</f>
        <v>539</v>
      </c>
    </row>
    <row r="217" spans="1:84" s="8" customFormat="1">
      <c r="A217" s="10">
        <v>215</v>
      </c>
      <c r="B217" s="21" t="s">
        <v>494</v>
      </c>
      <c r="C217" s="21" t="s">
        <v>495</v>
      </c>
      <c r="D217" s="39">
        <v>1981</v>
      </c>
      <c r="E217" s="10"/>
      <c r="F217" s="39">
        <v>37.5</v>
      </c>
      <c r="G217" s="39"/>
      <c r="H217" s="39"/>
      <c r="I217" s="39"/>
      <c r="J217" s="120">
        <v>2.7</v>
      </c>
      <c r="K217" s="120"/>
      <c r="L217" s="120"/>
      <c r="M217" s="120">
        <v>933</v>
      </c>
      <c r="N217" s="120"/>
      <c r="O217" s="120"/>
      <c r="P217" s="120">
        <v>234</v>
      </c>
      <c r="Q217" s="120">
        <v>241</v>
      </c>
      <c r="R217" s="120"/>
      <c r="S217" s="120"/>
      <c r="T217" s="120"/>
      <c r="U217" s="120"/>
      <c r="V217" s="120"/>
      <c r="W217" s="120"/>
      <c r="X217" s="120"/>
      <c r="Y217" s="120"/>
      <c r="Z217" s="120"/>
      <c r="AA217" s="120"/>
      <c r="AB217" s="120">
        <v>1.8</v>
      </c>
      <c r="AC217" s="120"/>
      <c r="AD217" s="120"/>
      <c r="AE217" s="120">
        <v>1.4</v>
      </c>
      <c r="AF217" s="120"/>
      <c r="AG217" s="120"/>
      <c r="AH217" s="120"/>
      <c r="AI217" s="120"/>
      <c r="AJ217" s="120"/>
      <c r="AK217" s="120"/>
      <c r="AL217" s="21" t="s">
        <v>503</v>
      </c>
      <c r="AM217" s="39">
        <v>1</v>
      </c>
      <c r="AN217" s="21" t="s">
        <v>118</v>
      </c>
      <c r="AO217" s="21" t="s">
        <v>24</v>
      </c>
      <c r="AP217" s="21" t="s">
        <v>120</v>
      </c>
      <c r="AQ217" s="21" t="s">
        <v>121</v>
      </c>
      <c r="AR217" s="21" t="s">
        <v>122</v>
      </c>
      <c r="AS217" s="21" t="s">
        <v>497</v>
      </c>
      <c r="AT217" s="39">
        <v>2018</v>
      </c>
      <c r="AU217" s="21" t="s">
        <v>498</v>
      </c>
      <c r="AV217" s="21" t="s">
        <v>125</v>
      </c>
      <c r="AW217" s="21" t="s">
        <v>126</v>
      </c>
      <c r="AX217" s="21" t="s">
        <v>499</v>
      </c>
      <c r="AY217" s="21" t="str">
        <f>"https://doi.org/"&amp;Table1[[#This Row],[DOI]]</f>
        <v>https://doi.org/10.1111/jiec.12723</v>
      </c>
      <c r="AZ217" s="21" t="s">
        <v>120</v>
      </c>
      <c r="BA217" s="21" t="s">
        <v>120</v>
      </c>
      <c r="BB217" s="21" t="s">
        <v>120</v>
      </c>
      <c r="BC217" s="21" t="s">
        <v>1069</v>
      </c>
      <c r="BD217" s="21" t="s">
        <v>501</v>
      </c>
      <c r="BE217" s="21" t="s">
        <v>131</v>
      </c>
      <c r="BF217" s="21" t="s">
        <v>220</v>
      </c>
      <c r="BG217" s="21" t="s">
        <v>502</v>
      </c>
      <c r="BH217" s="21">
        <v>753</v>
      </c>
      <c r="BI217" s="21">
        <v>1732.7974750000001</v>
      </c>
      <c r="BJ217" s="21">
        <v>1547.405025</v>
      </c>
      <c r="BK217" s="21">
        <v>467.6275</v>
      </c>
      <c r="BL217" s="21">
        <v>466.3775</v>
      </c>
      <c r="BM217" s="21">
        <v>1279996</v>
      </c>
      <c r="BN217" s="21">
        <v>17755</v>
      </c>
      <c r="BO217" s="21" t="s">
        <v>119</v>
      </c>
      <c r="BP217" s="21">
        <v>30791</v>
      </c>
      <c r="BQ217" s="21">
        <v>0.64600000000000002</v>
      </c>
      <c r="BR217" s="21">
        <v>0.77400000000000002</v>
      </c>
      <c r="BS217" s="21">
        <v>4076</v>
      </c>
      <c r="BT217" s="21">
        <v>11540</v>
      </c>
      <c r="BU217" s="21" t="s">
        <v>120</v>
      </c>
      <c r="BV217" s="21" t="s">
        <v>120</v>
      </c>
      <c r="BW217" s="22" t="s">
        <v>368</v>
      </c>
      <c r="BX217" s="23" t="str">
        <f>_xlfn.XLOOKUP(BW217,dimensions_items!$B$4:$B$35,dimensions_items!$C$4:$C$35,"NULL",0)</f>
        <v>R5.2LAM</v>
      </c>
      <c r="BY217" s="23" t="s">
        <v>40</v>
      </c>
      <c r="BZ217" s="22" t="s">
        <v>26</v>
      </c>
      <c r="CA217" s="22" t="s">
        <v>18</v>
      </c>
      <c r="CB217" s="28" t="s">
        <v>23</v>
      </c>
      <c r="CC217" s="21" t="str">
        <f t="shared" si="12"/>
        <v>RM</v>
      </c>
      <c r="CD217" s="21" t="str">
        <f t="shared" si="13"/>
        <v>C</v>
      </c>
      <c r="CE217" s="21" t="str">
        <f t="shared" si="14"/>
        <v>LAM_LAM-M</v>
      </c>
      <c r="CF217" s="21">
        <f>IF(ISNUMBER(Table1[[#This Row],[concrete]]),Table1[[#This Row],[concrete]],IF(AND(ISNUMBER(Table1[[#This Row],[cement]]),ISNUMBER(Table1[[#This Row],[aggregates]])),Table1[[#This Row],[cement]]+Table1[[#This Row],[aggregates]],""))</f>
        <v>933</v>
      </c>
    </row>
    <row r="218" spans="1:84" s="8" customFormat="1">
      <c r="A218" s="10">
        <v>216</v>
      </c>
      <c r="B218" s="21" t="s">
        <v>504</v>
      </c>
      <c r="C218" s="21" t="s">
        <v>119</v>
      </c>
      <c r="D218" s="39">
        <v>1890</v>
      </c>
      <c r="E218" s="10">
        <v>1901</v>
      </c>
      <c r="F218" s="39">
        <v>9</v>
      </c>
      <c r="G218" s="39"/>
      <c r="H218" s="39"/>
      <c r="I218" s="39"/>
      <c r="J218" s="120">
        <v>193</v>
      </c>
      <c r="K218" s="120"/>
      <c r="L218" s="120"/>
      <c r="M218" s="120"/>
      <c r="N218" s="120"/>
      <c r="O218" s="120">
        <v>741</v>
      </c>
      <c r="P218" s="120">
        <v>0</v>
      </c>
      <c r="Q218" s="120"/>
      <c r="R218" s="120"/>
      <c r="S218" s="120"/>
      <c r="T218" s="120"/>
      <c r="U218" s="120"/>
      <c r="V218" s="120"/>
      <c r="W218" s="120"/>
      <c r="X218" s="120"/>
      <c r="Y218" s="120"/>
      <c r="Z218" s="120"/>
      <c r="AA218" s="120"/>
      <c r="AB218" s="120">
        <v>2</v>
      </c>
      <c r="AC218" s="120"/>
      <c r="AD218" s="120"/>
      <c r="AE218" s="120"/>
      <c r="AF218" s="120"/>
      <c r="AG218" s="120"/>
      <c r="AH218" s="120"/>
      <c r="AI218" s="120"/>
      <c r="AJ218" s="120"/>
      <c r="AK218" s="120"/>
      <c r="AL218" s="21" t="s">
        <v>505</v>
      </c>
      <c r="AM218" s="39">
        <v>2.5</v>
      </c>
      <c r="AN218" s="21" t="s">
        <v>118</v>
      </c>
      <c r="AO218" s="21" t="s">
        <v>20</v>
      </c>
      <c r="AP218" s="21" t="s">
        <v>120</v>
      </c>
      <c r="AQ218" s="21" t="s">
        <v>119</v>
      </c>
      <c r="AR218" s="21" t="s">
        <v>122</v>
      </c>
      <c r="AS218" s="21" t="s">
        <v>506</v>
      </c>
      <c r="AT218" s="39">
        <v>2018</v>
      </c>
      <c r="AU218" s="21" t="s">
        <v>507</v>
      </c>
      <c r="AV218" s="21" t="s">
        <v>255</v>
      </c>
      <c r="AW218" s="21" t="s">
        <v>126</v>
      </c>
      <c r="AX218" s="21" t="s">
        <v>508</v>
      </c>
      <c r="AY218" s="21" t="str">
        <f>"https://doi.org/"&amp;Table1[[#This Row],[DOI]]</f>
        <v>https://doi.org/10.1016/j.resconrec.2017.11.022</v>
      </c>
      <c r="AZ218" s="21" t="s">
        <v>120</v>
      </c>
      <c r="BA218" s="21" t="s">
        <v>120</v>
      </c>
      <c r="BB218" s="21" t="s">
        <v>509</v>
      </c>
      <c r="BC218" s="21" t="s">
        <v>1070</v>
      </c>
      <c r="BD218" s="21" t="s">
        <v>149</v>
      </c>
      <c r="BE218" s="21" t="s">
        <v>131</v>
      </c>
      <c r="BF218" s="21" t="s">
        <v>132</v>
      </c>
      <c r="BG218" s="21" t="s">
        <v>510</v>
      </c>
      <c r="BH218" s="21">
        <v>6896</v>
      </c>
      <c r="BI218" s="21" t="s">
        <v>119</v>
      </c>
      <c r="BJ218" s="21">
        <v>4100.4502499999999</v>
      </c>
      <c r="BK218" s="21" t="s">
        <v>119</v>
      </c>
      <c r="BL218" s="21">
        <v>71.175002500000005</v>
      </c>
      <c r="BM218" s="21">
        <v>410335</v>
      </c>
      <c r="BN218" s="21">
        <v>4780</v>
      </c>
      <c r="BO218" s="21" t="s">
        <v>119</v>
      </c>
      <c r="BP218" s="21">
        <v>5156</v>
      </c>
      <c r="BQ218" s="21" t="s">
        <v>119</v>
      </c>
      <c r="BR218" s="21">
        <v>0.65700000000000003</v>
      </c>
      <c r="BS218" s="21">
        <v>2520</v>
      </c>
      <c r="BT218" s="21">
        <v>3550</v>
      </c>
      <c r="BU218" s="21" t="s">
        <v>120</v>
      </c>
      <c r="BV218" s="21" t="s">
        <v>120</v>
      </c>
      <c r="BW218" s="22" t="s">
        <v>135</v>
      </c>
      <c r="BX218" s="23" t="str">
        <f>_xlfn.XLOOKUP(BW218,dimensions_items!$B$4:$B$35,dimensions_items!$C$4:$C$35,"NULL",0)</f>
        <v>R5.2OECD</v>
      </c>
      <c r="BY218" s="23" t="s">
        <v>25</v>
      </c>
      <c r="BZ218" s="22" t="s">
        <v>1598</v>
      </c>
      <c r="CA218" s="22" t="s">
        <v>18</v>
      </c>
      <c r="CB218" s="28" t="s">
        <v>19</v>
      </c>
      <c r="CC218" s="21" t="str">
        <f t="shared" si="12"/>
        <v>RS</v>
      </c>
      <c r="CD218" s="21" t="str">
        <f t="shared" si="13"/>
        <v>T</v>
      </c>
      <c r="CE218" s="21" t="str">
        <f t="shared" si="14"/>
        <v>OECD_EU15</v>
      </c>
      <c r="CF218" s="21" t="str">
        <f>IF(ISNUMBER(Table1[[#This Row],[concrete]]),Table1[[#This Row],[concrete]],IF(AND(ISNUMBER(Table1[[#This Row],[cement]]),ISNUMBER(Table1[[#This Row],[aggregates]])),Table1[[#This Row],[cement]]+Table1[[#This Row],[aggregates]],""))</f>
        <v/>
      </c>
    </row>
    <row r="219" spans="1:84" s="8" customFormat="1">
      <c r="A219" s="10">
        <v>217</v>
      </c>
      <c r="B219" s="21" t="s">
        <v>504</v>
      </c>
      <c r="C219" s="21" t="s">
        <v>119</v>
      </c>
      <c r="D219" s="39">
        <v>1900</v>
      </c>
      <c r="E219" s="10">
        <v>1911</v>
      </c>
      <c r="F219" s="39">
        <v>0</v>
      </c>
      <c r="G219" s="39"/>
      <c r="H219" s="39"/>
      <c r="I219" s="39"/>
      <c r="J219" s="120">
        <v>118</v>
      </c>
      <c r="K219" s="120"/>
      <c r="L219" s="120"/>
      <c r="M219" s="120">
        <v>44</v>
      </c>
      <c r="N219" s="120"/>
      <c r="O219" s="120">
        <v>561</v>
      </c>
      <c r="P219" s="120">
        <v>34</v>
      </c>
      <c r="Q219" s="120"/>
      <c r="R219" s="120">
        <v>54</v>
      </c>
      <c r="S219" s="120"/>
      <c r="T219" s="120"/>
      <c r="U219" s="120"/>
      <c r="V219" s="120"/>
      <c r="W219" s="120"/>
      <c r="X219" s="120"/>
      <c r="Y219" s="120"/>
      <c r="Z219" s="120"/>
      <c r="AA219" s="120"/>
      <c r="AB219" s="120">
        <v>3</v>
      </c>
      <c r="AC219" s="120"/>
      <c r="AD219" s="120"/>
      <c r="AE219" s="120"/>
      <c r="AF219" s="120"/>
      <c r="AG219" s="120"/>
      <c r="AH219" s="120"/>
      <c r="AI219" s="120"/>
      <c r="AJ219" s="120"/>
      <c r="AK219" s="120"/>
      <c r="AL219" s="21" t="s">
        <v>505</v>
      </c>
      <c r="AM219" s="39">
        <v>2.5</v>
      </c>
      <c r="AN219" s="21" t="s">
        <v>118</v>
      </c>
      <c r="AO219" s="21" t="s">
        <v>20</v>
      </c>
      <c r="AP219" s="21" t="s">
        <v>120</v>
      </c>
      <c r="AQ219" s="21" t="s">
        <v>119</v>
      </c>
      <c r="AR219" s="21" t="s">
        <v>122</v>
      </c>
      <c r="AS219" s="21" t="s">
        <v>506</v>
      </c>
      <c r="AT219" s="39">
        <v>2018</v>
      </c>
      <c r="AU219" s="21" t="s">
        <v>507</v>
      </c>
      <c r="AV219" s="21" t="s">
        <v>255</v>
      </c>
      <c r="AW219" s="21" t="s">
        <v>126</v>
      </c>
      <c r="AX219" s="21" t="s">
        <v>508</v>
      </c>
      <c r="AY219" s="21" t="str">
        <f>"https://doi.org/"&amp;Table1[[#This Row],[DOI]]</f>
        <v>https://doi.org/10.1016/j.resconrec.2017.11.022</v>
      </c>
      <c r="AZ219" s="21" t="s">
        <v>120</v>
      </c>
      <c r="BA219" s="21" t="s">
        <v>120</v>
      </c>
      <c r="BB219" s="21" t="s">
        <v>509</v>
      </c>
      <c r="BC219" s="21" t="s">
        <v>1070</v>
      </c>
      <c r="BD219" s="21" t="s">
        <v>149</v>
      </c>
      <c r="BE219" s="21" t="s">
        <v>131</v>
      </c>
      <c r="BF219" s="21" t="s">
        <v>132</v>
      </c>
      <c r="BG219" s="21" t="s">
        <v>510</v>
      </c>
      <c r="BH219" s="21">
        <v>6896</v>
      </c>
      <c r="BI219" s="21" t="s">
        <v>119</v>
      </c>
      <c r="BJ219" s="21">
        <v>4100.4502499999999</v>
      </c>
      <c r="BK219" s="21" t="s">
        <v>119</v>
      </c>
      <c r="BL219" s="21">
        <v>71.175002500000005</v>
      </c>
      <c r="BM219" s="21">
        <v>410335</v>
      </c>
      <c r="BN219" s="21">
        <v>5117</v>
      </c>
      <c r="BO219" s="21" t="s">
        <v>119</v>
      </c>
      <c r="BP219" s="21">
        <v>5542</v>
      </c>
      <c r="BQ219" s="21" t="s">
        <v>119</v>
      </c>
      <c r="BR219" s="21">
        <v>0.65700000000000003</v>
      </c>
      <c r="BS219" s="21">
        <v>3438</v>
      </c>
      <c r="BT219" s="21">
        <v>4516</v>
      </c>
      <c r="BU219" s="21" t="s">
        <v>120</v>
      </c>
      <c r="BV219" s="21" t="s">
        <v>120</v>
      </c>
      <c r="BW219" s="22" t="s">
        <v>135</v>
      </c>
      <c r="BX219" s="23" t="str">
        <f>_xlfn.XLOOKUP(BW219,dimensions_items!$B$4:$B$35,dimensions_items!$C$4:$C$35,"NULL",0)</f>
        <v>R5.2OECD</v>
      </c>
      <c r="BY219" s="23" t="s">
        <v>25</v>
      </c>
      <c r="BZ219" s="22" t="s">
        <v>1598</v>
      </c>
      <c r="CA219" s="22" t="s">
        <v>18</v>
      </c>
      <c r="CB219" s="28" t="s">
        <v>19</v>
      </c>
      <c r="CC219" s="21" t="str">
        <f t="shared" si="12"/>
        <v>RS</v>
      </c>
      <c r="CD219" s="21" t="str">
        <f t="shared" si="13"/>
        <v>T</v>
      </c>
      <c r="CE219" s="21" t="str">
        <f t="shared" si="14"/>
        <v>OECD_EU15</v>
      </c>
      <c r="CF219" s="21">
        <f>IF(ISNUMBER(Table1[[#This Row],[concrete]]),Table1[[#This Row],[concrete]],IF(AND(ISNUMBER(Table1[[#This Row],[cement]]),ISNUMBER(Table1[[#This Row],[aggregates]])),Table1[[#This Row],[cement]]+Table1[[#This Row],[aggregates]],""))</f>
        <v>44</v>
      </c>
    </row>
    <row r="220" spans="1:84" s="8" customFormat="1">
      <c r="A220" s="10">
        <v>218</v>
      </c>
      <c r="B220" s="21" t="s">
        <v>504</v>
      </c>
      <c r="C220" s="21" t="s">
        <v>119</v>
      </c>
      <c r="D220" s="39">
        <v>1910</v>
      </c>
      <c r="E220" s="10">
        <v>1921</v>
      </c>
      <c r="F220" s="39">
        <v>0</v>
      </c>
      <c r="G220" s="39"/>
      <c r="H220" s="39"/>
      <c r="I220" s="39"/>
      <c r="J220" s="120">
        <v>136</v>
      </c>
      <c r="K220" s="120"/>
      <c r="L220" s="120"/>
      <c r="M220" s="120">
        <v>17</v>
      </c>
      <c r="N220" s="120"/>
      <c r="O220" s="120">
        <v>722</v>
      </c>
      <c r="P220" s="120">
        <v>44</v>
      </c>
      <c r="Q220" s="120"/>
      <c r="R220" s="120"/>
      <c r="S220" s="120"/>
      <c r="T220" s="120"/>
      <c r="U220" s="120"/>
      <c r="V220" s="120">
        <v>2</v>
      </c>
      <c r="W220" s="120"/>
      <c r="X220" s="120"/>
      <c r="Y220" s="120"/>
      <c r="Z220" s="120"/>
      <c r="AA220" s="120"/>
      <c r="AB220" s="120">
        <v>2</v>
      </c>
      <c r="AC220" s="120"/>
      <c r="AD220" s="120"/>
      <c r="AE220" s="120"/>
      <c r="AF220" s="120"/>
      <c r="AG220" s="120"/>
      <c r="AH220" s="120"/>
      <c r="AI220" s="120"/>
      <c r="AJ220" s="120"/>
      <c r="AK220" s="120"/>
      <c r="AL220" s="21" t="s">
        <v>505</v>
      </c>
      <c r="AM220" s="39">
        <v>3</v>
      </c>
      <c r="AN220" s="21" t="s">
        <v>118</v>
      </c>
      <c r="AO220" s="21" t="s">
        <v>20</v>
      </c>
      <c r="AP220" s="21" t="s">
        <v>120</v>
      </c>
      <c r="AQ220" s="21" t="s">
        <v>119</v>
      </c>
      <c r="AR220" s="21" t="s">
        <v>122</v>
      </c>
      <c r="AS220" s="21" t="s">
        <v>506</v>
      </c>
      <c r="AT220" s="39">
        <v>2018</v>
      </c>
      <c r="AU220" s="21" t="s">
        <v>507</v>
      </c>
      <c r="AV220" s="21" t="s">
        <v>255</v>
      </c>
      <c r="AW220" s="21" t="s">
        <v>126</v>
      </c>
      <c r="AX220" s="21" t="s">
        <v>508</v>
      </c>
      <c r="AY220" s="21" t="str">
        <f>"https://doi.org/"&amp;Table1[[#This Row],[DOI]]</f>
        <v>https://doi.org/10.1016/j.resconrec.2017.11.022</v>
      </c>
      <c r="AZ220" s="21" t="s">
        <v>120</v>
      </c>
      <c r="BA220" s="21" t="s">
        <v>120</v>
      </c>
      <c r="BB220" s="21" t="s">
        <v>509</v>
      </c>
      <c r="BC220" s="21" t="s">
        <v>1070</v>
      </c>
      <c r="BD220" s="21" t="s">
        <v>149</v>
      </c>
      <c r="BE220" s="21" t="s">
        <v>131</v>
      </c>
      <c r="BF220" s="21" t="s">
        <v>132</v>
      </c>
      <c r="BG220" s="21" t="s">
        <v>510</v>
      </c>
      <c r="BH220" s="21">
        <v>6896</v>
      </c>
      <c r="BI220" s="21" t="s">
        <v>119</v>
      </c>
      <c r="BJ220" s="21">
        <v>4100.4502499999999</v>
      </c>
      <c r="BK220" s="21" t="s">
        <v>119</v>
      </c>
      <c r="BL220" s="21">
        <v>71.175002500000005</v>
      </c>
      <c r="BM220" s="21">
        <v>410335</v>
      </c>
      <c r="BN220" s="21">
        <v>5499</v>
      </c>
      <c r="BO220" s="21" t="s">
        <v>119</v>
      </c>
      <c r="BP220" s="21">
        <v>5929</v>
      </c>
      <c r="BQ220" s="21" t="s">
        <v>119</v>
      </c>
      <c r="BR220" s="21">
        <v>0.65700000000000003</v>
      </c>
      <c r="BS220" s="21">
        <v>4476</v>
      </c>
      <c r="BT220" s="21">
        <v>4166</v>
      </c>
      <c r="BU220" s="21" t="s">
        <v>120</v>
      </c>
      <c r="BV220" s="21" t="s">
        <v>120</v>
      </c>
      <c r="BW220" s="22" t="s">
        <v>135</v>
      </c>
      <c r="BX220" s="23" t="str">
        <f>_xlfn.XLOOKUP(BW220,dimensions_items!$B$4:$B$35,dimensions_items!$C$4:$C$35,"NULL",0)</f>
        <v>R5.2OECD</v>
      </c>
      <c r="BY220" s="23" t="s">
        <v>25</v>
      </c>
      <c r="BZ220" s="22" t="s">
        <v>1598</v>
      </c>
      <c r="CA220" s="22" t="s">
        <v>18</v>
      </c>
      <c r="CB220" s="28" t="s">
        <v>19</v>
      </c>
      <c r="CC220" s="21" t="str">
        <f t="shared" si="12"/>
        <v>RS</v>
      </c>
      <c r="CD220" s="21" t="str">
        <f t="shared" si="13"/>
        <v>T</v>
      </c>
      <c r="CE220" s="21" t="str">
        <f t="shared" si="14"/>
        <v>OECD_EU15</v>
      </c>
      <c r="CF220" s="21">
        <f>IF(ISNUMBER(Table1[[#This Row],[concrete]]),Table1[[#This Row],[concrete]],IF(AND(ISNUMBER(Table1[[#This Row],[cement]]),ISNUMBER(Table1[[#This Row],[aggregates]])),Table1[[#This Row],[cement]]+Table1[[#This Row],[aggregates]],""))</f>
        <v>17</v>
      </c>
    </row>
    <row r="221" spans="1:84" s="8" customFormat="1">
      <c r="A221" s="10">
        <v>219</v>
      </c>
      <c r="B221" s="21" t="s">
        <v>504</v>
      </c>
      <c r="C221" s="21" t="s">
        <v>119</v>
      </c>
      <c r="D221" s="39">
        <v>1920</v>
      </c>
      <c r="E221" s="10">
        <v>1931</v>
      </c>
      <c r="F221" s="39">
        <v>0</v>
      </c>
      <c r="G221" s="39"/>
      <c r="H221" s="39"/>
      <c r="I221" s="39"/>
      <c r="J221" s="120">
        <v>141</v>
      </c>
      <c r="K221" s="120"/>
      <c r="L221" s="120"/>
      <c r="M221" s="120">
        <v>289</v>
      </c>
      <c r="N221" s="120"/>
      <c r="O221" s="120">
        <v>123</v>
      </c>
      <c r="P221" s="120">
        <v>19</v>
      </c>
      <c r="Q221" s="120"/>
      <c r="R221" s="120"/>
      <c r="S221" s="120"/>
      <c r="T221" s="120"/>
      <c r="U221" s="120"/>
      <c r="V221" s="120">
        <v>6</v>
      </c>
      <c r="W221" s="120"/>
      <c r="X221" s="120"/>
      <c r="Y221" s="120"/>
      <c r="Z221" s="120"/>
      <c r="AA221" s="120"/>
      <c r="AB221" s="120">
        <v>3</v>
      </c>
      <c r="AC221" s="120"/>
      <c r="AD221" s="120"/>
      <c r="AE221" s="120"/>
      <c r="AF221" s="120"/>
      <c r="AG221" s="120"/>
      <c r="AH221" s="120"/>
      <c r="AI221" s="120"/>
      <c r="AJ221" s="120"/>
      <c r="AK221" s="120"/>
      <c r="AL221" s="21" t="s">
        <v>505</v>
      </c>
      <c r="AM221" s="39">
        <v>2.5</v>
      </c>
      <c r="AN221" s="21" t="s">
        <v>118</v>
      </c>
      <c r="AO221" s="21" t="s">
        <v>20</v>
      </c>
      <c r="AP221" s="21" t="s">
        <v>120</v>
      </c>
      <c r="AQ221" s="21" t="s">
        <v>119</v>
      </c>
      <c r="AR221" s="21" t="s">
        <v>122</v>
      </c>
      <c r="AS221" s="21" t="s">
        <v>506</v>
      </c>
      <c r="AT221" s="39">
        <v>2018</v>
      </c>
      <c r="AU221" s="21" t="s">
        <v>507</v>
      </c>
      <c r="AV221" s="21" t="s">
        <v>255</v>
      </c>
      <c r="AW221" s="21" t="s">
        <v>126</v>
      </c>
      <c r="AX221" s="21" t="s">
        <v>508</v>
      </c>
      <c r="AY221" s="21" t="str">
        <f>"https://doi.org/"&amp;Table1[[#This Row],[DOI]]</f>
        <v>https://doi.org/10.1016/j.resconrec.2017.11.022</v>
      </c>
      <c r="AZ221" s="21" t="s">
        <v>120</v>
      </c>
      <c r="BA221" s="21" t="s">
        <v>120</v>
      </c>
      <c r="BB221" s="21" t="s">
        <v>509</v>
      </c>
      <c r="BC221" s="21" t="s">
        <v>1070</v>
      </c>
      <c r="BD221" s="21" t="s">
        <v>149</v>
      </c>
      <c r="BE221" s="21" t="s">
        <v>131</v>
      </c>
      <c r="BF221" s="21" t="s">
        <v>132</v>
      </c>
      <c r="BG221" s="21" t="s">
        <v>510</v>
      </c>
      <c r="BH221" s="21">
        <v>6896</v>
      </c>
      <c r="BI221" s="21" t="s">
        <v>119</v>
      </c>
      <c r="BJ221" s="21">
        <v>4100.4502499999999</v>
      </c>
      <c r="BK221" s="21" t="s">
        <v>119</v>
      </c>
      <c r="BL221" s="21">
        <v>71.175002500000005</v>
      </c>
      <c r="BM221" s="21">
        <v>410335</v>
      </c>
      <c r="BN221" s="21">
        <v>5876</v>
      </c>
      <c r="BO221" s="21" t="s">
        <v>119</v>
      </c>
      <c r="BP221" s="21">
        <v>6152</v>
      </c>
      <c r="BQ221" s="21" t="s">
        <v>119</v>
      </c>
      <c r="BR221" s="21">
        <v>0.65700000000000003</v>
      </c>
      <c r="BS221" s="21">
        <v>4474</v>
      </c>
      <c r="BT221" s="21">
        <v>5168</v>
      </c>
      <c r="BU221" s="21" t="s">
        <v>120</v>
      </c>
      <c r="BV221" s="21" t="s">
        <v>120</v>
      </c>
      <c r="BW221" s="22" t="s">
        <v>135</v>
      </c>
      <c r="BX221" s="23" t="str">
        <f>_xlfn.XLOOKUP(BW221,dimensions_items!$B$4:$B$35,dimensions_items!$C$4:$C$35,"NULL",0)</f>
        <v>R5.2OECD</v>
      </c>
      <c r="BY221" s="23" t="s">
        <v>25</v>
      </c>
      <c r="BZ221" s="22" t="s">
        <v>1598</v>
      </c>
      <c r="CA221" s="22" t="s">
        <v>18</v>
      </c>
      <c r="CB221" s="28" t="s">
        <v>19</v>
      </c>
      <c r="CC221" s="21" t="str">
        <f t="shared" si="12"/>
        <v>RS</v>
      </c>
      <c r="CD221" s="21" t="str">
        <f t="shared" si="13"/>
        <v>T</v>
      </c>
      <c r="CE221" s="21" t="str">
        <f t="shared" si="14"/>
        <v>OECD_EU15</v>
      </c>
      <c r="CF221" s="21">
        <f>IF(ISNUMBER(Table1[[#This Row],[concrete]]),Table1[[#This Row],[concrete]],IF(AND(ISNUMBER(Table1[[#This Row],[cement]]),ISNUMBER(Table1[[#This Row],[aggregates]])),Table1[[#This Row],[cement]]+Table1[[#This Row],[aggregates]],""))</f>
        <v>289</v>
      </c>
    </row>
    <row r="222" spans="1:84" s="8" customFormat="1">
      <c r="A222" s="10">
        <v>220</v>
      </c>
      <c r="B222" s="21" t="s">
        <v>504</v>
      </c>
      <c r="C222" s="21" t="s">
        <v>119</v>
      </c>
      <c r="D222" s="39">
        <v>1930</v>
      </c>
      <c r="E222" s="10">
        <v>1941</v>
      </c>
      <c r="F222" s="39">
        <v>0</v>
      </c>
      <c r="G222" s="39">
        <v>9</v>
      </c>
      <c r="H222" s="39"/>
      <c r="I222" s="39"/>
      <c r="J222" s="120">
        <v>117</v>
      </c>
      <c r="K222" s="120"/>
      <c r="L222" s="120"/>
      <c r="M222" s="120">
        <v>269</v>
      </c>
      <c r="N222" s="120"/>
      <c r="O222" s="120">
        <v>98</v>
      </c>
      <c r="P222" s="120">
        <v>0</v>
      </c>
      <c r="Q222" s="120"/>
      <c r="R222" s="120">
        <v>69</v>
      </c>
      <c r="S222" s="120">
        <v>22</v>
      </c>
      <c r="T222" s="120"/>
      <c r="U222" s="120"/>
      <c r="V222" s="120">
        <v>4</v>
      </c>
      <c r="W222" s="120"/>
      <c r="X222" s="120"/>
      <c r="Y222" s="120"/>
      <c r="Z222" s="120"/>
      <c r="AA222" s="120"/>
      <c r="AB222" s="120">
        <v>2</v>
      </c>
      <c r="AC222" s="120"/>
      <c r="AD222" s="120"/>
      <c r="AE222" s="120"/>
      <c r="AF222" s="120"/>
      <c r="AG222" s="120"/>
      <c r="AH222" s="120"/>
      <c r="AI222" s="120"/>
      <c r="AJ222" s="120"/>
      <c r="AK222" s="120"/>
      <c r="AL222" s="21" t="s">
        <v>505</v>
      </c>
      <c r="AM222" s="39">
        <v>3</v>
      </c>
      <c r="AN222" s="21" t="s">
        <v>118</v>
      </c>
      <c r="AO222" s="21" t="s">
        <v>20</v>
      </c>
      <c r="AP222" s="21" t="s">
        <v>120</v>
      </c>
      <c r="AQ222" s="21" t="s">
        <v>119</v>
      </c>
      <c r="AR222" s="21" t="s">
        <v>122</v>
      </c>
      <c r="AS222" s="21" t="s">
        <v>506</v>
      </c>
      <c r="AT222" s="39">
        <v>2018</v>
      </c>
      <c r="AU222" s="21" t="s">
        <v>507</v>
      </c>
      <c r="AV222" s="21" t="s">
        <v>255</v>
      </c>
      <c r="AW222" s="21" t="s">
        <v>126</v>
      </c>
      <c r="AX222" s="21" t="s">
        <v>508</v>
      </c>
      <c r="AY222" s="21" t="str">
        <f>"https://doi.org/"&amp;Table1[[#This Row],[DOI]]</f>
        <v>https://doi.org/10.1016/j.resconrec.2017.11.022</v>
      </c>
      <c r="AZ222" s="21" t="s">
        <v>120</v>
      </c>
      <c r="BA222" s="21" t="s">
        <v>120</v>
      </c>
      <c r="BB222" s="21" t="s">
        <v>509</v>
      </c>
      <c r="BC222" s="21" t="s">
        <v>1070</v>
      </c>
      <c r="BD222" s="21" t="s">
        <v>149</v>
      </c>
      <c r="BE222" s="21" t="s">
        <v>131</v>
      </c>
      <c r="BF222" s="21" t="s">
        <v>132</v>
      </c>
      <c r="BG222" s="21" t="s">
        <v>510</v>
      </c>
      <c r="BH222" s="21">
        <v>6896</v>
      </c>
      <c r="BI222" s="21" t="s">
        <v>119</v>
      </c>
      <c r="BJ222" s="21">
        <v>4100.4502499999999</v>
      </c>
      <c r="BK222" s="21" t="s">
        <v>119</v>
      </c>
      <c r="BL222" s="21">
        <v>71.175002500000005</v>
      </c>
      <c r="BM222" s="21">
        <v>410335</v>
      </c>
      <c r="BN222" s="21">
        <v>6131</v>
      </c>
      <c r="BO222" s="21" t="s">
        <v>119</v>
      </c>
      <c r="BP222" s="21">
        <v>6389</v>
      </c>
      <c r="BQ222" s="21" t="s">
        <v>119</v>
      </c>
      <c r="BR222" s="21">
        <v>0.65700000000000003</v>
      </c>
      <c r="BS222" s="21">
        <v>5291</v>
      </c>
      <c r="BT222" s="21">
        <v>6037</v>
      </c>
      <c r="BU222" s="21" t="s">
        <v>120</v>
      </c>
      <c r="BV222" s="21" t="s">
        <v>120</v>
      </c>
      <c r="BW222" s="22" t="s">
        <v>135</v>
      </c>
      <c r="BX222" s="23" t="str">
        <f>_xlfn.XLOOKUP(BW222,dimensions_items!$B$4:$B$35,dimensions_items!$C$4:$C$35,"NULL",0)</f>
        <v>R5.2OECD</v>
      </c>
      <c r="BY222" s="23" t="s">
        <v>25</v>
      </c>
      <c r="BZ222" s="22" t="s">
        <v>1598</v>
      </c>
      <c r="CA222" s="22" t="s">
        <v>18</v>
      </c>
      <c r="CB222" s="28" t="s">
        <v>19</v>
      </c>
      <c r="CC222" s="21" t="str">
        <f t="shared" si="12"/>
        <v>RS</v>
      </c>
      <c r="CD222" s="21" t="str">
        <f t="shared" si="13"/>
        <v>T</v>
      </c>
      <c r="CE222" s="21" t="str">
        <f t="shared" si="14"/>
        <v>OECD_EU15</v>
      </c>
      <c r="CF222" s="21">
        <f>IF(ISNUMBER(Table1[[#This Row],[concrete]]),Table1[[#This Row],[concrete]],IF(AND(ISNUMBER(Table1[[#This Row],[cement]]),ISNUMBER(Table1[[#This Row],[aggregates]])),Table1[[#This Row],[cement]]+Table1[[#This Row],[aggregates]],""))</f>
        <v>269</v>
      </c>
    </row>
    <row r="223" spans="1:84" s="8" customFormat="1">
      <c r="A223" s="10">
        <v>221</v>
      </c>
      <c r="B223" s="21" t="s">
        <v>504</v>
      </c>
      <c r="C223" s="21" t="s">
        <v>119</v>
      </c>
      <c r="D223" s="39">
        <v>1940</v>
      </c>
      <c r="E223" s="10">
        <v>1951</v>
      </c>
      <c r="F223" s="39">
        <v>23</v>
      </c>
      <c r="G223" s="39"/>
      <c r="H223" s="39"/>
      <c r="I223" s="39"/>
      <c r="J223" s="120">
        <v>103</v>
      </c>
      <c r="K223" s="120"/>
      <c r="L223" s="120"/>
      <c r="M223" s="120">
        <v>250</v>
      </c>
      <c r="N223" s="120"/>
      <c r="O223" s="120">
        <v>0</v>
      </c>
      <c r="P223" s="120">
        <v>15</v>
      </c>
      <c r="Q223" s="120"/>
      <c r="R223" s="120">
        <v>54</v>
      </c>
      <c r="S223" s="120">
        <v>0</v>
      </c>
      <c r="T223" s="120"/>
      <c r="U223" s="120"/>
      <c r="V223" s="120"/>
      <c r="W223" s="120"/>
      <c r="X223" s="120"/>
      <c r="Y223" s="120"/>
      <c r="Z223" s="120"/>
      <c r="AA223" s="120"/>
      <c r="AB223" s="120">
        <v>2</v>
      </c>
      <c r="AC223" s="120"/>
      <c r="AD223" s="120"/>
      <c r="AE223" s="120"/>
      <c r="AF223" s="120"/>
      <c r="AG223" s="120"/>
      <c r="AH223" s="120"/>
      <c r="AI223" s="120">
        <v>8</v>
      </c>
      <c r="AJ223" s="120"/>
      <c r="AK223" s="120"/>
      <c r="AL223" s="21" t="s">
        <v>505</v>
      </c>
      <c r="AM223" s="39">
        <v>3</v>
      </c>
      <c r="AN223" s="21" t="s">
        <v>118</v>
      </c>
      <c r="AO223" s="21" t="s">
        <v>20</v>
      </c>
      <c r="AP223" s="21" t="s">
        <v>120</v>
      </c>
      <c r="AQ223" s="21" t="s">
        <v>119</v>
      </c>
      <c r="AR223" s="21" t="s">
        <v>122</v>
      </c>
      <c r="AS223" s="21" t="s">
        <v>506</v>
      </c>
      <c r="AT223" s="39">
        <v>2018</v>
      </c>
      <c r="AU223" s="21" t="s">
        <v>507</v>
      </c>
      <c r="AV223" s="21" t="s">
        <v>255</v>
      </c>
      <c r="AW223" s="21" t="s">
        <v>126</v>
      </c>
      <c r="AX223" s="21" t="s">
        <v>508</v>
      </c>
      <c r="AY223" s="21" t="str">
        <f>"https://doi.org/"&amp;Table1[[#This Row],[DOI]]</f>
        <v>https://doi.org/10.1016/j.resconrec.2017.11.022</v>
      </c>
      <c r="AZ223" s="21" t="s">
        <v>120</v>
      </c>
      <c r="BA223" s="21" t="s">
        <v>120</v>
      </c>
      <c r="BB223" s="21" t="s">
        <v>509</v>
      </c>
      <c r="BC223" s="21" t="s">
        <v>1070</v>
      </c>
      <c r="BD223" s="21" t="s">
        <v>511</v>
      </c>
      <c r="BE223" s="21" t="s">
        <v>131</v>
      </c>
      <c r="BF223" s="21" t="s">
        <v>132</v>
      </c>
      <c r="BG223" s="21" t="s">
        <v>510</v>
      </c>
      <c r="BH223" s="21">
        <v>6896</v>
      </c>
      <c r="BI223" s="21">
        <v>4100.4502499999999</v>
      </c>
      <c r="BJ223" s="21">
        <v>4297.6499999999996</v>
      </c>
      <c r="BK223" s="21">
        <v>71.175002500000005</v>
      </c>
      <c r="BL223" s="21">
        <v>48.747502500000003</v>
      </c>
      <c r="BM223" s="21">
        <v>410335</v>
      </c>
      <c r="BN223" s="21">
        <v>6356</v>
      </c>
      <c r="BO223" s="21" t="s">
        <v>119</v>
      </c>
      <c r="BP223" s="21">
        <v>7070</v>
      </c>
      <c r="BQ223" s="21" t="s">
        <v>119</v>
      </c>
      <c r="BR223" s="21">
        <v>0.65700000000000003</v>
      </c>
      <c r="BS223" s="21">
        <v>6206</v>
      </c>
      <c r="BT223" s="21">
        <v>9078</v>
      </c>
      <c r="BU223" s="21" t="s">
        <v>120</v>
      </c>
      <c r="BV223" s="21" t="s">
        <v>120</v>
      </c>
      <c r="BW223" s="22" t="s">
        <v>135</v>
      </c>
      <c r="BX223" s="23" t="str">
        <f>_xlfn.XLOOKUP(BW223,dimensions_items!$B$4:$B$35,dimensions_items!$C$4:$C$35,"NULL",0)</f>
        <v>R5.2OECD</v>
      </c>
      <c r="BY223" s="23" t="s">
        <v>25</v>
      </c>
      <c r="BZ223" s="22" t="s">
        <v>1598</v>
      </c>
      <c r="CA223" s="22" t="s">
        <v>18</v>
      </c>
      <c r="CB223" s="28" t="s">
        <v>19</v>
      </c>
      <c r="CC223" s="21" t="str">
        <f t="shared" si="12"/>
        <v>RS</v>
      </c>
      <c r="CD223" s="21" t="str">
        <f t="shared" si="13"/>
        <v>T</v>
      </c>
      <c r="CE223" s="21" t="str">
        <f t="shared" si="14"/>
        <v>OECD_EU15</v>
      </c>
      <c r="CF223" s="21">
        <f>IF(ISNUMBER(Table1[[#This Row],[concrete]]),Table1[[#This Row],[concrete]],IF(AND(ISNUMBER(Table1[[#This Row],[cement]]),ISNUMBER(Table1[[#This Row],[aggregates]])),Table1[[#This Row],[cement]]+Table1[[#This Row],[aggregates]],""))</f>
        <v>250</v>
      </c>
    </row>
    <row r="224" spans="1:84" s="8" customFormat="1">
      <c r="A224" s="10">
        <v>222</v>
      </c>
      <c r="B224" s="21" t="s">
        <v>504</v>
      </c>
      <c r="C224" s="21" t="s">
        <v>119</v>
      </c>
      <c r="D224" s="39">
        <v>1950</v>
      </c>
      <c r="E224" s="10">
        <v>1961</v>
      </c>
      <c r="F224" s="39">
        <v>106</v>
      </c>
      <c r="G224" s="39"/>
      <c r="H224" s="39"/>
      <c r="I224" s="39"/>
      <c r="J224" s="120">
        <v>43</v>
      </c>
      <c r="K224" s="120"/>
      <c r="L224" s="120"/>
      <c r="M224" s="120">
        <v>499</v>
      </c>
      <c r="N224" s="120"/>
      <c r="O224" s="120">
        <v>0</v>
      </c>
      <c r="P224" s="120">
        <v>116</v>
      </c>
      <c r="Q224" s="120"/>
      <c r="R224" s="120"/>
      <c r="S224" s="120">
        <v>10</v>
      </c>
      <c r="T224" s="120"/>
      <c r="U224" s="120"/>
      <c r="V224" s="120"/>
      <c r="W224" s="120"/>
      <c r="X224" s="120"/>
      <c r="Y224" s="120"/>
      <c r="Z224" s="120"/>
      <c r="AA224" s="120"/>
      <c r="AB224" s="120">
        <v>1</v>
      </c>
      <c r="AC224" s="120"/>
      <c r="AD224" s="120"/>
      <c r="AE224" s="120"/>
      <c r="AF224" s="120"/>
      <c r="AG224" s="120"/>
      <c r="AH224" s="120"/>
      <c r="AI224" s="120">
        <v>25</v>
      </c>
      <c r="AJ224" s="120"/>
      <c r="AK224" s="120">
        <v>5</v>
      </c>
      <c r="AL224" s="21" t="s">
        <v>505</v>
      </c>
      <c r="AM224" s="39">
        <v>2</v>
      </c>
      <c r="AN224" s="21" t="s">
        <v>118</v>
      </c>
      <c r="AO224" s="21" t="s">
        <v>20</v>
      </c>
      <c r="AP224" s="21" t="s">
        <v>120</v>
      </c>
      <c r="AQ224" s="21" t="s">
        <v>119</v>
      </c>
      <c r="AR224" s="21" t="s">
        <v>122</v>
      </c>
      <c r="AS224" s="21" t="s">
        <v>506</v>
      </c>
      <c r="AT224" s="39">
        <v>2018</v>
      </c>
      <c r="AU224" s="21" t="s">
        <v>507</v>
      </c>
      <c r="AV224" s="21" t="s">
        <v>255</v>
      </c>
      <c r="AW224" s="21" t="s">
        <v>126</v>
      </c>
      <c r="AX224" s="21" t="s">
        <v>508</v>
      </c>
      <c r="AY224" s="21" t="str">
        <f>"https://doi.org/"&amp;Table1[[#This Row],[DOI]]</f>
        <v>https://doi.org/10.1016/j.resconrec.2017.11.022</v>
      </c>
      <c r="AZ224" s="21" t="s">
        <v>120</v>
      </c>
      <c r="BA224" s="21" t="s">
        <v>120</v>
      </c>
      <c r="BB224" s="21" t="s">
        <v>509</v>
      </c>
      <c r="BC224" s="21" t="s">
        <v>1070</v>
      </c>
      <c r="BD224" s="21" t="s">
        <v>420</v>
      </c>
      <c r="BE224" s="21" t="s">
        <v>131</v>
      </c>
      <c r="BF224" s="21" t="s">
        <v>132</v>
      </c>
      <c r="BG224" s="21" t="s">
        <v>510</v>
      </c>
      <c r="BH224" s="21">
        <v>6896</v>
      </c>
      <c r="BI224" s="21">
        <v>4278.8877499999999</v>
      </c>
      <c r="BJ224" s="21">
        <v>4166.3575000000001</v>
      </c>
      <c r="BK224" s="21">
        <v>44.634997499999997</v>
      </c>
      <c r="BL224" s="21">
        <v>31.112500000000001</v>
      </c>
      <c r="BM224" s="21">
        <v>410335</v>
      </c>
      <c r="BN224" s="21">
        <v>7014</v>
      </c>
      <c r="BO224" s="21" t="s">
        <v>119</v>
      </c>
      <c r="BP224" s="21">
        <v>7520</v>
      </c>
      <c r="BQ224" s="21">
        <v>0.65700000000000003</v>
      </c>
      <c r="BR224" s="21">
        <v>0.72499999999999998</v>
      </c>
      <c r="BS224" s="21">
        <v>8816</v>
      </c>
      <c r="BT224" s="21">
        <v>12106</v>
      </c>
      <c r="BU224" s="21" t="s">
        <v>120</v>
      </c>
      <c r="BV224" s="21" t="s">
        <v>120</v>
      </c>
      <c r="BW224" s="22" t="s">
        <v>135</v>
      </c>
      <c r="BX224" s="23" t="str">
        <f>_xlfn.XLOOKUP(BW224,dimensions_items!$B$4:$B$35,dimensions_items!$C$4:$C$35,"NULL",0)</f>
        <v>R5.2OECD</v>
      </c>
      <c r="BY224" s="23" t="s">
        <v>25</v>
      </c>
      <c r="BZ224" s="22" t="s">
        <v>1598</v>
      </c>
      <c r="CA224" s="22" t="s">
        <v>18</v>
      </c>
      <c r="CB224" s="28" t="s">
        <v>19</v>
      </c>
      <c r="CC224" s="21" t="str">
        <f t="shared" si="12"/>
        <v>RS</v>
      </c>
      <c r="CD224" s="21" t="str">
        <f t="shared" si="13"/>
        <v>T</v>
      </c>
      <c r="CE224" s="21" t="str">
        <f t="shared" si="14"/>
        <v>OECD_EU15</v>
      </c>
      <c r="CF224" s="21">
        <f>IF(ISNUMBER(Table1[[#This Row],[concrete]]),Table1[[#This Row],[concrete]],IF(AND(ISNUMBER(Table1[[#This Row],[cement]]),ISNUMBER(Table1[[#This Row],[aggregates]])),Table1[[#This Row],[cement]]+Table1[[#This Row],[aggregates]],""))</f>
        <v>499</v>
      </c>
    </row>
    <row r="225" spans="1:84" s="8" customFormat="1">
      <c r="A225" s="10">
        <v>223</v>
      </c>
      <c r="B225" s="21" t="s">
        <v>504</v>
      </c>
      <c r="C225" s="21" t="s">
        <v>119</v>
      </c>
      <c r="D225" s="39">
        <v>1960</v>
      </c>
      <c r="E225" s="10">
        <v>1971</v>
      </c>
      <c r="F225" s="39">
        <v>81</v>
      </c>
      <c r="G225" s="39"/>
      <c r="H225" s="39"/>
      <c r="I225" s="39"/>
      <c r="J225" s="120">
        <v>53</v>
      </c>
      <c r="K225" s="120"/>
      <c r="L225" s="120"/>
      <c r="M225" s="120">
        <v>369</v>
      </c>
      <c r="N225" s="120"/>
      <c r="O225" s="120">
        <v>0</v>
      </c>
      <c r="P225" s="120">
        <v>0</v>
      </c>
      <c r="Q225" s="120"/>
      <c r="R225" s="120"/>
      <c r="S225" s="120">
        <v>7</v>
      </c>
      <c r="T225" s="120"/>
      <c r="U225" s="120"/>
      <c r="V225" s="120"/>
      <c r="W225" s="120"/>
      <c r="X225" s="120"/>
      <c r="Y225" s="120"/>
      <c r="Z225" s="120"/>
      <c r="AA225" s="120"/>
      <c r="AB225" s="120">
        <v>1</v>
      </c>
      <c r="AC225" s="120"/>
      <c r="AD225" s="120"/>
      <c r="AE225" s="120"/>
      <c r="AF225" s="120"/>
      <c r="AG225" s="120"/>
      <c r="AH225" s="120"/>
      <c r="AI225" s="120">
        <v>28</v>
      </c>
      <c r="AJ225" s="120"/>
      <c r="AK225" s="120"/>
      <c r="AL225" s="21" t="s">
        <v>505</v>
      </c>
      <c r="AM225" s="39">
        <v>2</v>
      </c>
      <c r="AN225" s="21" t="s">
        <v>118</v>
      </c>
      <c r="AO225" s="21" t="s">
        <v>20</v>
      </c>
      <c r="AP225" s="21" t="s">
        <v>120</v>
      </c>
      <c r="AQ225" s="21" t="s">
        <v>119</v>
      </c>
      <c r="AR225" s="21" t="s">
        <v>122</v>
      </c>
      <c r="AS225" s="21" t="s">
        <v>506</v>
      </c>
      <c r="AT225" s="39">
        <v>2018</v>
      </c>
      <c r="AU225" s="21" t="s">
        <v>507</v>
      </c>
      <c r="AV225" s="21" t="s">
        <v>255</v>
      </c>
      <c r="AW225" s="21" t="s">
        <v>126</v>
      </c>
      <c r="AX225" s="21" t="s">
        <v>508</v>
      </c>
      <c r="AY225" s="21" t="str">
        <f>"https://doi.org/"&amp;Table1[[#This Row],[DOI]]</f>
        <v>https://doi.org/10.1016/j.resconrec.2017.11.022</v>
      </c>
      <c r="AZ225" s="21" t="s">
        <v>120</v>
      </c>
      <c r="BA225" s="21" t="s">
        <v>120</v>
      </c>
      <c r="BB225" s="21" t="s">
        <v>509</v>
      </c>
      <c r="BC225" s="21" t="s">
        <v>1070</v>
      </c>
      <c r="BD225" s="21" t="s">
        <v>421</v>
      </c>
      <c r="BE225" s="21" t="s">
        <v>131</v>
      </c>
      <c r="BF225" s="21" t="s">
        <v>132</v>
      </c>
      <c r="BG225" s="21" t="s">
        <v>510</v>
      </c>
      <c r="BH225" s="21">
        <v>6896</v>
      </c>
      <c r="BI225" s="21">
        <v>4484.4077500000003</v>
      </c>
      <c r="BJ225" s="21">
        <v>4416.1899999999996</v>
      </c>
      <c r="BK225" s="21">
        <v>38.380000000000003</v>
      </c>
      <c r="BL225" s="21">
        <v>80.532499999999999</v>
      </c>
      <c r="BM225" s="21">
        <v>410335</v>
      </c>
      <c r="BN225" s="21">
        <v>7480</v>
      </c>
      <c r="BO225" s="21" t="s">
        <v>119</v>
      </c>
      <c r="BP225" s="21">
        <v>8098</v>
      </c>
      <c r="BQ225" s="21">
        <v>0.72499999999999998</v>
      </c>
      <c r="BR225" s="21">
        <v>0.81</v>
      </c>
      <c r="BS225" s="21">
        <v>11391</v>
      </c>
      <c r="BT225" s="21">
        <v>18313</v>
      </c>
      <c r="BU225" s="21" t="s">
        <v>120</v>
      </c>
      <c r="BV225" s="21" t="s">
        <v>120</v>
      </c>
      <c r="BW225" s="22" t="s">
        <v>135</v>
      </c>
      <c r="BX225" s="23" t="str">
        <f>_xlfn.XLOOKUP(BW225,dimensions_items!$B$4:$B$35,dimensions_items!$C$4:$C$35,"NULL",0)</f>
        <v>R5.2OECD</v>
      </c>
      <c r="BY225" s="23" t="s">
        <v>25</v>
      </c>
      <c r="BZ225" s="22" t="s">
        <v>1598</v>
      </c>
      <c r="CA225" s="29" t="s">
        <v>18</v>
      </c>
      <c r="CB225" s="28" t="s">
        <v>19</v>
      </c>
      <c r="CC225" s="21" t="str">
        <f t="shared" si="12"/>
        <v>RS</v>
      </c>
      <c r="CD225" s="21" t="str">
        <f t="shared" si="13"/>
        <v>T</v>
      </c>
      <c r="CE225" s="21" t="str">
        <f t="shared" si="14"/>
        <v>OECD_EU15</v>
      </c>
      <c r="CF225" s="21">
        <f>IF(ISNUMBER(Table1[[#This Row],[concrete]]),Table1[[#This Row],[concrete]],IF(AND(ISNUMBER(Table1[[#This Row],[cement]]),ISNUMBER(Table1[[#This Row],[aggregates]])),Table1[[#This Row],[cement]]+Table1[[#This Row],[aggregates]],""))</f>
        <v>369</v>
      </c>
    </row>
    <row r="226" spans="1:84" s="8" customFormat="1">
      <c r="A226" s="10">
        <v>224</v>
      </c>
      <c r="B226" s="21" t="s">
        <v>504</v>
      </c>
      <c r="C226" s="21" t="s">
        <v>119</v>
      </c>
      <c r="D226" s="39">
        <v>1970</v>
      </c>
      <c r="E226" s="10">
        <v>1981</v>
      </c>
      <c r="F226" s="39">
        <v>48</v>
      </c>
      <c r="G226" s="39"/>
      <c r="H226" s="39"/>
      <c r="I226" s="39"/>
      <c r="J226" s="120">
        <v>58</v>
      </c>
      <c r="K226" s="120"/>
      <c r="L226" s="120"/>
      <c r="M226" s="120">
        <v>178</v>
      </c>
      <c r="N226" s="120"/>
      <c r="O226" s="120">
        <v>0</v>
      </c>
      <c r="P226" s="120">
        <v>0</v>
      </c>
      <c r="Q226" s="120"/>
      <c r="R226" s="120"/>
      <c r="S226" s="120">
        <v>23</v>
      </c>
      <c r="T226" s="120"/>
      <c r="U226" s="120"/>
      <c r="V226" s="120"/>
      <c r="W226" s="120"/>
      <c r="X226" s="120"/>
      <c r="Y226" s="120"/>
      <c r="Z226" s="120"/>
      <c r="AA226" s="120"/>
      <c r="AB226" s="120">
        <v>1</v>
      </c>
      <c r="AC226" s="120"/>
      <c r="AD226" s="120"/>
      <c r="AE226" s="120"/>
      <c r="AF226" s="120"/>
      <c r="AG226" s="120"/>
      <c r="AH226" s="120"/>
      <c r="AI226" s="120">
        <v>51</v>
      </c>
      <c r="AJ226" s="120"/>
      <c r="AK226" s="120"/>
      <c r="AL226" s="21" t="s">
        <v>505</v>
      </c>
      <c r="AM226" s="39">
        <v>1.5</v>
      </c>
      <c r="AN226" s="21" t="s">
        <v>118</v>
      </c>
      <c r="AO226" s="21" t="s">
        <v>20</v>
      </c>
      <c r="AP226" s="21" t="s">
        <v>120</v>
      </c>
      <c r="AQ226" s="21" t="s">
        <v>119</v>
      </c>
      <c r="AR226" s="21" t="s">
        <v>122</v>
      </c>
      <c r="AS226" s="21" t="s">
        <v>506</v>
      </c>
      <c r="AT226" s="39">
        <v>2018</v>
      </c>
      <c r="AU226" s="21" t="s">
        <v>507</v>
      </c>
      <c r="AV226" s="21" t="s">
        <v>255</v>
      </c>
      <c r="AW226" s="21" t="s">
        <v>126</v>
      </c>
      <c r="AX226" s="21" t="s">
        <v>508</v>
      </c>
      <c r="AY226" s="21" t="str">
        <f>"https://doi.org/"&amp;Table1[[#This Row],[DOI]]</f>
        <v>https://doi.org/10.1016/j.resconrec.2017.11.022</v>
      </c>
      <c r="AZ226" s="21" t="s">
        <v>120</v>
      </c>
      <c r="BA226" s="21" t="s">
        <v>120</v>
      </c>
      <c r="BB226" s="21" t="s">
        <v>509</v>
      </c>
      <c r="BC226" s="21" t="s">
        <v>1070</v>
      </c>
      <c r="BD226" s="21" t="s">
        <v>422</v>
      </c>
      <c r="BE226" s="21" t="s">
        <v>131</v>
      </c>
      <c r="BF226" s="21" t="s">
        <v>132</v>
      </c>
      <c r="BG226" s="21" t="s">
        <v>510</v>
      </c>
      <c r="BH226" s="21">
        <v>6896</v>
      </c>
      <c r="BI226" s="21">
        <v>4720.8924999999999</v>
      </c>
      <c r="BJ226" s="21">
        <v>4701.2950000000001</v>
      </c>
      <c r="BK226" s="21">
        <v>72.5</v>
      </c>
      <c r="BL226" s="21">
        <v>61.07</v>
      </c>
      <c r="BM226" s="21">
        <v>410335</v>
      </c>
      <c r="BN226" s="21">
        <v>8043</v>
      </c>
      <c r="BO226" s="21" t="s">
        <v>119</v>
      </c>
      <c r="BP226" s="21">
        <v>8320</v>
      </c>
      <c r="BQ226" s="21">
        <v>0.81</v>
      </c>
      <c r="BR226" s="21">
        <v>0.83099999999999996</v>
      </c>
      <c r="BS226" s="21">
        <v>18133</v>
      </c>
      <c r="BT226" s="21">
        <v>20617</v>
      </c>
      <c r="BU226" s="21" t="s">
        <v>120</v>
      </c>
      <c r="BV226" s="21" t="s">
        <v>120</v>
      </c>
      <c r="BW226" s="22" t="s">
        <v>135</v>
      </c>
      <c r="BX226" s="23" t="str">
        <f>_xlfn.XLOOKUP(BW226,dimensions_items!$B$4:$B$35,dimensions_items!$C$4:$C$35,"NULL",0)</f>
        <v>R5.2OECD</v>
      </c>
      <c r="BY226" s="23" t="s">
        <v>25</v>
      </c>
      <c r="BZ226" s="22" t="s">
        <v>1598</v>
      </c>
      <c r="CA226" s="22" t="s">
        <v>18</v>
      </c>
      <c r="CB226" s="28" t="s">
        <v>19</v>
      </c>
      <c r="CC226" s="21" t="str">
        <f t="shared" si="12"/>
        <v>RS</v>
      </c>
      <c r="CD226" s="21" t="str">
        <f t="shared" si="13"/>
        <v>T</v>
      </c>
      <c r="CE226" s="21" t="str">
        <f t="shared" si="14"/>
        <v>OECD_EU15</v>
      </c>
      <c r="CF226" s="21">
        <f>IF(ISNUMBER(Table1[[#This Row],[concrete]]),Table1[[#This Row],[concrete]],IF(AND(ISNUMBER(Table1[[#This Row],[cement]]),ISNUMBER(Table1[[#This Row],[aggregates]])),Table1[[#This Row],[cement]]+Table1[[#This Row],[aggregates]],""))</f>
        <v>178</v>
      </c>
    </row>
    <row r="227" spans="1:84" s="8" customFormat="1">
      <c r="A227" s="10">
        <v>225</v>
      </c>
      <c r="B227" s="21" t="s">
        <v>504</v>
      </c>
      <c r="C227" s="21" t="s">
        <v>119</v>
      </c>
      <c r="D227" s="39">
        <v>1980</v>
      </c>
      <c r="E227" s="10">
        <v>1991</v>
      </c>
      <c r="F227" s="39">
        <v>63</v>
      </c>
      <c r="G227" s="39"/>
      <c r="H227" s="39"/>
      <c r="I227" s="39"/>
      <c r="J227" s="120">
        <v>54</v>
      </c>
      <c r="K227" s="120"/>
      <c r="L227" s="120"/>
      <c r="M227" s="120">
        <v>294</v>
      </c>
      <c r="N227" s="120"/>
      <c r="O227" s="120">
        <v>0</v>
      </c>
      <c r="P227" s="120">
        <v>0</v>
      </c>
      <c r="Q227" s="120"/>
      <c r="R227" s="120"/>
      <c r="S227" s="120">
        <v>28</v>
      </c>
      <c r="T227" s="120"/>
      <c r="U227" s="120"/>
      <c r="V227" s="120">
        <v>3</v>
      </c>
      <c r="W227" s="120"/>
      <c r="X227" s="120"/>
      <c r="Y227" s="120"/>
      <c r="Z227" s="120"/>
      <c r="AA227" s="120"/>
      <c r="AB227" s="120">
        <v>4</v>
      </c>
      <c r="AC227" s="120"/>
      <c r="AD227" s="120">
        <v>1</v>
      </c>
      <c r="AE227" s="120"/>
      <c r="AF227" s="120"/>
      <c r="AG227" s="120"/>
      <c r="AH227" s="120"/>
      <c r="AI227" s="120">
        <v>74</v>
      </c>
      <c r="AJ227" s="120"/>
      <c r="AK227" s="120"/>
      <c r="AL227" s="21" t="s">
        <v>505</v>
      </c>
      <c r="AM227" s="39">
        <v>2</v>
      </c>
      <c r="AN227" s="21" t="s">
        <v>118</v>
      </c>
      <c r="AO227" s="21" t="s">
        <v>20</v>
      </c>
      <c r="AP227" s="21" t="s">
        <v>120</v>
      </c>
      <c r="AQ227" s="21" t="s">
        <v>119</v>
      </c>
      <c r="AR227" s="21" t="s">
        <v>122</v>
      </c>
      <c r="AS227" s="21" t="s">
        <v>506</v>
      </c>
      <c r="AT227" s="39">
        <v>2018</v>
      </c>
      <c r="AU227" s="21" t="s">
        <v>507</v>
      </c>
      <c r="AV227" s="21" t="s">
        <v>255</v>
      </c>
      <c r="AW227" s="21" t="s">
        <v>126</v>
      </c>
      <c r="AX227" s="21" t="s">
        <v>508</v>
      </c>
      <c r="AY227" s="21" t="str">
        <f>"https://doi.org/"&amp;Table1[[#This Row],[DOI]]</f>
        <v>https://doi.org/10.1016/j.resconrec.2017.11.022</v>
      </c>
      <c r="AZ227" s="21" t="s">
        <v>120</v>
      </c>
      <c r="BA227" s="21" t="s">
        <v>120</v>
      </c>
      <c r="BB227" s="21" t="s">
        <v>509</v>
      </c>
      <c r="BC227" s="21" t="s">
        <v>1070</v>
      </c>
      <c r="BD227" s="21" t="s">
        <v>241</v>
      </c>
      <c r="BE227" s="21" t="s">
        <v>131</v>
      </c>
      <c r="BF227" s="21" t="s">
        <v>132</v>
      </c>
      <c r="BG227" s="21" t="s">
        <v>510</v>
      </c>
      <c r="BH227" s="21">
        <v>6896</v>
      </c>
      <c r="BI227" s="21">
        <v>4741.3975</v>
      </c>
      <c r="BJ227" s="21">
        <v>4332.125</v>
      </c>
      <c r="BK227" s="21">
        <v>62.127497499999997</v>
      </c>
      <c r="BL227" s="21">
        <v>76.347502500000004</v>
      </c>
      <c r="BM227" s="21">
        <v>410335</v>
      </c>
      <c r="BN227" s="21">
        <v>8310</v>
      </c>
      <c r="BO227" s="21" t="s">
        <v>119</v>
      </c>
      <c r="BP227" s="21">
        <v>8618</v>
      </c>
      <c r="BQ227" s="21">
        <v>0.83099999999999996</v>
      </c>
      <c r="BR227" s="21">
        <v>0.83099999999999996</v>
      </c>
      <c r="BS227" s="21">
        <v>20491</v>
      </c>
      <c r="BT227" s="21">
        <v>26114</v>
      </c>
      <c r="BU227" s="21" t="s">
        <v>120</v>
      </c>
      <c r="BV227" s="21" t="s">
        <v>120</v>
      </c>
      <c r="BW227" s="22" t="s">
        <v>135</v>
      </c>
      <c r="BX227" s="23" t="str">
        <f>_xlfn.XLOOKUP(BW227,dimensions_items!$B$4:$B$35,dimensions_items!$C$4:$C$35,"NULL",0)</f>
        <v>R5.2OECD</v>
      </c>
      <c r="BY227" s="23" t="s">
        <v>25</v>
      </c>
      <c r="BZ227" s="22" t="s">
        <v>1598</v>
      </c>
      <c r="CA227" s="22" t="s">
        <v>18</v>
      </c>
      <c r="CB227" s="28" t="s">
        <v>19</v>
      </c>
      <c r="CC227" s="21" t="str">
        <f t="shared" si="12"/>
        <v>RS</v>
      </c>
      <c r="CD227" s="21" t="str">
        <f t="shared" si="13"/>
        <v>T</v>
      </c>
      <c r="CE227" s="21" t="str">
        <f t="shared" si="14"/>
        <v>OECD_EU15</v>
      </c>
      <c r="CF227" s="21">
        <f>IF(ISNUMBER(Table1[[#This Row],[concrete]]),Table1[[#This Row],[concrete]],IF(AND(ISNUMBER(Table1[[#This Row],[cement]]),ISNUMBER(Table1[[#This Row],[aggregates]])),Table1[[#This Row],[cement]]+Table1[[#This Row],[aggregates]],""))</f>
        <v>294</v>
      </c>
    </row>
    <row r="228" spans="1:84" s="8" customFormat="1">
      <c r="A228" s="10">
        <v>226</v>
      </c>
      <c r="B228" s="21" t="s">
        <v>504</v>
      </c>
      <c r="C228" s="21" t="s">
        <v>119</v>
      </c>
      <c r="D228" s="39">
        <v>1990</v>
      </c>
      <c r="E228" s="10">
        <v>2001</v>
      </c>
      <c r="F228" s="39">
        <v>64</v>
      </c>
      <c r="G228" s="39"/>
      <c r="H228" s="39"/>
      <c r="I228" s="39"/>
      <c r="J228" s="120">
        <v>50</v>
      </c>
      <c r="K228" s="120"/>
      <c r="L228" s="120"/>
      <c r="M228" s="120">
        <v>183</v>
      </c>
      <c r="N228" s="120"/>
      <c r="O228" s="120">
        <v>0</v>
      </c>
      <c r="P228" s="120">
        <v>0</v>
      </c>
      <c r="Q228" s="120"/>
      <c r="R228" s="120"/>
      <c r="S228" s="120">
        <v>25</v>
      </c>
      <c r="T228" s="120"/>
      <c r="U228" s="120"/>
      <c r="V228" s="120"/>
      <c r="W228" s="120"/>
      <c r="X228" s="120"/>
      <c r="Y228" s="120"/>
      <c r="Z228" s="120"/>
      <c r="AA228" s="120"/>
      <c r="AB228" s="120">
        <v>2</v>
      </c>
      <c r="AC228" s="120"/>
      <c r="AD228" s="120">
        <v>3</v>
      </c>
      <c r="AE228" s="120"/>
      <c r="AF228" s="120"/>
      <c r="AG228" s="120"/>
      <c r="AH228" s="120"/>
      <c r="AI228" s="120">
        <v>52</v>
      </c>
      <c r="AJ228" s="120"/>
      <c r="AK228" s="120"/>
      <c r="AL228" s="21" t="s">
        <v>505</v>
      </c>
      <c r="AM228" s="39">
        <v>1.5</v>
      </c>
      <c r="AN228" s="21" t="s">
        <v>118</v>
      </c>
      <c r="AO228" s="21" t="s">
        <v>20</v>
      </c>
      <c r="AP228" s="21" t="s">
        <v>120</v>
      </c>
      <c r="AQ228" s="21" t="s">
        <v>119</v>
      </c>
      <c r="AR228" s="21" t="s">
        <v>122</v>
      </c>
      <c r="AS228" s="21" t="s">
        <v>506</v>
      </c>
      <c r="AT228" s="39">
        <v>2018</v>
      </c>
      <c r="AU228" s="21" t="s">
        <v>507</v>
      </c>
      <c r="AV228" s="21" t="s">
        <v>255</v>
      </c>
      <c r="AW228" s="21" t="s">
        <v>126</v>
      </c>
      <c r="AX228" s="21" t="s">
        <v>508</v>
      </c>
      <c r="AY228" s="21" t="str">
        <f>"https://doi.org/"&amp;Table1[[#This Row],[DOI]]</f>
        <v>https://doi.org/10.1016/j.resconrec.2017.11.022</v>
      </c>
      <c r="AZ228" s="21" t="s">
        <v>120</v>
      </c>
      <c r="BA228" s="21" t="s">
        <v>120</v>
      </c>
      <c r="BB228" s="21" t="s">
        <v>509</v>
      </c>
      <c r="BC228" s="21" t="s">
        <v>1070</v>
      </c>
      <c r="BD228" s="21" t="s">
        <v>491</v>
      </c>
      <c r="BE228" s="21" t="s">
        <v>131</v>
      </c>
      <c r="BF228" s="21" t="s">
        <v>132</v>
      </c>
      <c r="BG228" s="21" t="s">
        <v>510</v>
      </c>
      <c r="BH228" s="21">
        <v>6896</v>
      </c>
      <c r="BI228" s="21">
        <v>3984.7224999999999</v>
      </c>
      <c r="BJ228" s="21">
        <v>4347.2250000000004</v>
      </c>
      <c r="BK228" s="21">
        <v>75.084999999999994</v>
      </c>
      <c r="BL228" s="21">
        <v>94.957497500000002</v>
      </c>
      <c r="BM228" s="21">
        <v>410335</v>
      </c>
      <c r="BN228" s="21">
        <v>8559</v>
      </c>
      <c r="BO228" s="21" t="s">
        <v>119</v>
      </c>
      <c r="BP228" s="21">
        <v>8896</v>
      </c>
      <c r="BQ228" s="21">
        <v>0.83099999999999996</v>
      </c>
      <c r="BR228" s="21">
        <v>0.84</v>
      </c>
      <c r="BS228" s="21">
        <v>26364</v>
      </c>
      <c r="BT228" s="21">
        <v>35603</v>
      </c>
      <c r="BU228" s="21" t="s">
        <v>120</v>
      </c>
      <c r="BV228" s="21" t="s">
        <v>120</v>
      </c>
      <c r="BW228" s="22" t="s">
        <v>135</v>
      </c>
      <c r="BX228" s="23" t="str">
        <f>_xlfn.XLOOKUP(BW228,dimensions_items!$B$4:$B$35,dimensions_items!$C$4:$C$35,"NULL",0)</f>
        <v>R5.2OECD</v>
      </c>
      <c r="BY228" s="23" t="s">
        <v>25</v>
      </c>
      <c r="BZ228" s="22" t="s">
        <v>1598</v>
      </c>
      <c r="CA228" s="22" t="s">
        <v>18</v>
      </c>
      <c r="CB228" s="28" t="s">
        <v>19</v>
      </c>
      <c r="CC228" s="21" t="str">
        <f t="shared" si="12"/>
        <v>RS</v>
      </c>
      <c r="CD228" s="21" t="str">
        <f t="shared" si="13"/>
        <v>T</v>
      </c>
      <c r="CE228" s="21" t="str">
        <f t="shared" si="14"/>
        <v>OECD_EU15</v>
      </c>
      <c r="CF228" s="21">
        <f>IF(ISNUMBER(Table1[[#This Row],[concrete]]),Table1[[#This Row],[concrete]],IF(AND(ISNUMBER(Table1[[#This Row],[cement]]),ISNUMBER(Table1[[#This Row],[aggregates]])),Table1[[#This Row],[cement]]+Table1[[#This Row],[aggregates]],""))</f>
        <v>183</v>
      </c>
    </row>
    <row r="229" spans="1:84" s="8" customFormat="1">
      <c r="A229" s="10">
        <v>227</v>
      </c>
      <c r="B229" s="21" t="s">
        <v>504</v>
      </c>
      <c r="C229" s="21" t="s">
        <v>119</v>
      </c>
      <c r="D229" s="39">
        <v>2000</v>
      </c>
      <c r="E229" s="10">
        <v>2011</v>
      </c>
      <c r="F229" s="39">
        <v>15</v>
      </c>
      <c r="G229" s="39"/>
      <c r="H229" s="39"/>
      <c r="I229" s="39"/>
      <c r="J229" s="120">
        <v>47</v>
      </c>
      <c r="K229" s="120"/>
      <c r="L229" s="120"/>
      <c r="M229" s="120">
        <v>176</v>
      </c>
      <c r="N229" s="120"/>
      <c r="O229" s="120">
        <v>0</v>
      </c>
      <c r="P229" s="120">
        <v>0</v>
      </c>
      <c r="Q229" s="120"/>
      <c r="R229" s="120"/>
      <c r="S229" s="120">
        <v>50</v>
      </c>
      <c r="T229" s="120"/>
      <c r="U229" s="120"/>
      <c r="V229" s="120"/>
      <c r="W229" s="120"/>
      <c r="X229" s="120"/>
      <c r="Y229" s="120"/>
      <c r="Z229" s="120"/>
      <c r="AA229" s="120"/>
      <c r="AB229" s="120">
        <v>2</v>
      </c>
      <c r="AC229" s="120"/>
      <c r="AD229" s="120">
        <v>11</v>
      </c>
      <c r="AE229" s="120"/>
      <c r="AF229" s="120"/>
      <c r="AG229" s="120"/>
      <c r="AH229" s="120"/>
      <c r="AI229" s="120">
        <v>47</v>
      </c>
      <c r="AJ229" s="120"/>
      <c r="AK229" s="120"/>
      <c r="AL229" s="21" t="s">
        <v>505</v>
      </c>
      <c r="AM229" s="39">
        <v>2</v>
      </c>
      <c r="AN229" s="21" t="s">
        <v>118</v>
      </c>
      <c r="AO229" s="21" t="s">
        <v>20</v>
      </c>
      <c r="AP229" s="21" t="s">
        <v>120</v>
      </c>
      <c r="AQ229" s="21" t="s">
        <v>119</v>
      </c>
      <c r="AR229" s="21" t="s">
        <v>122</v>
      </c>
      <c r="AS229" s="21" t="s">
        <v>506</v>
      </c>
      <c r="AT229" s="39">
        <v>2018</v>
      </c>
      <c r="AU229" s="21" t="s">
        <v>507</v>
      </c>
      <c r="AV229" s="21" t="s">
        <v>255</v>
      </c>
      <c r="AW229" s="21" t="s">
        <v>126</v>
      </c>
      <c r="AX229" s="21" t="s">
        <v>508</v>
      </c>
      <c r="AY229" s="21" t="str">
        <f>"https://doi.org/"&amp;Table1[[#This Row],[DOI]]</f>
        <v>https://doi.org/10.1016/j.resconrec.2017.11.022</v>
      </c>
      <c r="AZ229" s="21" t="s">
        <v>120</v>
      </c>
      <c r="BA229" s="21" t="s">
        <v>120</v>
      </c>
      <c r="BB229" s="21" t="s">
        <v>509</v>
      </c>
      <c r="BC229" s="21" t="s">
        <v>1070</v>
      </c>
      <c r="BD229" s="21" t="s">
        <v>219</v>
      </c>
      <c r="BE229" s="21" t="s">
        <v>131</v>
      </c>
      <c r="BF229" s="21" t="s">
        <v>132</v>
      </c>
      <c r="BG229" s="21" t="s">
        <v>510</v>
      </c>
      <c r="BH229" s="21">
        <v>6896</v>
      </c>
      <c r="BI229" s="21">
        <v>3938.7424999999998</v>
      </c>
      <c r="BJ229" s="21">
        <v>4048.0875000000001</v>
      </c>
      <c r="BK229" s="21">
        <v>50.544997500000001</v>
      </c>
      <c r="BL229" s="21">
        <v>82.224997500000001</v>
      </c>
      <c r="BM229" s="21">
        <v>410335</v>
      </c>
      <c r="BN229" s="21">
        <v>8872</v>
      </c>
      <c r="BO229" s="21" t="s">
        <v>119</v>
      </c>
      <c r="BP229" s="21">
        <v>9449</v>
      </c>
      <c r="BQ229" s="21">
        <v>0.84</v>
      </c>
      <c r="BR229" s="21">
        <v>0.85099999999999998</v>
      </c>
      <c r="BS229" s="21">
        <v>36374</v>
      </c>
      <c r="BT229" s="21">
        <v>42079</v>
      </c>
      <c r="BU229" s="21" t="s">
        <v>120</v>
      </c>
      <c r="BV229" s="21" t="s">
        <v>120</v>
      </c>
      <c r="BW229" s="22" t="s">
        <v>135</v>
      </c>
      <c r="BX229" s="23" t="str">
        <f>_xlfn.XLOOKUP(BW229,dimensions_items!$B$4:$B$35,dimensions_items!$C$4:$C$35,"NULL",0)</f>
        <v>R5.2OECD</v>
      </c>
      <c r="BY229" s="23" t="s">
        <v>25</v>
      </c>
      <c r="BZ229" s="22" t="s">
        <v>1598</v>
      </c>
      <c r="CA229" s="22" t="s">
        <v>18</v>
      </c>
      <c r="CB229" s="28" t="s">
        <v>19</v>
      </c>
      <c r="CC229" s="21" t="str">
        <f t="shared" si="12"/>
        <v>RS</v>
      </c>
      <c r="CD229" s="21" t="str">
        <f t="shared" si="13"/>
        <v>T</v>
      </c>
      <c r="CE229" s="21" t="str">
        <f t="shared" si="14"/>
        <v>OECD_EU15</v>
      </c>
      <c r="CF229" s="21">
        <f>IF(ISNUMBER(Table1[[#This Row],[concrete]]),Table1[[#This Row],[concrete]],IF(AND(ISNUMBER(Table1[[#This Row],[cement]]),ISNUMBER(Table1[[#This Row],[aggregates]])),Table1[[#This Row],[cement]]+Table1[[#This Row],[aggregates]],""))</f>
        <v>176</v>
      </c>
    </row>
    <row r="230" spans="1:84" s="8" customFormat="1">
      <c r="A230" s="10">
        <v>228</v>
      </c>
      <c r="B230" s="21" t="s">
        <v>504</v>
      </c>
      <c r="C230" s="21" t="s">
        <v>119</v>
      </c>
      <c r="D230" s="39">
        <v>1880</v>
      </c>
      <c r="E230" s="10">
        <v>1901</v>
      </c>
      <c r="F230" s="39">
        <v>14</v>
      </c>
      <c r="G230" s="39"/>
      <c r="H230" s="39"/>
      <c r="I230" s="39"/>
      <c r="J230" s="120">
        <v>204</v>
      </c>
      <c r="K230" s="120"/>
      <c r="L230" s="120"/>
      <c r="M230" s="120"/>
      <c r="N230" s="120"/>
      <c r="O230" s="120">
        <v>312</v>
      </c>
      <c r="P230" s="120">
        <v>0</v>
      </c>
      <c r="Q230" s="120"/>
      <c r="R230" s="120"/>
      <c r="S230" s="120"/>
      <c r="T230" s="120"/>
      <c r="U230" s="120"/>
      <c r="V230" s="120"/>
      <c r="W230" s="120"/>
      <c r="X230" s="120"/>
      <c r="Y230" s="120"/>
      <c r="Z230" s="120"/>
      <c r="AA230" s="120"/>
      <c r="AB230" s="120">
        <v>4</v>
      </c>
      <c r="AC230" s="120"/>
      <c r="AD230" s="120"/>
      <c r="AE230" s="120"/>
      <c r="AF230" s="120"/>
      <c r="AG230" s="120"/>
      <c r="AH230" s="120"/>
      <c r="AI230" s="120">
        <v>0</v>
      </c>
      <c r="AJ230" s="120"/>
      <c r="AK230" s="120"/>
      <c r="AL230" s="21" t="s">
        <v>512</v>
      </c>
      <c r="AM230" s="39">
        <v>2</v>
      </c>
      <c r="AN230" s="21" t="s">
        <v>118</v>
      </c>
      <c r="AO230" s="21" t="s">
        <v>24</v>
      </c>
      <c r="AP230" s="21" t="s">
        <v>120</v>
      </c>
      <c r="AQ230" s="21" t="s">
        <v>119</v>
      </c>
      <c r="AR230" s="21" t="s">
        <v>122</v>
      </c>
      <c r="AS230" s="21" t="s">
        <v>506</v>
      </c>
      <c r="AT230" s="39">
        <v>2018</v>
      </c>
      <c r="AU230" s="21" t="s">
        <v>507</v>
      </c>
      <c r="AV230" s="21" t="s">
        <v>255</v>
      </c>
      <c r="AW230" s="21" t="s">
        <v>126</v>
      </c>
      <c r="AX230" s="21" t="s">
        <v>508</v>
      </c>
      <c r="AY230" s="21" t="str">
        <f>"https://doi.org/"&amp;Table1[[#This Row],[DOI]]</f>
        <v>https://doi.org/10.1016/j.resconrec.2017.11.022</v>
      </c>
      <c r="AZ230" s="21" t="s">
        <v>120</v>
      </c>
      <c r="BA230" s="21" t="s">
        <v>120</v>
      </c>
      <c r="BB230" s="21" t="s">
        <v>509</v>
      </c>
      <c r="BC230" s="21" t="s">
        <v>1070</v>
      </c>
      <c r="BD230" s="21" t="s">
        <v>149</v>
      </c>
      <c r="BE230" s="21" t="s">
        <v>131</v>
      </c>
      <c r="BF230" s="21" t="s">
        <v>132</v>
      </c>
      <c r="BG230" s="21" t="s">
        <v>510</v>
      </c>
      <c r="BH230" s="21">
        <v>6896</v>
      </c>
      <c r="BI230" s="21" t="s">
        <v>119</v>
      </c>
      <c r="BJ230" s="21">
        <v>4100.4502499999999</v>
      </c>
      <c r="BK230" s="21" t="s">
        <v>119</v>
      </c>
      <c r="BL230" s="21">
        <v>71.175002500000005</v>
      </c>
      <c r="BM230" s="21">
        <v>410335</v>
      </c>
      <c r="BN230" s="21">
        <v>4572</v>
      </c>
      <c r="BO230" s="21" t="s">
        <v>119</v>
      </c>
      <c r="BP230" s="21">
        <v>5156</v>
      </c>
      <c r="BQ230" s="21" t="s">
        <v>119</v>
      </c>
      <c r="BR230" s="21">
        <v>0.65700000000000003</v>
      </c>
      <c r="BS230" s="21">
        <v>2118</v>
      </c>
      <c r="BT230" s="21">
        <v>3550</v>
      </c>
      <c r="BU230" s="21" t="s">
        <v>120</v>
      </c>
      <c r="BV230" s="21" t="s">
        <v>120</v>
      </c>
      <c r="BW230" s="22" t="s">
        <v>135</v>
      </c>
      <c r="BX230" s="23" t="str">
        <f>_xlfn.XLOOKUP(BW230,dimensions_items!$B$4:$B$35,dimensions_items!$C$4:$C$35,"NULL",0)</f>
        <v>R5.2OECD</v>
      </c>
      <c r="BY230" s="21" t="s">
        <v>29</v>
      </c>
      <c r="BZ230" s="22" t="s">
        <v>1598</v>
      </c>
      <c r="CA230" s="22" t="s">
        <v>18</v>
      </c>
      <c r="CB230" s="28" t="s">
        <v>19</v>
      </c>
      <c r="CC230" s="21" t="str">
        <f t="shared" si="12"/>
        <v>RM</v>
      </c>
      <c r="CD230" s="21" t="str">
        <f t="shared" si="13"/>
        <v>T</v>
      </c>
      <c r="CE230" s="21" t="str">
        <f t="shared" si="14"/>
        <v>OECD_EU15</v>
      </c>
      <c r="CF230" s="21" t="str">
        <f>IF(ISNUMBER(Table1[[#This Row],[concrete]]),Table1[[#This Row],[concrete]],IF(AND(ISNUMBER(Table1[[#This Row],[cement]]),ISNUMBER(Table1[[#This Row],[aggregates]])),Table1[[#This Row],[cement]]+Table1[[#This Row],[aggregates]],""))</f>
        <v/>
      </c>
    </row>
    <row r="231" spans="1:84" s="8" customFormat="1">
      <c r="A231" s="10">
        <v>229</v>
      </c>
      <c r="B231" s="21" t="s">
        <v>504</v>
      </c>
      <c r="C231" s="21" t="s">
        <v>119</v>
      </c>
      <c r="D231" s="39">
        <v>1880</v>
      </c>
      <c r="E231" s="10">
        <v>1901</v>
      </c>
      <c r="F231" s="39">
        <v>17</v>
      </c>
      <c r="G231" s="39"/>
      <c r="H231" s="39"/>
      <c r="I231" s="39"/>
      <c r="J231" s="120">
        <v>192</v>
      </c>
      <c r="K231" s="120"/>
      <c r="L231" s="120"/>
      <c r="M231" s="120">
        <v>63</v>
      </c>
      <c r="N231" s="120"/>
      <c r="O231" s="120">
        <v>277</v>
      </c>
      <c r="P231" s="120">
        <v>38</v>
      </c>
      <c r="Q231" s="120"/>
      <c r="R231" s="120">
        <v>320</v>
      </c>
      <c r="S231" s="120"/>
      <c r="T231" s="120"/>
      <c r="U231" s="120"/>
      <c r="V231" s="120"/>
      <c r="W231" s="120"/>
      <c r="X231" s="120"/>
      <c r="Y231" s="120"/>
      <c r="Z231" s="120"/>
      <c r="AA231" s="120"/>
      <c r="AB231" s="120">
        <v>6</v>
      </c>
      <c r="AC231" s="120"/>
      <c r="AD231" s="120"/>
      <c r="AE231" s="120"/>
      <c r="AF231" s="120"/>
      <c r="AG231" s="120"/>
      <c r="AH231" s="120"/>
      <c r="AI231" s="120">
        <v>0</v>
      </c>
      <c r="AJ231" s="120"/>
      <c r="AK231" s="120"/>
      <c r="AL231" s="21" t="s">
        <v>512</v>
      </c>
      <c r="AM231" s="39">
        <v>2</v>
      </c>
      <c r="AN231" s="21" t="s">
        <v>118</v>
      </c>
      <c r="AO231" s="21" t="s">
        <v>24</v>
      </c>
      <c r="AP231" s="21" t="s">
        <v>120</v>
      </c>
      <c r="AQ231" s="21" t="s">
        <v>119</v>
      </c>
      <c r="AR231" s="21" t="s">
        <v>122</v>
      </c>
      <c r="AS231" s="21" t="s">
        <v>506</v>
      </c>
      <c r="AT231" s="39">
        <v>2018</v>
      </c>
      <c r="AU231" s="21" t="s">
        <v>507</v>
      </c>
      <c r="AV231" s="21" t="s">
        <v>255</v>
      </c>
      <c r="AW231" s="21" t="s">
        <v>126</v>
      </c>
      <c r="AX231" s="21" t="s">
        <v>508</v>
      </c>
      <c r="AY231" s="21" t="str">
        <f>"https://doi.org/"&amp;Table1[[#This Row],[DOI]]</f>
        <v>https://doi.org/10.1016/j.resconrec.2017.11.022</v>
      </c>
      <c r="AZ231" s="21" t="s">
        <v>120</v>
      </c>
      <c r="BA231" s="21" t="s">
        <v>120</v>
      </c>
      <c r="BB231" s="21" t="s">
        <v>509</v>
      </c>
      <c r="BC231" s="21" t="s">
        <v>1070</v>
      </c>
      <c r="BD231" s="21" t="s">
        <v>149</v>
      </c>
      <c r="BE231" s="21" t="s">
        <v>131</v>
      </c>
      <c r="BF231" s="21" t="s">
        <v>132</v>
      </c>
      <c r="BG231" s="21" t="s">
        <v>510</v>
      </c>
      <c r="BH231" s="21">
        <v>6896</v>
      </c>
      <c r="BI231" s="21" t="s">
        <v>119</v>
      </c>
      <c r="BJ231" s="21">
        <v>4100.4502499999999</v>
      </c>
      <c r="BK231" s="21" t="s">
        <v>119</v>
      </c>
      <c r="BL231" s="21">
        <v>71.175002500000005</v>
      </c>
      <c r="BM231" s="21">
        <v>410335</v>
      </c>
      <c r="BN231" s="21">
        <v>4572</v>
      </c>
      <c r="BO231" s="21" t="s">
        <v>119</v>
      </c>
      <c r="BP231" s="21">
        <v>5156</v>
      </c>
      <c r="BQ231" s="21" t="s">
        <v>119</v>
      </c>
      <c r="BR231" s="21">
        <v>0.65700000000000003</v>
      </c>
      <c r="BS231" s="21">
        <v>2118</v>
      </c>
      <c r="BT231" s="21">
        <v>3550</v>
      </c>
      <c r="BU231" s="21" t="s">
        <v>120</v>
      </c>
      <c r="BV231" s="21" t="s">
        <v>120</v>
      </c>
      <c r="BW231" s="22" t="s">
        <v>135</v>
      </c>
      <c r="BX231" s="23" t="str">
        <f>_xlfn.XLOOKUP(BW231,dimensions_items!$B$4:$B$35,dimensions_items!$C$4:$C$35,"NULL",0)</f>
        <v>R5.2OECD</v>
      </c>
      <c r="BY231" s="21" t="s">
        <v>29</v>
      </c>
      <c r="BZ231" s="22" t="s">
        <v>1598</v>
      </c>
      <c r="CA231" s="22" t="s">
        <v>18</v>
      </c>
      <c r="CB231" s="28" t="s">
        <v>19</v>
      </c>
      <c r="CC231" s="21" t="str">
        <f t="shared" si="12"/>
        <v>RM</v>
      </c>
      <c r="CD231" s="21" t="str">
        <f t="shared" si="13"/>
        <v>T</v>
      </c>
      <c r="CE231" s="21" t="str">
        <f t="shared" si="14"/>
        <v>OECD_EU15</v>
      </c>
      <c r="CF231" s="21">
        <f>IF(ISNUMBER(Table1[[#This Row],[concrete]]),Table1[[#This Row],[concrete]],IF(AND(ISNUMBER(Table1[[#This Row],[cement]]),ISNUMBER(Table1[[#This Row],[aggregates]])),Table1[[#This Row],[cement]]+Table1[[#This Row],[aggregates]],""))</f>
        <v>63</v>
      </c>
    </row>
    <row r="232" spans="1:84" s="8" customFormat="1">
      <c r="A232" s="10">
        <v>230</v>
      </c>
      <c r="B232" s="21" t="s">
        <v>504</v>
      </c>
      <c r="C232" s="21" t="s">
        <v>119</v>
      </c>
      <c r="D232" s="39">
        <v>1890</v>
      </c>
      <c r="E232" s="10">
        <v>1911</v>
      </c>
      <c r="F232" s="39">
        <v>0</v>
      </c>
      <c r="G232" s="39"/>
      <c r="H232" s="39"/>
      <c r="I232" s="39"/>
      <c r="J232" s="120">
        <v>280</v>
      </c>
      <c r="K232" s="120"/>
      <c r="L232" s="120"/>
      <c r="M232" s="120"/>
      <c r="N232" s="120"/>
      <c r="O232" s="120">
        <v>0</v>
      </c>
      <c r="P232" s="120">
        <v>89</v>
      </c>
      <c r="Q232" s="120"/>
      <c r="R232" s="120">
        <v>116</v>
      </c>
      <c r="S232" s="120"/>
      <c r="T232" s="120"/>
      <c r="U232" s="120"/>
      <c r="V232" s="120">
        <v>3</v>
      </c>
      <c r="W232" s="120"/>
      <c r="X232" s="120"/>
      <c r="Y232" s="120"/>
      <c r="Z232" s="120"/>
      <c r="AA232" s="120"/>
      <c r="AB232" s="120">
        <v>4</v>
      </c>
      <c r="AC232" s="120"/>
      <c r="AD232" s="120"/>
      <c r="AE232" s="120"/>
      <c r="AF232" s="120"/>
      <c r="AG232" s="120"/>
      <c r="AH232" s="120"/>
      <c r="AI232" s="120">
        <v>0</v>
      </c>
      <c r="AJ232" s="120"/>
      <c r="AK232" s="120"/>
      <c r="AL232" s="21" t="s">
        <v>512</v>
      </c>
      <c r="AM232" s="39">
        <v>2</v>
      </c>
      <c r="AN232" s="21" t="s">
        <v>118</v>
      </c>
      <c r="AO232" s="21" t="s">
        <v>24</v>
      </c>
      <c r="AP232" s="21" t="s">
        <v>120</v>
      </c>
      <c r="AQ232" s="21" t="s">
        <v>119</v>
      </c>
      <c r="AR232" s="21" t="s">
        <v>122</v>
      </c>
      <c r="AS232" s="21" t="s">
        <v>506</v>
      </c>
      <c r="AT232" s="39">
        <v>2018</v>
      </c>
      <c r="AU232" s="21" t="s">
        <v>507</v>
      </c>
      <c r="AV232" s="21" t="s">
        <v>255</v>
      </c>
      <c r="AW232" s="21" t="s">
        <v>126</v>
      </c>
      <c r="AX232" s="21" t="s">
        <v>508</v>
      </c>
      <c r="AY232" s="21" t="str">
        <f>"https://doi.org/"&amp;Table1[[#This Row],[DOI]]</f>
        <v>https://doi.org/10.1016/j.resconrec.2017.11.022</v>
      </c>
      <c r="AZ232" s="21" t="s">
        <v>120</v>
      </c>
      <c r="BA232" s="21" t="s">
        <v>120</v>
      </c>
      <c r="BB232" s="21" t="s">
        <v>509</v>
      </c>
      <c r="BC232" s="21" t="s">
        <v>1070</v>
      </c>
      <c r="BD232" s="21" t="s">
        <v>149</v>
      </c>
      <c r="BE232" s="21" t="s">
        <v>131</v>
      </c>
      <c r="BF232" s="21" t="s">
        <v>132</v>
      </c>
      <c r="BG232" s="21" t="s">
        <v>510</v>
      </c>
      <c r="BH232" s="21">
        <v>6896</v>
      </c>
      <c r="BI232" s="21" t="s">
        <v>119</v>
      </c>
      <c r="BJ232" s="21">
        <v>4100.4502499999999</v>
      </c>
      <c r="BK232" s="21" t="s">
        <v>119</v>
      </c>
      <c r="BL232" s="21">
        <v>71.175002500000005</v>
      </c>
      <c r="BM232" s="21">
        <v>410335</v>
      </c>
      <c r="BN232" s="21">
        <v>4780</v>
      </c>
      <c r="BO232" s="21" t="s">
        <v>119</v>
      </c>
      <c r="BP232" s="21">
        <v>5542</v>
      </c>
      <c r="BQ232" s="21" t="s">
        <v>119</v>
      </c>
      <c r="BR232" s="21">
        <v>0.65700000000000003</v>
      </c>
      <c r="BS232" s="21">
        <v>2520</v>
      </c>
      <c r="BT232" s="21">
        <v>4516</v>
      </c>
      <c r="BU232" s="21" t="s">
        <v>120</v>
      </c>
      <c r="BV232" s="21" t="s">
        <v>120</v>
      </c>
      <c r="BW232" s="22" t="s">
        <v>135</v>
      </c>
      <c r="BX232" s="23" t="str">
        <f>_xlfn.XLOOKUP(BW232,dimensions_items!$B$4:$B$35,dimensions_items!$C$4:$C$35,"NULL",0)</f>
        <v>R5.2OECD</v>
      </c>
      <c r="BY232" s="21" t="s">
        <v>29</v>
      </c>
      <c r="BZ232" s="22" t="s">
        <v>1598</v>
      </c>
      <c r="CA232" s="22" t="s">
        <v>18</v>
      </c>
      <c r="CB232" s="28" t="s">
        <v>19</v>
      </c>
      <c r="CC232" s="21" t="str">
        <f t="shared" si="12"/>
        <v>RM</v>
      </c>
      <c r="CD232" s="21" t="str">
        <f t="shared" si="13"/>
        <v>T</v>
      </c>
      <c r="CE232" s="21" t="str">
        <f t="shared" si="14"/>
        <v>OECD_EU15</v>
      </c>
      <c r="CF232" s="21" t="str">
        <f>IF(ISNUMBER(Table1[[#This Row],[concrete]]),Table1[[#This Row],[concrete]],IF(AND(ISNUMBER(Table1[[#This Row],[cement]]),ISNUMBER(Table1[[#This Row],[aggregates]])),Table1[[#This Row],[cement]]+Table1[[#This Row],[aggregates]],""))</f>
        <v/>
      </c>
    </row>
    <row r="233" spans="1:84" s="8" customFormat="1">
      <c r="A233" s="10">
        <v>231</v>
      </c>
      <c r="B233" s="21" t="s">
        <v>504</v>
      </c>
      <c r="C233" s="21" t="s">
        <v>119</v>
      </c>
      <c r="D233" s="39">
        <v>1920</v>
      </c>
      <c r="E233" s="10">
        <v>1931</v>
      </c>
      <c r="F233" s="39">
        <v>63</v>
      </c>
      <c r="G233" s="39"/>
      <c r="H233" s="39"/>
      <c r="I233" s="39"/>
      <c r="J233" s="120">
        <v>167</v>
      </c>
      <c r="K233" s="120"/>
      <c r="L233" s="120"/>
      <c r="M233" s="120">
        <v>399</v>
      </c>
      <c r="N233" s="120"/>
      <c r="O233" s="120">
        <v>118</v>
      </c>
      <c r="P233" s="120">
        <v>19</v>
      </c>
      <c r="Q233" s="120"/>
      <c r="R233" s="120"/>
      <c r="S233" s="120"/>
      <c r="T233" s="120"/>
      <c r="U233" s="120"/>
      <c r="V233" s="120"/>
      <c r="W233" s="120"/>
      <c r="X233" s="120"/>
      <c r="Y233" s="120"/>
      <c r="Z233" s="120"/>
      <c r="AA233" s="120"/>
      <c r="AB233" s="120">
        <v>3</v>
      </c>
      <c r="AC233" s="120"/>
      <c r="AD233" s="120"/>
      <c r="AE233" s="120"/>
      <c r="AF233" s="120"/>
      <c r="AG233" s="120"/>
      <c r="AH233" s="120"/>
      <c r="AI233" s="120">
        <v>0</v>
      </c>
      <c r="AJ233" s="120"/>
      <c r="AK233" s="120"/>
      <c r="AL233" s="21" t="s">
        <v>512</v>
      </c>
      <c r="AM233" s="39">
        <v>3</v>
      </c>
      <c r="AN233" s="21" t="s">
        <v>118</v>
      </c>
      <c r="AO233" s="21" t="s">
        <v>24</v>
      </c>
      <c r="AP233" s="21" t="s">
        <v>120</v>
      </c>
      <c r="AQ233" s="21" t="s">
        <v>119</v>
      </c>
      <c r="AR233" s="21" t="s">
        <v>122</v>
      </c>
      <c r="AS233" s="21" t="s">
        <v>506</v>
      </c>
      <c r="AT233" s="39">
        <v>2018</v>
      </c>
      <c r="AU233" s="21" t="s">
        <v>507</v>
      </c>
      <c r="AV233" s="21" t="s">
        <v>255</v>
      </c>
      <c r="AW233" s="21" t="s">
        <v>126</v>
      </c>
      <c r="AX233" s="21" t="s">
        <v>508</v>
      </c>
      <c r="AY233" s="21" t="str">
        <f>"https://doi.org/"&amp;Table1[[#This Row],[DOI]]</f>
        <v>https://doi.org/10.1016/j.resconrec.2017.11.022</v>
      </c>
      <c r="AZ233" s="21" t="s">
        <v>120</v>
      </c>
      <c r="BA233" s="21" t="s">
        <v>120</v>
      </c>
      <c r="BB233" s="21" t="s">
        <v>509</v>
      </c>
      <c r="BC233" s="21" t="s">
        <v>1070</v>
      </c>
      <c r="BD233" s="21" t="s">
        <v>149</v>
      </c>
      <c r="BE233" s="21" t="s">
        <v>131</v>
      </c>
      <c r="BF233" s="21" t="s">
        <v>132</v>
      </c>
      <c r="BG233" s="21" t="s">
        <v>510</v>
      </c>
      <c r="BH233" s="21">
        <v>6896</v>
      </c>
      <c r="BI233" s="21" t="s">
        <v>119</v>
      </c>
      <c r="BJ233" s="21">
        <v>4100.4502499999999</v>
      </c>
      <c r="BK233" s="21" t="s">
        <v>119</v>
      </c>
      <c r="BL233" s="21">
        <v>71.175002500000005</v>
      </c>
      <c r="BM233" s="21">
        <v>410335</v>
      </c>
      <c r="BN233" s="21">
        <v>5876</v>
      </c>
      <c r="BO233" s="21" t="s">
        <v>119</v>
      </c>
      <c r="BP233" s="21">
        <v>6152</v>
      </c>
      <c r="BQ233" s="21" t="s">
        <v>119</v>
      </c>
      <c r="BR233" s="21">
        <v>0.65700000000000003</v>
      </c>
      <c r="BS233" s="21">
        <v>4474</v>
      </c>
      <c r="BT233" s="21">
        <v>5168</v>
      </c>
      <c r="BU233" s="21" t="s">
        <v>120</v>
      </c>
      <c r="BV233" s="21" t="s">
        <v>120</v>
      </c>
      <c r="BW233" s="22" t="s">
        <v>135</v>
      </c>
      <c r="BX233" s="23" t="str">
        <f>_xlfn.XLOOKUP(BW233,dimensions_items!$B$4:$B$35,dimensions_items!$C$4:$C$35,"NULL",0)</f>
        <v>R5.2OECD</v>
      </c>
      <c r="BY233" s="21" t="s">
        <v>29</v>
      </c>
      <c r="BZ233" s="22" t="s">
        <v>1598</v>
      </c>
      <c r="CA233" s="22" t="s">
        <v>18</v>
      </c>
      <c r="CB233" s="28" t="s">
        <v>19</v>
      </c>
      <c r="CC233" s="21" t="str">
        <f t="shared" si="12"/>
        <v>RM</v>
      </c>
      <c r="CD233" s="21" t="str">
        <f t="shared" si="13"/>
        <v>T</v>
      </c>
      <c r="CE233" s="21" t="str">
        <f t="shared" si="14"/>
        <v>OECD_EU15</v>
      </c>
      <c r="CF233" s="21">
        <f>IF(ISNUMBER(Table1[[#This Row],[concrete]]),Table1[[#This Row],[concrete]],IF(AND(ISNUMBER(Table1[[#This Row],[cement]]),ISNUMBER(Table1[[#This Row],[aggregates]])),Table1[[#This Row],[cement]]+Table1[[#This Row],[aggregates]],""))</f>
        <v>399</v>
      </c>
    </row>
    <row r="234" spans="1:84" s="8" customFormat="1">
      <c r="A234" s="10">
        <v>232</v>
      </c>
      <c r="B234" s="21" t="s">
        <v>504</v>
      </c>
      <c r="C234" s="21" t="s">
        <v>119</v>
      </c>
      <c r="D234" s="39">
        <v>1930</v>
      </c>
      <c r="E234" s="10">
        <v>1951</v>
      </c>
      <c r="F234" s="39">
        <v>68</v>
      </c>
      <c r="G234" s="39"/>
      <c r="H234" s="39"/>
      <c r="I234" s="39"/>
      <c r="J234" s="120">
        <v>187</v>
      </c>
      <c r="K234" s="120"/>
      <c r="L234" s="120"/>
      <c r="M234" s="120">
        <v>303</v>
      </c>
      <c r="N234" s="120"/>
      <c r="O234" s="120">
        <v>81</v>
      </c>
      <c r="P234" s="120">
        <v>16</v>
      </c>
      <c r="Q234" s="120"/>
      <c r="R234" s="120"/>
      <c r="S234" s="120"/>
      <c r="T234" s="120"/>
      <c r="U234" s="120"/>
      <c r="V234" s="120">
        <v>5</v>
      </c>
      <c r="W234" s="120"/>
      <c r="X234" s="120"/>
      <c r="Y234" s="120"/>
      <c r="Z234" s="120"/>
      <c r="AA234" s="120"/>
      <c r="AB234" s="120">
        <v>5</v>
      </c>
      <c r="AC234" s="120"/>
      <c r="AD234" s="120"/>
      <c r="AE234" s="120"/>
      <c r="AF234" s="120"/>
      <c r="AG234" s="120"/>
      <c r="AH234" s="120"/>
      <c r="AI234" s="120">
        <v>0</v>
      </c>
      <c r="AJ234" s="120"/>
      <c r="AK234" s="120"/>
      <c r="AL234" s="21" t="s">
        <v>512</v>
      </c>
      <c r="AM234" s="39">
        <v>3</v>
      </c>
      <c r="AN234" s="21" t="s">
        <v>118</v>
      </c>
      <c r="AO234" s="21" t="s">
        <v>24</v>
      </c>
      <c r="AP234" s="21" t="s">
        <v>120</v>
      </c>
      <c r="AQ234" s="21" t="s">
        <v>119</v>
      </c>
      <c r="AR234" s="21" t="s">
        <v>122</v>
      </c>
      <c r="AS234" s="21" t="s">
        <v>506</v>
      </c>
      <c r="AT234" s="39">
        <v>2018</v>
      </c>
      <c r="AU234" s="21" t="s">
        <v>507</v>
      </c>
      <c r="AV234" s="21" t="s">
        <v>255</v>
      </c>
      <c r="AW234" s="21" t="s">
        <v>126</v>
      </c>
      <c r="AX234" s="21" t="s">
        <v>508</v>
      </c>
      <c r="AY234" s="21" t="str">
        <f>"https://doi.org/"&amp;Table1[[#This Row],[DOI]]</f>
        <v>https://doi.org/10.1016/j.resconrec.2017.11.022</v>
      </c>
      <c r="AZ234" s="21" t="s">
        <v>120</v>
      </c>
      <c r="BA234" s="21" t="s">
        <v>120</v>
      </c>
      <c r="BB234" s="21" t="s">
        <v>509</v>
      </c>
      <c r="BC234" s="21" t="s">
        <v>1070</v>
      </c>
      <c r="BD234" s="21" t="s">
        <v>511</v>
      </c>
      <c r="BE234" s="21" t="s">
        <v>131</v>
      </c>
      <c r="BF234" s="21" t="s">
        <v>132</v>
      </c>
      <c r="BG234" s="21" t="s">
        <v>510</v>
      </c>
      <c r="BH234" s="21">
        <v>6896</v>
      </c>
      <c r="BI234" s="21">
        <v>4100.4502499999999</v>
      </c>
      <c r="BJ234" s="21">
        <v>4297.6499999999996</v>
      </c>
      <c r="BK234" s="21">
        <v>71.175002500000005</v>
      </c>
      <c r="BL234" s="21">
        <v>48.747502500000003</v>
      </c>
      <c r="BM234" s="21">
        <v>410335</v>
      </c>
      <c r="BN234" s="21">
        <v>6131</v>
      </c>
      <c r="BO234" s="21" t="s">
        <v>119</v>
      </c>
      <c r="BP234" s="21">
        <v>7070</v>
      </c>
      <c r="BQ234" s="21" t="s">
        <v>119</v>
      </c>
      <c r="BR234" s="21">
        <v>0.65700000000000003</v>
      </c>
      <c r="BS234" s="21">
        <v>5291</v>
      </c>
      <c r="BT234" s="21">
        <v>9078</v>
      </c>
      <c r="BU234" s="21" t="s">
        <v>120</v>
      </c>
      <c r="BV234" s="21" t="s">
        <v>120</v>
      </c>
      <c r="BW234" s="22" t="s">
        <v>135</v>
      </c>
      <c r="BX234" s="23" t="str">
        <f>_xlfn.XLOOKUP(BW234,dimensions_items!$B$4:$B$35,dimensions_items!$C$4:$C$35,"NULL",0)</f>
        <v>R5.2OECD</v>
      </c>
      <c r="BY234" s="21" t="s">
        <v>29</v>
      </c>
      <c r="BZ234" s="22" t="s">
        <v>1598</v>
      </c>
      <c r="CA234" s="22" t="s">
        <v>18</v>
      </c>
      <c r="CB234" s="28" t="s">
        <v>19</v>
      </c>
      <c r="CC234" s="21" t="str">
        <f t="shared" si="12"/>
        <v>RM</v>
      </c>
      <c r="CD234" s="21" t="str">
        <f t="shared" si="13"/>
        <v>T</v>
      </c>
      <c r="CE234" s="21" t="str">
        <f t="shared" si="14"/>
        <v>OECD_EU15</v>
      </c>
      <c r="CF234" s="21">
        <f>IF(ISNUMBER(Table1[[#This Row],[concrete]]),Table1[[#This Row],[concrete]],IF(AND(ISNUMBER(Table1[[#This Row],[cement]]),ISNUMBER(Table1[[#This Row],[aggregates]])),Table1[[#This Row],[cement]]+Table1[[#This Row],[aggregates]],""))</f>
        <v>303</v>
      </c>
    </row>
    <row r="235" spans="1:84" s="8" customFormat="1">
      <c r="A235" s="10">
        <v>233</v>
      </c>
      <c r="B235" s="21" t="s">
        <v>504</v>
      </c>
      <c r="C235" s="21" t="s">
        <v>119</v>
      </c>
      <c r="D235" s="39">
        <v>1990</v>
      </c>
      <c r="E235" s="10">
        <v>2001</v>
      </c>
      <c r="F235" s="39">
        <v>428</v>
      </c>
      <c r="G235" s="39"/>
      <c r="H235" s="39"/>
      <c r="I235" s="39"/>
      <c r="J235" s="120">
        <v>44</v>
      </c>
      <c r="K235" s="120"/>
      <c r="L235" s="120"/>
      <c r="M235" s="120">
        <v>295</v>
      </c>
      <c r="N235" s="120"/>
      <c r="O235" s="120">
        <v>0</v>
      </c>
      <c r="P235" s="120">
        <v>0</v>
      </c>
      <c r="Q235" s="120"/>
      <c r="R235" s="120"/>
      <c r="S235" s="120">
        <v>35</v>
      </c>
      <c r="T235" s="120"/>
      <c r="U235" s="120"/>
      <c r="V235" s="120"/>
      <c r="W235" s="120"/>
      <c r="X235" s="120"/>
      <c r="Y235" s="120"/>
      <c r="Z235" s="120"/>
      <c r="AA235" s="120"/>
      <c r="AB235" s="120">
        <v>5</v>
      </c>
      <c r="AC235" s="120"/>
      <c r="AD235" s="120">
        <v>0.4</v>
      </c>
      <c r="AE235" s="120"/>
      <c r="AF235" s="120"/>
      <c r="AG235" s="120"/>
      <c r="AH235" s="120"/>
      <c r="AI235" s="120">
        <v>90</v>
      </c>
      <c r="AJ235" s="120"/>
      <c r="AK235" s="120"/>
      <c r="AL235" s="21" t="s">
        <v>512</v>
      </c>
      <c r="AM235" s="39">
        <v>5</v>
      </c>
      <c r="AN235" s="21" t="s">
        <v>118</v>
      </c>
      <c r="AO235" s="21" t="s">
        <v>24</v>
      </c>
      <c r="AP235" s="21" t="s">
        <v>120</v>
      </c>
      <c r="AQ235" s="21" t="s">
        <v>119</v>
      </c>
      <c r="AR235" s="21" t="s">
        <v>122</v>
      </c>
      <c r="AS235" s="21" t="s">
        <v>506</v>
      </c>
      <c r="AT235" s="39">
        <v>2018</v>
      </c>
      <c r="AU235" s="21" t="s">
        <v>507</v>
      </c>
      <c r="AV235" s="21" t="s">
        <v>255</v>
      </c>
      <c r="AW235" s="21" t="s">
        <v>126</v>
      </c>
      <c r="AX235" s="21" t="s">
        <v>508</v>
      </c>
      <c r="AY235" s="21" t="str">
        <f>"https://doi.org/"&amp;Table1[[#This Row],[DOI]]</f>
        <v>https://doi.org/10.1016/j.resconrec.2017.11.022</v>
      </c>
      <c r="AZ235" s="21" t="s">
        <v>120</v>
      </c>
      <c r="BA235" s="21" t="s">
        <v>120</v>
      </c>
      <c r="BB235" s="21" t="s">
        <v>509</v>
      </c>
      <c r="BC235" s="21" t="s">
        <v>1070</v>
      </c>
      <c r="BD235" s="21" t="s">
        <v>491</v>
      </c>
      <c r="BE235" s="21" t="s">
        <v>131</v>
      </c>
      <c r="BF235" s="21" t="s">
        <v>132</v>
      </c>
      <c r="BG235" s="21" t="s">
        <v>510</v>
      </c>
      <c r="BH235" s="21">
        <v>6896</v>
      </c>
      <c r="BI235" s="21">
        <v>3984.7224999999999</v>
      </c>
      <c r="BJ235" s="21">
        <v>4347.2250000000004</v>
      </c>
      <c r="BK235" s="21">
        <v>75.084999999999994</v>
      </c>
      <c r="BL235" s="21">
        <v>94.957497500000002</v>
      </c>
      <c r="BM235" s="21">
        <v>410335</v>
      </c>
      <c r="BN235" s="21">
        <v>8559</v>
      </c>
      <c r="BO235" s="21" t="s">
        <v>119</v>
      </c>
      <c r="BP235" s="21">
        <v>8896</v>
      </c>
      <c r="BQ235" s="21">
        <v>0.83099999999999996</v>
      </c>
      <c r="BR235" s="21">
        <v>0.84</v>
      </c>
      <c r="BS235" s="21">
        <v>26364</v>
      </c>
      <c r="BT235" s="21">
        <v>35603</v>
      </c>
      <c r="BU235" s="21" t="s">
        <v>120</v>
      </c>
      <c r="BV235" s="21" t="s">
        <v>120</v>
      </c>
      <c r="BW235" s="22" t="s">
        <v>135</v>
      </c>
      <c r="BX235" s="23" t="str">
        <f>_xlfn.XLOOKUP(BW235,dimensions_items!$B$4:$B$35,dimensions_items!$C$4:$C$35,"NULL",0)</f>
        <v>R5.2OECD</v>
      </c>
      <c r="BY235" s="21" t="s">
        <v>33</v>
      </c>
      <c r="BZ235" s="22" t="s">
        <v>1598</v>
      </c>
      <c r="CA235" s="22" t="s">
        <v>18</v>
      </c>
      <c r="CB235" s="28" t="s">
        <v>19</v>
      </c>
      <c r="CC235" s="21" t="str">
        <f t="shared" si="12"/>
        <v>RM</v>
      </c>
      <c r="CD235" s="21" t="str">
        <f t="shared" si="13"/>
        <v>T</v>
      </c>
      <c r="CE235" s="21" t="str">
        <f t="shared" si="14"/>
        <v>OECD_EU15</v>
      </c>
      <c r="CF235" s="21">
        <f>IF(ISNUMBER(Table1[[#This Row],[concrete]]),Table1[[#This Row],[concrete]],IF(AND(ISNUMBER(Table1[[#This Row],[cement]]),ISNUMBER(Table1[[#This Row],[aggregates]])),Table1[[#This Row],[cement]]+Table1[[#This Row],[aggregates]],""))</f>
        <v>295</v>
      </c>
    </row>
    <row r="236" spans="1:84" s="8" customFormat="1">
      <c r="A236" s="10">
        <v>234</v>
      </c>
      <c r="B236" s="21" t="s">
        <v>504</v>
      </c>
      <c r="C236" s="21" t="s">
        <v>119</v>
      </c>
      <c r="D236" s="39">
        <v>1880</v>
      </c>
      <c r="E236" s="10">
        <v>1901</v>
      </c>
      <c r="F236" s="39">
        <v>14</v>
      </c>
      <c r="G236" s="39"/>
      <c r="H236" s="39"/>
      <c r="I236" s="39"/>
      <c r="J236" s="120">
        <v>203</v>
      </c>
      <c r="K236" s="120"/>
      <c r="L236" s="120"/>
      <c r="M236" s="120">
        <v>18</v>
      </c>
      <c r="N236" s="120"/>
      <c r="O236" s="120">
        <v>233</v>
      </c>
      <c r="P236" s="120">
        <v>280</v>
      </c>
      <c r="Q236" s="120"/>
      <c r="R236" s="120">
        <v>0.3</v>
      </c>
      <c r="S236" s="120"/>
      <c r="T236" s="120"/>
      <c r="U236" s="120"/>
      <c r="V236" s="120"/>
      <c r="W236" s="120"/>
      <c r="X236" s="120"/>
      <c r="Y236" s="120"/>
      <c r="Z236" s="120"/>
      <c r="AA236" s="120"/>
      <c r="AB236" s="120">
        <v>4</v>
      </c>
      <c r="AC236" s="120"/>
      <c r="AD236" s="120"/>
      <c r="AE236" s="120"/>
      <c r="AF236" s="120"/>
      <c r="AG236" s="120"/>
      <c r="AH236" s="120"/>
      <c r="AI236" s="120">
        <v>0</v>
      </c>
      <c r="AJ236" s="120"/>
      <c r="AK236" s="120"/>
      <c r="AL236" s="24" t="s">
        <v>513</v>
      </c>
      <c r="AM236" s="39">
        <v>3</v>
      </c>
      <c r="AN236" s="21" t="s">
        <v>118</v>
      </c>
      <c r="AO236" s="21" t="s">
        <v>24</v>
      </c>
      <c r="AP236" s="21" t="s">
        <v>120</v>
      </c>
      <c r="AQ236" s="21" t="s">
        <v>119</v>
      </c>
      <c r="AR236" s="21" t="s">
        <v>122</v>
      </c>
      <c r="AS236" s="21" t="s">
        <v>506</v>
      </c>
      <c r="AT236" s="39">
        <v>2018</v>
      </c>
      <c r="AU236" s="21" t="s">
        <v>507</v>
      </c>
      <c r="AV236" s="21" t="s">
        <v>255</v>
      </c>
      <c r="AW236" s="21" t="s">
        <v>126</v>
      </c>
      <c r="AX236" s="21" t="s">
        <v>508</v>
      </c>
      <c r="AY236" s="21" t="str">
        <f>"https://doi.org/"&amp;Table1[[#This Row],[DOI]]</f>
        <v>https://doi.org/10.1016/j.resconrec.2017.11.022</v>
      </c>
      <c r="AZ236" s="21" t="s">
        <v>120</v>
      </c>
      <c r="BA236" s="21" t="s">
        <v>120</v>
      </c>
      <c r="BB236" s="21" t="s">
        <v>509</v>
      </c>
      <c r="BC236" s="21" t="s">
        <v>1070</v>
      </c>
      <c r="BD236" s="21" t="s">
        <v>149</v>
      </c>
      <c r="BE236" s="21" t="s">
        <v>131</v>
      </c>
      <c r="BF236" s="21" t="s">
        <v>132</v>
      </c>
      <c r="BG236" s="21" t="s">
        <v>510</v>
      </c>
      <c r="BH236" s="21">
        <v>6896</v>
      </c>
      <c r="BI236" s="21" t="s">
        <v>119</v>
      </c>
      <c r="BJ236" s="21">
        <v>4100.4502499999999</v>
      </c>
      <c r="BK236" s="21" t="s">
        <v>119</v>
      </c>
      <c r="BL236" s="21">
        <v>71.175002500000005</v>
      </c>
      <c r="BM236" s="21">
        <v>410335</v>
      </c>
      <c r="BN236" s="21">
        <v>4572</v>
      </c>
      <c r="BO236" s="21" t="s">
        <v>119</v>
      </c>
      <c r="BP236" s="21">
        <v>5156</v>
      </c>
      <c r="BQ236" s="21" t="s">
        <v>119</v>
      </c>
      <c r="BR236" s="21">
        <v>0.65700000000000003</v>
      </c>
      <c r="BS236" s="21">
        <v>2118</v>
      </c>
      <c r="BT236" s="21">
        <v>3550</v>
      </c>
      <c r="BU236" s="21" t="s">
        <v>120</v>
      </c>
      <c r="BV236" s="21" t="s">
        <v>120</v>
      </c>
      <c r="BW236" s="22" t="s">
        <v>135</v>
      </c>
      <c r="BX236" s="23" t="str">
        <f>_xlfn.XLOOKUP(BW236,dimensions_items!$B$4:$B$35,dimensions_items!$C$4:$C$35,"NULL",0)</f>
        <v>R5.2OECD</v>
      </c>
      <c r="BY236" s="21" t="s">
        <v>29</v>
      </c>
      <c r="BZ236" s="28" t="s">
        <v>1600</v>
      </c>
      <c r="CA236" s="22" t="s">
        <v>18</v>
      </c>
      <c r="CB236" s="28" t="s">
        <v>19</v>
      </c>
      <c r="CC236" s="21" t="str">
        <f t="shared" si="12"/>
        <v>RM</v>
      </c>
      <c r="CD236" s="21" t="str">
        <f t="shared" si="13"/>
        <v>T</v>
      </c>
      <c r="CE236" s="21" t="str">
        <f t="shared" si="14"/>
        <v>OECD_EU15</v>
      </c>
      <c r="CF236" s="21">
        <f>IF(ISNUMBER(Table1[[#This Row],[concrete]]),Table1[[#This Row],[concrete]],IF(AND(ISNUMBER(Table1[[#This Row],[cement]]),ISNUMBER(Table1[[#This Row],[aggregates]])),Table1[[#This Row],[cement]]+Table1[[#This Row],[aggregates]],""))</f>
        <v>18</v>
      </c>
    </row>
    <row r="237" spans="1:84" s="8" customFormat="1">
      <c r="A237" s="10">
        <v>235</v>
      </c>
      <c r="B237" s="21" t="s">
        <v>504</v>
      </c>
      <c r="C237" s="21" t="s">
        <v>119</v>
      </c>
      <c r="D237" s="39">
        <v>1900</v>
      </c>
      <c r="E237" s="10">
        <v>1911</v>
      </c>
      <c r="F237" s="39">
        <v>107</v>
      </c>
      <c r="G237" s="39"/>
      <c r="H237" s="39"/>
      <c r="I237" s="39"/>
      <c r="J237" s="120">
        <v>137</v>
      </c>
      <c r="K237" s="120"/>
      <c r="L237" s="120"/>
      <c r="M237" s="120">
        <v>172</v>
      </c>
      <c r="N237" s="120"/>
      <c r="O237" s="120">
        <v>201</v>
      </c>
      <c r="P237" s="120">
        <v>240</v>
      </c>
      <c r="Q237" s="120"/>
      <c r="R237" s="120"/>
      <c r="S237" s="120"/>
      <c r="T237" s="120"/>
      <c r="U237" s="120"/>
      <c r="V237" s="120"/>
      <c r="W237" s="120"/>
      <c r="X237" s="120"/>
      <c r="Y237" s="120"/>
      <c r="Z237" s="120"/>
      <c r="AA237" s="120"/>
      <c r="AB237" s="120">
        <v>4</v>
      </c>
      <c r="AC237" s="120"/>
      <c r="AD237" s="120"/>
      <c r="AE237" s="120"/>
      <c r="AF237" s="120"/>
      <c r="AG237" s="120"/>
      <c r="AH237" s="120"/>
      <c r="AI237" s="120">
        <v>0</v>
      </c>
      <c r="AJ237" s="120"/>
      <c r="AK237" s="120"/>
      <c r="AL237" s="21" t="s">
        <v>513</v>
      </c>
      <c r="AM237" s="39">
        <v>3</v>
      </c>
      <c r="AN237" s="21" t="s">
        <v>118</v>
      </c>
      <c r="AO237" s="21" t="s">
        <v>24</v>
      </c>
      <c r="AP237" s="21" t="s">
        <v>120</v>
      </c>
      <c r="AQ237" s="21" t="s">
        <v>119</v>
      </c>
      <c r="AR237" s="21" t="s">
        <v>122</v>
      </c>
      <c r="AS237" s="21" t="s">
        <v>506</v>
      </c>
      <c r="AT237" s="39">
        <v>2018</v>
      </c>
      <c r="AU237" s="21" t="s">
        <v>507</v>
      </c>
      <c r="AV237" s="21" t="s">
        <v>255</v>
      </c>
      <c r="AW237" s="21" t="s">
        <v>126</v>
      </c>
      <c r="AX237" s="21" t="s">
        <v>508</v>
      </c>
      <c r="AY237" s="21" t="str">
        <f>"https://doi.org/"&amp;Table1[[#This Row],[DOI]]</f>
        <v>https://doi.org/10.1016/j.resconrec.2017.11.022</v>
      </c>
      <c r="AZ237" s="21" t="s">
        <v>120</v>
      </c>
      <c r="BA237" s="21" t="s">
        <v>120</v>
      </c>
      <c r="BB237" s="21" t="s">
        <v>509</v>
      </c>
      <c r="BC237" s="21" t="s">
        <v>1070</v>
      </c>
      <c r="BD237" s="21" t="s">
        <v>149</v>
      </c>
      <c r="BE237" s="21" t="s">
        <v>131</v>
      </c>
      <c r="BF237" s="21" t="s">
        <v>132</v>
      </c>
      <c r="BG237" s="21" t="s">
        <v>510</v>
      </c>
      <c r="BH237" s="21">
        <v>6896</v>
      </c>
      <c r="BI237" s="21" t="s">
        <v>119</v>
      </c>
      <c r="BJ237" s="21">
        <v>4100.4502499999999</v>
      </c>
      <c r="BK237" s="21" t="s">
        <v>119</v>
      </c>
      <c r="BL237" s="21">
        <v>71.175002500000005</v>
      </c>
      <c r="BM237" s="21">
        <v>410335</v>
      </c>
      <c r="BN237" s="21">
        <v>5117</v>
      </c>
      <c r="BO237" s="21" t="s">
        <v>119</v>
      </c>
      <c r="BP237" s="21">
        <v>5542</v>
      </c>
      <c r="BQ237" s="21" t="s">
        <v>119</v>
      </c>
      <c r="BR237" s="21">
        <v>0.65700000000000003</v>
      </c>
      <c r="BS237" s="21">
        <v>3438</v>
      </c>
      <c r="BT237" s="21">
        <v>4516</v>
      </c>
      <c r="BU237" s="21" t="s">
        <v>120</v>
      </c>
      <c r="BV237" s="21" t="s">
        <v>120</v>
      </c>
      <c r="BW237" s="22" t="s">
        <v>135</v>
      </c>
      <c r="BX237" s="23" t="str">
        <f>_xlfn.XLOOKUP(BW237,dimensions_items!$B$4:$B$35,dimensions_items!$C$4:$C$35,"NULL",0)</f>
        <v>R5.2OECD</v>
      </c>
      <c r="BY237" s="21" t="s">
        <v>29</v>
      </c>
      <c r="BZ237" s="28" t="s">
        <v>1600</v>
      </c>
      <c r="CA237" s="22" t="s">
        <v>18</v>
      </c>
      <c r="CB237" s="28" t="s">
        <v>19</v>
      </c>
      <c r="CC237" s="21" t="str">
        <f t="shared" si="12"/>
        <v>RM</v>
      </c>
      <c r="CD237" s="21" t="str">
        <f t="shared" si="13"/>
        <v>T</v>
      </c>
      <c r="CE237" s="21" t="str">
        <f t="shared" si="14"/>
        <v>OECD_EU15</v>
      </c>
      <c r="CF237" s="21">
        <f>IF(ISNUMBER(Table1[[#This Row],[concrete]]),Table1[[#This Row],[concrete]],IF(AND(ISNUMBER(Table1[[#This Row],[cement]]),ISNUMBER(Table1[[#This Row],[aggregates]])),Table1[[#This Row],[cement]]+Table1[[#This Row],[aggregates]],""))</f>
        <v>172</v>
      </c>
    </row>
    <row r="238" spans="1:84" s="8" customFormat="1">
      <c r="A238" s="10">
        <v>236</v>
      </c>
      <c r="B238" s="21" t="s">
        <v>504</v>
      </c>
      <c r="C238" s="21" t="s">
        <v>119</v>
      </c>
      <c r="D238" s="39">
        <v>1920</v>
      </c>
      <c r="E238" s="10">
        <v>1931</v>
      </c>
      <c r="F238" s="39">
        <v>48</v>
      </c>
      <c r="G238" s="39"/>
      <c r="H238" s="39"/>
      <c r="I238" s="39"/>
      <c r="J238" s="120">
        <v>149</v>
      </c>
      <c r="K238" s="120"/>
      <c r="L238" s="120"/>
      <c r="M238" s="120">
        <v>306</v>
      </c>
      <c r="N238" s="120"/>
      <c r="O238" s="120">
        <v>52</v>
      </c>
      <c r="P238" s="120">
        <v>269</v>
      </c>
      <c r="Q238" s="120"/>
      <c r="R238" s="120"/>
      <c r="S238" s="120"/>
      <c r="T238" s="120"/>
      <c r="U238" s="120"/>
      <c r="V238" s="120">
        <v>6</v>
      </c>
      <c r="W238" s="120"/>
      <c r="X238" s="120"/>
      <c r="Y238" s="120"/>
      <c r="Z238" s="120"/>
      <c r="AA238" s="120"/>
      <c r="AB238" s="120">
        <v>4</v>
      </c>
      <c r="AC238" s="120"/>
      <c r="AD238" s="120"/>
      <c r="AE238" s="120"/>
      <c r="AF238" s="120"/>
      <c r="AG238" s="120"/>
      <c r="AH238" s="120"/>
      <c r="AI238" s="120">
        <v>0</v>
      </c>
      <c r="AJ238" s="120"/>
      <c r="AK238" s="120"/>
      <c r="AL238" s="21" t="s">
        <v>513</v>
      </c>
      <c r="AM238" s="39">
        <v>4</v>
      </c>
      <c r="AN238" s="21" t="s">
        <v>118</v>
      </c>
      <c r="AO238" s="21" t="s">
        <v>24</v>
      </c>
      <c r="AP238" s="21" t="s">
        <v>120</v>
      </c>
      <c r="AQ238" s="21" t="s">
        <v>119</v>
      </c>
      <c r="AR238" s="21" t="s">
        <v>122</v>
      </c>
      <c r="AS238" s="21" t="s">
        <v>506</v>
      </c>
      <c r="AT238" s="39">
        <v>2018</v>
      </c>
      <c r="AU238" s="21" t="s">
        <v>507</v>
      </c>
      <c r="AV238" s="21" t="s">
        <v>255</v>
      </c>
      <c r="AW238" s="21" t="s">
        <v>126</v>
      </c>
      <c r="AX238" s="21" t="s">
        <v>508</v>
      </c>
      <c r="AY238" s="21" t="str">
        <f>"https://doi.org/"&amp;Table1[[#This Row],[DOI]]</f>
        <v>https://doi.org/10.1016/j.resconrec.2017.11.022</v>
      </c>
      <c r="AZ238" s="21" t="s">
        <v>120</v>
      </c>
      <c r="BA238" s="21" t="s">
        <v>120</v>
      </c>
      <c r="BB238" s="21" t="s">
        <v>509</v>
      </c>
      <c r="BC238" s="21" t="s">
        <v>1070</v>
      </c>
      <c r="BD238" s="21" t="s">
        <v>149</v>
      </c>
      <c r="BE238" s="21" t="s">
        <v>131</v>
      </c>
      <c r="BF238" s="21" t="s">
        <v>132</v>
      </c>
      <c r="BG238" s="21" t="s">
        <v>510</v>
      </c>
      <c r="BH238" s="21">
        <v>6896</v>
      </c>
      <c r="BI238" s="21" t="s">
        <v>119</v>
      </c>
      <c r="BJ238" s="21">
        <v>4100.4502499999999</v>
      </c>
      <c r="BK238" s="21" t="s">
        <v>119</v>
      </c>
      <c r="BL238" s="21">
        <v>71.175002500000005</v>
      </c>
      <c r="BM238" s="21">
        <v>410335</v>
      </c>
      <c r="BN238" s="21">
        <v>5876</v>
      </c>
      <c r="BO238" s="21" t="s">
        <v>119</v>
      </c>
      <c r="BP238" s="21">
        <v>6152</v>
      </c>
      <c r="BQ238" s="21" t="s">
        <v>119</v>
      </c>
      <c r="BR238" s="21">
        <v>0.65700000000000003</v>
      </c>
      <c r="BS238" s="21">
        <v>4474</v>
      </c>
      <c r="BT238" s="21">
        <v>5168</v>
      </c>
      <c r="BU238" s="21" t="s">
        <v>120</v>
      </c>
      <c r="BV238" s="21" t="s">
        <v>120</v>
      </c>
      <c r="BW238" s="22" t="s">
        <v>135</v>
      </c>
      <c r="BX238" s="23" t="str">
        <f>_xlfn.XLOOKUP(BW238,dimensions_items!$B$4:$B$35,dimensions_items!$C$4:$C$35,"NULL",0)</f>
        <v>R5.2OECD</v>
      </c>
      <c r="BY238" s="21" t="s">
        <v>29</v>
      </c>
      <c r="BZ238" s="28" t="s">
        <v>1600</v>
      </c>
      <c r="CA238" s="22" t="s">
        <v>18</v>
      </c>
      <c r="CB238" s="28" t="s">
        <v>19</v>
      </c>
      <c r="CC238" s="21" t="str">
        <f t="shared" si="12"/>
        <v>RM</v>
      </c>
      <c r="CD238" s="21" t="str">
        <f t="shared" si="13"/>
        <v>T</v>
      </c>
      <c r="CE238" s="21" t="str">
        <f t="shared" si="14"/>
        <v>OECD_EU15</v>
      </c>
      <c r="CF238" s="21">
        <f>IF(ISNUMBER(Table1[[#This Row],[concrete]]),Table1[[#This Row],[concrete]],IF(AND(ISNUMBER(Table1[[#This Row],[cement]]),ISNUMBER(Table1[[#This Row],[aggregates]])),Table1[[#This Row],[cement]]+Table1[[#This Row],[aggregates]],""))</f>
        <v>306</v>
      </c>
    </row>
    <row r="239" spans="1:84" s="8" customFormat="1">
      <c r="A239" s="10">
        <v>237</v>
      </c>
      <c r="B239" s="21" t="s">
        <v>504</v>
      </c>
      <c r="C239" s="21" t="s">
        <v>119</v>
      </c>
      <c r="D239" s="39">
        <v>1880</v>
      </c>
      <c r="E239" s="10">
        <v>1891</v>
      </c>
      <c r="F239" s="39">
        <v>6</v>
      </c>
      <c r="G239" s="39"/>
      <c r="H239" s="39"/>
      <c r="I239" s="39"/>
      <c r="J239" s="120">
        <v>76</v>
      </c>
      <c r="K239" s="120"/>
      <c r="L239" s="120"/>
      <c r="M239" s="120">
        <v>17</v>
      </c>
      <c r="N239" s="120"/>
      <c r="O239" s="120">
        <v>434</v>
      </c>
      <c r="P239" s="120">
        <v>912</v>
      </c>
      <c r="Q239" s="120"/>
      <c r="R239" s="120"/>
      <c r="S239" s="120"/>
      <c r="T239" s="120"/>
      <c r="U239" s="120"/>
      <c r="V239" s="120"/>
      <c r="W239" s="120"/>
      <c r="X239" s="120"/>
      <c r="Y239" s="120"/>
      <c r="Z239" s="120"/>
      <c r="AA239" s="120"/>
      <c r="AB239" s="120">
        <v>3</v>
      </c>
      <c r="AC239" s="120"/>
      <c r="AD239" s="120"/>
      <c r="AE239" s="120"/>
      <c r="AF239" s="120"/>
      <c r="AG239" s="120"/>
      <c r="AH239" s="120"/>
      <c r="AI239" s="120">
        <v>0</v>
      </c>
      <c r="AJ239" s="120"/>
      <c r="AK239" s="120"/>
      <c r="AL239" s="21" t="s">
        <v>514</v>
      </c>
      <c r="AM239" s="39">
        <v>4</v>
      </c>
      <c r="AN239" s="21" t="s">
        <v>118</v>
      </c>
      <c r="AO239" s="21" t="s">
        <v>24</v>
      </c>
      <c r="AP239" s="21" t="s">
        <v>120</v>
      </c>
      <c r="AQ239" s="21" t="s">
        <v>119</v>
      </c>
      <c r="AR239" s="21" t="s">
        <v>122</v>
      </c>
      <c r="AS239" s="21" t="s">
        <v>506</v>
      </c>
      <c r="AT239" s="39">
        <v>2018</v>
      </c>
      <c r="AU239" s="21" t="s">
        <v>507</v>
      </c>
      <c r="AV239" s="21" t="s">
        <v>255</v>
      </c>
      <c r="AW239" s="21" t="s">
        <v>126</v>
      </c>
      <c r="AX239" s="21" t="s">
        <v>508</v>
      </c>
      <c r="AY239" s="21" t="str">
        <f>"https://doi.org/"&amp;Table1[[#This Row],[DOI]]</f>
        <v>https://doi.org/10.1016/j.resconrec.2017.11.022</v>
      </c>
      <c r="AZ239" s="21" t="s">
        <v>120</v>
      </c>
      <c r="BA239" s="21" t="s">
        <v>120</v>
      </c>
      <c r="BB239" s="21" t="s">
        <v>509</v>
      </c>
      <c r="BC239" s="21" t="s">
        <v>1070</v>
      </c>
      <c r="BD239" s="21" t="s">
        <v>149</v>
      </c>
      <c r="BE239" s="21" t="s">
        <v>131</v>
      </c>
      <c r="BF239" s="21" t="s">
        <v>132</v>
      </c>
      <c r="BG239" s="21" t="s">
        <v>510</v>
      </c>
      <c r="BH239" s="21">
        <v>6896</v>
      </c>
      <c r="BI239" s="21" t="s">
        <v>119</v>
      </c>
      <c r="BJ239" s="21">
        <v>4100.4502499999999</v>
      </c>
      <c r="BK239" s="21" t="s">
        <v>119</v>
      </c>
      <c r="BL239" s="21">
        <v>71.175002500000005</v>
      </c>
      <c r="BM239" s="21">
        <v>410335</v>
      </c>
      <c r="BN239" s="21">
        <v>4572</v>
      </c>
      <c r="BO239" s="21" t="s">
        <v>119</v>
      </c>
      <c r="BP239" s="21">
        <v>4794</v>
      </c>
      <c r="BQ239" s="21" t="s">
        <v>119</v>
      </c>
      <c r="BR239" s="21">
        <v>0.65700000000000003</v>
      </c>
      <c r="BS239" s="21">
        <v>2118</v>
      </c>
      <c r="BT239" s="21">
        <v>2676</v>
      </c>
      <c r="BU239" s="21" t="s">
        <v>120</v>
      </c>
      <c r="BV239" s="21" t="s">
        <v>120</v>
      </c>
      <c r="BW239" s="22" t="s">
        <v>135</v>
      </c>
      <c r="BX239" s="23" t="str">
        <f>_xlfn.XLOOKUP(BW239,dimensions_items!$B$4:$B$35,dimensions_items!$C$4:$C$35,"NULL",0)</f>
        <v>R5.2OECD</v>
      </c>
      <c r="BY239" s="21" t="s">
        <v>29</v>
      </c>
      <c r="BZ239" s="22" t="s">
        <v>1492</v>
      </c>
      <c r="CA239" s="22" t="s">
        <v>18</v>
      </c>
      <c r="CB239" s="28" t="s">
        <v>19</v>
      </c>
      <c r="CC239" s="21" t="str">
        <f t="shared" si="12"/>
        <v>RM</v>
      </c>
      <c r="CD239" s="21" t="str">
        <f t="shared" si="13"/>
        <v>M</v>
      </c>
      <c r="CE239" s="21" t="str">
        <f t="shared" si="14"/>
        <v>OECD_EU15</v>
      </c>
      <c r="CF239" s="21">
        <f>IF(ISNUMBER(Table1[[#This Row],[concrete]]),Table1[[#This Row],[concrete]],IF(AND(ISNUMBER(Table1[[#This Row],[cement]]),ISNUMBER(Table1[[#This Row],[aggregates]])),Table1[[#This Row],[cement]]+Table1[[#This Row],[aggregates]],""))</f>
        <v>17</v>
      </c>
    </row>
    <row r="240" spans="1:84" s="8" customFormat="1">
      <c r="A240" s="10">
        <v>238</v>
      </c>
      <c r="B240" s="21" t="s">
        <v>504</v>
      </c>
      <c r="C240" s="21" t="s">
        <v>119</v>
      </c>
      <c r="D240" s="39">
        <v>1890</v>
      </c>
      <c r="E240" s="10">
        <v>1911</v>
      </c>
      <c r="F240" s="39">
        <v>0</v>
      </c>
      <c r="G240" s="39"/>
      <c r="H240" s="39"/>
      <c r="I240" s="39"/>
      <c r="J240" s="120">
        <v>79</v>
      </c>
      <c r="K240" s="120"/>
      <c r="L240" s="120"/>
      <c r="M240" s="120">
        <v>17</v>
      </c>
      <c r="N240" s="120"/>
      <c r="O240" s="120">
        <v>108</v>
      </c>
      <c r="P240" s="120">
        <v>1114</v>
      </c>
      <c r="Q240" s="120"/>
      <c r="R240" s="120"/>
      <c r="S240" s="120"/>
      <c r="T240" s="120"/>
      <c r="U240" s="120"/>
      <c r="V240" s="120"/>
      <c r="W240" s="120"/>
      <c r="X240" s="120"/>
      <c r="Y240" s="120"/>
      <c r="Z240" s="120"/>
      <c r="AA240" s="120"/>
      <c r="AB240" s="120">
        <v>5</v>
      </c>
      <c r="AC240" s="120"/>
      <c r="AD240" s="120"/>
      <c r="AE240" s="120"/>
      <c r="AF240" s="120"/>
      <c r="AG240" s="120"/>
      <c r="AH240" s="120"/>
      <c r="AI240" s="120">
        <v>0</v>
      </c>
      <c r="AJ240" s="120"/>
      <c r="AK240" s="120"/>
      <c r="AL240" s="21" t="s">
        <v>514</v>
      </c>
      <c r="AM240" s="39">
        <v>5</v>
      </c>
      <c r="AN240" s="21" t="s">
        <v>118</v>
      </c>
      <c r="AO240" s="21" t="s">
        <v>24</v>
      </c>
      <c r="AP240" s="21" t="s">
        <v>120</v>
      </c>
      <c r="AQ240" s="21" t="s">
        <v>119</v>
      </c>
      <c r="AR240" s="21" t="s">
        <v>122</v>
      </c>
      <c r="AS240" s="21" t="s">
        <v>506</v>
      </c>
      <c r="AT240" s="39">
        <v>2018</v>
      </c>
      <c r="AU240" s="21" t="s">
        <v>507</v>
      </c>
      <c r="AV240" s="21" t="s">
        <v>255</v>
      </c>
      <c r="AW240" s="21" t="s">
        <v>126</v>
      </c>
      <c r="AX240" s="21" t="s">
        <v>508</v>
      </c>
      <c r="AY240" s="21" t="str">
        <f>"https://doi.org/"&amp;Table1[[#This Row],[DOI]]</f>
        <v>https://doi.org/10.1016/j.resconrec.2017.11.022</v>
      </c>
      <c r="AZ240" s="21" t="s">
        <v>120</v>
      </c>
      <c r="BA240" s="21" t="s">
        <v>120</v>
      </c>
      <c r="BB240" s="21" t="s">
        <v>509</v>
      </c>
      <c r="BC240" s="21" t="s">
        <v>1070</v>
      </c>
      <c r="BD240" s="21" t="s">
        <v>149</v>
      </c>
      <c r="BE240" s="21" t="s">
        <v>131</v>
      </c>
      <c r="BF240" s="21" t="s">
        <v>132</v>
      </c>
      <c r="BG240" s="21" t="s">
        <v>510</v>
      </c>
      <c r="BH240" s="21">
        <v>6896</v>
      </c>
      <c r="BI240" s="21" t="s">
        <v>119</v>
      </c>
      <c r="BJ240" s="21">
        <v>4100.4502499999999</v>
      </c>
      <c r="BK240" s="21" t="s">
        <v>119</v>
      </c>
      <c r="BL240" s="21">
        <v>71.175002500000005</v>
      </c>
      <c r="BM240" s="21">
        <v>410335</v>
      </c>
      <c r="BN240" s="21">
        <v>4780</v>
      </c>
      <c r="BO240" s="21" t="s">
        <v>119</v>
      </c>
      <c r="BP240" s="21">
        <v>5542</v>
      </c>
      <c r="BQ240" s="21" t="s">
        <v>119</v>
      </c>
      <c r="BR240" s="21">
        <v>0.65700000000000003</v>
      </c>
      <c r="BS240" s="21">
        <v>2520</v>
      </c>
      <c r="BT240" s="21">
        <v>4516</v>
      </c>
      <c r="BU240" s="21" t="s">
        <v>120</v>
      </c>
      <c r="BV240" s="21" t="s">
        <v>120</v>
      </c>
      <c r="BW240" s="22" t="s">
        <v>135</v>
      </c>
      <c r="BX240" s="23" t="str">
        <f>_xlfn.XLOOKUP(BW240,dimensions_items!$B$4:$B$35,dimensions_items!$C$4:$C$35,"NULL",0)</f>
        <v>R5.2OECD</v>
      </c>
      <c r="BY240" s="21" t="s">
        <v>33</v>
      </c>
      <c r="BZ240" s="22" t="s">
        <v>1492</v>
      </c>
      <c r="CA240" s="22" t="s">
        <v>18</v>
      </c>
      <c r="CB240" s="28" t="s">
        <v>19</v>
      </c>
      <c r="CC240" s="21" t="str">
        <f t="shared" si="12"/>
        <v>RM</v>
      </c>
      <c r="CD240" s="21" t="str">
        <f t="shared" si="13"/>
        <v>M</v>
      </c>
      <c r="CE240" s="21" t="str">
        <f t="shared" si="14"/>
        <v>OECD_EU15</v>
      </c>
      <c r="CF240" s="21">
        <f>IF(ISNUMBER(Table1[[#This Row],[concrete]]),Table1[[#This Row],[concrete]],IF(AND(ISNUMBER(Table1[[#This Row],[cement]]),ISNUMBER(Table1[[#This Row],[aggregates]])),Table1[[#This Row],[cement]]+Table1[[#This Row],[aggregates]],""))</f>
        <v>17</v>
      </c>
    </row>
    <row r="241" spans="1:84" s="8" customFormat="1">
      <c r="A241" s="10">
        <v>239</v>
      </c>
      <c r="B241" s="21" t="s">
        <v>504</v>
      </c>
      <c r="C241" s="21" t="s">
        <v>119</v>
      </c>
      <c r="D241" s="39">
        <v>1890</v>
      </c>
      <c r="E241" s="10">
        <v>1901</v>
      </c>
      <c r="F241" s="39">
        <v>36</v>
      </c>
      <c r="G241" s="39"/>
      <c r="H241" s="39"/>
      <c r="I241" s="39"/>
      <c r="J241" s="120">
        <v>70</v>
      </c>
      <c r="K241" s="120"/>
      <c r="L241" s="120"/>
      <c r="M241" s="120">
        <v>126</v>
      </c>
      <c r="N241" s="120"/>
      <c r="O241" s="120">
        <v>468</v>
      </c>
      <c r="P241" s="120">
        <v>845</v>
      </c>
      <c r="Q241" s="120"/>
      <c r="R241" s="120"/>
      <c r="S241" s="120"/>
      <c r="T241" s="120"/>
      <c r="U241" s="120"/>
      <c r="V241" s="120"/>
      <c r="W241" s="120"/>
      <c r="X241" s="120"/>
      <c r="Y241" s="120"/>
      <c r="Z241" s="120"/>
      <c r="AA241" s="120"/>
      <c r="AB241" s="120">
        <v>3</v>
      </c>
      <c r="AC241" s="120"/>
      <c r="AD241" s="120"/>
      <c r="AE241" s="120"/>
      <c r="AF241" s="120"/>
      <c r="AG241" s="120"/>
      <c r="AH241" s="120"/>
      <c r="AI241" s="120">
        <v>0</v>
      </c>
      <c r="AJ241" s="120"/>
      <c r="AK241" s="120"/>
      <c r="AL241" s="21" t="s">
        <v>514</v>
      </c>
      <c r="AM241" s="39">
        <v>6</v>
      </c>
      <c r="AN241" s="21" t="s">
        <v>118</v>
      </c>
      <c r="AO241" s="21" t="s">
        <v>24</v>
      </c>
      <c r="AP241" s="21" t="s">
        <v>120</v>
      </c>
      <c r="AQ241" s="21" t="s">
        <v>119</v>
      </c>
      <c r="AR241" s="21" t="s">
        <v>122</v>
      </c>
      <c r="AS241" s="21" t="s">
        <v>506</v>
      </c>
      <c r="AT241" s="39">
        <v>2018</v>
      </c>
      <c r="AU241" s="21" t="s">
        <v>507</v>
      </c>
      <c r="AV241" s="21" t="s">
        <v>255</v>
      </c>
      <c r="AW241" s="21" t="s">
        <v>126</v>
      </c>
      <c r="AX241" s="21" t="s">
        <v>508</v>
      </c>
      <c r="AY241" s="21" t="str">
        <f>"https://doi.org/"&amp;Table1[[#This Row],[DOI]]</f>
        <v>https://doi.org/10.1016/j.resconrec.2017.11.022</v>
      </c>
      <c r="AZ241" s="21" t="s">
        <v>120</v>
      </c>
      <c r="BA241" s="21" t="s">
        <v>120</v>
      </c>
      <c r="BB241" s="21" t="s">
        <v>509</v>
      </c>
      <c r="BC241" s="21" t="s">
        <v>1070</v>
      </c>
      <c r="BD241" s="21" t="s">
        <v>149</v>
      </c>
      <c r="BE241" s="21" t="s">
        <v>131</v>
      </c>
      <c r="BF241" s="21" t="s">
        <v>132</v>
      </c>
      <c r="BG241" s="21" t="s">
        <v>510</v>
      </c>
      <c r="BH241" s="21">
        <v>6896</v>
      </c>
      <c r="BI241" s="21" t="s">
        <v>119</v>
      </c>
      <c r="BJ241" s="21">
        <v>4100.4502499999999</v>
      </c>
      <c r="BK241" s="21" t="s">
        <v>119</v>
      </c>
      <c r="BL241" s="21">
        <v>71.175002500000005</v>
      </c>
      <c r="BM241" s="21">
        <v>410335</v>
      </c>
      <c r="BN241" s="21">
        <v>4780</v>
      </c>
      <c r="BO241" s="21" t="s">
        <v>119</v>
      </c>
      <c r="BP241" s="21">
        <v>5156</v>
      </c>
      <c r="BQ241" s="21" t="s">
        <v>119</v>
      </c>
      <c r="BR241" s="21">
        <v>0.65700000000000003</v>
      </c>
      <c r="BS241" s="21">
        <v>2520</v>
      </c>
      <c r="BT241" s="21">
        <v>3550</v>
      </c>
      <c r="BU241" s="21" t="s">
        <v>120</v>
      </c>
      <c r="BV241" s="21" t="s">
        <v>120</v>
      </c>
      <c r="BW241" s="22" t="s">
        <v>135</v>
      </c>
      <c r="BX241" s="23" t="str">
        <f>_xlfn.XLOOKUP(BW241,dimensions_items!$B$4:$B$35,dimensions_items!$C$4:$C$35,"NULL",0)</f>
        <v>R5.2OECD</v>
      </c>
      <c r="BY241" s="21" t="s">
        <v>33</v>
      </c>
      <c r="BZ241" s="22" t="s">
        <v>1492</v>
      </c>
      <c r="CA241" s="22" t="s">
        <v>18</v>
      </c>
      <c r="CB241" s="28" t="s">
        <v>19</v>
      </c>
      <c r="CC241" s="21" t="str">
        <f t="shared" si="12"/>
        <v>RM</v>
      </c>
      <c r="CD241" s="21" t="str">
        <f t="shared" si="13"/>
        <v>M</v>
      </c>
      <c r="CE241" s="21" t="str">
        <f t="shared" si="14"/>
        <v>OECD_EU15</v>
      </c>
      <c r="CF241" s="21">
        <f>IF(ISNUMBER(Table1[[#This Row],[concrete]]),Table1[[#This Row],[concrete]],IF(AND(ISNUMBER(Table1[[#This Row],[cement]]),ISNUMBER(Table1[[#This Row],[aggregates]])),Table1[[#This Row],[cement]]+Table1[[#This Row],[aggregates]],""))</f>
        <v>126</v>
      </c>
    </row>
    <row r="242" spans="1:84" s="8" customFormat="1">
      <c r="A242" s="10">
        <v>240</v>
      </c>
      <c r="B242" s="21" t="s">
        <v>504</v>
      </c>
      <c r="C242" s="21" t="s">
        <v>119</v>
      </c>
      <c r="D242" s="39">
        <v>1890</v>
      </c>
      <c r="E242" s="10">
        <v>1901</v>
      </c>
      <c r="F242" s="39">
        <v>23</v>
      </c>
      <c r="G242" s="39"/>
      <c r="H242" s="39"/>
      <c r="I242" s="39"/>
      <c r="J242" s="120">
        <v>79</v>
      </c>
      <c r="K242" s="120"/>
      <c r="L242" s="120"/>
      <c r="M242" s="120">
        <v>56</v>
      </c>
      <c r="N242" s="120"/>
      <c r="O242" s="120">
        <v>416</v>
      </c>
      <c r="P242" s="120">
        <v>936</v>
      </c>
      <c r="Q242" s="120"/>
      <c r="R242" s="120"/>
      <c r="S242" s="120"/>
      <c r="T242" s="120"/>
      <c r="U242" s="120"/>
      <c r="V242" s="120"/>
      <c r="W242" s="120"/>
      <c r="X242" s="120"/>
      <c r="Y242" s="120"/>
      <c r="Z242" s="120"/>
      <c r="AA242" s="120"/>
      <c r="AB242" s="120">
        <v>2</v>
      </c>
      <c r="AC242" s="120"/>
      <c r="AD242" s="120"/>
      <c r="AE242" s="120"/>
      <c r="AF242" s="120"/>
      <c r="AG242" s="120"/>
      <c r="AH242" s="120"/>
      <c r="AI242" s="120">
        <v>0</v>
      </c>
      <c r="AJ242" s="120"/>
      <c r="AK242" s="120"/>
      <c r="AL242" s="21" t="s">
        <v>514</v>
      </c>
      <c r="AM242" s="39">
        <v>5</v>
      </c>
      <c r="AN242" s="21" t="s">
        <v>118</v>
      </c>
      <c r="AO242" s="21" t="s">
        <v>24</v>
      </c>
      <c r="AP242" s="21" t="s">
        <v>120</v>
      </c>
      <c r="AQ242" s="21" t="s">
        <v>119</v>
      </c>
      <c r="AR242" s="21" t="s">
        <v>122</v>
      </c>
      <c r="AS242" s="21" t="s">
        <v>506</v>
      </c>
      <c r="AT242" s="39">
        <v>2018</v>
      </c>
      <c r="AU242" s="21" t="s">
        <v>507</v>
      </c>
      <c r="AV242" s="21" t="s">
        <v>255</v>
      </c>
      <c r="AW242" s="21" t="s">
        <v>126</v>
      </c>
      <c r="AX242" s="21" t="s">
        <v>508</v>
      </c>
      <c r="AY242" s="21" t="str">
        <f>"https://doi.org/"&amp;Table1[[#This Row],[DOI]]</f>
        <v>https://doi.org/10.1016/j.resconrec.2017.11.022</v>
      </c>
      <c r="AZ242" s="21" t="s">
        <v>120</v>
      </c>
      <c r="BA242" s="21" t="s">
        <v>120</v>
      </c>
      <c r="BB242" s="21" t="s">
        <v>509</v>
      </c>
      <c r="BC242" s="21" t="s">
        <v>1070</v>
      </c>
      <c r="BD242" s="21" t="s">
        <v>149</v>
      </c>
      <c r="BE242" s="21" t="s">
        <v>131</v>
      </c>
      <c r="BF242" s="21" t="s">
        <v>132</v>
      </c>
      <c r="BG242" s="21" t="s">
        <v>510</v>
      </c>
      <c r="BH242" s="21">
        <v>6896</v>
      </c>
      <c r="BI242" s="21" t="s">
        <v>119</v>
      </c>
      <c r="BJ242" s="21">
        <v>4100.4502499999999</v>
      </c>
      <c r="BK242" s="21" t="s">
        <v>119</v>
      </c>
      <c r="BL242" s="21">
        <v>71.175002500000005</v>
      </c>
      <c r="BM242" s="21">
        <v>410335</v>
      </c>
      <c r="BN242" s="21">
        <v>4780</v>
      </c>
      <c r="BO242" s="21" t="s">
        <v>119</v>
      </c>
      <c r="BP242" s="21">
        <v>5156</v>
      </c>
      <c r="BQ242" s="21" t="s">
        <v>119</v>
      </c>
      <c r="BR242" s="21">
        <v>0.65700000000000003</v>
      </c>
      <c r="BS242" s="21">
        <v>2520</v>
      </c>
      <c r="BT242" s="21">
        <v>3550</v>
      </c>
      <c r="BU242" s="21" t="s">
        <v>120</v>
      </c>
      <c r="BV242" s="21" t="s">
        <v>120</v>
      </c>
      <c r="BW242" s="22" t="s">
        <v>135</v>
      </c>
      <c r="BX242" s="23" t="str">
        <f>_xlfn.XLOOKUP(BW242,dimensions_items!$B$4:$B$35,dimensions_items!$C$4:$C$35,"NULL",0)</f>
        <v>R5.2OECD</v>
      </c>
      <c r="BY242" s="21" t="s">
        <v>33</v>
      </c>
      <c r="BZ242" s="22" t="s">
        <v>1492</v>
      </c>
      <c r="CA242" s="22" t="s">
        <v>18</v>
      </c>
      <c r="CB242" s="28" t="s">
        <v>19</v>
      </c>
      <c r="CC242" s="21" t="str">
        <f t="shared" si="12"/>
        <v>RM</v>
      </c>
      <c r="CD242" s="21" t="str">
        <f t="shared" si="13"/>
        <v>M</v>
      </c>
      <c r="CE242" s="21" t="str">
        <f t="shared" si="14"/>
        <v>OECD_EU15</v>
      </c>
      <c r="CF242" s="21">
        <f>IF(ISNUMBER(Table1[[#This Row],[concrete]]),Table1[[#This Row],[concrete]],IF(AND(ISNUMBER(Table1[[#This Row],[cement]]),ISNUMBER(Table1[[#This Row],[aggregates]])),Table1[[#This Row],[cement]]+Table1[[#This Row],[aggregates]],""))</f>
        <v>56</v>
      </c>
    </row>
    <row r="243" spans="1:84" s="8" customFormat="1">
      <c r="A243" s="10">
        <v>241</v>
      </c>
      <c r="B243" s="21" t="s">
        <v>504</v>
      </c>
      <c r="C243" s="21" t="s">
        <v>119</v>
      </c>
      <c r="D243" s="39">
        <v>1900</v>
      </c>
      <c r="E243" s="10">
        <v>1911</v>
      </c>
      <c r="F243" s="39">
        <v>38</v>
      </c>
      <c r="G243" s="39"/>
      <c r="H243" s="39"/>
      <c r="I243" s="39"/>
      <c r="J243" s="120">
        <v>61</v>
      </c>
      <c r="K243" s="120"/>
      <c r="L243" s="120"/>
      <c r="M243" s="120">
        <v>238</v>
      </c>
      <c r="N243" s="120"/>
      <c r="O243" s="120">
        <v>297</v>
      </c>
      <c r="P243" s="120">
        <v>993</v>
      </c>
      <c r="Q243" s="120"/>
      <c r="R243" s="120"/>
      <c r="S243" s="120"/>
      <c r="T243" s="120"/>
      <c r="U243" s="120"/>
      <c r="V243" s="120"/>
      <c r="W243" s="120"/>
      <c r="X243" s="120"/>
      <c r="Y243" s="120"/>
      <c r="Z243" s="120"/>
      <c r="AA243" s="120"/>
      <c r="AB243" s="120">
        <v>3</v>
      </c>
      <c r="AC243" s="120"/>
      <c r="AD243" s="120"/>
      <c r="AE243" s="120"/>
      <c r="AF243" s="120"/>
      <c r="AG243" s="120"/>
      <c r="AH243" s="120"/>
      <c r="AI243" s="120">
        <v>0</v>
      </c>
      <c r="AJ243" s="120"/>
      <c r="AK243" s="120"/>
      <c r="AL243" s="21" t="s">
        <v>514</v>
      </c>
      <c r="AM243" s="39">
        <v>5</v>
      </c>
      <c r="AN243" s="21" t="s">
        <v>118</v>
      </c>
      <c r="AO243" s="21" t="s">
        <v>24</v>
      </c>
      <c r="AP243" s="21" t="s">
        <v>120</v>
      </c>
      <c r="AQ243" s="21" t="s">
        <v>119</v>
      </c>
      <c r="AR243" s="21" t="s">
        <v>122</v>
      </c>
      <c r="AS243" s="21" t="s">
        <v>506</v>
      </c>
      <c r="AT243" s="39">
        <v>2018</v>
      </c>
      <c r="AU243" s="21" t="s">
        <v>507</v>
      </c>
      <c r="AV243" s="21" t="s">
        <v>255</v>
      </c>
      <c r="AW243" s="21" t="s">
        <v>126</v>
      </c>
      <c r="AX243" s="21" t="s">
        <v>508</v>
      </c>
      <c r="AY243" s="21" t="str">
        <f>"https://doi.org/"&amp;Table1[[#This Row],[DOI]]</f>
        <v>https://doi.org/10.1016/j.resconrec.2017.11.022</v>
      </c>
      <c r="AZ243" s="21" t="s">
        <v>120</v>
      </c>
      <c r="BA243" s="21" t="s">
        <v>120</v>
      </c>
      <c r="BB243" s="21" t="s">
        <v>509</v>
      </c>
      <c r="BC243" s="21" t="s">
        <v>1070</v>
      </c>
      <c r="BD243" s="21" t="s">
        <v>149</v>
      </c>
      <c r="BE243" s="21" t="s">
        <v>131</v>
      </c>
      <c r="BF243" s="21" t="s">
        <v>132</v>
      </c>
      <c r="BG243" s="21" t="s">
        <v>510</v>
      </c>
      <c r="BH243" s="21">
        <v>6896</v>
      </c>
      <c r="BI243" s="21" t="s">
        <v>119</v>
      </c>
      <c r="BJ243" s="21">
        <v>4100.4502499999999</v>
      </c>
      <c r="BK243" s="21" t="s">
        <v>119</v>
      </c>
      <c r="BL243" s="21">
        <v>71.175002500000005</v>
      </c>
      <c r="BM243" s="21">
        <v>410335</v>
      </c>
      <c r="BN243" s="21">
        <v>5117</v>
      </c>
      <c r="BO243" s="21" t="s">
        <v>119</v>
      </c>
      <c r="BP243" s="21">
        <v>5542</v>
      </c>
      <c r="BQ243" s="21" t="s">
        <v>119</v>
      </c>
      <c r="BR243" s="21">
        <v>0.65700000000000003</v>
      </c>
      <c r="BS243" s="21">
        <v>3438</v>
      </c>
      <c r="BT243" s="21">
        <v>4516</v>
      </c>
      <c r="BU243" s="21" t="s">
        <v>120</v>
      </c>
      <c r="BV243" s="21" t="s">
        <v>120</v>
      </c>
      <c r="BW243" s="22" t="s">
        <v>135</v>
      </c>
      <c r="BX243" s="23" t="str">
        <f>_xlfn.XLOOKUP(BW243,dimensions_items!$B$4:$B$35,dimensions_items!$C$4:$C$35,"NULL",0)</f>
        <v>R5.2OECD</v>
      </c>
      <c r="BY243" s="21" t="s">
        <v>33</v>
      </c>
      <c r="BZ243" s="22" t="s">
        <v>1492</v>
      </c>
      <c r="CA243" s="22" t="s">
        <v>18</v>
      </c>
      <c r="CB243" s="28" t="s">
        <v>19</v>
      </c>
      <c r="CC243" s="21" t="str">
        <f t="shared" si="12"/>
        <v>RM</v>
      </c>
      <c r="CD243" s="21" t="str">
        <f t="shared" si="13"/>
        <v>M</v>
      </c>
      <c r="CE243" s="21" t="str">
        <f t="shared" si="14"/>
        <v>OECD_EU15</v>
      </c>
      <c r="CF243" s="21">
        <f>IF(ISNUMBER(Table1[[#This Row],[concrete]]),Table1[[#This Row],[concrete]],IF(AND(ISNUMBER(Table1[[#This Row],[cement]]),ISNUMBER(Table1[[#This Row],[aggregates]])),Table1[[#This Row],[cement]]+Table1[[#This Row],[aggregates]],""))</f>
        <v>238</v>
      </c>
    </row>
    <row r="244" spans="1:84" s="8" customFormat="1">
      <c r="A244" s="10">
        <v>242</v>
      </c>
      <c r="B244" s="21" t="s">
        <v>504</v>
      </c>
      <c r="C244" s="21" t="s">
        <v>119</v>
      </c>
      <c r="D244" s="39">
        <v>1910</v>
      </c>
      <c r="E244" s="10">
        <v>1921</v>
      </c>
      <c r="F244" s="39">
        <v>30</v>
      </c>
      <c r="G244" s="39"/>
      <c r="H244" s="39"/>
      <c r="I244" s="39"/>
      <c r="J244" s="120">
        <v>72</v>
      </c>
      <c r="K244" s="120"/>
      <c r="L244" s="120"/>
      <c r="M244" s="120">
        <v>154</v>
      </c>
      <c r="N244" s="120"/>
      <c r="O244" s="120">
        <v>375</v>
      </c>
      <c r="P244" s="120">
        <v>836</v>
      </c>
      <c r="Q244" s="120"/>
      <c r="R244" s="120"/>
      <c r="S244" s="120"/>
      <c r="T244" s="120"/>
      <c r="U244" s="120"/>
      <c r="V244" s="120"/>
      <c r="W244" s="120"/>
      <c r="X244" s="120"/>
      <c r="Y244" s="120"/>
      <c r="Z244" s="120"/>
      <c r="AA244" s="120"/>
      <c r="AB244" s="120">
        <v>3</v>
      </c>
      <c r="AC244" s="120"/>
      <c r="AD244" s="120"/>
      <c r="AE244" s="120"/>
      <c r="AF244" s="120"/>
      <c r="AG244" s="120"/>
      <c r="AH244" s="120"/>
      <c r="AI244" s="120">
        <v>0</v>
      </c>
      <c r="AJ244" s="120"/>
      <c r="AK244" s="120"/>
      <c r="AL244" s="21" t="s">
        <v>514</v>
      </c>
      <c r="AM244" s="39">
        <v>7</v>
      </c>
      <c r="AN244" s="21" t="s">
        <v>118</v>
      </c>
      <c r="AO244" s="21" t="s">
        <v>24</v>
      </c>
      <c r="AP244" s="21" t="s">
        <v>120</v>
      </c>
      <c r="AQ244" s="21" t="s">
        <v>119</v>
      </c>
      <c r="AR244" s="21" t="s">
        <v>122</v>
      </c>
      <c r="AS244" s="21" t="s">
        <v>506</v>
      </c>
      <c r="AT244" s="39">
        <v>2018</v>
      </c>
      <c r="AU244" s="21" t="s">
        <v>507</v>
      </c>
      <c r="AV244" s="21" t="s">
        <v>255</v>
      </c>
      <c r="AW244" s="21" t="s">
        <v>126</v>
      </c>
      <c r="AX244" s="21" t="s">
        <v>508</v>
      </c>
      <c r="AY244" s="21" t="str">
        <f>"https://doi.org/"&amp;Table1[[#This Row],[DOI]]</f>
        <v>https://doi.org/10.1016/j.resconrec.2017.11.022</v>
      </c>
      <c r="AZ244" s="21" t="s">
        <v>120</v>
      </c>
      <c r="BA244" s="21" t="s">
        <v>120</v>
      </c>
      <c r="BB244" s="21" t="s">
        <v>509</v>
      </c>
      <c r="BC244" s="21" t="s">
        <v>1070</v>
      </c>
      <c r="BD244" s="21" t="s">
        <v>149</v>
      </c>
      <c r="BE244" s="21" t="s">
        <v>131</v>
      </c>
      <c r="BF244" s="21" t="s">
        <v>132</v>
      </c>
      <c r="BG244" s="21" t="s">
        <v>510</v>
      </c>
      <c r="BH244" s="21">
        <v>6896</v>
      </c>
      <c r="BI244" s="21" t="s">
        <v>119</v>
      </c>
      <c r="BJ244" s="21">
        <v>4100.4502499999999</v>
      </c>
      <c r="BK244" s="21" t="s">
        <v>119</v>
      </c>
      <c r="BL244" s="21">
        <v>71.175002500000005</v>
      </c>
      <c r="BM244" s="21">
        <v>410335</v>
      </c>
      <c r="BN244" s="21">
        <v>5499</v>
      </c>
      <c r="BO244" s="21" t="s">
        <v>119</v>
      </c>
      <c r="BP244" s="21">
        <v>5929</v>
      </c>
      <c r="BQ244" s="21" t="s">
        <v>119</v>
      </c>
      <c r="BR244" s="21">
        <v>0.65700000000000003</v>
      </c>
      <c r="BS244" s="21">
        <v>4476</v>
      </c>
      <c r="BT244" s="21">
        <v>4166</v>
      </c>
      <c r="BU244" s="21" t="s">
        <v>120</v>
      </c>
      <c r="BV244" s="21" t="s">
        <v>120</v>
      </c>
      <c r="BW244" s="22" t="s">
        <v>135</v>
      </c>
      <c r="BX244" s="23" t="str">
        <f>_xlfn.XLOOKUP(BW244,dimensions_items!$B$4:$B$35,dimensions_items!$C$4:$C$35,"NULL",0)</f>
        <v>R5.2OECD</v>
      </c>
      <c r="BY244" s="21" t="s">
        <v>33</v>
      </c>
      <c r="BZ244" s="22" t="s">
        <v>1492</v>
      </c>
      <c r="CA244" s="22" t="s">
        <v>18</v>
      </c>
      <c r="CB244" s="28" t="s">
        <v>19</v>
      </c>
      <c r="CC244" s="21" t="str">
        <f t="shared" si="12"/>
        <v>RM</v>
      </c>
      <c r="CD244" s="21" t="str">
        <f t="shared" si="13"/>
        <v>M</v>
      </c>
      <c r="CE244" s="21" t="str">
        <f t="shared" si="14"/>
        <v>OECD_EU15</v>
      </c>
      <c r="CF244" s="21">
        <f>IF(ISNUMBER(Table1[[#This Row],[concrete]]),Table1[[#This Row],[concrete]],IF(AND(ISNUMBER(Table1[[#This Row],[cement]]),ISNUMBER(Table1[[#This Row],[aggregates]])),Table1[[#This Row],[cement]]+Table1[[#This Row],[aggregates]],""))</f>
        <v>154</v>
      </c>
    </row>
    <row r="245" spans="1:84" s="8" customFormat="1">
      <c r="A245" s="10">
        <v>243</v>
      </c>
      <c r="B245" s="21" t="s">
        <v>504</v>
      </c>
      <c r="C245" s="21" t="s">
        <v>119</v>
      </c>
      <c r="D245" s="39">
        <v>1920</v>
      </c>
      <c r="E245" s="10">
        <v>1931</v>
      </c>
      <c r="F245" s="39">
        <v>24</v>
      </c>
      <c r="G245" s="39"/>
      <c r="H245" s="39"/>
      <c r="I245" s="39"/>
      <c r="J245" s="120">
        <v>55.5</v>
      </c>
      <c r="K245" s="120"/>
      <c r="L245" s="120"/>
      <c r="M245" s="120">
        <v>174</v>
      </c>
      <c r="N245" s="120"/>
      <c r="O245" s="120">
        <v>205</v>
      </c>
      <c r="P245" s="120">
        <v>605</v>
      </c>
      <c r="Q245" s="120"/>
      <c r="R245" s="120">
        <v>0.3</v>
      </c>
      <c r="S245" s="120"/>
      <c r="T245" s="120"/>
      <c r="U245" s="120"/>
      <c r="V245" s="120"/>
      <c r="W245" s="120"/>
      <c r="X245" s="120"/>
      <c r="Y245" s="120"/>
      <c r="Z245" s="120"/>
      <c r="AA245" s="120"/>
      <c r="AB245" s="120">
        <v>3</v>
      </c>
      <c r="AC245" s="120"/>
      <c r="AD245" s="120"/>
      <c r="AE245" s="120"/>
      <c r="AF245" s="120"/>
      <c r="AG245" s="120"/>
      <c r="AH245" s="120"/>
      <c r="AI245" s="120">
        <v>0</v>
      </c>
      <c r="AJ245" s="120"/>
      <c r="AK245" s="120"/>
      <c r="AL245" s="21" t="s">
        <v>514</v>
      </c>
      <c r="AM245" s="39">
        <v>5</v>
      </c>
      <c r="AN245" s="21" t="s">
        <v>118</v>
      </c>
      <c r="AO245" s="21" t="s">
        <v>24</v>
      </c>
      <c r="AP245" s="21" t="s">
        <v>120</v>
      </c>
      <c r="AQ245" s="21" t="s">
        <v>119</v>
      </c>
      <c r="AR245" s="21" t="s">
        <v>122</v>
      </c>
      <c r="AS245" s="21" t="s">
        <v>506</v>
      </c>
      <c r="AT245" s="39">
        <v>2018</v>
      </c>
      <c r="AU245" s="21" t="s">
        <v>507</v>
      </c>
      <c r="AV245" s="21" t="s">
        <v>255</v>
      </c>
      <c r="AW245" s="21" t="s">
        <v>126</v>
      </c>
      <c r="AX245" s="21" t="s">
        <v>508</v>
      </c>
      <c r="AY245" s="21" t="str">
        <f>"https://doi.org/"&amp;Table1[[#This Row],[DOI]]</f>
        <v>https://doi.org/10.1016/j.resconrec.2017.11.022</v>
      </c>
      <c r="AZ245" s="21" t="s">
        <v>120</v>
      </c>
      <c r="BA245" s="21" t="s">
        <v>120</v>
      </c>
      <c r="BB245" s="21" t="s">
        <v>509</v>
      </c>
      <c r="BC245" s="21" t="s">
        <v>1070</v>
      </c>
      <c r="BD245" s="21" t="s">
        <v>149</v>
      </c>
      <c r="BE245" s="21" t="s">
        <v>131</v>
      </c>
      <c r="BF245" s="21" t="s">
        <v>132</v>
      </c>
      <c r="BG245" s="21" t="s">
        <v>510</v>
      </c>
      <c r="BH245" s="21">
        <v>6896</v>
      </c>
      <c r="BI245" s="21" t="s">
        <v>119</v>
      </c>
      <c r="BJ245" s="21">
        <v>4100.4502499999999</v>
      </c>
      <c r="BK245" s="21" t="s">
        <v>119</v>
      </c>
      <c r="BL245" s="21">
        <v>71.175002500000005</v>
      </c>
      <c r="BM245" s="21">
        <v>410335</v>
      </c>
      <c r="BN245" s="21">
        <v>5876</v>
      </c>
      <c r="BO245" s="21" t="s">
        <v>119</v>
      </c>
      <c r="BP245" s="21">
        <v>6152</v>
      </c>
      <c r="BQ245" s="21" t="s">
        <v>119</v>
      </c>
      <c r="BR245" s="21">
        <v>0.65700000000000003</v>
      </c>
      <c r="BS245" s="21">
        <v>4474</v>
      </c>
      <c r="BT245" s="21">
        <v>5168</v>
      </c>
      <c r="BU245" s="21" t="s">
        <v>120</v>
      </c>
      <c r="BV245" s="21" t="s">
        <v>120</v>
      </c>
      <c r="BW245" s="22" t="s">
        <v>135</v>
      </c>
      <c r="BX245" s="23" t="str">
        <f>_xlfn.XLOOKUP(BW245,dimensions_items!$B$4:$B$35,dimensions_items!$C$4:$C$35,"NULL",0)</f>
        <v>R5.2OECD</v>
      </c>
      <c r="BY245" s="21" t="s">
        <v>33</v>
      </c>
      <c r="BZ245" s="22" t="s">
        <v>1492</v>
      </c>
      <c r="CA245" s="22" t="s">
        <v>18</v>
      </c>
      <c r="CB245" s="28" t="s">
        <v>19</v>
      </c>
      <c r="CC245" s="21" t="str">
        <f t="shared" si="12"/>
        <v>RM</v>
      </c>
      <c r="CD245" s="21" t="str">
        <f t="shared" si="13"/>
        <v>M</v>
      </c>
      <c r="CE245" s="21" t="str">
        <f t="shared" si="14"/>
        <v>OECD_EU15</v>
      </c>
      <c r="CF245" s="21">
        <f>IF(ISNUMBER(Table1[[#This Row],[concrete]]),Table1[[#This Row],[concrete]],IF(AND(ISNUMBER(Table1[[#This Row],[cement]]),ISNUMBER(Table1[[#This Row],[aggregates]])),Table1[[#This Row],[cement]]+Table1[[#This Row],[aggregates]],""))</f>
        <v>174</v>
      </c>
    </row>
    <row r="246" spans="1:84" s="8" customFormat="1">
      <c r="A246" s="10">
        <v>244</v>
      </c>
      <c r="B246" s="21" t="s">
        <v>504</v>
      </c>
      <c r="C246" s="21" t="s">
        <v>119</v>
      </c>
      <c r="D246" s="39">
        <v>1920</v>
      </c>
      <c r="E246" s="10">
        <v>1931</v>
      </c>
      <c r="F246" s="39">
        <v>102</v>
      </c>
      <c r="G246" s="39"/>
      <c r="H246" s="39"/>
      <c r="I246" s="39"/>
      <c r="J246" s="120">
        <v>49</v>
      </c>
      <c r="K246" s="120"/>
      <c r="L246" s="120"/>
      <c r="M246" s="120">
        <v>328</v>
      </c>
      <c r="N246" s="120"/>
      <c r="O246" s="120">
        <v>73</v>
      </c>
      <c r="P246" s="120">
        <v>682</v>
      </c>
      <c r="Q246" s="120"/>
      <c r="R246" s="120">
        <v>165</v>
      </c>
      <c r="S246" s="120"/>
      <c r="T246" s="120"/>
      <c r="U246" s="120"/>
      <c r="V246" s="120"/>
      <c r="W246" s="120"/>
      <c r="X246" s="120"/>
      <c r="Y246" s="120"/>
      <c r="Z246" s="120"/>
      <c r="AA246" s="120"/>
      <c r="AB246" s="120">
        <v>2</v>
      </c>
      <c r="AC246" s="120"/>
      <c r="AD246" s="120"/>
      <c r="AE246" s="120"/>
      <c r="AF246" s="120"/>
      <c r="AG246" s="120"/>
      <c r="AH246" s="120"/>
      <c r="AI246" s="120">
        <v>0</v>
      </c>
      <c r="AJ246" s="120"/>
      <c r="AK246" s="120"/>
      <c r="AL246" s="21" t="s">
        <v>514</v>
      </c>
      <c r="AM246" s="39">
        <v>5</v>
      </c>
      <c r="AN246" s="21" t="s">
        <v>118</v>
      </c>
      <c r="AO246" s="21" t="s">
        <v>24</v>
      </c>
      <c r="AP246" s="21" t="s">
        <v>120</v>
      </c>
      <c r="AQ246" s="21" t="s">
        <v>119</v>
      </c>
      <c r="AR246" s="21" t="s">
        <v>122</v>
      </c>
      <c r="AS246" s="21" t="s">
        <v>506</v>
      </c>
      <c r="AT246" s="39">
        <v>2018</v>
      </c>
      <c r="AU246" s="21" t="s">
        <v>507</v>
      </c>
      <c r="AV246" s="21" t="s">
        <v>255</v>
      </c>
      <c r="AW246" s="21" t="s">
        <v>126</v>
      </c>
      <c r="AX246" s="21" t="s">
        <v>508</v>
      </c>
      <c r="AY246" s="21" t="str">
        <f>"https://doi.org/"&amp;Table1[[#This Row],[DOI]]</f>
        <v>https://doi.org/10.1016/j.resconrec.2017.11.022</v>
      </c>
      <c r="AZ246" s="21" t="s">
        <v>120</v>
      </c>
      <c r="BA246" s="21" t="s">
        <v>120</v>
      </c>
      <c r="BB246" s="21" t="s">
        <v>509</v>
      </c>
      <c r="BC246" s="21" t="s">
        <v>1070</v>
      </c>
      <c r="BD246" s="21" t="s">
        <v>149</v>
      </c>
      <c r="BE246" s="21" t="s">
        <v>131</v>
      </c>
      <c r="BF246" s="21" t="s">
        <v>132</v>
      </c>
      <c r="BG246" s="21" t="s">
        <v>510</v>
      </c>
      <c r="BH246" s="21">
        <v>6896</v>
      </c>
      <c r="BI246" s="21" t="s">
        <v>119</v>
      </c>
      <c r="BJ246" s="21">
        <v>4100.4502499999999</v>
      </c>
      <c r="BK246" s="21" t="s">
        <v>119</v>
      </c>
      <c r="BL246" s="21">
        <v>71.175002500000005</v>
      </c>
      <c r="BM246" s="21">
        <v>410335</v>
      </c>
      <c r="BN246" s="21">
        <v>5876</v>
      </c>
      <c r="BO246" s="21" t="s">
        <v>119</v>
      </c>
      <c r="BP246" s="21">
        <v>6152</v>
      </c>
      <c r="BQ246" s="21" t="s">
        <v>119</v>
      </c>
      <c r="BR246" s="21">
        <v>0.65700000000000003</v>
      </c>
      <c r="BS246" s="21">
        <v>4474</v>
      </c>
      <c r="BT246" s="21">
        <v>5168</v>
      </c>
      <c r="BU246" s="21" t="s">
        <v>120</v>
      </c>
      <c r="BV246" s="21" t="s">
        <v>120</v>
      </c>
      <c r="BW246" s="22" t="s">
        <v>135</v>
      </c>
      <c r="BX246" s="23" t="str">
        <f>_xlfn.XLOOKUP(BW246,dimensions_items!$B$4:$B$35,dimensions_items!$C$4:$C$35,"NULL",0)</f>
        <v>R5.2OECD</v>
      </c>
      <c r="BY246" s="21" t="s">
        <v>33</v>
      </c>
      <c r="BZ246" s="22" t="s">
        <v>1492</v>
      </c>
      <c r="CA246" s="22" t="s">
        <v>18</v>
      </c>
      <c r="CB246" s="28" t="s">
        <v>19</v>
      </c>
      <c r="CC246" s="21" t="str">
        <f t="shared" si="12"/>
        <v>RM</v>
      </c>
      <c r="CD246" s="21" t="str">
        <f t="shared" si="13"/>
        <v>M</v>
      </c>
      <c r="CE246" s="21" t="str">
        <f t="shared" si="14"/>
        <v>OECD_EU15</v>
      </c>
      <c r="CF246" s="21">
        <f>IF(ISNUMBER(Table1[[#This Row],[concrete]]),Table1[[#This Row],[concrete]],IF(AND(ISNUMBER(Table1[[#This Row],[cement]]),ISNUMBER(Table1[[#This Row],[aggregates]])),Table1[[#This Row],[cement]]+Table1[[#This Row],[aggregates]],""))</f>
        <v>328</v>
      </c>
    </row>
    <row r="247" spans="1:84" s="8" customFormat="1">
      <c r="A247" s="10">
        <v>245</v>
      </c>
      <c r="B247" s="21" t="s">
        <v>504</v>
      </c>
      <c r="C247" s="21" t="s">
        <v>119</v>
      </c>
      <c r="D247" s="39">
        <v>1930</v>
      </c>
      <c r="E247" s="10">
        <v>1941</v>
      </c>
      <c r="F247" s="39">
        <v>57</v>
      </c>
      <c r="G247" s="39"/>
      <c r="H247" s="39"/>
      <c r="I247" s="39"/>
      <c r="J247" s="120">
        <v>57</v>
      </c>
      <c r="K247" s="120"/>
      <c r="L247" s="120"/>
      <c r="M247" s="120">
        <v>220</v>
      </c>
      <c r="N247" s="120"/>
      <c r="O247" s="120"/>
      <c r="P247" s="120">
        <v>433</v>
      </c>
      <c r="Q247" s="120"/>
      <c r="R247" s="120">
        <v>123</v>
      </c>
      <c r="S247" s="120"/>
      <c r="T247" s="120"/>
      <c r="U247" s="120"/>
      <c r="V247" s="120"/>
      <c r="W247" s="120"/>
      <c r="X247" s="120"/>
      <c r="Y247" s="120"/>
      <c r="Z247" s="120"/>
      <c r="AA247" s="120"/>
      <c r="AB247" s="120">
        <v>4</v>
      </c>
      <c r="AC247" s="120"/>
      <c r="AD247" s="120"/>
      <c r="AE247" s="120"/>
      <c r="AF247" s="120"/>
      <c r="AG247" s="120"/>
      <c r="AH247" s="120"/>
      <c r="AI247" s="120">
        <v>0</v>
      </c>
      <c r="AJ247" s="120"/>
      <c r="AK247" s="120"/>
      <c r="AL247" s="21" t="s">
        <v>514</v>
      </c>
      <c r="AM247" s="39">
        <v>5</v>
      </c>
      <c r="AN247" s="21" t="s">
        <v>118</v>
      </c>
      <c r="AO247" s="21" t="s">
        <v>24</v>
      </c>
      <c r="AP247" s="21" t="s">
        <v>120</v>
      </c>
      <c r="AQ247" s="21" t="s">
        <v>119</v>
      </c>
      <c r="AR247" s="21" t="s">
        <v>122</v>
      </c>
      <c r="AS247" s="21" t="s">
        <v>506</v>
      </c>
      <c r="AT247" s="39">
        <v>2018</v>
      </c>
      <c r="AU247" s="21" t="s">
        <v>507</v>
      </c>
      <c r="AV247" s="21" t="s">
        <v>255</v>
      </c>
      <c r="AW247" s="21" t="s">
        <v>126</v>
      </c>
      <c r="AX247" s="21" t="s">
        <v>508</v>
      </c>
      <c r="AY247" s="21" t="str">
        <f>"https://doi.org/"&amp;Table1[[#This Row],[DOI]]</f>
        <v>https://doi.org/10.1016/j.resconrec.2017.11.022</v>
      </c>
      <c r="AZ247" s="21" t="s">
        <v>120</v>
      </c>
      <c r="BA247" s="21" t="s">
        <v>120</v>
      </c>
      <c r="BB247" s="21" t="s">
        <v>509</v>
      </c>
      <c r="BC247" s="21" t="s">
        <v>1070</v>
      </c>
      <c r="BD247" s="21" t="s">
        <v>149</v>
      </c>
      <c r="BE247" s="21" t="s">
        <v>131</v>
      </c>
      <c r="BF247" s="21" t="s">
        <v>132</v>
      </c>
      <c r="BG247" s="21" t="s">
        <v>510</v>
      </c>
      <c r="BH247" s="21">
        <v>6896</v>
      </c>
      <c r="BI247" s="21" t="s">
        <v>119</v>
      </c>
      <c r="BJ247" s="21">
        <v>4100.4502499999999</v>
      </c>
      <c r="BK247" s="21" t="s">
        <v>119</v>
      </c>
      <c r="BL247" s="21">
        <v>71.175002500000005</v>
      </c>
      <c r="BM247" s="21">
        <v>410335</v>
      </c>
      <c r="BN247" s="21">
        <v>6131</v>
      </c>
      <c r="BO247" s="21" t="s">
        <v>119</v>
      </c>
      <c r="BP247" s="21">
        <v>6389</v>
      </c>
      <c r="BQ247" s="21" t="s">
        <v>119</v>
      </c>
      <c r="BR247" s="21">
        <v>0.65700000000000003</v>
      </c>
      <c r="BS247" s="21">
        <v>5291</v>
      </c>
      <c r="BT247" s="21">
        <v>6037</v>
      </c>
      <c r="BU247" s="21" t="s">
        <v>120</v>
      </c>
      <c r="BV247" s="21" t="s">
        <v>120</v>
      </c>
      <c r="BW247" s="22" t="s">
        <v>135</v>
      </c>
      <c r="BX247" s="23" t="str">
        <f>_xlfn.XLOOKUP(BW247,dimensions_items!$B$4:$B$35,dimensions_items!$C$4:$C$35,"NULL",0)</f>
        <v>R5.2OECD</v>
      </c>
      <c r="BY247" s="21" t="s">
        <v>33</v>
      </c>
      <c r="BZ247" s="22" t="s">
        <v>1492</v>
      </c>
      <c r="CA247" s="22" t="s">
        <v>18</v>
      </c>
      <c r="CB247" s="28" t="s">
        <v>19</v>
      </c>
      <c r="CC247" s="21" t="str">
        <f t="shared" si="12"/>
        <v>RM</v>
      </c>
      <c r="CD247" s="21" t="str">
        <f t="shared" si="13"/>
        <v>M</v>
      </c>
      <c r="CE247" s="21" t="str">
        <f t="shared" si="14"/>
        <v>OECD_EU15</v>
      </c>
      <c r="CF247" s="21">
        <f>IF(ISNUMBER(Table1[[#This Row],[concrete]]),Table1[[#This Row],[concrete]],IF(AND(ISNUMBER(Table1[[#This Row],[cement]]),ISNUMBER(Table1[[#This Row],[aggregates]])),Table1[[#This Row],[cement]]+Table1[[#This Row],[aggregates]],""))</f>
        <v>220</v>
      </c>
    </row>
    <row r="248" spans="1:84" s="8" customFormat="1">
      <c r="A248" s="10">
        <v>246</v>
      </c>
      <c r="B248" s="21" t="s">
        <v>504</v>
      </c>
      <c r="C248" s="21" t="s">
        <v>119</v>
      </c>
      <c r="D248" s="39">
        <v>1930</v>
      </c>
      <c r="E248" s="10">
        <v>1941</v>
      </c>
      <c r="F248" s="39">
        <v>79</v>
      </c>
      <c r="G248" s="39"/>
      <c r="H248" s="39"/>
      <c r="I248" s="39"/>
      <c r="J248" s="120">
        <v>58</v>
      </c>
      <c r="K248" s="120"/>
      <c r="L248" s="120"/>
      <c r="M248" s="120">
        <v>319</v>
      </c>
      <c r="N248" s="120"/>
      <c r="O248" s="120">
        <v>42</v>
      </c>
      <c r="P248" s="120">
        <v>606</v>
      </c>
      <c r="Q248" s="120"/>
      <c r="R248" s="120">
        <v>131</v>
      </c>
      <c r="S248" s="120"/>
      <c r="T248" s="120"/>
      <c r="U248" s="120"/>
      <c r="V248" s="120"/>
      <c r="W248" s="120"/>
      <c r="X248" s="120"/>
      <c r="Y248" s="120"/>
      <c r="Z248" s="120"/>
      <c r="AA248" s="120"/>
      <c r="AB248" s="120">
        <v>5</v>
      </c>
      <c r="AC248" s="120"/>
      <c r="AD248" s="120"/>
      <c r="AE248" s="120"/>
      <c r="AF248" s="120"/>
      <c r="AG248" s="120"/>
      <c r="AH248" s="120"/>
      <c r="AI248" s="120">
        <v>0</v>
      </c>
      <c r="AJ248" s="120"/>
      <c r="AK248" s="120"/>
      <c r="AL248" s="21" t="s">
        <v>514</v>
      </c>
      <c r="AM248" s="39">
        <v>4</v>
      </c>
      <c r="AN248" s="21" t="s">
        <v>118</v>
      </c>
      <c r="AO248" s="21" t="s">
        <v>24</v>
      </c>
      <c r="AP248" s="21" t="s">
        <v>120</v>
      </c>
      <c r="AQ248" s="21" t="s">
        <v>119</v>
      </c>
      <c r="AR248" s="21" t="s">
        <v>122</v>
      </c>
      <c r="AS248" s="21" t="s">
        <v>506</v>
      </c>
      <c r="AT248" s="39">
        <v>2018</v>
      </c>
      <c r="AU248" s="21" t="s">
        <v>507</v>
      </c>
      <c r="AV248" s="21" t="s">
        <v>255</v>
      </c>
      <c r="AW248" s="21" t="s">
        <v>126</v>
      </c>
      <c r="AX248" s="21" t="s">
        <v>508</v>
      </c>
      <c r="AY248" s="21" t="str">
        <f>"https://doi.org/"&amp;Table1[[#This Row],[DOI]]</f>
        <v>https://doi.org/10.1016/j.resconrec.2017.11.022</v>
      </c>
      <c r="AZ248" s="21" t="s">
        <v>120</v>
      </c>
      <c r="BA248" s="21" t="s">
        <v>120</v>
      </c>
      <c r="BB248" s="21" t="s">
        <v>509</v>
      </c>
      <c r="BC248" s="21" t="s">
        <v>1070</v>
      </c>
      <c r="BD248" s="21" t="s">
        <v>149</v>
      </c>
      <c r="BE248" s="21" t="s">
        <v>131</v>
      </c>
      <c r="BF248" s="21" t="s">
        <v>132</v>
      </c>
      <c r="BG248" s="21" t="s">
        <v>510</v>
      </c>
      <c r="BH248" s="21">
        <v>6896</v>
      </c>
      <c r="BI248" s="21" t="s">
        <v>119</v>
      </c>
      <c r="BJ248" s="21">
        <v>4100.4502499999999</v>
      </c>
      <c r="BK248" s="21" t="s">
        <v>119</v>
      </c>
      <c r="BL248" s="21">
        <v>71.175002500000005</v>
      </c>
      <c r="BM248" s="21">
        <v>410335</v>
      </c>
      <c r="BN248" s="21">
        <v>6131</v>
      </c>
      <c r="BO248" s="21" t="s">
        <v>119</v>
      </c>
      <c r="BP248" s="21">
        <v>6389</v>
      </c>
      <c r="BQ248" s="21" t="s">
        <v>119</v>
      </c>
      <c r="BR248" s="21">
        <v>0.65700000000000003</v>
      </c>
      <c r="BS248" s="21">
        <v>5291</v>
      </c>
      <c r="BT248" s="21">
        <v>6037</v>
      </c>
      <c r="BU248" s="21" t="s">
        <v>120</v>
      </c>
      <c r="BV248" s="21" t="s">
        <v>120</v>
      </c>
      <c r="BW248" s="22" t="s">
        <v>135</v>
      </c>
      <c r="BX248" s="23" t="str">
        <f>_xlfn.XLOOKUP(BW248,dimensions_items!$B$4:$B$35,dimensions_items!$C$4:$C$35,"NULL",0)</f>
        <v>R5.2OECD</v>
      </c>
      <c r="BY248" s="21" t="s">
        <v>29</v>
      </c>
      <c r="BZ248" s="22" t="s">
        <v>1492</v>
      </c>
      <c r="CA248" s="22" t="s">
        <v>18</v>
      </c>
      <c r="CB248" s="28" t="s">
        <v>19</v>
      </c>
      <c r="CC248" s="21" t="str">
        <f t="shared" si="12"/>
        <v>RM</v>
      </c>
      <c r="CD248" s="21" t="str">
        <f t="shared" si="13"/>
        <v>M</v>
      </c>
      <c r="CE248" s="21" t="str">
        <f t="shared" si="14"/>
        <v>OECD_EU15</v>
      </c>
      <c r="CF248" s="21">
        <f>IF(ISNUMBER(Table1[[#This Row],[concrete]]),Table1[[#This Row],[concrete]],IF(AND(ISNUMBER(Table1[[#This Row],[cement]]),ISNUMBER(Table1[[#This Row],[aggregates]])),Table1[[#This Row],[cement]]+Table1[[#This Row],[aggregates]],""))</f>
        <v>319</v>
      </c>
    </row>
    <row r="249" spans="1:84" s="8" customFormat="1">
      <c r="A249" s="10">
        <v>247</v>
      </c>
      <c r="B249" s="21" t="s">
        <v>504</v>
      </c>
      <c r="C249" s="21" t="s">
        <v>119</v>
      </c>
      <c r="D249" s="39">
        <v>1940</v>
      </c>
      <c r="E249" s="10">
        <v>1950</v>
      </c>
      <c r="F249" s="39">
        <v>198</v>
      </c>
      <c r="G249" s="39"/>
      <c r="H249" s="39"/>
      <c r="I249" s="39"/>
      <c r="J249" s="120">
        <v>42</v>
      </c>
      <c r="K249" s="120"/>
      <c r="L249" s="120"/>
      <c r="M249" s="120">
        <v>567</v>
      </c>
      <c r="N249" s="120"/>
      <c r="O249" s="120">
        <v>29</v>
      </c>
      <c r="P249" s="120">
        <v>456</v>
      </c>
      <c r="Q249" s="120"/>
      <c r="R249" s="120">
        <v>69</v>
      </c>
      <c r="S249" s="120"/>
      <c r="T249" s="120"/>
      <c r="U249" s="120"/>
      <c r="V249" s="120"/>
      <c r="W249" s="120"/>
      <c r="X249" s="120"/>
      <c r="Y249" s="120"/>
      <c r="Z249" s="120"/>
      <c r="AA249" s="120"/>
      <c r="AB249" s="120">
        <v>4</v>
      </c>
      <c r="AC249" s="120"/>
      <c r="AD249" s="120"/>
      <c r="AE249" s="120"/>
      <c r="AF249" s="120"/>
      <c r="AG249" s="120"/>
      <c r="AH249" s="120"/>
      <c r="AI249" s="120">
        <v>0</v>
      </c>
      <c r="AJ249" s="120"/>
      <c r="AK249" s="120"/>
      <c r="AL249" s="21" t="s">
        <v>514</v>
      </c>
      <c r="AM249" s="39">
        <v>4</v>
      </c>
      <c r="AN249" s="21" t="s">
        <v>118</v>
      </c>
      <c r="AO249" s="21" t="s">
        <v>24</v>
      </c>
      <c r="AP249" s="21" t="s">
        <v>120</v>
      </c>
      <c r="AQ249" s="21" t="s">
        <v>119</v>
      </c>
      <c r="AR249" s="21" t="s">
        <v>122</v>
      </c>
      <c r="AS249" s="21" t="s">
        <v>506</v>
      </c>
      <c r="AT249" s="39">
        <v>2018</v>
      </c>
      <c r="AU249" s="21" t="s">
        <v>507</v>
      </c>
      <c r="AV249" s="21" t="s">
        <v>255</v>
      </c>
      <c r="AW249" s="21" t="s">
        <v>126</v>
      </c>
      <c r="AX249" s="21" t="s">
        <v>508</v>
      </c>
      <c r="AY249" s="21" t="str">
        <f>"https://doi.org/"&amp;Table1[[#This Row],[DOI]]</f>
        <v>https://doi.org/10.1016/j.resconrec.2017.11.022</v>
      </c>
      <c r="AZ249" s="21" t="s">
        <v>120</v>
      </c>
      <c r="BA249" s="21" t="s">
        <v>120</v>
      </c>
      <c r="BB249" s="21" t="s">
        <v>509</v>
      </c>
      <c r="BC249" s="21" t="s">
        <v>1070</v>
      </c>
      <c r="BD249" s="21" t="s">
        <v>511</v>
      </c>
      <c r="BE249" s="21" t="s">
        <v>131</v>
      </c>
      <c r="BF249" s="21" t="s">
        <v>132</v>
      </c>
      <c r="BG249" s="21" t="s">
        <v>510</v>
      </c>
      <c r="BH249" s="21">
        <v>6896</v>
      </c>
      <c r="BI249" s="21">
        <v>4100.4502499999999</v>
      </c>
      <c r="BJ249" s="21">
        <v>4278.8877499999999</v>
      </c>
      <c r="BK249" s="21">
        <v>71.175002500000005</v>
      </c>
      <c r="BL249" s="21">
        <v>44.634997499999997</v>
      </c>
      <c r="BM249" s="21">
        <v>410335</v>
      </c>
      <c r="BN249" s="21">
        <v>6356</v>
      </c>
      <c r="BO249" s="21" t="s">
        <v>119</v>
      </c>
      <c r="BP249" s="21">
        <v>7014</v>
      </c>
      <c r="BQ249" s="21" t="s">
        <v>119</v>
      </c>
      <c r="BR249" s="21">
        <v>0.65700000000000003</v>
      </c>
      <c r="BS249" s="21">
        <v>6206</v>
      </c>
      <c r="BT249" s="21">
        <v>8816</v>
      </c>
      <c r="BU249" s="21" t="s">
        <v>120</v>
      </c>
      <c r="BV249" s="21" t="s">
        <v>120</v>
      </c>
      <c r="BW249" s="22" t="s">
        <v>135</v>
      </c>
      <c r="BX249" s="23" t="str">
        <f>_xlfn.XLOOKUP(BW249,dimensions_items!$B$4:$B$35,dimensions_items!$C$4:$C$35,"NULL",0)</f>
        <v>R5.2OECD</v>
      </c>
      <c r="BY249" s="21" t="s">
        <v>29</v>
      </c>
      <c r="BZ249" s="22" t="s">
        <v>1492</v>
      </c>
      <c r="CA249" s="22" t="s">
        <v>18</v>
      </c>
      <c r="CB249" s="28" t="s">
        <v>19</v>
      </c>
      <c r="CC249" s="21" t="str">
        <f t="shared" si="12"/>
        <v>RM</v>
      </c>
      <c r="CD249" s="21" t="str">
        <f t="shared" si="13"/>
        <v>M</v>
      </c>
      <c r="CE249" s="21" t="str">
        <f t="shared" si="14"/>
        <v>OECD_EU15</v>
      </c>
      <c r="CF249" s="21">
        <f>IF(ISNUMBER(Table1[[#This Row],[concrete]]),Table1[[#This Row],[concrete]],IF(AND(ISNUMBER(Table1[[#This Row],[cement]]),ISNUMBER(Table1[[#This Row],[aggregates]])),Table1[[#This Row],[cement]]+Table1[[#This Row],[aggregates]],""))</f>
        <v>567</v>
      </c>
    </row>
    <row r="250" spans="1:84" s="8" customFormat="1">
      <c r="A250" s="10">
        <v>248</v>
      </c>
      <c r="B250" s="21" t="s">
        <v>504</v>
      </c>
      <c r="C250" s="21" t="s">
        <v>119</v>
      </c>
      <c r="D250" s="39">
        <v>1940</v>
      </c>
      <c r="E250" s="10">
        <v>1950</v>
      </c>
      <c r="F250" s="39">
        <v>135</v>
      </c>
      <c r="G250" s="39"/>
      <c r="H250" s="39"/>
      <c r="I250" s="39"/>
      <c r="J250" s="120">
        <v>22</v>
      </c>
      <c r="K250" s="120"/>
      <c r="L250" s="120"/>
      <c r="M250" s="120">
        <v>434</v>
      </c>
      <c r="N250" s="120"/>
      <c r="O250" s="120">
        <v>0</v>
      </c>
      <c r="P250" s="120">
        <v>527</v>
      </c>
      <c r="Q250" s="120"/>
      <c r="R250" s="120">
        <v>109</v>
      </c>
      <c r="S250" s="120"/>
      <c r="T250" s="120"/>
      <c r="U250" s="120"/>
      <c r="V250" s="120"/>
      <c r="W250" s="120"/>
      <c r="X250" s="120"/>
      <c r="Y250" s="120"/>
      <c r="Z250" s="120"/>
      <c r="AA250" s="120"/>
      <c r="AB250" s="120">
        <v>4</v>
      </c>
      <c r="AC250" s="120"/>
      <c r="AD250" s="120"/>
      <c r="AE250" s="120"/>
      <c r="AF250" s="120"/>
      <c r="AG250" s="120"/>
      <c r="AH250" s="120"/>
      <c r="AI250" s="120">
        <v>0</v>
      </c>
      <c r="AJ250" s="120"/>
      <c r="AK250" s="120"/>
      <c r="AL250" s="21" t="s">
        <v>514</v>
      </c>
      <c r="AM250" s="39">
        <v>7</v>
      </c>
      <c r="AN250" s="21" t="s">
        <v>118</v>
      </c>
      <c r="AO250" s="21" t="s">
        <v>24</v>
      </c>
      <c r="AP250" s="21" t="s">
        <v>120</v>
      </c>
      <c r="AQ250" s="21" t="s">
        <v>119</v>
      </c>
      <c r="AR250" s="21" t="s">
        <v>122</v>
      </c>
      <c r="AS250" s="21" t="s">
        <v>506</v>
      </c>
      <c r="AT250" s="39">
        <v>2018</v>
      </c>
      <c r="AU250" s="21" t="s">
        <v>507</v>
      </c>
      <c r="AV250" s="21" t="s">
        <v>255</v>
      </c>
      <c r="AW250" s="21" t="s">
        <v>126</v>
      </c>
      <c r="AX250" s="21" t="s">
        <v>508</v>
      </c>
      <c r="AY250" s="21" t="str">
        <f>"https://doi.org/"&amp;Table1[[#This Row],[DOI]]</f>
        <v>https://doi.org/10.1016/j.resconrec.2017.11.022</v>
      </c>
      <c r="AZ250" s="21" t="s">
        <v>120</v>
      </c>
      <c r="BA250" s="21" t="s">
        <v>120</v>
      </c>
      <c r="BB250" s="21" t="s">
        <v>509</v>
      </c>
      <c r="BC250" s="21" t="s">
        <v>1070</v>
      </c>
      <c r="BD250" s="21" t="s">
        <v>511</v>
      </c>
      <c r="BE250" s="21" t="s">
        <v>131</v>
      </c>
      <c r="BF250" s="21" t="s">
        <v>132</v>
      </c>
      <c r="BG250" s="21" t="s">
        <v>510</v>
      </c>
      <c r="BH250" s="21">
        <v>6896</v>
      </c>
      <c r="BI250" s="21">
        <v>4100.4502499999999</v>
      </c>
      <c r="BJ250" s="21">
        <v>4278.8877499999999</v>
      </c>
      <c r="BK250" s="21">
        <v>71.175002500000005</v>
      </c>
      <c r="BL250" s="21">
        <v>44.634997499999997</v>
      </c>
      <c r="BM250" s="21">
        <v>410335</v>
      </c>
      <c r="BN250" s="21">
        <v>6356</v>
      </c>
      <c r="BO250" s="21" t="s">
        <v>119</v>
      </c>
      <c r="BP250" s="21">
        <v>7014</v>
      </c>
      <c r="BQ250" s="21" t="s">
        <v>119</v>
      </c>
      <c r="BR250" s="21">
        <v>0.65700000000000003</v>
      </c>
      <c r="BS250" s="21">
        <v>6206</v>
      </c>
      <c r="BT250" s="21">
        <v>8816</v>
      </c>
      <c r="BU250" s="21" t="s">
        <v>120</v>
      </c>
      <c r="BV250" s="21" t="s">
        <v>120</v>
      </c>
      <c r="BW250" s="22" t="s">
        <v>135</v>
      </c>
      <c r="BX250" s="23" t="str">
        <f>_xlfn.XLOOKUP(BW250,dimensions_items!$B$4:$B$35,dimensions_items!$C$4:$C$35,"NULL",0)</f>
        <v>R5.2OECD</v>
      </c>
      <c r="BY250" s="21" t="s">
        <v>33</v>
      </c>
      <c r="BZ250" s="22" t="s">
        <v>1492</v>
      </c>
      <c r="CA250" s="22" t="s">
        <v>18</v>
      </c>
      <c r="CB250" s="28" t="s">
        <v>19</v>
      </c>
      <c r="CC250" s="21" t="str">
        <f t="shared" si="12"/>
        <v>RM</v>
      </c>
      <c r="CD250" s="21" t="str">
        <f t="shared" si="13"/>
        <v>M</v>
      </c>
      <c r="CE250" s="21" t="str">
        <f t="shared" si="14"/>
        <v>OECD_EU15</v>
      </c>
      <c r="CF250" s="21">
        <f>IF(ISNUMBER(Table1[[#This Row],[concrete]]),Table1[[#This Row],[concrete]],IF(AND(ISNUMBER(Table1[[#This Row],[cement]]),ISNUMBER(Table1[[#This Row],[aggregates]])),Table1[[#This Row],[cement]]+Table1[[#This Row],[aggregates]],""))</f>
        <v>434</v>
      </c>
    </row>
    <row r="251" spans="1:84" s="8" customFormat="1">
      <c r="A251" s="10">
        <v>249</v>
      </c>
      <c r="B251" s="21" t="s">
        <v>504</v>
      </c>
      <c r="C251" s="21" t="s">
        <v>119</v>
      </c>
      <c r="D251" s="39">
        <v>1940</v>
      </c>
      <c r="E251" s="10">
        <v>1961</v>
      </c>
      <c r="F251" s="39">
        <v>132</v>
      </c>
      <c r="G251" s="39"/>
      <c r="H251" s="39"/>
      <c r="I251" s="39"/>
      <c r="J251" s="120">
        <v>33</v>
      </c>
      <c r="K251" s="120"/>
      <c r="L251" s="120"/>
      <c r="M251" s="120">
        <v>775</v>
      </c>
      <c r="N251" s="120"/>
      <c r="O251" s="120">
        <v>23</v>
      </c>
      <c r="P251" s="120">
        <v>12</v>
      </c>
      <c r="Q251" s="120"/>
      <c r="R251" s="120">
        <v>69</v>
      </c>
      <c r="S251" s="120"/>
      <c r="T251" s="120"/>
      <c r="U251" s="120"/>
      <c r="V251" s="120"/>
      <c r="W251" s="120"/>
      <c r="X251" s="120"/>
      <c r="Y251" s="120"/>
      <c r="Z251" s="120"/>
      <c r="AA251" s="120"/>
      <c r="AB251" s="120">
        <v>2</v>
      </c>
      <c r="AC251" s="120"/>
      <c r="AD251" s="120"/>
      <c r="AE251" s="120"/>
      <c r="AF251" s="120"/>
      <c r="AG251" s="120"/>
      <c r="AH251" s="120"/>
      <c r="AI251" s="120">
        <v>0</v>
      </c>
      <c r="AJ251" s="120"/>
      <c r="AK251" s="120"/>
      <c r="AL251" s="21" t="s">
        <v>515</v>
      </c>
      <c r="AM251" s="39">
        <v>4</v>
      </c>
      <c r="AN251" s="21" t="s">
        <v>118</v>
      </c>
      <c r="AO251" s="21" t="s">
        <v>24</v>
      </c>
      <c r="AP251" s="21" t="s">
        <v>120</v>
      </c>
      <c r="AQ251" s="21" t="s">
        <v>119</v>
      </c>
      <c r="AR251" s="21" t="s">
        <v>122</v>
      </c>
      <c r="AS251" s="21" t="s">
        <v>506</v>
      </c>
      <c r="AT251" s="39">
        <v>2018</v>
      </c>
      <c r="AU251" s="21" t="s">
        <v>507</v>
      </c>
      <c r="AV251" s="21" t="s">
        <v>255</v>
      </c>
      <c r="AW251" s="21" t="s">
        <v>126</v>
      </c>
      <c r="AX251" s="21" t="s">
        <v>508</v>
      </c>
      <c r="AY251" s="21" t="str">
        <f>"https://doi.org/"&amp;Table1[[#This Row],[DOI]]</f>
        <v>https://doi.org/10.1016/j.resconrec.2017.11.022</v>
      </c>
      <c r="AZ251" s="21" t="s">
        <v>120</v>
      </c>
      <c r="BA251" s="21" t="s">
        <v>120</v>
      </c>
      <c r="BB251" s="21" t="s">
        <v>509</v>
      </c>
      <c r="BC251" s="21" t="s">
        <v>1070</v>
      </c>
      <c r="BD251" s="21" t="s">
        <v>516</v>
      </c>
      <c r="BE251" s="21" t="s">
        <v>131</v>
      </c>
      <c r="BF251" s="21" t="s">
        <v>132</v>
      </c>
      <c r="BG251" s="21" t="s">
        <v>510</v>
      </c>
      <c r="BH251" s="21">
        <v>6896</v>
      </c>
      <c r="BI251" s="21">
        <v>4100.4502499999999</v>
      </c>
      <c r="BJ251" s="21">
        <v>4166.3575000000001</v>
      </c>
      <c r="BK251" s="21">
        <v>71.175002500000005</v>
      </c>
      <c r="BL251" s="21">
        <v>31.112500000000001</v>
      </c>
      <c r="BM251" s="21">
        <v>410335</v>
      </c>
      <c r="BN251" s="21">
        <v>6356</v>
      </c>
      <c r="BO251" s="21" t="s">
        <v>119</v>
      </c>
      <c r="BP251" s="21">
        <v>7520</v>
      </c>
      <c r="BQ251" s="21">
        <v>0.65700000000000003</v>
      </c>
      <c r="BR251" s="21">
        <v>0.72499999999999998</v>
      </c>
      <c r="BS251" s="21">
        <v>6206</v>
      </c>
      <c r="BT251" s="21">
        <v>12106</v>
      </c>
      <c r="BU251" s="21" t="s">
        <v>120</v>
      </c>
      <c r="BV251" s="21" t="s">
        <v>120</v>
      </c>
      <c r="BW251" s="22" t="s">
        <v>135</v>
      </c>
      <c r="BX251" s="23" t="str">
        <f>_xlfn.XLOOKUP(BW251,dimensions_items!$B$4:$B$35,dimensions_items!$C$4:$C$35,"NULL",0)</f>
        <v>R5.2OECD</v>
      </c>
      <c r="BY251" s="21" t="s">
        <v>29</v>
      </c>
      <c r="BZ251" s="22" t="s">
        <v>26</v>
      </c>
      <c r="CA251" s="22" t="s">
        <v>18</v>
      </c>
      <c r="CB251" s="28" t="s">
        <v>19</v>
      </c>
      <c r="CC251" s="21" t="str">
        <f t="shared" si="12"/>
        <v>RM</v>
      </c>
      <c r="CD251" s="21" t="str">
        <f t="shared" si="13"/>
        <v>C</v>
      </c>
      <c r="CE251" s="21" t="str">
        <f t="shared" si="14"/>
        <v>OECD_EU15</v>
      </c>
      <c r="CF251" s="21">
        <f>IF(ISNUMBER(Table1[[#This Row],[concrete]]),Table1[[#This Row],[concrete]],IF(AND(ISNUMBER(Table1[[#This Row],[cement]]),ISNUMBER(Table1[[#This Row],[aggregates]])),Table1[[#This Row],[cement]]+Table1[[#This Row],[aggregates]],""))</f>
        <v>775</v>
      </c>
    </row>
    <row r="252" spans="1:84" s="8" customFormat="1">
      <c r="A252" s="10">
        <v>250</v>
      </c>
      <c r="B252" s="21" t="s">
        <v>504</v>
      </c>
      <c r="C252" s="21" t="s">
        <v>119</v>
      </c>
      <c r="D252" s="39">
        <v>1940</v>
      </c>
      <c r="E252" s="10">
        <v>1961</v>
      </c>
      <c r="F252" s="39">
        <v>80</v>
      </c>
      <c r="G252" s="39"/>
      <c r="H252" s="39"/>
      <c r="I252" s="39"/>
      <c r="J252" s="120">
        <v>22</v>
      </c>
      <c r="K252" s="120"/>
      <c r="L252" s="120"/>
      <c r="M252" s="120">
        <v>568</v>
      </c>
      <c r="N252" s="120"/>
      <c r="O252" s="120">
        <v>0</v>
      </c>
      <c r="P252" s="120">
        <v>246</v>
      </c>
      <c r="Q252" s="120"/>
      <c r="R252" s="120">
        <v>104</v>
      </c>
      <c r="S252" s="120"/>
      <c r="T252" s="120"/>
      <c r="U252" s="120"/>
      <c r="V252" s="120"/>
      <c r="W252" s="120"/>
      <c r="X252" s="120"/>
      <c r="Y252" s="120"/>
      <c r="Z252" s="120"/>
      <c r="AA252" s="120"/>
      <c r="AB252" s="120">
        <v>5</v>
      </c>
      <c r="AC252" s="120"/>
      <c r="AD252" s="120"/>
      <c r="AE252" s="120"/>
      <c r="AF252" s="120"/>
      <c r="AG252" s="120"/>
      <c r="AH252" s="120"/>
      <c r="AI252" s="120">
        <v>0</v>
      </c>
      <c r="AJ252" s="120"/>
      <c r="AK252" s="120"/>
      <c r="AL252" s="21" t="s">
        <v>515</v>
      </c>
      <c r="AM252" s="39">
        <v>3</v>
      </c>
      <c r="AN252" s="21" t="s">
        <v>118</v>
      </c>
      <c r="AO252" s="21" t="s">
        <v>24</v>
      </c>
      <c r="AP252" s="21" t="s">
        <v>120</v>
      </c>
      <c r="AQ252" s="21" t="s">
        <v>119</v>
      </c>
      <c r="AR252" s="21" t="s">
        <v>122</v>
      </c>
      <c r="AS252" s="21" t="s">
        <v>506</v>
      </c>
      <c r="AT252" s="39">
        <v>2018</v>
      </c>
      <c r="AU252" s="21" t="s">
        <v>507</v>
      </c>
      <c r="AV252" s="21" t="s">
        <v>255</v>
      </c>
      <c r="AW252" s="21" t="s">
        <v>126</v>
      </c>
      <c r="AX252" s="21" t="s">
        <v>508</v>
      </c>
      <c r="AY252" s="21" t="str">
        <f>"https://doi.org/"&amp;Table1[[#This Row],[DOI]]</f>
        <v>https://doi.org/10.1016/j.resconrec.2017.11.022</v>
      </c>
      <c r="AZ252" s="21" t="s">
        <v>120</v>
      </c>
      <c r="BA252" s="21" t="s">
        <v>120</v>
      </c>
      <c r="BB252" s="21" t="s">
        <v>509</v>
      </c>
      <c r="BC252" s="21" t="s">
        <v>1070</v>
      </c>
      <c r="BD252" s="21" t="s">
        <v>516</v>
      </c>
      <c r="BE252" s="21" t="s">
        <v>131</v>
      </c>
      <c r="BF252" s="21" t="s">
        <v>132</v>
      </c>
      <c r="BG252" s="21" t="s">
        <v>510</v>
      </c>
      <c r="BH252" s="21">
        <v>6896</v>
      </c>
      <c r="BI252" s="21">
        <v>4100.4502499999999</v>
      </c>
      <c r="BJ252" s="21">
        <v>4166.3575000000001</v>
      </c>
      <c r="BK252" s="21">
        <v>71.175002500000005</v>
      </c>
      <c r="BL252" s="21">
        <v>31.112500000000001</v>
      </c>
      <c r="BM252" s="21">
        <v>410335</v>
      </c>
      <c r="BN252" s="21">
        <v>6356</v>
      </c>
      <c r="BO252" s="21" t="s">
        <v>119</v>
      </c>
      <c r="BP252" s="21">
        <v>7520</v>
      </c>
      <c r="BQ252" s="21">
        <v>0.65700000000000003</v>
      </c>
      <c r="BR252" s="21">
        <v>0.72499999999999998</v>
      </c>
      <c r="BS252" s="21">
        <v>6206</v>
      </c>
      <c r="BT252" s="21">
        <v>12106</v>
      </c>
      <c r="BU252" s="21" t="s">
        <v>120</v>
      </c>
      <c r="BV252" s="21" t="s">
        <v>120</v>
      </c>
      <c r="BW252" s="22" t="s">
        <v>135</v>
      </c>
      <c r="BX252" s="23" t="str">
        <f>_xlfn.XLOOKUP(BW252,dimensions_items!$B$4:$B$35,dimensions_items!$C$4:$C$35,"NULL",0)</f>
        <v>R5.2OECD</v>
      </c>
      <c r="BY252" s="21" t="s">
        <v>29</v>
      </c>
      <c r="BZ252" s="22" t="s">
        <v>26</v>
      </c>
      <c r="CA252" s="22" t="s">
        <v>18</v>
      </c>
      <c r="CB252" s="28" t="s">
        <v>19</v>
      </c>
      <c r="CC252" s="21" t="str">
        <f t="shared" si="12"/>
        <v>RM</v>
      </c>
      <c r="CD252" s="21" t="str">
        <f t="shared" si="13"/>
        <v>C</v>
      </c>
      <c r="CE252" s="21" t="str">
        <f t="shared" si="14"/>
        <v>OECD_EU15</v>
      </c>
      <c r="CF252" s="21">
        <f>IF(ISNUMBER(Table1[[#This Row],[concrete]]),Table1[[#This Row],[concrete]],IF(AND(ISNUMBER(Table1[[#This Row],[cement]]),ISNUMBER(Table1[[#This Row],[aggregates]])),Table1[[#This Row],[cement]]+Table1[[#This Row],[aggregates]],""))</f>
        <v>568</v>
      </c>
    </row>
    <row r="253" spans="1:84" s="8" customFormat="1">
      <c r="A253" s="10">
        <v>251</v>
      </c>
      <c r="B253" s="21" t="s">
        <v>504</v>
      </c>
      <c r="C253" s="21" t="s">
        <v>119</v>
      </c>
      <c r="D253" s="39">
        <v>1950</v>
      </c>
      <c r="E253" s="10">
        <v>1961</v>
      </c>
      <c r="F253" s="39">
        <v>14</v>
      </c>
      <c r="G253" s="39"/>
      <c r="H253" s="39"/>
      <c r="I253" s="39"/>
      <c r="J253" s="120">
        <v>10</v>
      </c>
      <c r="K253" s="120"/>
      <c r="L253" s="120"/>
      <c r="M253" s="120">
        <v>719</v>
      </c>
      <c r="N253" s="120"/>
      <c r="O253" s="120"/>
      <c r="P253" s="120"/>
      <c r="Q253" s="120"/>
      <c r="R253" s="120">
        <v>77</v>
      </c>
      <c r="S253" s="120">
        <v>9</v>
      </c>
      <c r="T253" s="120"/>
      <c r="U253" s="120"/>
      <c r="V253" s="120"/>
      <c r="W253" s="120"/>
      <c r="X253" s="120"/>
      <c r="Y253" s="120"/>
      <c r="Z253" s="120"/>
      <c r="AA253" s="120"/>
      <c r="AB253" s="120">
        <v>4</v>
      </c>
      <c r="AC253" s="120"/>
      <c r="AD253" s="120"/>
      <c r="AE253" s="120"/>
      <c r="AF253" s="120"/>
      <c r="AG253" s="120"/>
      <c r="AH253" s="120"/>
      <c r="AI253" s="120">
        <v>5</v>
      </c>
      <c r="AJ253" s="120"/>
      <c r="AK253" s="120"/>
      <c r="AL253" s="21" t="s">
        <v>515</v>
      </c>
      <c r="AM253" s="39">
        <v>5</v>
      </c>
      <c r="AN253" s="21" t="s">
        <v>118</v>
      </c>
      <c r="AO253" s="21" t="s">
        <v>24</v>
      </c>
      <c r="AP253" s="21" t="s">
        <v>120</v>
      </c>
      <c r="AQ253" s="21" t="s">
        <v>119</v>
      </c>
      <c r="AR253" s="21" t="s">
        <v>122</v>
      </c>
      <c r="AS253" s="21" t="s">
        <v>506</v>
      </c>
      <c r="AT253" s="39">
        <v>2018</v>
      </c>
      <c r="AU253" s="21" t="s">
        <v>507</v>
      </c>
      <c r="AV253" s="21" t="s">
        <v>255</v>
      </c>
      <c r="AW253" s="21" t="s">
        <v>126</v>
      </c>
      <c r="AX253" s="21" t="s">
        <v>508</v>
      </c>
      <c r="AY253" s="21" t="str">
        <f>"https://doi.org/"&amp;Table1[[#This Row],[DOI]]</f>
        <v>https://doi.org/10.1016/j.resconrec.2017.11.022</v>
      </c>
      <c r="AZ253" s="21" t="s">
        <v>120</v>
      </c>
      <c r="BA253" s="21" t="s">
        <v>120</v>
      </c>
      <c r="BB253" s="21" t="s">
        <v>509</v>
      </c>
      <c r="BC253" s="21" t="s">
        <v>1070</v>
      </c>
      <c r="BD253" s="21" t="s">
        <v>420</v>
      </c>
      <c r="BE253" s="21" t="s">
        <v>131</v>
      </c>
      <c r="BF253" s="21" t="s">
        <v>132</v>
      </c>
      <c r="BG253" s="21" t="s">
        <v>510</v>
      </c>
      <c r="BH253" s="21">
        <v>6896</v>
      </c>
      <c r="BI253" s="21">
        <v>4278.8877499999999</v>
      </c>
      <c r="BJ253" s="21">
        <v>4166.3575000000001</v>
      </c>
      <c r="BK253" s="21">
        <v>44.634997499999997</v>
      </c>
      <c r="BL253" s="21">
        <v>31.112500000000001</v>
      </c>
      <c r="BM253" s="21">
        <v>410335</v>
      </c>
      <c r="BN253" s="21">
        <v>7014</v>
      </c>
      <c r="BO253" s="21" t="s">
        <v>119</v>
      </c>
      <c r="BP253" s="21">
        <v>7520</v>
      </c>
      <c r="BQ253" s="21">
        <v>0.65700000000000003</v>
      </c>
      <c r="BR253" s="21">
        <v>0.72499999999999998</v>
      </c>
      <c r="BS253" s="21">
        <v>8816</v>
      </c>
      <c r="BT253" s="21">
        <v>12106</v>
      </c>
      <c r="BU253" s="21" t="s">
        <v>120</v>
      </c>
      <c r="BV253" s="21" t="s">
        <v>120</v>
      </c>
      <c r="BW253" s="22" t="s">
        <v>135</v>
      </c>
      <c r="BX253" s="23" t="str">
        <f>_xlfn.XLOOKUP(BW253,dimensions_items!$B$4:$B$35,dimensions_items!$C$4:$C$35,"NULL",0)</f>
        <v>R5.2OECD</v>
      </c>
      <c r="BY253" s="21" t="s">
        <v>33</v>
      </c>
      <c r="BZ253" s="22" t="s">
        <v>26</v>
      </c>
      <c r="CA253" s="22" t="s">
        <v>18</v>
      </c>
      <c r="CB253" s="28" t="s">
        <v>19</v>
      </c>
      <c r="CC253" s="21" t="str">
        <f t="shared" si="12"/>
        <v>RM</v>
      </c>
      <c r="CD253" s="21" t="str">
        <f t="shared" si="13"/>
        <v>C</v>
      </c>
      <c r="CE253" s="21" t="str">
        <f t="shared" si="14"/>
        <v>OECD_EU15</v>
      </c>
      <c r="CF253" s="21">
        <f>IF(ISNUMBER(Table1[[#This Row],[concrete]]),Table1[[#This Row],[concrete]],IF(AND(ISNUMBER(Table1[[#This Row],[cement]]),ISNUMBER(Table1[[#This Row],[aggregates]])),Table1[[#This Row],[cement]]+Table1[[#This Row],[aggregates]],""))</f>
        <v>719</v>
      </c>
    </row>
    <row r="254" spans="1:84" s="8" customFormat="1">
      <c r="A254" s="10">
        <v>252</v>
      </c>
      <c r="B254" s="21" t="s">
        <v>504</v>
      </c>
      <c r="C254" s="21" t="s">
        <v>119</v>
      </c>
      <c r="D254" s="39">
        <v>1960</v>
      </c>
      <c r="E254" s="10">
        <v>1971</v>
      </c>
      <c r="F254" s="39">
        <v>133</v>
      </c>
      <c r="G254" s="39"/>
      <c r="H254" s="39"/>
      <c r="I254" s="39"/>
      <c r="J254" s="120">
        <v>23</v>
      </c>
      <c r="K254" s="120"/>
      <c r="L254" s="120"/>
      <c r="M254" s="120">
        <v>589</v>
      </c>
      <c r="N254" s="120"/>
      <c r="O254" s="120"/>
      <c r="P254" s="120">
        <v>126</v>
      </c>
      <c r="Q254" s="120"/>
      <c r="R254" s="120"/>
      <c r="S254" s="120">
        <v>10</v>
      </c>
      <c r="T254" s="120"/>
      <c r="U254" s="120"/>
      <c r="V254" s="120"/>
      <c r="W254" s="120"/>
      <c r="X254" s="120"/>
      <c r="Y254" s="120"/>
      <c r="Z254" s="120"/>
      <c r="AA254" s="120"/>
      <c r="AB254" s="120">
        <v>2</v>
      </c>
      <c r="AC254" s="120"/>
      <c r="AD254" s="120"/>
      <c r="AE254" s="120"/>
      <c r="AF254" s="120"/>
      <c r="AG254" s="120"/>
      <c r="AH254" s="120"/>
      <c r="AI254" s="120">
        <v>15</v>
      </c>
      <c r="AJ254" s="120"/>
      <c r="AK254" s="120"/>
      <c r="AL254" s="21" t="s">
        <v>515</v>
      </c>
      <c r="AM254" s="39">
        <v>3</v>
      </c>
      <c r="AN254" s="21" t="s">
        <v>118</v>
      </c>
      <c r="AO254" s="21" t="s">
        <v>24</v>
      </c>
      <c r="AP254" s="21" t="s">
        <v>120</v>
      </c>
      <c r="AQ254" s="21" t="s">
        <v>119</v>
      </c>
      <c r="AR254" s="21" t="s">
        <v>122</v>
      </c>
      <c r="AS254" s="21" t="s">
        <v>506</v>
      </c>
      <c r="AT254" s="39">
        <v>2018</v>
      </c>
      <c r="AU254" s="21" t="s">
        <v>507</v>
      </c>
      <c r="AV254" s="21" t="s">
        <v>255</v>
      </c>
      <c r="AW254" s="21" t="s">
        <v>126</v>
      </c>
      <c r="AX254" s="21" t="s">
        <v>508</v>
      </c>
      <c r="AY254" s="21" t="str">
        <f>"https://doi.org/"&amp;Table1[[#This Row],[DOI]]</f>
        <v>https://doi.org/10.1016/j.resconrec.2017.11.022</v>
      </c>
      <c r="AZ254" s="21" t="s">
        <v>120</v>
      </c>
      <c r="BA254" s="21" t="s">
        <v>120</v>
      </c>
      <c r="BB254" s="21" t="s">
        <v>509</v>
      </c>
      <c r="BC254" s="21" t="s">
        <v>1070</v>
      </c>
      <c r="BD254" s="21" t="s">
        <v>421</v>
      </c>
      <c r="BE254" s="21" t="s">
        <v>131</v>
      </c>
      <c r="BF254" s="21" t="s">
        <v>132</v>
      </c>
      <c r="BG254" s="21" t="s">
        <v>510</v>
      </c>
      <c r="BH254" s="21">
        <v>6896</v>
      </c>
      <c r="BI254" s="21">
        <v>4484.4077500000003</v>
      </c>
      <c r="BJ254" s="21">
        <v>4416.1899999999996</v>
      </c>
      <c r="BK254" s="21">
        <v>38.380000000000003</v>
      </c>
      <c r="BL254" s="21">
        <v>80.532499999999999</v>
      </c>
      <c r="BM254" s="21">
        <v>410335</v>
      </c>
      <c r="BN254" s="21">
        <v>7480</v>
      </c>
      <c r="BO254" s="21" t="s">
        <v>119</v>
      </c>
      <c r="BP254" s="21">
        <v>8098</v>
      </c>
      <c r="BQ254" s="21">
        <v>0.72499999999999998</v>
      </c>
      <c r="BR254" s="21">
        <v>0.81</v>
      </c>
      <c r="BS254" s="21">
        <v>11391</v>
      </c>
      <c r="BT254" s="21">
        <v>18313</v>
      </c>
      <c r="BU254" s="21" t="s">
        <v>120</v>
      </c>
      <c r="BV254" s="21" t="s">
        <v>120</v>
      </c>
      <c r="BW254" s="22" t="s">
        <v>135</v>
      </c>
      <c r="BX254" s="23" t="str">
        <f>_xlfn.XLOOKUP(BW254,dimensions_items!$B$4:$B$35,dimensions_items!$C$4:$C$35,"NULL",0)</f>
        <v>R5.2OECD</v>
      </c>
      <c r="BY254" s="21" t="s">
        <v>29</v>
      </c>
      <c r="BZ254" s="22" t="s">
        <v>26</v>
      </c>
      <c r="CA254" s="22" t="s">
        <v>18</v>
      </c>
      <c r="CB254" s="28" t="s">
        <v>19</v>
      </c>
      <c r="CC254" s="21" t="str">
        <f t="shared" si="12"/>
        <v>RM</v>
      </c>
      <c r="CD254" s="21" t="str">
        <f t="shared" si="13"/>
        <v>C</v>
      </c>
      <c r="CE254" s="21" t="str">
        <f t="shared" si="14"/>
        <v>OECD_EU15</v>
      </c>
      <c r="CF254" s="21">
        <f>IF(ISNUMBER(Table1[[#This Row],[concrete]]),Table1[[#This Row],[concrete]],IF(AND(ISNUMBER(Table1[[#This Row],[cement]]),ISNUMBER(Table1[[#This Row],[aggregates]])),Table1[[#This Row],[cement]]+Table1[[#This Row],[aggregates]],""))</f>
        <v>589</v>
      </c>
    </row>
    <row r="255" spans="1:84" s="8" customFormat="1">
      <c r="A255" s="10">
        <v>253</v>
      </c>
      <c r="B255" s="21" t="s">
        <v>504</v>
      </c>
      <c r="C255" s="21" t="s">
        <v>119</v>
      </c>
      <c r="D255" s="39">
        <v>1960</v>
      </c>
      <c r="E255" s="10">
        <v>1971</v>
      </c>
      <c r="F255" s="39">
        <v>130</v>
      </c>
      <c r="G255" s="39"/>
      <c r="H255" s="39"/>
      <c r="I255" s="39"/>
      <c r="J255" s="120">
        <v>7.9</v>
      </c>
      <c r="K255" s="120"/>
      <c r="L255" s="120"/>
      <c r="M255" s="120">
        <v>940</v>
      </c>
      <c r="N255" s="120"/>
      <c r="O255" s="120">
        <v>59</v>
      </c>
      <c r="P255" s="120"/>
      <c r="Q255" s="120"/>
      <c r="R255" s="120"/>
      <c r="S255" s="120">
        <v>1</v>
      </c>
      <c r="T255" s="120"/>
      <c r="U255" s="120"/>
      <c r="V255" s="120"/>
      <c r="W255" s="120"/>
      <c r="X255" s="120"/>
      <c r="Y255" s="120"/>
      <c r="Z255" s="120"/>
      <c r="AA255" s="120"/>
      <c r="AB255" s="120">
        <v>3</v>
      </c>
      <c r="AC255" s="120"/>
      <c r="AD255" s="120">
        <v>1</v>
      </c>
      <c r="AE255" s="120"/>
      <c r="AF255" s="120"/>
      <c r="AG255" s="120"/>
      <c r="AH255" s="120"/>
      <c r="AI255" s="120">
        <v>8</v>
      </c>
      <c r="AJ255" s="120"/>
      <c r="AK255" s="120"/>
      <c r="AL255" s="21" t="s">
        <v>515</v>
      </c>
      <c r="AM255" s="39">
        <v>3</v>
      </c>
      <c r="AN255" s="21" t="s">
        <v>118</v>
      </c>
      <c r="AO255" s="21" t="s">
        <v>24</v>
      </c>
      <c r="AP255" s="21" t="s">
        <v>120</v>
      </c>
      <c r="AQ255" s="21" t="s">
        <v>119</v>
      </c>
      <c r="AR255" s="21" t="s">
        <v>122</v>
      </c>
      <c r="AS255" s="21" t="s">
        <v>506</v>
      </c>
      <c r="AT255" s="39">
        <v>2018</v>
      </c>
      <c r="AU255" s="21" t="s">
        <v>507</v>
      </c>
      <c r="AV255" s="21" t="s">
        <v>255</v>
      </c>
      <c r="AW255" s="21" t="s">
        <v>126</v>
      </c>
      <c r="AX255" s="21" t="s">
        <v>508</v>
      </c>
      <c r="AY255" s="21" t="str">
        <f>"https://doi.org/"&amp;Table1[[#This Row],[DOI]]</f>
        <v>https://doi.org/10.1016/j.resconrec.2017.11.022</v>
      </c>
      <c r="AZ255" s="21" t="s">
        <v>120</v>
      </c>
      <c r="BA255" s="21" t="s">
        <v>120</v>
      </c>
      <c r="BB255" s="21" t="s">
        <v>509</v>
      </c>
      <c r="BC255" s="21" t="s">
        <v>1070</v>
      </c>
      <c r="BD255" s="21" t="s">
        <v>421</v>
      </c>
      <c r="BE255" s="21" t="s">
        <v>131</v>
      </c>
      <c r="BF255" s="21" t="s">
        <v>132</v>
      </c>
      <c r="BG255" s="21" t="s">
        <v>510</v>
      </c>
      <c r="BH255" s="21">
        <v>6896</v>
      </c>
      <c r="BI255" s="21">
        <v>4484.4077500000003</v>
      </c>
      <c r="BJ255" s="21">
        <v>4416.1899999999996</v>
      </c>
      <c r="BK255" s="21">
        <v>38.380000000000003</v>
      </c>
      <c r="BL255" s="21">
        <v>80.532499999999999</v>
      </c>
      <c r="BM255" s="21">
        <v>410335</v>
      </c>
      <c r="BN255" s="21">
        <v>7480</v>
      </c>
      <c r="BO255" s="21" t="s">
        <v>119</v>
      </c>
      <c r="BP255" s="21">
        <v>8098</v>
      </c>
      <c r="BQ255" s="21">
        <v>0.72499999999999998</v>
      </c>
      <c r="BR255" s="21">
        <v>0.81</v>
      </c>
      <c r="BS255" s="21">
        <v>11391</v>
      </c>
      <c r="BT255" s="21">
        <v>18313</v>
      </c>
      <c r="BU255" s="21" t="s">
        <v>120</v>
      </c>
      <c r="BV255" s="21" t="s">
        <v>120</v>
      </c>
      <c r="BW255" s="22" t="s">
        <v>135</v>
      </c>
      <c r="BX255" s="23" t="str">
        <f>_xlfn.XLOOKUP(BW255,dimensions_items!$B$4:$B$35,dimensions_items!$C$4:$C$35,"NULL",0)</f>
        <v>R5.2OECD</v>
      </c>
      <c r="BY255" s="21" t="s">
        <v>29</v>
      </c>
      <c r="BZ255" s="22" t="s">
        <v>26</v>
      </c>
      <c r="CA255" s="22" t="s">
        <v>18</v>
      </c>
      <c r="CB255" s="28" t="s">
        <v>19</v>
      </c>
      <c r="CC255" s="21" t="str">
        <f t="shared" si="12"/>
        <v>RM</v>
      </c>
      <c r="CD255" s="21" t="str">
        <f t="shared" si="13"/>
        <v>C</v>
      </c>
      <c r="CE255" s="21" t="str">
        <f t="shared" si="14"/>
        <v>OECD_EU15</v>
      </c>
      <c r="CF255" s="21">
        <f>IF(ISNUMBER(Table1[[#This Row],[concrete]]),Table1[[#This Row],[concrete]],IF(AND(ISNUMBER(Table1[[#This Row],[cement]]),ISNUMBER(Table1[[#This Row],[aggregates]])),Table1[[#This Row],[cement]]+Table1[[#This Row],[aggregates]],""))</f>
        <v>940</v>
      </c>
    </row>
    <row r="256" spans="1:84" s="8" customFormat="1">
      <c r="A256" s="10">
        <v>254</v>
      </c>
      <c r="B256" s="21" t="s">
        <v>504</v>
      </c>
      <c r="C256" s="21" t="s">
        <v>119</v>
      </c>
      <c r="D256" s="39">
        <v>1960</v>
      </c>
      <c r="E256" s="10">
        <v>1971</v>
      </c>
      <c r="F256" s="39">
        <v>180</v>
      </c>
      <c r="G256" s="39"/>
      <c r="H256" s="39"/>
      <c r="I256" s="39"/>
      <c r="J256" s="120">
        <v>22</v>
      </c>
      <c r="K256" s="120"/>
      <c r="L256" s="120"/>
      <c r="M256" s="120">
        <v>746</v>
      </c>
      <c r="N256" s="120"/>
      <c r="O256" s="120">
        <v>7</v>
      </c>
      <c r="P256" s="120"/>
      <c r="Q256" s="120"/>
      <c r="R256" s="120"/>
      <c r="S256" s="120">
        <v>8</v>
      </c>
      <c r="T256" s="120"/>
      <c r="U256" s="120"/>
      <c r="V256" s="120"/>
      <c r="W256" s="120"/>
      <c r="X256" s="120"/>
      <c r="Y256" s="120"/>
      <c r="Z256" s="120"/>
      <c r="AA256" s="120"/>
      <c r="AB256" s="120">
        <v>3</v>
      </c>
      <c r="AC256" s="120"/>
      <c r="AD256" s="120">
        <v>0.5</v>
      </c>
      <c r="AE256" s="120"/>
      <c r="AF256" s="120"/>
      <c r="AG256" s="120"/>
      <c r="AH256" s="120"/>
      <c r="AI256" s="120">
        <v>7</v>
      </c>
      <c r="AJ256" s="120"/>
      <c r="AK256" s="120"/>
      <c r="AL256" s="21" t="s">
        <v>515</v>
      </c>
      <c r="AM256" s="39">
        <v>4</v>
      </c>
      <c r="AN256" s="21" t="s">
        <v>118</v>
      </c>
      <c r="AO256" s="21" t="s">
        <v>24</v>
      </c>
      <c r="AP256" s="21" t="s">
        <v>120</v>
      </c>
      <c r="AQ256" s="21" t="s">
        <v>119</v>
      </c>
      <c r="AR256" s="21" t="s">
        <v>122</v>
      </c>
      <c r="AS256" s="21" t="s">
        <v>506</v>
      </c>
      <c r="AT256" s="39">
        <v>2018</v>
      </c>
      <c r="AU256" s="21" t="s">
        <v>507</v>
      </c>
      <c r="AV256" s="21" t="s">
        <v>255</v>
      </c>
      <c r="AW256" s="21" t="s">
        <v>126</v>
      </c>
      <c r="AX256" s="21" t="s">
        <v>508</v>
      </c>
      <c r="AY256" s="21" t="str">
        <f>"https://doi.org/"&amp;Table1[[#This Row],[DOI]]</f>
        <v>https://doi.org/10.1016/j.resconrec.2017.11.022</v>
      </c>
      <c r="AZ256" s="21" t="s">
        <v>120</v>
      </c>
      <c r="BA256" s="21" t="s">
        <v>120</v>
      </c>
      <c r="BB256" s="21" t="s">
        <v>509</v>
      </c>
      <c r="BC256" s="21" t="s">
        <v>1070</v>
      </c>
      <c r="BD256" s="21" t="s">
        <v>421</v>
      </c>
      <c r="BE256" s="21" t="s">
        <v>131</v>
      </c>
      <c r="BF256" s="21" t="s">
        <v>132</v>
      </c>
      <c r="BG256" s="21" t="s">
        <v>510</v>
      </c>
      <c r="BH256" s="21">
        <v>6896</v>
      </c>
      <c r="BI256" s="21">
        <v>4484.4077500000003</v>
      </c>
      <c r="BJ256" s="21">
        <v>4416.1899999999996</v>
      </c>
      <c r="BK256" s="21">
        <v>38.380000000000003</v>
      </c>
      <c r="BL256" s="21">
        <v>80.532499999999999</v>
      </c>
      <c r="BM256" s="21">
        <v>410335</v>
      </c>
      <c r="BN256" s="21">
        <v>7480</v>
      </c>
      <c r="BO256" s="21" t="s">
        <v>119</v>
      </c>
      <c r="BP256" s="21">
        <v>8098</v>
      </c>
      <c r="BQ256" s="21">
        <v>0.72499999999999998</v>
      </c>
      <c r="BR256" s="21">
        <v>0.81</v>
      </c>
      <c r="BS256" s="21">
        <v>11391</v>
      </c>
      <c r="BT256" s="21">
        <v>18313</v>
      </c>
      <c r="BU256" s="21" t="s">
        <v>120</v>
      </c>
      <c r="BV256" s="21" t="s">
        <v>120</v>
      </c>
      <c r="BW256" s="22" t="s">
        <v>135</v>
      </c>
      <c r="BX256" s="23" t="str">
        <f>_xlfn.XLOOKUP(BW256,dimensions_items!$B$4:$B$35,dimensions_items!$C$4:$C$35,"NULL",0)</f>
        <v>R5.2OECD</v>
      </c>
      <c r="BY256" s="21" t="s">
        <v>29</v>
      </c>
      <c r="BZ256" s="22" t="s">
        <v>26</v>
      </c>
      <c r="CA256" s="22" t="s">
        <v>18</v>
      </c>
      <c r="CB256" s="28" t="s">
        <v>19</v>
      </c>
      <c r="CC256" s="21" t="str">
        <f t="shared" si="12"/>
        <v>RM</v>
      </c>
      <c r="CD256" s="21" t="str">
        <f t="shared" si="13"/>
        <v>C</v>
      </c>
      <c r="CE256" s="21" t="str">
        <f t="shared" si="14"/>
        <v>OECD_EU15</v>
      </c>
      <c r="CF256" s="21">
        <f>IF(ISNUMBER(Table1[[#This Row],[concrete]]),Table1[[#This Row],[concrete]],IF(AND(ISNUMBER(Table1[[#This Row],[cement]]),ISNUMBER(Table1[[#This Row],[aggregates]])),Table1[[#This Row],[cement]]+Table1[[#This Row],[aggregates]],""))</f>
        <v>746</v>
      </c>
    </row>
    <row r="257" spans="1:84" s="8" customFormat="1">
      <c r="A257" s="10">
        <v>255</v>
      </c>
      <c r="B257" s="21" t="s">
        <v>504</v>
      </c>
      <c r="C257" s="21" t="s">
        <v>119</v>
      </c>
      <c r="D257" s="39">
        <v>1960</v>
      </c>
      <c r="E257" s="10">
        <v>1981</v>
      </c>
      <c r="F257" s="39">
        <v>70</v>
      </c>
      <c r="G257" s="39"/>
      <c r="H257" s="39"/>
      <c r="I257" s="39"/>
      <c r="J257" s="120">
        <v>14.2</v>
      </c>
      <c r="K257" s="120"/>
      <c r="L257" s="120"/>
      <c r="M257" s="120">
        <v>689</v>
      </c>
      <c r="N257" s="120"/>
      <c r="O257" s="120"/>
      <c r="P257" s="120">
        <v>84</v>
      </c>
      <c r="Q257" s="120"/>
      <c r="R257" s="120"/>
      <c r="S257" s="120">
        <v>102</v>
      </c>
      <c r="T257" s="120"/>
      <c r="U257" s="120"/>
      <c r="V257" s="120"/>
      <c r="W257" s="120"/>
      <c r="X257" s="120"/>
      <c r="Y257" s="120"/>
      <c r="Z257" s="120"/>
      <c r="AA257" s="120"/>
      <c r="AB257" s="120">
        <v>2</v>
      </c>
      <c r="AC257" s="120"/>
      <c r="AD257" s="120">
        <v>2</v>
      </c>
      <c r="AE257" s="120"/>
      <c r="AF257" s="120"/>
      <c r="AG257" s="120"/>
      <c r="AH257" s="120"/>
      <c r="AI257" s="120">
        <v>6</v>
      </c>
      <c r="AJ257" s="120"/>
      <c r="AK257" s="120"/>
      <c r="AL257" s="21" t="s">
        <v>515</v>
      </c>
      <c r="AM257" s="39">
        <v>11</v>
      </c>
      <c r="AN257" s="21" t="s">
        <v>118</v>
      </c>
      <c r="AO257" s="21" t="s">
        <v>24</v>
      </c>
      <c r="AP257" s="21" t="s">
        <v>120</v>
      </c>
      <c r="AQ257" s="21" t="s">
        <v>119</v>
      </c>
      <c r="AR257" s="21" t="s">
        <v>122</v>
      </c>
      <c r="AS257" s="21" t="s">
        <v>506</v>
      </c>
      <c r="AT257" s="39">
        <v>2018</v>
      </c>
      <c r="AU257" s="21" t="s">
        <v>507</v>
      </c>
      <c r="AV257" s="21" t="s">
        <v>255</v>
      </c>
      <c r="AW257" s="21" t="s">
        <v>126</v>
      </c>
      <c r="AX257" s="21" t="s">
        <v>508</v>
      </c>
      <c r="AY257" s="21" t="str">
        <f>"https://doi.org/"&amp;Table1[[#This Row],[DOI]]</f>
        <v>https://doi.org/10.1016/j.resconrec.2017.11.022</v>
      </c>
      <c r="AZ257" s="21" t="s">
        <v>120</v>
      </c>
      <c r="BA257" s="21" t="s">
        <v>120</v>
      </c>
      <c r="BB257" s="21" t="s">
        <v>509</v>
      </c>
      <c r="BC257" s="21" t="s">
        <v>1070</v>
      </c>
      <c r="BD257" s="21" t="s">
        <v>427</v>
      </c>
      <c r="BE257" s="21" t="s">
        <v>131</v>
      </c>
      <c r="BF257" s="21" t="s">
        <v>132</v>
      </c>
      <c r="BG257" s="21" t="s">
        <v>510</v>
      </c>
      <c r="BH257" s="21">
        <v>6896</v>
      </c>
      <c r="BI257" s="21">
        <v>4484.4077500000003</v>
      </c>
      <c r="BJ257" s="21">
        <v>4701.2950000000001</v>
      </c>
      <c r="BK257" s="21">
        <v>38.380000000000003</v>
      </c>
      <c r="BL257" s="21">
        <v>61.07</v>
      </c>
      <c r="BM257" s="21">
        <v>410335</v>
      </c>
      <c r="BN257" s="21">
        <v>7480</v>
      </c>
      <c r="BO257" s="21" t="s">
        <v>119</v>
      </c>
      <c r="BP257" s="21">
        <v>8320</v>
      </c>
      <c r="BQ257" s="21">
        <v>0.72499999999999998</v>
      </c>
      <c r="BR257" s="21">
        <v>0.83099999999999996</v>
      </c>
      <c r="BS257" s="21">
        <v>11391</v>
      </c>
      <c r="BT257" s="21">
        <v>20617</v>
      </c>
      <c r="BU257" s="21" t="s">
        <v>120</v>
      </c>
      <c r="BV257" s="21" t="s">
        <v>120</v>
      </c>
      <c r="BW257" s="22" t="s">
        <v>135</v>
      </c>
      <c r="BX257" s="23" t="str">
        <f>_xlfn.XLOOKUP(BW257,dimensions_items!$B$4:$B$35,dimensions_items!$C$4:$C$35,"NULL",0)</f>
        <v>R5.2OECD</v>
      </c>
      <c r="BY257" s="21" t="s">
        <v>37</v>
      </c>
      <c r="BZ257" s="22" t="s">
        <v>26</v>
      </c>
      <c r="CA257" s="22" t="s">
        <v>18</v>
      </c>
      <c r="CB257" s="28" t="s">
        <v>19</v>
      </c>
      <c r="CC257" s="21" t="str">
        <f t="shared" si="12"/>
        <v>RM</v>
      </c>
      <c r="CD257" s="21" t="str">
        <f t="shared" si="13"/>
        <v>C</v>
      </c>
      <c r="CE257" s="21" t="str">
        <f t="shared" si="14"/>
        <v>OECD_EU15</v>
      </c>
      <c r="CF257" s="21">
        <f>IF(ISNUMBER(Table1[[#This Row],[concrete]]),Table1[[#This Row],[concrete]],IF(AND(ISNUMBER(Table1[[#This Row],[cement]]),ISNUMBER(Table1[[#This Row],[aggregates]])),Table1[[#This Row],[cement]]+Table1[[#This Row],[aggregates]],""))</f>
        <v>689</v>
      </c>
    </row>
    <row r="258" spans="1:84" s="8" customFormat="1">
      <c r="A258" s="10">
        <v>256</v>
      </c>
      <c r="B258" s="21" t="s">
        <v>504</v>
      </c>
      <c r="C258" s="21" t="s">
        <v>119</v>
      </c>
      <c r="D258" s="39">
        <v>1970</v>
      </c>
      <c r="E258" s="10">
        <v>1981</v>
      </c>
      <c r="F258" s="39">
        <v>143</v>
      </c>
      <c r="G258" s="39"/>
      <c r="H258" s="39"/>
      <c r="I258" s="39"/>
      <c r="J258" s="120">
        <v>27</v>
      </c>
      <c r="K258" s="120"/>
      <c r="L258" s="120"/>
      <c r="M258" s="120">
        <v>613</v>
      </c>
      <c r="N258" s="120"/>
      <c r="O258" s="120"/>
      <c r="P258" s="120"/>
      <c r="Q258" s="120"/>
      <c r="R258" s="120"/>
      <c r="S258" s="120">
        <v>10</v>
      </c>
      <c r="T258" s="120"/>
      <c r="U258" s="120"/>
      <c r="V258" s="120"/>
      <c r="W258" s="120"/>
      <c r="X258" s="120"/>
      <c r="Y258" s="120"/>
      <c r="Z258" s="120"/>
      <c r="AA258" s="120"/>
      <c r="AB258" s="120">
        <v>4</v>
      </c>
      <c r="AC258" s="120"/>
      <c r="AD258" s="120">
        <v>1</v>
      </c>
      <c r="AE258" s="120"/>
      <c r="AF258" s="120"/>
      <c r="AG258" s="120"/>
      <c r="AH258" s="120"/>
      <c r="AI258" s="120">
        <v>24</v>
      </c>
      <c r="AJ258" s="120"/>
      <c r="AK258" s="120"/>
      <c r="AL258" s="21" t="s">
        <v>515</v>
      </c>
      <c r="AM258" s="39">
        <v>10</v>
      </c>
      <c r="AN258" s="21" t="s">
        <v>118</v>
      </c>
      <c r="AO258" s="21" t="s">
        <v>24</v>
      </c>
      <c r="AP258" s="21" t="s">
        <v>120</v>
      </c>
      <c r="AQ258" s="21" t="s">
        <v>119</v>
      </c>
      <c r="AR258" s="21" t="s">
        <v>122</v>
      </c>
      <c r="AS258" s="21" t="s">
        <v>506</v>
      </c>
      <c r="AT258" s="39">
        <v>2018</v>
      </c>
      <c r="AU258" s="21" t="s">
        <v>507</v>
      </c>
      <c r="AV258" s="21" t="s">
        <v>255</v>
      </c>
      <c r="AW258" s="21" t="s">
        <v>126</v>
      </c>
      <c r="AX258" s="21" t="s">
        <v>508</v>
      </c>
      <c r="AY258" s="21" t="str">
        <f>"https://doi.org/"&amp;Table1[[#This Row],[DOI]]</f>
        <v>https://doi.org/10.1016/j.resconrec.2017.11.022</v>
      </c>
      <c r="AZ258" s="21" t="s">
        <v>120</v>
      </c>
      <c r="BA258" s="21" t="s">
        <v>120</v>
      </c>
      <c r="BB258" s="21" t="s">
        <v>509</v>
      </c>
      <c r="BC258" s="21" t="s">
        <v>1070</v>
      </c>
      <c r="BD258" s="21" t="s">
        <v>422</v>
      </c>
      <c r="BE258" s="21" t="s">
        <v>131</v>
      </c>
      <c r="BF258" s="21" t="s">
        <v>132</v>
      </c>
      <c r="BG258" s="21" t="s">
        <v>510</v>
      </c>
      <c r="BH258" s="21">
        <v>6896</v>
      </c>
      <c r="BI258" s="21">
        <v>4720.8924999999999</v>
      </c>
      <c r="BJ258" s="21">
        <v>4701.2950000000001</v>
      </c>
      <c r="BK258" s="21">
        <v>72.5</v>
      </c>
      <c r="BL258" s="21">
        <v>61.07</v>
      </c>
      <c r="BM258" s="21">
        <v>410335</v>
      </c>
      <c r="BN258" s="21">
        <v>8043</v>
      </c>
      <c r="BO258" s="21" t="s">
        <v>119</v>
      </c>
      <c r="BP258" s="21">
        <v>8320</v>
      </c>
      <c r="BQ258" s="21">
        <v>0.81</v>
      </c>
      <c r="BR258" s="21">
        <v>0.83099999999999996</v>
      </c>
      <c r="BS258" s="21">
        <v>18133</v>
      </c>
      <c r="BT258" s="21">
        <v>20617</v>
      </c>
      <c r="BU258" s="21" t="s">
        <v>120</v>
      </c>
      <c r="BV258" s="21" t="s">
        <v>120</v>
      </c>
      <c r="BW258" s="22" t="s">
        <v>135</v>
      </c>
      <c r="BX258" s="23" t="str">
        <f>_xlfn.XLOOKUP(BW258,dimensions_items!$B$4:$B$35,dimensions_items!$C$4:$C$35,"NULL",0)</f>
        <v>R5.2OECD</v>
      </c>
      <c r="BY258" s="21" t="s">
        <v>37</v>
      </c>
      <c r="BZ258" s="22" t="s">
        <v>26</v>
      </c>
      <c r="CA258" s="22" t="s">
        <v>18</v>
      </c>
      <c r="CB258" s="28" t="s">
        <v>19</v>
      </c>
      <c r="CC258" s="21" t="str">
        <f t="shared" si="12"/>
        <v>RM</v>
      </c>
      <c r="CD258" s="21" t="str">
        <f t="shared" si="13"/>
        <v>C</v>
      </c>
      <c r="CE258" s="21" t="str">
        <f t="shared" si="14"/>
        <v>OECD_EU15</v>
      </c>
      <c r="CF258" s="21">
        <f>IF(ISNUMBER(Table1[[#This Row],[concrete]]),Table1[[#This Row],[concrete]],IF(AND(ISNUMBER(Table1[[#This Row],[cement]]),ISNUMBER(Table1[[#This Row],[aggregates]])),Table1[[#This Row],[cement]]+Table1[[#This Row],[aggregates]],""))</f>
        <v>613</v>
      </c>
    </row>
    <row r="259" spans="1:84" s="8" customFormat="1">
      <c r="A259" s="10">
        <v>257</v>
      </c>
      <c r="B259" s="21" t="s">
        <v>504</v>
      </c>
      <c r="C259" s="21" t="s">
        <v>119</v>
      </c>
      <c r="D259" s="39">
        <v>1970</v>
      </c>
      <c r="E259" s="10">
        <v>1981</v>
      </c>
      <c r="F259" s="39">
        <v>259</v>
      </c>
      <c r="G259" s="39"/>
      <c r="H259" s="39"/>
      <c r="I259" s="39"/>
      <c r="J259" s="120">
        <v>7.5</v>
      </c>
      <c r="K259" s="120"/>
      <c r="L259" s="120"/>
      <c r="M259" s="120">
        <v>731</v>
      </c>
      <c r="N259" s="120"/>
      <c r="O259" s="120"/>
      <c r="P259" s="120">
        <v>26</v>
      </c>
      <c r="Q259" s="120"/>
      <c r="R259" s="120"/>
      <c r="S259" s="120">
        <v>13</v>
      </c>
      <c r="T259" s="120"/>
      <c r="U259" s="120"/>
      <c r="V259" s="120"/>
      <c r="W259" s="120"/>
      <c r="X259" s="120"/>
      <c r="Y259" s="120"/>
      <c r="Z259" s="120"/>
      <c r="AA259" s="120"/>
      <c r="AB259" s="120">
        <v>5</v>
      </c>
      <c r="AC259" s="120"/>
      <c r="AD259" s="120">
        <v>3</v>
      </c>
      <c r="AE259" s="120"/>
      <c r="AF259" s="120"/>
      <c r="AG259" s="120"/>
      <c r="AH259" s="120"/>
      <c r="AI259" s="120">
        <v>18</v>
      </c>
      <c r="AJ259" s="120"/>
      <c r="AK259" s="120"/>
      <c r="AL259" s="21" t="s">
        <v>515</v>
      </c>
      <c r="AM259" s="39">
        <v>10</v>
      </c>
      <c r="AN259" s="21" t="s">
        <v>118</v>
      </c>
      <c r="AO259" s="21" t="s">
        <v>24</v>
      </c>
      <c r="AP259" s="21" t="s">
        <v>120</v>
      </c>
      <c r="AQ259" s="21" t="s">
        <v>119</v>
      </c>
      <c r="AR259" s="21" t="s">
        <v>122</v>
      </c>
      <c r="AS259" s="21" t="s">
        <v>506</v>
      </c>
      <c r="AT259" s="39">
        <v>2018</v>
      </c>
      <c r="AU259" s="21" t="s">
        <v>507</v>
      </c>
      <c r="AV259" s="21" t="s">
        <v>255</v>
      </c>
      <c r="AW259" s="21" t="s">
        <v>126</v>
      </c>
      <c r="AX259" s="21" t="s">
        <v>508</v>
      </c>
      <c r="AY259" s="21" t="str">
        <f>"https://doi.org/"&amp;Table1[[#This Row],[DOI]]</f>
        <v>https://doi.org/10.1016/j.resconrec.2017.11.022</v>
      </c>
      <c r="AZ259" s="21" t="s">
        <v>120</v>
      </c>
      <c r="BA259" s="21" t="s">
        <v>120</v>
      </c>
      <c r="BB259" s="21" t="s">
        <v>509</v>
      </c>
      <c r="BC259" s="21" t="s">
        <v>1070</v>
      </c>
      <c r="BD259" s="21" t="s">
        <v>422</v>
      </c>
      <c r="BE259" s="21" t="s">
        <v>131</v>
      </c>
      <c r="BF259" s="21" t="s">
        <v>132</v>
      </c>
      <c r="BG259" s="21" t="s">
        <v>510</v>
      </c>
      <c r="BH259" s="21">
        <v>6896</v>
      </c>
      <c r="BI259" s="21">
        <v>4720.8924999999999</v>
      </c>
      <c r="BJ259" s="21">
        <v>4701.2950000000001</v>
      </c>
      <c r="BK259" s="21">
        <v>72.5</v>
      </c>
      <c r="BL259" s="21">
        <v>61.07</v>
      </c>
      <c r="BM259" s="21">
        <v>410335</v>
      </c>
      <c r="BN259" s="21">
        <v>8043</v>
      </c>
      <c r="BO259" s="21" t="s">
        <v>119</v>
      </c>
      <c r="BP259" s="21">
        <v>8320</v>
      </c>
      <c r="BQ259" s="21">
        <v>0.81</v>
      </c>
      <c r="BR259" s="21">
        <v>0.83099999999999996</v>
      </c>
      <c r="BS259" s="21">
        <v>18133</v>
      </c>
      <c r="BT259" s="21">
        <v>20617</v>
      </c>
      <c r="BU259" s="21" t="s">
        <v>120</v>
      </c>
      <c r="BV259" s="21" t="s">
        <v>120</v>
      </c>
      <c r="BW259" s="22" t="s">
        <v>135</v>
      </c>
      <c r="BX259" s="23" t="str">
        <f>_xlfn.XLOOKUP(BW259,dimensions_items!$B$4:$B$35,dimensions_items!$C$4:$C$35,"NULL",0)</f>
        <v>R5.2OECD</v>
      </c>
      <c r="BY259" s="21" t="s">
        <v>37</v>
      </c>
      <c r="BZ259" s="22" t="s">
        <v>26</v>
      </c>
      <c r="CA259" s="22" t="s">
        <v>18</v>
      </c>
      <c r="CB259" s="28" t="s">
        <v>19</v>
      </c>
      <c r="CC259" s="21" t="str">
        <f t="shared" ref="CC259:CC322" si="15">IF(LEFT(BY259,1)="N","NR",IF(LEFT(BY259,1)="I","IN",IF(LEFT(BY259,1)="U","UN",IF(LEFT(BY259,3)="R_u","RU",IF(LEFT(BY259,3)="R_M","RM",IF(LEFT(BY259,3)="R_S","RS",""))))))</f>
        <v>RM</v>
      </c>
      <c r="CD259" s="21" t="str">
        <f t="shared" ref="CD259:CD322" si="16">IF(LEFT(BZ259,1)="R","C",(LEFT(BZ259,1)))</f>
        <v>C</v>
      </c>
      <c r="CE259" s="21" t="str">
        <f t="shared" ref="CE259:CE322" si="17">RIGHT(BX259,LEN(BX259)-4)&amp;"_"&amp;RIGHT(BW259,LEN(BW259)-3)</f>
        <v>OECD_EU15</v>
      </c>
      <c r="CF259" s="21">
        <f>IF(ISNUMBER(Table1[[#This Row],[concrete]]),Table1[[#This Row],[concrete]],IF(AND(ISNUMBER(Table1[[#This Row],[cement]]),ISNUMBER(Table1[[#This Row],[aggregates]])),Table1[[#This Row],[cement]]+Table1[[#This Row],[aggregates]],""))</f>
        <v>731</v>
      </c>
    </row>
    <row r="260" spans="1:84" s="8" customFormat="1">
      <c r="A260" s="10">
        <v>258</v>
      </c>
      <c r="B260" s="21" t="s">
        <v>504</v>
      </c>
      <c r="C260" s="21" t="s">
        <v>119</v>
      </c>
      <c r="D260" s="39">
        <v>1970</v>
      </c>
      <c r="E260" s="10">
        <v>1981</v>
      </c>
      <c r="F260" s="39">
        <v>34</v>
      </c>
      <c r="G260" s="39"/>
      <c r="H260" s="39"/>
      <c r="I260" s="39"/>
      <c r="J260" s="120">
        <v>8.3000000000000007</v>
      </c>
      <c r="K260" s="120"/>
      <c r="L260" s="120"/>
      <c r="M260" s="120">
        <v>901</v>
      </c>
      <c r="N260" s="120"/>
      <c r="O260" s="120"/>
      <c r="P260" s="120"/>
      <c r="Q260" s="120"/>
      <c r="R260" s="120"/>
      <c r="S260" s="120">
        <v>8</v>
      </c>
      <c r="T260" s="120"/>
      <c r="U260" s="120"/>
      <c r="V260" s="120"/>
      <c r="W260" s="120"/>
      <c r="X260" s="120"/>
      <c r="Y260" s="120"/>
      <c r="Z260" s="120"/>
      <c r="AA260" s="120"/>
      <c r="AB260" s="120">
        <v>3</v>
      </c>
      <c r="AC260" s="120"/>
      <c r="AD260" s="120">
        <v>1</v>
      </c>
      <c r="AE260" s="120"/>
      <c r="AF260" s="120"/>
      <c r="AG260" s="120"/>
      <c r="AH260" s="120"/>
      <c r="AI260" s="120">
        <v>9</v>
      </c>
      <c r="AJ260" s="120"/>
      <c r="AK260" s="120"/>
      <c r="AL260" s="21" t="s">
        <v>515</v>
      </c>
      <c r="AM260" s="39">
        <v>6</v>
      </c>
      <c r="AN260" s="21" t="s">
        <v>118</v>
      </c>
      <c r="AO260" s="21" t="s">
        <v>24</v>
      </c>
      <c r="AP260" s="21" t="s">
        <v>120</v>
      </c>
      <c r="AQ260" s="21" t="s">
        <v>119</v>
      </c>
      <c r="AR260" s="21" t="s">
        <v>122</v>
      </c>
      <c r="AS260" s="21" t="s">
        <v>506</v>
      </c>
      <c r="AT260" s="39">
        <v>2018</v>
      </c>
      <c r="AU260" s="21" t="s">
        <v>507</v>
      </c>
      <c r="AV260" s="21" t="s">
        <v>255</v>
      </c>
      <c r="AW260" s="21" t="s">
        <v>126</v>
      </c>
      <c r="AX260" s="21" t="s">
        <v>508</v>
      </c>
      <c r="AY260" s="21" t="str">
        <f>"https://doi.org/"&amp;Table1[[#This Row],[DOI]]</f>
        <v>https://doi.org/10.1016/j.resconrec.2017.11.022</v>
      </c>
      <c r="AZ260" s="21" t="s">
        <v>120</v>
      </c>
      <c r="BA260" s="21" t="s">
        <v>120</v>
      </c>
      <c r="BB260" s="21" t="s">
        <v>509</v>
      </c>
      <c r="BC260" s="21" t="s">
        <v>1070</v>
      </c>
      <c r="BD260" s="21" t="s">
        <v>422</v>
      </c>
      <c r="BE260" s="21" t="s">
        <v>131</v>
      </c>
      <c r="BF260" s="21" t="s">
        <v>132</v>
      </c>
      <c r="BG260" s="21" t="s">
        <v>510</v>
      </c>
      <c r="BH260" s="21">
        <v>6896</v>
      </c>
      <c r="BI260" s="21">
        <v>4720.8924999999999</v>
      </c>
      <c r="BJ260" s="21">
        <v>4701.2950000000001</v>
      </c>
      <c r="BK260" s="21">
        <v>72.5</v>
      </c>
      <c r="BL260" s="21">
        <v>61.07</v>
      </c>
      <c r="BM260" s="21">
        <v>410335</v>
      </c>
      <c r="BN260" s="21">
        <v>8043</v>
      </c>
      <c r="BO260" s="21" t="s">
        <v>119</v>
      </c>
      <c r="BP260" s="21">
        <v>8320</v>
      </c>
      <c r="BQ260" s="21">
        <v>0.81</v>
      </c>
      <c r="BR260" s="21">
        <v>0.83099999999999996</v>
      </c>
      <c r="BS260" s="21">
        <v>18133</v>
      </c>
      <c r="BT260" s="21">
        <v>20617</v>
      </c>
      <c r="BU260" s="21" t="s">
        <v>120</v>
      </c>
      <c r="BV260" s="21" t="s">
        <v>120</v>
      </c>
      <c r="BW260" s="22" t="s">
        <v>135</v>
      </c>
      <c r="BX260" s="23" t="str">
        <f>_xlfn.XLOOKUP(BW260,dimensions_items!$B$4:$B$35,dimensions_items!$C$4:$C$35,"NULL",0)</f>
        <v>R5.2OECD</v>
      </c>
      <c r="BY260" s="21" t="s">
        <v>33</v>
      </c>
      <c r="BZ260" s="22" t="s">
        <v>26</v>
      </c>
      <c r="CA260" s="22" t="s">
        <v>18</v>
      </c>
      <c r="CB260" s="28" t="s">
        <v>19</v>
      </c>
      <c r="CC260" s="21" t="str">
        <f t="shared" si="15"/>
        <v>RM</v>
      </c>
      <c r="CD260" s="21" t="str">
        <f t="shared" si="16"/>
        <v>C</v>
      </c>
      <c r="CE260" s="21" t="str">
        <f t="shared" si="17"/>
        <v>OECD_EU15</v>
      </c>
      <c r="CF260" s="21">
        <f>IF(ISNUMBER(Table1[[#This Row],[concrete]]),Table1[[#This Row],[concrete]],IF(AND(ISNUMBER(Table1[[#This Row],[cement]]),ISNUMBER(Table1[[#This Row],[aggregates]])),Table1[[#This Row],[cement]]+Table1[[#This Row],[aggregates]],""))</f>
        <v>901</v>
      </c>
    </row>
    <row r="261" spans="1:84" s="8" customFormat="1">
      <c r="A261" s="10">
        <v>259</v>
      </c>
      <c r="B261" s="21" t="s">
        <v>504</v>
      </c>
      <c r="C261" s="21" t="s">
        <v>119</v>
      </c>
      <c r="D261" s="39">
        <v>1980</v>
      </c>
      <c r="E261" s="10">
        <v>1991</v>
      </c>
      <c r="F261" s="39">
        <v>188</v>
      </c>
      <c r="G261" s="39"/>
      <c r="H261" s="39"/>
      <c r="I261" s="39"/>
      <c r="J261" s="120">
        <v>15</v>
      </c>
      <c r="K261" s="120"/>
      <c r="L261" s="120"/>
      <c r="M261" s="120">
        <v>588</v>
      </c>
      <c r="N261" s="120"/>
      <c r="O261" s="120"/>
      <c r="P261" s="120"/>
      <c r="Q261" s="120"/>
      <c r="R261" s="120"/>
      <c r="S261" s="120">
        <v>5</v>
      </c>
      <c r="T261" s="120"/>
      <c r="U261" s="120"/>
      <c r="V261" s="120"/>
      <c r="W261" s="120"/>
      <c r="X261" s="120"/>
      <c r="Y261" s="120"/>
      <c r="Z261" s="120"/>
      <c r="AA261" s="120"/>
      <c r="AB261" s="120">
        <v>3</v>
      </c>
      <c r="AC261" s="120"/>
      <c r="AD261" s="120"/>
      <c r="AE261" s="120"/>
      <c r="AF261" s="120"/>
      <c r="AG261" s="120"/>
      <c r="AH261" s="120"/>
      <c r="AI261" s="120">
        <v>12</v>
      </c>
      <c r="AJ261" s="120"/>
      <c r="AK261" s="120"/>
      <c r="AL261" s="21" t="s">
        <v>515</v>
      </c>
      <c r="AM261" s="39">
        <v>6</v>
      </c>
      <c r="AN261" s="21" t="s">
        <v>118</v>
      </c>
      <c r="AO261" s="21" t="s">
        <v>24</v>
      </c>
      <c r="AP261" s="21" t="s">
        <v>120</v>
      </c>
      <c r="AQ261" s="21" t="s">
        <v>119</v>
      </c>
      <c r="AR261" s="21" t="s">
        <v>122</v>
      </c>
      <c r="AS261" s="21" t="s">
        <v>506</v>
      </c>
      <c r="AT261" s="39">
        <v>2018</v>
      </c>
      <c r="AU261" s="21" t="s">
        <v>507</v>
      </c>
      <c r="AV261" s="21" t="s">
        <v>255</v>
      </c>
      <c r="AW261" s="21" t="s">
        <v>126</v>
      </c>
      <c r="AX261" s="21" t="s">
        <v>508</v>
      </c>
      <c r="AY261" s="21" t="str">
        <f>"https://doi.org/"&amp;Table1[[#This Row],[DOI]]</f>
        <v>https://doi.org/10.1016/j.resconrec.2017.11.022</v>
      </c>
      <c r="AZ261" s="21" t="s">
        <v>120</v>
      </c>
      <c r="BA261" s="21" t="s">
        <v>120</v>
      </c>
      <c r="BB261" s="21" t="s">
        <v>509</v>
      </c>
      <c r="BC261" s="21" t="s">
        <v>1070</v>
      </c>
      <c r="BD261" s="21" t="s">
        <v>241</v>
      </c>
      <c r="BE261" s="21" t="s">
        <v>131</v>
      </c>
      <c r="BF261" s="21" t="s">
        <v>132</v>
      </c>
      <c r="BG261" s="21" t="s">
        <v>510</v>
      </c>
      <c r="BH261" s="21">
        <v>6896</v>
      </c>
      <c r="BI261" s="21">
        <v>4741.3975</v>
      </c>
      <c r="BJ261" s="21">
        <v>4332.125</v>
      </c>
      <c r="BK261" s="21">
        <v>62.127497499999997</v>
      </c>
      <c r="BL261" s="21">
        <v>76.347502500000004</v>
      </c>
      <c r="BM261" s="21">
        <v>410335</v>
      </c>
      <c r="BN261" s="21">
        <v>8310</v>
      </c>
      <c r="BO261" s="21" t="s">
        <v>119</v>
      </c>
      <c r="BP261" s="21">
        <v>8618</v>
      </c>
      <c r="BQ261" s="21">
        <v>0.83099999999999996</v>
      </c>
      <c r="BR261" s="21">
        <v>0.83099999999999996</v>
      </c>
      <c r="BS261" s="21">
        <v>20491</v>
      </c>
      <c r="BT261" s="21">
        <v>26114</v>
      </c>
      <c r="BU261" s="21" t="s">
        <v>120</v>
      </c>
      <c r="BV261" s="21" t="s">
        <v>120</v>
      </c>
      <c r="BW261" s="22" t="s">
        <v>135</v>
      </c>
      <c r="BX261" s="23" t="str">
        <f>_xlfn.XLOOKUP(BW261,dimensions_items!$B$4:$B$35,dimensions_items!$C$4:$C$35,"NULL",0)</f>
        <v>R5.2OECD</v>
      </c>
      <c r="BY261" s="21" t="s">
        <v>33</v>
      </c>
      <c r="BZ261" s="22" t="s">
        <v>26</v>
      </c>
      <c r="CA261" s="22" t="s">
        <v>18</v>
      </c>
      <c r="CB261" s="28" t="s">
        <v>19</v>
      </c>
      <c r="CC261" s="21" t="str">
        <f t="shared" si="15"/>
        <v>RM</v>
      </c>
      <c r="CD261" s="21" t="str">
        <f t="shared" si="16"/>
        <v>C</v>
      </c>
      <c r="CE261" s="21" t="str">
        <f t="shared" si="17"/>
        <v>OECD_EU15</v>
      </c>
      <c r="CF261" s="21">
        <f>IF(ISNUMBER(Table1[[#This Row],[concrete]]),Table1[[#This Row],[concrete]],IF(AND(ISNUMBER(Table1[[#This Row],[cement]]),ISNUMBER(Table1[[#This Row],[aggregates]])),Table1[[#This Row],[cement]]+Table1[[#This Row],[aggregates]],""))</f>
        <v>588</v>
      </c>
    </row>
    <row r="262" spans="1:84" s="8" customFormat="1">
      <c r="A262" s="10">
        <v>260</v>
      </c>
      <c r="B262" s="21" t="s">
        <v>504</v>
      </c>
      <c r="C262" s="21" t="s">
        <v>119</v>
      </c>
      <c r="D262" s="39">
        <v>1980</v>
      </c>
      <c r="E262" s="10">
        <v>2001</v>
      </c>
      <c r="F262" s="39">
        <v>192</v>
      </c>
      <c r="G262" s="39"/>
      <c r="H262" s="39"/>
      <c r="I262" s="39"/>
      <c r="J262" s="120">
        <v>22</v>
      </c>
      <c r="K262" s="120"/>
      <c r="L262" s="120"/>
      <c r="M262" s="120">
        <v>893</v>
      </c>
      <c r="N262" s="120"/>
      <c r="O262" s="120"/>
      <c r="P262" s="120"/>
      <c r="Q262" s="120"/>
      <c r="R262" s="120"/>
      <c r="S262" s="120">
        <v>14</v>
      </c>
      <c r="T262" s="120"/>
      <c r="U262" s="120"/>
      <c r="V262" s="120"/>
      <c r="W262" s="120"/>
      <c r="X262" s="120"/>
      <c r="Y262" s="120"/>
      <c r="Z262" s="120"/>
      <c r="AA262" s="120"/>
      <c r="AB262" s="120">
        <v>4</v>
      </c>
      <c r="AC262" s="120"/>
      <c r="AD262" s="120">
        <v>1</v>
      </c>
      <c r="AE262" s="120"/>
      <c r="AF262" s="120"/>
      <c r="AG262" s="120"/>
      <c r="AH262" s="120"/>
      <c r="AI262" s="120">
        <v>34</v>
      </c>
      <c r="AJ262" s="120"/>
      <c r="AK262" s="120"/>
      <c r="AL262" s="21" t="s">
        <v>515</v>
      </c>
      <c r="AM262" s="39">
        <v>5</v>
      </c>
      <c r="AN262" s="21" t="s">
        <v>118</v>
      </c>
      <c r="AO262" s="21" t="s">
        <v>24</v>
      </c>
      <c r="AP262" s="21" t="s">
        <v>120</v>
      </c>
      <c r="AQ262" s="21" t="s">
        <v>119</v>
      </c>
      <c r="AR262" s="21" t="s">
        <v>122</v>
      </c>
      <c r="AS262" s="21" t="s">
        <v>506</v>
      </c>
      <c r="AT262" s="39">
        <v>2018</v>
      </c>
      <c r="AU262" s="21" t="s">
        <v>507</v>
      </c>
      <c r="AV262" s="21" t="s">
        <v>255</v>
      </c>
      <c r="AW262" s="21" t="s">
        <v>126</v>
      </c>
      <c r="AX262" s="21" t="s">
        <v>508</v>
      </c>
      <c r="AY262" s="21" t="str">
        <f>"https://doi.org/"&amp;Table1[[#This Row],[DOI]]</f>
        <v>https://doi.org/10.1016/j.resconrec.2017.11.022</v>
      </c>
      <c r="AZ262" s="21" t="s">
        <v>120</v>
      </c>
      <c r="BA262" s="21" t="s">
        <v>120</v>
      </c>
      <c r="BB262" s="21" t="s">
        <v>509</v>
      </c>
      <c r="BC262" s="21" t="s">
        <v>1070</v>
      </c>
      <c r="BD262" s="21" t="s">
        <v>423</v>
      </c>
      <c r="BE262" s="21" t="s">
        <v>131</v>
      </c>
      <c r="BF262" s="21" t="s">
        <v>132</v>
      </c>
      <c r="BG262" s="21" t="s">
        <v>510</v>
      </c>
      <c r="BH262" s="21">
        <v>6896</v>
      </c>
      <c r="BI262" s="21">
        <v>4741.3975</v>
      </c>
      <c r="BJ262" s="21">
        <v>4347.2250000000004</v>
      </c>
      <c r="BK262" s="21">
        <v>62.127497499999997</v>
      </c>
      <c r="BL262" s="21">
        <v>94.957497500000002</v>
      </c>
      <c r="BM262" s="21">
        <v>410335</v>
      </c>
      <c r="BN262" s="21">
        <v>8310</v>
      </c>
      <c r="BO262" s="21" t="s">
        <v>119</v>
      </c>
      <c r="BP262" s="21">
        <v>8896</v>
      </c>
      <c r="BQ262" s="21">
        <v>0.83099999999999996</v>
      </c>
      <c r="BR262" s="21">
        <v>0.84</v>
      </c>
      <c r="BS262" s="21">
        <v>20491</v>
      </c>
      <c r="BT262" s="21">
        <v>35603</v>
      </c>
      <c r="BU262" s="21" t="s">
        <v>120</v>
      </c>
      <c r="BV262" s="21" t="s">
        <v>120</v>
      </c>
      <c r="BW262" s="22" t="s">
        <v>135</v>
      </c>
      <c r="BX262" s="23" t="str">
        <f>_xlfn.XLOOKUP(BW262,dimensions_items!$B$4:$B$35,dimensions_items!$C$4:$C$35,"NULL",0)</f>
        <v>R5.2OECD</v>
      </c>
      <c r="BY262" s="21" t="s">
        <v>33</v>
      </c>
      <c r="BZ262" s="22" t="s">
        <v>26</v>
      </c>
      <c r="CA262" s="22" t="s">
        <v>18</v>
      </c>
      <c r="CB262" s="28" t="s">
        <v>19</v>
      </c>
      <c r="CC262" s="21" t="str">
        <f t="shared" si="15"/>
        <v>RM</v>
      </c>
      <c r="CD262" s="21" t="str">
        <f t="shared" si="16"/>
        <v>C</v>
      </c>
      <c r="CE262" s="21" t="str">
        <f t="shared" si="17"/>
        <v>OECD_EU15</v>
      </c>
      <c r="CF262" s="21">
        <f>IF(ISNUMBER(Table1[[#This Row],[concrete]]),Table1[[#This Row],[concrete]],IF(AND(ISNUMBER(Table1[[#This Row],[cement]]),ISNUMBER(Table1[[#This Row],[aggregates]])),Table1[[#This Row],[cement]]+Table1[[#This Row],[aggregates]],""))</f>
        <v>893</v>
      </c>
    </row>
    <row r="263" spans="1:84" s="8" customFormat="1">
      <c r="A263" s="10">
        <v>261</v>
      </c>
      <c r="B263" s="21" t="s">
        <v>504</v>
      </c>
      <c r="C263" s="21" t="s">
        <v>119</v>
      </c>
      <c r="D263" s="39">
        <v>2000</v>
      </c>
      <c r="E263" s="10">
        <v>2011</v>
      </c>
      <c r="F263" s="39">
        <v>197</v>
      </c>
      <c r="G263" s="39"/>
      <c r="H263" s="39"/>
      <c r="I263" s="39"/>
      <c r="J263" s="120">
        <v>27.4</v>
      </c>
      <c r="K263" s="120"/>
      <c r="L263" s="120"/>
      <c r="M263" s="120">
        <v>654</v>
      </c>
      <c r="N263" s="120"/>
      <c r="O263" s="120"/>
      <c r="P263" s="120"/>
      <c r="Q263" s="120"/>
      <c r="R263" s="120"/>
      <c r="S263" s="120">
        <v>18</v>
      </c>
      <c r="T263" s="120"/>
      <c r="U263" s="120"/>
      <c r="V263" s="120"/>
      <c r="W263" s="120"/>
      <c r="X263" s="120"/>
      <c r="Y263" s="120"/>
      <c r="Z263" s="120"/>
      <c r="AA263" s="120"/>
      <c r="AB263" s="120">
        <v>2</v>
      </c>
      <c r="AC263" s="120"/>
      <c r="AD263" s="120">
        <v>1</v>
      </c>
      <c r="AE263" s="120"/>
      <c r="AF263" s="120"/>
      <c r="AG263" s="120"/>
      <c r="AH263" s="120"/>
      <c r="AI263" s="120">
        <v>44</v>
      </c>
      <c r="AJ263" s="120"/>
      <c r="AK263" s="120"/>
      <c r="AL263" s="21" t="s">
        <v>515</v>
      </c>
      <c r="AM263" s="39">
        <v>8</v>
      </c>
      <c r="AN263" s="21" t="s">
        <v>118</v>
      </c>
      <c r="AO263" s="21" t="s">
        <v>24</v>
      </c>
      <c r="AP263" s="21" t="s">
        <v>120</v>
      </c>
      <c r="AQ263" s="21" t="s">
        <v>119</v>
      </c>
      <c r="AR263" s="21" t="s">
        <v>122</v>
      </c>
      <c r="AS263" s="21" t="s">
        <v>506</v>
      </c>
      <c r="AT263" s="39">
        <v>2018</v>
      </c>
      <c r="AU263" s="21" t="s">
        <v>507</v>
      </c>
      <c r="AV263" s="21" t="s">
        <v>255</v>
      </c>
      <c r="AW263" s="21" t="s">
        <v>126</v>
      </c>
      <c r="AX263" s="21" t="s">
        <v>508</v>
      </c>
      <c r="AY263" s="21" t="str">
        <f>"https://doi.org/"&amp;Table1[[#This Row],[DOI]]</f>
        <v>https://doi.org/10.1016/j.resconrec.2017.11.022</v>
      </c>
      <c r="AZ263" s="21" t="s">
        <v>120</v>
      </c>
      <c r="BA263" s="21" t="s">
        <v>120</v>
      </c>
      <c r="BB263" s="21" t="s">
        <v>509</v>
      </c>
      <c r="BC263" s="21" t="s">
        <v>1070</v>
      </c>
      <c r="BD263" s="21" t="s">
        <v>219</v>
      </c>
      <c r="BE263" s="21" t="s">
        <v>131</v>
      </c>
      <c r="BF263" s="21" t="s">
        <v>132</v>
      </c>
      <c r="BG263" s="21" t="s">
        <v>510</v>
      </c>
      <c r="BH263" s="21">
        <v>6896</v>
      </c>
      <c r="BI263" s="21">
        <v>3938.7424999999998</v>
      </c>
      <c r="BJ263" s="21">
        <v>4048.0875000000001</v>
      </c>
      <c r="BK263" s="21">
        <v>50.544997500000001</v>
      </c>
      <c r="BL263" s="21">
        <v>82.224997500000001</v>
      </c>
      <c r="BM263" s="21">
        <v>410335</v>
      </c>
      <c r="BN263" s="21">
        <v>8872</v>
      </c>
      <c r="BO263" s="21" t="s">
        <v>119</v>
      </c>
      <c r="BP263" s="21">
        <v>9449</v>
      </c>
      <c r="BQ263" s="21">
        <v>0.84</v>
      </c>
      <c r="BR263" s="21">
        <v>0.85099999999999998</v>
      </c>
      <c r="BS263" s="21">
        <v>36374</v>
      </c>
      <c r="BT263" s="21">
        <v>42079</v>
      </c>
      <c r="BU263" s="21" t="s">
        <v>120</v>
      </c>
      <c r="BV263" s="21" t="s">
        <v>120</v>
      </c>
      <c r="BW263" s="22" t="s">
        <v>135</v>
      </c>
      <c r="BX263" s="23" t="str">
        <f>_xlfn.XLOOKUP(BW263,dimensions_items!$B$4:$B$35,dimensions_items!$C$4:$C$35,"NULL",0)</f>
        <v>R5.2OECD</v>
      </c>
      <c r="BY263" s="21" t="s">
        <v>37</v>
      </c>
      <c r="BZ263" s="22" t="s">
        <v>26</v>
      </c>
      <c r="CA263" s="22" t="s">
        <v>18</v>
      </c>
      <c r="CB263" s="28" t="s">
        <v>19</v>
      </c>
      <c r="CC263" s="21" t="str">
        <f t="shared" si="15"/>
        <v>RM</v>
      </c>
      <c r="CD263" s="21" t="str">
        <f t="shared" si="16"/>
        <v>C</v>
      </c>
      <c r="CE263" s="21" t="str">
        <f t="shared" si="17"/>
        <v>OECD_EU15</v>
      </c>
      <c r="CF263" s="21">
        <f>IF(ISNUMBER(Table1[[#This Row],[concrete]]),Table1[[#This Row],[concrete]],IF(AND(ISNUMBER(Table1[[#This Row],[cement]]),ISNUMBER(Table1[[#This Row],[aggregates]])),Table1[[#This Row],[cement]]+Table1[[#This Row],[aggregates]],""))</f>
        <v>654</v>
      </c>
    </row>
    <row r="264" spans="1:84" s="8" customFormat="1">
      <c r="A264" s="10">
        <v>262</v>
      </c>
      <c r="B264" s="21" t="s">
        <v>517</v>
      </c>
      <c r="C264" s="21" t="s">
        <v>119</v>
      </c>
      <c r="D264" s="39"/>
      <c r="E264" s="10"/>
      <c r="F264" s="39"/>
      <c r="G264" s="39"/>
      <c r="H264" s="39"/>
      <c r="I264" s="39">
        <v>0.78000297699999999</v>
      </c>
      <c r="J264" s="120">
        <v>36.729217499999997</v>
      </c>
      <c r="K264" s="120"/>
      <c r="L264" s="120"/>
      <c r="M264" s="120">
        <v>636.2282672</v>
      </c>
      <c r="N264" s="120"/>
      <c r="O264" s="120"/>
      <c r="P264" s="120">
        <v>237.5075143</v>
      </c>
      <c r="Q264" s="120">
        <v>323.17360619999999</v>
      </c>
      <c r="R264" s="120"/>
      <c r="S264" s="120"/>
      <c r="T264" s="120"/>
      <c r="U264" s="120"/>
      <c r="V264" s="120"/>
      <c r="W264" s="120"/>
      <c r="X264" s="120"/>
      <c r="Y264" s="120"/>
      <c r="Z264" s="120"/>
      <c r="AA264" s="120"/>
      <c r="AB264" s="120">
        <v>3.7074708319999998</v>
      </c>
      <c r="AC264" s="120"/>
      <c r="AD264" s="120"/>
      <c r="AE264" s="120"/>
      <c r="AF264" s="120"/>
      <c r="AG264" s="120"/>
      <c r="AH264" s="120"/>
      <c r="AI264" s="120"/>
      <c r="AJ264" s="120">
        <v>19.35873235</v>
      </c>
      <c r="AK264" s="120">
        <v>1.786867032</v>
      </c>
      <c r="AL264" s="21" t="s">
        <v>119</v>
      </c>
      <c r="AM264" s="39" t="s">
        <v>119</v>
      </c>
      <c r="AN264" s="21" t="s">
        <v>119</v>
      </c>
      <c r="AO264" s="21" t="s">
        <v>119</v>
      </c>
      <c r="AP264" s="21" t="s">
        <v>409</v>
      </c>
      <c r="AQ264" s="21" t="s">
        <v>119</v>
      </c>
      <c r="AR264" s="21" t="s">
        <v>119</v>
      </c>
      <c r="AS264" s="21" t="s">
        <v>518</v>
      </c>
      <c r="AT264" s="39">
        <v>2018</v>
      </c>
      <c r="AU264" s="21" t="s">
        <v>519</v>
      </c>
      <c r="AV264" s="21" t="s">
        <v>125</v>
      </c>
      <c r="AW264" s="21" t="s">
        <v>126</v>
      </c>
      <c r="AX264" s="21" t="s">
        <v>520</v>
      </c>
      <c r="AY264" s="21" t="str">
        <f>"https://doi.org/"&amp;Table1[[#This Row],[DOI]]</f>
        <v>https://doi.org/10.1111/jiec.12739</v>
      </c>
      <c r="AZ264" s="21" t="s">
        <v>1557</v>
      </c>
      <c r="BA264" s="21" t="s">
        <v>119</v>
      </c>
      <c r="BB264" s="21" t="s">
        <v>521</v>
      </c>
      <c r="BC264" s="21" t="s">
        <v>522</v>
      </c>
      <c r="BD264" s="21" t="s">
        <v>523</v>
      </c>
      <c r="BE264" s="21" t="s">
        <v>131</v>
      </c>
      <c r="BF264" s="21" t="s">
        <v>132</v>
      </c>
      <c r="BG264" s="21" t="s">
        <v>524</v>
      </c>
      <c r="BH264" s="21">
        <v>5228</v>
      </c>
      <c r="BI264" s="21" t="s">
        <v>119</v>
      </c>
      <c r="BJ264" s="21">
        <v>5305.4825000000001</v>
      </c>
      <c r="BK264" s="21" t="s">
        <v>119</v>
      </c>
      <c r="BL264" s="21">
        <v>72.765000000000001</v>
      </c>
      <c r="BM264" s="21">
        <v>39997</v>
      </c>
      <c r="BN264" s="21" t="s">
        <v>119</v>
      </c>
      <c r="BO264" s="21" t="s">
        <v>119</v>
      </c>
      <c r="BP264" s="21">
        <v>8432</v>
      </c>
      <c r="BQ264" s="21" t="s">
        <v>119</v>
      </c>
      <c r="BR264" s="21">
        <v>0.73699999999999999</v>
      </c>
      <c r="BS264" s="21" t="s">
        <v>119</v>
      </c>
      <c r="BT264" s="21">
        <v>61476</v>
      </c>
      <c r="BU264" s="21" t="s">
        <v>120</v>
      </c>
      <c r="BV264" s="21" t="s">
        <v>120</v>
      </c>
      <c r="BW264" s="22" t="s">
        <v>479</v>
      </c>
      <c r="BX264" s="23" t="str">
        <f>_xlfn.XLOOKUP(BW264,dimensions_items!$B$4:$B$35,dimensions_items!$C$4:$C$35,"NULL",0)</f>
        <v>R5.2OECD</v>
      </c>
      <c r="BY264" s="23" t="s">
        <v>42</v>
      </c>
      <c r="BZ264" s="28" t="s">
        <v>1492</v>
      </c>
      <c r="CA264" s="22" t="s">
        <v>18</v>
      </c>
      <c r="CB264" s="22" t="s">
        <v>28</v>
      </c>
      <c r="CC264" s="21" t="str">
        <f t="shared" si="15"/>
        <v>RU</v>
      </c>
      <c r="CD264" s="21" t="str">
        <f t="shared" si="16"/>
        <v>M</v>
      </c>
      <c r="CE264" s="21" t="str">
        <f t="shared" si="17"/>
        <v>OECD_EFTA</v>
      </c>
      <c r="CF264" s="21">
        <f>IF(ISNUMBER(Table1[[#This Row],[concrete]]),Table1[[#This Row],[concrete]],IF(AND(ISNUMBER(Table1[[#This Row],[cement]]),ISNUMBER(Table1[[#This Row],[aggregates]])),Table1[[#This Row],[cement]]+Table1[[#This Row],[aggregates]],""))</f>
        <v>636.2282672</v>
      </c>
    </row>
    <row r="265" spans="1:84" s="8" customFormat="1">
      <c r="A265" s="10">
        <v>263</v>
      </c>
      <c r="B265" s="21" t="s">
        <v>525</v>
      </c>
      <c r="C265" s="21" t="s">
        <v>526</v>
      </c>
      <c r="D265" s="39">
        <v>1965</v>
      </c>
      <c r="E265" s="10">
        <v>2014</v>
      </c>
      <c r="F265" s="39">
        <v>92</v>
      </c>
      <c r="G265" s="39"/>
      <c r="H265" s="39">
        <v>0.65</v>
      </c>
      <c r="I265" s="39"/>
      <c r="J265" s="120">
        <v>18</v>
      </c>
      <c r="K265" s="120"/>
      <c r="L265" s="120"/>
      <c r="M265" s="120">
        <v>1442</v>
      </c>
      <c r="N265" s="120"/>
      <c r="O265" s="120"/>
      <c r="P265" s="120">
        <v>141</v>
      </c>
      <c r="Q265" s="120"/>
      <c r="R265" s="120"/>
      <c r="S265" s="120"/>
      <c r="T265" s="120"/>
      <c r="U265" s="120"/>
      <c r="V265" s="120"/>
      <c r="W265" s="120"/>
      <c r="X265" s="120"/>
      <c r="Y265" s="120"/>
      <c r="Z265" s="120"/>
      <c r="AA265" s="120"/>
      <c r="AB265" s="120">
        <v>2</v>
      </c>
      <c r="AC265" s="120"/>
      <c r="AD265" s="120"/>
      <c r="AE265" s="120"/>
      <c r="AF265" s="120"/>
      <c r="AG265" s="120"/>
      <c r="AH265" s="120"/>
      <c r="AI265" s="120"/>
      <c r="AJ265" s="120"/>
      <c r="AK265" s="120"/>
      <c r="AL265" s="21" t="s">
        <v>438</v>
      </c>
      <c r="AM265" s="39" t="s">
        <v>119</v>
      </c>
      <c r="AN265" s="21" t="s">
        <v>118</v>
      </c>
      <c r="AO265" s="21" t="s">
        <v>119</v>
      </c>
      <c r="AP265" s="21" t="s">
        <v>120</v>
      </c>
      <c r="AQ265" s="21" t="s">
        <v>119</v>
      </c>
      <c r="AR265" s="21" t="s">
        <v>122</v>
      </c>
      <c r="AS265" s="21" t="s">
        <v>527</v>
      </c>
      <c r="AT265" s="39">
        <v>2018</v>
      </c>
      <c r="AU265" s="21" t="s">
        <v>528</v>
      </c>
      <c r="AV265" s="21" t="s">
        <v>255</v>
      </c>
      <c r="AW265" s="21" t="s">
        <v>126</v>
      </c>
      <c r="AX265" s="21" t="s">
        <v>529</v>
      </c>
      <c r="AY265" s="21" t="str">
        <f>"https://doi.org/"&amp;Table1[[#This Row],[DOI]]</f>
        <v>https://doi.org/10.1016/j.resconrec.2018.02.003</v>
      </c>
      <c r="AZ265" s="21" t="s">
        <v>120</v>
      </c>
      <c r="BA265" s="21" t="s">
        <v>530</v>
      </c>
      <c r="BB265" s="21" t="s">
        <v>120</v>
      </c>
      <c r="BC265" s="21" t="s">
        <v>1071</v>
      </c>
      <c r="BD265" s="21" t="s">
        <v>531</v>
      </c>
      <c r="BE265" s="21" t="s">
        <v>131</v>
      </c>
      <c r="BF265" s="21" t="s">
        <v>233</v>
      </c>
      <c r="BG265" s="21" t="s">
        <v>406</v>
      </c>
      <c r="BH265" s="21">
        <v>2790</v>
      </c>
      <c r="BI265" s="21" t="s">
        <v>119</v>
      </c>
      <c r="BJ265" s="21" t="s">
        <v>119</v>
      </c>
      <c r="BK265" s="21" t="s">
        <v>119</v>
      </c>
      <c r="BL265" s="21" t="s">
        <v>119</v>
      </c>
      <c r="BM265" s="21">
        <v>32260</v>
      </c>
      <c r="BN265" s="21">
        <v>12766</v>
      </c>
      <c r="BO265" s="21" t="s">
        <v>119</v>
      </c>
      <c r="BP265" s="21">
        <v>23171</v>
      </c>
      <c r="BQ265" s="21">
        <v>0.33900000000000002</v>
      </c>
      <c r="BR265" s="21">
        <v>0.76900000000000002</v>
      </c>
      <c r="BS265" s="21">
        <v>2949</v>
      </c>
      <c r="BT265" s="21">
        <v>41609</v>
      </c>
      <c r="BU265" s="21" t="s">
        <v>120</v>
      </c>
      <c r="BV265" s="21" t="s">
        <v>120</v>
      </c>
      <c r="BW265" s="22" t="s">
        <v>532</v>
      </c>
      <c r="BX265" s="23" t="str">
        <f>_xlfn.XLOOKUP(BW265,dimensions_items!$B$4:$B$35,dimensions_items!$C$4:$C$35,"NULL",0)</f>
        <v>R5.2ASIA</v>
      </c>
      <c r="BY265" s="27" t="s">
        <v>42</v>
      </c>
      <c r="BZ265" s="22" t="s">
        <v>26</v>
      </c>
      <c r="CA265" s="29" t="s">
        <v>18</v>
      </c>
      <c r="CB265" s="22" t="s">
        <v>23</v>
      </c>
      <c r="CC265" s="21" t="str">
        <f t="shared" si="15"/>
        <v>RU</v>
      </c>
      <c r="CD265" s="21" t="str">
        <f t="shared" si="16"/>
        <v>C</v>
      </c>
      <c r="CE265" s="21" t="str">
        <f t="shared" si="17"/>
        <v>ASIA_TWN</v>
      </c>
      <c r="CF265" s="21">
        <f>IF(ISNUMBER(Table1[[#This Row],[concrete]]),Table1[[#This Row],[concrete]],IF(AND(ISNUMBER(Table1[[#This Row],[cement]]),ISNUMBER(Table1[[#This Row],[aggregates]])),Table1[[#This Row],[cement]]+Table1[[#This Row],[aggregates]],""))</f>
        <v>1442</v>
      </c>
    </row>
    <row r="266" spans="1:84" s="8" customFormat="1">
      <c r="A266" s="10">
        <v>264</v>
      </c>
      <c r="B266" s="21" t="s">
        <v>525</v>
      </c>
      <c r="C266" s="21" t="s">
        <v>526</v>
      </c>
      <c r="D266" s="39">
        <v>1965</v>
      </c>
      <c r="E266" s="10">
        <v>2014</v>
      </c>
      <c r="F266" s="39">
        <v>903</v>
      </c>
      <c r="G266" s="39"/>
      <c r="H266" s="39">
        <v>0.59</v>
      </c>
      <c r="I266" s="39"/>
      <c r="J266" s="120">
        <v>18</v>
      </c>
      <c r="K266" s="120"/>
      <c r="L266" s="120"/>
      <c r="M266" s="120">
        <v>1286</v>
      </c>
      <c r="N266" s="120"/>
      <c r="O266" s="120"/>
      <c r="P266" s="120">
        <v>117</v>
      </c>
      <c r="Q266" s="120"/>
      <c r="R266" s="120"/>
      <c r="S266" s="120"/>
      <c r="T266" s="120"/>
      <c r="U266" s="120"/>
      <c r="V266" s="120"/>
      <c r="W266" s="120"/>
      <c r="X266" s="120"/>
      <c r="Y266" s="120"/>
      <c r="Z266" s="120"/>
      <c r="AA266" s="120"/>
      <c r="AB266" s="120">
        <v>2.2999999999999998</v>
      </c>
      <c r="AC266" s="120"/>
      <c r="AD266" s="120"/>
      <c r="AE266" s="120"/>
      <c r="AF266" s="120"/>
      <c r="AG266" s="120"/>
      <c r="AH266" s="120"/>
      <c r="AI266" s="120"/>
      <c r="AJ266" s="120"/>
      <c r="AK266" s="120"/>
      <c r="AL266" s="21" t="s">
        <v>438</v>
      </c>
      <c r="AM266" s="39" t="s">
        <v>119</v>
      </c>
      <c r="AN266" s="21" t="s">
        <v>210</v>
      </c>
      <c r="AO266" s="21" t="s">
        <v>119</v>
      </c>
      <c r="AP266" s="21" t="s">
        <v>120</v>
      </c>
      <c r="AQ266" s="21" t="s">
        <v>119</v>
      </c>
      <c r="AR266" s="21" t="s">
        <v>122</v>
      </c>
      <c r="AS266" s="21" t="s">
        <v>527</v>
      </c>
      <c r="AT266" s="39">
        <v>2018</v>
      </c>
      <c r="AU266" s="21" t="s">
        <v>528</v>
      </c>
      <c r="AV266" s="21" t="s">
        <v>255</v>
      </c>
      <c r="AW266" s="21" t="s">
        <v>126</v>
      </c>
      <c r="AX266" s="21" t="s">
        <v>529</v>
      </c>
      <c r="AY266" s="21" t="str">
        <f>"https://doi.org/"&amp;Table1[[#This Row],[DOI]]</f>
        <v>https://doi.org/10.1016/j.resconrec.2018.02.003</v>
      </c>
      <c r="AZ266" s="21" t="s">
        <v>120</v>
      </c>
      <c r="BA266" s="21" t="s">
        <v>530</v>
      </c>
      <c r="BB266" s="21" t="s">
        <v>120</v>
      </c>
      <c r="BC266" s="21" t="s">
        <v>1071</v>
      </c>
      <c r="BD266" s="21" t="s">
        <v>531</v>
      </c>
      <c r="BE266" s="21" t="s">
        <v>131</v>
      </c>
      <c r="BF266" s="21" t="s">
        <v>233</v>
      </c>
      <c r="BG266" s="21" t="s">
        <v>406</v>
      </c>
      <c r="BH266" s="21">
        <v>2790</v>
      </c>
      <c r="BI266" s="21" t="s">
        <v>119</v>
      </c>
      <c r="BJ266" s="21" t="s">
        <v>119</v>
      </c>
      <c r="BK266" s="21" t="s">
        <v>119</v>
      </c>
      <c r="BL266" s="21" t="s">
        <v>119</v>
      </c>
      <c r="BM266" s="21">
        <v>32260</v>
      </c>
      <c r="BN266" s="21">
        <v>12766</v>
      </c>
      <c r="BO266" s="21" t="s">
        <v>119</v>
      </c>
      <c r="BP266" s="21">
        <v>23171</v>
      </c>
      <c r="BQ266" s="21">
        <v>0.33900000000000002</v>
      </c>
      <c r="BR266" s="21">
        <v>0.76900000000000002</v>
      </c>
      <c r="BS266" s="21">
        <v>2949</v>
      </c>
      <c r="BT266" s="21">
        <v>41609</v>
      </c>
      <c r="BU266" s="21" t="s">
        <v>120</v>
      </c>
      <c r="BV266" s="21" t="s">
        <v>120</v>
      </c>
      <c r="BW266" s="22" t="s">
        <v>532</v>
      </c>
      <c r="BX266" s="23" t="str">
        <f>_xlfn.XLOOKUP(BW266,dimensions_items!$B$4:$B$35,dimensions_items!$C$4:$C$35,"NULL",0)</f>
        <v>R5.2ASIA</v>
      </c>
      <c r="BY266" s="27" t="s">
        <v>47</v>
      </c>
      <c r="BZ266" s="22" t="s">
        <v>26</v>
      </c>
      <c r="CA266" s="22" t="s">
        <v>18</v>
      </c>
      <c r="CB266" s="22" t="s">
        <v>23</v>
      </c>
      <c r="CC266" s="21" t="str">
        <f t="shared" si="15"/>
        <v>NR</v>
      </c>
      <c r="CD266" s="21" t="str">
        <f t="shared" si="16"/>
        <v>C</v>
      </c>
      <c r="CE266" s="21" t="str">
        <f t="shared" si="17"/>
        <v>ASIA_TWN</v>
      </c>
      <c r="CF266" s="21">
        <f>IF(ISNUMBER(Table1[[#This Row],[concrete]]),Table1[[#This Row],[concrete]],IF(AND(ISNUMBER(Table1[[#This Row],[cement]]),ISNUMBER(Table1[[#This Row],[aggregates]])),Table1[[#This Row],[cement]]+Table1[[#This Row],[aggregates]],""))</f>
        <v>1286</v>
      </c>
    </row>
    <row r="267" spans="1:84" s="8" customFormat="1">
      <c r="A267" s="10">
        <v>265</v>
      </c>
      <c r="B267" s="21" t="s">
        <v>525</v>
      </c>
      <c r="C267" s="21" t="s">
        <v>526</v>
      </c>
      <c r="D267" s="39">
        <v>1965</v>
      </c>
      <c r="E267" s="10">
        <v>2014</v>
      </c>
      <c r="F267" s="39">
        <v>125</v>
      </c>
      <c r="G267" s="39"/>
      <c r="H267" s="39">
        <v>0.46</v>
      </c>
      <c r="I267" s="39"/>
      <c r="J267" s="120">
        <v>18</v>
      </c>
      <c r="K267" s="120"/>
      <c r="L267" s="120"/>
      <c r="M267" s="120">
        <v>1526</v>
      </c>
      <c r="N267" s="120"/>
      <c r="O267" s="120"/>
      <c r="P267" s="120">
        <v>114</v>
      </c>
      <c r="Q267" s="120"/>
      <c r="R267" s="120"/>
      <c r="S267" s="120"/>
      <c r="T267" s="120"/>
      <c r="U267" s="120"/>
      <c r="V267" s="120"/>
      <c r="W267" s="120"/>
      <c r="X267" s="120"/>
      <c r="Y267" s="120"/>
      <c r="Z267" s="120"/>
      <c r="AA267" s="120"/>
      <c r="AB267" s="120">
        <v>1.5</v>
      </c>
      <c r="AC267" s="120"/>
      <c r="AD267" s="120"/>
      <c r="AE267" s="120"/>
      <c r="AF267" s="120"/>
      <c r="AG267" s="120"/>
      <c r="AH267" s="120"/>
      <c r="AI267" s="120"/>
      <c r="AJ267" s="120"/>
      <c r="AK267" s="120"/>
      <c r="AL267" s="21" t="s">
        <v>438</v>
      </c>
      <c r="AM267" s="39" t="s">
        <v>119</v>
      </c>
      <c r="AN267" s="21" t="s">
        <v>192</v>
      </c>
      <c r="AO267" s="21" t="s">
        <v>119</v>
      </c>
      <c r="AP267" s="21" t="s">
        <v>120</v>
      </c>
      <c r="AQ267" s="21" t="s">
        <v>119</v>
      </c>
      <c r="AR267" s="21" t="s">
        <v>122</v>
      </c>
      <c r="AS267" s="21" t="s">
        <v>527</v>
      </c>
      <c r="AT267" s="39">
        <v>2018</v>
      </c>
      <c r="AU267" s="21" t="s">
        <v>528</v>
      </c>
      <c r="AV267" s="21" t="s">
        <v>255</v>
      </c>
      <c r="AW267" s="21" t="s">
        <v>126</v>
      </c>
      <c r="AX267" s="21" t="s">
        <v>529</v>
      </c>
      <c r="AY267" s="21" t="str">
        <f>"https://doi.org/"&amp;Table1[[#This Row],[DOI]]</f>
        <v>https://doi.org/10.1016/j.resconrec.2018.02.003</v>
      </c>
      <c r="AZ267" s="21" t="s">
        <v>120</v>
      </c>
      <c r="BA267" s="21" t="s">
        <v>530</v>
      </c>
      <c r="BB267" s="21" t="s">
        <v>120</v>
      </c>
      <c r="BC267" s="21" t="s">
        <v>1071</v>
      </c>
      <c r="BD267" s="21" t="s">
        <v>531</v>
      </c>
      <c r="BE267" s="21" t="s">
        <v>131</v>
      </c>
      <c r="BF267" s="21" t="s">
        <v>233</v>
      </c>
      <c r="BG267" s="21" t="s">
        <v>406</v>
      </c>
      <c r="BH267" s="21">
        <v>2790</v>
      </c>
      <c r="BI267" s="21" t="s">
        <v>119</v>
      </c>
      <c r="BJ267" s="21" t="s">
        <v>119</v>
      </c>
      <c r="BK267" s="21" t="s">
        <v>119</v>
      </c>
      <c r="BL267" s="21" t="s">
        <v>119</v>
      </c>
      <c r="BM267" s="21">
        <v>32260</v>
      </c>
      <c r="BN267" s="21">
        <v>12766</v>
      </c>
      <c r="BO267" s="21" t="s">
        <v>119</v>
      </c>
      <c r="BP267" s="21">
        <v>23171</v>
      </c>
      <c r="BQ267" s="21">
        <v>0.33900000000000002</v>
      </c>
      <c r="BR267" s="21">
        <v>0.76900000000000002</v>
      </c>
      <c r="BS267" s="21">
        <v>2949</v>
      </c>
      <c r="BT267" s="21">
        <v>41609</v>
      </c>
      <c r="BU267" s="21" t="s">
        <v>120</v>
      </c>
      <c r="BV267" s="21" t="s">
        <v>120</v>
      </c>
      <c r="BW267" s="22" t="s">
        <v>532</v>
      </c>
      <c r="BX267" s="23" t="str">
        <f>_xlfn.XLOOKUP(BW267,dimensions_items!$B$4:$B$35,dimensions_items!$C$4:$C$35,"NULL",0)</f>
        <v>R5.2ASIA</v>
      </c>
      <c r="BY267" s="27" t="s">
        <v>46</v>
      </c>
      <c r="BZ267" s="22" t="s">
        <v>26</v>
      </c>
      <c r="CA267" s="22" t="s">
        <v>18</v>
      </c>
      <c r="CB267" s="22" t="s">
        <v>23</v>
      </c>
      <c r="CC267" s="21" t="str">
        <f t="shared" si="15"/>
        <v>NR</v>
      </c>
      <c r="CD267" s="21" t="str">
        <f t="shared" si="16"/>
        <v>C</v>
      </c>
      <c r="CE267" s="21" t="str">
        <f t="shared" si="17"/>
        <v>ASIA_TWN</v>
      </c>
      <c r="CF267" s="21">
        <f>IF(ISNUMBER(Table1[[#This Row],[concrete]]),Table1[[#This Row],[concrete]],IF(AND(ISNUMBER(Table1[[#This Row],[cement]]),ISNUMBER(Table1[[#This Row],[aggregates]])),Table1[[#This Row],[cement]]+Table1[[#This Row],[aggregates]],""))</f>
        <v>1526</v>
      </c>
    </row>
    <row r="268" spans="1:84" s="8" customFormat="1">
      <c r="A268" s="10">
        <v>266</v>
      </c>
      <c r="B268" s="21" t="s">
        <v>525</v>
      </c>
      <c r="C268" s="21" t="s">
        <v>526</v>
      </c>
      <c r="D268" s="39">
        <v>1965</v>
      </c>
      <c r="E268" s="10">
        <v>2014</v>
      </c>
      <c r="F268" s="39">
        <v>106</v>
      </c>
      <c r="G268" s="39"/>
      <c r="H268" s="39">
        <v>0.65</v>
      </c>
      <c r="I268" s="39"/>
      <c r="J268" s="120">
        <v>18</v>
      </c>
      <c r="K268" s="120"/>
      <c r="L268" s="120"/>
      <c r="M268" s="120">
        <v>1601</v>
      </c>
      <c r="N268" s="120"/>
      <c r="O268" s="120"/>
      <c r="P268" s="120">
        <v>206</v>
      </c>
      <c r="Q268" s="120"/>
      <c r="R268" s="120"/>
      <c r="S268" s="120"/>
      <c r="T268" s="120"/>
      <c r="U268" s="120"/>
      <c r="V268" s="120"/>
      <c r="W268" s="120"/>
      <c r="X268" s="120"/>
      <c r="Y268" s="120"/>
      <c r="Z268" s="120"/>
      <c r="AA268" s="120"/>
      <c r="AB268" s="120">
        <v>2</v>
      </c>
      <c r="AC268" s="120"/>
      <c r="AD268" s="120"/>
      <c r="AE268" s="120"/>
      <c r="AF268" s="120"/>
      <c r="AG268" s="120"/>
      <c r="AH268" s="120"/>
      <c r="AI268" s="120"/>
      <c r="AJ268" s="120"/>
      <c r="AK268" s="120"/>
      <c r="AL268" s="21" t="s">
        <v>438</v>
      </c>
      <c r="AM268" s="39" t="s">
        <v>119</v>
      </c>
      <c r="AN268" s="21" t="s">
        <v>119</v>
      </c>
      <c r="AO268" s="21" t="s">
        <v>119</v>
      </c>
      <c r="AP268" s="21" t="s">
        <v>120</v>
      </c>
      <c r="AQ268" s="21" t="s">
        <v>119</v>
      </c>
      <c r="AR268" s="21" t="s">
        <v>122</v>
      </c>
      <c r="AS268" s="21" t="s">
        <v>527</v>
      </c>
      <c r="AT268" s="39">
        <v>2018</v>
      </c>
      <c r="AU268" s="21" t="s">
        <v>528</v>
      </c>
      <c r="AV268" s="21" t="s">
        <v>255</v>
      </c>
      <c r="AW268" s="21" t="s">
        <v>126</v>
      </c>
      <c r="AX268" s="21" t="s">
        <v>529</v>
      </c>
      <c r="AY268" s="21" t="str">
        <f>"https://doi.org/"&amp;Table1[[#This Row],[DOI]]</f>
        <v>https://doi.org/10.1016/j.resconrec.2018.02.003</v>
      </c>
      <c r="AZ268" s="21" t="s">
        <v>120</v>
      </c>
      <c r="BA268" s="21" t="s">
        <v>530</v>
      </c>
      <c r="BB268" s="21" t="s">
        <v>120</v>
      </c>
      <c r="BC268" s="21" t="s">
        <v>1071</v>
      </c>
      <c r="BD268" s="21" t="s">
        <v>531</v>
      </c>
      <c r="BE268" s="21" t="s">
        <v>131</v>
      </c>
      <c r="BF268" s="21" t="s">
        <v>233</v>
      </c>
      <c r="BG268" s="21" t="s">
        <v>406</v>
      </c>
      <c r="BH268" s="21">
        <v>2790</v>
      </c>
      <c r="BI268" s="21" t="s">
        <v>119</v>
      </c>
      <c r="BJ268" s="21" t="s">
        <v>119</v>
      </c>
      <c r="BK268" s="21" t="s">
        <v>119</v>
      </c>
      <c r="BL268" s="21" t="s">
        <v>119</v>
      </c>
      <c r="BM268" s="21">
        <v>32260</v>
      </c>
      <c r="BN268" s="21">
        <v>12766</v>
      </c>
      <c r="BO268" s="21" t="s">
        <v>119</v>
      </c>
      <c r="BP268" s="21">
        <v>23171</v>
      </c>
      <c r="BQ268" s="21">
        <v>0.33900000000000002</v>
      </c>
      <c r="BR268" s="21">
        <v>0.76900000000000002</v>
      </c>
      <c r="BS268" s="21">
        <v>2949</v>
      </c>
      <c r="BT268" s="21">
        <v>41609</v>
      </c>
      <c r="BU268" s="21" t="s">
        <v>120</v>
      </c>
      <c r="BV268" s="21" t="s">
        <v>120</v>
      </c>
      <c r="BW268" s="22" t="s">
        <v>532</v>
      </c>
      <c r="BX268" s="23" t="str">
        <f>_xlfn.XLOOKUP(BW268,dimensions_items!$B$4:$B$35,dimensions_items!$C$4:$C$35,"NULL",0)</f>
        <v>R5.2ASIA</v>
      </c>
      <c r="BY268" s="27" t="s">
        <v>31</v>
      </c>
      <c r="BZ268" s="22" t="s">
        <v>26</v>
      </c>
      <c r="CA268" s="22" t="s">
        <v>18</v>
      </c>
      <c r="CB268" s="22" t="s">
        <v>23</v>
      </c>
      <c r="CC268" s="21" t="str">
        <f t="shared" si="15"/>
        <v>UN</v>
      </c>
      <c r="CD268" s="21" t="str">
        <f t="shared" si="16"/>
        <v>C</v>
      </c>
      <c r="CE268" s="21" t="str">
        <f t="shared" si="17"/>
        <v>ASIA_TWN</v>
      </c>
      <c r="CF268" s="21">
        <f>IF(ISNUMBER(Table1[[#This Row],[concrete]]),Table1[[#This Row],[concrete]],IF(AND(ISNUMBER(Table1[[#This Row],[cement]]),ISNUMBER(Table1[[#This Row],[aggregates]])),Table1[[#This Row],[cement]]+Table1[[#This Row],[aggregates]],""))</f>
        <v>1601</v>
      </c>
    </row>
    <row r="269" spans="1:84" s="8" customFormat="1">
      <c r="A269" s="10">
        <v>267</v>
      </c>
      <c r="B269" s="21" t="s">
        <v>525</v>
      </c>
      <c r="C269" s="21" t="s">
        <v>526</v>
      </c>
      <c r="D269" s="46">
        <v>1965</v>
      </c>
      <c r="E269" s="47">
        <v>2014</v>
      </c>
      <c r="F269" s="39">
        <v>165</v>
      </c>
      <c r="G269" s="39"/>
      <c r="H269" s="39">
        <v>0.48</v>
      </c>
      <c r="I269" s="39"/>
      <c r="J269" s="120">
        <v>18</v>
      </c>
      <c r="K269" s="120"/>
      <c r="L269" s="120"/>
      <c r="M269" s="120">
        <v>506</v>
      </c>
      <c r="N269" s="120"/>
      <c r="O269" s="120"/>
      <c r="P269" s="120">
        <v>117</v>
      </c>
      <c r="Q269" s="120"/>
      <c r="R269" s="120"/>
      <c r="S269" s="120"/>
      <c r="T269" s="120"/>
      <c r="U269" s="120"/>
      <c r="V269" s="120"/>
      <c r="W269" s="120"/>
      <c r="X269" s="120"/>
      <c r="Y269" s="120"/>
      <c r="Z269" s="120"/>
      <c r="AA269" s="120"/>
      <c r="AB269" s="120">
        <v>2.2999999999999998</v>
      </c>
      <c r="AC269" s="120"/>
      <c r="AD269" s="120"/>
      <c r="AE269" s="120"/>
      <c r="AF269" s="120"/>
      <c r="AG269" s="120"/>
      <c r="AH269" s="120"/>
      <c r="AI269" s="120"/>
      <c r="AJ269" s="120"/>
      <c r="AK269" s="120"/>
      <c r="AL269" s="21" t="s">
        <v>57</v>
      </c>
      <c r="AM269" s="39" t="s">
        <v>119</v>
      </c>
      <c r="AN269" s="21" t="s">
        <v>119</v>
      </c>
      <c r="AO269" s="21" t="s">
        <v>119</v>
      </c>
      <c r="AP269" s="21" t="s">
        <v>120</v>
      </c>
      <c r="AQ269" s="21" t="s">
        <v>119</v>
      </c>
      <c r="AR269" s="21" t="s">
        <v>122</v>
      </c>
      <c r="AS269" s="21" t="s">
        <v>527</v>
      </c>
      <c r="AT269" s="39">
        <v>2018</v>
      </c>
      <c r="AU269" s="21" t="s">
        <v>528</v>
      </c>
      <c r="AV269" s="21" t="s">
        <v>255</v>
      </c>
      <c r="AW269" s="21" t="s">
        <v>126</v>
      </c>
      <c r="AX269" s="21" t="s">
        <v>529</v>
      </c>
      <c r="AY269" s="21" t="str">
        <f>"https://doi.org/"&amp;Table1[[#This Row],[DOI]]</f>
        <v>https://doi.org/10.1016/j.resconrec.2018.02.003</v>
      </c>
      <c r="AZ269" s="21" t="s">
        <v>120</v>
      </c>
      <c r="BA269" s="21" t="s">
        <v>530</v>
      </c>
      <c r="BB269" s="21" t="s">
        <v>120</v>
      </c>
      <c r="BC269" s="21" t="s">
        <v>1071</v>
      </c>
      <c r="BD269" s="21" t="s">
        <v>531</v>
      </c>
      <c r="BE269" s="21" t="s">
        <v>131</v>
      </c>
      <c r="BF269" s="21" t="s">
        <v>233</v>
      </c>
      <c r="BG269" s="21" t="s">
        <v>406</v>
      </c>
      <c r="BH269" s="21">
        <v>2790</v>
      </c>
      <c r="BI269" s="21" t="s">
        <v>119</v>
      </c>
      <c r="BJ269" s="21" t="s">
        <v>119</v>
      </c>
      <c r="BK269" s="21" t="s">
        <v>119</v>
      </c>
      <c r="BL269" s="21" t="s">
        <v>119</v>
      </c>
      <c r="BM269" s="21">
        <v>32260</v>
      </c>
      <c r="BN269" s="21">
        <v>12766</v>
      </c>
      <c r="BO269" s="21" t="s">
        <v>119</v>
      </c>
      <c r="BP269" s="21">
        <v>23171</v>
      </c>
      <c r="BQ269" s="21">
        <v>0.33900000000000002</v>
      </c>
      <c r="BR269" s="21">
        <v>0.76900000000000002</v>
      </c>
      <c r="BS269" s="21">
        <v>2949</v>
      </c>
      <c r="BT269" s="21">
        <v>41609</v>
      </c>
      <c r="BU269" s="21" t="s">
        <v>120</v>
      </c>
      <c r="BV269" s="21" t="s">
        <v>120</v>
      </c>
      <c r="BW269" s="22" t="s">
        <v>532</v>
      </c>
      <c r="BX269" s="23" t="str">
        <f>_xlfn.XLOOKUP(BW269,dimensions_items!$B$4:$B$35,dimensions_items!$C$4:$C$35,"NULL",0)</f>
        <v>R5.2ASIA</v>
      </c>
      <c r="BY269" s="27" t="s">
        <v>49</v>
      </c>
      <c r="BZ269" s="22" t="s">
        <v>38</v>
      </c>
      <c r="CA269" s="22" t="s">
        <v>18</v>
      </c>
      <c r="CB269" s="22" t="s">
        <v>23</v>
      </c>
      <c r="CC269" s="21" t="str">
        <f t="shared" si="15"/>
        <v>NR</v>
      </c>
      <c r="CD269" s="21" t="str">
        <f t="shared" si="16"/>
        <v>S</v>
      </c>
      <c r="CE269" s="21" t="str">
        <f t="shared" si="17"/>
        <v>ASIA_TWN</v>
      </c>
      <c r="CF269" s="21">
        <f>IF(ISNUMBER(Table1[[#This Row],[concrete]]),Table1[[#This Row],[concrete]],IF(AND(ISNUMBER(Table1[[#This Row],[cement]]),ISNUMBER(Table1[[#This Row],[aggregates]])),Table1[[#This Row],[cement]]+Table1[[#This Row],[aggregates]],""))</f>
        <v>506</v>
      </c>
    </row>
    <row r="270" spans="1:84" s="8" customFormat="1">
      <c r="A270" s="10">
        <v>268</v>
      </c>
      <c r="B270" s="21" t="s">
        <v>525</v>
      </c>
      <c r="C270" s="21" t="s">
        <v>526</v>
      </c>
      <c r="D270" s="46">
        <v>1965</v>
      </c>
      <c r="E270" s="47">
        <v>2014</v>
      </c>
      <c r="F270" s="39">
        <v>195</v>
      </c>
      <c r="G270" s="39"/>
      <c r="H270" s="39">
        <v>0.48</v>
      </c>
      <c r="I270" s="39"/>
      <c r="J270" s="120">
        <v>18</v>
      </c>
      <c r="K270" s="120"/>
      <c r="L270" s="120"/>
      <c r="M270" s="120">
        <v>1416</v>
      </c>
      <c r="N270" s="120"/>
      <c r="O270" s="120"/>
      <c r="P270" s="120"/>
      <c r="Q270" s="120"/>
      <c r="R270" s="120"/>
      <c r="S270" s="120"/>
      <c r="T270" s="120"/>
      <c r="U270" s="120"/>
      <c r="V270" s="120"/>
      <c r="W270" s="120"/>
      <c r="X270" s="120"/>
      <c r="Y270" s="120"/>
      <c r="Z270" s="120"/>
      <c r="AA270" s="120"/>
      <c r="AB270" s="120"/>
      <c r="AC270" s="120"/>
      <c r="AD270" s="120"/>
      <c r="AE270" s="120"/>
      <c r="AF270" s="120"/>
      <c r="AG270" s="120"/>
      <c r="AH270" s="120"/>
      <c r="AI270" s="120"/>
      <c r="AJ270" s="120"/>
      <c r="AK270" s="120"/>
      <c r="AL270" s="21" t="s">
        <v>533</v>
      </c>
      <c r="AM270" s="39" t="s">
        <v>119</v>
      </c>
      <c r="AN270" s="21" t="s">
        <v>119</v>
      </c>
      <c r="AO270" s="21" t="s">
        <v>119</v>
      </c>
      <c r="AP270" s="21" t="s">
        <v>120</v>
      </c>
      <c r="AQ270" s="21" t="s">
        <v>119</v>
      </c>
      <c r="AR270" s="21" t="s">
        <v>122</v>
      </c>
      <c r="AS270" s="21" t="s">
        <v>527</v>
      </c>
      <c r="AT270" s="39">
        <v>2018</v>
      </c>
      <c r="AU270" s="21" t="s">
        <v>528</v>
      </c>
      <c r="AV270" s="21" t="s">
        <v>255</v>
      </c>
      <c r="AW270" s="21" t="s">
        <v>126</v>
      </c>
      <c r="AX270" s="21" t="s">
        <v>529</v>
      </c>
      <c r="AY270" s="21" t="str">
        <f>"https://doi.org/"&amp;Table1[[#This Row],[DOI]]</f>
        <v>https://doi.org/10.1016/j.resconrec.2018.02.003</v>
      </c>
      <c r="AZ270" s="21" t="s">
        <v>120</v>
      </c>
      <c r="BA270" s="21" t="s">
        <v>530</v>
      </c>
      <c r="BB270" s="21" t="s">
        <v>120</v>
      </c>
      <c r="BC270" s="21" t="s">
        <v>1071</v>
      </c>
      <c r="BD270" s="21" t="s">
        <v>531</v>
      </c>
      <c r="BE270" s="21" t="s">
        <v>131</v>
      </c>
      <c r="BF270" s="21" t="s">
        <v>233</v>
      </c>
      <c r="BG270" s="21" t="s">
        <v>406</v>
      </c>
      <c r="BH270" s="21">
        <v>2790</v>
      </c>
      <c r="BI270" s="21" t="s">
        <v>119</v>
      </c>
      <c r="BJ270" s="21" t="s">
        <v>119</v>
      </c>
      <c r="BK270" s="21" t="s">
        <v>119</v>
      </c>
      <c r="BL270" s="21" t="s">
        <v>119</v>
      </c>
      <c r="BM270" s="21">
        <v>32260</v>
      </c>
      <c r="BN270" s="21">
        <v>12766</v>
      </c>
      <c r="BO270" s="21" t="s">
        <v>119</v>
      </c>
      <c r="BP270" s="21">
        <v>23171</v>
      </c>
      <c r="BQ270" s="21">
        <v>0.33900000000000002</v>
      </c>
      <c r="BR270" s="21">
        <v>0.76900000000000002</v>
      </c>
      <c r="BS270" s="21">
        <v>2949</v>
      </c>
      <c r="BT270" s="21">
        <v>41609</v>
      </c>
      <c r="BU270" s="21" t="s">
        <v>120</v>
      </c>
      <c r="BV270" s="21" t="s">
        <v>120</v>
      </c>
      <c r="BW270" s="22" t="s">
        <v>532</v>
      </c>
      <c r="BX270" s="23" t="str">
        <f>_xlfn.XLOOKUP(BW270,dimensions_items!$B$4:$B$35,dimensions_items!$C$4:$C$35,"NULL",0)</f>
        <v>R5.2ASIA</v>
      </c>
      <c r="BY270" s="27" t="s">
        <v>31</v>
      </c>
      <c r="BZ270" s="22" t="s">
        <v>26</v>
      </c>
      <c r="CA270" s="22" t="s">
        <v>18</v>
      </c>
      <c r="CB270" s="22" t="s">
        <v>23</v>
      </c>
      <c r="CC270" s="21" t="str">
        <f t="shared" si="15"/>
        <v>UN</v>
      </c>
      <c r="CD270" s="21" t="str">
        <f t="shared" si="16"/>
        <v>C</v>
      </c>
      <c r="CE270" s="21" t="str">
        <f t="shared" si="17"/>
        <v>ASIA_TWN</v>
      </c>
      <c r="CF270" s="21">
        <f>IF(ISNUMBER(Table1[[#This Row],[concrete]]),Table1[[#This Row],[concrete]],IF(AND(ISNUMBER(Table1[[#This Row],[cement]]),ISNUMBER(Table1[[#This Row],[aggregates]])),Table1[[#This Row],[cement]]+Table1[[#This Row],[aggregates]],""))</f>
        <v>1416</v>
      </c>
    </row>
    <row r="271" spans="1:84" s="8" customFormat="1">
      <c r="A271" s="10">
        <v>269</v>
      </c>
      <c r="B271" s="21" t="s">
        <v>525</v>
      </c>
      <c r="C271" s="21" t="s">
        <v>526</v>
      </c>
      <c r="D271" s="46">
        <v>1965</v>
      </c>
      <c r="E271" s="47">
        <v>2014</v>
      </c>
      <c r="F271" s="39"/>
      <c r="G271" s="39"/>
      <c r="H271" s="39"/>
      <c r="I271" s="39"/>
      <c r="J271" s="120">
        <v>120</v>
      </c>
      <c r="K271" s="120"/>
      <c r="L271" s="120"/>
      <c r="M271" s="120"/>
      <c r="N271" s="120"/>
      <c r="O271" s="120"/>
      <c r="P271" s="120">
        <v>960</v>
      </c>
      <c r="Q271" s="120"/>
      <c r="R271" s="120"/>
      <c r="S271" s="120"/>
      <c r="T271" s="120"/>
      <c r="U271" s="120"/>
      <c r="V271" s="120"/>
      <c r="W271" s="120"/>
      <c r="X271" s="120"/>
      <c r="Y271" s="120"/>
      <c r="Z271" s="120"/>
      <c r="AA271" s="120"/>
      <c r="AB271" s="120">
        <v>2</v>
      </c>
      <c r="AC271" s="120"/>
      <c r="AD271" s="120"/>
      <c r="AE271" s="120"/>
      <c r="AF271" s="120"/>
      <c r="AG271" s="120"/>
      <c r="AH271" s="120"/>
      <c r="AI271" s="120"/>
      <c r="AJ271" s="120"/>
      <c r="AK271" s="120"/>
      <c r="AL271" s="21" t="s">
        <v>67</v>
      </c>
      <c r="AM271" s="39" t="s">
        <v>119</v>
      </c>
      <c r="AN271" s="21" t="s">
        <v>119</v>
      </c>
      <c r="AO271" s="21" t="s">
        <v>119</v>
      </c>
      <c r="AP271" s="21" t="s">
        <v>120</v>
      </c>
      <c r="AQ271" s="21" t="s">
        <v>119</v>
      </c>
      <c r="AR271" s="21" t="s">
        <v>122</v>
      </c>
      <c r="AS271" s="21" t="s">
        <v>527</v>
      </c>
      <c r="AT271" s="39">
        <v>2018</v>
      </c>
      <c r="AU271" s="21" t="s">
        <v>528</v>
      </c>
      <c r="AV271" s="21" t="s">
        <v>255</v>
      </c>
      <c r="AW271" s="21" t="s">
        <v>126</v>
      </c>
      <c r="AX271" s="21" t="s">
        <v>529</v>
      </c>
      <c r="AY271" s="21" t="str">
        <f>"https://doi.org/"&amp;Table1[[#This Row],[DOI]]</f>
        <v>https://doi.org/10.1016/j.resconrec.2018.02.003</v>
      </c>
      <c r="AZ271" s="21" t="s">
        <v>120</v>
      </c>
      <c r="BA271" s="21" t="s">
        <v>530</v>
      </c>
      <c r="BB271" s="21" t="s">
        <v>120</v>
      </c>
      <c r="BC271" s="21" t="s">
        <v>1071</v>
      </c>
      <c r="BD271" s="21" t="s">
        <v>531</v>
      </c>
      <c r="BE271" s="21" t="s">
        <v>131</v>
      </c>
      <c r="BF271" s="21" t="s">
        <v>233</v>
      </c>
      <c r="BG271" s="21" t="s">
        <v>406</v>
      </c>
      <c r="BH271" s="21">
        <v>2790</v>
      </c>
      <c r="BI271" s="21" t="s">
        <v>119</v>
      </c>
      <c r="BJ271" s="21" t="s">
        <v>119</v>
      </c>
      <c r="BK271" s="21" t="s">
        <v>119</v>
      </c>
      <c r="BL271" s="21" t="s">
        <v>119</v>
      </c>
      <c r="BM271" s="21">
        <v>32260</v>
      </c>
      <c r="BN271" s="21">
        <v>12766</v>
      </c>
      <c r="BO271" s="21" t="s">
        <v>119</v>
      </c>
      <c r="BP271" s="21">
        <v>23171</v>
      </c>
      <c r="BQ271" s="21">
        <v>0.33900000000000002</v>
      </c>
      <c r="BR271" s="21">
        <v>0.76900000000000002</v>
      </c>
      <c r="BS271" s="21">
        <v>2949</v>
      </c>
      <c r="BT271" s="21">
        <v>41609</v>
      </c>
      <c r="BU271" s="21" t="s">
        <v>120</v>
      </c>
      <c r="BV271" s="21" t="s">
        <v>120</v>
      </c>
      <c r="BW271" s="22" t="s">
        <v>532</v>
      </c>
      <c r="BX271" s="23" t="str">
        <f>_xlfn.XLOOKUP(BW271,dimensions_items!$B$4:$B$35,dimensions_items!$C$4:$C$35,"NULL",0)</f>
        <v>R5.2ASIA</v>
      </c>
      <c r="BY271" s="27" t="s">
        <v>31</v>
      </c>
      <c r="BZ271" s="22" t="s">
        <v>1492</v>
      </c>
      <c r="CA271" s="22" t="s">
        <v>18</v>
      </c>
      <c r="CB271" s="22" t="s">
        <v>23</v>
      </c>
      <c r="CC271" s="21" t="str">
        <f t="shared" si="15"/>
        <v>UN</v>
      </c>
      <c r="CD271" s="21" t="str">
        <f t="shared" si="16"/>
        <v>M</v>
      </c>
      <c r="CE271" s="21" t="str">
        <f t="shared" si="17"/>
        <v>ASIA_TWN</v>
      </c>
      <c r="CF271" s="21" t="str">
        <f>IF(ISNUMBER(Table1[[#This Row],[concrete]]),Table1[[#This Row],[concrete]],IF(AND(ISNUMBER(Table1[[#This Row],[cement]]),ISNUMBER(Table1[[#This Row],[aggregates]])),Table1[[#This Row],[cement]]+Table1[[#This Row],[aggregates]],""))</f>
        <v/>
      </c>
    </row>
    <row r="272" spans="1:84" s="8" customFormat="1">
      <c r="A272" s="10">
        <v>270</v>
      </c>
      <c r="B272" s="21" t="s">
        <v>525</v>
      </c>
      <c r="C272" s="21" t="s">
        <v>526</v>
      </c>
      <c r="D272" s="46">
        <v>1965</v>
      </c>
      <c r="E272" s="47">
        <v>2014</v>
      </c>
      <c r="F272" s="39">
        <v>21</v>
      </c>
      <c r="G272" s="39"/>
      <c r="H272" s="39"/>
      <c r="I272" s="39"/>
      <c r="J272" s="120">
        <v>192</v>
      </c>
      <c r="K272" s="120"/>
      <c r="L272" s="120"/>
      <c r="M272" s="120">
        <v>768</v>
      </c>
      <c r="N272" s="120"/>
      <c r="O272" s="120"/>
      <c r="P272" s="120">
        <v>800</v>
      </c>
      <c r="Q272" s="120"/>
      <c r="R272" s="120"/>
      <c r="S272" s="120"/>
      <c r="T272" s="120"/>
      <c r="U272" s="120"/>
      <c r="V272" s="120"/>
      <c r="W272" s="120"/>
      <c r="X272" s="120"/>
      <c r="Y272" s="120"/>
      <c r="Z272" s="120"/>
      <c r="AA272" s="120"/>
      <c r="AB272" s="120">
        <v>2</v>
      </c>
      <c r="AC272" s="120"/>
      <c r="AD272" s="120"/>
      <c r="AE272" s="120"/>
      <c r="AF272" s="120"/>
      <c r="AG272" s="120"/>
      <c r="AH272" s="120"/>
      <c r="AI272" s="120"/>
      <c r="AJ272" s="120"/>
      <c r="AK272" s="120"/>
      <c r="AL272" s="21" t="s">
        <v>534</v>
      </c>
      <c r="AM272" s="39" t="s">
        <v>119</v>
      </c>
      <c r="AN272" s="21" t="s">
        <v>119</v>
      </c>
      <c r="AO272" s="21" t="s">
        <v>119</v>
      </c>
      <c r="AP272" s="21" t="s">
        <v>120</v>
      </c>
      <c r="AQ272" s="21" t="s">
        <v>119</v>
      </c>
      <c r="AR272" s="21" t="s">
        <v>122</v>
      </c>
      <c r="AS272" s="21" t="s">
        <v>527</v>
      </c>
      <c r="AT272" s="39">
        <v>2018</v>
      </c>
      <c r="AU272" s="21" t="s">
        <v>528</v>
      </c>
      <c r="AV272" s="21" t="s">
        <v>255</v>
      </c>
      <c r="AW272" s="21" t="s">
        <v>126</v>
      </c>
      <c r="AX272" s="21" t="s">
        <v>529</v>
      </c>
      <c r="AY272" s="21" t="str">
        <f>"https://doi.org/"&amp;Table1[[#This Row],[DOI]]</f>
        <v>https://doi.org/10.1016/j.resconrec.2018.02.003</v>
      </c>
      <c r="AZ272" s="21" t="s">
        <v>120</v>
      </c>
      <c r="BA272" s="21" t="s">
        <v>530</v>
      </c>
      <c r="BB272" s="21" t="s">
        <v>120</v>
      </c>
      <c r="BC272" s="21" t="s">
        <v>1071</v>
      </c>
      <c r="BD272" s="21" t="s">
        <v>531</v>
      </c>
      <c r="BE272" s="21" t="s">
        <v>131</v>
      </c>
      <c r="BF272" s="21" t="s">
        <v>233</v>
      </c>
      <c r="BG272" s="21" t="s">
        <v>406</v>
      </c>
      <c r="BH272" s="21">
        <v>2790</v>
      </c>
      <c r="BI272" s="21" t="s">
        <v>119</v>
      </c>
      <c r="BJ272" s="21" t="s">
        <v>119</v>
      </c>
      <c r="BK272" s="21" t="s">
        <v>119</v>
      </c>
      <c r="BL272" s="21" t="s">
        <v>119</v>
      </c>
      <c r="BM272" s="21">
        <v>32260</v>
      </c>
      <c r="BN272" s="21">
        <v>12766</v>
      </c>
      <c r="BO272" s="21" t="s">
        <v>119</v>
      </c>
      <c r="BP272" s="21">
        <v>23171</v>
      </c>
      <c r="BQ272" s="21">
        <v>0.33900000000000002</v>
      </c>
      <c r="BR272" s="21">
        <v>0.76900000000000002</v>
      </c>
      <c r="BS272" s="21">
        <v>2949</v>
      </c>
      <c r="BT272" s="21">
        <v>41609</v>
      </c>
      <c r="BU272" s="21" t="s">
        <v>120</v>
      </c>
      <c r="BV272" s="21" t="s">
        <v>120</v>
      </c>
      <c r="BW272" s="22" t="s">
        <v>532</v>
      </c>
      <c r="BX272" s="23" t="str">
        <f>_xlfn.XLOOKUP(BW272,dimensions_items!$B$4:$B$35,dimensions_items!$C$4:$C$35,"NULL",0)</f>
        <v>R5.2ASIA</v>
      </c>
      <c r="BY272" s="27" t="s">
        <v>31</v>
      </c>
      <c r="BZ272" s="22" t="s">
        <v>1492</v>
      </c>
      <c r="CA272" s="22" t="s">
        <v>18</v>
      </c>
      <c r="CB272" s="22" t="s">
        <v>23</v>
      </c>
      <c r="CC272" s="21" t="str">
        <f t="shared" si="15"/>
        <v>UN</v>
      </c>
      <c r="CD272" s="21" t="str">
        <f t="shared" si="16"/>
        <v>M</v>
      </c>
      <c r="CE272" s="21" t="str">
        <f t="shared" si="17"/>
        <v>ASIA_TWN</v>
      </c>
      <c r="CF272" s="21">
        <f>IF(ISNUMBER(Table1[[#This Row],[concrete]]),Table1[[#This Row],[concrete]],IF(AND(ISNUMBER(Table1[[#This Row],[cement]]),ISNUMBER(Table1[[#This Row],[aggregates]])),Table1[[#This Row],[cement]]+Table1[[#This Row],[aggregates]],""))</f>
        <v>768</v>
      </c>
    </row>
    <row r="273" spans="1:84" s="8" customFormat="1">
      <c r="A273" s="10">
        <v>271</v>
      </c>
      <c r="B273" s="21" t="s">
        <v>525</v>
      </c>
      <c r="C273" s="21" t="s">
        <v>526</v>
      </c>
      <c r="D273" s="39">
        <v>1965</v>
      </c>
      <c r="E273" s="10">
        <v>2014</v>
      </c>
      <c r="F273" s="39"/>
      <c r="G273" s="39"/>
      <c r="H273" s="39"/>
      <c r="I273" s="39"/>
      <c r="J273" s="120">
        <v>480</v>
      </c>
      <c r="K273" s="120"/>
      <c r="L273" s="120"/>
      <c r="M273" s="120"/>
      <c r="N273" s="120"/>
      <c r="O273" s="120"/>
      <c r="P273" s="120">
        <v>100</v>
      </c>
      <c r="Q273" s="120"/>
      <c r="R273" s="120"/>
      <c r="S273" s="120"/>
      <c r="T273" s="120"/>
      <c r="U273" s="120"/>
      <c r="V273" s="120"/>
      <c r="W273" s="120"/>
      <c r="X273" s="120"/>
      <c r="Y273" s="120"/>
      <c r="Z273" s="120"/>
      <c r="AA273" s="120"/>
      <c r="AB273" s="120">
        <v>2</v>
      </c>
      <c r="AC273" s="120"/>
      <c r="AD273" s="120"/>
      <c r="AE273" s="120"/>
      <c r="AF273" s="120"/>
      <c r="AG273" s="120"/>
      <c r="AH273" s="120"/>
      <c r="AI273" s="120"/>
      <c r="AJ273" s="120"/>
      <c r="AK273" s="120"/>
      <c r="AL273" s="21" t="s">
        <v>61</v>
      </c>
      <c r="AM273" s="39" t="s">
        <v>119</v>
      </c>
      <c r="AN273" s="21" t="s">
        <v>119</v>
      </c>
      <c r="AO273" s="21" t="s">
        <v>119</v>
      </c>
      <c r="AP273" s="21" t="s">
        <v>120</v>
      </c>
      <c r="AQ273" s="21" t="s">
        <v>119</v>
      </c>
      <c r="AR273" s="21" t="s">
        <v>122</v>
      </c>
      <c r="AS273" s="21" t="s">
        <v>527</v>
      </c>
      <c r="AT273" s="39">
        <v>2018</v>
      </c>
      <c r="AU273" s="21" t="s">
        <v>528</v>
      </c>
      <c r="AV273" s="21" t="s">
        <v>255</v>
      </c>
      <c r="AW273" s="21" t="s">
        <v>126</v>
      </c>
      <c r="AX273" s="21" t="s">
        <v>529</v>
      </c>
      <c r="AY273" s="21" t="str">
        <f>"https://doi.org/"&amp;Table1[[#This Row],[DOI]]</f>
        <v>https://doi.org/10.1016/j.resconrec.2018.02.003</v>
      </c>
      <c r="AZ273" s="21" t="s">
        <v>120</v>
      </c>
      <c r="BA273" s="21" t="s">
        <v>530</v>
      </c>
      <c r="BB273" s="21" t="s">
        <v>120</v>
      </c>
      <c r="BC273" s="21" t="s">
        <v>1071</v>
      </c>
      <c r="BD273" s="21" t="s">
        <v>531</v>
      </c>
      <c r="BE273" s="21" t="s">
        <v>131</v>
      </c>
      <c r="BF273" s="21" t="s">
        <v>233</v>
      </c>
      <c r="BG273" s="21" t="s">
        <v>406</v>
      </c>
      <c r="BH273" s="21">
        <v>2790</v>
      </c>
      <c r="BI273" s="21" t="s">
        <v>119</v>
      </c>
      <c r="BJ273" s="21" t="s">
        <v>119</v>
      </c>
      <c r="BK273" s="21" t="s">
        <v>119</v>
      </c>
      <c r="BL273" s="21" t="s">
        <v>119</v>
      </c>
      <c r="BM273" s="21">
        <v>32260</v>
      </c>
      <c r="BN273" s="21">
        <v>12766</v>
      </c>
      <c r="BO273" s="21" t="s">
        <v>119</v>
      </c>
      <c r="BP273" s="21">
        <v>23171</v>
      </c>
      <c r="BQ273" s="21">
        <v>0.33900000000000002</v>
      </c>
      <c r="BR273" s="21">
        <v>0.76900000000000002</v>
      </c>
      <c r="BS273" s="21">
        <v>2949</v>
      </c>
      <c r="BT273" s="21">
        <v>41609</v>
      </c>
      <c r="BU273" s="21" t="s">
        <v>120</v>
      </c>
      <c r="BV273" s="21" t="s">
        <v>120</v>
      </c>
      <c r="BW273" s="22" t="s">
        <v>532</v>
      </c>
      <c r="BX273" s="23" t="str">
        <f>_xlfn.XLOOKUP(BW273,dimensions_items!$B$4:$B$35,dimensions_items!$C$4:$C$35,"NULL",0)</f>
        <v>R5.2ASIA</v>
      </c>
      <c r="BY273" s="27" t="s">
        <v>31</v>
      </c>
      <c r="BZ273" s="22" t="s">
        <v>1598</v>
      </c>
      <c r="CA273" s="22" t="s">
        <v>18</v>
      </c>
      <c r="CB273" s="22" t="s">
        <v>23</v>
      </c>
      <c r="CC273" s="21" t="str">
        <f t="shared" si="15"/>
        <v>UN</v>
      </c>
      <c r="CD273" s="21" t="str">
        <f t="shared" si="16"/>
        <v>T</v>
      </c>
      <c r="CE273" s="21" t="str">
        <f t="shared" si="17"/>
        <v>ASIA_TWN</v>
      </c>
      <c r="CF273" s="21" t="str">
        <f>IF(ISNUMBER(Table1[[#This Row],[concrete]]),Table1[[#This Row],[concrete]],IF(AND(ISNUMBER(Table1[[#This Row],[cement]]),ISNUMBER(Table1[[#This Row],[aggregates]])),Table1[[#This Row],[cement]]+Table1[[#This Row],[aggregates]],""))</f>
        <v/>
      </c>
    </row>
    <row r="274" spans="1:84" s="8" customFormat="1">
      <c r="A274" s="10">
        <v>272</v>
      </c>
      <c r="B274" s="21" t="s">
        <v>525</v>
      </c>
      <c r="C274" s="21" t="s">
        <v>526</v>
      </c>
      <c r="D274" s="39">
        <v>1965</v>
      </c>
      <c r="E274" s="10">
        <v>2014</v>
      </c>
      <c r="F274" s="39">
        <v>58</v>
      </c>
      <c r="G274" s="39"/>
      <c r="H274" s="39"/>
      <c r="I274" s="39"/>
      <c r="J274" s="120">
        <v>166</v>
      </c>
      <c r="K274" s="120"/>
      <c r="L274" s="120"/>
      <c r="M274" s="120">
        <v>547</v>
      </c>
      <c r="N274" s="120"/>
      <c r="O274" s="120"/>
      <c r="P274" s="120">
        <v>424</v>
      </c>
      <c r="Q274" s="120"/>
      <c r="R274" s="120"/>
      <c r="S274" s="120"/>
      <c r="T274" s="120"/>
      <c r="U274" s="120"/>
      <c r="V274" s="120"/>
      <c r="W274" s="120"/>
      <c r="X274" s="120"/>
      <c r="Y274" s="120"/>
      <c r="Z274" s="120"/>
      <c r="AA274" s="120"/>
      <c r="AB274" s="120">
        <v>2</v>
      </c>
      <c r="AC274" s="120"/>
      <c r="AD274" s="120"/>
      <c r="AE274" s="120"/>
      <c r="AF274" s="120"/>
      <c r="AG274" s="120"/>
      <c r="AH274" s="120"/>
      <c r="AI274" s="120"/>
      <c r="AJ274" s="120"/>
      <c r="AK274" s="120"/>
      <c r="AL274" s="21" t="s">
        <v>535</v>
      </c>
      <c r="AM274" s="39" t="s">
        <v>119</v>
      </c>
      <c r="AN274" s="21" t="s">
        <v>119</v>
      </c>
      <c r="AO274" s="21" t="s">
        <v>119</v>
      </c>
      <c r="AP274" s="21" t="s">
        <v>120</v>
      </c>
      <c r="AQ274" s="21" t="s">
        <v>119</v>
      </c>
      <c r="AR274" s="21" t="s">
        <v>122</v>
      </c>
      <c r="AS274" s="21" t="s">
        <v>527</v>
      </c>
      <c r="AT274" s="39">
        <v>2018</v>
      </c>
      <c r="AU274" s="21" t="s">
        <v>528</v>
      </c>
      <c r="AV274" s="21" t="s">
        <v>255</v>
      </c>
      <c r="AW274" s="21" t="s">
        <v>126</v>
      </c>
      <c r="AX274" s="21" t="s">
        <v>529</v>
      </c>
      <c r="AY274" s="21" t="str">
        <f>"https://doi.org/"&amp;Table1[[#This Row],[DOI]]</f>
        <v>https://doi.org/10.1016/j.resconrec.2018.02.003</v>
      </c>
      <c r="AZ274" s="21" t="s">
        <v>120</v>
      </c>
      <c r="BA274" s="21" t="s">
        <v>530</v>
      </c>
      <c r="BB274" s="21" t="s">
        <v>120</v>
      </c>
      <c r="BC274" s="21" t="s">
        <v>1071</v>
      </c>
      <c r="BD274" s="21" t="s">
        <v>531</v>
      </c>
      <c r="BE274" s="21" t="s">
        <v>131</v>
      </c>
      <c r="BF274" s="21" t="s">
        <v>233</v>
      </c>
      <c r="BG274" s="21" t="s">
        <v>406</v>
      </c>
      <c r="BH274" s="21">
        <v>2790</v>
      </c>
      <c r="BI274" s="21" t="s">
        <v>119</v>
      </c>
      <c r="BJ274" s="21" t="s">
        <v>119</v>
      </c>
      <c r="BK274" s="21" t="s">
        <v>119</v>
      </c>
      <c r="BL274" s="21" t="s">
        <v>119</v>
      </c>
      <c r="BM274" s="21">
        <v>32260</v>
      </c>
      <c r="BN274" s="21">
        <v>12766</v>
      </c>
      <c r="BO274" s="21" t="s">
        <v>119</v>
      </c>
      <c r="BP274" s="21">
        <v>23171</v>
      </c>
      <c r="BQ274" s="21">
        <v>0.33900000000000002</v>
      </c>
      <c r="BR274" s="21">
        <v>0.76900000000000002</v>
      </c>
      <c r="BS274" s="21">
        <v>2949</v>
      </c>
      <c r="BT274" s="21">
        <v>41609</v>
      </c>
      <c r="BU274" s="21" t="s">
        <v>120</v>
      </c>
      <c r="BV274" s="21" t="s">
        <v>120</v>
      </c>
      <c r="BW274" s="22" t="s">
        <v>532</v>
      </c>
      <c r="BX274" s="23" t="str">
        <f>_xlfn.XLOOKUP(BW274,dimensions_items!$B$4:$B$35,dimensions_items!$C$4:$C$35,"NULL",0)</f>
        <v>R5.2ASIA</v>
      </c>
      <c r="BY274" s="27" t="s">
        <v>31</v>
      </c>
      <c r="BZ274" s="22" t="s">
        <v>31</v>
      </c>
      <c r="CA274" s="22" t="s">
        <v>18</v>
      </c>
      <c r="CB274" s="22" t="s">
        <v>23</v>
      </c>
      <c r="CC274" s="21" t="str">
        <f t="shared" si="15"/>
        <v>UN</v>
      </c>
      <c r="CD274" s="21" t="str">
        <f t="shared" si="16"/>
        <v>U</v>
      </c>
      <c r="CE274" s="21" t="str">
        <f t="shared" si="17"/>
        <v>ASIA_TWN</v>
      </c>
      <c r="CF274" s="21">
        <f>IF(ISNUMBER(Table1[[#This Row],[concrete]]),Table1[[#This Row],[concrete]],IF(AND(ISNUMBER(Table1[[#This Row],[cement]]),ISNUMBER(Table1[[#This Row],[aggregates]])),Table1[[#This Row],[cement]]+Table1[[#This Row],[aggregates]],""))</f>
        <v>547</v>
      </c>
    </row>
    <row r="275" spans="1:84" s="8" customFormat="1">
      <c r="A275" s="10">
        <v>273</v>
      </c>
      <c r="B275" s="21" t="s">
        <v>536</v>
      </c>
      <c r="C275" s="21" t="s">
        <v>119</v>
      </c>
      <c r="D275" s="39">
        <v>2000</v>
      </c>
      <c r="E275" s="10">
        <v>2000</v>
      </c>
      <c r="F275" s="39">
        <v>2</v>
      </c>
      <c r="G275" s="39"/>
      <c r="H275" s="39"/>
      <c r="I275" s="39"/>
      <c r="J275" s="120">
        <v>46</v>
      </c>
      <c r="K275" s="120"/>
      <c r="L275" s="120"/>
      <c r="M275" s="120">
        <v>146</v>
      </c>
      <c r="N275" s="120"/>
      <c r="O275" s="120">
        <v>96</v>
      </c>
      <c r="P275" s="120">
        <v>338</v>
      </c>
      <c r="Q275" s="120">
        <v>141</v>
      </c>
      <c r="R275" s="120"/>
      <c r="S275" s="120"/>
      <c r="T275" s="120"/>
      <c r="U275" s="120"/>
      <c r="V275" s="120"/>
      <c r="W275" s="120"/>
      <c r="X275" s="120"/>
      <c r="Y275" s="120"/>
      <c r="Z275" s="120"/>
      <c r="AA275" s="120"/>
      <c r="AB275" s="120"/>
      <c r="AC275" s="120"/>
      <c r="AD275" s="120"/>
      <c r="AE275" s="120"/>
      <c r="AF275" s="120"/>
      <c r="AG275" s="120"/>
      <c r="AH275" s="120"/>
      <c r="AI275" s="120"/>
      <c r="AJ275" s="120"/>
      <c r="AK275" s="120">
        <v>14</v>
      </c>
      <c r="AL275" s="21" t="s">
        <v>537</v>
      </c>
      <c r="AM275" s="39" t="s">
        <v>119</v>
      </c>
      <c r="AN275" s="21" t="s">
        <v>118</v>
      </c>
      <c r="AO275" s="21" t="s">
        <v>260</v>
      </c>
      <c r="AP275" s="21" t="s">
        <v>120</v>
      </c>
      <c r="AQ275" s="21" t="s">
        <v>121</v>
      </c>
      <c r="AR275" s="21" t="s">
        <v>119</v>
      </c>
      <c r="AS275" s="21" t="s">
        <v>415</v>
      </c>
      <c r="AT275" s="39">
        <v>2009</v>
      </c>
      <c r="AU275" s="21" t="s">
        <v>416</v>
      </c>
      <c r="AV275" s="21" t="s">
        <v>344</v>
      </c>
      <c r="AW275" s="21" t="s">
        <v>126</v>
      </c>
      <c r="AX275" s="21" t="s">
        <v>417</v>
      </c>
      <c r="AY275" s="21" t="str">
        <f>"https://doi.org/"&amp;Table1[[#This Row],[DOI]]</f>
        <v>https://doi.org/10.1080/09613210903169394</v>
      </c>
      <c r="AZ275" s="21" t="s">
        <v>120</v>
      </c>
      <c r="BA275" s="21" t="s">
        <v>120</v>
      </c>
      <c r="BB275" s="21" t="s">
        <v>120</v>
      </c>
      <c r="BC275" s="21" t="s">
        <v>1072</v>
      </c>
      <c r="BD275" s="21" t="s">
        <v>538</v>
      </c>
      <c r="BE275" s="21" t="s">
        <v>131</v>
      </c>
      <c r="BF275" s="21" t="s">
        <v>132</v>
      </c>
      <c r="BG275" s="21" t="s">
        <v>133</v>
      </c>
      <c r="BH275" s="21">
        <v>6160</v>
      </c>
      <c r="BI275" s="21" t="s">
        <v>119</v>
      </c>
      <c r="BJ275" s="21">
        <v>2950.1075000000001</v>
      </c>
      <c r="BK275" s="21" t="s">
        <v>119</v>
      </c>
      <c r="BL275" s="21">
        <v>64.962502499999999</v>
      </c>
      <c r="BM275" s="21">
        <v>241930</v>
      </c>
      <c r="BN275" s="21" t="s">
        <v>119</v>
      </c>
      <c r="BO275" s="21" t="s">
        <v>119</v>
      </c>
      <c r="BP275" s="21">
        <v>59145</v>
      </c>
      <c r="BQ275" s="21" t="s">
        <v>119</v>
      </c>
      <c r="BR275" s="21">
        <v>0.78700000000000003</v>
      </c>
      <c r="BS275" s="21" t="s">
        <v>119</v>
      </c>
      <c r="BT275" s="21">
        <v>34390</v>
      </c>
      <c r="BU275" s="21" t="s">
        <v>120</v>
      </c>
      <c r="BV275" s="21" t="s">
        <v>120</v>
      </c>
      <c r="BW275" s="22" t="s">
        <v>135</v>
      </c>
      <c r="BX275" s="23" t="str">
        <f>_xlfn.XLOOKUP(BW275,dimensions_items!$B$4:$B$35,dimensions_items!$C$4:$C$35,"NULL",0)</f>
        <v>R5.2OECD</v>
      </c>
      <c r="BY275" s="23" t="s">
        <v>40</v>
      </c>
      <c r="BZ275" s="22" t="s">
        <v>1492</v>
      </c>
      <c r="CA275" s="22" t="s">
        <v>18</v>
      </c>
      <c r="CB275" s="22" t="s">
        <v>23</v>
      </c>
      <c r="CC275" s="21" t="str">
        <f t="shared" si="15"/>
        <v>RM</v>
      </c>
      <c r="CD275" s="21" t="str">
        <f t="shared" si="16"/>
        <v>M</v>
      </c>
      <c r="CE275" s="21" t="str">
        <f t="shared" si="17"/>
        <v>OECD_EU15</v>
      </c>
      <c r="CF275" s="21">
        <f>IF(ISNUMBER(Table1[[#This Row],[concrete]]),Table1[[#This Row],[concrete]],IF(AND(ISNUMBER(Table1[[#This Row],[cement]]),ISNUMBER(Table1[[#This Row],[aggregates]])),Table1[[#This Row],[cement]]+Table1[[#This Row],[aggregates]],""))</f>
        <v>146</v>
      </c>
    </row>
    <row r="276" spans="1:84" s="8" customFormat="1">
      <c r="A276" s="10">
        <v>274</v>
      </c>
      <c r="B276" s="21" t="s">
        <v>536</v>
      </c>
      <c r="C276" s="21" t="s">
        <v>119</v>
      </c>
      <c r="D276" s="39">
        <v>2000</v>
      </c>
      <c r="E276" s="10">
        <v>2000</v>
      </c>
      <c r="F276" s="39">
        <v>2</v>
      </c>
      <c r="G276" s="39"/>
      <c r="H276" s="39"/>
      <c r="I276" s="39"/>
      <c r="J276" s="120">
        <v>46</v>
      </c>
      <c r="K276" s="120"/>
      <c r="L276" s="120"/>
      <c r="M276" s="120">
        <v>524</v>
      </c>
      <c r="N276" s="120"/>
      <c r="O276" s="120">
        <v>96</v>
      </c>
      <c r="P276" s="120">
        <v>122</v>
      </c>
      <c r="Q276" s="120">
        <v>160</v>
      </c>
      <c r="R276" s="120"/>
      <c r="S276" s="120"/>
      <c r="T276" s="120"/>
      <c r="U276" s="120"/>
      <c r="V276" s="120"/>
      <c r="W276" s="120"/>
      <c r="X276" s="120"/>
      <c r="Y276" s="120"/>
      <c r="Z276" s="120"/>
      <c r="AA276" s="120"/>
      <c r="AB276" s="120"/>
      <c r="AC276" s="120"/>
      <c r="AD276" s="120"/>
      <c r="AE276" s="120"/>
      <c r="AF276" s="120"/>
      <c r="AG276" s="120"/>
      <c r="AH276" s="120"/>
      <c r="AI276" s="120"/>
      <c r="AJ276" s="120"/>
      <c r="AK276" s="120">
        <v>15</v>
      </c>
      <c r="AL276" s="21" t="s">
        <v>539</v>
      </c>
      <c r="AM276" s="39" t="s">
        <v>119</v>
      </c>
      <c r="AN276" s="21" t="s">
        <v>118</v>
      </c>
      <c r="AO276" s="21" t="s">
        <v>260</v>
      </c>
      <c r="AP276" s="21" t="s">
        <v>120</v>
      </c>
      <c r="AQ276" s="21" t="s">
        <v>121</v>
      </c>
      <c r="AR276" s="21" t="s">
        <v>119</v>
      </c>
      <c r="AS276" s="21" t="s">
        <v>415</v>
      </c>
      <c r="AT276" s="39">
        <v>2009</v>
      </c>
      <c r="AU276" s="21" t="s">
        <v>416</v>
      </c>
      <c r="AV276" s="21" t="s">
        <v>344</v>
      </c>
      <c r="AW276" s="21" t="s">
        <v>126</v>
      </c>
      <c r="AX276" s="21" t="s">
        <v>417</v>
      </c>
      <c r="AY276" s="21" t="str">
        <f>"https://doi.org/"&amp;Table1[[#This Row],[DOI]]</f>
        <v>https://doi.org/10.1080/09613210903169394</v>
      </c>
      <c r="AZ276" s="21" t="s">
        <v>120</v>
      </c>
      <c r="BA276" s="21" t="s">
        <v>120</v>
      </c>
      <c r="BB276" s="21" t="s">
        <v>120</v>
      </c>
      <c r="BC276" s="21" t="s">
        <v>1072</v>
      </c>
      <c r="BD276" s="21" t="s">
        <v>538</v>
      </c>
      <c r="BE276" s="21" t="s">
        <v>131</v>
      </c>
      <c r="BF276" s="21" t="s">
        <v>132</v>
      </c>
      <c r="BG276" s="21" t="s">
        <v>133</v>
      </c>
      <c r="BH276" s="21">
        <v>6160</v>
      </c>
      <c r="BI276" s="21" t="s">
        <v>119</v>
      </c>
      <c r="BJ276" s="21">
        <v>2950.1075000000001</v>
      </c>
      <c r="BK276" s="21" t="s">
        <v>119</v>
      </c>
      <c r="BL276" s="21">
        <v>64.962502499999999</v>
      </c>
      <c r="BM276" s="21">
        <v>241930</v>
      </c>
      <c r="BN276" s="21" t="s">
        <v>119</v>
      </c>
      <c r="BO276" s="21" t="s">
        <v>119</v>
      </c>
      <c r="BP276" s="21">
        <v>59145</v>
      </c>
      <c r="BQ276" s="21" t="s">
        <v>119</v>
      </c>
      <c r="BR276" s="21">
        <v>0.78700000000000003</v>
      </c>
      <c r="BS276" s="21" t="s">
        <v>119</v>
      </c>
      <c r="BT276" s="21">
        <v>34390</v>
      </c>
      <c r="BU276" s="21" t="s">
        <v>120</v>
      </c>
      <c r="BV276" s="21" t="s">
        <v>120</v>
      </c>
      <c r="BW276" s="22" t="s">
        <v>135</v>
      </c>
      <c r="BX276" s="23" t="str">
        <f>_xlfn.XLOOKUP(BW276,dimensions_items!$B$4:$B$35,dimensions_items!$C$4:$C$35,"NULL",0)</f>
        <v>R5.2OECD</v>
      </c>
      <c r="BY276" s="23" t="s">
        <v>40</v>
      </c>
      <c r="BZ276" s="22" t="s">
        <v>1492</v>
      </c>
      <c r="CA276" s="22" t="s">
        <v>18</v>
      </c>
      <c r="CB276" s="22" t="s">
        <v>23</v>
      </c>
      <c r="CC276" s="21" t="str">
        <f t="shared" si="15"/>
        <v>RM</v>
      </c>
      <c r="CD276" s="21" t="str">
        <f t="shared" si="16"/>
        <v>M</v>
      </c>
      <c r="CE276" s="21" t="str">
        <f t="shared" si="17"/>
        <v>OECD_EU15</v>
      </c>
      <c r="CF276" s="21">
        <f>IF(ISNUMBER(Table1[[#This Row],[concrete]]),Table1[[#This Row],[concrete]],IF(AND(ISNUMBER(Table1[[#This Row],[cement]]),ISNUMBER(Table1[[#This Row],[aggregates]])),Table1[[#This Row],[cement]]+Table1[[#This Row],[aggregates]],""))</f>
        <v>524</v>
      </c>
    </row>
    <row r="277" spans="1:84" s="8" customFormat="1">
      <c r="A277" s="10">
        <v>275</v>
      </c>
      <c r="B277" s="21" t="s">
        <v>536</v>
      </c>
      <c r="C277" s="21" t="s">
        <v>119</v>
      </c>
      <c r="D277" s="39">
        <v>2000</v>
      </c>
      <c r="E277" s="10">
        <v>2000</v>
      </c>
      <c r="F277" s="39">
        <v>22</v>
      </c>
      <c r="G277" s="39"/>
      <c r="H277" s="39"/>
      <c r="I277" s="39"/>
      <c r="J277" s="120">
        <v>16</v>
      </c>
      <c r="K277" s="120"/>
      <c r="L277" s="120"/>
      <c r="M277" s="120">
        <v>397</v>
      </c>
      <c r="N277" s="120"/>
      <c r="O277" s="120">
        <v>38</v>
      </c>
      <c r="P277" s="120">
        <v>61</v>
      </c>
      <c r="Q277" s="120">
        <v>116</v>
      </c>
      <c r="R277" s="120"/>
      <c r="S277" s="120"/>
      <c r="T277" s="120"/>
      <c r="U277" s="120"/>
      <c r="V277" s="120"/>
      <c r="W277" s="120"/>
      <c r="X277" s="120"/>
      <c r="Y277" s="120"/>
      <c r="Z277" s="120"/>
      <c r="AA277" s="120"/>
      <c r="AB277" s="120"/>
      <c r="AC277" s="120"/>
      <c r="AD277" s="120"/>
      <c r="AE277" s="120"/>
      <c r="AF277" s="120"/>
      <c r="AG277" s="120"/>
      <c r="AH277" s="120"/>
      <c r="AI277" s="120"/>
      <c r="AJ277" s="120"/>
      <c r="AK277" s="120">
        <v>84</v>
      </c>
      <c r="AL277" s="21" t="s">
        <v>540</v>
      </c>
      <c r="AM277" s="39" t="s">
        <v>119</v>
      </c>
      <c r="AN277" s="21" t="s">
        <v>541</v>
      </c>
      <c r="AO277" s="21" t="s">
        <v>24</v>
      </c>
      <c r="AP277" s="21" t="s">
        <v>120</v>
      </c>
      <c r="AQ277" s="21" t="s">
        <v>121</v>
      </c>
      <c r="AR277" s="21" t="s">
        <v>119</v>
      </c>
      <c r="AS277" s="21" t="s">
        <v>415</v>
      </c>
      <c r="AT277" s="39">
        <v>2009</v>
      </c>
      <c r="AU277" s="21" t="s">
        <v>416</v>
      </c>
      <c r="AV277" s="21" t="s">
        <v>344</v>
      </c>
      <c r="AW277" s="21" t="s">
        <v>126</v>
      </c>
      <c r="AX277" s="21" t="s">
        <v>417</v>
      </c>
      <c r="AY277" s="21" t="str">
        <f>"https://doi.org/"&amp;Table1[[#This Row],[DOI]]</f>
        <v>https://doi.org/10.1080/09613210903169394</v>
      </c>
      <c r="AZ277" s="21" t="s">
        <v>120</v>
      </c>
      <c r="BA277" s="21" t="s">
        <v>120</v>
      </c>
      <c r="BB277" s="21" t="s">
        <v>542</v>
      </c>
      <c r="BC277" s="21" t="s">
        <v>1072</v>
      </c>
      <c r="BD277" s="21" t="s">
        <v>538</v>
      </c>
      <c r="BE277" s="21" t="s">
        <v>131</v>
      </c>
      <c r="BF277" s="21" t="s">
        <v>132</v>
      </c>
      <c r="BG277" s="21" t="s">
        <v>133</v>
      </c>
      <c r="BH277" s="21">
        <v>6160</v>
      </c>
      <c r="BI277" s="21" t="s">
        <v>119</v>
      </c>
      <c r="BJ277" s="21">
        <v>2950.1075000000001</v>
      </c>
      <c r="BK277" s="21" t="s">
        <v>119</v>
      </c>
      <c r="BL277" s="21">
        <v>64.962502499999999</v>
      </c>
      <c r="BM277" s="21">
        <v>241930</v>
      </c>
      <c r="BN277" s="21" t="s">
        <v>119</v>
      </c>
      <c r="BO277" s="21" t="s">
        <v>119</v>
      </c>
      <c r="BP277" s="21">
        <v>59145</v>
      </c>
      <c r="BQ277" s="21" t="s">
        <v>119</v>
      </c>
      <c r="BR277" s="21">
        <v>0.78700000000000003</v>
      </c>
      <c r="BS277" s="21" t="s">
        <v>119</v>
      </c>
      <c r="BT277" s="21">
        <v>34390</v>
      </c>
      <c r="BU277" s="21" t="s">
        <v>120</v>
      </c>
      <c r="BV277" s="21" t="s">
        <v>120</v>
      </c>
      <c r="BW277" s="22" t="s">
        <v>135</v>
      </c>
      <c r="BX277" s="23" t="str">
        <f>_xlfn.XLOOKUP(BW277,dimensions_items!$B$4:$B$35,dimensions_items!$C$4:$C$35,"NULL",0)</f>
        <v>R5.2OECD</v>
      </c>
      <c r="BY277" s="23" t="s">
        <v>40</v>
      </c>
      <c r="BZ277" s="22" t="s">
        <v>26</v>
      </c>
      <c r="CA277" s="22" t="s">
        <v>18</v>
      </c>
      <c r="CB277" s="22" t="s">
        <v>23</v>
      </c>
      <c r="CC277" s="21" t="str">
        <f t="shared" si="15"/>
        <v>RM</v>
      </c>
      <c r="CD277" s="21" t="str">
        <f t="shared" si="16"/>
        <v>C</v>
      </c>
      <c r="CE277" s="21" t="str">
        <f t="shared" si="17"/>
        <v>OECD_EU15</v>
      </c>
      <c r="CF277" s="21">
        <f>IF(ISNUMBER(Table1[[#This Row],[concrete]]),Table1[[#This Row],[concrete]],IF(AND(ISNUMBER(Table1[[#This Row],[cement]]),ISNUMBER(Table1[[#This Row],[aggregates]])),Table1[[#This Row],[cement]]+Table1[[#This Row],[aggregates]],""))</f>
        <v>397</v>
      </c>
    </row>
    <row r="278" spans="1:84" s="8" customFormat="1">
      <c r="A278" s="10">
        <v>276</v>
      </c>
      <c r="B278" s="21" t="s">
        <v>536</v>
      </c>
      <c r="C278" s="21" t="s">
        <v>119</v>
      </c>
      <c r="D278" s="39">
        <v>2000</v>
      </c>
      <c r="E278" s="10">
        <v>2000</v>
      </c>
      <c r="F278" s="39">
        <v>3</v>
      </c>
      <c r="G278" s="39"/>
      <c r="H278" s="39"/>
      <c r="I278" s="39"/>
      <c r="J278" s="120">
        <v>35</v>
      </c>
      <c r="K278" s="120"/>
      <c r="L278" s="120"/>
      <c r="M278" s="120">
        <v>219</v>
      </c>
      <c r="N278" s="120"/>
      <c r="O278" s="120">
        <v>192</v>
      </c>
      <c r="P278" s="120">
        <v>424</v>
      </c>
      <c r="Q278" s="120">
        <v>165</v>
      </c>
      <c r="R278" s="120"/>
      <c r="S278" s="120"/>
      <c r="T278" s="120"/>
      <c r="U278" s="120"/>
      <c r="V278" s="120"/>
      <c r="W278" s="120"/>
      <c r="X278" s="120"/>
      <c r="Y278" s="120"/>
      <c r="Z278" s="120"/>
      <c r="AA278" s="120"/>
      <c r="AB278" s="120"/>
      <c r="AC278" s="120"/>
      <c r="AD278" s="120"/>
      <c r="AE278" s="120"/>
      <c r="AF278" s="120"/>
      <c r="AG278" s="120"/>
      <c r="AH278" s="120"/>
      <c r="AI278" s="120"/>
      <c r="AJ278" s="120"/>
      <c r="AK278" s="120">
        <v>22</v>
      </c>
      <c r="AL278" s="21" t="s">
        <v>543</v>
      </c>
      <c r="AM278" s="39" t="s">
        <v>119</v>
      </c>
      <c r="AN278" s="21" t="s">
        <v>210</v>
      </c>
      <c r="AO278" s="21" t="s">
        <v>119</v>
      </c>
      <c r="AP278" s="21" t="s">
        <v>120</v>
      </c>
      <c r="AQ278" s="21" t="s">
        <v>121</v>
      </c>
      <c r="AR278" s="21" t="s">
        <v>119</v>
      </c>
      <c r="AS278" s="21" t="s">
        <v>415</v>
      </c>
      <c r="AT278" s="39">
        <v>2009</v>
      </c>
      <c r="AU278" s="21" t="s">
        <v>416</v>
      </c>
      <c r="AV278" s="21" t="s">
        <v>344</v>
      </c>
      <c r="AW278" s="21" t="s">
        <v>126</v>
      </c>
      <c r="AX278" s="21" t="s">
        <v>417</v>
      </c>
      <c r="AY278" s="21" t="str">
        <f>"https://doi.org/"&amp;Table1[[#This Row],[DOI]]</f>
        <v>https://doi.org/10.1080/09613210903169394</v>
      </c>
      <c r="AZ278" s="21" t="s">
        <v>120</v>
      </c>
      <c r="BA278" s="21" t="s">
        <v>120</v>
      </c>
      <c r="BB278" s="21" t="s">
        <v>120</v>
      </c>
      <c r="BC278" s="21" t="s">
        <v>1072</v>
      </c>
      <c r="BD278" s="21" t="s">
        <v>538</v>
      </c>
      <c r="BE278" s="21" t="s">
        <v>131</v>
      </c>
      <c r="BF278" s="21" t="s">
        <v>132</v>
      </c>
      <c r="BG278" s="21" t="s">
        <v>133</v>
      </c>
      <c r="BH278" s="21">
        <v>6160</v>
      </c>
      <c r="BI278" s="21" t="s">
        <v>119</v>
      </c>
      <c r="BJ278" s="21">
        <v>2950.1075000000001</v>
      </c>
      <c r="BK278" s="21" t="s">
        <v>119</v>
      </c>
      <c r="BL278" s="21">
        <v>64.962502499999999</v>
      </c>
      <c r="BM278" s="21">
        <v>241930</v>
      </c>
      <c r="BN278" s="21" t="s">
        <v>119</v>
      </c>
      <c r="BO278" s="21" t="s">
        <v>119</v>
      </c>
      <c r="BP278" s="21">
        <v>59145</v>
      </c>
      <c r="BQ278" s="21" t="s">
        <v>119</v>
      </c>
      <c r="BR278" s="21">
        <v>0.78700000000000003</v>
      </c>
      <c r="BS278" s="21" t="s">
        <v>119</v>
      </c>
      <c r="BT278" s="21">
        <v>34390</v>
      </c>
      <c r="BU278" s="21" t="s">
        <v>120</v>
      </c>
      <c r="BV278" s="21" t="s">
        <v>120</v>
      </c>
      <c r="BW278" s="22" t="s">
        <v>135</v>
      </c>
      <c r="BX278" s="23" t="str">
        <f>_xlfn.XLOOKUP(BW278,dimensions_items!$B$4:$B$35,dimensions_items!$C$4:$C$35,"NULL",0)</f>
        <v>R5.2OECD</v>
      </c>
      <c r="BY278" s="23" t="s">
        <v>47</v>
      </c>
      <c r="BZ278" s="22" t="s">
        <v>1492</v>
      </c>
      <c r="CA278" s="22" t="s">
        <v>18</v>
      </c>
      <c r="CB278" s="22" t="s">
        <v>23</v>
      </c>
      <c r="CC278" s="21" t="str">
        <f t="shared" si="15"/>
        <v>NR</v>
      </c>
      <c r="CD278" s="21" t="str">
        <f t="shared" si="16"/>
        <v>M</v>
      </c>
      <c r="CE278" s="21" t="str">
        <f t="shared" si="17"/>
        <v>OECD_EU15</v>
      </c>
      <c r="CF278" s="21">
        <f>IF(ISNUMBER(Table1[[#This Row],[concrete]]),Table1[[#This Row],[concrete]],IF(AND(ISNUMBER(Table1[[#This Row],[cement]]),ISNUMBER(Table1[[#This Row],[aggregates]])),Table1[[#This Row],[cement]]+Table1[[#This Row],[aggregates]],""))</f>
        <v>219</v>
      </c>
    </row>
    <row r="279" spans="1:84" s="8" customFormat="1">
      <c r="A279" s="10">
        <v>277</v>
      </c>
      <c r="B279" s="21" t="s">
        <v>544</v>
      </c>
      <c r="C279" s="21" t="s">
        <v>545</v>
      </c>
      <c r="D279" s="39">
        <v>2004</v>
      </c>
      <c r="E279" s="10">
        <v>2012</v>
      </c>
      <c r="F279" s="39"/>
      <c r="G279" s="39"/>
      <c r="H279" s="39"/>
      <c r="I279" s="39">
        <v>187.12</v>
      </c>
      <c r="J279" s="120">
        <v>48.1</v>
      </c>
      <c r="K279" s="120"/>
      <c r="L279" s="120"/>
      <c r="M279" s="120">
        <v>236.34</v>
      </c>
      <c r="N279" s="120"/>
      <c r="O279" s="120">
        <v>30.8</v>
      </c>
      <c r="P279" s="120">
        <v>14.6</v>
      </c>
      <c r="Q279" s="120">
        <v>2.19</v>
      </c>
      <c r="R279" s="120"/>
      <c r="S279" s="120"/>
      <c r="T279" s="120"/>
      <c r="U279" s="120">
        <v>7.04</v>
      </c>
      <c r="V279" s="120"/>
      <c r="W279" s="120">
        <v>1.96</v>
      </c>
      <c r="X279" s="120"/>
      <c r="Y279" s="120"/>
      <c r="Z279" s="120">
        <v>51</v>
      </c>
      <c r="AA279" s="120"/>
      <c r="AB279" s="120"/>
      <c r="AC279" s="120"/>
      <c r="AD279" s="120"/>
      <c r="AE279" s="120"/>
      <c r="AF279" s="120"/>
      <c r="AG279" s="120"/>
      <c r="AH279" s="120"/>
      <c r="AI279" s="120"/>
      <c r="AJ279" s="120"/>
      <c r="AK279" s="120">
        <v>29.92</v>
      </c>
      <c r="AL279" s="28">
        <v>0.35</v>
      </c>
      <c r="AM279" s="39" t="s">
        <v>119</v>
      </c>
      <c r="AN279" s="21" t="s">
        <v>118</v>
      </c>
      <c r="AO279" s="21" t="s">
        <v>119</v>
      </c>
      <c r="AP279" s="21" t="s">
        <v>120</v>
      </c>
      <c r="AQ279" s="21" t="s">
        <v>121</v>
      </c>
      <c r="AR279" s="21" t="s">
        <v>122</v>
      </c>
      <c r="AS279" s="21" t="s">
        <v>546</v>
      </c>
      <c r="AT279" s="39">
        <v>2016</v>
      </c>
      <c r="AU279" s="21" t="s">
        <v>547</v>
      </c>
      <c r="AV279" s="21" t="s">
        <v>125</v>
      </c>
      <c r="AW279" s="21" t="s">
        <v>126</v>
      </c>
      <c r="AX279" s="21" t="s">
        <v>548</v>
      </c>
      <c r="AY279" s="21" t="str">
        <f>"https://doi.org/"&amp;Table1[[#This Row],[DOI]]</f>
        <v>https://doi.org/10.1111/jiec.12327</v>
      </c>
      <c r="AZ279" s="21" t="s">
        <v>1558</v>
      </c>
      <c r="BA279" s="21" t="s">
        <v>1074</v>
      </c>
      <c r="BB279" s="21" t="s">
        <v>1075</v>
      </c>
      <c r="BC279" s="21" t="s">
        <v>1073</v>
      </c>
      <c r="BD279" s="21" t="s">
        <v>288</v>
      </c>
      <c r="BE279" s="21" t="s">
        <v>131</v>
      </c>
      <c r="BF279" s="21" t="s">
        <v>549</v>
      </c>
      <c r="BG279" s="21" t="s">
        <v>406</v>
      </c>
      <c r="BH279" s="21">
        <v>4444</v>
      </c>
      <c r="BI279" s="21">
        <v>2799.4124999999999</v>
      </c>
      <c r="BJ279" s="21">
        <v>2499.9799750000002</v>
      </c>
      <c r="BK279" s="21">
        <v>719.96002499999997</v>
      </c>
      <c r="BL279" s="21">
        <v>866.95252500000004</v>
      </c>
      <c r="BM279" s="21">
        <v>9147593</v>
      </c>
      <c r="BN279" s="21">
        <v>293402</v>
      </c>
      <c r="BO279" s="21" t="s">
        <v>119</v>
      </c>
      <c r="BP279" s="21">
        <v>314743</v>
      </c>
      <c r="BQ279" s="21">
        <v>0.79900000000000004</v>
      </c>
      <c r="BR279" s="21">
        <v>0.80800000000000005</v>
      </c>
      <c r="BS279" s="21">
        <v>48493</v>
      </c>
      <c r="BT279" s="21">
        <v>50394</v>
      </c>
      <c r="BU279" s="21" t="s">
        <v>120</v>
      </c>
      <c r="BV279" s="21" t="s">
        <v>120</v>
      </c>
      <c r="BW279" s="22" t="s">
        <v>550</v>
      </c>
      <c r="BX279" s="23" t="str">
        <f>_xlfn.XLOOKUP(BW279,dimensions_items!$B$4:$B$35,dimensions_items!$C$4:$C$35,"NULL",0)</f>
        <v>R5.2OECD</v>
      </c>
      <c r="BY279" s="23" t="s">
        <v>42</v>
      </c>
      <c r="BZ279" s="28" t="s">
        <v>30</v>
      </c>
      <c r="CA279" s="22" t="s">
        <v>18</v>
      </c>
      <c r="CB279" s="28" t="s">
        <v>28</v>
      </c>
      <c r="CC279" s="21" t="str">
        <f t="shared" si="15"/>
        <v>RU</v>
      </c>
      <c r="CD279" s="21" t="str">
        <f t="shared" si="16"/>
        <v>S</v>
      </c>
      <c r="CE279" s="21" t="str">
        <f t="shared" si="17"/>
        <v>OECD_USA</v>
      </c>
      <c r="CF279" s="21">
        <f>IF(ISNUMBER(Table1[[#This Row],[concrete]]),Table1[[#This Row],[concrete]],IF(AND(ISNUMBER(Table1[[#This Row],[cement]]),ISNUMBER(Table1[[#This Row],[aggregates]])),Table1[[#This Row],[cement]]+Table1[[#This Row],[aggregates]],""))</f>
        <v>236.34</v>
      </c>
    </row>
    <row r="280" spans="1:84" s="8" customFormat="1">
      <c r="A280" s="10">
        <v>278</v>
      </c>
      <c r="B280" s="21" t="s">
        <v>544</v>
      </c>
      <c r="C280" s="21" t="s">
        <v>545</v>
      </c>
      <c r="D280" s="39">
        <v>2004</v>
      </c>
      <c r="E280" s="10">
        <v>2012</v>
      </c>
      <c r="F280" s="39"/>
      <c r="G280" s="39"/>
      <c r="H280" s="39">
        <v>9.18</v>
      </c>
      <c r="I280" s="39">
        <v>196.86</v>
      </c>
      <c r="J280" s="120"/>
      <c r="K280" s="120"/>
      <c r="L280" s="120"/>
      <c r="M280" s="120">
        <v>300.69</v>
      </c>
      <c r="N280" s="120"/>
      <c r="O280" s="120">
        <v>88</v>
      </c>
      <c r="P280" s="120">
        <v>41.61</v>
      </c>
      <c r="Q280" s="120"/>
      <c r="R280" s="120"/>
      <c r="S280" s="120"/>
      <c r="T280" s="120"/>
      <c r="U280" s="120"/>
      <c r="V280" s="120">
        <v>16.66</v>
      </c>
      <c r="W280" s="120"/>
      <c r="X280" s="120"/>
      <c r="Y280" s="120"/>
      <c r="Z280" s="120">
        <v>1.76</v>
      </c>
      <c r="AA280" s="120">
        <v>3.92</v>
      </c>
      <c r="AB280" s="120">
        <v>1.55</v>
      </c>
      <c r="AC280" s="120">
        <v>17.64</v>
      </c>
      <c r="AD280" s="120"/>
      <c r="AE280" s="120"/>
      <c r="AF280" s="120"/>
      <c r="AG280" s="120"/>
      <c r="AH280" s="120"/>
      <c r="AI280" s="120"/>
      <c r="AJ280" s="120">
        <v>2.72</v>
      </c>
      <c r="AK280" s="120">
        <v>5.72</v>
      </c>
      <c r="AL280" s="28">
        <v>0.61</v>
      </c>
      <c r="AM280" s="39" t="s">
        <v>119</v>
      </c>
      <c r="AN280" s="21" t="s">
        <v>192</v>
      </c>
      <c r="AO280" s="21" t="s">
        <v>119</v>
      </c>
      <c r="AP280" s="21" t="s">
        <v>120</v>
      </c>
      <c r="AQ280" s="21" t="s">
        <v>121</v>
      </c>
      <c r="AR280" s="21" t="s">
        <v>122</v>
      </c>
      <c r="AS280" s="21" t="s">
        <v>546</v>
      </c>
      <c r="AT280" s="39">
        <v>2016</v>
      </c>
      <c r="AU280" s="21" t="s">
        <v>547</v>
      </c>
      <c r="AV280" s="21" t="s">
        <v>125</v>
      </c>
      <c r="AW280" s="21" t="s">
        <v>126</v>
      </c>
      <c r="AX280" s="21" t="s">
        <v>548</v>
      </c>
      <c r="AY280" s="21" t="str">
        <f>"https://doi.org/"&amp;Table1[[#This Row],[DOI]]</f>
        <v>https://doi.org/10.1111/jiec.12327</v>
      </c>
      <c r="AZ280" s="21" t="s">
        <v>120</v>
      </c>
      <c r="BA280" s="21" t="s">
        <v>1077</v>
      </c>
      <c r="BB280" s="21" t="s">
        <v>1075</v>
      </c>
      <c r="BC280" s="21" t="s">
        <v>1076</v>
      </c>
      <c r="BD280" s="21" t="s">
        <v>288</v>
      </c>
      <c r="BE280" s="21" t="s">
        <v>131</v>
      </c>
      <c r="BF280" s="21" t="s">
        <v>549</v>
      </c>
      <c r="BG280" s="21" t="s">
        <v>406</v>
      </c>
      <c r="BH280" s="21">
        <v>4444</v>
      </c>
      <c r="BI280" s="21">
        <v>2799.4124999999999</v>
      </c>
      <c r="BJ280" s="21">
        <v>2499.9799750000002</v>
      </c>
      <c r="BK280" s="21">
        <v>719.96002499999997</v>
      </c>
      <c r="BL280" s="21">
        <v>866.95252500000004</v>
      </c>
      <c r="BM280" s="21">
        <v>9147593</v>
      </c>
      <c r="BN280" s="21">
        <v>293402</v>
      </c>
      <c r="BO280" s="21" t="s">
        <v>119</v>
      </c>
      <c r="BP280" s="21">
        <v>314743</v>
      </c>
      <c r="BQ280" s="21">
        <v>0.79900000000000004</v>
      </c>
      <c r="BR280" s="21">
        <v>0.80800000000000005</v>
      </c>
      <c r="BS280" s="21">
        <v>48493</v>
      </c>
      <c r="BT280" s="21">
        <v>50394</v>
      </c>
      <c r="BU280" s="21" t="s">
        <v>120</v>
      </c>
      <c r="BV280" s="21" t="s">
        <v>120</v>
      </c>
      <c r="BW280" s="22" t="s">
        <v>550</v>
      </c>
      <c r="BX280" s="23" t="str">
        <f>_xlfn.XLOOKUP(BW280,dimensions_items!$B$4:$B$35,dimensions_items!$C$4:$C$35,"NULL",0)</f>
        <v>R5.2OECD</v>
      </c>
      <c r="BY280" s="23" t="s">
        <v>50</v>
      </c>
      <c r="BZ280" s="28" t="s">
        <v>30</v>
      </c>
      <c r="CA280" s="22" t="s">
        <v>18</v>
      </c>
      <c r="CB280" s="28" t="s">
        <v>28</v>
      </c>
      <c r="CC280" s="21" t="str">
        <f t="shared" si="15"/>
        <v>NR</v>
      </c>
      <c r="CD280" s="21" t="str">
        <f t="shared" si="16"/>
        <v>S</v>
      </c>
      <c r="CE280" s="21" t="str">
        <f t="shared" si="17"/>
        <v>OECD_USA</v>
      </c>
      <c r="CF280" s="21">
        <f>IF(ISNUMBER(Table1[[#This Row],[concrete]]),Table1[[#This Row],[concrete]],IF(AND(ISNUMBER(Table1[[#This Row],[cement]]),ISNUMBER(Table1[[#This Row],[aggregates]])),Table1[[#This Row],[cement]]+Table1[[#This Row],[aggregates]],""))</f>
        <v>300.69</v>
      </c>
    </row>
    <row r="281" spans="1:84" s="8" customFormat="1">
      <c r="A281" s="10">
        <v>279</v>
      </c>
      <c r="B281" s="21" t="s">
        <v>544</v>
      </c>
      <c r="C281" s="21" t="s">
        <v>545</v>
      </c>
      <c r="D281" s="39">
        <v>2004</v>
      </c>
      <c r="E281" s="10">
        <v>2012</v>
      </c>
      <c r="F281" s="39"/>
      <c r="G281" s="39"/>
      <c r="H281" s="39"/>
      <c r="I281" s="39">
        <v>192</v>
      </c>
      <c r="J281" s="120"/>
      <c r="K281" s="120"/>
      <c r="L281" s="120"/>
      <c r="M281" s="120">
        <v>297.18</v>
      </c>
      <c r="N281" s="120"/>
      <c r="O281" s="120">
        <v>88</v>
      </c>
      <c r="P281" s="120">
        <v>32.85</v>
      </c>
      <c r="Q281" s="120"/>
      <c r="R281" s="120"/>
      <c r="S281" s="120"/>
      <c r="T281" s="120"/>
      <c r="U281" s="120"/>
      <c r="V281" s="120">
        <v>49</v>
      </c>
      <c r="W281" s="120"/>
      <c r="X281" s="120"/>
      <c r="Y281" s="120"/>
      <c r="Z281" s="120"/>
      <c r="AA281" s="120"/>
      <c r="AB281" s="120">
        <v>8.3699999999999992</v>
      </c>
      <c r="AC281" s="120"/>
      <c r="AD281" s="120"/>
      <c r="AE281" s="120"/>
      <c r="AF281" s="120"/>
      <c r="AG281" s="120"/>
      <c r="AH281" s="120"/>
      <c r="AI281" s="120"/>
      <c r="AJ281" s="120">
        <v>8</v>
      </c>
      <c r="AK281" s="120"/>
      <c r="AL281" s="28">
        <v>0.06</v>
      </c>
      <c r="AM281" s="39" t="s">
        <v>119</v>
      </c>
      <c r="AN281" s="21" t="s">
        <v>210</v>
      </c>
      <c r="AO281" s="21" t="s">
        <v>119</v>
      </c>
      <c r="AP281" s="21" t="s">
        <v>120</v>
      </c>
      <c r="AQ281" s="21" t="s">
        <v>121</v>
      </c>
      <c r="AR281" s="21" t="s">
        <v>122</v>
      </c>
      <c r="AS281" s="21" t="s">
        <v>546</v>
      </c>
      <c r="AT281" s="39">
        <v>2016</v>
      </c>
      <c r="AU281" s="21" t="s">
        <v>547</v>
      </c>
      <c r="AV281" s="21" t="s">
        <v>125</v>
      </c>
      <c r="AW281" s="21" t="s">
        <v>126</v>
      </c>
      <c r="AX281" s="21" t="s">
        <v>548</v>
      </c>
      <c r="AY281" s="21" t="str">
        <f>"https://doi.org/"&amp;Table1[[#This Row],[DOI]]</f>
        <v>https://doi.org/10.1111/jiec.12327</v>
      </c>
      <c r="AZ281" s="21" t="s">
        <v>120</v>
      </c>
      <c r="BA281" s="21" t="s">
        <v>1079</v>
      </c>
      <c r="BB281" s="21" t="s">
        <v>1075</v>
      </c>
      <c r="BC281" s="21" t="s">
        <v>1078</v>
      </c>
      <c r="BD281" s="21" t="s">
        <v>288</v>
      </c>
      <c r="BE281" s="21" t="s">
        <v>131</v>
      </c>
      <c r="BF281" s="21" t="s">
        <v>549</v>
      </c>
      <c r="BG281" s="21" t="s">
        <v>406</v>
      </c>
      <c r="BH281" s="21">
        <v>4444</v>
      </c>
      <c r="BI281" s="21">
        <v>2799.4124999999999</v>
      </c>
      <c r="BJ281" s="21">
        <v>2499.9799750000002</v>
      </c>
      <c r="BK281" s="21">
        <v>719.96002499999997</v>
      </c>
      <c r="BL281" s="21">
        <v>866.95252500000004</v>
      </c>
      <c r="BM281" s="21">
        <v>9147593</v>
      </c>
      <c r="BN281" s="21">
        <v>293402</v>
      </c>
      <c r="BO281" s="21" t="s">
        <v>119</v>
      </c>
      <c r="BP281" s="21">
        <v>314743</v>
      </c>
      <c r="BQ281" s="21">
        <v>0.79900000000000004</v>
      </c>
      <c r="BR281" s="21">
        <v>0.80800000000000005</v>
      </c>
      <c r="BS281" s="21">
        <v>48493</v>
      </c>
      <c r="BT281" s="21">
        <v>50394</v>
      </c>
      <c r="BU281" s="21" t="s">
        <v>120</v>
      </c>
      <c r="BV281" s="21" t="s">
        <v>120</v>
      </c>
      <c r="BW281" s="22" t="s">
        <v>550</v>
      </c>
      <c r="BX281" s="23" t="str">
        <f>_xlfn.XLOOKUP(BW281,dimensions_items!$B$4:$B$35,dimensions_items!$C$4:$C$35,"NULL",0)</f>
        <v>R5.2OECD</v>
      </c>
      <c r="BY281" s="23" t="s">
        <v>50</v>
      </c>
      <c r="BZ281" s="28" t="s">
        <v>30</v>
      </c>
      <c r="CA281" s="22" t="s">
        <v>18</v>
      </c>
      <c r="CB281" s="28" t="s">
        <v>28</v>
      </c>
      <c r="CC281" s="21" t="str">
        <f t="shared" si="15"/>
        <v>NR</v>
      </c>
      <c r="CD281" s="21" t="str">
        <f t="shared" si="16"/>
        <v>S</v>
      </c>
      <c r="CE281" s="21" t="str">
        <f t="shared" si="17"/>
        <v>OECD_USA</v>
      </c>
      <c r="CF281" s="21">
        <f>IF(ISNUMBER(Table1[[#This Row],[concrete]]),Table1[[#This Row],[concrete]],IF(AND(ISNUMBER(Table1[[#This Row],[cement]]),ISNUMBER(Table1[[#This Row],[aggregates]])),Table1[[#This Row],[cement]]+Table1[[#This Row],[aggregates]],""))</f>
        <v>297.18</v>
      </c>
    </row>
    <row r="282" spans="1:84" s="8" customFormat="1">
      <c r="A282" s="10">
        <v>280</v>
      </c>
      <c r="B282" s="21" t="s">
        <v>544</v>
      </c>
      <c r="C282" s="21" t="s">
        <v>545</v>
      </c>
      <c r="D282" s="39">
        <v>2004</v>
      </c>
      <c r="E282" s="10">
        <v>2012</v>
      </c>
      <c r="F282" s="39"/>
      <c r="G282" s="39"/>
      <c r="H282" s="39"/>
      <c r="I282" s="39">
        <v>177.33333329999999</v>
      </c>
      <c r="J282" s="120">
        <v>7.5</v>
      </c>
      <c r="K282" s="120"/>
      <c r="L282" s="120"/>
      <c r="M282" s="120">
        <v>301.66666670000001</v>
      </c>
      <c r="N282" s="120"/>
      <c r="O282" s="120">
        <v>10.83333333</v>
      </c>
      <c r="P282" s="120">
        <v>32.666666669999998</v>
      </c>
      <c r="Q282" s="120">
        <v>0.5</v>
      </c>
      <c r="R282" s="120"/>
      <c r="S282" s="120"/>
      <c r="T282" s="120"/>
      <c r="U282" s="120">
        <v>0.16666666699999999</v>
      </c>
      <c r="V282" s="120">
        <v>5</v>
      </c>
      <c r="W282" s="120">
        <v>0.5</v>
      </c>
      <c r="X282" s="120"/>
      <c r="Y282" s="120"/>
      <c r="Z282" s="120">
        <v>9.8333333330000006</v>
      </c>
      <c r="AA282" s="120"/>
      <c r="AB282" s="120">
        <v>5.6666666670000003</v>
      </c>
      <c r="AC282" s="120">
        <v>0.5</v>
      </c>
      <c r="AD282" s="120"/>
      <c r="AE282" s="120"/>
      <c r="AF282" s="120"/>
      <c r="AG282" s="120"/>
      <c r="AH282" s="120"/>
      <c r="AI282" s="120"/>
      <c r="AJ282" s="120">
        <v>2</v>
      </c>
      <c r="AK282" s="120">
        <v>1.6666666670000001</v>
      </c>
      <c r="AL282" s="28" t="s">
        <v>408</v>
      </c>
      <c r="AM282" s="39" t="s">
        <v>119</v>
      </c>
      <c r="AN282" s="21" t="s">
        <v>119</v>
      </c>
      <c r="AO282" s="21" t="s">
        <v>119</v>
      </c>
      <c r="AP282" s="21" t="s">
        <v>120</v>
      </c>
      <c r="AQ282" s="21" t="s">
        <v>121</v>
      </c>
      <c r="AR282" s="21" t="s">
        <v>122</v>
      </c>
      <c r="AS282" s="21" t="s">
        <v>546</v>
      </c>
      <c r="AT282" s="39">
        <v>2016</v>
      </c>
      <c r="AU282" s="21" t="s">
        <v>547</v>
      </c>
      <c r="AV282" s="21" t="s">
        <v>125</v>
      </c>
      <c r="AW282" s="21" t="s">
        <v>126</v>
      </c>
      <c r="AX282" s="21" t="s">
        <v>548</v>
      </c>
      <c r="AY282" s="21" t="str">
        <f>"https://doi.org/"&amp;Table1[[#This Row],[DOI]]</f>
        <v>https://doi.org/10.1111/jiec.12327</v>
      </c>
      <c r="AZ282" s="21" t="s">
        <v>120</v>
      </c>
      <c r="BA282" s="21" t="s">
        <v>1081</v>
      </c>
      <c r="BB282" s="21" t="s">
        <v>1075</v>
      </c>
      <c r="BC282" s="21" t="s">
        <v>1080</v>
      </c>
      <c r="BD282" s="21" t="s">
        <v>288</v>
      </c>
      <c r="BE282" s="21" t="s">
        <v>131</v>
      </c>
      <c r="BF282" s="21" t="s">
        <v>549</v>
      </c>
      <c r="BG282" s="21" t="s">
        <v>406</v>
      </c>
      <c r="BH282" s="21">
        <v>4444</v>
      </c>
      <c r="BI282" s="21">
        <v>2799.4124999999999</v>
      </c>
      <c r="BJ282" s="21">
        <v>2499.9799750000002</v>
      </c>
      <c r="BK282" s="21">
        <v>719.96002499999997</v>
      </c>
      <c r="BL282" s="21">
        <v>866.95252500000004</v>
      </c>
      <c r="BM282" s="21">
        <v>9147593</v>
      </c>
      <c r="BN282" s="21">
        <v>293402</v>
      </c>
      <c r="BO282" s="21" t="s">
        <v>119</v>
      </c>
      <c r="BP282" s="21">
        <v>314743</v>
      </c>
      <c r="BQ282" s="21">
        <v>0.79900000000000004</v>
      </c>
      <c r="BR282" s="21">
        <v>0.80800000000000005</v>
      </c>
      <c r="BS282" s="21">
        <v>48493</v>
      </c>
      <c r="BT282" s="21">
        <v>50394</v>
      </c>
      <c r="BU282" s="21" t="s">
        <v>120</v>
      </c>
      <c r="BV282" s="21" t="s">
        <v>120</v>
      </c>
      <c r="BW282" s="22" t="s">
        <v>550</v>
      </c>
      <c r="BX282" s="23" t="str">
        <f>_xlfn.XLOOKUP(BW282,dimensions_items!$B$4:$B$35,dimensions_items!$C$4:$C$35,"NULL",0)</f>
        <v>R5.2OECD</v>
      </c>
      <c r="BY282" s="23" t="s">
        <v>31</v>
      </c>
      <c r="BZ282" s="28" t="s">
        <v>30</v>
      </c>
      <c r="CA282" s="22" t="s">
        <v>18</v>
      </c>
      <c r="CB282" s="28" t="s">
        <v>28</v>
      </c>
      <c r="CC282" s="21" t="str">
        <f t="shared" si="15"/>
        <v>UN</v>
      </c>
      <c r="CD282" s="21" t="str">
        <f t="shared" si="16"/>
        <v>S</v>
      </c>
      <c r="CE282" s="21" t="str">
        <f t="shared" si="17"/>
        <v>OECD_USA</v>
      </c>
      <c r="CF282" s="21">
        <f>IF(ISNUMBER(Table1[[#This Row],[concrete]]),Table1[[#This Row],[concrete]],IF(AND(ISNUMBER(Table1[[#This Row],[cement]]),ISNUMBER(Table1[[#This Row],[aggregates]])),Table1[[#This Row],[cement]]+Table1[[#This Row],[aggregates]],""))</f>
        <v>301.66666670000001</v>
      </c>
    </row>
    <row r="283" spans="1:84" s="8" customFormat="1">
      <c r="A283" s="10">
        <v>281</v>
      </c>
      <c r="B283" s="21" t="s">
        <v>544</v>
      </c>
      <c r="C283" s="21" t="s">
        <v>551</v>
      </c>
      <c r="D283" s="39"/>
      <c r="E283" s="10">
        <v>1950</v>
      </c>
      <c r="F283" s="39">
        <v>8.6114101180000002</v>
      </c>
      <c r="G283" s="39"/>
      <c r="H283" s="39"/>
      <c r="I283" s="39"/>
      <c r="J283" s="120">
        <v>110.87190529999999</v>
      </c>
      <c r="K283" s="120"/>
      <c r="L283" s="120"/>
      <c r="M283" s="120">
        <v>360.60279869999999</v>
      </c>
      <c r="N283" s="120"/>
      <c r="O283" s="120"/>
      <c r="P283" s="120"/>
      <c r="Q283" s="120"/>
      <c r="R283" s="120"/>
      <c r="S283" s="120"/>
      <c r="T283" s="120"/>
      <c r="U283" s="120"/>
      <c r="V283" s="120"/>
      <c r="W283" s="120"/>
      <c r="X283" s="120"/>
      <c r="Y283" s="120"/>
      <c r="Z283" s="120"/>
      <c r="AA283" s="120"/>
      <c r="AB283" s="120"/>
      <c r="AC283" s="120"/>
      <c r="AD283" s="120"/>
      <c r="AE283" s="120"/>
      <c r="AF283" s="120"/>
      <c r="AG283" s="120"/>
      <c r="AH283" s="120"/>
      <c r="AI283" s="120"/>
      <c r="AJ283" s="120"/>
      <c r="AK283" s="120"/>
      <c r="AL283" s="21" t="s">
        <v>552</v>
      </c>
      <c r="AM283" s="39" t="s">
        <v>119</v>
      </c>
      <c r="AN283" s="21" t="s">
        <v>118</v>
      </c>
      <c r="AO283" s="21" t="s">
        <v>20</v>
      </c>
      <c r="AP283" s="21" t="s">
        <v>120</v>
      </c>
      <c r="AQ283" s="21" t="s">
        <v>121</v>
      </c>
      <c r="AR283" s="21" t="s">
        <v>119</v>
      </c>
      <c r="AS283" s="21" t="s">
        <v>553</v>
      </c>
      <c r="AT283" s="39">
        <v>2015</v>
      </c>
      <c r="AU283" s="21" t="s">
        <v>554</v>
      </c>
      <c r="AV283" s="21" t="s">
        <v>125</v>
      </c>
      <c r="AW283" s="21" t="s">
        <v>126</v>
      </c>
      <c r="AX283" s="21" t="s">
        <v>555</v>
      </c>
      <c r="AY283" s="21" t="str">
        <f>"https://doi.org/"&amp;Table1[[#This Row],[DOI]]</f>
        <v>https://doi.org/10.1111/jiec.12211</v>
      </c>
      <c r="AZ283" s="21" t="s">
        <v>1559</v>
      </c>
      <c r="BA283" s="21" t="s">
        <v>1083</v>
      </c>
      <c r="BB283" s="21" t="s">
        <v>120</v>
      </c>
      <c r="BC283" s="21" t="s">
        <v>1082</v>
      </c>
      <c r="BD283" s="21" t="s">
        <v>556</v>
      </c>
      <c r="BE283" s="21" t="s">
        <v>131</v>
      </c>
      <c r="BF283" s="21" t="s">
        <v>549</v>
      </c>
      <c r="BG283" s="21" t="s">
        <v>557</v>
      </c>
      <c r="BH283" s="21">
        <v>3787</v>
      </c>
      <c r="BI283" s="21">
        <v>2776.53</v>
      </c>
      <c r="BJ283" s="21">
        <v>2750</v>
      </c>
      <c r="BK283" s="21">
        <v>770.78747499999997</v>
      </c>
      <c r="BL283" s="21">
        <v>722.34497499999998</v>
      </c>
      <c r="BM283" s="21">
        <v>9147593</v>
      </c>
      <c r="BN283" s="21" t="s">
        <v>119</v>
      </c>
      <c r="BO283" s="21" t="s">
        <v>558</v>
      </c>
      <c r="BP283" s="21">
        <v>152271</v>
      </c>
      <c r="BQ283" s="21" t="s">
        <v>119</v>
      </c>
      <c r="BR283" s="21">
        <v>0.64200000000000002</v>
      </c>
      <c r="BS283" s="21" t="s">
        <v>119</v>
      </c>
      <c r="BT283" s="21">
        <v>15241</v>
      </c>
      <c r="BU283" s="21" t="s">
        <v>120</v>
      </c>
      <c r="BV283" s="21" t="s">
        <v>120</v>
      </c>
      <c r="BW283" s="22" t="s">
        <v>550</v>
      </c>
      <c r="BX283" s="23" t="str">
        <f>_xlfn.XLOOKUP(BW283,dimensions_items!$B$4:$B$35,dimensions_items!$C$4:$C$35,"NULL",0)</f>
        <v>R5.2OECD</v>
      </c>
      <c r="BY283" s="27" t="s">
        <v>25</v>
      </c>
      <c r="BZ283" s="28" t="s">
        <v>1600</v>
      </c>
      <c r="CA283" s="22" t="s">
        <v>18</v>
      </c>
      <c r="CB283" s="22" t="s">
        <v>23</v>
      </c>
      <c r="CC283" s="21" t="str">
        <f t="shared" si="15"/>
        <v>RS</v>
      </c>
      <c r="CD283" s="21" t="str">
        <f t="shared" si="16"/>
        <v>T</v>
      </c>
      <c r="CE283" s="21" t="str">
        <f t="shared" si="17"/>
        <v>OECD_USA</v>
      </c>
      <c r="CF283" s="21">
        <f>IF(ISNUMBER(Table1[[#This Row],[concrete]]),Table1[[#This Row],[concrete]],IF(AND(ISNUMBER(Table1[[#This Row],[cement]]),ISNUMBER(Table1[[#This Row],[aggregates]])),Table1[[#This Row],[cement]]+Table1[[#This Row],[aggregates]],""))</f>
        <v>360.60279869999999</v>
      </c>
    </row>
    <row r="284" spans="1:84" s="8" customFormat="1">
      <c r="A284" s="10">
        <v>282</v>
      </c>
      <c r="B284" s="21" t="s">
        <v>544</v>
      </c>
      <c r="C284" s="21" t="s">
        <v>551</v>
      </c>
      <c r="D284" s="39">
        <v>1950</v>
      </c>
      <c r="E284" s="10">
        <v>1991</v>
      </c>
      <c r="F284" s="39">
        <v>10.764262649999999</v>
      </c>
      <c r="G284" s="39"/>
      <c r="H284" s="39"/>
      <c r="I284" s="39"/>
      <c r="J284" s="120">
        <v>115.1776103</v>
      </c>
      <c r="K284" s="120"/>
      <c r="L284" s="120"/>
      <c r="M284" s="120">
        <v>373.51991390000001</v>
      </c>
      <c r="N284" s="120"/>
      <c r="O284" s="120"/>
      <c r="P284" s="120"/>
      <c r="Q284" s="120"/>
      <c r="R284" s="120"/>
      <c r="S284" s="120"/>
      <c r="T284" s="120"/>
      <c r="U284" s="120"/>
      <c r="V284" s="120"/>
      <c r="W284" s="120"/>
      <c r="X284" s="120"/>
      <c r="Y284" s="120"/>
      <c r="Z284" s="120"/>
      <c r="AA284" s="120"/>
      <c r="AB284" s="120"/>
      <c r="AC284" s="120"/>
      <c r="AD284" s="120"/>
      <c r="AE284" s="120"/>
      <c r="AF284" s="120"/>
      <c r="AG284" s="120"/>
      <c r="AH284" s="120"/>
      <c r="AI284" s="120"/>
      <c r="AJ284" s="120"/>
      <c r="AK284" s="120"/>
      <c r="AL284" s="21" t="s">
        <v>552</v>
      </c>
      <c r="AM284" s="39" t="s">
        <v>119</v>
      </c>
      <c r="AN284" s="21" t="s">
        <v>118</v>
      </c>
      <c r="AO284" s="21" t="s">
        <v>20</v>
      </c>
      <c r="AP284" s="21" t="s">
        <v>120</v>
      </c>
      <c r="AQ284" s="21" t="s">
        <v>121</v>
      </c>
      <c r="AR284" s="21" t="s">
        <v>119</v>
      </c>
      <c r="AS284" s="21" t="s">
        <v>553</v>
      </c>
      <c r="AT284" s="39">
        <v>2015</v>
      </c>
      <c r="AU284" s="21" t="s">
        <v>554</v>
      </c>
      <c r="AV284" s="21" t="s">
        <v>125</v>
      </c>
      <c r="AW284" s="21" t="s">
        <v>126</v>
      </c>
      <c r="AX284" s="21" t="s">
        <v>555</v>
      </c>
      <c r="AY284" s="21" t="str">
        <f>"https://doi.org/"&amp;Table1[[#This Row],[DOI]]</f>
        <v>https://doi.org/10.1111/jiec.12211</v>
      </c>
      <c r="AZ284" s="21" t="s">
        <v>120</v>
      </c>
      <c r="BA284" s="21" t="s">
        <v>1083</v>
      </c>
      <c r="BB284" s="21" t="s">
        <v>120</v>
      </c>
      <c r="BC284" s="21" t="s">
        <v>1082</v>
      </c>
      <c r="BD284" s="21" t="s">
        <v>559</v>
      </c>
      <c r="BE284" s="21" t="s">
        <v>131</v>
      </c>
      <c r="BF284" s="21" t="s">
        <v>549</v>
      </c>
      <c r="BG284" s="21" t="s">
        <v>557</v>
      </c>
      <c r="BH284" s="21">
        <v>3787</v>
      </c>
      <c r="BI284" s="21">
        <v>2750</v>
      </c>
      <c r="BJ284" s="21">
        <v>2704.7975000000001</v>
      </c>
      <c r="BK284" s="21">
        <v>722.34497499999998</v>
      </c>
      <c r="BL284" s="21">
        <v>807.41247499999997</v>
      </c>
      <c r="BM284" s="21">
        <v>9147593</v>
      </c>
      <c r="BN284" s="21">
        <v>152271</v>
      </c>
      <c r="BO284" s="21" t="s">
        <v>119</v>
      </c>
      <c r="BP284" s="21">
        <v>253497</v>
      </c>
      <c r="BQ284" s="21">
        <v>0.64200000000000002</v>
      </c>
      <c r="BR284" s="21">
        <v>0.753</v>
      </c>
      <c r="BS284" s="21">
        <v>15241</v>
      </c>
      <c r="BT284" s="21">
        <v>36464</v>
      </c>
      <c r="BU284" s="21" t="s">
        <v>120</v>
      </c>
      <c r="BV284" s="21" t="s">
        <v>120</v>
      </c>
      <c r="BW284" s="22" t="s">
        <v>550</v>
      </c>
      <c r="BX284" s="23" t="str">
        <f>_xlfn.XLOOKUP(BW284,dimensions_items!$B$4:$B$35,dimensions_items!$C$4:$C$35,"NULL",0)</f>
        <v>R5.2OECD</v>
      </c>
      <c r="BY284" s="27" t="s">
        <v>25</v>
      </c>
      <c r="BZ284" s="28" t="s">
        <v>1600</v>
      </c>
      <c r="CA284" s="22" t="s">
        <v>18</v>
      </c>
      <c r="CB284" s="22" t="s">
        <v>23</v>
      </c>
      <c r="CC284" s="21" t="str">
        <f t="shared" si="15"/>
        <v>RS</v>
      </c>
      <c r="CD284" s="21" t="str">
        <f t="shared" si="16"/>
        <v>T</v>
      </c>
      <c r="CE284" s="21" t="str">
        <f t="shared" si="17"/>
        <v>OECD_USA</v>
      </c>
      <c r="CF284" s="21">
        <f>IF(ISNUMBER(Table1[[#This Row],[concrete]]),Table1[[#This Row],[concrete]],IF(AND(ISNUMBER(Table1[[#This Row],[cement]]),ISNUMBER(Table1[[#This Row],[aggregates]])),Table1[[#This Row],[cement]]+Table1[[#This Row],[aggregates]],""))</f>
        <v>373.51991390000001</v>
      </c>
    </row>
    <row r="285" spans="1:84" s="8" customFormat="1">
      <c r="A285" s="10">
        <v>283</v>
      </c>
      <c r="B285" s="21" t="s">
        <v>544</v>
      </c>
      <c r="C285" s="21" t="s">
        <v>551</v>
      </c>
      <c r="D285" s="39">
        <v>1990</v>
      </c>
      <c r="E285" s="10"/>
      <c r="F285" s="39">
        <v>7.534983854</v>
      </c>
      <c r="G285" s="39"/>
      <c r="H285" s="39"/>
      <c r="I285" s="39"/>
      <c r="J285" s="120">
        <v>82.884822389999997</v>
      </c>
      <c r="K285" s="120"/>
      <c r="L285" s="120"/>
      <c r="M285" s="120">
        <v>510.22604949999999</v>
      </c>
      <c r="N285" s="120"/>
      <c r="O285" s="120"/>
      <c r="P285" s="120"/>
      <c r="Q285" s="120"/>
      <c r="R285" s="120"/>
      <c r="S285" s="120"/>
      <c r="T285" s="120"/>
      <c r="U285" s="120"/>
      <c r="V285" s="120"/>
      <c r="W285" s="120"/>
      <c r="X285" s="120"/>
      <c r="Y285" s="120"/>
      <c r="Z285" s="120"/>
      <c r="AA285" s="120"/>
      <c r="AB285" s="120"/>
      <c r="AC285" s="120"/>
      <c r="AD285" s="120"/>
      <c r="AE285" s="120"/>
      <c r="AF285" s="120"/>
      <c r="AG285" s="120"/>
      <c r="AH285" s="120"/>
      <c r="AI285" s="120"/>
      <c r="AJ285" s="120"/>
      <c r="AK285" s="120"/>
      <c r="AL285" s="21" t="s">
        <v>552</v>
      </c>
      <c r="AM285" s="39" t="s">
        <v>119</v>
      </c>
      <c r="AN285" s="21" t="s">
        <v>118</v>
      </c>
      <c r="AO285" s="21" t="s">
        <v>20</v>
      </c>
      <c r="AP285" s="21" t="s">
        <v>120</v>
      </c>
      <c r="AQ285" s="21" t="s">
        <v>121</v>
      </c>
      <c r="AR285" s="21" t="s">
        <v>119</v>
      </c>
      <c r="AS285" s="21" t="s">
        <v>553</v>
      </c>
      <c r="AT285" s="39">
        <v>2015</v>
      </c>
      <c r="AU285" s="21" t="s">
        <v>554</v>
      </c>
      <c r="AV285" s="21" t="s">
        <v>125</v>
      </c>
      <c r="AW285" s="21" t="s">
        <v>126</v>
      </c>
      <c r="AX285" s="21" t="s">
        <v>555</v>
      </c>
      <c r="AY285" s="21" t="str">
        <f>"https://doi.org/"&amp;Table1[[#This Row],[DOI]]</f>
        <v>https://doi.org/10.1111/jiec.12211</v>
      </c>
      <c r="AZ285" s="21" t="s">
        <v>120</v>
      </c>
      <c r="BA285" s="21" t="s">
        <v>1083</v>
      </c>
      <c r="BB285" s="21" t="s">
        <v>120</v>
      </c>
      <c r="BC285" s="21" t="s">
        <v>1082</v>
      </c>
      <c r="BD285" s="21" t="s">
        <v>560</v>
      </c>
      <c r="BE285" s="21" t="s">
        <v>131</v>
      </c>
      <c r="BF285" s="21" t="s">
        <v>549</v>
      </c>
      <c r="BG285" s="21" t="s">
        <v>557</v>
      </c>
      <c r="BH285" s="21">
        <v>3787</v>
      </c>
      <c r="BI285" s="21">
        <v>2607.9025000000001</v>
      </c>
      <c r="BJ285" s="21">
        <v>2941.3625000000002</v>
      </c>
      <c r="BK285" s="21">
        <v>797.12750000000005</v>
      </c>
      <c r="BL285" s="21">
        <v>758.10997499999996</v>
      </c>
      <c r="BM285" s="21">
        <v>9147593</v>
      </c>
      <c r="BN285" s="21">
        <v>250132</v>
      </c>
      <c r="BO285" s="21" t="s">
        <v>119</v>
      </c>
      <c r="BP285" s="21">
        <v>324656</v>
      </c>
      <c r="BQ285" s="21">
        <v>0.753</v>
      </c>
      <c r="BR285" s="21">
        <v>0.82699999999999996</v>
      </c>
      <c r="BS285" s="21">
        <v>36982</v>
      </c>
      <c r="BT285" s="21">
        <v>53015</v>
      </c>
      <c r="BU285" s="21" t="s">
        <v>120</v>
      </c>
      <c r="BV285" s="21" t="s">
        <v>120</v>
      </c>
      <c r="BW285" s="22" t="s">
        <v>550</v>
      </c>
      <c r="BX285" s="23" t="str">
        <f>_xlfn.XLOOKUP(BW285,dimensions_items!$B$4:$B$35,dimensions_items!$C$4:$C$35,"NULL",0)</f>
        <v>R5.2OECD</v>
      </c>
      <c r="BY285" s="27" t="s">
        <v>25</v>
      </c>
      <c r="BZ285" s="28" t="s">
        <v>1600</v>
      </c>
      <c r="CA285" s="22" t="s">
        <v>18</v>
      </c>
      <c r="CB285" s="22" t="s">
        <v>23</v>
      </c>
      <c r="CC285" s="21" t="str">
        <f t="shared" si="15"/>
        <v>RS</v>
      </c>
      <c r="CD285" s="21" t="str">
        <f t="shared" si="16"/>
        <v>T</v>
      </c>
      <c r="CE285" s="21" t="str">
        <f t="shared" si="17"/>
        <v>OECD_USA</v>
      </c>
      <c r="CF285" s="21">
        <f>IF(ISNUMBER(Table1[[#This Row],[concrete]]),Table1[[#This Row],[concrete]],IF(AND(ISNUMBER(Table1[[#This Row],[cement]]),ISNUMBER(Table1[[#This Row],[aggregates]])),Table1[[#This Row],[cement]]+Table1[[#This Row],[aggregates]],""))</f>
        <v>510.22604949999999</v>
      </c>
    </row>
    <row r="286" spans="1:84" s="8" customFormat="1">
      <c r="A286" s="10">
        <v>284</v>
      </c>
      <c r="B286" s="21" t="s">
        <v>544</v>
      </c>
      <c r="C286" s="21" t="s">
        <v>551</v>
      </c>
      <c r="D286" s="39"/>
      <c r="E286" s="10"/>
      <c r="F286" s="39">
        <v>62.432723359999997</v>
      </c>
      <c r="G286" s="39"/>
      <c r="H286" s="39"/>
      <c r="I286" s="39"/>
      <c r="J286" s="120">
        <v>21.528525299999998</v>
      </c>
      <c r="K286" s="120"/>
      <c r="L286" s="120"/>
      <c r="M286" s="120">
        <v>534.98385359999997</v>
      </c>
      <c r="N286" s="120"/>
      <c r="O286" s="120"/>
      <c r="P286" s="120"/>
      <c r="Q286" s="120"/>
      <c r="R286" s="120"/>
      <c r="S286" s="120"/>
      <c r="T286" s="120"/>
      <c r="U286" s="120"/>
      <c r="V286" s="120"/>
      <c r="W286" s="120"/>
      <c r="X286" s="120"/>
      <c r="Y286" s="120"/>
      <c r="Z286" s="120"/>
      <c r="AA286" s="120"/>
      <c r="AB286" s="120"/>
      <c r="AC286" s="120"/>
      <c r="AD286" s="120"/>
      <c r="AE286" s="120"/>
      <c r="AF286" s="120"/>
      <c r="AG286" s="120"/>
      <c r="AH286" s="120"/>
      <c r="AI286" s="120"/>
      <c r="AJ286" s="120"/>
      <c r="AK286" s="120"/>
      <c r="AL286" s="21" t="s">
        <v>561</v>
      </c>
      <c r="AM286" s="39" t="s">
        <v>119</v>
      </c>
      <c r="AN286" s="21" t="s">
        <v>118</v>
      </c>
      <c r="AO286" s="21" t="s">
        <v>24</v>
      </c>
      <c r="AP286" s="21" t="s">
        <v>120</v>
      </c>
      <c r="AQ286" s="21" t="s">
        <v>121</v>
      </c>
      <c r="AR286" s="21" t="s">
        <v>119</v>
      </c>
      <c r="AS286" s="21" t="s">
        <v>553</v>
      </c>
      <c r="AT286" s="39">
        <v>2015</v>
      </c>
      <c r="AU286" s="21" t="s">
        <v>554</v>
      </c>
      <c r="AV286" s="21" t="s">
        <v>125</v>
      </c>
      <c r="AW286" s="21" t="s">
        <v>126</v>
      </c>
      <c r="AX286" s="21" t="s">
        <v>555</v>
      </c>
      <c r="AY286" s="21" t="str">
        <f>"https://doi.org/"&amp;Table1[[#This Row],[DOI]]</f>
        <v>https://doi.org/10.1111/jiec.12211</v>
      </c>
      <c r="AZ286" s="21" t="s">
        <v>120</v>
      </c>
      <c r="BA286" s="21" t="s">
        <v>1083</v>
      </c>
      <c r="BB286" s="21" t="s">
        <v>120</v>
      </c>
      <c r="BC286" s="21" t="s">
        <v>1082</v>
      </c>
      <c r="BD286" s="21" t="s">
        <v>562</v>
      </c>
      <c r="BE286" s="21" t="s">
        <v>131</v>
      </c>
      <c r="BF286" s="21" t="s">
        <v>549</v>
      </c>
      <c r="BG286" s="21" t="s">
        <v>557</v>
      </c>
      <c r="BH286" s="21">
        <v>3787</v>
      </c>
      <c r="BI286" s="21">
        <v>2776.53</v>
      </c>
      <c r="BJ286" s="21">
        <v>2941.3625000000002</v>
      </c>
      <c r="BK286" s="21">
        <v>770.78747499999997</v>
      </c>
      <c r="BL286" s="21">
        <v>758.10997499999996</v>
      </c>
      <c r="BM286" s="21">
        <v>9147593</v>
      </c>
      <c r="BN286" s="21" t="s">
        <v>119</v>
      </c>
      <c r="BO286" s="21" t="s">
        <v>558</v>
      </c>
      <c r="BP286" s="21">
        <v>324656</v>
      </c>
      <c r="BQ286" s="21">
        <v>0.64200000000000002</v>
      </c>
      <c r="BR286" s="21">
        <v>0.82699999999999996</v>
      </c>
      <c r="BS286" s="21" t="s">
        <v>119</v>
      </c>
      <c r="BT286" s="21">
        <v>53015</v>
      </c>
      <c r="BU286" s="21" t="s">
        <v>120</v>
      </c>
      <c r="BV286" s="21" t="s">
        <v>120</v>
      </c>
      <c r="BW286" s="22" t="s">
        <v>550</v>
      </c>
      <c r="BX286" s="23" t="str">
        <f>_xlfn.XLOOKUP(BW286,dimensions_items!$B$4:$B$35,dimensions_items!$C$4:$C$35,"NULL",0)</f>
        <v>R5.2OECD</v>
      </c>
      <c r="BY286" s="27" t="s">
        <v>40</v>
      </c>
      <c r="BZ286" s="28" t="s">
        <v>38</v>
      </c>
      <c r="CA286" s="22" t="s">
        <v>18</v>
      </c>
      <c r="CB286" s="22" t="s">
        <v>23</v>
      </c>
      <c r="CC286" s="21" t="str">
        <f t="shared" si="15"/>
        <v>RM</v>
      </c>
      <c r="CD286" s="21" t="str">
        <f t="shared" si="16"/>
        <v>S</v>
      </c>
      <c r="CE286" s="21" t="str">
        <f t="shared" si="17"/>
        <v>OECD_USA</v>
      </c>
      <c r="CF286" s="21">
        <f>IF(ISNUMBER(Table1[[#This Row],[concrete]]),Table1[[#This Row],[concrete]],IF(AND(ISNUMBER(Table1[[#This Row],[cement]]),ISNUMBER(Table1[[#This Row],[aggregates]])),Table1[[#This Row],[cement]]+Table1[[#This Row],[aggregates]],""))</f>
        <v>534.98385359999997</v>
      </c>
    </row>
    <row r="287" spans="1:84" s="8" customFormat="1">
      <c r="A287" s="10">
        <v>285</v>
      </c>
      <c r="B287" s="21" t="s">
        <v>544</v>
      </c>
      <c r="C287" s="21" t="s">
        <v>551</v>
      </c>
      <c r="D287" s="39"/>
      <c r="E287" s="10"/>
      <c r="F287" s="39">
        <v>4.3057050590000001</v>
      </c>
      <c r="G287" s="39"/>
      <c r="H287" s="39"/>
      <c r="I287" s="39"/>
      <c r="J287" s="120">
        <v>37.674919269999997</v>
      </c>
      <c r="K287" s="120"/>
      <c r="L287" s="120"/>
      <c r="M287" s="120">
        <v>146.39397199999999</v>
      </c>
      <c r="N287" s="120"/>
      <c r="O287" s="120"/>
      <c r="P287" s="120"/>
      <c r="Q287" s="120"/>
      <c r="R287" s="120"/>
      <c r="S287" s="120"/>
      <c r="T287" s="120"/>
      <c r="U287" s="120"/>
      <c r="V287" s="120"/>
      <c r="W287" s="120"/>
      <c r="X287" s="120"/>
      <c r="Y287" s="120"/>
      <c r="Z287" s="120"/>
      <c r="AA287" s="120"/>
      <c r="AB287" s="120"/>
      <c r="AC287" s="120"/>
      <c r="AD287" s="120"/>
      <c r="AE287" s="120"/>
      <c r="AF287" s="120"/>
      <c r="AG287" s="120"/>
      <c r="AH287" s="120"/>
      <c r="AI287" s="120"/>
      <c r="AJ287" s="120"/>
      <c r="AK287" s="120"/>
      <c r="AL287" s="21" t="s">
        <v>563</v>
      </c>
      <c r="AM287" s="39" t="s">
        <v>119</v>
      </c>
      <c r="AN287" s="21" t="s">
        <v>118</v>
      </c>
      <c r="AO287" s="21" t="s">
        <v>24</v>
      </c>
      <c r="AP287" s="21" t="s">
        <v>120</v>
      </c>
      <c r="AQ287" s="21" t="s">
        <v>121</v>
      </c>
      <c r="AR287" s="21" t="s">
        <v>119</v>
      </c>
      <c r="AS287" s="21" t="s">
        <v>553</v>
      </c>
      <c r="AT287" s="39">
        <v>2015</v>
      </c>
      <c r="AU287" s="21" t="s">
        <v>554</v>
      </c>
      <c r="AV287" s="21" t="s">
        <v>125</v>
      </c>
      <c r="AW287" s="21" t="s">
        <v>126</v>
      </c>
      <c r="AX287" s="21" t="s">
        <v>555</v>
      </c>
      <c r="AY287" s="21" t="str">
        <f>"https://doi.org/"&amp;Table1[[#This Row],[DOI]]</f>
        <v>https://doi.org/10.1111/jiec.12211</v>
      </c>
      <c r="AZ287" s="21" t="s">
        <v>120</v>
      </c>
      <c r="BA287" s="21" t="s">
        <v>1083</v>
      </c>
      <c r="BB287" s="21" t="s">
        <v>120</v>
      </c>
      <c r="BC287" s="21" t="s">
        <v>1082</v>
      </c>
      <c r="BD287" s="21" t="s">
        <v>562</v>
      </c>
      <c r="BE287" s="21" t="s">
        <v>131</v>
      </c>
      <c r="BF287" s="21" t="s">
        <v>549</v>
      </c>
      <c r="BG287" s="21" t="s">
        <v>557</v>
      </c>
      <c r="BH287" s="21">
        <v>3787</v>
      </c>
      <c r="BI287" s="21">
        <v>2776.53</v>
      </c>
      <c r="BJ287" s="21">
        <v>2941.3625000000002</v>
      </c>
      <c r="BK287" s="21">
        <v>770.78747499999997</v>
      </c>
      <c r="BL287" s="21">
        <v>758.10997499999996</v>
      </c>
      <c r="BM287" s="21">
        <v>9147593</v>
      </c>
      <c r="BN287" s="21" t="s">
        <v>119</v>
      </c>
      <c r="BO287" s="21" t="s">
        <v>558</v>
      </c>
      <c r="BP287" s="21">
        <v>324656</v>
      </c>
      <c r="BQ287" s="21">
        <v>0.64200000000000002</v>
      </c>
      <c r="BR287" s="21">
        <v>0.82699999999999996</v>
      </c>
      <c r="BS287" s="21" t="s">
        <v>119</v>
      </c>
      <c r="BT287" s="21">
        <v>53015</v>
      </c>
      <c r="BU287" s="21" t="s">
        <v>120</v>
      </c>
      <c r="BV287" s="21" t="s">
        <v>120</v>
      </c>
      <c r="BW287" s="22" t="s">
        <v>550</v>
      </c>
      <c r="BX287" s="23" t="str">
        <f>_xlfn.XLOOKUP(BW287,dimensions_items!$B$4:$B$35,dimensions_items!$C$4:$C$35,"NULL",0)</f>
        <v>R5.2OECD</v>
      </c>
      <c r="BY287" s="27" t="s">
        <v>40</v>
      </c>
      <c r="BZ287" s="28" t="s">
        <v>1600</v>
      </c>
      <c r="CA287" s="22" t="s">
        <v>18</v>
      </c>
      <c r="CB287" s="22" t="s">
        <v>23</v>
      </c>
      <c r="CC287" s="21" t="str">
        <f t="shared" si="15"/>
        <v>RM</v>
      </c>
      <c r="CD287" s="21" t="str">
        <f t="shared" si="16"/>
        <v>T</v>
      </c>
      <c r="CE287" s="21" t="str">
        <f t="shared" si="17"/>
        <v>OECD_USA</v>
      </c>
      <c r="CF287" s="21">
        <f>IF(ISNUMBER(Table1[[#This Row],[concrete]]),Table1[[#This Row],[concrete]],IF(AND(ISNUMBER(Table1[[#This Row],[cement]]),ISNUMBER(Table1[[#This Row],[aggregates]])),Table1[[#This Row],[cement]]+Table1[[#This Row],[aggregates]],""))</f>
        <v>146.39397199999999</v>
      </c>
    </row>
    <row r="288" spans="1:84" s="8" customFormat="1">
      <c r="A288" s="10">
        <v>286</v>
      </c>
      <c r="B288" s="21" t="s">
        <v>544</v>
      </c>
      <c r="C288" s="21" t="s">
        <v>551</v>
      </c>
      <c r="D288" s="39"/>
      <c r="E288" s="10"/>
      <c r="F288" s="39">
        <v>5.3821313240000004</v>
      </c>
      <c r="G288" s="39"/>
      <c r="H288" s="39"/>
      <c r="I288" s="39"/>
      <c r="J288" s="120">
        <v>82.884822389999997</v>
      </c>
      <c r="K288" s="120"/>
      <c r="L288" s="120"/>
      <c r="M288" s="120">
        <v>107.64262650000001</v>
      </c>
      <c r="N288" s="120"/>
      <c r="O288" s="120"/>
      <c r="P288" s="120"/>
      <c r="Q288" s="120"/>
      <c r="R288" s="120"/>
      <c r="S288" s="120"/>
      <c r="T288" s="120"/>
      <c r="U288" s="120"/>
      <c r="V288" s="120"/>
      <c r="W288" s="120"/>
      <c r="X288" s="120"/>
      <c r="Y288" s="120"/>
      <c r="Z288" s="120"/>
      <c r="AA288" s="120"/>
      <c r="AB288" s="120"/>
      <c r="AC288" s="120"/>
      <c r="AD288" s="120"/>
      <c r="AE288" s="120"/>
      <c r="AF288" s="120"/>
      <c r="AG288" s="120"/>
      <c r="AH288" s="120"/>
      <c r="AI288" s="120"/>
      <c r="AJ288" s="120"/>
      <c r="AK288" s="120"/>
      <c r="AL288" s="21" t="s">
        <v>564</v>
      </c>
      <c r="AM288" s="39" t="s">
        <v>119</v>
      </c>
      <c r="AN288" s="21" t="s">
        <v>118</v>
      </c>
      <c r="AO288" s="21" t="s">
        <v>24</v>
      </c>
      <c r="AP288" s="21" t="s">
        <v>120</v>
      </c>
      <c r="AQ288" s="21" t="s">
        <v>121</v>
      </c>
      <c r="AR288" s="21" t="s">
        <v>119</v>
      </c>
      <c r="AS288" s="21" t="s">
        <v>553</v>
      </c>
      <c r="AT288" s="39">
        <v>2015</v>
      </c>
      <c r="AU288" s="21" t="s">
        <v>554</v>
      </c>
      <c r="AV288" s="21" t="s">
        <v>125</v>
      </c>
      <c r="AW288" s="21" t="s">
        <v>126</v>
      </c>
      <c r="AX288" s="21" t="s">
        <v>555</v>
      </c>
      <c r="AY288" s="21" t="str">
        <f>"https://doi.org/"&amp;Table1[[#This Row],[DOI]]</f>
        <v>https://doi.org/10.1111/jiec.12211</v>
      </c>
      <c r="AZ288" s="21" t="s">
        <v>120</v>
      </c>
      <c r="BA288" s="21" t="s">
        <v>1083</v>
      </c>
      <c r="BB288" s="21" t="s">
        <v>120</v>
      </c>
      <c r="BC288" s="21" t="s">
        <v>1082</v>
      </c>
      <c r="BD288" s="21" t="s">
        <v>562</v>
      </c>
      <c r="BE288" s="21" t="s">
        <v>131</v>
      </c>
      <c r="BF288" s="21" t="s">
        <v>549</v>
      </c>
      <c r="BG288" s="21" t="s">
        <v>557</v>
      </c>
      <c r="BH288" s="21">
        <v>3787</v>
      </c>
      <c r="BI288" s="21">
        <v>2776.53</v>
      </c>
      <c r="BJ288" s="21">
        <v>2941.3625000000002</v>
      </c>
      <c r="BK288" s="21">
        <v>770.78747499999997</v>
      </c>
      <c r="BL288" s="21">
        <v>758.10997499999996</v>
      </c>
      <c r="BM288" s="21">
        <v>9147593</v>
      </c>
      <c r="BN288" s="21" t="s">
        <v>119</v>
      </c>
      <c r="BO288" s="21" t="s">
        <v>558</v>
      </c>
      <c r="BP288" s="21">
        <v>324656</v>
      </c>
      <c r="BQ288" s="21">
        <v>0.64200000000000002</v>
      </c>
      <c r="BR288" s="21">
        <v>0.82699999999999996</v>
      </c>
      <c r="BS288" s="21" t="s">
        <v>119</v>
      </c>
      <c r="BT288" s="21">
        <v>53015</v>
      </c>
      <c r="BU288" s="21" t="s">
        <v>120</v>
      </c>
      <c r="BV288" s="21" t="s">
        <v>120</v>
      </c>
      <c r="BW288" s="22" t="s">
        <v>550</v>
      </c>
      <c r="BX288" s="23" t="str">
        <f>_xlfn.XLOOKUP(BW288,dimensions_items!$B$4:$B$35,dimensions_items!$C$4:$C$35,"NULL",0)</f>
        <v>R5.2OECD</v>
      </c>
      <c r="BY288" s="27" t="s">
        <v>40</v>
      </c>
      <c r="BZ288" s="28" t="s">
        <v>26</v>
      </c>
      <c r="CA288" s="22" t="s">
        <v>18</v>
      </c>
      <c r="CB288" s="22" t="s">
        <v>23</v>
      </c>
      <c r="CC288" s="21" t="str">
        <f t="shared" si="15"/>
        <v>RM</v>
      </c>
      <c r="CD288" s="21" t="str">
        <f t="shared" si="16"/>
        <v>C</v>
      </c>
      <c r="CE288" s="21" t="str">
        <f t="shared" si="17"/>
        <v>OECD_USA</v>
      </c>
      <c r="CF288" s="21">
        <f>IF(ISNUMBER(Table1[[#This Row],[concrete]]),Table1[[#This Row],[concrete]],IF(AND(ISNUMBER(Table1[[#This Row],[cement]]),ISNUMBER(Table1[[#This Row],[aggregates]])),Table1[[#This Row],[cement]]+Table1[[#This Row],[aggregates]],""))</f>
        <v>107.64262650000001</v>
      </c>
    </row>
    <row r="289" spans="1:84" s="8" customFormat="1">
      <c r="A289" s="10">
        <v>287</v>
      </c>
      <c r="B289" s="21" t="s">
        <v>544</v>
      </c>
      <c r="C289" s="21" t="s">
        <v>551</v>
      </c>
      <c r="D289" s="39"/>
      <c r="E289" s="10"/>
      <c r="F289" s="39">
        <v>82.884822389999997</v>
      </c>
      <c r="G289" s="39"/>
      <c r="H289" s="39"/>
      <c r="I289" s="39"/>
      <c r="J289" s="120">
        <v>27.987082879999999</v>
      </c>
      <c r="K289" s="120"/>
      <c r="L289" s="120"/>
      <c r="M289" s="120">
        <v>132.40043059999999</v>
      </c>
      <c r="N289" s="120"/>
      <c r="O289" s="120"/>
      <c r="P289" s="120"/>
      <c r="Q289" s="120"/>
      <c r="R289" s="120"/>
      <c r="S289" s="120"/>
      <c r="T289" s="120"/>
      <c r="U289" s="120"/>
      <c r="V289" s="120"/>
      <c r="W289" s="120"/>
      <c r="X289" s="120"/>
      <c r="Y289" s="120"/>
      <c r="Z289" s="120"/>
      <c r="AA289" s="120"/>
      <c r="AB289" s="120"/>
      <c r="AC289" s="120"/>
      <c r="AD289" s="120"/>
      <c r="AE289" s="120"/>
      <c r="AF289" s="120"/>
      <c r="AG289" s="120"/>
      <c r="AH289" s="120"/>
      <c r="AI289" s="120"/>
      <c r="AJ289" s="120"/>
      <c r="AK289" s="120"/>
      <c r="AL289" s="21" t="s">
        <v>565</v>
      </c>
      <c r="AM289" s="39" t="s">
        <v>119</v>
      </c>
      <c r="AN289" s="21" t="s">
        <v>192</v>
      </c>
      <c r="AO289" s="21" t="s">
        <v>119</v>
      </c>
      <c r="AP289" s="21" t="s">
        <v>120</v>
      </c>
      <c r="AQ289" s="21" t="s">
        <v>121</v>
      </c>
      <c r="AR289" s="21" t="s">
        <v>119</v>
      </c>
      <c r="AS289" s="21" t="s">
        <v>553</v>
      </c>
      <c r="AT289" s="39">
        <v>2015</v>
      </c>
      <c r="AU289" s="21" t="s">
        <v>554</v>
      </c>
      <c r="AV289" s="21" t="s">
        <v>125</v>
      </c>
      <c r="AW289" s="21" t="s">
        <v>126</v>
      </c>
      <c r="AX289" s="21" t="s">
        <v>555</v>
      </c>
      <c r="AY289" s="21" t="str">
        <f>"https://doi.org/"&amp;Table1[[#This Row],[DOI]]</f>
        <v>https://doi.org/10.1111/jiec.12211</v>
      </c>
      <c r="AZ289" s="21" t="s">
        <v>120</v>
      </c>
      <c r="BA289" s="21" t="s">
        <v>1083</v>
      </c>
      <c r="BB289" s="21" t="s">
        <v>120</v>
      </c>
      <c r="BC289" s="21" t="s">
        <v>1082</v>
      </c>
      <c r="BD289" s="21" t="s">
        <v>562</v>
      </c>
      <c r="BE289" s="21" t="s">
        <v>131</v>
      </c>
      <c r="BF289" s="21" t="s">
        <v>549</v>
      </c>
      <c r="BG289" s="21" t="s">
        <v>557</v>
      </c>
      <c r="BH289" s="21">
        <v>3787</v>
      </c>
      <c r="BI289" s="21">
        <v>2776.53</v>
      </c>
      <c r="BJ289" s="21">
        <v>2941.3625000000002</v>
      </c>
      <c r="BK289" s="21">
        <v>770.78747499999997</v>
      </c>
      <c r="BL289" s="21">
        <v>758.10997499999996</v>
      </c>
      <c r="BM289" s="21">
        <v>9147593</v>
      </c>
      <c r="BN289" s="21" t="s">
        <v>119</v>
      </c>
      <c r="BO289" s="21" t="s">
        <v>558</v>
      </c>
      <c r="BP289" s="21">
        <v>324656</v>
      </c>
      <c r="BQ289" s="21">
        <v>0.64200000000000002</v>
      </c>
      <c r="BR289" s="21">
        <v>0.82699999999999996</v>
      </c>
      <c r="BS289" s="21" t="s">
        <v>119</v>
      </c>
      <c r="BT289" s="21">
        <v>53015</v>
      </c>
      <c r="BU289" s="21" t="s">
        <v>120</v>
      </c>
      <c r="BV289" s="21" t="s">
        <v>120</v>
      </c>
      <c r="BW289" s="22" t="s">
        <v>550</v>
      </c>
      <c r="BX289" s="23" t="str">
        <f>_xlfn.XLOOKUP(BW289,dimensions_items!$B$4:$B$35,dimensions_items!$C$4:$C$35,"NULL",0)</f>
        <v>R5.2OECD</v>
      </c>
      <c r="BY289" s="27" t="s">
        <v>50</v>
      </c>
      <c r="BZ289" s="28" t="s">
        <v>26</v>
      </c>
      <c r="CA289" s="22" t="s">
        <v>18</v>
      </c>
      <c r="CB289" s="22" t="s">
        <v>23</v>
      </c>
      <c r="CC289" s="21" t="str">
        <f t="shared" si="15"/>
        <v>NR</v>
      </c>
      <c r="CD289" s="21" t="str">
        <f t="shared" si="16"/>
        <v>C</v>
      </c>
      <c r="CE289" s="21" t="str">
        <f t="shared" si="17"/>
        <v>OECD_USA</v>
      </c>
      <c r="CF289" s="21">
        <f>IF(ISNUMBER(Table1[[#This Row],[concrete]]),Table1[[#This Row],[concrete]],IF(AND(ISNUMBER(Table1[[#This Row],[cement]]),ISNUMBER(Table1[[#This Row],[aggregates]])),Table1[[#This Row],[cement]]+Table1[[#This Row],[aggregates]],""))</f>
        <v>132.40043059999999</v>
      </c>
    </row>
    <row r="290" spans="1:84" s="8" customFormat="1">
      <c r="A290" s="10">
        <v>288</v>
      </c>
      <c r="B290" s="21" t="s">
        <v>544</v>
      </c>
      <c r="C290" s="21" t="s">
        <v>551</v>
      </c>
      <c r="D290" s="39"/>
      <c r="E290" s="10"/>
      <c r="F290" s="39">
        <v>1889.0670909999999</v>
      </c>
      <c r="G290" s="39"/>
      <c r="H290" s="39"/>
      <c r="I290" s="39"/>
      <c r="J290" s="120">
        <v>5.3819575259999999</v>
      </c>
      <c r="K290" s="120"/>
      <c r="L290" s="120"/>
      <c r="M290" s="120">
        <v>579.09862980000003</v>
      </c>
      <c r="N290" s="120"/>
      <c r="O290" s="120"/>
      <c r="P290" s="120"/>
      <c r="Q290" s="120"/>
      <c r="R290" s="120"/>
      <c r="S290" s="120"/>
      <c r="T290" s="120"/>
      <c r="U290" s="120"/>
      <c r="V290" s="120"/>
      <c r="W290" s="120"/>
      <c r="X290" s="120"/>
      <c r="Y290" s="120"/>
      <c r="Z290" s="120"/>
      <c r="AA290" s="120"/>
      <c r="AB290" s="120"/>
      <c r="AC290" s="120"/>
      <c r="AD290" s="120"/>
      <c r="AE290" s="120"/>
      <c r="AF290" s="120"/>
      <c r="AG290" s="120"/>
      <c r="AH290" s="120"/>
      <c r="AI290" s="120"/>
      <c r="AJ290" s="120"/>
      <c r="AK290" s="120"/>
      <c r="AL290" s="21" t="s">
        <v>566</v>
      </c>
      <c r="AM290" s="39" t="s">
        <v>119</v>
      </c>
      <c r="AN290" s="21" t="s">
        <v>192</v>
      </c>
      <c r="AO290" s="21" t="s">
        <v>119</v>
      </c>
      <c r="AP290" s="21" t="s">
        <v>120</v>
      </c>
      <c r="AQ290" s="21" t="s">
        <v>121</v>
      </c>
      <c r="AR290" s="21" t="s">
        <v>119</v>
      </c>
      <c r="AS290" s="21" t="s">
        <v>553</v>
      </c>
      <c r="AT290" s="39">
        <v>2015</v>
      </c>
      <c r="AU290" s="21" t="s">
        <v>554</v>
      </c>
      <c r="AV290" s="21" t="s">
        <v>125</v>
      </c>
      <c r="AW290" s="21" t="s">
        <v>126</v>
      </c>
      <c r="AX290" s="21" t="s">
        <v>555</v>
      </c>
      <c r="AY290" s="21" t="str">
        <f>"https://doi.org/"&amp;Table1[[#This Row],[DOI]]</f>
        <v>https://doi.org/10.1111/jiec.12211</v>
      </c>
      <c r="AZ290" s="21" t="s">
        <v>120</v>
      </c>
      <c r="BA290" s="21" t="s">
        <v>1086</v>
      </c>
      <c r="BB290" s="21" t="s">
        <v>120</v>
      </c>
      <c r="BC290" s="21" t="s">
        <v>1082</v>
      </c>
      <c r="BD290" s="21" t="s">
        <v>562</v>
      </c>
      <c r="BE290" s="21" t="s">
        <v>131</v>
      </c>
      <c r="BF290" s="21" t="s">
        <v>549</v>
      </c>
      <c r="BG290" s="21" t="s">
        <v>557</v>
      </c>
      <c r="BH290" s="21">
        <v>3787</v>
      </c>
      <c r="BI290" s="21">
        <v>2776.53</v>
      </c>
      <c r="BJ290" s="21">
        <v>2941.3625000000002</v>
      </c>
      <c r="BK290" s="21">
        <v>770.78747499999997</v>
      </c>
      <c r="BL290" s="21">
        <v>758.10997499999996</v>
      </c>
      <c r="BM290" s="21">
        <v>9147593</v>
      </c>
      <c r="BN290" s="21" t="s">
        <v>119</v>
      </c>
      <c r="BO290" s="21" t="s">
        <v>558</v>
      </c>
      <c r="BP290" s="21">
        <v>324656</v>
      </c>
      <c r="BQ290" s="21">
        <v>0.64200000000000002</v>
      </c>
      <c r="BR290" s="21">
        <v>0.82699999999999996</v>
      </c>
      <c r="BS290" s="21" t="s">
        <v>119</v>
      </c>
      <c r="BT290" s="21">
        <v>53015</v>
      </c>
      <c r="BU290" s="21" t="s">
        <v>120</v>
      </c>
      <c r="BV290" s="21" t="s">
        <v>120</v>
      </c>
      <c r="BW290" s="22" t="s">
        <v>550</v>
      </c>
      <c r="BX290" s="23" t="str">
        <f>_xlfn.XLOOKUP(BW290,dimensions_items!$B$4:$B$35,dimensions_items!$C$4:$C$35,"NULL",0)</f>
        <v>R5.2OECD</v>
      </c>
      <c r="BY290" s="23" t="s">
        <v>44</v>
      </c>
      <c r="BZ290" s="28" t="s">
        <v>26</v>
      </c>
      <c r="CA290" s="22" t="s">
        <v>18</v>
      </c>
      <c r="CB290" s="22" t="s">
        <v>23</v>
      </c>
      <c r="CC290" s="21" t="str">
        <f t="shared" si="15"/>
        <v>NR</v>
      </c>
      <c r="CD290" s="21" t="str">
        <f t="shared" si="16"/>
        <v>C</v>
      </c>
      <c r="CE290" s="21" t="str">
        <f t="shared" si="17"/>
        <v>OECD_USA</v>
      </c>
      <c r="CF290" s="21">
        <f>IF(ISNUMBER(Table1[[#This Row],[concrete]]),Table1[[#This Row],[concrete]],IF(AND(ISNUMBER(Table1[[#This Row],[cement]]),ISNUMBER(Table1[[#This Row],[aggregates]])),Table1[[#This Row],[cement]]+Table1[[#This Row],[aggregates]],""))</f>
        <v>579.09862980000003</v>
      </c>
    </row>
    <row r="291" spans="1:84" s="8" customFormat="1">
      <c r="A291" s="10">
        <v>289</v>
      </c>
      <c r="B291" s="21" t="s">
        <v>544</v>
      </c>
      <c r="C291" s="21" t="s">
        <v>551</v>
      </c>
      <c r="D291" s="39"/>
      <c r="E291" s="10"/>
      <c r="F291" s="39">
        <v>21.527830099999999</v>
      </c>
      <c r="G291" s="39"/>
      <c r="H291" s="39"/>
      <c r="I291" s="39"/>
      <c r="J291" s="120">
        <v>0</v>
      </c>
      <c r="K291" s="120"/>
      <c r="L291" s="120"/>
      <c r="M291" s="120">
        <v>557.57079969999995</v>
      </c>
      <c r="N291" s="120"/>
      <c r="O291" s="120"/>
      <c r="P291" s="120"/>
      <c r="Q291" s="120"/>
      <c r="R291" s="120"/>
      <c r="S291" s="120"/>
      <c r="T291" s="120"/>
      <c r="U291" s="120"/>
      <c r="V291" s="120"/>
      <c r="W291" s="120"/>
      <c r="X291" s="120"/>
      <c r="Y291" s="120"/>
      <c r="Z291" s="120"/>
      <c r="AA291" s="120"/>
      <c r="AB291" s="120"/>
      <c r="AC291" s="120"/>
      <c r="AD291" s="120"/>
      <c r="AE291" s="120"/>
      <c r="AF291" s="120"/>
      <c r="AG291" s="120"/>
      <c r="AH291" s="120"/>
      <c r="AI291" s="120"/>
      <c r="AJ291" s="120"/>
      <c r="AK291" s="120"/>
      <c r="AL291" s="21" t="s">
        <v>567</v>
      </c>
      <c r="AM291" s="39" t="s">
        <v>119</v>
      </c>
      <c r="AN291" s="21" t="s">
        <v>192</v>
      </c>
      <c r="AO291" s="21" t="s">
        <v>119</v>
      </c>
      <c r="AP291" s="21" t="s">
        <v>120</v>
      </c>
      <c r="AQ291" s="21" t="s">
        <v>121</v>
      </c>
      <c r="AR291" s="21" t="s">
        <v>119</v>
      </c>
      <c r="AS291" s="21" t="s">
        <v>553</v>
      </c>
      <c r="AT291" s="39">
        <v>2015</v>
      </c>
      <c r="AU291" s="21" t="s">
        <v>554</v>
      </c>
      <c r="AV291" s="21" t="s">
        <v>125</v>
      </c>
      <c r="AW291" s="21" t="s">
        <v>126</v>
      </c>
      <c r="AX291" s="21" t="s">
        <v>555</v>
      </c>
      <c r="AY291" s="21" t="str">
        <f>"https://doi.org/"&amp;Table1[[#This Row],[DOI]]</f>
        <v>https://doi.org/10.1111/jiec.12211</v>
      </c>
      <c r="AZ291" s="21" t="s">
        <v>120</v>
      </c>
      <c r="BA291" s="21" t="s">
        <v>1083</v>
      </c>
      <c r="BB291" s="21" t="s">
        <v>120</v>
      </c>
      <c r="BC291" s="21" t="s">
        <v>1082</v>
      </c>
      <c r="BD291" s="21" t="s">
        <v>562</v>
      </c>
      <c r="BE291" s="21" t="s">
        <v>131</v>
      </c>
      <c r="BF291" s="21" t="s">
        <v>549</v>
      </c>
      <c r="BG291" s="21" t="s">
        <v>557</v>
      </c>
      <c r="BH291" s="21">
        <v>3787</v>
      </c>
      <c r="BI291" s="21">
        <v>2776.53</v>
      </c>
      <c r="BJ291" s="21">
        <v>2941.3625000000002</v>
      </c>
      <c r="BK291" s="21">
        <v>770.78747499999997</v>
      </c>
      <c r="BL291" s="21">
        <v>758.10997499999996</v>
      </c>
      <c r="BM291" s="21">
        <v>9147593</v>
      </c>
      <c r="BN291" s="21" t="s">
        <v>119</v>
      </c>
      <c r="BO291" s="21" t="s">
        <v>558</v>
      </c>
      <c r="BP291" s="21">
        <v>324656</v>
      </c>
      <c r="BQ291" s="21">
        <v>0.64200000000000002</v>
      </c>
      <c r="BR291" s="21">
        <v>0.82699999999999996</v>
      </c>
      <c r="BS291" s="21" t="s">
        <v>119</v>
      </c>
      <c r="BT291" s="21">
        <v>53015</v>
      </c>
      <c r="BU291" s="21" t="s">
        <v>120</v>
      </c>
      <c r="BV291" s="21" t="s">
        <v>120</v>
      </c>
      <c r="BW291" s="22" t="s">
        <v>550</v>
      </c>
      <c r="BX291" s="23" t="str">
        <f>_xlfn.XLOOKUP(BW291,dimensions_items!$B$4:$B$35,dimensions_items!$C$4:$C$35,"NULL",0)</f>
        <v>R5.2OECD</v>
      </c>
      <c r="BY291" s="23" t="s">
        <v>45</v>
      </c>
      <c r="BZ291" s="28" t="s">
        <v>26</v>
      </c>
      <c r="CA291" s="22" t="s">
        <v>18</v>
      </c>
      <c r="CB291" s="22" t="s">
        <v>23</v>
      </c>
      <c r="CC291" s="21" t="str">
        <f t="shared" si="15"/>
        <v>NR</v>
      </c>
      <c r="CD291" s="21" t="str">
        <f t="shared" si="16"/>
        <v>C</v>
      </c>
      <c r="CE291" s="21" t="str">
        <f t="shared" si="17"/>
        <v>OECD_USA</v>
      </c>
      <c r="CF291" s="21">
        <f>IF(ISNUMBER(Table1[[#This Row],[concrete]]),Table1[[#This Row],[concrete]],IF(AND(ISNUMBER(Table1[[#This Row],[cement]]),ISNUMBER(Table1[[#This Row],[aggregates]])),Table1[[#This Row],[cement]]+Table1[[#This Row],[aggregates]],""))</f>
        <v>557.57079969999995</v>
      </c>
    </row>
    <row r="292" spans="1:84" s="8" customFormat="1">
      <c r="A292" s="10">
        <v>290</v>
      </c>
      <c r="B292" s="21" t="s">
        <v>544</v>
      </c>
      <c r="C292" s="21" t="s">
        <v>551</v>
      </c>
      <c r="D292" s="39"/>
      <c r="E292" s="10"/>
      <c r="F292" s="39">
        <v>130.24337209999999</v>
      </c>
      <c r="G292" s="39"/>
      <c r="H292" s="39"/>
      <c r="I292" s="39"/>
      <c r="J292" s="120">
        <v>0</v>
      </c>
      <c r="K292" s="120"/>
      <c r="L292" s="120"/>
      <c r="M292" s="120">
        <v>1190.4890049999999</v>
      </c>
      <c r="N292" s="120"/>
      <c r="O292" s="120"/>
      <c r="P292" s="120"/>
      <c r="Q292" s="120"/>
      <c r="R292" s="120"/>
      <c r="S292" s="120"/>
      <c r="T292" s="120"/>
      <c r="U292" s="120"/>
      <c r="V292" s="120"/>
      <c r="W292" s="120"/>
      <c r="X292" s="120"/>
      <c r="Y292" s="120"/>
      <c r="Z292" s="120"/>
      <c r="AA292" s="120"/>
      <c r="AB292" s="120"/>
      <c r="AC292" s="120"/>
      <c r="AD292" s="120"/>
      <c r="AE292" s="120"/>
      <c r="AF292" s="120"/>
      <c r="AG292" s="120"/>
      <c r="AH292" s="120"/>
      <c r="AI292" s="120"/>
      <c r="AJ292" s="120"/>
      <c r="AK292" s="120"/>
      <c r="AL292" s="21" t="s">
        <v>568</v>
      </c>
      <c r="AM292" s="39" t="s">
        <v>119</v>
      </c>
      <c r="AN292" s="21" t="s">
        <v>119</v>
      </c>
      <c r="AO292" s="21" t="s">
        <v>119</v>
      </c>
      <c r="AP292" s="21" t="s">
        <v>120</v>
      </c>
      <c r="AQ292" s="21" t="s">
        <v>121</v>
      </c>
      <c r="AR292" s="21" t="s">
        <v>119</v>
      </c>
      <c r="AS292" s="21" t="s">
        <v>553</v>
      </c>
      <c r="AT292" s="39">
        <v>2015</v>
      </c>
      <c r="AU292" s="21" t="s">
        <v>554</v>
      </c>
      <c r="AV292" s="21" t="s">
        <v>125</v>
      </c>
      <c r="AW292" s="21" t="s">
        <v>126</v>
      </c>
      <c r="AX292" s="21" t="s">
        <v>555</v>
      </c>
      <c r="AY292" s="21" t="str">
        <f>"https://doi.org/"&amp;Table1[[#This Row],[DOI]]</f>
        <v>https://doi.org/10.1111/jiec.12211</v>
      </c>
      <c r="AZ292" s="21" t="s">
        <v>120</v>
      </c>
      <c r="BA292" s="21" t="s">
        <v>1083</v>
      </c>
      <c r="BB292" s="21" t="s">
        <v>120</v>
      </c>
      <c r="BC292" s="21" t="s">
        <v>1082</v>
      </c>
      <c r="BD292" s="21" t="s">
        <v>562</v>
      </c>
      <c r="BE292" s="21" t="s">
        <v>131</v>
      </c>
      <c r="BF292" s="21" t="s">
        <v>549</v>
      </c>
      <c r="BG292" s="21" t="s">
        <v>557</v>
      </c>
      <c r="BH292" s="21">
        <v>3787</v>
      </c>
      <c r="BI292" s="21">
        <v>2776.53</v>
      </c>
      <c r="BJ292" s="21">
        <v>2941.3625000000002</v>
      </c>
      <c r="BK292" s="21">
        <v>770.78747499999997</v>
      </c>
      <c r="BL292" s="21">
        <v>758.10997499999996</v>
      </c>
      <c r="BM292" s="21">
        <v>9147593</v>
      </c>
      <c r="BN292" s="21" t="s">
        <v>119</v>
      </c>
      <c r="BO292" s="21" t="s">
        <v>558</v>
      </c>
      <c r="BP292" s="21">
        <v>324656</v>
      </c>
      <c r="BQ292" s="21">
        <v>0.64200000000000002</v>
      </c>
      <c r="BR292" s="21">
        <v>0.82699999999999996</v>
      </c>
      <c r="BS292" s="21" t="s">
        <v>119</v>
      </c>
      <c r="BT292" s="21">
        <v>53015</v>
      </c>
      <c r="BU292" s="21" t="s">
        <v>120</v>
      </c>
      <c r="BV292" s="21" t="s">
        <v>120</v>
      </c>
      <c r="BW292" s="22" t="s">
        <v>550</v>
      </c>
      <c r="BX292" s="23" t="str">
        <f>_xlfn.XLOOKUP(BW292,dimensions_items!$B$4:$B$35,dimensions_items!$C$4:$C$35,"NULL",0)</f>
        <v>R5.2OECD</v>
      </c>
      <c r="BY292" s="23" t="s">
        <v>49</v>
      </c>
      <c r="BZ292" s="28" t="s">
        <v>26</v>
      </c>
      <c r="CA292" s="22" t="s">
        <v>18</v>
      </c>
      <c r="CB292" s="22" t="s">
        <v>23</v>
      </c>
      <c r="CC292" s="21" t="str">
        <f t="shared" si="15"/>
        <v>NR</v>
      </c>
      <c r="CD292" s="21" t="str">
        <f t="shared" si="16"/>
        <v>C</v>
      </c>
      <c r="CE292" s="21" t="str">
        <f t="shared" si="17"/>
        <v>OECD_USA</v>
      </c>
      <c r="CF292" s="21">
        <f>IF(ISNUMBER(Table1[[#This Row],[concrete]]),Table1[[#This Row],[concrete]],IF(AND(ISNUMBER(Table1[[#This Row],[cement]]),ISNUMBER(Table1[[#This Row],[aggregates]])),Table1[[#This Row],[cement]]+Table1[[#This Row],[aggregates]],""))</f>
        <v>1190.4890049999999</v>
      </c>
    </row>
    <row r="293" spans="1:84" s="8" customFormat="1">
      <c r="A293" s="10">
        <v>291</v>
      </c>
      <c r="B293" s="21" t="s">
        <v>544</v>
      </c>
      <c r="C293" s="21" t="s">
        <v>551</v>
      </c>
      <c r="D293" s="39"/>
      <c r="E293" s="10"/>
      <c r="F293" s="39">
        <v>110.868325</v>
      </c>
      <c r="G293" s="39"/>
      <c r="H293" s="39"/>
      <c r="I293" s="39"/>
      <c r="J293" s="120">
        <v>1.0763915049999999</v>
      </c>
      <c r="K293" s="120"/>
      <c r="L293" s="120"/>
      <c r="M293" s="120">
        <v>989.20379319999995</v>
      </c>
      <c r="N293" s="120"/>
      <c r="O293" s="120"/>
      <c r="P293" s="120"/>
      <c r="Q293" s="120"/>
      <c r="R293" s="120"/>
      <c r="S293" s="120"/>
      <c r="T293" s="120"/>
      <c r="U293" s="120"/>
      <c r="V293" s="120"/>
      <c r="W293" s="120"/>
      <c r="X293" s="120"/>
      <c r="Y293" s="120"/>
      <c r="Z293" s="120"/>
      <c r="AA293" s="120"/>
      <c r="AB293" s="120"/>
      <c r="AC293" s="120"/>
      <c r="AD293" s="120"/>
      <c r="AE293" s="120"/>
      <c r="AF293" s="120"/>
      <c r="AG293" s="120"/>
      <c r="AH293" s="120"/>
      <c r="AI293" s="120"/>
      <c r="AJ293" s="120"/>
      <c r="AK293" s="120"/>
      <c r="AL293" s="21" t="s">
        <v>569</v>
      </c>
      <c r="AM293" s="39" t="s">
        <v>119</v>
      </c>
      <c r="AN293" s="21" t="s">
        <v>210</v>
      </c>
      <c r="AO293" s="21" t="s">
        <v>119</v>
      </c>
      <c r="AP293" s="21" t="s">
        <v>120</v>
      </c>
      <c r="AQ293" s="21" t="s">
        <v>121</v>
      </c>
      <c r="AR293" s="21" t="s">
        <v>119</v>
      </c>
      <c r="AS293" s="21" t="s">
        <v>553</v>
      </c>
      <c r="AT293" s="39">
        <v>2015</v>
      </c>
      <c r="AU293" s="21" t="s">
        <v>554</v>
      </c>
      <c r="AV293" s="21" t="s">
        <v>125</v>
      </c>
      <c r="AW293" s="21" t="s">
        <v>126</v>
      </c>
      <c r="AX293" s="21" t="s">
        <v>555</v>
      </c>
      <c r="AY293" s="21" t="str">
        <f>"https://doi.org/"&amp;Table1[[#This Row],[DOI]]</f>
        <v>https://doi.org/10.1111/jiec.12211</v>
      </c>
      <c r="AZ293" s="21" t="s">
        <v>120</v>
      </c>
      <c r="BA293" s="21" t="s">
        <v>1083</v>
      </c>
      <c r="BB293" s="21" t="s">
        <v>120</v>
      </c>
      <c r="BC293" s="21" t="s">
        <v>1082</v>
      </c>
      <c r="BD293" s="21" t="s">
        <v>562</v>
      </c>
      <c r="BE293" s="21" t="s">
        <v>131</v>
      </c>
      <c r="BF293" s="21" t="s">
        <v>549</v>
      </c>
      <c r="BG293" s="21" t="s">
        <v>557</v>
      </c>
      <c r="BH293" s="21">
        <v>3787</v>
      </c>
      <c r="BI293" s="21">
        <v>2776.53</v>
      </c>
      <c r="BJ293" s="21">
        <v>2941.3625000000002</v>
      </c>
      <c r="BK293" s="21">
        <v>770.78747499999997</v>
      </c>
      <c r="BL293" s="21">
        <v>758.10997499999996</v>
      </c>
      <c r="BM293" s="21">
        <v>9147593</v>
      </c>
      <c r="BN293" s="21" t="s">
        <v>119</v>
      </c>
      <c r="BO293" s="21" t="s">
        <v>558</v>
      </c>
      <c r="BP293" s="21">
        <v>324656</v>
      </c>
      <c r="BQ293" s="21">
        <v>0.64200000000000002</v>
      </c>
      <c r="BR293" s="21">
        <v>0.82699999999999996</v>
      </c>
      <c r="BS293" s="21" t="s">
        <v>119</v>
      </c>
      <c r="BT293" s="21">
        <v>53015</v>
      </c>
      <c r="BU293" s="21" t="s">
        <v>120</v>
      </c>
      <c r="BV293" s="21" t="s">
        <v>120</v>
      </c>
      <c r="BW293" s="22" t="s">
        <v>550</v>
      </c>
      <c r="BX293" s="23" t="str">
        <f>_xlfn.XLOOKUP(BW293,dimensions_items!$B$4:$B$35,dimensions_items!$C$4:$C$35,"NULL",0)</f>
        <v>R5.2OECD</v>
      </c>
      <c r="BY293" s="23" t="s">
        <v>48</v>
      </c>
      <c r="BZ293" s="28" t="s">
        <v>26</v>
      </c>
      <c r="CA293" s="22" t="s">
        <v>18</v>
      </c>
      <c r="CB293" s="22" t="s">
        <v>23</v>
      </c>
      <c r="CC293" s="21" t="str">
        <f t="shared" si="15"/>
        <v>NR</v>
      </c>
      <c r="CD293" s="21" t="str">
        <f t="shared" si="16"/>
        <v>C</v>
      </c>
      <c r="CE293" s="21" t="str">
        <f t="shared" si="17"/>
        <v>OECD_USA</v>
      </c>
      <c r="CF293" s="21">
        <f>IF(ISNUMBER(Table1[[#This Row],[concrete]]),Table1[[#This Row],[concrete]],IF(AND(ISNUMBER(Table1[[#This Row],[cement]]),ISNUMBER(Table1[[#This Row],[aggregates]])),Table1[[#This Row],[cement]]+Table1[[#This Row],[aggregates]],""))</f>
        <v>989.20379319999995</v>
      </c>
    </row>
    <row r="294" spans="1:84" s="8" customFormat="1">
      <c r="A294" s="10">
        <v>292</v>
      </c>
      <c r="B294" s="21" t="s">
        <v>544</v>
      </c>
      <c r="C294" s="21" t="s">
        <v>551</v>
      </c>
      <c r="D294" s="39"/>
      <c r="E294" s="10"/>
      <c r="F294" s="39">
        <v>89.340494919999998</v>
      </c>
      <c r="G294" s="39"/>
      <c r="H294" s="39"/>
      <c r="I294" s="39"/>
      <c r="J294" s="120">
        <v>1.0763915049999999</v>
      </c>
      <c r="K294" s="120"/>
      <c r="L294" s="120"/>
      <c r="M294" s="120">
        <v>566.18193169999995</v>
      </c>
      <c r="N294" s="120"/>
      <c r="O294" s="120"/>
      <c r="P294" s="120"/>
      <c r="Q294" s="120"/>
      <c r="R294" s="120"/>
      <c r="S294" s="120"/>
      <c r="T294" s="120"/>
      <c r="U294" s="120"/>
      <c r="V294" s="120"/>
      <c r="W294" s="120"/>
      <c r="X294" s="120"/>
      <c r="Y294" s="120"/>
      <c r="Z294" s="120"/>
      <c r="AA294" s="120"/>
      <c r="AB294" s="120"/>
      <c r="AC294" s="120"/>
      <c r="AD294" s="120"/>
      <c r="AE294" s="120"/>
      <c r="AF294" s="120"/>
      <c r="AG294" s="120"/>
      <c r="AH294" s="120"/>
      <c r="AI294" s="120"/>
      <c r="AJ294" s="120"/>
      <c r="AK294" s="120"/>
      <c r="AL294" s="24" t="s">
        <v>570</v>
      </c>
      <c r="AM294" s="39" t="s">
        <v>119</v>
      </c>
      <c r="AN294" s="21" t="s">
        <v>210</v>
      </c>
      <c r="AO294" s="21" t="s">
        <v>119</v>
      </c>
      <c r="AP294" s="21" t="s">
        <v>120</v>
      </c>
      <c r="AQ294" s="21" t="s">
        <v>121</v>
      </c>
      <c r="AR294" s="21" t="s">
        <v>119</v>
      </c>
      <c r="AS294" s="21" t="s">
        <v>553</v>
      </c>
      <c r="AT294" s="39">
        <v>2015</v>
      </c>
      <c r="AU294" s="21" t="s">
        <v>554</v>
      </c>
      <c r="AV294" s="21" t="s">
        <v>125</v>
      </c>
      <c r="AW294" s="21" t="s">
        <v>126</v>
      </c>
      <c r="AX294" s="21" t="s">
        <v>555</v>
      </c>
      <c r="AY294" s="21" t="str">
        <f>"https://doi.org/"&amp;Table1[[#This Row],[DOI]]</f>
        <v>https://doi.org/10.1111/jiec.12211</v>
      </c>
      <c r="AZ294" s="21" t="s">
        <v>120</v>
      </c>
      <c r="BA294" s="21" t="s">
        <v>1083</v>
      </c>
      <c r="BB294" s="21" t="s">
        <v>120</v>
      </c>
      <c r="BC294" s="21" t="s">
        <v>1082</v>
      </c>
      <c r="BD294" s="21" t="s">
        <v>562</v>
      </c>
      <c r="BE294" s="21" t="s">
        <v>131</v>
      </c>
      <c r="BF294" s="21" t="s">
        <v>549</v>
      </c>
      <c r="BG294" s="21" t="s">
        <v>557</v>
      </c>
      <c r="BH294" s="21">
        <v>3787</v>
      </c>
      <c r="BI294" s="21">
        <v>2776.53</v>
      </c>
      <c r="BJ294" s="21">
        <v>2941.3625000000002</v>
      </c>
      <c r="BK294" s="21">
        <v>770.78747499999997</v>
      </c>
      <c r="BL294" s="21">
        <v>758.10997499999996</v>
      </c>
      <c r="BM294" s="21">
        <v>9147593</v>
      </c>
      <c r="BN294" s="21" t="s">
        <v>119</v>
      </c>
      <c r="BO294" s="21" t="s">
        <v>558</v>
      </c>
      <c r="BP294" s="21">
        <v>324656</v>
      </c>
      <c r="BQ294" s="21">
        <v>0.64200000000000002</v>
      </c>
      <c r="BR294" s="21">
        <v>0.82699999999999996</v>
      </c>
      <c r="BS294" s="21" t="s">
        <v>119</v>
      </c>
      <c r="BT294" s="21">
        <v>53015</v>
      </c>
      <c r="BU294" s="21" t="s">
        <v>120</v>
      </c>
      <c r="BV294" s="21" t="s">
        <v>120</v>
      </c>
      <c r="BW294" s="22" t="s">
        <v>550</v>
      </c>
      <c r="BX294" s="23" t="str">
        <f>_xlfn.XLOOKUP(BW294,dimensions_items!$B$4:$B$35,dimensions_items!$C$4:$C$35,"NULL",0)</f>
        <v>R5.2OECD</v>
      </c>
      <c r="BY294" s="23" t="s">
        <v>47</v>
      </c>
      <c r="BZ294" s="28" t="s">
        <v>26</v>
      </c>
      <c r="CA294" s="22" t="s">
        <v>18</v>
      </c>
      <c r="CB294" s="22" t="s">
        <v>23</v>
      </c>
      <c r="CC294" s="21" t="str">
        <f t="shared" si="15"/>
        <v>NR</v>
      </c>
      <c r="CD294" s="21" t="str">
        <f t="shared" si="16"/>
        <v>C</v>
      </c>
      <c r="CE294" s="21" t="str">
        <f t="shared" si="17"/>
        <v>OECD_USA</v>
      </c>
      <c r="CF294" s="21">
        <f>IF(ISNUMBER(Table1[[#This Row],[concrete]]),Table1[[#This Row],[concrete]],IF(AND(ISNUMBER(Table1[[#This Row],[cement]]),ISNUMBER(Table1[[#This Row],[aggregates]])),Table1[[#This Row],[cement]]+Table1[[#This Row],[aggregates]],""))</f>
        <v>566.18193169999995</v>
      </c>
    </row>
    <row r="295" spans="1:84" s="8" customFormat="1">
      <c r="A295" s="10">
        <v>293</v>
      </c>
      <c r="B295" s="21" t="s">
        <v>544</v>
      </c>
      <c r="C295" s="21" t="s">
        <v>551</v>
      </c>
      <c r="D295" s="39"/>
      <c r="E295" s="10"/>
      <c r="F295" s="39">
        <v>94.722452450000006</v>
      </c>
      <c r="G295" s="39"/>
      <c r="H295" s="39"/>
      <c r="I295" s="39"/>
      <c r="J295" s="120">
        <v>39.826485689999998</v>
      </c>
      <c r="K295" s="120"/>
      <c r="L295" s="120"/>
      <c r="M295" s="120">
        <v>641.52933710000002</v>
      </c>
      <c r="N295" s="120"/>
      <c r="O295" s="120"/>
      <c r="P295" s="120"/>
      <c r="Q295" s="120"/>
      <c r="R295" s="120"/>
      <c r="S295" s="120"/>
      <c r="T295" s="120"/>
      <c r="U295" s="120"/>
      <c r="V295" s="120"/>
      <c r="W295" s="120"/>
      <c r="X295" s="120"/>
      <c r="Y295" s="120"/>
      <c r="Z295" s="120"/>
      <c r="AA295" s="120"/>
      <c r="AB295" s="120"/>
      <c r="AC295" s="120"/>
      <c r="AD295" s="120"/>
      <c r="AE295" s="120"/>
      <c r="AF295" s="120"/>
      <c r="AG295" s="120"/>
      <c r="AH295" s="120"/>
      <c r="AI295" s="120"/>
      <c r="AJ295" s="120"/>
      <c r="AK295" s="120"/>
      <c r="AL295" s="24" t="s">
        <v>571</v>
      </c>
      <c r="AM295" s="39" t="s">
        <v>119</v>
      </c>
      <c r="AN295" s="21" t="s">
        <v>119</v>
      </c>
      <c r="AO295" s="21" t="s">
        <v>119</v>
      </c>
      <c r="AP295" s="21" t="s">
        <v>120</v>
      </c>
      <c r="AQ295" s="21" t="s">
        <v>121</v>
      </c>
      <c r="AR295" s="21" t="s">
        <v>119</v>
      </c>
      <c r="AS295" s="21" t="s">
        <v>553</v>
      </c>
      <c r="AT295" s="39">
        <v>2015</v>
      </c>
      <c r="AU295" s="21" t="s">
        <v>554</v>
      </c>
      <c r="AV295" s="21" t="s">
        <v>125</v>
      </c>
      <c r="AW295" s="21" t="s">
        <v>126</v>
      </c>
      <c r="AX295" s="21" t="s">
        <v>555</v>
      </c>
      <c r="AY295" s="21" t="str">
        <f>"https://doi.org/"&amp;Table1[[#This Row],[DOI]]</f>
        <v>https://doi.org/10.1111/jiec.12211</v>
      </c>
      <c r="AZ295" s="21" t="s">
        <v>120</v>
      </c>
      <c r="BA295" s="21" t="s">
        <v>1083</v>
      </c>
      <c r="BB295" s="21" t="s">
        <v>120</v>
      </c>
      <c r="BC295" s="21" t="s">
        <v>1082</v>
      </c>
      <c r="BD295" s="21" t="s">
        <v>562</v>
      </c>
      <c r="BE295" s="21" t="s">
        <v>131</v>
      </c>
      <c r="BF295" s="21" t="s">
        <v>549</v>
      </c>
      <c r="BG295" s="21" t="s">
        <v>557</v>
      </c>
      <c r="BH295" s="21">
        <v>3787</v>
      </c>
      <c r="BI295" s="21">
        <v>2776.53</v>
      </c>
      <c r="BJ295" s="21">
        <v>2941.3625000000002</v>
      </c>
      <c r="BK295" s="21">
        <v>770.78747499999997</v>
      </c>
      <c r="BL295" s="21">
        <v>758.10997499999996</v>
      </c>
      <c r="BM295" s="21">
        <v>9147593</v>
      </c>
      <c r="BN295" s="21" t="s">
        <v>119</v>
      </c>
      <c r="BO295" s="21" t="s">
        <v>558</v>
      </c>
      <c r="BP295" s="21">
        <v>324656</v>
      </c>
      <c r="BQ295" s="21">
        <v>0.64200000000000002</v>
      </c>
      <c r="BR295" s="21">
        <v>0.82699999999999996</v>
      </c>
      <c r="BS295" s="21" t="s">
        <v>119</v>
      </c>
      <c r="BT295" s="21">
        <v>53015</v>
      </c>
      <c r="BU295" s="21" t="s">
        <v>120</v>
      </c>
      <c r="BV295" s="21" t="s">
        <v>120</v>
      </c>
      <c r="BW295" s="22" t="s">
        <v>550</v>
      </c>
      <c r="BX295" s="23" t="str">
        <f>_xlfn.XLOOKUP(BW295,dimensions_items!$B$4:$B$35,dimensions_items!$C$4:$C$35,"NULL",0)</f>
        <v>R5.2OECD</v>
      </c>
      <c r="BY295" s="23" t="s">
        <v>49</v>
      </c>
      <c r="BZ295" s="28" t="s">
        <v>26</v>
      </c>
      <c r="CA295" s="22" t="s">
        <v>18</v>
      </c>
      <c r="CB295" s="22" t="s">
        <v>23</v>
      </c>
      <c r="CC295" s="21" t="str">
        <f t="shared" si="15"/>
        <v>NR</v>
      </c>
      <c r="CD295" s="21" t="str">
        <f t="shared" si="16"/>
        <v>C</v>
      </c>
      <c r="CE295" s="21" t="str">
        <f t="shared" si="17"/>
        <v>OECD_USA</v>
      </c>
      <c r="CF295" s="21">
        <f>IF(ISNUMBER(Table1[[#This Row],[concrete]]),Table1[[#This Row],[concrete]],IF(AND(ISNUMBER(Table1[[#This Row],[cement]]),ISNUMBER(Table1[[#This Row],[aggregates]])),Table1[[#This Row],[cement]]+Table1[[#This Row],[aggregates]],""))</f>
        <v>641.52933710000002</v>
      </c>
    </row>
    <row r="296" spans="1:84" s="8" customFormat="1">
      <c r="A296" s="10">
        <v>294</v>
      </c>
      <c r="B296" s="21" t="s">
        <v>544</v>
      </c>
      <c r="C296" s="21" t="s">
        <v>551</v>
      </c>
      <c r="D296" s="39"/>
      <c r="E296" s="10"/>
      <c r="F296" s="39">
        <v>101.1808015</v>
      </c>
      <c r="G296" s="39"/>
      <c r="H296" s="39"/>
      <c r="I296" s="39"/>
      <c r="J296" s="120">
        <v>1.0763915049999999</v>
      </c>
      <c r="K296" s="120"/>
      <c r="L296" s="120"/>
      <c r="M296" s="120">
        <v>712.57117640000001</v>
      </c>
      <c r="N296" s="120"/>
      <c r="O296" s="120"/>
      <c r="P296" s="120"/>
      <c r="Q296" s="120"/>
      <c r="R296" s="120"/>
      <c r="S296" s="120"/>
      <c r="T296" s="120"/>
      <c r="U296" s="120"/>
      <c r="V296" s="120"/>
      <c r="W296" s="120"/>
      <c r="X296" s="120"/>
      <c r="Y296" s="120"/>
      <c r="Z296" s="120"/>
      <c r="AA296" s="120"/>
      <c r="AB296" s="120"/>
      <c r="AC296" s="120"/>
      <c r="AD296" s="120"/>
      <c r="AE296" s="120"/>
      <c r="AF296" s="120"/>
      <c r="AG296" s="120"/>
      <c r="AH296" s="120"/>
      <c r="AI296" s="120"/>
      <c r="AJ296" s="120"/>
      <c r="AK296" s="120"/>
      <c r="AL296" s="24" t="s">
        <v>572</v>
      </c>
      <c r="AM296" s="39" t="s">
        <v>119</v>
      </c>
      <c r="AN296" s="21" t="s">
        <v>119</v>
      </c>
      <c r="AO296" s="21" t="s">
        <v>119</v>
      </c>
      <c r="AP296" s="21" t="s">
        <v>120</v>
      </c>
      <c r="AQ296" s="21" t="s">
        <v>121</v>
      </c>
      <c r="AR296" s="21" t="s">
        <v>119</v>
      </c>
      <c r="AS296" s="21" t="s">
        <v>553</v>
      </c>
      <c r="AT296" s="39">
        <v>2015</v>
      </c>
      <c r="AU296" s="21" t="s">
        <v>554</v>
      </c>
      <c r="AV296" s="21" t="s">
        <v>125</v>
      </c>
      <c r="AW296" s="21" t="s">
        <v>126</v>
      </c>
      <c r="AX296" s="21" t="s">
        <v>555</v>
      </c>
      <c r="AY296" s="21" t="str">
        <f>"https://doi.org/"&amp;Table1[[#This Row],[DOI]]</f>
        <v>https://doi.org/10.1111/jiec.12211</v>
      </c>
      <c r="AZ296" s="21" t="s">
        <v>120</v>
      </c>
      <c r="BA296" s="21" t="s">
        <v>1083</v>
      </c>
      <c r="BB296" s="21" t="s">
        <v>120</v>
      </c>
      <c r="BC296" s="21" t="s">
        <v>1082</v>
      </c>
      <c r="BD296" s="21" t="s">
        <v>562</v>
      </c>
      <c r="BE296" s="21" t="s">
        <v>131</v>
      </c>
      <c r="BF296" s="21" t="s">
        <v>549</v>
      </c>
      <c r="BG296" s="21" t="s">
        <v>557</v>
      </c>
      <c r="BH296" s="21">
        <v>3787</v>
      </c>
      <c r="BI296" s="21">
        <v>2776.53</v>
      </c>
      <c r="BJ296" s="21">
        <v>2941.3625000000002</v>
      </c>
      <c r="BK296" s="21">
        <v>770.78747499999997</v>
      </c>
      <c r="BL296" s="21">
        <v>758.10997499999996</v>
      </c>
      <c r="BM296" s="21">
        <v>9147593</v>
      </c>
      <c r="BN296" s="21" t="s">
        <v>119</v>
      </c>
      <c r="BO296" s="21" t="s">
        <v>558</v>
      </c>
      <c r="BP296" s="21">
        <v>324656</v>
      </c>
      <c r="BQ296" s="21">
        <v>0.64200000000000002</v>
      </c>
      <c r="BR296" s="21">
        <v>0.82699999999999996</v>
      </c>
      <c r="BS296" s="21" t="s">
        <v>119</v>
      </c>
      <c r="BT296" s="21">
        <v>53015</v>
      </c>
      <c r="BU296" s="21" t="s">
        <v>120</v>
      </c>
      <c r="BV296" s="21" t="s">
        <v>120</v>
      </c>
      <c r="BW296" s="22" t="s">
        <v>550</v>
      </c>
      <c r="BX296" s="23" t="str">
        <f>_xlfn.XLOOKUP(BW296,dimensions_items!$B$4:$B$35,dimensions_items!$C$4:$C$35,"NULL",0)</f>
        <v>R5.2OECD</v>
      </c>
      <c r="BY296" s="23" t="s">
        <v>49</v>
      </c>
      <c r="BZ296" s="28" t="s">
        <v>26</v>
      </c>
      <c r="CA296" s="22" t="s">
        <v>18</v>
      </c>
      <c r="CB296" s="22" t="s">
        <v>23</v>
      </c>
      <c r="CC296" s="21" t="str">
        <f t="shared" si="15"/>
        <v>NR</v>
      </c>
      <c r="CD296" s="21" t="str">
        <f t="shared" si="16"/>
        <v>C</v>
      </c>
      <c r="CE296" s="21" t="str">
        <f t="shared" si="17"/>
        <v>OECD_USA</v>
      </c>
      <c r="CF296" s="21">
        <f>IF(ISNUMBER(Table1[[#This Row],[concrete]]),Table1[[#This Row],[concrete]],IF(AND(ISNUMBER(Table1[[#This Row],[cement]]),ISNUMBER(Table1[[#This Row],[aggregates]])),Table1[[#This Row],[cement]]+Table1[[#This Row],[aggregates]],""))</f>
        <v>712.57117640000001</v>
      </c>
    </row>
    <row r="297" spans="1:84" s="8" customFormat="1">
      <c r="A297" s="10">
        <v>295</v>
      </c>
      <c r="B297" s="21" t="s">
        <v>573</v>
      </c>
      <c r="C297" s="21" t="s">
        <v>574</v>
      </c>
      <c r="D297" s="39">
        <v>1960</v>
      </c>
      <c r="E297" s="10"/>
      <c r="F297" s="39">
        <v>16.600000000000001</v>
      </c>
      <c r="G297" s="39"/>
      <c r="H297" s="39"/>
      <c r="I297" s="39">
        <v>1.2</v>
      </c>
      <c r="J297" s="120">
        <v>105</v>
      </c>
      <c r="K297" s="120"/>
      <c r="L297" s="120"/>
      <c r="M297" s="120">
        <v>0</v>
      </c>
      <c r="N297" s="120">
        <v>142.9</v>
      </c>
      <c r="O297" s="120">
        <v>717.5</v>
      </c>
      <c r="P297" s="120">
        <v>0</v>
      </c>
      <c r="Q297" s="120"/>
      <c r="R297" s="120"/>
      <c r="S297" s="120">
        <v>0</v>
      </c>
      <c r="T297" s="120"/>
      <c r="U297" s="120"/>
      <c r="V297" s="120"/>
      <c r="W297" s="120">
        <v>729.8</v>
      </c>
      <c r="X297" s="120">
        <v>5.6</v>
      </c>
      <c r="Y297" s="120">
        <v>511.5</v>
      </c>
      <c r="Z297" s="120"/>
      <c r="AA297" s="120">
        <v>30.8</v>
      </c>
      <c r="AB297" s="120">
        <v>0.8</v>
      </c>
      <c r="AC297" s="120"/>
      <c r="AD297" s="120"/>
      <c r="AE297" s="120"/>
      <c r="AF297" s="120"/>
      <c r="AG297" s="120"/>
      <c r="AH297" s="120"/>
      <c r="AI297" s="120"/>
      <c r="AJ297" s="120"/>
      <c r="AK297" s="120">
        <v>2</v>
      </c>
      <c r="AL297" s="21" t="s">
        <v>575</v>
      </c>
      <c r="AM297" s="39" t="s">
        <v>119</v>
      </c>
      <c r="AN297" s="21" t="s">
        <v>118</v>
      </c>
      <c r="AO297" s="21" t="s">
        <v>20</v>
      </c>
      <c r="AP297" s="21" t="s">
        <v>120</v>
      </c>
      <c r="AQ297" s="21" t="s">
        <v>121</v>
      </c>
      <c r="AR297" s="21" t="s">
        <v>122</v>
      </c>
      <c r="AS297" s="21" t="s">
        <v>576</v>
      </c>
      <c r="AT297" s="39">
        <v>2015</v>
      </c>
      <c r="AU297" s="21" t="s">
        <v>577</v>
      </c>
      <c r="AV297" s="21" t="s">
        <v>578</v>
      </c>
      <c r="AW297" s="21" t="s">
        <v>126</v>
      </c>
      <c r="AX297" s="21" t="s">
        <v>579</v>
      </c>
      <c r="AY297" s="21" t="str">
        <f>"https://doi.org/"&amp;Table1[[#This Row],[DOI]]</f>
        <v>https://doi.org/10.3390/buildings5041131</v>
      </c>
      <c r="AZ297" s="21" t="s">
        <v>1560</v>
      </c>
      <c r="BA297" s="21" t="s">
        <v>120</v>
      </c>
      <c r="BB297" s="21" t="s">
        <v>580</v>
      </c>
      <c r="BC297" s="21" t="s">
        <v>1084</v>
      </c>
      <c r="BD297" s="21" t="s">
        <v>523</v>
      </c>
      <c r="BE297" s="21" t="s">
        <v>131</v>
      </c>
      <c r="BF297" s="21" t="s">
        <v>389</v>
      </c>
      <c r="BG297" s="21" t="s">
        <v>581</v>
      </c>
      <c r="BH297" s="21">
        <v>691</v>
      </c>
      <c r="BI297" s="21">
        <v>7.0000000000000001E-3</v>
      </c>
      <c r="BJ297" s="21">
        <v>2E-3</v>
      </c>
      <c r="BK297" s="21">
        <v>2590.5</v>
      </c>
      <c r="BL297" s="21">
        <v>2779.73</v>
      </c>
      <c r="BM297" s="21">
        <v>1811569</v>
      </c>
      <c r="BN297" s="21">
        <v>95961</v>
      </c>
      <c r="BO297" s="21" t="s">
        <v>119</v>
      </c>
      <c r="BP297" s="21">
        <v>250431</v>
      </c>
      <c r="BQ297" s="21">
        <v>0.14585999999999999</v>
      </c>
      <c r="BR297" s="21">
        <v>0.53312999999999999</v>
      </c>
      <c r="BS297" s="21">
        <v>1475</v>
      </c>
      <c r="BT297" s="21">
        <v>9720</v>
      </c>
      <c r="BU297" s="21" t="s">
        <v>120</v>
      </c>
      <c r="BV297" s="21" t="s">
        <v>120</v>
      </c>
      <c r="BW297" s="22" t="s">
        <v>582</v>
      </c>
      <c r="BX297" s="23" t="str">
        <f>_xlfn.XLOOKUP(BW297,dimensions_items!$B$4:$B$35,dimensions_items!$C$4:$C$35,"NULL",0)</f>
        <v>R5.2ASIA</v>
      </c>
      <c r="BY297" s="27" t="s">
        <v>21</v>
      </c>
      <c r="BZ297" s="28" t="s">
        <v>1492</v>
      </c>
      <c r="CA297" s="22" t="s">
        <v>18</v>
      </c>
      <c r="CB297" s="22" t="s">
        <v>23</v>
      </c>
      <c r="CC297" s="21" t="str">
        <f t="shared" si="15"/>
        <v>RS</v>
      </c>
      <c r="CD297" s="21" t="str">
        <f t="shared" si="16"/>
        <v>M</v>
      </c>
      <c r="CE297" s="21" t="str">
        <f t="shared" si="17"/>
        <v>ASIA_IDN</v>
      </c>
      <c r="CF297" s="21">
        <f>IF(ISNUMBER(Table1[[#This Row],[concrete]]),Table1[[#This Row],[concrete]],IF(AND(ISNUMBER(Table1[[#This Row],[cement]]),ISNUMBER(Table1[[#This Row],[aggregates]])),Table1[[#This Row],[cement]]+Table1[[#This Row],[aggregates]],""))</f>
        <v>0</v>
      </c>
    </row>
    <row r="298" spans="1:84" s="8" customFormat="1">
      <c r="A298" s="10">
        <v>296</v>
      </c>
      <c r="B298" s="21" t="s">
        <v>573</v>
      </c>
      <c r="C298" s="21" t="s">
        <v>583</v>
      </c>
      <c r="D298" s="39">
        <v>1960</v>
      </c>
      <c r="E298" s="10"/>
      <c r="F298" s="39">
        <v>17.3</v>
      </c>
      <c r="G298" s="39"/>
      <c r="H298" s="39"/>
      <c r="I298" s="39">
        <v>0.8</v>
      </c>
      <c r="J298" s="120">
        <v>143.1</v>
      </c>
      <c r="K298" s="120"/>
      <c r="L298" s="120"/>
      <c r="M298" s="120">
        <v>0</v>
      </c>
      <c r="N298" s="120">
        <v>118.8</v>
      </c>
      <c r="O298" s="120">
        <v>561</v>
      </c>
      <c r="P298" s="120">
        <v>7.5</v>
      </c>
      <c r="Q298" s="120"/>
      <c r="R298" s="120"/>
      <c r="S298" s="120">
        <v>0.3</v>
      </c>
      <c r="T298" s="120"/>
      <c r="U298" s="120"/>
      <c r="V298" s="120"/>
      <c r="W298" s="120">
        <v>623.1</v>
      </c>
      <c r="X298" s="120">
        <v>0.6</v>
      </c>
      <c r="Y298" s="120">
        <v>392.4</v>
      </c>
      <c r="Z298" s="120"/>
      <c r="AA298" s="120">
        <v>15.5</v>
      </c>
      <c r="AB298" s="120">
        <v>1.2</v>
      </c>
      <c r="AC298" s="120"/>
      <c r="AD298" s="120"/>
      <c r="AE298" s="120"/>
      <c r="AF298" s="120"/>
      <c r="AG298" s="120"/>
      <c r="AH298" s="120"/>
      <c r="AI298" s="120"/>
      <c r="AJ298" s="120"/>
      <c r="AK298" s="120">
        <v>1.6</v>
      </c>
      <c r="AL298" s="21" t="s">
        <v>575</v>
      </c>
      <c r="AM298" s="39" t="s">
        <v>119</v>
      </c>
      <c r="AN298" s="21" t="s">
        <v>118</v>
      </c>
      <c r="AO298" s="21" t="s">
        <v>20</v>
      </c>
      <c r="AP298" s="21" t="s">
        <v>120</v>
      </c>
      <c r="AQ298" s="21" t="s">
        <v>121</v>
      </c>
      <c r="AR298" s="21" t="s">
        <v>122</v>
      </c>
      <c r="AS298" s="21" t="s">
        <v>576</v>
      </c>
      <c r="AT298" s="39">
        <v>2015</v>
      </c>
      <c r="AU298" s="21" t="s">
        <v>577</v>
      </c>
      <c r="AV298" s="21" t="s">
        <v>578</v>
      </c>
      <c r="AW298" s="21" t="s">
        <v>126</v>
      </c>
      <c r="AX298" s="21" t="s">
        <v>579</v>
      </c>
      <c r="AY298" s="21" t="str">
        <f>"https://doi.org/"&amp;Table1[[#This Row],[DOI]]</f>
        <v>https://doi.org/10.3390/buildings5041131</v>
      </c>
      <c r="AZ298" s="21" t="s">
        <v>120</v>
      </c>
      <c r="BA298" s="21" t="s">
        <v>120</v>
      </c>
      <c r="BB298" s="21" t="s">
        <v>580</v>
      </c>
      <c r="BC298" s="21" t="s">
        <v>1084</v>
      </c>
      <c r="BD298" s="21" t="s">
        <v>523</v>
      </c>
      <c r="BE298" s="21" t="s">
        <v>131</v>
      </c>
      <c r="BF298" s="21" t="s">
        <v>389</v>
      </c>
      <c r="BG298" s="21" t="s">
        <v>366</v>
      </c>
      <c r="BH298" s="21">
        <v>771</v>
      </c>
      <c r="BI298" s="21">
        <v>7.0000000000000001E-3</v>
      </c>
      <c r="BJ298" s="21">
        <v>2E-3</v>
      </c>
      <c r="BK298" s="21">
        <v>2590.5</v>
      </c>
      <c r="BL298" s="21">
        <v>2779.73</v>
      </c>
      <c r="BM298" s="21">
        <v>1811569</v>
      </c>
      <c r="BN298" s="21">
        <v>95961</v>
      </c>
      <c r="BO298" s="21" t="s">
        <v>119</v>
      </c>
      <c r="BP298" s="21">
        <v>250431</v>
      </c>
      <c r="BQ298" s="21">
        <v>0.14585999999999999</v>
      </c>
      <c r="BR298" s="21">
        <v>0.53312999999999999</v>
      </c>
      <c r="BS298" s="21">
        <v>1475</v>
      </c>
      <c r="BT298" s="21">
        <v>9720</v>
      </c>
      <c r="BU298" s="21" t="s">
        <v>120</v>
      </c>
      <c r="BV298" s="21" t="s">
        <v>120</v>
      </c>
      <c r="BW298" s="22" t="s">
        <v>582</v>
      </c>
      <c r="BX298" s="23" t="str">
        <f>_xlfn.XLOOKUP(BW298,dimensions_items!$B$4:$B$35,dimensions_items!$C$4:$C$35,"NULL",0)</f>
        <v>R5.2ASIA</v>
      </c>
      <c r="BY298" s="27" t="s">
        <v>21</v>
      </c>
      <c r="BZ298" s="28" t="s">
        <v>1492</v>
      </c>
      <c r="CA298" s="22" t="s">
        <v>18</v>
      </c>
      <c r="CB298" s="22" t="s">
        <v>23</v>
      </c>
      <c r="CC298" s="21" t="str">
        <f t="shared" si="15"/>
        <v>RS</v>
      </c>
      <c r="CD298" s="21" t="str">
        <f t="shared" si="16"/>
        <v>M</v>
      </c>
      <c r="CE298" s="21" t="str">
        <f t="shared" si="17"/>
        <v>ASIA_IDN</v>
      </c>
      <c r="CF298" s="21">
        <f>IF(ISNUMBER(Table1[[#This Row],[concrete]]),Table1[[#This Row],[concrete]],IF(AND(ISNUMBER(Table1[[#This Row],[cement]]),ISNUMBER(Table1[[#This Row],[aggregates]])),Table1[[#This Row],[cement]]+Table1[[#This Row],[aggregates]],""))</f>
        <v>0</v>
      </c>
    </row>
    <row r="299" spans="1:84" s="8" customFormat="1">
      <c r="A299" s="10">
        <v>297</v>
      </c>
      <c r="B299" s="21" t="s">
        <v>573</v>
      </c>
      <c r="C299" s="21" t="s">
        <v>574</v>
      </c>
      <c r="D299" s="46">
        <v>1960</v>
      </c>
      <c r="E299" s="47"/>
      <c r="F299" s="39">
        <v>36.6</v>
      </c>
      <c r="G299" s="39"/>
      <c r="H299" s="39"/>
      <c r="I299" s="39">
        <v>0.1</v>
      </c>
      <c r="J299" s="120">
        <v>131</v>
      </c>
      <c r="K299" s="120"/>
      <c r="L299" s="120"/>
      <c r="M299" s="120">
        <v>0</v>
      </c>
      <c r="N299" s="120">
        <v>175.7</v>
      </c>
      <c r="O299" s="120">
        <v>623.1</v>
      </c>
      <c r="P299" s="120">
        <v>0</v>
      </c>
      <c r="Q299" s="120"/>
      <c r="R299" s="120"/>
      <c r="S299" s="120">
        <v>7</v>
      </c>
      <c r="T299" s="120"/>
      <c r="U299" s="120"/>
      <c r="V299" s="120"/>
      <c r="W299" s="120">
        <v>696.5</v>
      </c>
      <c r="X299" s="120">
        <v>2.1</v>
      </c>
      <c r="Y299" s="120">
        <v>350.1</v>
      </c>
      <c r="Z299" s="120"/>
      <c r="AA299" s="120">
        <v>33.9</v>
      </c>
      <c r="AB299" s="120">
        <v>0.8</v>
      </c>
      <c r="AC299" s="120"/>
      <c r="AD299" s="120"/>
      <c r="AE299" s="120"/>
      <c r="AF299" s="120"/>
      <c r="AG299" s="120"/>
      <c r="AH299" s="120"/>
      <c r="AI299" s="120"/>
      <c r="AJ299" s="120"/>
      <c r="AK299" s="120">
        <v>5.4</v>
      </c>
      <c r="AL299" s="21" t="s">
        <v>584</v>
      </c>
      <c r="AM299" s="39" t="s">
        <v>119</v>
      </c>
      <c r="AN299" s="21" t="s">
        <v>118</v>
      </c>
      <c r="AO299" s="21" t="s">
        <v>20</v>
      </c>
      <c r="AP299" s="21" t="s">
        <v>120</v>
      </c>
      <c r="AQ299" s="21" t="s">
        <v>121</v>
      </c>
      <c r="AR299" s="21" t="s">
        <v>122</v>
      </c>
      <c r="AS299" s="21" t="s">
        <v>576</v>
      </c>
      <c r="AT299" s="39">
        <v>2015</v>
      </c>
      <c r="AU299" s="21" t="s">
        <v>577</v>
      </c>
      <c r="AV299" s="21" t="s">
        <v>578</v>
      </c>
      <c r="AW299" s="21" t="s">
        <v>126</v>
      </c>
      <c r="AX299" s="21" t="s">
        <v>579</v>
      </c>
      <c r="AY299" s="21" t="str">
        <f>"https://doi.org/"&amp;Table1[[#This Row],[DOI]]</f>
        <v>https://doi.org/10.3390/buildings5041131</v>
      </c>
      <c r="AZ299" s="21" t="s">
        <v>120</v>
      </c>
      <c r="BA299" s="21" t="s">
        <v>120</v>
      </c>
      <c r="BB299" s="21" t="s">
        <v>580</v>
      </c>
      <c r="BC299" s="21" t="s">
        <v>1084</v>
      </c>
      <c r="BD299" s="21" t="s">
        <v>523</v>
      </c>
      <c r="BE299" s="21" t="s">
        <v>131</v>
      </c>
      <c r="BF299" s="21" t="s">
        <v>389</v>
      </c>
      <c r="BG299" s="21" t="s">
        <v>581</v>
      </c>
      <c r="BH299" s="21">
        <v>691</v>
      </c>
      <c r="BI299" s="21">
        <v>7.0000000000000001E-3</v>
      </c>
      <c r="BJ299" s="21">
        <v>2E-3</v>
      </c>
      <c r="BK299" s="21">
        <v>2590.5</v>
      </c>
      <c r="BL299" s="21">
        <v>2779.73</v>
      </c>
      <c r="BM299" s="21">
        <v>1811569</v>
      </c>
      <c r="BN299" s="21">
        <v>95961</v>
      </c>
      <c r="BO299" s="21" t="s">
        <v>119</v>
      </c>
      <c r="BP299" s="21">
        <v>250431</v>
      </c>
      <c r="BQ299" s="21">
        <v>0.14585999999999999</v>
      </c>
      <c r="BR299" s="21">
        <v>0.53312999999999999</v>
      </c>
      <c r="BS299" s="21">
        <v>1475</v>
      </c>
      <c r="BT299" s="21">
        <v>9720</v>
      </c>
      <c r="BU299" s="21" t="s">
        <v>120</v>
      </c>
      <c r="BV299" s="21" t="s">
        <v>120</v>
      </c>
      <c r="BW299" s="22" t="s">
        <v>582</v>
      </c>
      <c r="BX299" s="23" t="str">
        <f>_xlfn.XLOOKUP(BW299,dimensions_items!$B$4:$B$35,dimensions_items!$C$4:$C$35,"NULL",0)</f>
        <v>R5.2ASIA</v>
      </c>
      <c r="BY299" s="23" t="s">
        <v>16</v>
      </c>
      <c r="BZ299" s="28" t="s">
        <v>1492</v>
      </c>
      <c r="CA299" s="22" t="s">
        <v>18</v>
      </c>
      <c r="CB299" s="22" t="s">
        <v>23</v>
      </c>
      <c r="CC299" s="21" t="str">
        <f t="shared" si="15"/>
        <v>RS</v>
      </c>
      <c r="CD299" s="21" t="str">
        <f t="shared" si="16"/>
        <v>M</v>
      </c>
      <c r="CE299" s="21" t="str">
        <f t="shared" si="17"/>
        <v>ASIA_IDN</v>
      </c>
      <c r="CF299" s="21">
        <f>IF(ISNUMBER(Table1[[#This Row],[concrete]]),Table1[[#This Row],[concrete]],IF(AND(ISNUMBER(Table1[[#This Row],[cement]]),ISNUMBER(Table1[[#This Row],[aggregates]])),Table1[[#This Row],[cement]]+Table1[[#This Row],[aggregates]],""))</f>
        <v>0</v>
      </c>
    </row>
    <row r="300" spans="1:84" s="8" customFormat="1">
      <c r="A300" s="10">
        <v>298</v>
      </c>
      <c r="B300" s="21" t="s">
        <v>573</v>
      </c>
      <c r="C300" s="21" t="s">
        <v>583</v>
      </c>
      <c r="D300" s="46">
        <v>1960</v>
      </c>
      <c r="E300" s="47"/>
      <c r="F300" s="39">
        <v>37.700000000000003</v>
      </c>
      <c r="G300" s="39"/>
      <c r="H300" s="39"/>
      <c r="I300" s="39">
        <v>0.1</v>
      </c>
      <c r="J300" s="120">
        <v>161.5</v>
      </c>
      <c r="K300" s="120"/>
      <c r="L300" s="120"/>
      <c r="M300" s="120">
        <v>0</v>
      </c>
      <c r="N300" s="120">
        <v>185</v>
      </c>
      <c r="O300" s="120">
        <v>674.4</v>
      </c>
      <c r="P300" s="120">
        <v>0</v>
      </c>
      <c r="Q300" s="120"/>
      <c r="R300" s="120"/>
      <c r="S300" s="120">
        <v>1.3</v>
      </c>
      <c r="T300" s="120"/>
      <c r="U300" s="120"/>
      <c r="V300" s="120"/>
      <c r="W300" s="120">
        <v>682.6</v>
      </c>
      <c r="X300" s="120">
        <v>0.3</v>
      </c>
      <c r="Y300" s="120">
        <v>444.2</v>
      </c>
      <c r="Z300" s="120"/>
      <c r="AA300" s="120">
        <v>34.200000000000003</v>
      </c>
      <c r="AB300" s="120">
        <v>1.3</v>
      </c>
      <c r="AC300" s="120"/>
      <c r="AD300" s="120"/>
      <c r="AE300" s="120"/>
      <c r="AF300" s="120"/>
      <c r="AG300" s="120"/>
      <c r="AH300" s="120"/>
      <c r="AI300" s="120"/>
      <c r="AJ300" s="120"/>
      <c r="AK300" s="120">
        <v>4.4000000000000004</v>
      </c>
      <c r="AL300" s="21" t="s">
        <v>584</v>
      </c>
      <c r="AM300" s="39" t="s">
        <v>119</v>
      </c>
      <c r="AN300" s="21" t="s">
        <v>118</v>
      </c>
      <c r="AO300" s="21" t="s">
        <v>20</v>
      </c>
      <c r="AP300" s="21" t="s">
        <v>120</v>
      </c>
      <c r="AQ300" s="21" t="s">
        <v>121</v>
      </c>
      <c r="AR300" s="21" t="s">
        <v>122</v>
      </c>
      <c r="AS300" s="21" t="s">
        <v>576</v>
      </c>
      <c r="AT300" s="39">
        <v>2015</v>
      </c>
      <c r="AU300" s="21" t="s">
        <v>577</v>
      </c>
      <c r="AV300" s="21" t="s">
        <v>578</v>
      </c>
      <c r="AW300" s="21" t="s">
        <v>126</v>
      </c>
      <c r="AX300" s="21" t="s">
        <v>579</v>
      </c>
      <c r="AY300" s="21" t="str">
        <f>"https://doi.org/"&amp;Table1[[#This Row],[DOI]]</f>
        <v>https://doi.org/10.3390/buildings5041131</v>
      </c>
      <c r="AZ300" s="21" t="s">
        <v>120</v>
      </c>
      <c r="BA300" s="21" t="s">
        <v>120</v>
      </c>
      <c r="BB300" s="21" t="s">
        <v>580</v>
      </c>
      <c r="BC300" s="21" t="s">
        <v>1084</v>
      </c>
      <c r="BD300" s="21" t="s">
        <v>523</v>
      </c>
      <c r="BE300" s="21" t="s">
        <v>131</v>
      </c>
      <c r="BF300" s="21" t="s">
        <v>389</v>
      </c>
      <c r="BG300" s="21" t="s">
        <v>366</v>
      </c>
      <c r="BH300" s="21">
        <v>771</v>
      </c>
      <c r="BI300" s="21">
        <v>7.0000000000000001E-3</v>
      </c>
      <c r="BJ300" s="21">
        <v>2E-3</v>
      </c>
      <c r="BK300" s="21">
        <v>2590.5</v>
      </c>
      <c r="BL300" s="21">
        <v>2779.73</v>
      </c>
      <c r="BM300" s="21">
        <v>1811569</v>
      </c>
      <c r="BN300" s="21">
        <v>95961</v>
      </c>
      <c r="BO300" s="21" t="s">
        <v>119</v>
      </c>
      <c r="BP300" s="21">
        <v>250431</v>
      </c>
      <c r="BQ300" s="21">
        <v>0.14585999999999999</v>
      </c>
      <c r="BR300" s="21">
        <v>0.53312999999999999</v>
      </c>
      <c r="BS300" s="21">
        <v>1475</v>
      </c>
      <c r="BT300" s="21">
        <v>9720</v>
      </c>
      <c r="BU300" s="21" t="s">
        <v>120</v>
      </c>
      <c r="BV300" s="21" t="s">
        <v>120</v>
      </c>
      <c r="BW300" s="22" t="s">
        <v>582</v>
      </c>
      <c r="BX300" s="23" t="str">
        <f>_xlfn.XLOOKUP(BW300,dimensions_items!$B$4:$B$35,dimensions_items!$C$4:$C$35,"NULL",0)</f>
        <v>R5.2ASIA</v>
      </c>
      <c r="BY300" s="23" t="s">
        <v>16</v>
      </c>
      <c r="BZ300" s="28" t="s">
        <v>1492</v>
      </c>
      <c r="CA300" s="22" t="s">
        <v>18</v>
      </c>
      <c r="CB300" s="22" t="s">
        <v>23</v>
      </c>
      <c r="CC300" s="21" t="str">
        <f t="shared" si="15"/>
        <v>RS</v>
      </c>
      <c r="CD300" s="21" t="str">
        <f t="shared" si="16"/>
        <v>M</v>
      </c>
      <c r="CE300" s="21" t="str">
        <f t="shared" si="17"/>
        <v>ASIA_IDN</v>
      </c>
      <c r="CF300" s="21">
        <f>IF(ISNUMBER(Table1[[#This Row],[concrete]]),Table1[[#This Row],[concrete]],IF(AND(ISNUMBER(Table1[[#This Row],[cement]]),ISNUMBER(Table1[[#This Row],[aggregates]])),Table1[[#This Row],[cement]]+Table1[[#This Row],[aggregates]],""))</f>
        <v>0</v>
      </c>
    </row>
    <row r="301" spans="1:84" s="8" customFormat="1">
      <c r="A301" s="10">
        <v>299</v>
      </c>
      <c r="B301" s="21" t="s">
        <v>573</v>
      </c>
      <c r="C301" s="21" t="s">
        <v>574</v>
      </c>
      <c r="D301" s="46">
        <v>1960</v>
      </c>
      <c r="E301" s="47"/>
      <c r="F301" s="39">
        <v>30.5</v>
      </c>
      <c r="G301" s="39"/>
      <c r="H301" s="39"/>
      <c r="I301" s="39">
        <v>0</v>
      </c>
      <c r="J301" s="120">
        <v>159.80000000000001</v>
      </c>
      <c r="K301" s="120"/>
      <c r="L301" s="120"/>
      <c r="M301" s="120">
        <v>49.9</v>
      </c>
      <c r="N301" s="120">
        <v>187.4</v>
      </c>
      <c r="O301" s="120">
        <v>583.79999999999995</v>
      </c>
      <c r="P301" s="120">
        <v>0</v>
      </c>
      <c r="Q301" s="120"/>
      <c r="R301" s="120"/>
      <c r="S301" s="120">
        <v>23</v>
      </c>
      <c r="T301" s="120"/>
      <c r="U301" s="120"/>
      <c r="V301" s="120"/>
      <c r="W301" s="120">
        <v>529</v>
      </c>
      <c r="X301" s="120">
        <v>0.3</v>
      </c>
      <c r="Y301" s="120">
        <v>413.3</v>
      </c>
      <c r="Z301" s="120"/>
      <c r="AA301" s="120">
        <v>59.5</v>
      </c>
      <c r="AB301" s="120">
        <v>1.3</v>
      </c>
      <c r="AC301" s="120"/>
      <c r="AD301" s="120"/>
      <c r="AE301" s="120"/>
      <c r="AF301" s="120"/>
      <c r="AG301" s="120"/>
      <c r="AH301" s="120"/>
      <c r="AI301" s="120"/>
      <c r="AJ301" s="120"/>
      <c r="AK301" s="120">
        <v>10</v>
      </c>
      <c r="AL301" s="21" t="s">
        <v>585</v>
      </c>
      <c r="AM301" s="39" t="s">
        <v>119</v>
      </c>
      <c r="AN301" s="21" t="s">
        <v>118</v>
      </c>
      <c r="AO301" s="21" t="s">
        <v>20</v>
      </c>
      <c r="AP301" s="21" t="s">
        <v>120</v>
      </c>
      <c r="AQ301" s="21" t="s">
        <v>121</v>
      </c>
      <c r="AR301" s="21" t="s">
        <v>122</v>
      </c>
      <c r="AS301" s="21" t="s">
        <v>576</v>
      </c>
      <c r="AT301" s="39">
        <v>2015</v>
      </c>
      <c r="AU301" s="21" t="s">
        <v>577</v>
      </c>
      <c r="AV301" s="21" t="s">
        <v>578</v>
      </c>
      <c r="AW301" s="21" t="s">
        <v>126</v>
      </c>
      <c r="AX301" s="21" t="s">
        <v>579</v>
      </c>
      <c r="AY301" s="21" t="str">
        <f>"https://doi.org/"&amp;Table1[[#This Row],[DOI]]</f>
        <v>https://doi.org/10.3390/buildings5041131</v>
      </c>
      <c r="AZ301" s="21" t="s">
        <v>120</v>
      </c>
      <c r="BA301" s="21" t="s">
        <v>120</v>
      </c>
      <c r="BB301" s="21" t="s">
        <v>586</v>
      </c>
      <c r="BC301" s="21" t="s">
        <v>1084</v>
      </c>
      <c r="BD301" s="21" t="s">
        <v>523</v>
      </c>
      <c r="BE301" s="21" t="s">
        <v>131</v>
      </c>
      <c r="BF301" s="21" t="s">
        <v>389</v>
      </c>
      <c r="BG301" s="21" t="s">
        <v>581</v>
      </c>
      <c r="BH301" s="21">
        <v>691</v>
      </c>
      <c r="BI301" s="21">
        <v>7.0000000000000001E-3</v>
      </c>
      <c r="BJ301" s="21">
        <v>2E-3</v>
      </c>
      <c r="BK301" s="21">
        <v>2590.5</v>
      </c>
      <c r="BL301" s="21">
        <v>2779.73</v>
      </c>
      <c r="BM301" s="21">
        <v>1811569</v>
      </c>
      <c r="BN301" s="21">
        <v>95961</v>
      </c>
      <c r="BO301" s="21" t="s">
        <v>119</v>
      </c>
      <c r="BP301" s="21">
        <v>250431</v>
      </c>
      <c r="BQ301" s="21">
        <v>0.14585999999999999</v>
      </c>
      <c r="BR301" s="21">
        <v>0.53312999999999999</v>
      </c>
      <c r="BS301" s="21">
        <v>1475</v>
      </c>
      <c r="BT301" s="21">
        <v>9720</v>
      </c>
      <c r="BU301" s="21" t="s">
        <v>120</v>
      </c>
      <c r="BV301" s="21" t="s">
        <v>120</v>
      </c>
      <c r="BW301" s="22" t="s">
        <v>582</v>
      </c>
      <c r="BX301" s="23" t="str">
        <f>_xlfn.XLOOKUP(BW301,dimensions_items!$B$4:$B$35,dimensions_items!$C$4:$C$35,"NULL",0)</f>
        <v>R5.2ASIA</v>
      </c>
      <c r="BY301" s="23" t="s">
        <v>16</v>
      </c>
      <c r="BZ301" s="28" t="s">
        <v>1492</v>
      </c>
      <c r="CA301" s="22" t="s">
        <v>18</v>
      </c>
      <c r="CB301" s="22" t="s">
        <v>23</v>
      </c>
      <c r="CC301" s="21" t="str">
        <f t="shared" si="15"/>
        <v>RS</v>
      </c>
      <c r="CD301" s="21" t="str">
        <f t="shared" si="16"/>
        <v>M</v>
      </c>
      <c r="CE301" s="21" t="str">
        <f t="shared" si="17"/>
        <v>ASIA_IDN</v>
      </c>
      <c r="CF301" s="21">
        <f>IF(ISNUMBER(Table1[[#This Row],[concrete]]),Table1[[#This Row],[concrete]],IF(AND(ISNUMBER(Table1[[#This Row],[cement]]),ISNUMBER(Table1[[#This Row],[aggregates]])),Table1[[#This Row],[cement]]+Table1[[#This Row],[aggregates]],""))</f>
        <v>49.9</v>
      </c>
    </row>
    <row r="302" spans="1:84" s="8" customFormat="1">
      <c r="A302" s="10">
        <v>300</v>
      </c>
      <c r="B302" s="21" t="s">
        <v>573</v>
      </c>
      <c r="C302" s="21" t="s">
        <v>583</v>
      </c>
      <c r="D302" s="46">
        <v>1960</v>
      </c>
      <c r="E302" s="47"/>
      <c r="F302" s="39">
        <v>34</v>
      </c>
      <c r="G302" s="39"/>
      <c r="H302" s="39"/>
      <c r="I302" s="39">
        <v>0</v>
      </c>
      <c r="J302" s="120">
        <v>43.2</v>
      </c>
      <c r="K302" s="120"/>
      <c r="L302" s="120"/>
      <c r="M302" s="120">
        <v>39.200000000000003</v>
      </c>
      <c r="N302" s="120">
        <v>227.2</v>
      </c>
      <c r="O302" s="120">
        <v>740.2</v>
      </c>
      <c r="P302" s="120">
        <v>0</v>
      </c>
      <c r="Q302" s="120"/>
      <c r="R302" s="120"/>
      <c r="S302" s="120">
        <v>24.4</v>
      </c>
      <c r="T302" s="120"/>
      <c r="U302" s="120"/>
      <c r="V302" s="120"/>
      <c r="W302" s="120">
        <v>603.9</v>
      </c>
      <c r="X302" s="120">
        <v>0</v>
      </c>
      <c r="Y302" s="120">
        <v>451.2</v>
      </c>
      <c r="Z302" s="120"/>
      <c r="AA302" s="120">
        <v>77.400000000000006</v>
      </c>
      <c r="AB302" s="120">
        <v>6.2</v>
      </c>
      <c r="AC302" s="120"/>
      <c r="AD302" s="120"/>
      <c r="AE302" s="120"/>
      <c r="AF302" s="120"/>
      <c r="AG302" s="120"/>
      <c r="AH302" s="120"/>
      <c r="AI302" s="120"/>
      <c r="AJ302" s="120"/>
      <c r="AK302" s="120">
        <v>12.4</v>
      </c>
      <c r="AL302" s="21" t="s">
        <v>585</v>
      </c>
      <c r="AM302" s="39" t="s">
        <v>119</v>
      </c>
      <c r="AN302" s="21" t="s">
        <v>118</v>
      </c>
      <c r="AO302" s="21" t="s">
        <v>20</v>
      </c>
      <c r="AP302" s="21" t="s">
        <v>120</v>
      </c>
      <c r="AQ302" s="21" t="s">
        <v>121</v>
      </c>
      <c r="AR302" s="21" t="s">
        <v>122</v>
      </c>
      <c r="AS302" s="21" t="s">
        <v>576</v>
      </c>
      <c r="AT302" s="39">
        <v>2015</v>
      </c>
      <c r="AU302" s="21" t="s">
        <v>577</v>
      </c>
      <c r="AV302" s="21" t="s">
        <v>578</v>
      </c>
      <c r="AW302" s="21" t="s">
        <v>126</v>
      </c>
      <c r="AX302" s="21" t="s">
        <v>579</v>
      </c>
      <c r="AY302" s="21" t="str">
        <f>"https://doi.org/"&amp;Table1[[#This Row],[DOI]]</f>
        <v>https://doi.org/10.3390/buildings5041131</v>
      </c>
      <c r="AZ302" s="21" t="s">
        <v>120</v>
      </c>
      <c r="BA302" s="21" t="s">
        <v>120</v>
      </c>
      <c r="BB302" s="21" t="s">
        <v>586</v>
      </c>
      <c r="BC302" s="21" t="s">
        <v>1084</v>
      </c>
      <c r="BD302" s="21" t="s">
        <v>523</v>
      </c>
      <c r="BE302" s="21" t="s">
        <v>131</v>
      </c>
      <c r="BF302" s="21" t="s">
        <v>389</v>
      </c>
      <c r="BG302" s="21" t="s">
        <v>366</v>
      </c>
      <c r="BH302" s="21">
        <v>771</v>
      </c>
      <c r="BI302" s="21">
        <v>7.0000000000000001E-3</v>
      </c>
      <c r="BJ302" s="21">
        <v>2E-3</v>
      </c>
      <c r="BK302" s="21">
        <v>2590.5</v>
      </c>
      <c r="BL302" s="21">
        <v>2779.73</v>
      </c>
      <c r="BM302" s="21">
        <v>1811569</v>
      </c>
      <c r="BN302" s="21">
        <v>95961</v>
      </c>
      <c r="BO302" s="21" t="s">
        <v>119</v>
      </c>
      <c r="BP302" s="21">
        <v>250431</v>
      </c>
      <c r="BQ302" s="21">
        <v>0.14585999999999999</v>
      </c>
      <c r="BR302" s="21">
        <v>0.53312999999999999</v>
      </c>
      <c r="BS302" s="21">
        <v>1475</v>
      </c>
      <c r="BT302" s="21">
        <v>9720</v>
      </c>
      <c r="BU302" s="21" t="s">
        <v>120</v>
      </c>
      <c r="BV302" s="21" t="s">
        <v>120</v>
      </c>
      <c r="BW302" s="22" t="s">
        <v>582</v>
      </c>
      <c r="BX302" s="23" t="str">
        <f>_xlfn.XLOOKUP(BW302,dimensions_items!$B$4:$B$35,dimensions_items!$C$4:$C$35,"NULL",0)</f>
        <v>R5.2ASIA</v>
      </c>
      <c r="BY302" s="23" t="s">
        <v>16</v>
      </c>
      <c r="BZ302" s="28" t="s">
        <v>1492</v>
      </c>
      <c r="CA302" s="22" t="s">
        <v>18</v>
      </c>
      <c r="CB302" s="22" t="s">
        <v>23</v>
      </c>
      <c r="CC302" s="21" t="str">
        <f t="shared" si="15"/>
        <v>RS</v>
      </c>
      <c r="CD302" s="21" t="str">
        <f t="shared" si="16"/>
        <v>M</v>
      </c>
      <c r="CE302" s="21" t="str">
        <f t="shared" si="17"/>
        <v>ASIA_IDN</v>
      </c>
      <c r="CF302" s="21">
        <f>IF(ISNUMBER(Table1[[#This Row],[concrete]]),Table1[[#This Row],[concrete]],IF(AND(ISNUMBER(Table1[[#This Row],[cement]]),ISNUMBER(Table1[[#This Row],[aggregates]])),Table1[[#This Row],[cement]]+Table1[[#This Row],[aggregates]],""))</f>
        <v>39.200000000000003</v>
      </c>
    </row>
    <row r="303" spans="1:84" s="8" customFormat="1">
      <c r="A303" s="10">
        <v>301</v>
      </c>
      <c r="B303" s="21" t="s">
        <v>573</v>
      </c>
      <c r="C303" s="21" t="s">
        <v>574</v>
      </c>
      <c r="D303" s="39">
        <v>1960</v>
      </c>
      <c r="E303" s="10"/>
      <c r="F303" s="39">
        <v>27</v>
      </c>
      <c r="G303" s="39"/>
      <c r="H303" s="39"/>
      <c r="I303" s="39">
        <v>0.5</v>
      </c>
      <c r="J303" s="120">
        <v>125.6</v>
      </c>
      <c r="K303" s="120"/>
      <c r="L303" s="120"/>
      <c r="M303" s="120">
        <v>9.6</v>
      </c>
      <c r="N303" s="120">
        <v>164.1</v>
      </c>
      <c r="O303" s="120">
        <v>655.29999999999995</v>
      </c>
      <c r="P303" s="120">
        <v>0</v>
      </c>
      <c r="Q303" s="120"/>
      <c r="R303" s="120"/>
      <c r="S303" s="120">
        <v>7.1</v>
      </c>
      <c r="T303" s="120"/>
      <c r="U303" s="120"/>
      <c r="V303" s="120"/>
      <c r="W303" s="120">
        <v>678.4</v>
      </c>
      <c r="X303" s="120">
        <v>3.2</v>
      </c>
      <c r="Y303" s="120">
        <v>430.2</v>
      </c>
      <c r="Z303" s="120"/>
      <c r="AA303" s="120">
        <v>37.5</v>
      </c>
      <c r="AB303" s="120">
        <v>0.9</v>
      </c>
      <c r="AC303" s="120"/>
      <c r="AD303" s="120"/>
      <c r="AE303" s="120"/>
      <c r="AF303" s="120"/>
      <c r="AG303" s="120"/>
      <c r="AH303" s="120"/>
      <c r="AI303" s="120"/>
      <c r="AJ303" s="120"/>
      <c r="AK303" s="120">
        <v>4.9000000000000004</v>
      </c>
      <c r="AL303" s="21" t="s">
        <v>587</v>
      </c>
      <c r="AM303" s="39" t="s">
        <v>119</v>
      </c>
      <c r="AN303" s="21" t="s">
        <v>118</v>
      </c>
      <c r="AO303" s="21" t="s">
        <v>20</v>
      </c>
      <c r="AP303" s="21" t="s">
        <v>120</v>
      </c>
      <c r="AQ303" s="21" t="s">
        <v>121</v>
      </c>
      <c r="AR303" s="21" t="s">
        <v>122</v>
      </c>
      <c r="AS303" s="21" t="s">
        <v>576</v>
      </c>
      <c r="AT303" s="39">
        <v>2015</v>
      </c>
      <c r="AU303" s="21" t="s">
        <v>577</v>
      </c>
      <c r="AV303" s="21" t="s">
        <v>578</v>
      </c>
      <c r="AW303" s="21" t="s">
        <v>126</v>
      </c>
      <c r="AX303" s="21" t="s">
        <v>579</v>
      </c>
      <c r="AY303" s="21" t="str">
        <f>"https://doi.org/"&amp;Table1[[#This Row],[DOI]]</f>
        <v>https://doi.org/10.3390/buildings5041131</v>
      </c>
      <c r="AZ303" s="21" t="s">
        <v>120</v>
      </c>
      <c r="BA303" s="21" t="s">
        <v>120</v>
      </c>
      <c r="BB303" s="21" t="s">
        <v>588</v>
      </c>
      <c r="BC303" s="21" t="s">
        <v>1084</v>
      </c>
      <c r="BD303" s="21" t="s">
        <v>523</v>
      </c>
      <c r="BE303" s="21" t="s">
        <v>131</v>
      </c>
      <c r="BF303" s="21" t="s">
        <v>389</v>
      </c>
      <c r="BG303" s="21" t="s">
        <v>581</v>
      </c>
      <c r="BH303" s="21">
        <v>691</v>
      </c>
      <c r="BI303" s="21">
        <v>7.0000000000000001E-3</v>
      </c>
      <c r="BJ303" s="21">
        <v>2E-3</v>
      </c>
      <c r="BK303" s="21">
        <v>2590.5</v>
      </c>
      <c r="BL303" s="21">
        <v>2779.73</v>
      </c>
      <c r="BM303" s="21">
        <v>1811569</v>
      </c>
      <c r="BN303" s="21">
        <v>95961</v>
      </c>
      <c r="BO303" s="21" t="s">
        <v>119</v>
      </c>
      <c r="BP303" s="21">
        <v>250431</v>
      </c>
      <c r="BQ303" s="21">
        <v>0.14585999999999999</v>
      </c>
      <c r="BR303" s="21">
        <v>0.53312999999999999</v>
      </c>
      <c r="BS303" s="21">
        <v>1475</v>
      </c>
      <c r="BT303" s="21">
        <v>9720</v>
      </c>
      <c r="BU303" s="21" t="s">
        <v>120</v>
      </c>
      <c r="BV303" s="21" t="s">
        <v>120</v>
      </c>
      <c r="BW303" s="22" t="s">
        <v>582</v>
      </c>
      <c r="BX303" s="23" t="str">
        <f>_xlfn.XLOOKUP(BW303,dimensions_items!$B$4:$B$35,dimensions_items!$C$4:$C$35,"NULL",0)</f>
        <v>R5.2ASIA</v>
      </c>
      <c r="BY303" s="23" t="s">
        <v>16</v>
      </c>
      <c r="BZ303" s="28" t="s">
        <v>1492</v>
      </c>
      <c r="CA303" s="22" t="s">
        <v>18</v>
      </c>
      <c r="CB303" s="22" t="s">
        <v>23</v>
      </c>
      <c r="CC303" s="21" t="str">
        <f t="shared" si="15"/>
        <v>RS</v>
      </c>
      <c r="CD303" s="21" t="str">
        <f t="shared" si="16"/>
        <v>M</v>
      </c>
      <c r="CE303" s="21" t="str">
        <f t="shared" si="17"/>
        <v>ASIA_IDN</v>
      </c>
      <c r="CF303" s="21">
        <f>IF(ISNUMBER(Table1[[#This Row],[concrete]]),Table1[[#This Row],[concrete]],IF(AND(ISNUMBER(Table1[[#This Row],[cement]]),ISNUMBER(Table1[[#This Row],[aggregates]])),Table1[[#This Row],[cement]]+Table1[[#This Row],[aggregates]],""))</f>
        <v>9.6</v>
      </c>
    </row>
    <row r="304" spans="1:84" s="8" customFormat="1">
      <c r="A304" s="10">
        <v>302</v>
      </c>
      <c r="B304" s="21" t="s">
        <v>573</v>
      </c>
      <c r="C304" s="21" t="s">
        <v>583</v>
      </c>
      <c r="D304" s="39">
        <v>1980</v>
      </c>
      <c r="E304" s="10"/>
      <c r="F304" s="39">
        <v>27.4</v>
      </c>
      <c r="G304" s="39"/>
      <c r="H304" s="39"/>
      <c r="I304" s="39">
        <v>0.4</v>
      </c>
      <c r="J304" s="120">
        <v>139.19999999999999</v>
      </c>
      <c r="K304" s="120"/>
      <c r="L304" s="120"/>
      <c r="M304" s="120">
        <v>4.4000000000000004</v>
      </c>
      <c r="N304" s="120">
        <v>157.6</v>
      </c>
      <c r="O304" s="120">
        <v>626.79999999999995</v>
      </c>
      <c r="P304" s="120">
        <v>3.6</v>
      </c>
      <c r="Q304" s="120"/>
      <c r="R304" s="120"/>
      <c r="S304" s="120">
        <v>3.4</v>
      </c>
      <c r="T304" s="120"/>
      <c r="U304" s="120"/>
      <c r="V304" s="120"/>
      <c r="W304" s="120">
        <v>644.70000000000005</v>
      </c>
      <c r="X304" s="120">
        <v>0.4</v>
      </c>
      <c r="Y304" s="120">
        <v>419.9</v>
      </c>
      <c r="Z304" s="120"/>
      <c r="AA304" s="120">
        <v>30</v>
      </c>
      <c r="AB304" s="120">
        <v>1.8</v>
      </c>
      <c r="AC304" s="120"/>
      <c r="AD304" s="120"/>
      <c r="AE304" s="120"/>
      <c r="AF304" s="120"/>
      <c r="AG304" s="120"/>
      <c r="AH304" s="120"/>
      <c r="AI304" s="120"/>
      <c r="AJ304" s="120"/>
      <c r="AK304" s="120">
        <v>4</v>
      </c>
      <c r="AL304" s="21" t="s">
        <v>587</v>
      </c>
      <c r="AM304" s="39" t="s">
        <v>119</v>
      </c>
      <c r="AN304" s="21" t="s">
        <v>118</v>
      </c>
      <c r="AO304" s="21" t="s">
        <v>20</v>
      </c>
      <c r="AP304" s="21" t="s">
        <v>120</v>
      </c>
      <c r="AQ304" s="21" t="s">
        <v>121</v>
      </c>
      <c r="AR304" s="21" t="s">
        <v>122</v>
      </c>
      <c r="AS304" s="21" t="s">
        <v>576</v>
      </c>
      <c r="AT304" s="39">
        <v>2015</v>
      </c>
      <c r="AU304" s="21" t="s">
        <v>577</v>
      </c>
      <c r="AV304" s="21" t="s">
        <v>578</v>
      </c>
      <c r="AW304" s="21" t="s">
        <v>126</v>
      </c>
      <c r="AX304" s="21" t="s">
        <v>579</v>
      </c>
      <c r="AY304" s="21" t="str">
        <f>"https://doi.org/"&amp;Table1[[#This Row],[DOI]]</f>
        <v>https://doi.org/10.3390/buildings5041131</v>
      </c>
      <c r="AZ304" s="21" t="s">
        <v>120</v>
      </c>
      <c r="BA304" s="21" t="s">
        <v>120</v>
      </c>
      <c r="BB304" s="21" t="s">
        <v>589</v>
      </c>
      <c r="BC304" s="21" t="s">
        <v>1084</v>
      </c>
      <c r="BD304" s="21" t="s">
        <v>523</v>
      </c>
      <c r="BE304" s="21" t="s">
        <v>131</v>
      </c>
      <c r="BF304" s="21" t="s">
        <v>389</v>
      </c>
      <c r="BG304" s="21" t="s">
        <v>366</v>
      </c>
      <c r="BH304" s="21">
        <v>771</v>
      </c>
      <c r="BI304" s="21">
        <v>2.5000000000000001E-2</v>
      </c>
      <c r="BJ304" s="21">
        <v>2E-3</v>
      </c>
      <c r="BK304" s="21">
        <v>2637.2</v>
      </c>
      <c r="BL304" s="21">
        <v>2779.73</v>
      </c>
      <c r="BM304" s="21">
        <v>1811569</v>
      </c>
      <c r="BN304" s="21">
        <v>147490</v>
      </c>
      <c r="BO304" s="21" t="s">
        <v>119</v>
      </c>
      <c r="BP304" s="21">
        <v>250431</v>
      </c>
      <c r="BQ304" s="21">
        <v>0.22103999999999999</v>
      </c>
      <c r="BR304" s="21">
        <v>0.53312999999999999</v>
      </c>
      <c r="BS304" s="21">
        <v>2578</v>
      </c>
      <c r="BT304" s="21">
        <v>9720</v>
      </c>
      <c r="BU304" s="21" t="s">
        <v>120</v>
      </c>
      <c r="BV304" s="21" t="s">
        <v>120</v>
      </c>
      <c r="BW304" s="22" t="s">
        <v>582</v>
      </c>
      <c r="BX304" s="23" t="str">
        <f>_xlfn.XLOOKUP(BW304,dimensions_items!$B$4:$B$35,dimensions_items!$C$4:$C$35,"NULL",0)</f>
        <v>R5.2ASIA</v>
      </c>
      <c r="BY304" s="23" t="s">
        <v>16</v>
      </c>
      <c r="BZ304" s="28" t="s">
        <v>1492</v>
      </c>
      <c r="CA304" s="22" t="s">
        <v>18</v>
      </c>
      <c r="CB304" s="22" t="s">
        <v>23</v>
      </c>
      <c r="CC304" s="21" t="str">
        <f t="shared" si="15"/>
        <v>RS</v>
      </c>
      <c r="CD304" s="21" t="str">
        <f t="shared" si="16"/>
        <v>M</v>
      </c>
      <c r="CE304" s="21" t="str">
        <f t="shared" si="17"/>
        <v>ASIA_IDN</v>
      </c>
      <c r="CF304" s="21">
        <f>IF(ISNUMBER(Table1[[#This Row],[concrete]]),Table1[[#This Row],[concrete]],IF(AND(ISNUMBER(Table1[[#This Row],[cement]]),ISNUMBER(Table1[[#This Row],[aggregates]])),Table1[[#This Row],[cement]]+Table1[[#This Row],[aggregates]],""))</f>
        <v>4.4000000000000004</v>
      </c>
    </row>
    <row r="305" spans="1:84" s="8" customFormat="1">
      <c r="A305" s="10">
        <v>303</v>
      </c>
      <c r="B305" s="21" t="s">
        <v>590</v>
      </c>
      <c r="C305" s="21" t="s">
        <v>591</v>
      </c>
      <c r="D305" s="39">
        <v>2009</v>
      </c>
      <c r="E305" s="10">
        <v>2009</v>
      </c>
      <c r="F305" s="39">
        <v>230.1166667</v>
      </c>
      <c r="G305" s="39"/>
      <c r="H305" s="39">
        <v>0.25</v>
      </c>
      <c r="I305" s="39"/>
      <c r="J305" s="120">
        <v>1.3333333329999999</v>
      </c>
      <c r="K305" s="120"/>
      <c r="L305" s="120"/>
      <c r="M305" s="120">
        <v>1905.8</v>
      </c>
      <c r="N305" s="120"/>
      <c r="O305" s="120"/>
      <c r="P305" s="120">
        <v>312.10000000000002</v>
      </c>
      <c r="Q305" s="120">
        <v>7.85</v>
      </c>
      <c r="R305" s="120"/>
      <c r="S305" s="120"/>
      <c r="T305" s="120"/>
      <c r="U305" s="120"/>
      <c r="V305" s="120"/>
      <c r="W305" s="120">
        <v>8.6833333330000002</v>
      </c>
      <c r="X305" s="120"/>
      <c r="Y305" s="120"/>
      <c r="Z305" s="120"/>
      <c r="AA305" s="120">
        <v>20.966666669999999</v>
      </c>
      <c r="AB305" s="120">
        <v>8.65</v>
      </c>
      <c r="AC305" s="120"/>
      <c r="AD305" s="120"/>
      <c r="AE305" s="120"/>
      <c r="AF305" s="120"/>
      <c r="AG305" s="120"/>
      <c r="AH305" s="120"/>
      <c r="AI305" s="120"/>
      <c r="AJ305" s="120"/>
      <c r="AK305" s="120"/>
      <c r="AL305" s="21" t="s">
        <v>592</v>
      </c>
      <c r="AM305" s="39">
        <v>38</v>
      </c>
      <c r="AN305" s="21" t="s">
        <v>192</v>
      </c>
      <c r="AO305" s="21" t="s">
        <v>119</v>
      </c>
      <c r="AP305" s="21" t="s">
        <v>120</v>
      </c>
      <c r="AQ305" s="21" t="s">
        <v>121</v>
      </c>
      <c r="AR305" s="21" t="s">
        <v>122</v>
      </c>
      <c r="AS305" s="21" t="s">
        <v>593</v>
      </c>
      <c r="AT305" s="39">
        <v>2009</v>
      </c>
      <c r="AU305" s="21" t="s">
        <v>594</v>
      </c>
      <c r="AV305" s="21" t="s">
        <v>385</v>
      </c>
      <c r="AW305" s="21" t="s">
        <v>126</v>
      </c>
      <c r="AX305" s="21" t="s">
        <v>595</v>
      </c>
      <c r="AY305" s="21" t="str">
        <f>"https://doi.org/"&amp;Table1[[#This Row],[DOI]]</f>
        <v>https://doi.org/10.1016/j.enbuild.2009.06.002</v>
      </c>
      <c r="AZ305" s="21" t="s">
        <v>1561</v>
      </c>
      <c r="BA305" s="21" t="s">
        <v>596</v>
      </c>
      <c r="BB305" s="21" t="s">
        <v>597</v>
      </c>
      <c r="BC305" s="21" t="s">
        <v>1085</v>
      </c>
      <c r="BD305" s="21" t="s">
        <v>598</v>
      </c>
      <c r="BE305" s="21" t="s">
        <v>131</v>
      </c>
      <c r="BF305" s="21" t="s">
        <v>389</v>
      </c>
      <c r="BG305" s="21" t="s">
        <v>221</v>
      </c>
      <c r="BH305" s="21">
        <v>1530</v>
      </c>
      <c r="BI305" s="21" t="s">
        <v>119</v>
      </c>
      <c r="BJ305" s="21">
        <v>79.397499999999994</v>
      </c>
      <c r="BK305" s="21" t="s">
        <v>119</v>
      </c>
      <c r="BL305" s="21">
        <v>2509.6174999999998</v>
      </c>
      <c r="BM305" s="21">
        <v>510890</v>
      </c>
      <c r="BN305" s="21" t="s">
        <v>119</v>
      </c>
      <c r="BO305" s="21" t="s">
        <v>119</v>
      </c>
      <c r="BP305" s="21">
        <v>65376</v>
      </c>
      <c r="BQ305" s="21" t="s">
        <v>119</v>
      </c>
      <c r="BR305" s="21">
        <v>0.43856000000000001</v>
      </c>
      <c r="BS305" s="21" t="s">
        <v>119</v>
      </c>
      <c r="BT305" s="21">
        <v>11168</v>
      </c>
      <c r="BU305" s="21" t="s">
        <v>120</v>
      </c>
      <c r="BV305" s="21" t="s">
        <v>120</v>
      </c>
      <c r="BW305" s="22" t="s">
        <v>599</v>
      </c>
      <c r="BX305" s="23" t="str">
        <f>_xlfn.XLOOKUP(BW305,dimensions_items!$B$4:$B$35,dimensions_items!$C$4:$C$35,"NULL",0)</f>
        <v>R5.2ASIA</v>
      </c>
      <c r="BY305" s="23" t="s">
        <v>45</v>
      </c>
      <c r="BZ305" s="22" t="s">
        <v>26</v>
      </c>
      <c r="CA305" s="26" t="s">
        <v>22</v>
      </c>
      <c r="CB305" s="22" t="s">
        <v>19</v>
      </c>
      <c r="CC305" s="21" t="str">
        <f t="shared" si="15"/>
        <v>NR</v>
      </c>
      <c r="CD305" s="21" t="str">
        <f t="shared" si="16"/>
        <v>C</v>
      </c>
      <c r="CE305" s="21" t="str">
        <f t="shared" si="17"/>
        <v>ASIA_OAS-M</v>
      </c>
      <c r="CF305" s="21">
        <f>IF(ISNUMBER(Table1[[#This Row],[concrete]]),Table1[[#This Row],[concrete]],IF(AND(ISNUMBER(Table1[[#This Row],[cement]]),ISNUMBER(Table1[[#This Row],[aggregates]])),Table1[[#This Row],[cement]]+Table1[[#This Row],[aggregates]],""))</f>
        <v>1905.8</v>
      </c>
    </row>
    <row r="306" spans="1:84" s="8" customFormat="1">
      <c r="A306" s="10">
        <v>304</v>
      </c>
      <c r="B306" s="21" t="s">
        <v>115</v>
      </c>
      <c r="C306" s="21" t="s">
        <v>116</v>
      </c>
      <c r="D306" s="39"/>
      <c r="E306" s="10">
        <v>1870</v>
      </c>
      <c r="F306" s="39">
        <v>23.59701493</v>
      </c>
      <c r="G306" s="39">
        <v>0.69402985100000003</v>
      </c>
      <c r="H306" s="39">
        <v>0.226716418</v>
      </c>
      <c r="I306" s="39"/>
      <c r="J306" s="120">
        <v>19.89552239</v>
      </c>
      <c r="K306" s="120"/>
      <c r="L306" s="120"/>
      <c r="M306" s="120"/>
      <c r="N306" s="120"/>
      <c r="O306" s="120"/>
      <c r="P306" s="120">
        <v>1943.283582</v>
      </c>
      <c r="Q306" s="120"/>
      <c r="R306" s="120"/>
      <c r="S306" s="120"/>
      <c r="T306" s="120"/>
      <c r="U306" s="120"/>
      <c r="V306" s="120"/>
      <c r="W306" s="120"/>
      <c r="X306" s="120">
        <v>0.18507462699999999</v>
      </c>
      <c r="Y306" s="120"/>
      <c r="Z306" s="120"/>
      <c r="AA306" s="120"/>
      <c r="AB306" s="120"/>
      <c r="AC306" s="120">
        <v>0.74029850699999999</v>
      </c>
      <c r="AD306" s="120"/>
      <c r="AE306" s="120">
        <v>0.87910447800000002</v>
      </c>
      <c r="AF306" s="120"/>
      <c r="AG306" s="120"/>
      <c r="AH306" s="120"/>
      <c r="AI306" s="120"/>
      <c r="AJ306" s="120"/>
      <c r="AK306" s="120">
        <v>2.4985074630000002</v>
      </c>
      <c r="AL306" s="21" t="s">
        <v>119</v>
      </c>
      <c r="AM306" s="39" t="s">
        <v>119</v>
      </c>
      <c r="AN306" s="21" t="s">
        <v>353</v>
      </c>
      <c r="AO306" s="21" t="s">
        <v>600</v>
      </c>
      <c r="AP306" s="21" t="s">
        <v>601</v>
      </c>
      <c r="AQ306" s="21" t="s">
        <v>121</v>
      </c>
      <c r="AR306" s="21" t="s">
        <v>602</v>
      </c>
      <c r="AS306" s="21" t="s">
        <v>603</v>
      </c>
      <c r="AT306" s="39">
        <v>2014</v>
      </c>
      <c r="AU306" s="21" t="s">
        <v>604</v>
      </c>
      <c r="AV306" s="21" t="s">
        <v>605</v>
      </c>
      <c r="AW306" s="21" t="s">
        <v>126</v>
      </c>
      <c r="AX306" s="21" t="s">
        <v>606</v>
      </c>
      <c r="AY306" s="21" t="str">
        <f>"https://doi.org/"&amp;Table1[[#This Row],[DOI]]</f>
        <v>https://doi.org/10.1080/09613218.2014.979029</v>
      </c>
      <c r="AZ306" s="21" t="s">
        <v>1562</v>
      </c>
      <c r="BA306" s="21" t="s">
        <v>607</v>
      </c>
      <c r="BB306" s="21" t="s">
        <v>608</v>
      </c>
      <c r="BC306" s="21" t="s">
        <v>120</v>
      </c>
      <c r="BD306" s="21" t="s">
        <v>120</v>
      </c>
      <c r="BE306" s="21" t="s">
        <v>1346</v>
      </c>
      <c r="BF306" s="21" t="s">
        <v>132</v>
      </c>
      <c r="BG306" s="21" t="s">
        <v>120</v>
      </c>
      <c r="BH306" s="21" t="s">
        <v>120</v>
      </c>
      <c r="BI306" s="21" t="s">
        <v>120</v>
      </c>
      <c r="BJ306" s="21" t="s">
        <v>120</v>
      </c>
      <c r="BK306" s="21" t="s">
        <v>120</v>
      </c>
      <c r="BL306" s="21" t="s">
        <v>120</v>
      </c>
      <c r="BM306" s="21" t="s">
        <v>120</v>
      </c>
      <c r="BN306" s="21" t="s">
        <v>120</v>
      </c>
      <c r="BO306" s="21" t="s">
        <v>120</v>
      </c>
      <c r="BP306" s="21" t="s">
        <v>120</v>
      </c>
      <c r="BQ306" s="21" t="s">
        <v>120</v>
      </c>
      <c r="BR306" s="21" t="s">
        <v>120</v>
      </c>
      <c r="BS306" s="21" t="s">
        <v>120</v>
      </c>
      <c r="BT306" s="21" t="s">
        <v>120</v>
      </c>
      <c r="BU306" s="21" t="s">
        <v>120</v>
      </c>
      <c r="BV306" s="21" t="s">
        <v>120</v>
      </c>
      <c r="BW306" s="22" t="s">
        <v>135</v>
      </c>
      <c r="BX306" s="23" t="str">
        <f>_xlfn.XLOOKUP(BW306,dimensions_items!$B$4:$B$35,dimensions_items!$C$4:$C$35,"NULL",0)</f>
        <v>R5.2OECD</v>
      </c>
      <c r="BY306" s="23" t="s">
        <v>49</v>
      </c>
      <c r="BZ306" s="22" t="s">
        <v>1492</v>
      </c>
      <c r="CA306" s="29" t="s">
        <v>18</v>
      </c>
      <c r="CB306" s="22" t="s">
        <v>19</v>
      </c>
      <c r="CC306" s="21" t="str">
        <f t="shared" si="15"/>
        <v>NR</v>
      </c>
      <c r="CD306" s="21" t="str">
        <f t="shared" si="16"/>
        <v>M</v>
      </c>
      <c r="CE306" s="21" t="str">
        <f t="shared" si="17"/>
        <v>OECD_EU15</v>
      </c>
      <c r="CF306" s="21" t="str">
        <f>IF(ISNUMBER(Table1[[#This Row],[concrete]]),Table1[[#This Row],[concrete]],IF(AND(ISNUMBER(Table1[[#This Row],[cement]]),ISNUMBER(Table1[[#This Row],[aggregates]])),Table1[[#This Row],[cement]]+Table1[[#This Row],[aggregates]],""))</f>
        <v/>
      </c>
    </row>
    <row r="307" spans="1:84" s="8" customFormat="1">
      <c r="A307" s="10">
        <v>305</v>
      </c>
      <c r="B307" s="21" t="s">
        <v>115</v>
      </c>
      <c r="C307" s="21" t="s">
        <v>116</v>
      </c>
      <c r="D307" s="39"/>
      <c r="E307" s="10">
        <v>1970</v>
      </c>
      <c r="F307" s="39">
        <v>25.333333329999999</v>
      </c>
      <c r="G307" s="39">
        <v>0.366666667</v>
      </c>
      <c r="H307" s="39">
        <v>0.73333333300000003</v>
      </c>
      <c r="I307" s="39"/>
      <c r="J307" s="120">
        <v>7.6666666670000003</v>
      </c>
      <c r="K307" s="120"/>
      <c r="L307" s="120"/>
      <c r="M307" s="120">
        <v>1433.333333</v>
      </c>
      <c r="N307" s="120">
        <v>5</v>
      </c>
      <c r="O307" s="120"/>
      <c r="P307" s="120"/>
      <c r="Q307" s="120"/>
      <c r="R307" s="120"/>
      <c r="S307" s="120"/>
      <c r="T307" s="120"/>
      <c r="U307" s="120"/>
      <c r="V307" s="120"/>
      <c r="W307" s="120"/>
      <c r="X307" s="120"/>
      <c r="Y307" s="120"/>
      <c r="Z307" s="120"/>
      <c r="AA307" s="120"/>
      <c r="AB307" s="120"/>
      <c r="AC307" s="120">
        <v>4.3333333329999997</v>
      </c>
      <c r="AD307" s="120"/>
      <c r="AE307" s="120">
        <v>1.733333333</v>
      </c>
      <c r="AF307" s="120"/>
      <c r="AG307" s="120"/>
      <c r="AH307" s="120"/>
      <c r="AI307" s="120"/>
      <c r="AJ307" s="120"/>
      <c r="AK307" s="120">
        <v>3.6666666669999999</v>
      </c>
      <c r="AL307" s="21" t="s">
        <v>119</v>
      </c>
      <c r="AM307" s="39" t="s">
        <v>119</v>
      </c>
      <c r="AN307" s="21" t="s">
        <v>609</v>
      </c>
      <c r="AO307" s="21" t="s">
        <v>24</v>
      </c>
      <c r="AP307" s="21" t="s">
        <v>601</v>
      </c>
      <c r="AQ307" s="21" t="s">
        <v>121</v>
      </c>
      <c r="AR307" s="21" t="s">
        <v>602</v>
      </c>
      <c r="AS307" s="21" t="s">
        <v>603</v>
      </c>
      <c r="AT307" s="39">
        <v>2014</v>
      </c>
      <c r="AU307" s="21" t="s">
        <v>604</v>
      </c>
      <c r="AV307" s="21" t="s">
        <v>605</v>
      </c>
      <c r="AW307" s="21" t="s">
        <v>126</v>
      </c>
      <c r="AX307" s="21" t="s">
        <v>606</v>
      </c>
      <c r="AY307" s="21" t="str">
        <f>"https://doi.org/"&amp;Table1[[#This Row],[DOI]]</f>
        <v>https://doi.org/10.1080/09613218.2014.979029</v>
      </c>
      <c r="AZ307" s="21" t="s">
        <v>120</v>
      </c>
      <c r="BA307" s="21" t="s">
        <v>607</v>
      </c>
      <c r="BB307" s="21" t="s">
        <v>610</v>
      </c>
      <c r="BC307" s="21" t="s">
        <v>120</v>
      </c>
      <c r="BD307" s="21" t="s">
        <v>120</v>
      </c>
      <c r="BE307" s="21" t="s">
        <v>1346</v>
      </c>
      <c r="BF307" s="21" t="s">
        <v>132</v>
      </c>
      <c r="BG307" s="21" t="s">
        <v>120</v>
      </c>
      <c r="BH307" s="21" t="s">
        <v>120</v>
      </c>
      <c r="BI307" s="21" t="s">
        <v>120</v>
      </c>
      <c r="BJ307" s="21" t="s">
        <v>120</v>
      </c>
      <c r="BK307" s="21" t="s">
        <v>120</v>
      </c>
      <c r="BL307" s="21" t="s">
        <v>120</v>
      </c>
      <c r="BM307" s="21" t="s">
        <v>120</v>
      </c>
      <c r="BN307" s="21" t="s">
        <v>120</v>
      </c>
      <c r="BO307" s="21" t="s">
        <v>120</v>
      </c>
      <c r="BP307" s="21" t="s">
        <v>120</v>
      </c>
      <c r="BQ307" s="21" t="s">
        <v>120</v>
      </c>
      <c r="BR307" s="21" t="s">
        <v>120</v>
      </c>
      <c r="BS307" s="21" t="s">
        <v>120</v>
      </c>
      <c r="BT307" s="21" t="s">
        <v>120</v>
      </c>
      <c r="BU307" s="21" t="s">
        <v>120</v>
      </c>
      <c r="BV307" s="21" t="s">
        <v>120</v>
      </c>
      <c r="BW307" s="22" t="s">
        <v>135</v>
      </c>
      <c r="BX307" s="23" t="str">
        <f>_xlfn.XLOOKUP(BW307,dimensions_items!$B$4:$B$35,dimensions_items!$C$4:$C$35,"NULL",0)</f>
        <v>R5.2OECD</v>
      </c>
      <c r="BY307" s="23" t="s">
        <v>40</v>
      </c>
      <c r="BZ307" s="22" t="s">
        <v>26</v>
      </c>
      <c r="CA307" s="22" t="s">
        <v>18</v>
      </c>
      <c r="CB307" s="22" t="s">
        <v>19</v>
      </c>
      <c r="CC307" s="21" t="str">
        <f t="shared" si="15"/>
        <v>RM</v>
      </c>
      <c r="CD307" s="21" t="str">
        <f t="shared" si="16"/>
        <v>C</v>
      </c>
      <c r="CE307" s="21" t="str">
        <f t="shared" si="17"/>
        <v>OECD_EU15</v>
      </c>
      <c r="CF307" s="21">
        <f>IF(ISNUMBER(Table1[[#This Row],[concrete]]),Table1[[#This Row],[concrete]],IF(AND(ISNUMBER(Table1[[#This Row],[cement]]),ISNUMBER(Table1[[#This Row],[aggregates]])),Table1[[#This Row],[cement]]+Table1[[#This Row],[aggregates]],""))</f>
        <v>1433.333333</v>
      </c>
    </row>
    <row r="308" spans="1:84" s="8" customFormat="1">
      <c r="A308" s="10">
        <v>306</v>
      </c>
      <c r="B308" s="21" t="s">
        <v>115</v>
      </c>
      <c r="C308" s="21" t="s">
        <v>116</v>
      </c>
      <c r="D308" s="39"/>
      <c r="E308" s="10">
        <v>2003</v>
      </c>
      <c r="F308" s="39">
        <v>41.8</v>
      </c>
      <c r="G308" s="39">
        <v>1.056</v>
      </c>
      <c r="H308" s="39">
        <v>0.96799999999999997</v>
      </c>
      <c r="I308" s="39"/>
      <c r="J308" s="120">
        <v>2.7280000000000002</v>
      </c>
      <c r="K308" s="120"/>
      <c r="L308" s="120"/>
      <c r="M308" s="120">
        <v>1408</v>
      </c>
      <c r="N308" s="120"/>
      <c r="O308" s="120"/>
      <c r="P308" s="120"/>
      <c r="Q308" s="120"/>
      <c r="R308" s="120"/>
      <c r="S308" s="120"/>
      <c r="T308" s="120"/>
      <c r="U308" s="120"/>
      <c r="V308" s="120"/>
      <c r="W308" s="120"/>
      <c r="X308" s="120"/>
      <c r="Y308" s="120"/>
      <c r="Z308" s="120"/>
      <c r="AA308" s="120"/>
      <c r="AB308" s="120"/>
      <c r="AC308" s="120">
        <v>21.56</v>
      </c>
      <c r="AD308" s="120"/>
      <c r="AE308" s="120">
        <v>0.79200000000000004</v>
      </c>
      <c r="AF308" s="120"/>
      <c r="AG308" s="120"/>
      <c r="AH308" s="120"/>
      <c r="AI308" s="120"/>
      <c r="AJ308" s="120"/>
      <c r="AK308" s="120">
        <v>2.3759999999999999</v>
      </c>
      <c r="AL308" s="21" t="s">
        <v>119</v>
      </c>
      <c r="AM308" s="39" t="s">
        <v>119</v>
      </c>
      <c r="AN308" s="21" t="s">
        <v>353</v>
      </c>
      <c r="AO308" s="21" t="s">
        <v>600</v>
      </c>
      <c r="AP308" s="21" t="s">
        <v>601</v>
      </c>
      <c r="AQ308" s="21" t="s">
        <v>121</v>
      </c>
      <c r="AR308" s="21" t="s">
        <v>602</v>
      </c>
      <c r="AS308" s="21" t="s">
        <v>603</v>
      </c>
      <c r="AT308" s="39">
        <v>2014</v>
      </c>
      <c r="AU308" s="21" t="s">
        <v>604</v>
      </c>
      <c r="AV308" s="21" t="s">
        <v>605</v>
      </c>
      <c r="AW308" s="21" t="s">
        <v>126</v>
      </c>
      <c r="AX308" s="21" t="s">
        <v>606</v>
      </c>
      <c r="AY308" s="21" t="str">
        <f>"https://doi.org/"&amp;Table1[[#This Row],[DOI]]</f>
        <v>https://doi.org/10.1080/09613218.2014.979029</v>
      </c>
      <c r="AZ308" s="21" t="s">
        <v>120</v>
      </c>
      <c r="BA308" s="21" t="s">
        <v>607</v>
      </c>
      <c r="BB308" s="21" t="s">
        <v>610</v>
      </c>
      <c r="BC308" s="21" t="s">
        <v>120</v>
      </c>
      <c r="BD308" s="21" t="s">
        <v>120</v>
      </c>
      <c r="BE308" s="21" t="s">
        <v>1346</v>
      </c>
      <c r="BF308" s="21" t="s">
        <v>132</v>
      </c>
      <c r="BG308" s="21" t="s">
        <v>120</v>
      </c>
      <c r="BH308" s="21" t="s">
        <v>120</v>
      </c>
      <c r="BI308" s="21" t="s">
        <v>120</v>
      </c>
      <c r="BJ308" s="21" t="s">
        <v>120</v>
      </c>
      <c r="BK308" s="21" t="s">
        <v>120</v>
      </c>
      <c r="BL308" s="21" t="s">
        <v>120</v>
      </c>
      <c r="BM308" s="21" t="s">
        <v>120</v>
      </c>
      <c r="BN308" s="21" t="s">
        <v>120</v>
      </c>
      <c r="BO308" s="21" t="s">
        <v>120</v>
      </c>
      <c r="BP308" s="21" t="s">
        <v>120</v>
      </c>
      <c r="BQ308" s="21" t="s">
        <v>120</v>
      </c>
      <c r="BR308" s="21" t="s">
        <v>120</v>
      </c>
      <c r="BS308" s="21" t="s">
        <v>120</v>
      </c>
      <c r="BT308" s="21" t="s">
        <v>120</v>
      </c>
      <c r="BU308" s="21" t="s">
        <v>120</v>
      </c>
      <c r="BV308" s="21" t="s">
        <v>120</v>
      </c>
      <c r="BW308" s="22" t="s">
        <v>135</v>
      </c>
      <c r="BX308" s="23" t="str">
        <f>_xlfn.XLOOKUP(BW308,dimensions_items!$B$4:$B$35,dimensions_items!$C$4:$C$35,"NULL",0)</f>
        <v>R5.2OECD</v>
      </c>
      <c r="BY308" s="23" t="s">
        <v>49</v>
      </c>
      <c r="BZ308" s="22" t="s">
        <v>26</v>
      </c>
      <c r="CA308" s="22" t="s">
        <v>18</v>
      </c>
      <c r="CB308" s="22" t="s">
        <v>19</v>
      </c>
      <c r="CC308" s="21" t="str">
        <f t="shared" si="15"/>
        <v>NR</v>
      </c>
      <c r="CD308" s="21" t="str">
        <f t="shared" si="16"/>
        <v>C</v>
      </c>
      <c r="CE308" s="21" t="str">
        <f t="shared" si="17"/>
        <v>OECD_EU15</v>
      </c>
      <c r="CF308" s="21">
        <f>IF(ISNUMBER(Table1[[#This Row],[concrete]]),Table1[[#This Row],[concrete]],IF(AND(ISNUMBER(Table1[[#This Row],[cement]]),ISNUMBER(Table1[[#This Row],[aggregates]])),Table1[[#This Row],[cement]]+Table1[[#This Row],[aggregates]],""))</f>
        <v>1408</v>
      </c>
    </row>
    <row r="309" spans="1:84" s="8" customFormat="1">
      <c r="A309" s="10">
        <v>307</v>
      </c>
      <c r="B309" s="21" t="s">
        <v>115</v>
      </c>
      <c r="C309" s="21" t="s">
        <v>116</v>
      </c>
      <c r="D309" s="39"/>
      <c r="E309" s="10">
        <v>1900</v>
      </c>
      <c r="F309" s="39">
        <v>31.23076923</v>
      </c>
      <c r="G309" s="39">
        <v>1.0230769000000001E-2</v>
      </c>
      <c r="H309" s="39">
        <v>0.16153846199999999</v>
      </c>
      <c r="I309" s="39"/>
      <c r="J309" s="120">
        <v>19.38461538</v>
      </c>
      <c r="K309" s="120"/>
      <c r="L309" s="120"/>
      <c r="M309" s="120"/>
      <c r="N309" s="120"/>
      <c r="O309" s="120"/>
      <c r="P309" s="120">
        <v>1400</v>
      </c>
      <c r="Q309" s="120"/>
      <c r="R309" s="120"/>
      <c r="S309" s="120"/>
      <c r="T309" s="120"/>
      <c r="U309" s="120"/>
      <c r="V309" s="120"/>
      <c r="W309" s="120"/>
      <c r="X309" s="120">
        <v>0.75384615399999999</v>
      </c>
      <c r="Y309" s="120"/>
      <c r="Z309" s="120"/>
      <c r="AA309" s="120"/>
      <c r="AB309" s="120"/>
      <c r="AC309" s="120">
        <v>0.75384615399999999</v>
      </c>
      <c r="AD309" s="120"/>
      <c r="AE309" s="120">
        <v>5.0076923000000002E-2</v>
      </c>
      <c r="AF309" s="120"/>
      <c r="AG309" s="120"/>
      <c r="AH309" s="120"/>
      <c r="AI309" s="120"/>
      <c r="AJ309" s="120"/>
      <c r="AK309" s="120">
        <v>2.3153846150000001</v>
      </c>
      <c r="AL309" s="21" t="s">
        <v>119</v>
      </c>
      <c r="AM309" s="39" t="s">
        <v>119</v>
      </c>
      <c r="AN309" s="21" t="s">
        <v>353</v>
      </c>
      <c r="AO309" s="21" t="s">
        <v>210</v>
      </c>
      <c r="AP309" s="21" t="s">
        <v>601</v>
      </c>
      <c r="AQ309" s="21" t="s">
        <v>121</v>
      </c>
      <c r="AR309" s="21" t="s">
        <v>602</v>
      </c>
      <c r="AS309" s="21" t="s">
        <v>603</v>
      </c>
      <c r="AT309" s="39">
        <v>2014</v>
      </c>
      <c r="AU309" s="21" t="s">
        <v>604</v>
      </c>
      <c r="AV309" s="21" t="s">
        <v>605</v>
      </c>
      <c r="AW309" s="21" t="s">
        <v>126</v>
      </c>
      <c r="AX309" s="21" t="s">
        <v>606</v>
      </c>
      <c r="AY309" s="21" t="str">
        <f>"https://doi.org/"&amp;Table1[[#This Row],[DOI]]</f>
        <v>https://doi.org/10.1080/09613218.2014.979029</v>
      </c>
      <c r="AZ309" s="21" t="s">
        <v>1563</v>
      </c>
      <c r="BA309" s="21" t="s">
        <v>607</v>
      </c>
      <c r="BB309" s="21" t="s">
        <v>611</v>
      </c>
      <c r="BC309" s="21" t="s">
        <v>120</v>
      </c>
      <c r="BD309" s="21" t="s">
        <v>120</v>
      </c>
      <c r="BE309" s="21" t="s">
        <v>1346</v>
      </c>
      <c r="BF309" s="21" t="s">
        <v>132</v>
      </c>
      <c r="BG309" s="21" t="s">
        <v>120</v>
      </c>
      <c r="BH309" s="21" t="s">
        <v>120</v>
      </c>
      <c r="BI309" s="21" t="s">
        <v>120</v>
      </c>
      <c r="BJ309" s="21" t="s">
        <v>120</v>
      </c>
      <c r="BK309" s="21" t="s">
        <v>120</v>
      </c>
      <c r="BL309" s="21" t="s">
        <v>120</v>
      </c>
      <c r="BM309" s="21" t="s">
        <v>120</v>
      </c>
      <c r="BN309" s="21" t="s">
        <v>120</v>
      </c>
      <c r="BO309" s="21" t="s">
        <v>120</v>
      </c>
      <c r="BP309" s="21" t="s">
        <v>120</v>
      </c>
      <c r="BQ309" s="21" t="s">
        <v>120</v>
      </c>
      <c r="BR309" s="21" t="s">
        <v>120</v>
      </c>
      <c r="BS309" s="21" t="s">
        <v>120</v>
      </c>
      <c r="BT309" s="21" t="s">
        <v>120</v>
      </c>
      <c r="BU309" s="21" t="s">
        <v>120</v>
      </c>
      <c r="BV309" s="21" t="s">
        <v>120</v>
      </c>
      <c r="BW309" s="22" t="s">
        <v>135</v>
      </c>
      <c r="BX309" s="23" t="str">
        <f>_xlfn.XLOOKUP(BW309,dimensions_items!$B$4:$B$35,dimensions_items!$C$4:$C$35,"NULL",0)</f>
        <v>R5.2OECD</v>
      </c>
      <c r="BY309" s="23" t="s">
        <v>47</v>
      </c>
      <c r="BZ309" s="22" t="s">
        <v>1492</v>
      </c>
      <c r="CA309" s="22" t="s">
        <v>18</v>
      </c>
      <c r="CB309" s="22" t="s">
        <v>19</v>
      </c>
      <c r="CC309" s="21" t="str">
        <f t="shared" si="15"/>
        <v>NR</v>
      </c>
      <c r="CD309" s="21" t="str">
        <f t="shared" si="16"/>
        <v>M</v>
      </c>
      <c r="CE309" s="21" t="str">
        <f t="shared" si="17"/>
        <v>OECD_EU15</v>
      </c>
      <c r="CF309" s="21" t="str">
        <f>IF(ISNUMBER(Table1[[#This Row],[concrete]]),Table1[[#This Row],[concrete]],IF(AND(ISNUMBER(Table1[[#This Row],[cement]]),ISNUMBER(Table1[[#This Row],[aggregates]])),Table1[[#This Row],[cement]]+Table1[[#This Row],[aggregates]],""))</f>
        <v/>
      </c>
    </row>
    <row r="310" spans="1:84" s="8" customFormat="1">
      <c r="A310" s="10">
        <v>308</v>
      </c>
      <c r="B310" s="21" t="s">
        <v>115</v>
      </c>
      <c r="C310" s="21" t="s">
        <v>116</v>
      </c>
      <c r="D310" s="39"/>
      <c r="E310" s="10">
        <v>1859</v>
      </c>
      <c r="F310" s="39">
        <v>3.2627272729999999</v>
      </c>
      <c r="G310" s="39">
        <v>0.20854545499999999</v>
      </c>
      <c r="H310" s="39">
        <v>0.53818181799999998</v>
      </c>
      <c r="I310" s="39"/>
      <c r="J310" s="120">
        <v>67.272727270000004</v>
      </c>
      <c r="K310" s="120"/>
      <c r="L310" s="120"/>
      <c r="M310" s="120"/>
      <c r="N310" s="120"/>
      <c r="O310" s="120"/>
      <c r="P310" s="120">
        <v>1513.636364</v>
      </c>
      <c r="Q310" s="120"/>
      <c r="R310" s="120"/>
      <c r="S310" s="120"/>
      <c r="T310" s="120"/>
      <c r="U310" s="120"/>
      <c r="V310" s="120"/>
      <c r="W310" s="120"/>
      <c r="X310" s="120"/>
      <c r="Y310" s="120"/>
      <c r="Z310" s="120"/>
      <c r="AA310" s="120"/>
      <c r="AB310" s="120"/>
      <c r="AC310" s="120">
        <v>1.547272727</v>
      </c>
      <c r="AD310" s="120"/>
      <c r="AE310" s="120">
        <v>0.67272727300000001</v>
      </c>
      <c r="AF310" s="120"/>
      <c r="AG310" s="120"/>
      <c r="AH310" s="120"/>
      <c r="AI310" s="120"/>
      <c r="AJ310" s="120"/>
      <c r="AK310" s="120">
        <v>0.43727272700000003</v>
      </c>
      <c r="AL310" s="21" t="s">
        <v>119</v>
      </c>
      <c r="AM310" s="39" t="s">
        <v>119</v>
      </c>
      <c r="AN310" s="21" t="s">
        <v>612</v>
      </c>
      <c r="AO310" s="21" t="s">
        <v>613</v>
      </c>
      <c r="AP310" s="21" t="s">
        <v>601</v>
      </c>
      <c r="AQ310" s="21" t="s">
        <v>121</v>
      </c>
      <c r="AR310" s="21" t="s">
        <v>602</v>
      </c>
      <c r="AS310" s="21" t="s">
        <v>603</v>
      </c>
      <c r="AT310" s="39">
        <v>2014</v>
      </c>
      <c r="AU310" s="21" t="s">
        <v>604</v>
      </c>
      <c r="AV310" s="21" t="s">
        <v>605</v>
      </c>
      <c r="AW310" s="21" t="s">
        <v>126</v>
      </c>
      <c r="AX310" s="21" t="s">
        <v>606</v>
      </c>
      <c r="AY310" s="21" t="str">
        <f>"https://doi.org/"&amp;Table1[[#This Row],[DOI]]</f>
        <v>https://doi.org/10.1080/09613218.2014.979029</v>
      </c>
      <c r="AZ310" s="21" t="s">
        <v>1564</v>
      </c>
      <c r="BA310" s="21" t="s">
        <v>607</v>
      </c>
      <c r="BB310" s="21" t="s">
        <v>614</v>
      </c>
      <c r="BC310" s="21" t="s">
        <v>120</v>
      </c>
      <c r="BD310" s="21" t="s">
        <v>120</v>
      </c>
      <c r="BE310" s="21" t="s">
        <v>1346</v>
      </c>
      <c r="BF310" s="21" t="s">
        <v>132</v>
      </c>
      <c r="BG310" s="21" t="s">
        <v>120</v>
      </c>
      <c r="BH310" s="21" t="s">
        <v>120</v>
      </c>
      <c r="BI310" s="21" t="s">
        <v>120</v>
      </c>
      <c r="BJ310" s="21" t="s">
        <v>120</v>
      </c>
      <c r="BK310" s="21" t="s">
        <v>120</v>
      </c>
      <c r="BL310" s="21" t="s">
        <v>120</v>
      </c>
      <c r="BM310" s="21" t="s">
        <v>120</v>
      </c>
      <c r="BN310" s="21" t="s">
        <v>120</v>
      </c>
      <c r="BO310" s="21" t="s">
        <v>120</v>
      </c>
      <c r="BP310" s="21" t="s">
        <v>120</v>
      </c>
      <c r="BQ310" s="21" t="s">
        <v>120</v>
      </c>
      <c r="BR310" s="21" t="s">
        <v>120</v>
      </c>
      <c r="BS310" s="21" t="s">
        <v>120</v>
      </c>
      <c r="BT310" s="21" t="s">
        <v>120</v>
      </c>
      <c r="BU310" s="21" t="s">
        <v>120</v>
      </c>
      <c r="BV310" s="21" t="s">
        <v>120</v>
      </c>
      <c r="BW310" s="22" t="s">
        <v>135</v>
      </c>
      <c r="BX310" s="23" t="str">
        <f>_xlfn.XLOOKUP(BW310,dimensions_items!$B$4:$B$35,dimensions_items!$C$4:$C$35,"NULL",0)</f>
        <v>R5.2OECD</v>
      </c>
      <c r="BY310" s="23" t="s">
        <v>31</v>
      </c>
      <c r="BZ310" s="22" t="s">
        <v>1492</v>
      </c>
      <c r="CA310" s="22" t="s">
        <v>18</v>
      </c>
      <c r="CB310" s="22" t="s">
        <v>19</v>
      </c>
      <c r="CC310" s="21" t="str">
        <f t="shared" si="15"/>
        <v>UN</v>
      </c>
      <c r="CD310" s="21" t="str">
        <f t="shared" si="16"/>
        <v>M</v>
      </c>
      <c r="CE310" s="21" t="str">
        <f t="shared" si="17"/>
        <v>OECD_EU15</v>
      </c>
      <c r="CF310" s="21" t="str">
        <f>IF(ISNUMBER(Table1[[#This Row],[concrete]]),Table1[[#This Row],[concrete]],IF(AND(ISNUMBER(Table1[[#This Row],[cement]]),ISNUMBER(Table1[[#This Row],[aggregates]])),Table1[[#This Row],[cement]]+Table1[[#This Row],[aggregates]],""))</f>
        <v/>
      </c>
    </row>
    <row r="311" spans="1:84" s="8" customFormat="1">
      <c r="A311" s="10">
        <v>309</v>
      </c>
      <c r="B311" s="21" t="s">
        <v>615</v>
      </c>
      <c r="C311" s="21" t="s">
        <v>616</v>
      </c>
      <c r="D311" s="39">
        <v>2001</v>
      </c>
      <c r="E311" s="10">
        <v>2003</v>
      </c>
      <c r="F311" s="39">
        <v>141.7634807</v>
      </c>
      <c r="G311" s="39"/>
      <c r="H311" s="39">
        <v>1.5436241610000001</v>
      </c>
      <c r="I311" s="39"/>
      <c r="J311" s="120">
        <v>2.2263364960000001</v>
      </c>
      <c r="K311" s="120"/>
      <c r="L311" s="120"/>
      <c r="M311" s="120">
        <v>1413.420505</v>
      </c>
      <c r="N311" s="120">
        <v>6.2485536000000001E-2</v>
      </c>
      <c r="O311" s="120">
        <v>455.3135848</v>
      </c>
      <c r="P311" s="120"/>
      <c r="Q311" s="120"/>
      <c r="R311" s="120"/>
      <c r="S311" s="120"/>
      <c r="T311" s="120"/>
      <c r="U311" s="120"/>
      <c r="V311" s="120"/>
      <c r="W311" s="120"/>
      <c r="X311" s="120"/>
      <c r="Y311" s="120"/>
      <c r="Z311" s="120"/>
      <c r="AA311" s="120"/>
      <c r="AB311" s="120">
        <v>4.4087016889999999</v>
      </c>
      <c r="AC311" s="120"/>
      <c r="AD311" s="120"/>
      <c r="AE311" s="120"/>
      <c r="AF311" s="120"/>
      <c r="AG311" s="120"/>
      <c r="AH311" s="120"/>
      <c r="AI311" s="120"/>
      <c r="AJ311" s="120"/>
      <c r="AK311" s="120">
        <v>0.81231196500000002</v>
      </c>
      <c r="AL311" s="24" t="s">
        <v>617</v>
      </c>
      <c r="AM311" s="39">
        <v>30</v>
      </c>
      <c r="AN311" s="21" t="s">
        <v>618</v>
      </c>
      <c r="AO311" s="21" t="s">
        <v>619</v>
      </c>
      <c r="AP311" s="21" t="s">
        <v>601</v>
      </c>
      <c r="AQ311" s="21" t="s">
        <v>620</v>
      </c>
      <c r="AR311" s="21" t="s">
        <v>602</v>
      </c>
      <c r="AS311" s="21" t="s">
        <v>621</v>
      </c>
      <c r="AT311" s="39">
        <v>2010</v>
      </c>
      <c r="AU311" s="21" t="s">
        <v>622</v>
      </c>
      <c r="AV311" s="21" t="s">
        <v>403</v>
      </c>
      <c r="AW311" s="21" t="s">
        <v>126</v>
      </c>
      <c r="AX311" s="21" t="s">
        <v>623</v>
      </c>
      <c r="AY311" s="21" t="str">
        <f>"https://doi.org/"&amp;Table1[[#This Row],[DOI]]</f>
        <v>https://doi.org/10.1016/j.buildenv.2009.09.014</v>
      </c>
      <c r="AZ311" s="21" t="s">
        <v>1565</v>
      </c>
      <c r="BA311" s="21" t="s">
        <v>624</v>
      </c>
      <c r="BB311" s="21" t="s">
        <v>120</v>
      </c>
      <c r="BC311" s="21" t="s">
        <v>120</v>
      </c>
      <c r="BD311" s="21" t="s">
        <v>120</v>
      </c>
      <c r="BE311" s="21" t="s">
        <v>1346</v>
      </c>
      <c r="BF311" s="21" t="s">
        <v>227</v>
      </c>
      <c r="BG311" s="21" t="s">
        <v>120</v>
      </c>
      <c r="BH311" s="21" t="s">
        <v>120</v>
      </c>
      <c r="BI311" s="21" t="s">
        <v>120</v>
      </c>
      <c r="BJ311" s="21" t="s">
        <v>120</v>
      </c>
      <c r="BK311" s="21" t="s">
        <v>120</v>
      </c>
      <c r="BL311" s="21" t="s">
        <v>120</v>
      </c>
      <c r="BM311" s="21" t="s">
        <v>120</v>
      </c>
      <c r="BN311" s="21" t="s">
        <v>120</v>
      </c>
      <c r="BO311" s="21" t="s">
        <v>120</v>
      </c>
      <c r="BP311" s="21" t="s">
        <v>120</v>
      </c>
      <c r="BQ311" s="21" t="s">
        <v>120</v>
      </c>
      <c r="BR311" s="21" t="s">
        <v>120</v>
      </c>
      <c r="BS311" s="21" t="s">
        <v>120</v>
      </c>
      <c r="BT311" s="21" t="s">
        <v>120</v>
      </c>
      <c r="BU311" s="21" t="s">
        <v>120</v>
      </c>
      <c r="BV311" s="21" t="s">
        <v>120</v>
      </c>
      <c r="BW311" s="22" t="s">
        <v>234</v>
      </c>
      <c r="BX311" s="23" t="str">
        <f>_xlfn.XLOOKUP(BW311,dimensions_items!$B$4:$B$35,dimensions_items!$C$4:$C$35,"NULL",0)</f>
        <v>R5.2ASIA</v>
      </c>
      <c r="BY311" s="23" t="s">
        <v>45</v>
      </c>
      <c r="BZ311" s="22" t="s">
        <v>26</v>
      </c>
      <c r="CA311" s="22" t="s">
        <v>18</v>
      </c>
      <c r="CB311" s="22" t="s">
        <v>19</v>
      </c>
      <c r="CC311" s="21" t="str">
        <f t="shared" si="15"/>
        <v>NR</v>
      </c>
      <c r="CD311" s="21" t="str">
        <f t="shared" si="16"/>
        <v>C</v>
      </c>
      <c r="CE311" s="21" t="str">
        <f t="shared" si="17"/>
        <v>ASIA_CHN</v>
      </c>
      <c r="CF311" s="21">
        <f>IF(ISNUMBER(Table1[[#This Row],[concrete]]),Table1[[#This Row],[concrete]],IF(AND(ISNUMBER(Table1[[#This Row],[cement]]),ISNUMBER(Table1[[#This Row],[aggregates]])),Table1[[#This Row],[cement]]+Table1[[#This Row],[aggregates]],""))</f>
        <v>1413.420505</v>
      </c>
    </row>
    <row r="312" spans="1:84" s="8" customFormat="1">
      <c r="A312" s="10">
        <v>310</v>
      </c>
      <c r="B312" s="21" t="s">
        <v>625</v>
      </c>
      <c r="C312" s="21" t="s">
        <v>626</v>
      </c>
      <c r="D312" s="39"/>
      <c r="E312" s="10"/>
      <c r="F312" s="39">
        <v>47.340560549999999</v>
      </c>
      <c r="G312" s="39"/>
      <c r="H312" s="39"/>
      <c r="I312" s="39"/>
      <c r="J312" s="120"/>
      <c r="K312" s="120"/>
      <c r="L312" s="120"/>
      <c r="M312" s="120">
        <v>1181.336859</v>
      </c>
      <c r="N312" s="120">
        <v>11.470650450000001</v>
      </c>
      <c r="O312" s="120"/>
      <c r="P312" s="120">
        <v>76.430460069999995</v>
      </c>
      <c r="Q312" s="120">
        <v>27.75092544</v>
      </c>
      <c r="R312" s="120"/>
      <c r="S312" s="120"/>
      <c r="T312" s="120"/>
      <c r="U312" s="120"/>
      <c r="V312" s="120"/>
      <c r="W312" s="120"/>
      <c r="X312" s="120"/>
      <c r="Y312" s="120"/>
      <c r="Z312" s="120"/>
      <c r="AA312" s="120">
        <v>32.569011109999998</v>
      </c>
      <c r="AB312" s="120"/>
      <c r="AC312" s="120">
        <v>1.2501322050000001</v>
      </c>
      <c r="AD312" s="120"/>
      <c r="AE312" s="120">
        <v>1.3569539930000001</v>
      </c>
      <c r="AF312" s="120"/>
      <c r="AG312" s="120"/>
      <c r="AH312" s="120"/>
      <c r="AI312" s="120"/>
      <c r="AJ312" s="120"/>
      <c r="AK312" s="120">
        <v>102.1544157</v>
      </c>
      <c r="AL312" s="21" t="s">
        <v>627</v>
      </c>
      <c r="AM312" s="39">
        <v>5</v>
      </c>
      <c r="AN312" s="21" t="s">
        <v>353</v>
      </c>
      <c r="AO312" s="21" t="s">
        <v>628</v>
      </c>
      <c r="AP312" s="21" t="s">
        <v>601</v>
      </c>
      <c r="AQ312" s="21" t="s">
        <v>121</v>
      </c>
      <c r="AR312" s="21" t="s">
        <v>602</v>
      </c>
      <c r="AS312" s="21" t="s">
        <v>629</v>
      </c>
      <c r="AT312" s="39">
        <v>2008</v>
      </c>
      <c r="AU312" s="21" t="s">
        <v>630</v>
      </c>
      <c r="AV312" s="21" t="s">
        <v>255</v>
      </c>
      <c r="AW312" s="21" t="s">
        <v>126</v>
      </c>
      <c r="AX312" s="21" t="s">
        <v>631</v>
      </c>
      <c r="AY312" s="21" t="str">
        <f>"https://doi.org/"&amp;Table1[[#This Row],[DOI]]</f>
        <v>https://doi.org/10.1016/j.resconrec.2008.09.008</v>
      </c>
      <c r="AZ312" s="21" t="s">
        <v>1566</v>
      </c>
      <c r="BA312" s="21" t="s">
        <v>624</v>
      </c>
      <c r="BB312" s="21" t="s">
        <v>120</v>
      </c>
      <c r="BC312" s="21" t="s">
        <v>120</v>
      </c>
      <c r="BD312" s="21" t="s">
        <v>120</v>
      </c>
      <c r="BE312" s="21" t="s">
        <v>1346</v>
      </c>
      <c r="BF312" s="21" t="s">
        <v>132</v>
      </c>
      <c r="BG312" s="21" t="s">
        <v>120</v>
      </c>
      <c r="BH312" s="21" t="s">
        <v>120</v>
      </c>
      <c r="BI312" s="21" t="s">
        <v>120</v>
      </c>
      <c r="BJ312" s="21" t="s">
        <v>120</v>
      </c>
      <c r="BK312" s="21" t="s">
        <v>120</v>
      </c>
      <c r="BL312" s="21" t="s">
        <v>120</v>
      </c>
      <c r="BM312" s="21" t="s">
        <v>120</v>
      </c>
      <c r="BN312" s="21" t="s">
        <v>120</v>
      </c>
      <c r="BO312" s="21" t="s">
        <v>120</v>
      </c>
      <c r="BP312" s="21" t="s">
        <v>120</v>
      </c>
      <c r="BQ312" s="21" t="s">
        <v>120</v>
      </c>
      <c r="BR312" s="21" t="s">
        <v>120</v>
      </c>
      <c r="BS312" s="21" t="s">
        <v>120</v>
      </c>
      <c r="BT312" s="21" t="s">
        <v>120</v>
      </c>
      <c r="BU312" s="21" t="s">
        <v>120</v>
      </c>
      <c r="BV312" s="21" t="s">
        <v>120</v>
      </c>
      <c r="BW312" s="22" t="s">
        <v>135</v>
      </c>
      <c r="BX312" s="23" t="str">
        <f>_xlfn.XLOOKUP(BW312,dimensions_items!$B$4:$B$35,dimensions_items!$C$4:$C$35,"NULL",0)</f>
        <v>R5.2OECD</v>
      </c>
      <c r="BY312" s="23" t="s">
        <v>44</v>
      </c>
      <c r="BZ312" s="22" t="s">
        <v>26</v>
      </c>
      <c r="CA312" s="22" t="s">
        <v>18</v>
      </c>
      <c r="CB312" s="22" t="s">
        <v>19</v>
      </c>
      <c r="CC312" s="21" t="str">
        <f t="shared" si="15"/>
        <v>NR</v>
      </c>
      <c r="CD312" s="21" t="str">
        <f t="shared" si="16"/>
        <v>C</v>
      </c>
      <c r="CE312" s="21" t="str">
        <f t="shared" si="17"/>
        <v>OECD_EU15</v>
      </c>
      <c r="CF312" s="21">
        <f>IF(ISNUMBER(Table1[[#This Row],[concrete]]),Table1[[#This Row],[concrete]],IF(AND(ISNUMBER(Table1[[#This Row],[cement]]),ISNUMBER(Table1[[#This Row],[aggregates]])),Table1[[#This Row],[cement]]+Table1[[#This Row],[aggregates]],""))</f>
        <v>1181.336859</v>
      </c>
    </row>
    <row r="313" spans="1:84" s="8" customFormat="1">
      <c r="A313" s="10">
        <v>311</v>
      </c>
      <c r="B313" s="21" t="s">
        <v>625</v>
      </c>
      <c r="C313" s="21" t="s">
        <v>626</v>
      </c>
      <c r="D313" s="39"/>
      <c r="E313" s="10"/>
      <c r="F313" s="39">
        <v>78.605000000000004</v>
      </c>
      <c r="G313" s="39"/>
      <c r="H313" s="39">
        <v>1.8025</v>
      </c>
      <c r="I313" s="39"/>
      <c r="J313" s="120"/>
      <c r="K313" s="120"/>
      <c r="L313" s="120"/>
      <c r="M313" s="120">
        <v>1701.4375</v>
      </c>
      <c r="N313" s="120">
        <v>26.765000000000001</v>
      </c>
      <c r="O313" s="120"/>
      <c r="P313" s="120">
        <v>85.575000000000003</v>
      </c>
      <c r="Q313" s="120">
        <v>10.0375</v>
      </c>
      <c r="R313" s="120"/>
      <c r="S313" s="120"/>
      <c r="T313" s="120"/>
      <c r="U313" s="120"/>
      <c r="V313" s="120"/>
      <c r="W313" s="120"/>
      <c r="X313" s="120"/>
      <c r="Y313" s="120"/>
      <c r="Z313" s="120"/>
      <c r="AA313" s="120"/>
      <c r="AB313" s="120"/>
      <c r="AC313" s="120">
        <v>1.5525</v>
      </c>
      <c r="AD313" s="120"/>
      <c r="AE313" s="120">
        <v>6.2</v>
      </c>
      <c r="AF313" s="120"/>
      <c r="AG313" s="120"/>
      <c r="AH313" s="120"/>
      <c r="AI313" s="120">
        <v>1.3674999999999999</v>
      </c>
      <c r="AJ313" s="120"/>
      <c r="AK313" s="120">
        <v>95.084999999999994</v>
      </c>
      <c r="AL313" s="21" t="s">
        <v>632</v>
      </c>
      <c r="AM313" s="39">
        <v>3</v>
      </c>
      <c r="AN313" s="21" t="s">
        <v>353</v>
      </c>
      <c r="AO313" s="21" t="s">
        <v>628</v>
      </c>
      <c r="AP313" s="21" t="s">
        <v>601</v>
      </c>
      <c r="AQ313" s="21" t="s">
        <v>121</v>
      </c>
      <c r="AR313" s="21" t="s">
        <v>602</v>
      </c>
      <c r="AS313" s="21" t="s">
        <v>629</v>
      </c>
      <c r="AT313" s="39">
        <v>2008</v>
      </c>
      <c r="AU313" s="21" t="s">
        <v>630</v>
      </c>
      <c r="AV313" s="21" t="s">
        <v>255</v>
      </c>
      <c r="AW313" s="21" t="s">
        <v>126</v>
      </c>
      <c r="AX313" s="21" t="s">
        <v>631</v>
      </c>
      <c r="AY313" s="21" t="str">
        <f>"https://doi.org/"&amp;Table1[[#This Row],[DOI]]</f>
        <v>https://doi.org/10.1016/j.resconrec.2008.09.008</v>
      </c>
      <c r="AZ313" s="21" t="s">
        <v>120</v>
      </c>
      <c r="BA313" s="21" t="s">
        <v>624</v>
      </c>
      <c r="BB313" s="21" t="s">
        <v>633</v>
      </c>
      <c r="BC313" s="21" t="s">
        <v>120</v>
      </c>
      <c r="BD313" s="21" t="s">
        <v>120</v>
      </c>
      <c r="BE313" s="21" t="s">
        <v>1346</v>
      </c>
      <c r="BF313" s="21" t="s">
        <v>132</v>
      </c>
      <c r="BG313" s="21" t="s">
        <v>120</v>
      </c>
      <c r="BH313" s="21" t="s">
        <v>120</v>
      </c>
      <c r="BI313" s="21" t="s">
        <v>120</v>
      </c>
      <c r="BJ313" s="21" t="s">
        <v>120</v>
      </c>
      <c r="BK313" s="21" t="s">
        <v>120</v>
      </c>
      <c r="BL313" s="21" t="s">
        <v>120</v>
      </c>
      <c r="BM313" s="21" t="s">
        <v>120</v>
      </c>
      <c r="BN313" s="21" t="s">
        <v>120</v>
      </c>
      <c r="BO313" s="21" t="s">
        <v>120</v>
      </c>
      <c r="BP313" s="21" t="s">
        <v>120</v>
      </c>
      <c r="BQ313" s="21" t="s">
        <v>120</v>
      </c>
      <c r="BR313" s="21" t="s">
        <v>120</v>
      </c>
      <c r="BS313" s="21" t="s">
        <v>120</v>
      </c>
      <c r="BT313" s="21" t="s">
        <v>120</v>
      </c>
      <c r="BU313" s="21" t="s">
        <v>120</v>
      </c>
      <c r="BV313" s="21" t="s">
        <v>120</v>
      </c>
      <c r="BW313" s="22" t="s">
        <v>135</v>
      </c>
      <c r="BX313" s="23" t="str">
        <f>_xlfn.XLOOKUP(BW313,dimensions_items!$B$4:$B$35,dimensions_items!$C$4:$C$35,"NULL",0)</f>
        <v>R5.2OECD</v>
      </c>
      <c r="BY313" s="23" t="s">
        <v>44</v>
      </c>
      <c r="BZ313" s="22" t="s">
        <v>26</v>
      </c>
      <c r="CA313" s="22" t="s">
        <v>18</v>
      </c>
      <c r="CB313" s="22" t="s">
        <v>19</v>
      </c>
      <c r="CC313" s="21" t="str">
        <f t="shared" si="15"/>
        <v>NR</v>
      </c>
      <c r="CD313" s="21" t="str">
        <f t="shared" si="16"/>
        <v>C</v>
      </c>
      <c r="CE313" s="21" t="str">
        <f t="shared" si="17"/>
        <v>OECD_EU15</v>
      </c>
      <c r="CF313" s="21">
        <f>IF(ISNUMBER(Table1[[#This Row],[concrete]]),Table1[[#This Row],[concrete]],IF(AND(ISNUMBER(Table1[[#This Row],[cement]]),ISNUMBER(Table1[[#This Row],[aggregates]])),Table1[[#This Row],[cement]]+Table1[[#This Row],[aggregates]],""))</f>
        <v>1701.4375</v>
      </c>
    </row>
    <row r="314" spans="1:84" s="8" customFormat="1">
      <c r="A314" s="10">
        <v>312</v>
      </c>
      <c r="B314" s="21" t="s">
        <v>634</v>
      </c>
      <c r="C314" s="21" t="s">
        <v>635</v>
      </c>
      <c r="D314" s="39"/>
      <c r="E314" s="10">
        <v>1996</v>
      </c>
      <c r="F314" s="39">
        <v>38.439399999999999</v>
      </c>
      <c r="G314" s="39"/>
      <c r="H314" s="39"/>
      <c r="I314" s="39"/>
      <c r="J314" s="120">
        <v>1.58826</v>
      </c>
      <c r="K314" s="120"/>
      <c r="L314" s="120"/>
      <c r="M314" s="120">
        <v>1196.634</v>
      </c>
      <c r="N314" s="120"/>
      <c r="O314" s="120"/>
      <c r="P314" s="120"/>
      <c r="Q314" s="120">
        <v>59.44</v>
      </c>
      <c r="R314" s="120"/>
      <c r="S314" s="120"/>
      <c r="T314" s="120"/>
      <c r="U314" s="120"/>
      <c r="V314" s="120"/>
      <c r="W314" s="120"/>
      <c r="X314" s="120"/>
      <c r="Y314" s="120"/>
      <c r="Z314" s="120"/>
      <c r="AA314" s="120"/>
      <c r="AB314" s="120"/>
      <c r="AC314" s="120"/>
      <c r="AD314" s="120"/>
      <c r="AE314" s="120"/>
      <c r="AF314" s="120"/>
      <c r="AG314" s="120"/>
      <c r="AH314" s="120"/>
      <c r="AI314" s="120"/>
      <c r="AJ314" s="120">
        <v>6.6543200000000002</v>
      </c>
      <c r="AK314" s="120">
        <v>0.56699999999999995</v>
      </c>
      <c r="AL314" s="21" t="s">
        <v>636</v>
      </c>
      <c r="AM314" s="39">
        <v>2</v>
      </c>
      <c r="AN314" s="21" t="s">
        <v>353</v>
      </c>
      <c r="AO314" s="21" t="s">
        <v>637</v>
      </c>
      <c r="AP314" s="21" t="s">
        <v>601</v>
      </c>
      <c r="AQ314" s="21" t="s">
        <v>121</v>
      </c>
      <c r="AR314" s="21" t="s">
        <v>602</v>
      </c>
      <c r="AS314" s="21" t="s">
        <v>638</v>
      </c>
      <c r="AT314" s="39">
        <v>2016</v>
      </c>
      <c r="AU314" s="21" t="s">
        <v>639</v>
      </c>
      <c r="AV314" s="21" t="s">
        <v>640</v>
      </c>
      <c r="AW314" s="21" t="s">
        <v>126</v>
      </c>
      <c r="AX314" s="21" t="s">
        <v>641</v>
      </c>
      <c r="AY314" s="21" t="str">
        <f>"https://doi.org/"&amp;Table1[[#This Row],[DOI]]</f>
        <v>https://doi.org/10.3390/buildings6040046</v>
      </c>
      <c r="AZ314" s="21" t="s">
        <v>120</v>
      </c>
      <c r="BA314" s="21" t="s">
        <v>624</v>
      </c>
      <c r="BB314" s="21" t="s">
        <v>642</v>
      </c>
      <c r="BC314" s="21" t="s">
        <v>120</v>
      </c>
      <c r="BD314" s="21" t="s">
        <v>120</v>
      </c>
      <c r="BE314" s="21" t="s">
        <v>1346</v>
      </c>
      <c r="BF314" s="21" t="s">
        <v>132</v>
      </c>
      <c r="BG314" s="21" t="s">
        <v>120</v>
      </c>
      <c r="BH314" s="21" t="s">
        <v>120</v>
      </c>
      <c r="BI314" s="21" t="s">
        <v>120</v>
      </c>
      <c r="BJ314" s="21" t="s">
        <v>120</v>
      </c>
      <c r="BK314" s="21" t="s">
        <v>120</v>
      </c>
      <c r="BL314" s="21" t="s">
        <v>120</v>
      </c>
      <c r="BM314" s="21" t="s">
        <v>120</v>
      </c>
      <c r="BN314" s="21" t="s">
        <v>120</v>
      </c>
      <c r="BO314" s="21" t="s">
        <v>120</v>
      </c>
      <c r="BP314" s="21" t="s">
        <v>120</v>
      </c>
      <c r="BQ314" s="21" t="s">
        <v>120</v>
      </c>
      <c r="BR314" s="21" t="s">
        <v>120</v>
      </c>
      <c r="BS314" s="21" t="s">
        <v>120</v>
      </c>
      <c r="BT314" s="21" t="s">
        <v>120</v>
      </c>
      <c r="BU314" s="21" t="s">
        <v>120</v>
      </c>
      <c r="BV314" s="21" t="s">
        <v>120</v>
      </c>
      <c r="BW314" s="22" t="s">
        <v>479</v>
      </c>
      <c r="BX314" s="23" t="str">
        <f>_xlfn.XLOOKUP(BW314,dimensions_items!$B$4:$B$35,dimensions_items!$C$4:$C$35,"NULL",0)</f>
        <v>R5.2OECD</v>
      </c>
      <c r="BY314" s="23" t="s">
        <v>49</v>
      </c>
      <c r="BZ314" s="22" t="s">
        <v>17</v>
      </c>
      <c r="CA314" s="22" t="s">
        <v>22</v>
      </c>
      <c r="CB314" s="22" t="s">
        <v>19</v>
      </c>
      <c r="CC314" s="21" t="str">
        <f t="shared" si="15"/>
        <v>NR</v>
      </c>
      <c r="CD314" s="21" t="str">
        <f t="shared" si="16"/>
        <v>C</v>
      </c>
      <c r="CE314" s="21" t="str">
        <f t="shared" si="17"/>
        <v>OECD_EFTA</v>
      </c>
      <c r="CF314" s="21">
        <f>IF(ISNUMBER(Table1[[#This Row],[concrete]]),Table1[[#This Row],[concrete]],IF(AND(ISNUMBER(Table1[[#This Row],[cement]]),ISNUMBER(Table1[[#This Row],[aggregates]])),Table1[[#This Row],[cement]]+Table1[[#This Row],[aggregates]],""))</f>
        <v>1196.634</v>
      </c>
    </row>
    <row r="315" spans="1:84" s="8" customFormat="1">
      <c r="A315" s="10">
        <v>313</v>
      </c>
      <c r="B315" s="21" t="s">
        <v>544</v>
      </c>
      <c r="C315" s="21" t="s">
        <v>643</v>
      </c>
      <c r="D315" s="39"/>
      <c r="E315" s="10">
        <v>1971</v>
      </c>
      <c r="F315" s="39">
        <v>117</v>
      </c>
      <c r="G315" s="39">
        <v>4.5</v>
      </c>
      <c r="H315" s="39">
        <v>0.49</v>
      </c>
      <c r="I315" s="39"/>
      <c r="J315" s="120"/>
      <c r="K315" s="120"/>
      <c r="L315" s="120"/>
      <c r="M315" s="120">
        <v>117</v>
      </c>
      <c r="N315" s="120"/>
      <c r="O315" s="120"/>
      <c r="P315" s="120"/>
      <c r="Q315" s="120"/>
      <c r="R315" s="120"/>
      <c r="S315" s="120">
        <v>5.2</v>
      </c>
      <c r="T315" s="120"/>
      <c r="U315" s="120"/>
      <c r="V315" s="120"/>
      <c r="W315" s="120"/>
      <c r="X315" s="120"/>
      <c r="Y315" s="120"/>
      <c r="Z315" s="120">
        <v>86</v>
      </c>
      <c r="AA315" s="120">
        <v>3.2</v>
      </c>
      <c r="AB315" s="120">
        <v>5.5</v>
      </c>
      <c r="AC315" s="120">
        <v>0.2</v>
      </c>
      <c r="AD315" s="120">
        <v>0.19</v>
      </c>
      <c r="AE315" s="120"/>
      <c r="AF315" s="120"/>
      <c r="AG315" s="120"/>
      <c r="AH315" s="120"/>
      <c r="AI315" s="120"/>
      <c r="AJ315" s="120">
        <v>0.45</v>
      </c>
      <c r="AK315" s="120">
        <v>6.74</v>
      </c>
      <c r="AL315" s="24" t="s">
        <v>644</v>
      </c>
      <c r="AM315" s="39">
        <v>12</v>
      </c>
      <c r="AN315" s="21" t="s">
        <v>353</v>
      </c>
      <c r="AO315" s="21" t="s">
        <v>637</v>
      </c>
      <c r="AP315" s="21" t="s">
        <v>601</v>
      </c>
      <c r="AQ315" s="21" t="s">
        <v>121</v>
      </c>
      <c r="AR315" s="21" t="s">
        <v>119</v>
      </c>
      <c r="AS315" s="21" t="s">
        <v>645</v>
      </c>
      <c r="AT315" s="39">
        <v>2012</v>
      </c>
      <c r="AU315" s="21" t="s">
        <v>646</v>
      </c>
      <c r="AV315" s="21" t="s">
        <v>647</v>
      </c>
      <c r="AW315" s="21" t="s">
        <v>126</v>
      </c>
      <c r="AX315" s="21" t="s">
        <v>648</v>
      </c>
      <c r="AY315" s="21" t="str">
        <f>"https://doi.org/"&amp;Table1[[#This Row],[DOI]]</f>
        <v>https://doi.org/10.1007/s11367-012-0528-2</v>
      </c>
      <c r="AZ315" s="21" t="s">
        <v>120</v>
      </c>
      <c r="BA315" s="21" t="s">
        <v>649</v>
      </c>
      <c r="BB315" s="21" t="s">
        <v>650</v>
      </c>
      <c r="BC315" s="21" t="s">
        <v>120</v>
      </c>
      <c r="BD315" s="21" t="s">
        <v>120</v>
      </c>
      <c r="BE315" s="21" t="s">
        <v>1346</v>
      </c>
      <c r="BF315" s="21" t="s">
        <v>651</v>
      </c>
      <c r="BG315" s="21" t="s">
        <v>120</v>
      </c>
      <c r="BH315" s="21" t="s">
        <v>120</v>
      </c>
      <c r="BI315" s="21" t="s">
        <v>120</v>
      </c>
      <c r="BJ315" s="21" t="s">
        <v>120</v>
      </c>
      <c r="BK315" s="21" t="s">
        <v>120</v>
      </c>
      <c r="BL315" s="21" t="s">
        <v>120</v>
      </c>
      <c r="BM315" s="21" t="s">
        <v>120</v>
      </c>
      <c r="BN315" s="21" t="s">
        <v>120</v>
      </c>
      <c r="BO315" s="21" t="s">
        <v>120</v>
      </c>
      <c r="BP315" s="21" t="s">
        <v>120</v>
      </c>
      <c r="BQ315" s="21" t="s">
        <v>120</v>
      </c>
      <c r="BR315" s="21" t="s">
        <v>120</v>
      </c>
      <c r="BS315" s="21" t="s">
        <v>120</v>
      </c>
      <c r="BT315" s="21" t="s">
        <v>120</v>
      </c>
      <c r="BU315" s="21" t="s">
        <v>120</v>
      </c>
      <c r="BV315" s="21" t="s">
        <v>120</v>
      </c>
      <c r="BW315" s="22" t="s">
        <v>550</v>
      </c>
      <c r="BX315" s="23" t="str">
        <f>_xlfn.XLOOKUP(BW315,dimensions_items!$B$4:$B$35,dimensions_items!$C$4:$C$35,"NULL",0)</f>
        <v>R5.2OECD</v>
      </c>
      <c r="BY315" s="23" t="s">
        <v>49</v>
      </c>
      <c r="BZ315" s="22" t="s">
        <v>31</v>
      </c>
      <c r="CA315" s="22" t="s">
        <v>18</v>
      </c>
      <c r="CB315" s="22" t="s">
        <v>19</v>
      </c>
      <c r="CC315" s="21" t="str">
        <f t="shared" si="15"/>
        <v>NR</v>
      </c>
      <c r="CD315" s="21" t="str">
        <f t="shared" si="16"/>
        <v>U</v>
      </c>
      <c r="CE315" s="21" t="str">
        <f t="shared" si="17"/>
        <v>OECD_USA</v>
      </c>
      <c r="CF315" s="21">
        <f>IF(ISNUMBER(Table1[[#This Row],[concrete]]),Table1[[#This Row],[concrete]],IF(AND(ISNUMBER(Table1[[#This Row],[cement]]),ISNUMBER(Table1[[#This Row],[aggregates]])),Table1[[#This Row],[cement]]+Table1[[#This Row],[aggregates]],""))</f>
        <v>117</v>
      </c>
    </row>
    <row r="316" spans="1:84" s="8" customFormat="1">
      <c r="A316" s="10">
        <v>314</v>
      </c>
      <c r="B316" s="21" t="s">
        <v>227</v>
      </c>
      <c r="C316" s="21" t="s">
        <v>652</v>
      </c>
      <c r="D316" s="39"/>
      <c r="E316" s="10"/>
      <c r="F316" s="39">
        <v>108.43</v>
      </c>
      <c r="G316" s="39"/>
      <c r="H316" s="39"/>
      <c r="I316" s="39"/>
      <c r="J316" s="120">
        <v>7.5</v>
      </c>
      <c r="K316" s="120"/>
      <c r="L316" s="120"/>
      <c r="M316" s="120">
        <v>2623.66</v>
      </c>
      <c r="N316" s="120">
        <v>74.19</v>
      </c>
      <c r="O316" s="120"/>
      <c r="P316" s="120">
        <v>70.83</v>
      </c>
      <c r="Q316" s="120"/>
      <c r="R316" s="120"/>
      <c r="S316" s="120"/>
      <c r="T316" s="120"/>
      <c r="U316" s="120"/>
      <c r="V316" s="120"/>
      <c r="W316" s="120"/>
      <c r="X316" s="120"/>
      <c r="Y316" s="120"/>
      <c r="Z316" s="120"/>
      <c r="AA316" s="120"/>
      <c r="AB316" s="120">
        <v>6.86</v>
      </c>
      <c r="AC316" s="120">
        <v>2.74</v>
      </c>
      <c r="AD316" s="120"/>
      <c r="AE316" s="120"/>
      <c r="AF316" s="120"/>
      <c r="AG316" s="120"/>
      <c r="AH316" s="120"/>
      <c r="AI316" s="120"/>
      <c r="AJ316" s="120"/>
      <c r="AK316" s="120"/>
      <c r="AL316" s="21" t="s">
        <v>653</v>
      </c>
      <c r="AM316" s="39">
        <v>13</v>
      </c>
      <c r="AN316" s="21" t="s">
        <v>353</v>
      </c>
      <c r="AO316" s="21" t="s">
        <v>637</v>
      </c>
      <c r="AP316" s="21" t="s">
        <v>601</v>
      </c>
      <c r="AQ316" s="21" t="s">
        <v>620</v>
      </c>
      <c r="AR316" s="21" t="s">
        <v>119</v>
      </c>
      <c r="AS316" s="21" t="s">
        <v>654</v>
      </c>
      <c r="AT316" s="39">
        <v>2011</v>
      </c>
      <c r="AU316" s="21" t="s">
        <v>655</v>
      </c>
      <c r="AV316" s="21" t="s">
        <v>647</v>
      </c>
      <c r="AW316" s="21" t="s">
        <v>126</v>
      </c>
      <c r="AX316" s="21" t="s">
        <v>656</v>
      </c>
      <c r="AY316" s="21" t="str">
        <f>"https://doi.org/"&amp;Table1[[#This Row],[DOI]]</f>
        <v>https://doi.org/10.1007/s11367-011-0342-2</v>
      </c>
      <c r="AZ316" s="21" t="s">
        <v>120</v>
      </c>
      <c r="BA316" s="21" t="s">
        <v>649</v>
      </c>
      <c r="BB316" s="21" t="s">
        <v>120</v>
      </c>
      <c r="BC316" s="21" t="s">
        <v>120</v>
      </c>
      <c r="BD316" s="21" t="s">
        <v>120</v>
      </c>
      <c r="BE316" s="21" t="s">
        <v>1346</v>
      </c>
      <c r="BF316" s="21" t="s">
        <v>227</v>
      </c>
      <c r="BG316" s="21" t="s">
        <v>120</v>
      </c>
      <c r="BH316" s="21" t="s">
        <v>120</v>
      </c>
      <c r="BI316" s="21" t="s">
        <v>120</v>
      </c>
      <c r="BJ316" s="21" t="s">
        <v>120</v>
      </c>
      <c r="BK316" s="21" t="s">
        <v>120</v>
      </c>
      <c r="BL316" s="21" t="s">
        <v>120</v>
      </c>
      <c r="BM316" s="21" t="s">
        <v>120</v>
      </c>
      <c r="BN316" s="21" t="s">
        <v>120</v>
      </c>
      <c r="BO316" s="21" t="s">
        <v>120</v>
      </c>
      <c r="BP316" s="21" t="s">
        <v>120</v>
      </c>
      <c r="BQ316" s="21" t="s">
        <v>120</v>
      </c>
      <c r="BR316" s="21" t="s">
        <v>120</v>
      </c>
      <c r="BS316" s="21" t="s">
        <v>120</v>
      </c>
      <c r="BT316" s="21" t="s">
        <v>120</v>
      </c>
      <c r="BU316" s="21" t="s">
        <v>120</v>
      </c>
      <c r="BV316" s="21" t="s">
        <v>120</v>
      </c>
      <c r="BW316" s="22" t="s">
        <v>234</v>
      </c>
      <c r="BX316" s="23" t="str">
        <f>_xlfn.XLOOKUP(BW316,dimensions_items!$B$4:$B$35,dimensions_items!$C$4:$C$35,"NULL",0)</f>
        <v>R5.2ASIA</v>
      </c>
      <c r="BY316" s="23" t="s">
        <v>49</v>
      </c>
      <c r="BZ316" s="22" t="s">
        <v>26</v>
      </c>
      <c r="CA316" s="22" t="s">
        <v>18</v>
      </c>
      <c r="CB316" s="22" t="s">
        <v>19</v>
      </c>
      <c r="CC316" s="21" t="str">
        <f t="shared" si="15"/>
        <v>NR</v>
      </c>
      <c r="CD316" s="21" t="str">
        <f t="shared" si="16"/>
        <v>C</v>
      </c>
      <c r="CE316" s="21" t="str">
        <f t="shared" si="17"/>
        <v>ASIA_CHN</v>
      </c>
      <c r="CF316" s="21">
        <f>IF(ISNUMBER(Table1[[#This Row],[concrete]]),Table1[[#This Row],[concrete]],IF(AND(ISNUMBER(Table1[[#This Row],[cement]]),ISNUMBER(Table1[[#This Row],[aggregates]])),Table1[[#This Row],[cement]]+Table1[[#This Row],[aggregates]],""))</f>
        <v>2623.66</v>
      </c>
    </row>
    <row r="317" spans="1:84" s="8" customFormat="1">
      <c r="A317" s="10">
        <v>315</v>
      </c>
      <c r="B317" s="21" t="s">
        <v>657</v>
      </c>
      <c r="C317" s="21" t="s">
        <v>658</v>
      </c>
      <c r="D317" s="39"/>
      <c r="E317" s="10"/>
      <c r="F317" s="39">
        <v>136.85624910000001</v>
      </c>
      <c r="G317" s="39"/>
      <c r="H317" s="39"/>
      <c r="I317" s="39">
        <v>238.56787489999999</v>
      </c>
      <c r="J317" s="120">
        <v>1.031606673</v>
      </c>
      <c r="K317" s="120"/>
      <c r="L317" s="120"/>
      <c r="M317" s="120">
        <v>1317.4689049999999</v>
      </c>
      <c r="N317" s="120">
        <v>0.89054726399999995</v>
      </c>
      <c r="O317" s="120">
        <v>2.6776119399999998</v>
      </c>
      <c r="P317" s="120">
        <v>12.45074627</v>
      </c>
      <c r="Q317" s="120"/>
      <c r="R317" s="120"/>
      <c r="S317" s="120">
        <v>0.45190713100000002</v>
      </c>
      <c r="T317" s="120"/>
      <c r="U317" s="120"/>
      <c r="V317" s="120"/>
      <c r="W317" s="120"/>
      <c r="X317" s="120"/>
      <c r="Y317" s="120"/>
      <c r="Z317" s="120"/>
      <c r="AA317" s="120"/>
      <c r="AB317" s="120">
        <v>1.3103401910000001</v>
      </c>
      <c r="AC317" s="120"/>
      <c r="AD317" s="120"/>
      <c r="AE317" s="120">
        <v>1.9022534000000001E-2</v>
      </c>
      <c r="AF317" s="120"/>
      <c r="AG317" s="120">
        <v>1.0725782850000001</v>
      </c>
      <c r="AH317" s="120"/>
      <c r="AI317" s="120"/>
      <c r="AJ317" s="120">
        <v>16.422056380000001</v>
      </c>
      <c r="AK317" s="120">
        <v>16.97225637</v>
      </c>
      <c r="AL317" s="21" t="s">
        <v>659</v>
      </c>
      <c r="AM317" s="39" t="s">
        <v>119</v>
      </c>
      <c r="AN317" s="21" t="s">
        <v>353</v>
      </c>
      <c r="AO317" s="21" t="s">
        <v>637</v>
      </c>
      <c r="AP317" s="21" t="s">
        <v>601</v>
      </c>
      <c r="AQ317" s="21" t="s">
        <v>121</v>
      </c>
      <c r="AR317" s="21" t="s">
        <v>602</v>
      </c>
      <c r="AS317" s="21" t="s">
        <v>660</v>
      </c>
      <c r="AT317" s="39">
        <v>2014</v>
      </c>
      <c r="AU317" s="21" t="s">
        <v>661</v>
      </c>
      <c r="AV317" s="21" t="s">
        <v>662</v>
      </c>
      <c r="AW317" s="21" t="s">
        <v>126</v>
      </c>
      <c r="AX317" s="21" t="s">
        <v>663</v>
      </c>
      <c r="AY317" s="21" t="str">
        <f>"https://doi.org/"&amp;Table1[[#This Row],[DOI]]</f>
        <v>https://doi.org/10.1016/j.ijsbe.2014.11.004</v>
      </c>
      <c r="AZ317" s="21" t="s">
        <v>120</v>
      </c>
      <c r="BA317" s="21" t="s">
        <v>664</v>
      </c>
      <c r="BB317" s="21" t="s">
        <v>665</v>
      </c>
      <c r="BC317" s="21" t="s">
        <v>120</v>
      </c>
      <c r="BD317" s="21" t="s">
        <v>120</v>
      </c>
      <c r="BE317" s="21" t="s">
        <v>1346</v>
      </c>
      <c r="BF317" s="21" t="s">
        <v>666</v>
      </c>
      <c r="BG317" s="21" t="s">
        <v>120</v>
      </c>
      <c r="BH317" s="21" t="s">
        <v>120</v>
      </c>
      <c r="BI317" s="21" t="s">
        <v>120</v>
      </c>
      <c r="BJ317" s="21" t="s">
        <v>120</v>
      </c>
      <c r="BK317" s="21" t="s">
        <v>120</v>
      </c>
      <c r="BL317" s="21" t="s">
        <v>120</v>
      </c>
      <c r="BM317" s="21" t="s">
        <v>120</v>
      </c>
      <c r="BN317" s="21" t="s">
        <v>120</v>
      </c>
      <c r="BO317" s="21" t="s">
        <v>120</v>
      </c>
      <c r="BP317" s="21" t="s">
        <v>120</v>
      </c>
      <c r="BQ317" s="21" t="s">
        <v>120</v>
      </c>
      <c r="BR317" s="21" t="s">
        <v>120</v>
      </c>
      <c r="BS317" s="21" t="s">
        <v>120</v>
      </c>
      <c r="BT317" s="21" t="s">
        <v>120</v>
      </c>
      <c r="BU317" s="21" t="s">
        <v>120</v>
      </c>
      <c r="BV317" s="21" t="s">
        <v>120</v>
      </c>
      <c r="BW317" s="22" t="s">
        <v>469</v>
      </c>
      <c r="BX317" s="23" t="str">
        <f>_xlfn.XLOOKUP(BW317,dimensions_items!$B$4:$B$35,dimensions_items!$C$4:$C$35,"NULL",0)</f>
        <v>R5.2OECD</v>
      </c>
      <c r="BY317" s="23" t="s">
        <v>49</v>
      </c>
      <c r="BZ317" s="28" t="s">
        <v>1491</v>
      </c>
      <c r="CA317" s="22" t="s">
        <v>22</v>
      </c>
      <c r="CB317" s="22" t="s">
        <v>19</v>
      </c>
      <c r="CC317" s="21" t="str">
        <f t="shared" si="15"/>
        <v>NR</v>
      </c>
      <c r="CD317" s="21" t="str">
        <f t="shared" si="16"/>
        <v>C</v>
      </c>
      <c r="CE317" s="21" t="str">
        <f t="shared" si="17"/>
        <v>OECD_AUNZ</v>
      </c>
      <c r="CF317" s="21">
        <f>IF(ISNUMBER(Table1[[#This Row],[concrete]]),Table1[[#This Row],[concrete]],IF(AND(ISNUMBER(Table1[[#This Row],[cement]]),ISNUMBER(Table1[[#This Row],[aggregates]])),Table1[[#This Row],[cement]]+Table1[[#This Row],[aggregates]],""))</f>
        <v>1317.4689049999999</v>
      </c>
    </row>
    <row r="318" spans="1:84" s="8" customFormat="1">
      <c r="A318" s="10">
        <v>316</v>
      </c>
      <c r="B318" s="21" t="s">
        <v>227</v>
      </c>
      <c r="C318" s="21" t="s">
        <v>667</v>
      </c>
      <c r="D318" s="39">
        <v>1950</v>
      </c>
      <c r="E318" s="10">
        <v>1959</v>
      </c>
      <c r="F318" s="39">
        <v>14</v>
      </c>
      <c r="G318" s="39"/>
      <c r="H318" s="39"/>
      <c r="I318" s="39"/>
      <c r="J318" s="120">
        <v>20</v>
      </c>
      <c r="K318" s="120"/>
      <c r="L318" s="120"/>
      <c r="M318" s="120"/>
      <c r="N318" s="120">
        <v>148</v>
      </c>
      <c r="O318" s="120">
        <v>1038</v>
      </c>
      <c r="P318" s="120">
        <v>638</v>
      </c>
      <c r="Q318" s="120"/>
      <c r="R318" s="120"/>
      <c r="S318" s="120"/>
      <c r="T318" s="120"/>
      <c r="U318" s="120">
        <v>1</v>
      </c>
      <c r="V318" s="120"/>
      <c r="W318" s="120"/>
      <c r="X318" s="120"/>
      <c r="Y318" s="120"/>
      <c r="Z318" s="120"/>
      <c r="AA318" s="120"/>
      <c r="AB318" s="120">
        <v>1</v>
      </c>
      <c r="AC318" s="120"/>
      <c r="AD318" s="120"/>
      <c r="AE318" s="120"/>
      <c r="AF318" s="120"/>
      <c r="AG318" s="120"/>
      <c r="AH318" s="120"/>
      <c r="AI318" s="120"/>
      <c r="AJ318" s="120"/>
      <c r="AK318" s="120">
        <v>32</v>
      </c>
      <c r="AL318" s="21" t="s">
        <v>668</v>
      </c>
      <c r="AM318" s="39" t="s">
        <v>119</v>
      </c>
      <c r="AN318" s="21" t="s">
        <v>609</v>
      </c>
      <c r="AO318" s="21" t="s">
        <v>119</v>
      </c>
      <c r="AP318" s="21" t="s">
        <v>669</v>
      </c>
      <c r="AQ318" s="21" t="s">
        <v>121</v>
      </c>
      <c r="AR318" s="21" t="s">
        <v>119</v>
      </c>
      <c r="AS318" s="21" t="s">
        <v>670</v>
      </c>
      <c r="AT318" s="39">
        <v>2012</v>
      </c>
      <c r="AU318" s="21" t="s">
        <v>671</v>
      </c>
      <c r="AV318" s="21" t="s">
        <v>125</v>
      </c>
      <c r="AW318" s="21" t="s">
        <v>126</v>
      </c>
      <c r="AX318" s="21" t="s">
        <v>672</v>
      </c>
      <c r="AY318" s="21" t="str">
        <f>"https://doi.org/"&amp;Table1[[#This Row],[DOI]]</f>
        <v>https://doi.org/10.1111/j.1530-9290.2012.00523.x</v>
      </c>
      <c r="AZ318" s="21" t="s">
        <v>1567</v>
      </c>
      <c r="BA318" s="21" t="s">
        <v>649</v>
      </c>
      <c r="BB318" s="21" t="s">
        <v>673</v>
      </c>
      <c r="BC318" s="21" t="s">
        <v>120</v>
      </c>
      <c r="BD318" s="21" t="s">
        <v>120</v>
      </c>
      <c r="BE318" s="21" t="s">
        <v>1346</v>
      </c>
      <c r="BF318" s="21" t="s">
        <v>227</v>
      </c>
      <c r="BG318" s="21" t="s">
        <v>120</v>
      </c>
      <c r="BH318" s="21" t="s">
        <v>120</v>
      </c>
      <c r="BI318" s="21" t="s">
        <v>120</v>
      </c>
      <c r="BJ318" s="21" t="s">
        <v>120</v>
      </c>
      <c r="BK318" s="21" t="s">
        <v>120</v>
      </c>
      <c r="BL318" s="21" t="s">
        <v>120</v>
      </c>
      <c r="BM318" s="21" t="s">
        <v>120</v>
      </c>
      <c r="BN318" s="21" t="s">
        <v>120</v>
      </c>
      <c r="BO318" s="21" t="s">
        <v>120</v>
      </c>
      <c r="BP318" s="21" t="s">
        <v>120</v>
      </c>
      <c r="BQ318" s="21" t="s">
        <v>120</v>
      </c>
      <c r="BR318" s="21" t="s">
        <v>120</v>
      </c>
      <c r="BS318" s="21" t="s">
        <v>120</v>
      </c>
      <c r="BT318" s="21" t="s">
        <v>120</v>
      </c>
      <c r="BU318" s="21" t="s">
        <v>120</v>
      </c>
      <c r="BV318" s="21" t="s">
        <v>120</v>
      </c>
      <c r="BW318" s="22" t="s">
        <v>234</v>
      </c>
      <c r="BX318" s="23" t="str">
        <f>_xlfn.XLOOKUP(BW318,dimensions_items!$B$4:$B$35,dimensions_items!$C$4:$C$35,"NULL",0)</f>
        <v>R5.2ASIA</v>
      </c>
      <c r="BY318" s="23" t="s">
        <v>42</v>
      </c>
      <c r="BZ318" s="22" t="s">
        <v>1492</v>
      </c>
      <c r="CA318" s="22" t="s">
        <v>18</v>
      </c>
      <c r="CB318" s="28" t="s">
        <v>23</v>
      </c>
      <c r="CC318" s="21" t="str">
        <f t="shared" si="15"/>
        <v>RU</v>
      </c>
      <c r="CD318" s="21" t="str">
        <f t="shared" si="16"/>
        <v>M</v>
      </c>
      <c r="CE318" s="21" t="str">
        <f t="shared" si="17"/>
        <v>ASIA_CHN</v>
      </c>
      <c r="CF318" s="21">
        <f>IF(ISNUMBER(Table1[[#This Row],[concrete]]),Table1[[#This Row],[concrete]],IF(AND(ISNUMBER(Table1[[#This Row],[cement]]),ISNUMBER(Table1[[#This Row],[aggregates]])),Table1[[#This Row],[cement]]+Table1[[#This Row],[aggregates]],""))</f>
        <v>1186</v>
      </c>
    </row>
    <row r="319" spans="1:84" s="8" customFormat="1">
      <c r="A319" s="10">
        <v>317</v>
      </c>
      <c r="B319" s="21" t="s">
        <v>227</v>
      </c>
      <c r="C319" s="21" t="s">
        <v>667</v>
      </c>
      <c r="D319" s="39">
        <v>1960</v>
      </c>
      <c r="E319" s="10">
        <v>1979</v>
      </c>
      <c r="F319" s="39">
        <v>16</v>
      </c>
      <c r="G319" s="39"/>
      <c r="H319" s="39"/>
      <c r="I319" s="39"/>
      <c r="J319" s="120">
        <v>22</v>
      </c>
      <c r="K319" s="120"/>
      <c r="L319" s="120"/>
      <c r="M319" s="120"/>
      <c r="N319" s="120">
        <v>157</v>
      </c>
      <c r="O319" s="120">
        <v>1189</v>
      </c>
      <c r="P319" s="120">
        <v>674</v>
      </c>
      <c r="Q319" s="120"/>
      <c r="R319" s="120"/>
      <c r="S319" s="120"/>
      <c r="T319" s="120"/>
      <c r="U319" s="120">
        <v>1</v>
      </c>
      <c r="V319" s="120"/>
      <c r="W319" s="120"/>
      <c r="X319" s="120"/>
      <c r="Y319" s="120"/>
      <c r="Z319" s="120"/>
      <c r="AA319" s="120"/>
      <c r="AB319" s="120">
        <v>2</v>
      </c>
      <c r="AC319" s="120"/>
      <c r="AD319" s="120"/>
      <c r="AE319" s="120"/>
      <c r="AF319" s="120"/>
      <c r="AG319" s="120"/>
      <c r="AH319" s="120"/>
      <c r="AI319" s="120"/>
      <c r="AJ319" s="120"/>
      <c r="AK319" s="120">
        <v>32</v>
      </c>
      <c r="AL319" s="21" t="s">
        <v>668</v>
      </c>
      <c r="AM319" s="39" t="s">
        <v>119</v>
      </c>
      <c r="AN319" s="21" t="s">
        <v>609</v>
      </c>
      <c r="AO319" s="21" t="s">
        <v>119</v>
      </c>
      <c r="AP319" s="21" t="s">
        <v>669</v>
      </c>
      <c r="AQ319" s="21" t="s">
        <v>121</v>
      </c>
      <c r="AR319" s="21" t="s">
        <v>119</v>
      </c>
      <c r="AS319" s="21" t="s">
        <v>670</v>
      </c>
      <c r="AT319" s="39">
        <v>2012</v>
      </c>
      <c r="AU319" s="21" t="s">
        <v>671</v>
      </c>
      <c r="AV319" s="21" t="s">
        <v>125</v>
      </c>
      <c r="AW319" s="21" t="s">
        <v>126</v>
      </c>
      <c r="AX319" s="21" t="s">
        <v>672</v>
      </c>
      <c r="AY319" s="21" t="str">
        <f>"https://doi.org/"&amp;Table1[[#This Row],[DOI]]</f>
        <v>https://doi.org/10.1111/j.1530-9290.2012.00523.x</v>
      </c>
      <c r="AZ319" s="21" t="s">
        <v>120</v>
      </c>
      <c r="BA319" s="21" t="s">
        <v>649</v>
      </c>
      <c r="BB319" s="21" t="s">
        <v>673</v>
      </c>
      <c r="BC319" s="21" t="s">
        <v>120</v>
      </c>
      <c r="BD319" s="21" t="s">
        <v>120</v>
      </c>
      <c r="BE319" s="21" t="s">
        <v>1346</v>
      </c>
      <c r="BF319" s="21" t="s">
        <v>227</v>
      </c>
      <c r="BG319" s="21" t="s">
        <v>120</v>
      </c>
      <c r="BH319" s="21" t="s">
        <v>120</v>
      </c>
      <c r="BI319" s="21" t="s">
        <v>120</v>
      </c>
      <c r="BJ319" s="21" t="s">
        <v>120</v>
      </c>
      <c r="BK319" s="21" t="s">
        <v>120</v>
      </c>
      <c r="BL319" s="21" t="s">
        <v>120</v>
      </c>
      <c r="BM319" s="21" t="s">
        <v>120</v>
      </c>
      <c r="BN319" s="21" t="s">
        <v>120</v>
      </c>
      <c r="BO319" s="21" t="s">
        <v>120</v>
      </c>
      <c r="BP319" s="21" t="s">
        <v>120</v>
      </c>
      <c r="BQ319" s="21" t="s">
        <v>120</v>
      </c>
      <c r="BR319" s="21" t="s">
        <v>120</v>
      </c>
      <c r="BS319" s="21" t="s">
        <v>120</v>
      </c>
      <c r="BT319" s="21" t="s">
        <v>120</v>
      </c>
      <c r="BU319" s="21" t="s">
        <v>120</v>
      </c>
      <c r="BV319" s="21" t="s">
        <v>120</v>
      </c>
      <c r="BW319" s="22" t="s">
        <v>234</v>
      </c>
      <c r="BX319" s="23" t="str">
        <f>_xlfn.XLOOKUP(BW319,dimensions_items!$B$4:$B$35,dimensions_items!$C$4:$C$35,"NULL",0)</f>
        <v>R5.2ASIA</v>
      </c>
      <c r="BY319" s="23" t="s">
        <v>42</v>
      </c>
      <c r="BZ319" s="22" t="s">
        <v>1492</v>
      </c>
      <c r="CA319" s="22" t="s">
        <v>18</v>
      </c>
      <c r="CB319" s="28" t="s">
        <v>23</v>
      </c>
      <c r="CC319" s="21" t="str">
        <f t="shared" si="15"/>
        <v>RU</v>
      </c>
      <c r="CD319" s="21" t="str">
        <f t="shared" si="16"/>
        <v>M</v>
      </c>
      <c r="CE319" s="21" t="str">
        <f t="shared" si="17"/>
        <v>ASIA_CHN</v>
      </c>
      <c r="CF319" s="21">
        <f>IF(ISNUMBER(Table1[[#This Row],[concrete]]),Table1[[#This Row],[concrete]],IF(AND(ISNUMBER(Table1[[#This Row],[cement]]),ISNUMBER(Table1[[#This Row],[aggregates]])),Table1[[#This Row],[cement]]+Table1[[#This Row],[aggregates]],""))</f>
        <v>1346</v>
      </c>
    </row>
    <row r="320" spans="1:84" s="8" customFormat="1">
      <c r="A320" s="10">
        <v>318</v>
      </c>
      <c r="B320" s="21" t="s">
        <v>227</v>
      </c>
      <c r="C320" s="21" t="s">
        <v>667</v>
      </c>
      <c r="D320" s="39">
        <v>1980</v>
      </c>
      <c r="E320" s="10">
        <v>2010</v>
      </c>
      <c r="F320" s="39">
        <v>21</v>
      </c>
      <c r="G320" s="39"/>
      <c r="H320" s="39"/>
      <c r="I320" s="39"/>
      <c r="J320" s="120">
        <v>24</v>
      </c>
      <c r="K320" s="120"/>
      <c r="L320" s="120"/>
      <c r="M320" s="120"/>
      <c r="N320" s="120">
        <v>172</v>
      </c>
      <c r="O320" s="120">
        <v>1345</v>
      </c>
      <c r="P320" s="120">
        <v>705</v>
      </c>
      <c r="Q320" s="120"/>
      <c r="R320" s="120"/>
      <c r="S320" s="120"/>
      <c r="T320" s="120"/>
      <c r="U320" s="120">
        <v>2</v>
      </c>
      <c r="V320" s="120"/>
      <c r="W320" s="120"/>
      <c r="X320" s="120"/>
      <c r="Y320" s="120"/>
      <c r="Z320" s="120"/>
      <c r="AA320" s="120"/>
      <c r="AB320" s="120">
        <v>2</v>
      </c>
      <c r="AC320" s="120"/>
      <c r="AD320" s="120"/>
      <c r="AE320" s="120"/>
      <c r="AF320" s="120"/>
      <c r="AG320" s="120"/>
      <c r="AH320" s="120"/>
      <c r="AI320" s="120"/>
      <c r="AJ320" s="120"/>
      <c r="AK320" s="120">
        <v>32</v>
      </c>
      <c r="AL320" s="21" t="s">
        <v>668</v>
      </c>
      <c r="AM320" s="39" t="s">
        <v>119</v>
      </c>
      <c r="AN320" s="21" t="s">
        <v>609</v>
      </c>
      <c r="AO320" s="21" t="s">
        <v>119</v>
      </c>
      <c r="AP320" s="21" t="s">
        <v>669</v>
      </c>
      <c r="AQ320" s="21" t="s">
        <v>620</v>
      </c>
      <c r="AR320" s="21" t="s">
        <v>119</v>
      </c>
      <c r="AS320" s="21" t="s">
        <v>670</v>
      </c>
      <c r="AT320" s="39">
        <v>2012</v>
      </c>
      <c r="AU320" s="21" t="s">
        <v>671</v>
      </c>
      <c r="AV320" s="21" t="s">
        <v>125</v>
      </c>
      <c r="AW320" s="21" t="s">
        <v>126</v>
      </c>
      <c r="AX320" s="21" t="s">
        <v>672</v>
      </c>
      <c r="AY320" s="21" t="str">
        <f>"https://doi.org/"&amp;Table1[[#This Row],[DOI]]</f>
        <v>https://doi.org/10.1111/j.1530-9290.2012.00523.x</v>
      </c>
      <c r="AZ320" s="21" t="s">
        <v>120</v>
      </c>
      <c r="BA320" s="21" t="s">
        <v>649</v>
      </c>
      <c r="BB320" s="21" t="s">
        <v>673</v>
      </c>
      <c r="BC320" s="21" t="s">
        <v>120</v>
      </c>
      <c r="BD320" s="21" t="s">
        <v>120</v>
      </c>
      <c r="BE320" s="21" t="s">
        <v>1346</v>
      </c>
      <c r="BF320" s="21" t="s">
        <v>227</v>
      </c>
      <c r="BG320" s="21" t="s">
        <v>120</v>
      </c>
      <c r="BH320" s="21" t="s">
        <v>120</v>
      </c>
      <c r="BI320" s="21" t="s">
        <v>120</v>
      </c>
      <c r="BJ320" s="21" t="s">
        <v>120</v>
      </c>
      <c r="BK320" s="21" t="s">
        <v>120</v>
      </c>
      <c r="BL320" s="21" t="s">
        <v>120</v>
      </c>
      <c r="BM320" s="21" t="s">
        <v>120</v>
      </c>
      <c r="BN320" s="21" t="s">
        <v>120</v>
      </c>
      <c r="BO320" s="21" t="s">
        <v>120</v>
      </c>
      <c r="BP320" s="21" t="s">
        <v>120</v>
      </c>
      <c r="BQ320" s="21" t="s">
        <v>120</v>
      </c>
      <c r="BR320" s="21" t="s">
        <v>120</v>
      </c>
      <c r="BS320" s="21" t="s">
        <v>120</v>
      </c>
      <c r="BT320" s="21" t="s">
        <v>120</v>
      </c>
      <c r="BU320" s="21" t="s">
        <v>120</v>
      </c>
      <c r="BV320" s="21" t="s">
        <v>120</v>
      </c>
      <c r="BW320" s="22" t="s">
        <v>234</v>
      </c>
      <c r="BX320" s="23" t="str">
        <f>_xlfn.XLOOKUP(BW320,dimensions_items!$B$4:$B$35,dimensions_items!$C$4:$C$35,"NULL",0)</f>
        <v>R5.2ASIA</v>
      </c>
      <c r="BY320" s="23" t="s">
        <v>42</v>
      </c>
      <c r="BZ320" s="22" t="s">
        <v>1492</v>
      </c>
      <c r="CA320" s="22" t="s">
        <v>18</v>
      </c>
      <c r="CB320" s="28" t="s">
        <v>23</v>
      </c>
      <c r="CC320" s="21" t="str">
        <f t="shared" si="15"/>
        <v>RU</v>
      </c>
      <c r="CD320" s="21" t="str">
        <f t="shared" si="16"/>
        <v>M</v>
      </c>
      <c r="CE320" s="21" t="str">
        <f t="shared" si="17"/>
        <v>ASIA_CHN</v>
      </c>
      <c r="CF320" s="21">
        <f>IF(ISNUMBER(Table1[[#This Row],[concrete]]),Table1[[#This Row],[concrete]],IF(AND(ISNUMBER(Table1[[#This Row],[cement]]),ISNUMBER(Table1[[#This Row],[aggregates]])),Table1[[#This Row],[cement]]+Table1[[#This Row],[aggregates]],""))</f>
        <v>1517</v>
      </c>
    </row>
    <row r="321" spans="1:84" s="8" customFormat="1">
      <c r="A321" s="10">
        <v>319</v>
      </c>
      <c r="B321" s="21" t="s">
        <v>227</v>
      </c>
      <c r="C321" s="21" t="s">
        <v>667</v>
      </c>
      <c r="D321" s="39">
        <v>1975</v>
      </c>
      <c r="E321" s="10">
        <v>1979</v>
      </c>
      <c r="F321" s="39">
        <v>17</v>
      </c>
      <c r="G321" s="39"/>
      <c r="H321" s="39"/>
      <c r="I321" s="39"/>
      <c r="J321" s="120">
        <v>22</v>
      </c>
      <c r="K321" s="120"/>
      <c r="L321" s="120"/>
      <c r="M321" s="120"/>
      <c r="N321" s="120">
        <v>153</v>
      </c>
      <c r="O321" s="120">
        <v>1066</v>
      </c>
      <c r="P321" s="120">
        <v>107</v>
      </c>
      <c r="Q321" s="120"/>
      <c r="R321" s="120"/>
      <c r="S321" s="120"/>
      <c r="T321" s="120"/>
      <c r="U321" s="120">
        <v>2</v>
      </c>
      <c r="V321" s="120"/>
      <c r="W321" s="120"/>
      <c r="X321" s="120"/>
      <c r="Y321" s="120"/>
      <c r="Z321" s="120"/>
      <c r="AA321" s="120"/>
      <c r="AB321" s="120">
        <v>2</v>
      </c>
      <c r="AC321" s="120"/>
      <c r="AD321" s="120"/>
      <c r="AE321" s="120"/>
      <c r="AF321" s="120"/>
      <c r="AG321" s="120"/>
      <c r="AH321" s="120"/>
      <c r="AI321" s="120"/>
      <c r="AJ321" s="120"/>
      <c r="AK321" s="120">
        <v>19</v>
      </c>
      <c r="AL321" s="21" t="s">
        <v>674</v>
      </c>
      <c r="AM321" s="39" t="s">
        <v>119</v>
      </c>
      <c r="AN321" s="21" t="s">
        <v>609</v>
      </c>
      <c r="AO321" s="21" t="s">
        <v>119</v>
      </c>
      <c r="AP321" s="21" t="s">
        <v>669</v>
      </c>
      <c r="AQ321" s="21" t="s">
        <v>620</v>
      </c>
      <c r="AR321" s="21" t="s">
        <v>119</v>
      </c>
      <c r="AS321" s="21" t="s">
        <v>670</v>
      </c>
      <c r="AT321" s="39">
        <v>2012</v>
      </c>
      <c r="AU321" s="21" t="s">
        <v>671</v>
      </c>
      <c r="AV321" s="21" t="s">
        <v>125</v>
      </c>
      <c r="AW321" s="21" t="s">
        <v>126</v>
      </c>
      <c r="AX321" s="21" t="s">
        <v>672</v>
      </c>
      <c r="AY321" s="21" t="str">
        <f>"https://doi.org/"&amp;Table1[[#This Row],[DOI]]</f>
        <v>https://doi.org/10.1111/j.1530-9290.2012.00523.x</v>
      </c>
      <c r="AZ321" s="21" t="s">
        <v>120</v>
      </c>
      <c r="BA321" s="21" t="s">
        <v>649</v>
      </c>
      <c r="BB321" s="21" t="s">
        <v>673</v>
      </c>
      <c r="BC321" s="21" t="s">
        <v>120</v>
      </c>
      <c r="BD321" s="21" t="s">
        <v>120</v>
      </c>
      <c r="BE321" s="21" t="s">
        <v>1346</v>
      </c>
      <c r="BF321" s="21" t="s">
        <v>227</v>
      </c>
      <c r="BG321" s="21" t="s">
        <v>120</v>
      </c>
      <c r="BH321" s="21" t="s">
        <v>120</v>
      </c>
      <c r="BI321" s="21" t="s">
        <v>120</v>
      </c>
      <c r="BJ321" s="21" t="s">
        <v>120</v>
      </c>
      <c r="BK321" s="21" t="s">
        <v>120</v>
      </c>
      <c r="BL321" s="21" t="s">
        <v>120</v>
      </c>
      <c r="BM321" s="21" t="s">
        <v>120</v>
      </c>
      <c r="BN321" s="21" t="s">
        <v>120</v>
      </c>
      <c r="BO321" s="21" t="s">
        <v>120</v>
      </c>
      <c r="BP321" s="21" t="s">
        <v>120</v>
      </c>
      <c r="BQ321" s="21" t="s">
        <v>120</v>
      </c>
      <c r="BR321" s="21" t="s">
        <v>120</v>
      </c>
      <c r="BS321" s="21" t="s">
        <v>120</v>
      </c>
      <c r="BT321" s="21" t="s">
        <v>120</v>
      </c>
      <c r="BU321" s="21" t="s">
        <v>120</v>
      </c>
      <c r="BV321" s="21" t="s">
        <v>120</v>
      </c>
      <c r="BW321" s="22" t="s">
        <v>234</v>
      </c>
      <c r="BX321" s="23" t="str">
        <f>_xlfn.XLOOKUP(BW321,dimensions_items!$B$4:$B$35,dimensions_items!$C$4:$C$35,"NULL",0)</f>
        <v>R5.2ASIA</v>
      </c>
      <c r="BY321" s="23" t="s">
        <v>42</v>
      </c>
      <c r="BZ321" s="22" t="s">
        <v>30</v>
      </c>
      <c r="CA321" s="22" t="s">
        <v>18</v>
      </c>
      <c r="CB321" s="28" t="s">
        <v>23</v>
      </c>
      <c r="CC321" s="21" t="str">
        <f t="shared" si="15"/>
        <v>RU</v>
      </c>
      <c r="CD321" s="21" t="str">
        <f t="shared" si="16"/>
        <v>S</v>
      </c>
      <c r="CE321" s="21" t="str">
        <f t="shared" si="17"/>
        <v>ASIA_CHN</v>
      </c>
      <c r="CF321" s="21">
        <f>IF(ISNUMBER(Table1[[#This Row],[concrete]]),Table1[[#This Row],[concrete]],IF(AND(ISNUMBER(Table1[[#This Row],[cement]]),ISNUMBER(Table1[[#This Row],[aggregates]])),Table1[[#This Row],[cement]]+Table1[[#This Row],[aggregates]],""))</f>
        <v>1219</v>
      </c>
    </row>
    <row r="322" spans="1:84" s="8" customFormat="1">
      <c r="A322" s="10">
        <v>320</v>
      </c>
      <c r="B322" s="21" t="s">
        <v>227</v>
      </c>
      <c r="C322" s="21" t="s">
        <v>667</v>
      </c>
      <c r="D322" s="39">
        <v>1980</v>
      </c>
      <c r="E322" s="10">
        <v>1989</v>
      </c>
      <c r="F322" s="39">
        <v>32</v>
      </c>
      <c r="G322" s="39"/>
      <c r="H322" s="39"/>
      <c r="I322" s="39"/>
      <c r="J322" s="120">
        <v>22</v>
      </c>
      <c r="K322" s="120"/>
      <c r="L322" s="120"/>
      <c r="M322" s="120"/>
      <c r="N322" s="120">
        <v>181</v>
      </c>
      <c r="O322" s="120">
        <v>1113</v>
      </c>
      <c r="P322" s="120">
        <v>174</v>
      </c>
      <c r="Q322" s="120"/>
      <c r="R322" s="120"/>
      <c r="S322" s="120"/>
      <c r="T322" s="120"/>
      <c r="U322" s="120">
        <v>2</v>
      </c>
      <c r="V322" s="120"/>
      <c r="W322" s="120"/>
      <c r="X322" s="120"/>
      <c r="Y322" s="120"/>
      <c r="Z322" s="120"/>
      <c r="AA322" s="120"/>
      <c r="AB322" s="120">
        <v>2</v>
      </c>
      <c r="AC322" s="120"/>
      <c r="AD322" s="120"/>
      <c r="AE322" s="120"/>
      <c r="AF322" s="120"/>
      <c r="AG322" s="120"/>
      <c r="AH322" s="120"/>
      <c r="AI322" s="120"/>
      <c r="AJ322" s="120"/>
      <c r="AK322" s="120">
        <v>27</v>
      </c>
      <c r="AL322" s="21" t="s">
        <v>674</v>
      </c>
      <c r="AM322" s="39" t="s">
        <v>119</v>
      </c>
      <c r="AN322" s="21" t="s">
        <v>609</v>
      </c>
      <c r="AO322" s="21" t="s">
        <v>119</v>
      </c>
      <c r="AP322" s="21" t="s">
        <v>669</v>
      </c>
      <c r="AQ322" s="21" t="s">
        <v>620</v>
      </c>
      <c r="AR322" s="21" t="s">
        <v>119</v>
      </c>
      <c r="AS322" s="21" t="s">
        <v>670</v>
      </c>
      <c r="AT322" s="39">
        <v>2012</v>
      </c>
      <c r="AU322" s="21" t="s">
        <v>671</v>
      </c>
      <c r="AV322" s="21" t="s">
        <v>125</v>
      </c>
      <c r="AW322" s="21" t="s">
        <v>126</v>
      </c>
      <c r="AX322" s="21" t="s">
        <v>672</v>
      </c>
      <c r="AY322" s="21" t="str">
        <f>"https://doi.org/"&amp;Table1[[#This Row],[DOI]]</f>
        <v>https://doi.org/10.1111/j.1530-9290.2012.00523.x</v>
      </c>
      <c r="AZ322" s="21" t="s">
        <v>120</v>
      </c>
      <c r="BA322" s="21" t="s">
        <v>649</v>
      </c>
      <c r="BB322" s="21" t="s">
        <v>673</v>
      </c>
      <c r="BC322" s="21" t="s">
        <v>120</v>
      </c>
      <c r="BD322" s="21" t="s">
        <v>120</v>
      </c>
      <c r="BE322" s="21" t="s">
        <v>1346</v>
      </c>
      <c r="BF322" s="21" t="s">
        <v>227</v>
      </c>
      <c r="BG322" s="21" t="s">
        <v>120</v>
      </c>
      <c r="BH322" s="21" t="s">
        <v>120</v>
      </c>
      <c r="BI322" s="21" t="s">
        <v>120</v>
      </c>
      <c r="BJ322" s="21" t="s">
        <v>120</v>
      </c>
      <c r="BK322" s="21" t="s">
        <v>120</v>
      </c>
      <c r="BL322" s="21" t="s">
        <v>120</v>
      </c>
      <c r="BM322" s="21" t="s">
        <v>120</v>
      </c>
      <c r="BN322" s="21" t="s">
        <v>120</v>
      </c>
      <c r="BO322" s="21" t="s">
        <v>120</v>
      </c>
      <c r="BP322" s="21" t="s">
        <v>120</v>
      </c>
      <c r="BQ322" s="21" t="s">
        <v>120</v>
      </c>
      <c r="BR322" s="21" t="s">
        <v>120</v>
      </c>
      <c r="BS322" s="21" t="s">
        <v>120</v>
      </c>
      <c r="BT322" s="21" t="s">
        <v>120</v>
      </c>
      <c r="BU322" s="21" t="s">
        <v>120</v>
      </c>
      <c r="BV322" s="21" t="s">
        <v>120</v>
      </c>
      <c r="BW322" s="22" t="s">
        <v>234</v>
      </c>
      <c r="BX322" s="23" t="str">
        <f>_xlfn.XLOOKUP(BW322,dimensions_items!$B$4:$B$35,dimensions_items!$C$4:$C$35,"NULL",0)</f>
        <v>R5.2ASIA</v>
      </c>
      <c r="BY322" s="23" t="s">
        <v>42</v>
      </c>
      <c r="BZ322" s="22" t="s">
        <v>30</v>
      </c>
      <c r="CA322" s="22" t="s">
        <v>18</v>
      </c>
      <c r="CB322" s="28" t="s">
        <v>23</v>
      </c>
      <c r="CC322" s="21" t="str">
        <f t="shared" si="15"/>
        <v>RU</v>
      </c>
      <c r="CD322" s="21" t="str">
        <f t="shared" si="16"/>
        <v>S</v>
      </c>
      <c r="CE322" s="21" t="str">
        <f t="shared" si="17"/>
        <v>ASIA_CHN</v>
      </c>
      <c r="CF322" s="21">
        <f>IF(ISNUMBER(Table1[[#This Row],[concrete]]),Table1[[#This Row],[concrete]],IF(AND(ISNUMBER(Table1[[#This Row],[cement]]),ISNUMBER(Table1[[#This Row],[aggregates]])),Table1[[#This Row],[cement]]+Table1[[#This Row],[aggregates]],""))</f>
        <v>1294</v>
      </c>
    </row>
    <row r="323" spans="1:84" s="8" customFormat="1">
      <c r="A323" s="10">
        <v>321</v>
      </c>
      <c r="B323" s="21" t="s">
        <v>227</v>
      </c>
      <c r="C323" s="21" t="s">
        <v>667</v>
      </c>
      <c r="D323" s="39">
        <v>1990</v>
      </c>
      <c r="E323" s="10">
        <v>2010</v>
      </c>
      <c r="F323" s="39">
        <v>75</v>
      </c>
      <c r="G323" s="39"/>
      <c r="H323" s="39"/>
      <c r="I323" s="39"/>
      <c r="J323" s="120">
        <v>26</v>
      </c>
      <c r="K323" s="120"/>
      <c r="L323" s="120"/>
      <c r="M323" s="120"/>
      <c r="N323" s="120">
        <v>238</v>
      </c>
      <c r="O323" s="120">
        <v>1451</v>
      </c>
      <c r="P323" s="120">
        <v>16</v>
      </c>
      <c r="Q323" s="120"/>
      <c r="R323" s="120"/>
      <c r="S323" s="120"/>
      <c r="T323" s="120"/>
      <c r="U323" s="120">
        <v>2</v>
      </c>
      <c r="V323" s="120"/>
      <c r="W323" s="120"/>
      <c r="X323" s="120"/>
      <c r="Y323" s="120"/>
      <c r="Z323" s="120"/>
      <c r="AA323" s="120"/>
      <c r="AB323" s="120">
        <v>2</v>
      </c>
      <c r="AC323" s="120"/>
      <c r="AD323" s="120"/>
      <c r="AE323" s="120"/>
      <c r="AF323" s="120"/>
      <c r="AG323" s="120"/>
      <c r="AH323" s="120"/>
      <c r="AI323" s="120"/>
      <c r="AJ323" s="120"/>
      <c r="AK323" s="120">
        <v>33</v>
      </c>
      <c r="AL323" s="21" t="s">
        <v>674</v>
      </c>
      <c r="AM323" s="39" t="s">
        <v>119</v>
      </c>
      <c r="AN323" s="21" t="s">
        <v>609</v>
      </c>
      <c r="AO323" s="21" t="s">
        <v>119</v>
      </c>
      <c r="AP323" s="21" t="s">
        <v>669</v>
      </c>
      <c r="AQ323" s="21" t="s">
        <v>620</v>
      </c>
      <c r="AR323" s="21" t="s">
        <v>119</v>
      </c>
      <c r="AS323" s="21" t="s">
        <v>670</v>
      </c>
      <c r="AT323" s="39">
        <v>2012</v>
      </c>
      <c r="AU323" s="21" t="s">
        <v>671</v>
      </c>
      <c r="AV323" s="21" t="s">
        <v>125</v>
      </c>
      <c r="AW323" s="21" t="s">
        <v>126</v>
      </c>
      <c r="AX323" s="21" t="s">
        <v>672</v>
      </c>
      <c r="AY323" s="21" t="str">
        <f>"https://doi.org/"&amp;Table1[[#This Row],[DOI]]</f>
        <v>https://doi.org/10.1111/j.1530-9290.2012.00523.x</v>
      </c>
      <c r="AZ323" s="21" t="s">
        <v>120</v>
      </c>
      <c r="BA323" s="21" t="s">
        <v>649</v>
      </c>
      <c r="BB323" s="21" t="s">
        <v>673</v>
      </c>
      <c r="BC323" s="21" t="s">
        <v>120</v>
      </c>
      <c r="BD323" s="21" t="s">
        <v>120</v>
      </c>
      <c r="BE323" s="21" t="s">
        <v>1346</v>
      </c>
      <c r="BF323" s="21" t="s">
        <v>227</v>
      </c>
      <c r="BG323" s="21" t="s">
        <v>120</v>
      </c>
      <c r="BH323" s="21" t="s">
        <v>120</v>
      </c>
      <c r="BI323" s="21" t="s">
        <v>120</v>
      </c>
      <c r="BJ323" s="21" t="s">
        <v>120</v>
      </c>
      <c r="BK323" s="21" t="s">
        <v>120</v>
      </c>
      <c r="BL323" s="21" t="s">
        <v>120</v>
      </c>
      <c r="BM323" s="21" t="s">
        <v>120</v>
      </c>
      <c r="BN323" s="21" t="s">
        <v>120</v>
      </c>
      <c r="BO323" s="21" t="s">
        <v>120</v>
      </c>
      <c r="BP323" s="21" t="s">
        <v>120</v>
      </c>
      <c r="BQ323" s="21" t="s">
        <v>120</v>
      </c>
      <c r="BR323" s="21" t="s">
        <v>120</v>
      </c>
      <c r="BS323" s="21" t="s">
        <v>120</v>
      </c>
      <c r="BT323" s="21" t="s">
        <v>120</v>
      </c>
      <c r="BU323" s="21" t="s">
        <v>120</v>
      </c>
      <c r="BV323" s="21" t="s">
        <v>120</v>
      </c>
      <c r="BW323" s="22" t="s">
        <v>234</v>
      </c>
      <c r="BX323" s="23" t="str">
        <f>_xlfn.XLOOKUP(BW323,dimensions_items!$B$4:$B$35,dimensions_items!$C$4:$C$35,"NULL",0)</f>
        <v>R5.2ASIA</v>
      </c>
      <c r="BY323" s="23" t="s">
        <v>42</v>
      </c>
      <c r="BZ323" s="22" t="s">
        <v>30</v>
      </c>
      <c r="CA323" s="22" t="s">
        <v>18</v>
      </c>
      <c r="CB323" s="28" t="s">
        <v>23</v>
      </c>
      <c r="CC323" s="21" t="str">
        <f t="shared" ref="CC323:CC386" si="18">IF(LEFT(BY323,1)="N","NR",IF(LEFT(BY323,1)="I","IN",IF(LEFT(BY323,1)="U","UN",IF(LEFT(BY323,3)="R_u","RU",IF(LEFT(BY323,3)="R_M","RM",IF(LEFT(BY323,3)="R_S","RS",""))))))</f>
        <v>RU</v>
      </c>
      <c r="CD323" s="21" t="str">
        <f t="shared" ref="CD323:CD386" si="19">IF(LEFT(BZ323,1)="R","C",(LEFT(BZ323,1)))</f>
        <v>S</v>
      </c>
      <c r="CE323" s="21" t="str">
        <f t="shared" ref="CE323:CE386" si="20">RIGHT(BX323,LEN(BX323)-4)&amp;"_"&amp;RIGHT(BW323,LEN(BW323)-3)</f>
        <v>ASIA_CHN</v>
      </c>
      <c r="CF323" s="21">
        <f>IF(ISNUMBER(Table1[[#This Row],[concrete]]),Table1[[#This Row],[concrete]],IF(AND(ISNUMBER(Table1[[#This Row],[cement]]),ISNUMBER(Table1[[#This Row],[aggregates]])),Table1[[#This Row],[cement]]+Table1[[#This Row],[aggregates]],""))</f>
        <v>1689</v>
      </c>
    </row>
    <row r="324" spans="1:84" s="8" customFormat="1">
      <c r="A324" s="10">
        <v>322</v>
      </c>
      <c r="B324" s="21" t="s">
        <v>227</v>
      </c>
      <c r="C324" s="21" t="s">
        <v>667</v>
      </c>
      <c r="D324" s="39">
        <v>1950</v>
      </c>
      <c r="E324" s="10">
        <v>2010</v>
      </c>
      <c r="F324" s="39">
        <v>10</v>
      </c>
      <c r="G324" s="39"/>
      <c r="H324" s="39"/>
      <c r="I324" s="39"/>
      <c r="J324" s="120">
        <v>107</v>
      </c>
      <c r="K324" s="120"/>
      <c r="L324" s="120"/>
      <c r="M324" s="120"/>
      <c r="N324" s="120">
        <v>112</v>
      </c>
      <c r="O324" s="120">
        <v>977</v>
      </c>
      <c r="P324" s="120">
        <v>855</v>
      </c>
      <c r="Q324" s="120"/>
      <c r="R324" s="120"/>
      <c r="S324" s="120"/>
      <c r="T324" s="120"/>
      <c r="U324" s="120"/>
      <c r="V324" s="120"/>
      <c r="W324" s="120"/>
      <c r="X324" s="120"/>
      <c r="Y324" s="120"/>
      <c r="Z324" s="120"/>
      <c r="AA324" s="120"/>
      <c r="AB324" s="120">
        <v>0.25</v>
      </c>
      <c r="AC324" s="120"/>
      <c r="AD324" s="120"/>
      <c r="AE324" s="120"/>
      <c r="AF324" s="120"/>
      <c r="AG324" s="120"/>
      <c r="AH324" s="120"/>
      <c r="AI324" s="120"/>
      <c r="AJ324" s="120"/>
      <c r="AK324" s="120">
        <v>18</v>
      </c>
      <c r="AL324" s="21" t="s">
        <v>675</v>
      </c>
      <c r="AM324" s="39" t="s">
        <v>119</v>
      </c>
      <c r="AN324" s="21" t="s">
        <v>609</v>
      </c>
      <c r="AO324" s="21" t="s">
        <v>119</v>
      </c>
      <c r="AP324" s="21" t="s">
        <v>669</v>
      </c>
      <c r="AQ324" s="21" t="s">
        <v>243</v>
      </c>
      <c r="AR324" s="21" t="s">
        <v>119</v>
      </c>
      <c r="AS324" s="21" t="s">
        <v>670</v>
      </c>
      <c r="AT324" s="39">
        <v>2012</v>
      </c>
      <c r="AU324" s="21" t="s">
        <v>671</v>
      </c>
      <c r="AV324" s="21" t="s">
        <v>125</v>
      </c>
      <c r="AW324" s="21" t="s">
        <v>126</v>
      </c>
      <c r="AX324" s="21" t="s">
        <v>672</v>
      </c>
      <c r="AY324" s="21" t="str">
        <f>"https://doi.org/"&amp;Table1[[#This Row],[DOI]]</f>
        <v>https://doi.org/10.1111/j.1530-9290.2012.00523.x</v>
      </c>
      <c r="AZ324" s="21" t="s">
        <v>120</v>
      </c>
      <c r="BA324" s="21" t="s">
        <v>649</v>
      </c>
      <c r="BB324" s="21" t="s">
        <v>673</v>
      </c>
      <c r="BC324" s="21" t="s">
        <v>120</v>
      </c>
      <c r="BD324" s="21" t="s">
        <v>120</v>
      </c>
      <c r="BE324" s="21" t="s">
        <v>1346</v>
      </c>
      <c r="BF324" s="21" t="s">
        <v>227</v>
      </c>
      <c r="BG324" s="21" t="s">
        <v>120</v>
      </c>
      <c r="BH324" s="21" t="s">
        <v>120</v>
      </c>
      <c r="BI324" s="21" t="s">
        <v>120</v>
      </c>
      <c r="BJ324" s="21" t="s">
        <v>120</v>
      </c>
      <c r="BK324" s="21" t="s">
        <v>120</v>
      </c>
      <c r="BL324" s="21" t="s">
        <v>120</v>
      </c>
      <c r="BM324" s="21" t="s">
        <v>120</v>
      </c>
      <c r="BN324" s="21" t="s">
        <v>120</v>
      </c>
      <c r="BO324" s="21" t="s">
        <v>120</v>
      </c>
      <c r="BP324" s="21" t="s">
        <v>120</v>
      </c>
      <c r="BQ324" s="21" t="s">
        <v>120</v>
      </c>
      <c r="BR324" s="21" t="s">
        <v>120</v>
      </c>
      <c r="BS324" s="21" t="s">
        <v>120</v>
      </c>
      <c r="BT324" s="21" t="s">
        <v>120</v>
      </c>
      <c r="BU324" s="21" t="s">
        <v>120</v>
      </c>
      <c r="BV324" s="21" t="s">
        <v>120</v>
      </c>
      <c r="BW324" s="22" t="s">
        <v>234</v>
      </c>
      <c r="BX324" s="23" t="str">
        <f>_xlfn.XLOOKUP(BW324,dimensions_items!$B$4:$B$35,dimensions_items!$C$4:$C$35,"NULL",0)</f>
        <v>R5.2ASIA</v>
      </c>
      <c r="BY324" s="23" t="s">
        <v>42</v>
      </c>
      <c r="BZ324" s="22" t="s">
        <v>1492</v>
      </c>
      <c r="CA324" s="22" t="s">
        <v>18</v>
      </c>
      <c r="CB324" s="28" t="s">
        <v>23</v>
      </c>
      <c r="CC324" s="21" t="str">
        <f t="shared" si="18"/>
        <v>RU</v>
      </c>
      <c r="CD324" s="21" t="str">
        <f t="shared" si="19"/>
        <v>M</v>
      </c>
      <c r="CE324" s="21" t="str">
        <f t="shared" si="20"/>
        <v>ASIA_CHN</v>
      </c>
      <c r="CF324" s="21">
        <f>IF(ISNUMBER(Table1[[#This Row],[concrete]]),Table1[[#This Row],[concrete]],IF(AND(ISNUMBER(Table1[[#This Row],[cement]]),ISNUMBER(Table1[[#This Row],[aggregates]])),Table1[[#This Row],[cement]]+Table1[[#This Row],[aggregates]],""))</f>
        <v>1089</v>
      </c>
    </row>
    <row r="325" spans="1:84" s="8" customFormat="1">
      <c r="A325" s="10">
        <v>323</v>
      </c>
      <c r="B325" s="21" t="s">
        <v>227</v>
      </c>
      <c r="C325" s="21" t="s">
        <v>667</v>
      </c>
      <c r="D325" s="39">
        <v>1980</v>
      </c>
      <c r="E325" s="10">
        <v>2010</v>
      </c>
      <c r="F325" s="39">
        <v>21</v>
      </c>
      <c r="G325" s="39"/>
      <c r="H325" s="39"/>
      <c r="I325" s="39"/>
      <c r="J325" s="120">
        <v>24</v>
      </c>
      <c r="K325" s="120"/>
      <c r="L325" s="120"/>
      <c r="M325" s="120"/>
      <c r="N325" s="120">
        <v>172</v>
      </c>
      <c r="O325" s="120">
        <v>1345</v>
      </c>
      <c r="P325" s="120">
        <v>705</v>
      </c>
      <c r="Q325" s="120"/>
      <c r="R325" s="120"/>
      <c r="S325" s="120"/>
      <c r="T325" s="120"/>
      <c r="U325" s="120">
        <v>2</v>
      </c>
      <c r="V325" s="120"/>
      <c r="W325" s="120"/>
      <c r="X325" s="120"/>
      <c r="Y325" s="120"/>
      <c r="Z325" s="120"/>
      <c r="AA325" s="120"/>
      <c r="AB325" s="120">
        <v>2</v>
      </c>
      <c r="AC325" s="120"/>
      <c r="AD325" s="120"/>
      <c r="AE325" s="120"/>
      <c r="AF325" s="120"/>
      <c r="AG325" s="120"/>
      <c r="AH325" s="120"/>
      <c r="AI325" s="120"/>
      <c r="AJ325" s="120"/>
      <c r="AK325" s="120">
        <v>32</v>
      </c>
      <c r="AL325" s="21" t="s">
        <v>675</v>
      </c>
      <c r="AM325" s="39" t="s">
        <v>119</v>
      </c>
      <c r="AN325" s="21" t="s">
        <v>609</v>
      </c>
      <c r="AO325" s="21" t="s">
        <v>119</v>
      </c>
      <c r="AP325" s="21" t="s">
        <v>669</v>
      </c>
      <c r="AQ325" s="21" t="s">
        <v>243</v>
      </c>
      <c r="AR325" s="21" t="s">
        <v>119</v>
      </c>
      <c r="AS325" s="21" t="s">
        <v>670</v>
      </c>
      <c r="AT325" s="39">
        <v>2012</v>
      </c>
      <c r="AU325" s="21" t="s">
        <v>671</v>
      </c>
      <c r="AV325" s="21" t="s">
        <v>125</v>
      </c>
      <c r="AW325" s="21" t="s">
        <v>126</v>
      </c>
      <c r="AX325" s="21" t="s">
        <v>672</v>
      </c>
      <c r="AY325" s="21" t="str">
        <f>"https://doi.org/"&amp;Table1[[#This Row],[DOI]]</f>
        <v>https://doi.org/10.1111/j.1530-9290.2012.00523.x</v>
      </c>
      <c r="AZ325" s="21" t="s">
        <v>120</v>
      </c>
      <c r="BA325" s="21" t="s">
        <v>649</v>
      </c>
      <c r="BB325" s="21" t="s">
        <v>673</v>
      </c>
      <c r="BC325" s="21" t="s">
        <v>120</v>
      </c>
      <c r="BD325" s="21" t="s">
        <v>120</v>
      </c>
      <c r="BE325" s="21" t="s">
        <v>1346</v>
      </c>
      <c r="BF325" s="21" t="s">
        <v>227</v>
      </c>
      <c r="BG325" s="21" t="s">
        <v>120</v>
      </c>
      <c r="BH325" s="21" t="s">
        <v>120</v>
      </c>
      <c r="BI325" s="21" t="s">
        <v>120</v>
      </c>
      <c r="BJ325" s="21" t="s">
        <v>120</v>
      </c>
      <c r="BK325" s="21" t="s">
        <v>120</v>
      </c>
      <c r="BL325" s="21" t="s">
        <v>120</v>
      </c>
      <c r="BM325" s="21" t="s">
        <v>120</v>
      </c>
      <c r="BN325" s="21" t="s">
        <v>120</v>
      </c>
      <c r="BO325" s="21" t="s">
        <v>120</v>
      </c>
      <c r="BP325" s="21" t="s">
        <v>120</v>
      </c>
      <c r="BQ325" s="21" t="s">
        <v>120</v>
      </c>
      <c r="BR325" s="21" t="s">
        <v>120</v>
      </c>
      <c r="BS325" s="21" t="s">
        <v>120</v>
      </c>
      <c r="BT325" s="21" t="s">
        <v>120</v>
      </c>
      <c r="BU325" s="21" t="s">
        <v>120</v>
      </c>
      <c r="BV325" s="21" t="s">
        <v>120</v>
      </c>
      <c r="BW325" s="22" t="s">
        <v>234</v>
      </c>
      <c r="BX325" s="23" t="str">
        <f>_xlfn.XLOOKUP(BW325,dimensions_items!$B$4:$B$35,dimensions_items!$C$4:$C$35,"NULL",0)</f>
        <v>R5.2ASIA</v>
      </c>
      <c r="BY325" s="23" t="s">
        <v>42</v>
      </c>
      <c r="BZ325" s="22" t="s">
        <v>1492</v>
      </c>
      <c r="CA325" s="22" t="s">
        <v>18</v>
      </c>
      <c r="CB325" s="28" t="s">
        <v>23</v>
      </c>
      <c r="CC325" s="21" t="str">
        <f t="shared" si="18"/>
        <v>RU</v>
      </c>
      <c r="CD325" s="21" t="str">
        <f t="shared" si="19"/>
        <v>M</v>
      </c>
      <c r="CE325" s="21" t="str">
        <f t="shared" si="20"/>
        <v>ASIA_CHN</v>
      </c>
      <c r="CF325" s="21">
        <f>IF(ISNUMBER(Table1[[#This Row],[concrete]]),Table1[[#This Row],[concrete]],IF(AND(ISNUMBER(Table1[[#This Row],[cement]]),ISNUMBER(Table1[[#This Row],[aggregates]])),Table1[[#This Row],[cement]]+Table1[[#This Row],[aggregates]],""))</f>
        <v>1517</v>
      </c>
    </row>
    <row r="326" spans="1:84" s="8" customFormat="1">
      <c r="A326" s="10">
        <v>324</v>
      </c>
      <c r="B326" s="21" t="s">
        <v>227</v>
      </c>
      <c r="C326" s="21" t="s">
        <v>667</v>
      </c>
      <c r="D326" s="39">
        <v>1990</v>
      </c>
      <c r="E326" s="10">
        <v>2010</v>
      </c>
      <c r="F326" s="39">
        <v>75</v>
      </c>
      <c r="G326" s="39"/>
      <c r="H326" s="39"/>
      <c r="I326" s="39"/>
      <c r="J326" s="120">
        <v>26</v>
      </c>
      <c r="K326" s="120"/>
      <c r="L326" s="120"/>
      <c r="M326" s="120"/>
      <c r="N326" s="120">
        <v>238</v>
      </c>
      <c r="O326" s="120">
        <v>1451</v>
      </c>
      <c r="P326" s="120">
        <v>16</v>
      </c>
      <c r="Q326" s="120"/>
      <c r="R326" s="120"/>
      <c r="S326" s="120"/>
      <c r="T326" s="120"/>
      <c r="U326" s="120">
        <v>2</v>
      </c>
      <c r="V326" s="120"/>
      <c r="W326" s="120"/>
      <c r="X326" s="120"/>
      <c r="Y326" s="120"/>
      <c r="Z326" s="120"/>
      <c r="AA326" s="120"/>
      <c r="AB326" s="120">
        <v>2</v>
      </c>
      <c r="AC326" s="120"/>
      <c r="AD326" s="120"/>
      <c r="AE326" s="120"/>
      <c r="AF326" s="120"/>
      <c r="AG326" s="120"/>
      <c r="AH326" s="120"/>
      <c r="AI326" s="120"/>
      <c r="AJ326" s="120"/>
      <c r="AK326" s="120">
        <v>33</v>
      </c>
      <c r="AL326" s="21" t="s">
        <v>676</v>
      </c>
      <c r="AM326" s="39" t="s">
        <v>119</v>
      </c>
      <c r="AN326" s="21" t="s">
        <v>609</v>
      </c>
      <c r="AO326" s="21" t="s">
        <v>119</v>
      </c>
      <c r="AP326" s="21" t="s">
        <v>669</v>
      </c>
      <c r="AQ326" s="21" t="s">
        <v>243</v>
      </c>
      <c r="AR326" s="21" t="s">
        <v>119</v>
      </c>
      <c r="AS326" s="21" t="s">
        <v>670</v>
      </c>
      <c r="AT326" s="39">
        <v>2012</v>
      </c>
      <c r="AU326" s="21" t="s">
        <v>671</v>
      </c>
      <c r="AV326" s="21" t="s">
        <v>125</v>
      </c>
      <c r="AW326" s="21" t="s">
        <v>126</v>
      </c>
      <c r="AX326" s="21" t="s">
        <v>672</v>
      </c>
      <c r="AY326" s="21" t="str">
        <f>"https://doi.org/"&amp;Table1[[#This Row],[DOI]]</f>
        <v>https://doi.org/10.1111/j.1530-9290.2012.00523.x</v>
      </c>
      <c r="AZ326" s="21" t="s">
        <v>120</v>
      </c>
      <c r="BA326" s="21" t="s">
        <v>649</v>
      </c>
      <c r="BB326" s="21" t="s">
        <v>673</v>
      </c>
      <c r="BC326" s="21" t="s">
        <v>120</v>
      </c>
      <c r="BD326" s="21" t="s">
        <v>120</v>
      </c>
      <c r="BE326" s="21" t="s">
        <v>1346</v>
      </c>
      <c r="BF326" s="21" t="s">
        <v>227</v>
      </c>
      <c r="BG326" s="21" t="s">
        <v>120</v>
      </c>
      <c r="BH326" s="21" t="s">
        <v>120</v>
      </c>
      <c r="BI326" s="21" t="s">
        <v>120</v>
      </c>
      <c r="BJ326" s="21" t="s">
        <v>120</v>
      </c>
      <c r="BK326" s="21" t="s">
        <v>120</v>
      </c>
      <c r="BL326" s="21" t="s">
        <v>120</v>
      </c>
      <c r="BM326" s="21" t="s">
        <v>120</v>
      </c>
      <c r="BN326" s="21" t="s">
        <v>120</v>
      </c>
      <c r="BO326" s="21" t="s">
        <v>120</v>
      </c>
      <c r="BP326" s="21" t="s">
        <v>120</v>
      </c>
      <c r="BQ326" s="21" t="s">
        <v>120</v>
      </c>
      <c r="BR326" s="21" t="s">
        <v>120</v>
      </c>
      <c r="BS326" s="21" t="s">
        <v>120</v>
      </c>
      <c r="BT326" s="21" t="s">
        <v>120</v>
      </c>
      <c r="BU326" s="21" t="s">
        <v>120</v>
      </c>
      <c r="BV326" s="21" t="s">
        <v>120</v>
      </c>
      <c r="BW326" s="22" t="s">
        <v>234</v>
      </c>
      <c r="BX326" s="23" t="str">
        <f>_xlfn.XLOOKUP(BW326,dimensions_items!$B$4:$B$35,dimensions_items!$C$4:$C$35,"NULL",0)</f>
        <v>R5.2ASIA</v>
      </c>
      <c r="BY326" s="23" t="s">
        <v>42</v>
      </c>
      <c r="BZ326" s="22" t="s">
        <v>26</v>
      </c>
      <c r="CA326" s="22" t="s">
        <v>18</v>
      </c>
      <c r="CB326" s="28" t="s">
        <v>23</v>
      </c>
      <c r="CC326" s="21" t="str">
        <f t="shared" si="18"/>
        <v>RU</v>
      </c>
      <c r="CD326" s="21" t="str">
        <f t="shared" si="19"/>
        <v>C</v>
      </c>
      <c r="CE326" s="21" t="str">
        <f t="shared" si="20"/>
        <v>ASIA_CHN</v>
      </c>
      <c r="CF326" s="21">
        <f>IF(ISNUMBER(Table1[[#This Row],[concrete]]),Table1[[#This Row],[concrete]],IF(AND(ISNUMBER(Table1[[#This Row],[cement]]),ISNUMBER(Table1[[#This Row],[aggregates]])),Table1[[#This Row],[cement]]+Table1[[#This Row],[aggregates]],""))</f>
        <v>1689</v>
      </c>
    </row>
    <row r="327" spans="1:84" s="8" customFormat="1">
      <c r="A327" s="10">
        <v>325</v>
      </c>
      <c r="B327" s="21" t="s">
        <v>227</v>
      </c>
      <c r="C327" s="21" t="s">
        <v>667</v>
      </c>
      <c r="D327" s="39">
        <v>1950</v>
      </c>
      <c r="E327" s="10">
        <v>1959</v>
      </c>
      <c r="F327" s="39">
        <v>26</v>
      </c>
      <c r="G327" s="39"/>
      <c r="H327" s="39"/>
      <c r="I327" s="39"/>
      <c r="J327" s="120">
        <v>14</v>
      </c>
      <c r="K327" s="120"/>
      <c r="L327" s="120"/>
      <c r="M327" s="120"/>
      <c r="N327" s="120">
        <v>168</v>
      </c>
      <c r="O327" s="120">
        <v>994</v>
      </c>
      <c r="P327" s="120">
        <v>615</v>
      </c>
      <c r="Q327" s="120"/>
      <c r="R327" s="120"/>
      <c r="S327" s="120"/>
      <c r="T327" s="120"/>
      <c r="U327" s="120">
        <v>2</v>
      </c>
      <c r="V327" s="120"/>
      <c r="W327" s="120"/>
      <c r="X327" s="120"/>
      <c r="Y327" s="120"/>
      <c r="Z327" s="120"/>
      <c r="AA327" s="120"/>
      <c r="AB327" s="120">
        <v>2</v>
      </c>
      <c r="AC327" s="120"/>
      <c r="AD327" s="120"/>
      <c r="AE327" s="120"/>
      <c r="AF327" s="120"/>
      <c r="AG327" s="120"/>
      <c r="AH327" s="120"/>
      <c r="AI327" s="120"/>
      <c r="AJ327" s="120"/>
      <c r="AK327" s="120">
        <v>40</v>
      </c>
      <c r="AL327" s="21" t="s">
        <v>668</v>
      </c>
      <c r="AM327" s="39" t="s">
        <v>119</v>
      </c>
      <c r="AN327" s="21" t="s">
        <v>353</v>
      </c>
      <c r="AO327" s="21" t="s">
        <v>119</v>
      </c>
      <c r="AP327" s="21" t="s">
        <v>669</v>
      </c>
      <c r="AQ327" s="21" t="s">
        <v>121</v>
      </c>
      <c r="AR327" s="21" t="s">
        <v>119</v>
      </c>
      <c r="AS327" s="21" t="s">
        <v>670</v>
      </c>
      <c r="AT327" s="39">
        <v>2012</v>
      </c>
      <c r="AU327" s="21" t="s">
        <v>671</v>
      </c>
      <c r="AV327" s="21" t="s">
        <v>125</v>
      </c>
      <c r="AW327" s="21" t="s">
        <v>126</v>
      </c>
      <c r="AX327" s="21" t="s">
        <v>672</v>
      </c>
      <c r="AY327" s="21" t="str">
        <f>"https://doi.org/"&amp;Table1[[#This Row],[DOI]]</f>
        <v>https://doi.org/10.1111/j.1530-9290.2012.00523.x</v>
      </c>
      <c r="AZ327" s="21" t="s">
        <v>120</v>
      </c>
      <c r="BA327" s="21" t="s">
        <v>649</v>
      </c>
      <c r="BB327" s="21" t="s">
        <v>673</v>
      </c>
      <c r="BC327" s="21" t="s">
        <v>120</v>
      </c>
      <c r="BD327" s="21" t="s">
        <v>120</v>
      </c>
      <c r="BE327" s="21" t="s">
        <v>1346</v>
      </c>
      <c r="BF327" s="21" t="s">
        <v>227</v>
      </c>
      <c r="BG327" s="21" t="s">
        <v>120</v>
      </c>
      <c r="BH327" s="21" t="s">
        <v>120</v>
      </c>
      <c r="BI327" s="21" t="s">
        <v>120</v>
      </c>
      <c r="BJ327" s="21" t="s">
        <v>120</v>
      </c>
      <c r="BK327" s="21" t="s">
        <v>120</v>
      </c>
      <c r="BL327" s="21" t="s">
        <v>120</v>
      </c>
      <c r="BM327" s="21" t="s">
        <v>120</v>
      </c>
      <c r="BN327" s="21" t="s">
        <v>120</v>
      </c>
      <c r="BO327" s="21" t="s">
        <v>120</v>
      </c>
      <c r="BP327" s="21" t="s">
        <v>120</v>
      </c>
      <c r="BQ327" s="21" t="s">
        <v>120</v>
      </c>
      <c r="BR327" s="21" t="s">
        <v>120</v>
      </c>
      <c r="BS327" s="21" t="s">
        <v>120</v>
      </c>
      <c r="BT327" s="21" t="s">
        <v>120</v>
      </c>
      <c r="BU327" s="21" t="s">
        <v>120</v>
      </c>
      <c r="BV327" s="21" t="s">
        <v>120</v>
      </c>
      <c r="BW327" s="22" t="s">
        <v>234</v>
      </c>
      <c r="BX327" s="23" t="str">
        <f>_xlfn.XLOOKUP(BW327,dimensions_items!$B$4:$B$35,dimensions_items!$C$4:$C$35,"NULL",0)</f>
        <v>R5.2ASIA</v>
      </c>
      <c r="BY327" s="23" t="s">
        <v>50</v>
      </c>
      <c r="BZ327" s="22" t="s">
        <v>1492</v>
      </c>
      <c r="CA327" s="22" t="s">
        <v>18</v>
      </c>
      <c r="CB327" s="28" t="s">
        <v>23</v>
      </c>
      <c r="CC327" s="21" t="str">
        <f t="shared" si="18"/>
        <v>NR</v>
      </c>
      <c r="CD327" s="21" t="str">
        <f t="shared" si="19"/>
        <v>M</v>
      </c>
      <c r="CE327" s="21" t="str">
        <f t="shared" si="20"/>
        <v>ASIA_CHN</v>
      </c>
      <c r="CF327" s="21">
        <f>IF(ISNUMBER(Table1[[#This Row],[concrete]]),Table1[[#This Row],[concrete]],IF(AND(ISNUMBER(Table1[[#This Row],[cement]]),ISNUMBER(Table1[[#This Row],[aggregates]])),Table1[[#This Row],[cement]]+Table1[[#This Row],[aggregates]],""))</f>
        <v>1162</v>
      </c>
    </row>
    <row r="328" spans="1:84" s="8" customFormat="1">
      <c r="A328" s="10">
        <v>326</v>
      </c>
      <c r="B328" s="21" t="s">
        <v>227</v>
      </c>
      <c r="C328" s="21" t="s">
        <v>667</v>
      </c>
      <c r="D328" s="39">
        <v>1960</v>
      </c>
      <c r="E328" s="10">
        <v>1979</v>
      </c>
      <c r="F328" s="39">
        <v>26</v>
      </c>
      <c r="G328" s="39"/>
      <c r="H328" s="39"/>
      <c r="I328" s="39"/>
      <c r="J328" s="120">
        <v>15</v>
      </c>
      <c r="K328" s="120"/>
      <c r="L328" s="120"/>
      <c r="M328" s="120"/>
      <c r="N328" s="120">
        <v>183</v>
      </c>
      <c r="O328" s="120">
        <v>1081</v>
      </c>
      <c r="P328" s="120">
        <v>570</v>
      </c>
      <c r="Q328" s="120"/>
      <c r="R328" s="120"/>
      <c r="S328" s="120"/>
      <c r="T328" s="120"/>
      <c r="U328" s="120">
        <v>2</v>
      </c>
      <c r="V328" s="120"/>
      <c r="W328" s="120"/>
      <c r="X328" s="120"/>
      <c r="Y328" s="120"/>
      <c r="Z328" s="120"/>
      <c r="AA328" s="120"/>
      <c r="AB328" s="120">
        <v>2</v>
      </c>
      <c r="AC328" s="120"/>
      <c r="AD328" s="120"/>
      <c r="AE328" s="120"/>
      <c r="AF328" s="120"/>
      <c r="AG328" s="120"/>
      <c r="AH328" s="120"/>
      <c r="AI328" s="120"/>
      <c r="AJ328" s="120"/>
      <c r="AK328" s="120">
        <v>48</v>
      </c>
      <c r="AL328" s="21" t="s">
        <v>668</v>
      </c>
      <c r="AM328" s="39" t="s">
        <v>119</v>
      </c>
      <c r="AN328" s="21" t="s">
        <v>353</v>
      </c>
      <c r="AO328" s="21" t="s">
        <v>119</v>
      </c>
      <c r="AP328" s="21" t="s">
        <v>669</v>
      </c>
      <c r="AQ328" s="21" t="s">
        <v>121</v>
      </c>
      <c r="AR328" s="21" t="s">
        <v>119</v>
      </c>
      <c r="AS328" s="21" t="s">
        <v>670</v>
      </c>
      <c r="AT328" s="39">
        <v>2012</v>
      </c>
      <c r="AU328" s="21" t="s">
        <v>671</v>
      </c>
      <c r="AV328" s="21" t="s">
        <v>125</v>
      </c>
      <c r="AW328" s="21" t="s">
        <v>126</v>
      </c>
      <c r="AX328" s="21" t="s">
        <v>672</v>
      </c>
      <c r="AY328" s="21" t="str">
        <f>"https://doi.org/"&amp;Table1[[#This Row],[DOI]]</f>
        <v>https://doi.org/10.1111/j.1530-9290.2012.00523.x</v>
      </c>
      <c r="AZ328" s="21" t="s">
        <v>120</v>
      </c>
      <c r="BA328" s="21" t="s">
        <v>649</v>
      </c>
      <c r="BB328" s="21" t="s">
        <v>673</v>
      </c>
      <c r="BC328" s="21" t="s">
        <v>120</v>
      </c>
      <c r="BD328" s="21" t="s">
        <v>120</v>
      </c>
      <c r="BE328" s="21" t="s">
        <v>1346</v>
      </c>
      <c r="BF328" s="21" t="s">
        <v>227</v>
      </c>
      <c r="BG328" s="21" t="s">
        <v>120</v>
      </c>
      <c r="BH328" s="21" t="s">
        <v>120</v>
      </c>
      <c r="BI328" s="21" t="s">
        <v>120</v>
      </c>
      <c r="BJ328" s="21" t="s">
        <v>120</v>
      </c>
      <c r="BK328" s="21" t="s">
        <v>120</v>
      </c>
      <c r="BL328" s="21" t="s">
        <v>120</v>
      </c>
      <c r="BM328" s="21" t="s">
        <v>120</v>
      </c>
      <c r="BN328" s="21" t="s">
        <v>120</v>
      </c>
      <c r="BO328" s="21" t="s">
        <v>120</v>
      </c>
      <c r="BP328" s="21" t="s">
        <v>120</v>
      </c>
      <c r="BQ328" s="21" t="s">
        <v>120</v>
      </c>
      <c r="BR328" s="21" t="s">
        <v>120</v>
      </c>
      <c r="BS328" s="21" t="s">
        <v>120</v>
      </c>
      <c r="BT328" s="21" t="s">
        <v>120</v>
      </c>
      <c r="BU328" s="21" t="s">
        <v>120</v>
      </c>
      <c r="BV328" s="21" t="s">
        <v>120</v>
      </c>
      <c r="BW328" s="22" t="s">
        <v>234</v>
      </c>
      <c r="BX328" s="23" t="str">
        <f>_xlfn.XLOOKUP(BW328,dimensions_items!$B$4:$B$35,dimensions_items!$C$4:$C$35,"NULL",0)</f>
        <v>R5.2ASIA</v>
      </c>
      <c r="BY328" s="23" t="s">
        <v>50</v>
      </c>
      <c r="BZ328" s="22" t="s">
        <v>1492</v>
      </c>
      <c r="CA328" s="22" t="s">
        <v>18</v>
      </c>
      <c r="CB328" s="28" t="s">
        <v>23</v>
      </c>
      <c r="CC328" s="21" t="str">
        <f t="shared" si="18"/>
        <v>NR</v>
      </c>
      <c r="CD328" s="21" t="str">
        <f t="shared" si="19"/>
        <v>M</v>
      </c>
      <c r="CE328" s="21" t="str">
        <f t="shared" si="20"/>
        <v>ASIA_CHN</v>
      </c>
      <c r="CF328" s="21">
        <f>IF(ISNUMBER(Table1[[#This Row],[concrete]]),Table1[[#This Row],[concrete]],IF(AND(ISNUMBER(Table1[[#This Row],[cement]]),ISNUMBER(Table1[[#This Row],[aggregates]])),Table1[[#This Row],[cement]]+Table1[[#This Row],[aggregates]],""))</f>
        <v>1264</v>
      </c>
    </row>
    <row r="329" spans="1:84" s="8" customFormat="1">
      <c r="A329" s="10">
        <v>327</v>
      </c>
      <c r="B329" s="21" t="s">
        <v>227</v>
      </c>
      <c r="C329" s="21" t="s">
        <v>667</v>
      </c>
      <c r="D329" s="39">
        <v>1980</v>
      </c>
      <c r="E329" s="10">
        <v>2010</v>
      </c>
      <c r="F329" s="39">
        <v>28</v>
      </c>
      <c r="G329" s="39"/>
      <c r="H329" s="39"/>
      <c r="I329" s="39"/>
      <c r="J329" s="120">
        <v>34</v>
      </c>
      <c r="K329" s="120"/>
      <c r="L329" s="120"/>
      <c r="M329" s="120"/>
      <c r="N329" s="120">
        <v>215</v>
      </c>
      <c r="O329" s="120">
        <v>1216</v>
      </c>
      <c r="P329" s="120">
        <v>541</v>
      </c>
      <c r="Q329" s="120"/>
      <c r="R329" s="120"/>
      <c r="S329" s="120"/>
      <c r="T329" s="120"/>
      <c r="U329" s="120">
        <v>2</v>
      </c>
      <c r="V329" s="120"/>
      <c r="W329" s="120"/>
      <c r="X329" s="120"/>
      <c r="Y329" s="120"/>
      <c r="Z329" s="120"/>
      <c r="AA329" s="120"/>
      <c r="AB329" s="120">
        <v>2</v>
      </c>
      <c r="AC329" s="120"/>
      <c r="AD329" s="120"/>
      <c r="AE329" s="120"/>
      <c r="AF329" s="120"/>
      <c r="AG329" s="120"/>
      <c r="AH329" s="120"/>
      <c r="AI329" s="120"/>
      <c r="AJ329" s="120"/>
      <c r="AK329" s="120">
        <v>48</v>
      </c>
      <c r="AL329" s="21" t="s">
        <v>668</v>
      </c>
      <c r="AM329" s="39" t="s">
        <v>119</v>
      </c>
      <c r="AN329" s="21" t="s">
        <v>353</v>
      </c>
      <c r="AO329" s="21" t="s">
        <v>119</v>
      </c>
      <c r="AP329" s="21" t="s">
        <v>669</v>
      </c>
      <c r="AQ329" s="21" t="s">
        <v>121</v>
      </c>
      <c r="AR329" s="21" t="s">
        <v>119</v>
      </c>
      <c r="AS329" s="21" t="s">
        <v>670</v>
      </c>
      <c r="AT329" s="39">
        <v>2012</v>
      </c>
      <c r="AU329" s="21" t="s">
        <v>671</v>
      </c>
      <c r="AV329" s="21" t="s">
        <v>125</v>
      </c>
      <c r="AW329" s="21" t="s">
        <v>126</v>
      </c>
      <c r="AX329" s="21" t="s">
        <v>672</v>
      </c>
      <c r="AY329" s="21" t="str">
        <f>"https://doi.org/"&amp;Table1[[#This Row],[DOI]]</f>
        <v>https://doi.org/10.1111/j.1530-9290.2012.00523.x</v>
      </c>
      <c r="AZ329" s="21" t="s">
        <v>120</v>
      </c>
      <c r="BA329" s="21" t="s">
        <v>649</v>
      </c>
      <c r="BB329" s="21" t="s">
        <v>673</v>
      </c>
      <c r="BC329" s="21" t="s">
        <v>120</v>
      </c>
      <c r="BD329" s="21" t="s">
        <v>120</v>
      </c>
      <c r="BE329" s="21" t="s">
        <v>1346</v>
      </c>
      <c r="BF329" s="21" t="s">
        <v>227</v>
      </c>
      <c r="BG329" s="21" t="s">
        <v>120</v>
      </c>
      <c r="BH329" s="21" t="s">
        <v>120</v>
      </c>
      <c r="BI329" s="21" t="s">
        <v>120</v>
      </c>
      <c r="BJ329" s="21" t="s">
        <v>120</v>
      </c>
      <c r="BK329" s="21" t="s">
        <v>120</v>
      </c>
      <c r="BL329" s="21" t="s">
        <v>120</v>
      </c>
      <c r="BM329" s="21" t="s">
        <v>120</v>
      </c>
      <c r="BN329" s="21" t="s">
        <v>120</v>
      </c>
      <c r="BO329" s="21" t="s">
        <v>120</v>
      </c>
      <c r="BP329" s="21" t="s">
        <v>120</v>
      </c>
      <c r="BQ329" s="21" t="s">
        <v>120</v>
      </c>
      <c r="BR329" s="21" t="s">
        <v>120</v>
      </c>
      <c r="BS329" s="21" t="s">
        <v>120</v>
      </c>
      <c r="BT329" s="21" t="s">
        <v>120</v>
      </c>
      <c r="BU329" s="21" t="s">
        <v>120</v>
      </c>
      <c r="BV329" s="21" t="s">
        <v>120</v>
      </c>
      <c r="BW329" s="22" t="s">
        <v>234</v>
      </c>
      <c r="BX329" s="23" t="str">
        <f>_xlfn.XLOOKUP(BW329,dimensions_items!$B$4:$B$35,dimensions_items!$C$4:$C$35,"NULL",0)</f>
        <v>R5.2ASIA</v>
      </c>
      <c r="BY329" s="23" t="s">
        <v>50</v>
      </c>
      <c r="BZ329" s="22" t="s">
        <v>1492</v>
      </c>
      <c r="CA329" s="22" t="s">
        <v>18</v>
      </c>
      <c r="CB329" s="28" t="s">
        <v>23</v>
      </c>
      <c r="CC329" s="21" t="str">
        <f t="shared" si="18"/>
        <v>NR</v>
      </c>
      <c r="CD329" s="21" t="str">
        <f t="shared" si="19"/>
        <v>M</v>
      </c>
      <c r="CE329" s="21" t="str">
        <f t="shared" si="20"/>
        <v>ASIA_CHN</v>
      </c>
      <c r="CF329" s="21">
        <f>IF(ISNUMBER(Table1[[#This Row],[concrete]]),Table1[[#This Row],[concrete]],IF(AND(ISNUMBER(Table1[[#This Row],[cement]]),ISNUMBER(Table1[[#This Row],[aggregates]])),Table1[[#This Row],[cement]]+Table1[[#This Row],[aggregates]],""))</f>
        <v>1431</v>
      </c>
    </row>
    <row r="330" spans="1:84" s="8" customFormat="1">
      <c r="A330" s="10">
        <v>328</v>
      </c>
      <c r="B330" s="21" t="s">
        <v>227</v>
      </c>
      <c r="C330" s="21" t="s">
        <v>667</v>
      </c>
      <c r="D330" s="39">
        <v>1975</v>
      </c>
      <c r="E330" s="10">
        <v>1979</v>
      </c>
      <c r="F330" s="39">
        <v>24</v>
      </c>
      <c r="G330" s="39"/>
      <c r="H330" s="39"/>
      <c r="I330" s="39"/>
      <c r="J330" s="120">
        <v>17</v>
      </c>
      <c r="K330" s="120"/>
      <c r="L330" s="120"/>
      <c r="M330" s="120"/>
      <c r="N330" s="120">
        <v>271</v>
      </c>
      <c r="O330" s="120">
        <v>1231</v>
      </c>
      <c r="P330" s="120">
        <v>36</v>
      </c>
      <c r="Q330" s="120"/>
      <c r="R330" s="120"/>
      <c r="S330" s="120"/>
      <c r="T330" s="120"/>
      <c r="U330" s="120">
        <v>1</v>
      </c>
      <c r="V330" s="120"/>
      <c r="W330" s="120"/>
      <c r="X330" s="120"/>
      <c r="Y330" s="120"/>
      <c r="Z330" s="120"/>
      <c r="AA330" s="120"/>
      <c r="AB330" s="120">
        <v>2</v>
      </c>
      <c r="AC330" s="120"/>
      <c r="AD330" s="120"/>
      <c r="AE330" s="120"/>
      <c r="AF330" s="120"/>
      <c r="AG330" s="120"/>
      <c r="AH330" s="120"/>
      <c r="AI330" s="120"/>
      <c r="AJ330" s="120"/>
      <c r="AK330" s="120">
        <v>6</v>
      </c>
      <c r="AL330" s="21" t="s">
        <v>676</v>
      </c>
      <c r="AM330" s="39" t="s">
        <v>119</v>
      </c>
      <c r="AN330" s="21" t="s">
        <v>353</v>
      </c>
      <c r="AO330" s="21" t="s">
        <v>119</v>
      </c>
      <c r="AP330" s="21" t="s">
        <v>669</v>
      </c>
      <c r="AQ330" s="21" t="s">
        <v>121</v>
      </c>
      <c r="AR330" s="21" t="s">
        <v>119</v>
      </c>
      <c r="AS330" s="21" t="s">
        <v>670</v>
      </c>
      <c r="AT330" s="39">
        <v>2012</v>
      </c>
      <c r="AU330" s="21" t="s">
        <v>671</v>
      </c>
      <c r="AV330" s="21" t="s">
        <v>125</v>
      </c>
      <c r="AW330" s="21" t="s">
        <v>126</v>
      </c>
      <c r="AX330" s="21" t="s">
        <v>672</v>
      </c>
      <c r="AY330" s="21" t="str">
        <f>"https://doi.org/"&amp;Table1[[#This Row],[DOI]]</f>
        <v>https://doi.org/10.1111/j.1530-9290.2012.00523.x</v>
      </c>
      <c r="AZ330" s="21" t="s">
        <v>120</v>
      </c>
      <c r="BA330" s="21" t="s">
        <v>649</v>
      </c>
      <c r="BB330" s="21" t="s">
        <v>673</v>
      </c>
      <c r="BC330" s="21" t="s">
        <v>120</v>
      </c>
      <c r="BD330" s="21" t="s">
        <v>120</v>
      </c>
      <c r="BE330" s="21" t="s">
        <v>1346</v>
      </c>
      <c r="BF330" s="21" t="s">
        <v>227</v>
      </c>
      <c r="BG330" s="21" t="s">
        <v>120</v>
      </c>
      <c r="BH330" s="21" t="s">
        <v>120</v>
      </c>
      <c r="BI330" s="21" t="s">
        <v>120</v>
      </c>
      <c r="BJ330" s="21" t="s">
        <v>120</v>
      </c>
      <c r="BK330" s="21" t="s">
        <v>120</v>
      </c>
      <c r="BL330" s="21" t="s">
        <v>120</v>
      </c>
      <c r="BM330" s="21" t="s">
        <v>120</v>
      </c>
      <c r="BN330" s="21" t="s">
        <v>120</v>
      </c>
      <c r="BO330" s="21" t="s">
        <v>120</v>
      </c>
      <c r="BP330" s="21" t="s">
        <v>120</v>
      </c>
      <c r="BQ330" s="21" t="s">
        <v>120</v>
      </c>
      <c r="BR330" s="21" t="s">
        <v>120</v>
      </c>
      <c r="BS330" s="21" t="s">
        <v>120</v>
      </c>
      <c r="BT330" s="21" t="s">
        <v>120</v>
      </c>
      <c r="BU330" s="21" t="s">
        <v>120</v>
      </c>
      <c r="BV330" s="21" t="s">
        <v>120</v>
      </c>
      <c r="BW330" s="22" t="s">
        <v>234</v>
      </c>
      <c r="BX330" s="23" t="str">
        <f>_xlfn.XLOOKUP(BW330,dimensions_items!$B$4:$B$35,dimensions_items!$C$4:$C$35,"NULL",0)</f>
        <v>R5.2ASIA</v>
      </c>
      <c r="BY330" s="23" t="s">
        <v>50</v>
      </c>
      <c r="BZ330" s="22" t="s">
        <v>26</v>
      </c>
      <c r="CA330" s="22" t="s">
        <v>18</v>
      </c>
      <c r="CB330" s="28" t="s">
        <v>23</v>
      </c>
      <c r="CC330" s="21" t="str">
        <f t="shared" si="18"/>
        <v>NR</v>
      </c>
      <c r="CD330" s="21" t="str">
        <f t="shared" si="19"/>
        <v>C</v>
      </c>
      <c r="CE330" s="21" t="str">
        <f t="shared" si="20"/>
        <v>ASIA_CHN</v>
      </c>
      <c r="CF330" s="21">
        <f>IF(ISNUMBER(Table1[[#This Row],[concrete]]),Table1[[#This Row],[concrete]],IF(AND(ISNUMBER(Table1[[#This Row],[cement]]),ISNUMBER(Table1[[#This Row],[aggregates]])),Table1[[#This Row],[cement]]+Table1[[#This Row],[aggregates]],""))</f>
        <v>1502</v>
      </c>
    </row>
    <row r="331" spans="1:84" s="8" customFormat="1">
      <c r="A331" s="10">
        <v>329</v>
      </c>
      <c r="B331" s="21" t="s">
        <v>227</v>
      </c>
      <c r="C331" s="21" t="s">
        <v>667</v>
      </c>
      <c r="D331" s="39">
        <v>1980</v>
      </c>
      <c r="E331" s="10">
        <v>1989</v>
      </c>
      <c r="F331" s="39">
        <v>43</v>
      </c>
      <c r="G331" s="39"/>
      <c r="H331" s="39"/>
      <c r="I331" s="39"/>
      <c r="J331" s="120">
        <v>22</v>
      </c>
      <c r="K331" s="120"/>
      <c r="L331" s="120"/>
      <c r="M331" s="120"/>
      <c r="N331" s="120">
        <v>320</v>
      </c>
      <c r="O331" s="120">
        <v>1314</v>
      </c>
      <c r="P331" s="120">
        <v>319</v>
      </c>
      <c r="Q331" s="120"/>
      <c r="R331" s="120"/>
      <c r="S331" s="120"/>
      <c r="T331" s="120"/>
      <c r="U331" s="120">
        <v>2</v>
      </c>
      <c r="V331" s="120"/>
      <c r="W331" s="120"/>
      <c r="X331" s="120"/>
      <c r="Y331" s="120"/>
      <c r="Z331" s="120"/>
      <c r="AA331" s="120"/>
      <c r="AB331" s="120">
        <v>2</v>
      </c>
      <c r="AC331" s="120"/>
      <c r="AD331" s="120"/>
      <c r="AE331" s="120"/>
      <c r="AF331" s="120"/>
      <c r="AG331" s="120"/>
      <c r="AH331" s="120"/>
      <c r="AI331" s="120"/>
      <c r="AJ331" s="120"/>
      <c r="AK331" s="120">
        <v>28</v>
      </c>
      <c r="AL331" s="21" t="s">
        <v>676</v>
      </c>
      <c r="AM331" s="39" t="s">
        <v>119</v>
      </c>
      <c r="AN331" s="21" t="s">
        <v>353</v>
      </c>
      <c r="AO331" s="21" t="s">
        <v>119</v>
      </c>
      <c r="AP331" s="21" t="s">
        <v>669</v>
      </c>
      <c r="AQ331" s="21" t="s">
        <v>121</v>
      </c>
      <c r="AR331" s="21" t="s">
        <v>119</v>
      </c>
      <c r="AS331" s="21" t="s">
        <v>670</v>
      </c>
      <c r="AT331" s="39">
        <v>2012</v>
      </c>
      <c r="AU331" s="21" t="s">
        <v>671</v>
      </c>
      <c r="AV331" s="21" t="s">
        <v>125</v>
      </c>
      <c r="AW331" s="21" t="s">
        <v>126</v>
      </c>
      <c r="AX331" s="21" t="s">
        <v>672</v>
      </c>
      <c r="AY331" s="21" t="str">
        <f>"https://doi.org/"&amp;Table1[[#This Row],[DOI]]</f>
        <v>https://doi.org/10.1111/j.1530-9290.2012.00523.x</v>
      </c>
      <c r="AZ331" s="21" t="s">
        <v>120</v>
      </c>
      <c r="BA331" s="21" t="s">
        <v>649</v>
      </c>
      <c r="BB331" s="21" t="s">
        <v>673</v>
      </c>
      <c r="BC331" s="21" t="s">
        <v>120</v>
      </c>
      <c r="BD331" s="21" t="s">
        <v>120</v>
      </c>
      <c r="BE331" s="21" t="s">
        <v>1346</v>
      </c>
      <c r="BF331" s="21" t="s">
        <v>227</v>
      </c>
      <c r="BG331" s="21" t="s">
        <v>120</v>
      </c>
      <c r="BH331" s="21" t="s">
        <v>120</v>
      </c>
      <c r="BI331" s="21" t="s">
        <v>120</v>
      </c>
      <c r="BJ331" s="21" t="s">
        <v>120</v>
      </c>
      <c r="BK331" s="21" t="s">
        <v>120</v>
      </c>
      <c r="BL331" s="21" t="s">
        <v>120</v>
      </c>
      <c r="BM331" s="21" t="s">
        <v>120</v>
      </c>
      <c r="BN331" s="21" t="s">
        <v>120</v>
      </c>
      <c r="BO331" s="21" t="s">
        <v>120</v>
      </c>
      <c r="BP331" s="21" t="s">
        <v>120</v>
      </c>
      <c r="BQ331" s="21" t="s">
        <v>120</v>
      </c>
      <c r="BR331" s="21" t="s">
        <v>120</v>
      </c>
      <c r="BS331" s="21" t="s">
        <v>120</v>
      </c>
      <c r="BT331" s="21" t="s">
        <v>120</v>
      </c>
      <c r="BU331" s="21" t="s">
        <v>120</v>
      </c>
      <c r="BV331" s="21" t="s">
        <v>120</v>
      </c>
      <c r="BW331" s="22" t="s">
        <v>234</v>
      </c>
      <c r="BX331" s="23" t="str">
        <f>_xlfn.XLOOKUP(BW331,dimensions_items!$B$4:$B$35,dimensions_items!$C$4:$C$35,"NULL",0)</f>
        <v>R5.2ASIA</v>
      </c>
      <c r="BY331" s="23" t="s">
        <v>50</v>
      </c>
      <c r="BZ331" s="22" t="s">
        <v>26</v>
      </c>
      <c r="CA331" s="22" t="s">
        <v>18</v>
      </c>
      <c r="CB331" s="28" t="s">
        <v>23</v>
      </c>
      <c r="CC331" s="21" t="str">
        <f t="shared" si="18"/>
        <v>NR</v>
      </c>
      <c r="CD331" s="21" t="str">
        <f t="shared" si="19"/>
        <v>C</v>
      </c>
      <c r="CE331" s="21" t="str">
        <f t="shared" si="20"/>
        <v>ASIA_CHN</v>
      </c>
      <c r="CF331" s="21">
        <f>IF(ISNUMBER(Table1[[#This Row],[concrete]]),Table1[[#This Row],[concrete]],IF(AND(ISNUMBER(Table1[[#This Row],[cement]]),ISNUMBER(Table1[[#This Row],[aggregates]])),Table1[[#This Row],[cement]]+Table1[[#This Row],[aggregates]],""))</f>
        <v>1634</v>
      </c>
    </row>
    <row r="332" spans="1:84" s="8" customFormat="1">
      <c r="A332" s="10">
        <v>330</v>
      </c>
      <c r="B332" s="21" t="s">
        <v>227</v>
      </c>
      <c r="C332" s="21" t="s">
        <v>667</v>
      </c>
      <c r="D332" s="39">
        <v>1990</v>
      </c>
      <c r="E332" s="10">
        <v>2010</v>
      </c>
      <c r="F332" s="39">
        <v>80</v>
      </c>
      <c r="G332" s="39"/>
      <c r="H332" s="39"/>
      <c r="I332" s="39"/>
      <c r="J332" s="120">
        <v>27</v>
      </c>
      <c r="K332" s="120"/>
      <c r="L332" s="120"/>
      <c r="M332" s="120"/>
      <c r="N332" s="120">
        <v>418</v>
      </c>
      <c r="O332" s="120">
        <v>1438</v>
      </c>
      <c r="P332" s="120">
        <v>234</v>
      </c>
      <c r="Q332" s="120"/>
      <c r="R332" s="120"/>
      <c r="S332" s="120"/>
      <c r="T332" s="120"/>
      <c r="U332" s="120">
        <v>2</v>
      </c>
      <c r="V332" s="120"/>
      <c r="W332" s="120"/>
      <c r="X332" s="120"/>
      <c r="Y332" s="120"/>
      <c r="Z332" s="120"/>
      <c r="AA332" s="120"/>
      <c r="AB332" s="120">
        <v>2</v>
      </c>
      <c r="AC332" s="120"/>
      <c r="AD332" s="120"/>
      <c r="AE332" s="120"/>
      <c r="AF332" s="120"/>
      <c r="AG332" s="120"/>
      <c r="AH332" s="120"/>
      <c r="AI332" s="120"/>
      <c r="AJ332" s="120"/>
      <c r="AK332" s="120">
        <v>28</v>
      </c>
      <c r="AL332" s="21" t="s">
        <v>676</v>
      </c>
      <c r="AM332" s="39" t="s">
        <v>119</v>
      </c>
      <c r="AN332" s="21" t="s">
        <v>353</v>
      </c>
      <c r="AO332" s="21" t="s">
        <v>119</v>
      </c>
      <c r="AP332" s="21" t="s">
        <v>669</v>
      </c>
      <c r="AQ332" s="21" t="s">
        <v>121</v>
      </c>
      <c r="AR332" s="21" t="s">
        <v>119</v>
      </c>
      <c r="AS332" s="21" t="s">
        <v>670</v>
      </c>
      <c r="AT332" s="39">
        <v>2012</v>
      </c>
      <c r="AU332" s="21" t="s">
        <v>671</v>
      </c>
      <c r="AV332" s="21" t="s">
        <v>125</v>
      </c>
      <c r="AW332" s="21" t="s">
        <v>126</v>
      </c>
      <c r="AX332" s="21" t="s">
        <v>672</v>
      </c>
      <c r="AY332" s="21" t="str">
        <f>"https://doi.org/"&amp;Table1[[#This Row],[DOI]]</f>
        <v>https://doi.org/10.1111/j.1530-9290.2012.00523.x</v>
      </c>
      <c r="AZ332" s="21" t="s">
        <v>120</v>
      </c>
      <c r="BA332" s="21" t="s">
        <v>649</v>
      </c>
      <c r="BB332" s="21" t="s">
        <v>673</v>
      </c>
      <c r="BC332" s="21" t="s">
        <v>120</v>
      </c>
      <c r="BD332" s="21" t="s">
        <v>120</v>
      </c>
      <c r="BE332" s="21" t="s">
        <v>1346</v>
      </c>
      <c r="BF332" s="21" t="s">
        <v>227</v>
      </c>
      <c r="BG332" s="21" t="s">
        <v>120</v>
      </c>
      <c r="BH332" s="21" t="s">
        <v>120</v>
      </c>
      <c r="BI332" s="21" t="s">
        <v>120</v>
      </c>
      <c r="BJ332" s="21" t="s">
        <v>120</v>
      </c>
      <c r="BK332" s="21" t="s">
        <v>120</v>
      </c>
      <c r="BL332" s="21" t="s">
        <v>120</v>
      </c>
      <c r="BM332" s="21" t="s">
        <v>120</v>
      </c>
      <c r="BN332" s="21" t="s">
        <v>120</v>
      </c>
      <c r="BO332" s="21" t="s">
        <v>120</v>
      </c>
      <c r="BP332" s="21" t="s">
        <v>120</v>
      </c>
      <c r="BQ332" s="21" t="s">
        <v>120</v>
      </c>
      <c r="BR332" s="21" t="s">
        <v>120</v>
      </c>
      <c r="BS332" s="21" t="s">
        <v>120</v>
      </c>
      <c r="BT332" s="21" t="s">
        <v>120</v>
      </c>
      <c r="BU332" s="21" t="s">
        <v>120</v>
      </c>
      <c r="BV332" s="21" t="s">
        <v>120</v>
      </c>
      <c r="BW332" s="22" t="s">
        <v>234</v>
      </c>
      <c r="BX332" s="23" t="str">
        <f>_xlfn.XLOOKUP(BW332,dimensions_items!$B$4:$B$35,dimensions_items!$C$4:$C$35,"NULL",0)</f>
        <v>R5.2ASIA</v>
      </c>
      <c r="BY332" s="23" t="s">
        <v>50</v>
      </c>
      <c r="BZ332" s="22" t="s">
        <v>26</v>
      </c>
      <c r="CA332" s="22" t="s">
        <v>18</v>
      </c>
      <c r="CB332" s="28" t="s">
        <v>23</v>
      </c>
      <c r="CC332" s="21" t="str">
        <f t="shared" si="18"/>
        <v>NR</v>
      </c>
      <c r="CD332" s="21" t="str">
        <f t="shared" si="19"/>
        <v>C</v>
      </c>
      <c r="CE332" s="21" t="str">
        <f t="shared" si="20"/>
        <v>ASIA_CHN</v>
      </c>
      <c r="CF332" s="21">
        <f>IF(ISNUMBER(Table1[[#This Row],[concrete]]),Table1[[#This Row],[concrete]],IF(AND(ISNUMBER(Table1[[#This Row],[cement]]),ISNUMBER(Table1[[#This Row],[aggregates]])),Table1[[#This Row],[cement]]+Table1[[#This Row],[aggregates]],""))</f>
        <v>1856</v>
      </c>
    </row>
    <row r="333" spans="1:84" s="8" customFormat="1">
      <c r="A333" s="10">
        <v>331</v>
      </c>
      <c r="B333" s="21" t="s">
        <v>227</v>
      </c>
      <c r="C333" s="21" t="s">
        <v>667</v>
      </c>
      <c r="D333" s="39"/>
      <c r="E333" s="10"/>
      <c r="F333" s="39">
        <v>56</v>
      </c>
      <c r="G333" s="39"/>
      <c r="H333" s="39"/>
      <c r="I333" s="39"/>
      <c r="J333" s="120">
        <v>18</v>
      </c>
      <c r="K333" s="120"/>
      <c r="L333" s="120"/>
      <c r="M333" s="120">
        <v>708</v>
      </c>
      <c r="N333" s="120">
        <v>199</v>
      </c>
      <c r="O333" s="120">
        <v>862</v>
      </c>
      <c r="P333" s="120">
        <v>330</v>
      </c>
      <c r="Q333" s="120"/>
      <c r="R333" s="120"/>
      <c r="S333" s="120"/>
      <c r="T333" s="120"/>
      <c r="U333" s="120"/>
      <c r="V333" s="120"/>
      <c r="W333" s="120"/>
      <c r="X333" s="120"/>
      <c r="Y333" s="120"/>
      <c r="Z333" s="120"/>
      <c r="AA333" s="120">
        <v>9</v>
      </c>
      <c r="AB333" s="120">
        <v>2</v>
      </c>
      <c r="AC333" s="120"/>
      <c r="AD333" s="120"/>
      <c r="AE333" s="120"/>
      <c r="AF333" s="120"/>
      <c r="AG333" s="120"/>
      <c r="AH333" s="120"/>
      <c r="AI333" s="120"/>
      <c r="AJ333" s="120"/>
      <c r="AK333" s="120">
        <v>57</v>
      </c>
      <c r="AL333" s="21" t="s">
        <v>677</v>
      </c>
      <c r="AM333" s="39" t="s">
        <v>119</v>
      </c>
      <c r="AN333" s="21" t="s">
        <v>609</v>
      </c>
      <c r="AO333" s="21" t="s">
        <v>119</v>
      </c>
      <c r="AP333" s="21" t="s">
        <v>669</v>
      </c>
      <c r="AQ333" s="21" t="s">
        <v>678</v>
      </c>
      <c r="AR333" s="21" t="s">
        <v>119</v>
      </c>
      <c r="AS333" s="21" t="s">
        <v>679</v>
      </c>
      <c r="AT333" s="39">
        <v>2018</v>
      </c>
      <c r="AU333" s="21" t="s">
        <v>680</v>
      </c>
      <c r="AV333" s="21" t="s">
        <v>681</v>
      </c>
      <c r="AW333" s="21" t="s">
        <v>126</v>
      </c>
      <c r="AX333" s="21" t="s">
        <v>682</v>
      </c>
      <c r="AY333" s="21" t="str">
        <f>"https://doi.org/"&amp;Table1[[#This Row],[DOI]]</f>
        <v>https://doi.org/10.1021/acs.est.8b04104</v>
      </c>
      <c r="AZ333" s="21" t="s">
        <v>120</v>
      </c>
      <c r="BA333" s="21" t="s">
        <v>649</v>
      </c>
      <c r="BB333" s="21" t="s">
        <v>673</v>
      </c>
      <c r="BC333" s="21" t="s">
        <v>120</v>
      </c>
      <c r="BD333" s="21" t="s">
        <v>120</v>
      </c>
      <c r="BE333" s="21" t="s">
        <v>1346</v>
      </c>
      <c r="BF333" s="21" t="s">
        <v>227</v>
      </c>
      <c r="BG333" s="21" t="s">
        <v>120</v>
      </c>
      <c r="BH333" s="21" t="s">
        <v>120</v>
      </c>
      <c r="BI333" s="21" t="s">
        <v>120</v>
      </c>
      <c r="BJ333" s="21" t="s">
        <v>120</v>
      </c>
      <c r="BK333" s="21" t="s">
        <v>120</v>
      </c>
      <c r="BL333" s="21" t="s">
        <v>120</v>
      </c>
      <c r="BM333" s="21" t="s">
        <v>120</v>
      </c>
      <c r="BN333" s="21" t="s">
        <v>120</v>
      </c>
      <c r="BO333" s="21" t="s">
        <v>120</v>
      </c>
      <c r="BP333" s="21" t="s">
        <v>120</v>
      </c>
      <c r="BQ333" s="21" t="s">
        <v>120</v>
      </c>
      <c r="BR333" s="21" t="s">
        <v>120</v>
      </c>
      <c r="BS333" s="21" t="s">
        <v>120</v>
      </c>
      <c r="BT333" s="21" t="s">
        <v>120</v>
      </c>
      <c r="BU333" s="21" t="s">
        <v>120</v>
      </c>
      <c r="BV333" s="21" t="s">
        <v>120</v>
      </c>
      <c r="BW333" s="22" t="s">
        <v>234</v>
      </c>
      <c r="BX333" s="23" t="str">
        <f>_xlfn.XLOOKUP(BW333,dimensions_items!$B$4:$B$35,dimensions_items!$C$4:$C$35,"NULL",0)</f>
        <v>R5.2ASIA</v>
      </c>
      <c r="BY333" s="23" t="s">
        <v>42</v>
      </c>
      <c r="BZ333" s="28" t="s">
        <v>26</v>
      </c>
      <c r="CA333" s="22" t="s">
        <v>18</v>
      </c>
      <c r="CB333" s="22" t="s">
        <v>23</v>
      </c>
      <c r="CC333" s="21" t="str">
        <f t="shared" si="18"/>
        <v>RU</v>
      </c>
      <c r="CD333" s="21" t="str">
        <f t="shared" si="19"/>
        <v>C</v>
      </c>
      <c r="CE333" s="21" t="str">
        <f t="shared" si="20"/>
        <v>ASIA_CHN</v>
      </c>
      <c r="CF333" s="21">
        <f>IF(ISNUMBER(Table1[[#This Row],[concrete]]),Table1[[#This Row],[concrete]],IF(AND(ISNUMBER(Table1[[#This Row],[cement]]),ISNUMBER(Table1[[#This Row],[aggregates]])),Table1[[#This Row],[cement]]+Table1[[#This Row],[aggregates]],""))</f>
        <v>708</v>
      </c>
    </row>
    <row r="334" spans="1:84" s="8" customFormat="1">
      <c r="A334" s="10">
        <v>332</v>
      </c>
      <c r="B334" s="21" t="s">
        <v>227</v>
      </c>
      <c r="C334" s="21" t="s">
        <v>667</v>
      </c>
      <c r="D334" s="39"/>
      <c r="E334" s="10"/>
      <c r="F334" s="39">
        <v>37</v>
      </c>
      <c r="G334" s="39"/>
      <c r="H334" s="39"/>
      <c r="I334" s="39"/>
      <c r="J334" s="120">
        <v>20</v>
      </c>
      <c r="K334" s="120"/>
      <c r="L334" s="120"/>
      <c r="M334" s="120">
        <v>875</v>
      </c>
      <c r="N334" s="120">
        <v>209</v>
      </c>
      <c r="O334" s="120">
        <v>1382</v>
      </c>
      <c r="P334" s="120">
        <v>393</v>
      </c>
      <c r="Q334" s="120"/>
      <c r="R334" s="120"/>
      <c r="S334" s="120"/>
      <c r="T334" s="120"/>
      <c r="U334" s="120"/>
      <c r="V334" s="120"/>
      <c r="W334" s="120"/>
      <c r="X334" s="120"/>
      <c r="Y334" s="120"/>
      <c r="Z334" s="120"/>
      <c r="AA334" s="120">
        <v>8</v>
      </c>
      <c r="AB334" s="120">
        <v>2</v>
      </c>
      <c r="AC334" s="120"/>
      <c r="AD334" s="120"/>
      <c r="AE334" s="120"/>
      <c r="AF334" s="120"/>
      <c r="AG334" s="120"/>
      <c r="AH334" s="120"/>
      <c r="AI334" s="120"/>
      <c r="AJ334" s="120"/>
      <c r="AK334" s="120">
        <v>39</v>
      </c>
      <c r="AL334" s="21" t="s">
        <v>677</v>
      </c>
      <c r="AM334" s="39" t="s">
        <v>119</v>
      </c>
      <c r="AN334" s="21" t="s">
        <v>353</v>
      </c>
      <c r="AO334" s="21" t="s">
        <v>683</v>
      </c>
      <c r="AP334" s="21" t="s">
        <v>669</v>
      </c>
      <c r="AQ334" s="21" t="s">
        <v>678</v>
      </c>
      <c r="AR334" s="21" t="s">
        <v>119</v>
      </c>
      <c r="AS334" s="21" t="s">
        <v>679</v>
      </c>
      <c r="AT334" s="39">
        <v>2018</v>
      </c>
      <c r="AU334" s="21" t="s">
        <v>680</v>
      </c>
      <c r="AV334" s="21" t="s">
        <v>681</v>
      </c>
      <c r="AW334" s="21" t="s">
        <v>126</v>
      </c>
      <c r="AX334" s="21" t="s">
        <v>682</v>
      </c>
      <c r="AY334" s="21" t="str">
        <f>"https://doi.org/"&amp;Table1[[#This Row],[DOI]]</f>
        <v>https://doi.org/10.1021/acs.est.8b04104</v>
      </c>
      <c r="AZ334" s="21" t="s">
        <v>120</v>
      </c>
      <c r="BA334" s="21" t="s">
        <v>649</v>
      </c>
      <c r="BB334" s="21" t="s">
        <v>673</v>
      </c>
      <c r="BC334" s="21" t="s">
        <v>120</v>
      </c>
      <c r="BD334" s="21" t="s">
        <v>120</v>
      </c>
      <c r="BE334" s="21" t="s">
        <v>1346</v>
      </c>
      <c r="BF334" s="21" t="s">
        <v>227</v>
      </c>
      <c r="BG334" s="21" t="s">
        <v>120</v>
      </c>
      <c r="BH334" s="21" t="s">
        <v>120</v>
      </c>
      <c r="BI334" s="21" t="s">
        <v>120</v>
      </c>
      <c r="BJ334" s="21" t="s">
        <v>120</v>
      </c>
      <c r="BK334" s="21" t="s">
        <v>120</v>
      </c>
      <c r="BL334" s="21" t="s">
        <v>120</v>
      </c>
      <c r="BM334" s="21" t="s">
        <v>120</v>
      </c>
      <c r="BN334" s="21" t="s">
        <v>120</v>
      </c>
      <c r="BO334" s="21" t="s">
        <v>120</v>
      </c>
      <c r="BP334" s="21" t="s">
        <v>120</v>
      </c>
      <c r="BQ334" s="21" t="s">
        <v>120</v>
      </c>
      <c r="BR334" s="21" t="s">
        <v>120</v>
      </c>
      <c r="BS334" s="21" t="s">
        <v>120</v>
      </c>
      <c r="BT334" s="21" t="s">
        <v>120</v>
      </c>
      <c r="BU334" s="21" t="s">
        <v>120</v>
      </c>
      <c r="BV334" s="21" t="s">
        <v>120</v>
      </c>
      <c r="BW334" s="22" t="s">
        <v>234</v>
      </c>
      <c r="BX334" s="23" t="str">
        <f>_xlfn.XLOOKUP(BW334,dimensions_items!$B$4:$B$35,dimensions_items!$C$4:$C$35,"NULL",0)</f>
        <v>R5.2ASIA</v>
      </c>
      <c r="BY334" s="23" t="s">
        <v>48</v>
      </c>
      <c r="BZ334" s="28" t="s">
        <v>26</v>
      </c>
      <c r="CA334" s="22" t="s">
        <v>18</v>
      </c>
      <c r="CB334" s="22" t="s">
        <v>23</v>
      </c>
      <c r="CC334" s="21" t="str">
        <f t="shared" si="18"/>
        <v>NR</v>
      </c>
      <c r="CD334" s="21" t="str">
        <f t="shared" si="19"/>
        <v>C</v>
      </c>
      <c r="CE334" s="21" t="str">
        <f t="shared" si="20"/>
        <v>ASIA_CHN</v>
      </c>
      <c r="CF334" s="21">
        <f>IF(ISNUMBER(Table1[[#This Row],[concrete]]),Table1[[#This Row],[concrete]],IF(AND(ISNUMBER(Table1[[#This Row],[cement]]),ISNUMBER(Table1[[#This Row],[aggregates]])),Table1[[#This Row],[cement]]+Table1[[#This Row],[aggregates]],""))</f>
        <v>875</v>
      </c>
    </row>
    <row r="335" spans="1:84" s="8" customFormat="1">
      <c r="A335" s="10">
        <v>333</v>
      </c>
      <c r="B335" s="21" t="s">
        <v>227</v>
      </c>
      <c r="C335" s="21" t="s">
        <v>667</v>
      </c>
      <c r="D335" s="39"/>
      <c r="E335" s="10"/>
      <c r="F335" s="39">
        <v>86</v>
      </c>
      <c r="G335" s="39"/>
      <c r="H335" s="39"/>
      <c r="I335" s="39"/>
      <c r="J335" s="120">
        <v>30</v>
      </c>
      <c r="K335" s="120"/>
      <c r="L335" s="120"/>
      <c r="M335" s="120">
        <v>717</v>
      </c>
      <c r="N335" s="120">
        <v>219</v>
      </c>
      <c r="O335" s="120">
        <v>612</v>
      </c>
      <c r="P335" s="120">
        <v>326</v>
      </c>
      <c r="Q335" s="120"/>
      <c r="R335" s="120"/>
      <c r="S335" s="120"/>
      <c r="T335" s="120"/>
      <c r="U335" s="120"/>
      <c r="V335" s="120"/>
      <c r="W335" s="120"/>
      <c r="X335" s="120"/>
      <c r="Y335" s="120"/>
      <c r="Z335" s="120"/>
      <c r="AA335" s="120">
        <v>7</v>
      </c>
      <c r="AB335" s="120">
        <v>3</v>
      </c>
      <c r="AC335" s="120"/>
      <c r="AD335" s="120"/>
      <c r="AE335" s="120"/>
      <c r="AF335" s="120"/>
      <c r="AG335" s="120"/>
      <c r="AH335" s="120"/>
      <c r="AI335" s="120"/>
      <c r="AJ335" s="120"/>
      <c r="AK335" s="120">
        <v>27</v>
      </c>
      <c r="AL335" s="21" t="s">
        <v>677</v>
      </c>
      <c r="AM335" s="39" t="s">
        <v>119</v>
      </c>
      <c r="AN335" s="21" t="s">
        <v>353</v>
      </c>
      <c r="AO335" s="21" t="s">
        <v>684</v>
      </c>
      <c r="AP335" s="21" t="s">
        <v>669</v>
      </c>
      <c r="AQ335" s="21" t="s">
        <v>678</v>
      </c>
      <c r="AR335" s="21" t="s">
        <v>119</v>
      </c>
      <c r="AS335" s="21" t="s">
        <v>679</v>
      </c>
      <c r="AT335" s="39">
        <v>2018</v>
      </c>
      <c r="AU335" s="21" t="s">
        <v>680</v>
      </c>
      <c r="AV335" s="21" t="s">
        <v>681</v>
      </c>
      <c r="AW335" s="21" t="s">
        <v>126</v>
      </c>
      <c r="AX335" s="21" t="s">
        <v>682</v>
      </c>
      <c r="AY335" s="21" t="str">
        <f>"https://doi.org/"&amp;Table1[[#This Row],[DOI]]</f>
        <v>https://doi.org/10.1021/acs.est.8b04104</v>
      </c>
      <c r="AZ335" s="21" t="s">
        <v>120</v>
      </c>
      <c r="BA335" s="21" t="s">
        <v>649</v>
      </c>
      <c r="BB335" s="21" t="s">
        <v>673</v>
      </c>
      <c r="BC335" s="21" t="s">
        <v>120</v>
      </c>
      <c r="BD335" s="21" t="s">
        <v>120</v>
      </c>
      <c r="BE335" s="21" t="s">
        <v>1346</v>
      </c>
      <c r="BF335" s="21" t="s">
        <v>227</v>
      </c>
      <c r="BG335" s="21" t="s">
        <v>120</v>
      </c>
      <c r="BH335" s="21" t="s">
        <v>120</v>
      </c>
      <c r="BI335" s="21" t="s">
        <v>120</v>
      </c>
      <c r="BJ335" s="21" t="s">
        <v>120</v>
      </c>
      <c r="BK335" s="21" t="s">
        <v>120</v>
      </c>
      <c r="BL335" s="21" t="s">
        <v>120</v>
      </c>
      <c r="BM335" s="21" t="s">
        <v>120</v>
      </c>
      <c r="BN335" s="21" t="s">
        <v>120</v>
      </c>
      <c r="BO335" s="21" t="s">
        <v>120</v>
      </c>
      <c r="BP335" s="21" t="s">
        <v>120</v>
      </c>
      <c r="BQ335" s="21" t="s">
        <v>120</v>
      </c>
      <c r="BR335" s="21" t="s">
        <v>120</v>
      </c>
      <c r="BS335" s="21" t="s">
        <v>120</v>
      </c>
      <c r="BT335" s="21" t="s">
        <v>120</v>
      </c>
      <c r="BU335" s="21" t="s">
        <v>120</v>
      </c>
      <c r="BV335" s="21" t="s">
        <v>120</v>
      </c>
      <c r="BW335" s="22" t="s">
        <v>234</v>
      </c>
      <c r="BX335" s="23" t="str">
        <f>_xlfn.XLOOKUP(BW335,dimensions_items!$B$4:$B$35,dimensions_items!$C$4:$C$35,"NULL",0)</f>
        <v>R5.2ASIA</v>
      </c>
      <c r="BY335" s="27" t="s">
        <v>45</v>
      </c>
      <c r="BZ335" s="28" t="s">
        <v>26</v>
      </c>
      <c r="CA335" s="22" t="s">
        <v>18</v>
      </c>
      <c r="CB335" s="22" t="s">
        <v>23</v>
      </c>
      <c r="CC335" s="21" t="str">
        <f t="shared" si="18"/>
        <v>NR</v>
      </c>
      <c r="CD335" s="21" t="str">
        <f t="shared" si="19"/>
        <v>C</v>
      </c>
      <c r="CE335" s="21" t="str">
        <f t="shared" si="20"/>
        <v>ASIA_CHN</v>
      </c>
      <c r="CF335" s="21">
        <f>IF(ISNUMBER(Table1[[#This Row],[concrete]]),Table1[[#This Row],[concrete]],IF(AND(ISNUMBER(Table1[[#This Row],[cement]]),ISNUMBER(Table1[[#This Row],[aggregates]])),Table1[[#This Row],[cement]]+Table1[[#This Row],[aggregates]],""))</f>
        <v>717</v>
      </c>
    </row>
    <row r="336" spans="1:84" s="8" customFormat="1">
      <c r="A336" s="10">
        <v>334</v>
      </c>
      <c r="B336" s="21" t="s">
        <v>227</v>
      </c>
      <c r="C336" s="21" t="s">
        <v>667</v>
      </c>
      <c r="D336" s="39"/>
      <c r="E336" s="10"/>
      <c r="F336" s="39">
        <v>103</v>
      </c>
      <c r="G336" s="39"/>
      <c r="H336" s="39"/>
      <c r="I336" s="39"/>
      <c r="J336" s="120">
        <v>31</v>
      </c>
      <c r="K336" s="120"/>
      <c r="L336" s="120"/>
      <c r="M336" s="120">
        <v>861</v>
      </c>
      <c r="N336" s="120">
        <v>239</v>
      </c>
      <c r="O336" s="120">
        <v>725</v>
      </c>
      <c r="P336" s="120">
        <v>389</v>
      </c>
      <c r="Q336" s="120"/>
      <c r="R336" s="120"/>
      <c r="S336" s="120"/>
      <c r="T336" s="120"/>
      <c r="U336" s="120"/>
      <c r="V336" s="120"/>
      <c r="W336" s="120"/>
      <c r="X336" s="120"/>
      <c r="Y336" s="120"/>
      <c r="Z336" s="120"/>
      <c r="AA336" s="120">
        <v>8</v>
      </c>
      <c r="AB336" s="120">
        <v>2</v>
      </c>
      <c r="AC336" s="120"/>
      <c r="AD336" s="120"/>
      <c r="AE336" s="120"/>
      <c r="AF336" s="120"/>
      <c r="AG336" s="120"/>
      <c r="AH336" s="120"/>
      <c r="AI336" s="120"/>
      <c r="AJ336" s="120"/>
      <c r="AK336" s="120">
        <v>27</v>
      </c>
      <c r="AL336" s="21" t="s">
        <v>677</v>
      </c>
      <c r="AM336" s="39" t="s">
        <v>119</v>
      </c>
      <c r="AN336" s="21" t="s">
        <v>353</v>
      </c>
      <c r="AO336" s="21" t="s">
        <v>192</v>
      </c>
      <c r="AP336" s="21" t="s">
        <v>669</v>
      </c>
      <c r="AQ336" s="21" t="s">
        <v>678</v>
      </c>
      <c r="AR336" s="21" t="s">
        <v>119</v>
      </c>
      <c r="AS336" s="21" t="s">
        <v>679</v>
      </c>
      <c r="AT336" s="39">
        <v>2018</v>
      </c>
      <c r="AU336" s="21" t="s">
        <v>680</v>
      </c>
      <c r="AV336" s="21" t="s">
        <v>681</v>
      </c>
      <c r="AW336" s="21" t="s">
        <v>126</v>
      </c>
      <c r="AX336" s="21" t="s">
        <v>682</v>
      </c>
      <c r="AY336" s="21" t="str">
        <f>"https://doi.org/"&amp;Table1[[#This Row],[DOI]]</f>
        <v>https://doi.org/10.1021/acs.est.8b04104</v>
      </c>
      <c r="AZ336" s="21" t="s">
        <v>120</v>
      </c>
      <c r="BA336" s="21" t="s">
        <v>649</v>
      </c>
      <c r="BB336" s="21" t="s">
        <v>673</v>
      </c>
      <c r="BC336" s="21" t="s">
        <v>120</v>
      </c>
      <c r="BD336" s="21" t="s">
        <v>120</v>
      </c>
      <c r="BE336" s="21" t="s">
        <v>1346</v>
      </c>
      <c r="BF336" s="21" t="s">
        <v>227</v>
      </c>
      <c r="BG336" s="21" t="s">
        <v>120</v>
      </c>
      <c r="BH336" s="21" t="s">
        <v>120</v>
      </c>
      <c r="BI336" s="21" t="s">
        <v>120</v>
      </c>
      <c r="BJ336" s="21" t="s">
        <v>120</v>
      </c>
      <c r="BK336" s="21" t="s">
        <v>120</v>
      </c>
      <c r="BL336" s="21" t="s">
        <v>120</v>
      </c>
      <c r="BM336" s="21" t="s">
        <v>120</v>
      </c>
      <c r="BN336" s="21" t="s">
        <v>120</v>
      </c>
      <c r="BO336" s="21" t="s">
        <v>120</v>
      </c>
      <c r="BP336" s="21" t="s">
        <v>120</v>
      </c>
      <c r="BQ336" s="21" t="s">
        <v>120</v>
      </c>
      <c r="BR336" s="21" t="s">
        <v>120</v>
      </c>
      <c r="BS336" s="21" t="s">
        <v>120</v>
      </c>
      <c r="BT336" s="21" t="s">
        <v>120</v>
      </c>
      <c r="BU336" s="21" t="s">
        <v>120</v>
      </c>
      <c r="BV336" s="21" t="s">
        <v>120</v>
      </c>
      <c r="BW336" s="22" t="s">
        <v>234</v>
      </c>
      <c r="BX336" s="23" t="str">
        <f>_xlfn.XLOOKUP(BW336,dimensions_items!$B$4:$B$35,dimensions_items!$C$4:$C$35,"NULL",0)</f>
        <v>R5.2ASIA</v>
      </c>
      <c r="BY336" s="27" t="s">
        <v>46</v>
      </c>
      <c r="BZ336" s="28" t="s">
        <v>26</v>
      </c>
      <c r="CA336" s="29" t="s">
        <v>18</v>
      </c>
      <c r="CB336" s="22" t="s">
        <v>23</v>
      </c>
      <c r="CC336" s="21" t="str">
        <f t="shared" si="18"/>
        <v>NR</v>
      </c>
      <c r="CD336" s="21" t="str">
        <f t="shared" si="19"/>
        <v>C</v>
      </c>
      <c r="CE336" s="21" t="str">
        <f t="shared" si="20"/>
        <v>ASIA_CHN</v>
      </c>
      <c r="CF336" s="21">
        <f>IF(ISNUMBER(Table1[[#This Row],[concrete]]),Table1[[#This Row],[concrete]],IF(AND(ISNUMBER(Table1[[#This Row],[cement]]),ISNUMBER(Table1[[#This Row],[aggregates]])),Table1[[#This Row],[cement]]+Table1[[#This Row],[aggregates]],""))</f>
        <v>861</v>
      </c>
    </row>
    <row r="337" spans="1:84" s="8" customFormat="1">
      <c r="A337" s="10">
        <v>335</v>
      </c>
      <c r="B337" s="21" t="s">
        <v>227</v>
      </c>
      <c r="C337" s="21" t="s">
        <v>667</v>
      </c>
      <c r="D337" s="39"/>
      <c r="E337" s="10"/>
      <c r="F337" s="39">
        <v>66</v>
      </c>
      <c r="G337" s="39"/>
      <c r="H337" s="39"/>
      <c r="I337" s="39"/>
      <c r="J337" s="120">
        <v>21</v>
      </c>
      <c r="K337" s="120"/>
      <c r="L337" s="120"/>
      <c r="M337" s="120">
        <v>869</v>
      </c>
      <c r="N337" s="120">
        <v>214</v>
      </c>
      <c r="O337" s="120">
        <v>669</v>
      </c>
      <c r="P337" s="120">
        <v>279</v>
      </c>
      <c r="Q337" s="120"/>
      <c r="R337" s="120"/>
      <c r="S337" s="120"/>
      <c r="T337" s="120"/>
      <c r="U337" s="120"/>
      <c r="V337" s="120"/>
      <c r="W337" s="120"/>
      <c r="X337" s="120"/>
      <c r="Y337" s="120"/>
      <c r="Z337" s="120"/>
      <c r="AA337" s="120">
        <v>6</v>
      </c>
      <c r="AB337" s="120">
        <v>3</v>
      </c>
      <c r="AC337" s="120"/>
      <c r="AD337" s="120"/>
      <c r="AE337" s="120"/>
      <c r="AF337" s="120"/>
      <c r="AG337" s="120"/>
      <c r="AH337" s="120"/>
      <c r="AI337" s="120"/>
      <c r="AJ337" s="120"/>
      <c r="AK337" s="120">
        <v>33</v>
      </c>
      <c r="AL337" s="21" t="s">
        <v>677</v>
      </c>
      <c r="AM337" s="39" t="s">
        <v>119</v>
      </c>
      <c r="AN337" s="21" t="s">
        <v>353</v>
      </c>
      <c r="AO337" s="21" t="s">
        <v>637</v>
      </c>
      <c r="AP337" s="21" t="s">
        <v>669</v>
      </c>
      <c r="AQ337" s="21" t="s">
        <v>678</v>
      </c>
      <c r="AR337" s="21" t="s">
        <v>119</v>
      </c>
      <c r="AS337" s="21" t="s">
        <v>679</v>
      </c>
      <c r="AT337" s="39">
        <v>2018</v>
      </c>
      <c r="AU337" s="21" t="s">
        <v>680</v>
      </c>
      <c r="AV337" s="21" t="s">
        <v>681</v>
      </c>
      <c r="AW337" s="21" t="s">
        <v>126</v>
      </c>
      <c r="AX337" s="21" t="s">
        <v>682</v>
      </c>
      <c r="AY337" s="21" t="str">
        <f>"https://doi.org/"&amp;Table1[[#This Row],[DOI]]</f>
        <v>https://doi.org/10.1021/acs.est.8b04104</v>
      </c>
      <c r="AZ337" s="21" t="s">
        <v>120</v>
      </c>
      <c r="BA337" s="21" t="s">
        <v>649</v>
      </c>
      <c r="BB337" s="21" t="s">
        <v>673</v>
      </c>
      <c r="BC337" s="21" t="s">
        <v>120</v>
      </c>
      <c r="BD337" s="21" t="s">
        <v>120</v>
      </c>
      <c r="BE337" s="21" t="s">
        <v>1346</v>
      </c>
      <c r="BF337" s="21" t="s">
        <v>227</v>
      </c>
      <c r="BG337" s="21" t="s">
        <v>120</v>
      </c>
      <c r="BH337" s="21" t="s">
        <v>120</v>
      </c>
      <c r="BI337" s="21" t="s">
        <v>120</v>
      </c>
      <c r="BJ337" s="21" t="s">
        <v>120</v>
      </c>
      <c r="BK337" s="21" t="s">
        <v>120</v>
      </c>
      <c r="BL337" s="21" t="s">
        <v>120</v>
      </c>
      <c r="BM337" s="21" t="s">
        <v>120</v>
      </c>
      <c r="BN337" s="21" t="s">
        <v>120</v>
      </c>
      <c r="BO337" s="21" t="s">
        <v>120</v>
      </c>
      <c r="BP337" s="21" t="s">
        <v>120</v>
      </c>
      <c r="BQ337" s="21" t="s">
        <v>120</v>
      </c>
      <c r="BR337" s="21" t="s">
        <v>120</v>
      </c>
      <c r="BS337" s="21" t="s">
        <v>120</v>
      </c>
      <c r="BT337" s="21" t="s">
        <v>120</v>
      </c>
      <c r="BU337" s="21" t="s">
        <v>120</v>
      </c>
      <c r="BV337" s="21" t="s">
        <v>120</v>
      </c>
      <c r="BW337" s="22" t="s">
        <v>234</v>
      </c>
      <c r="BX337" s="23" t="str">
        <f>_xlfn.XLOOKUP(BW337,dimensions_items!$B$4:$B$35,dimensions_items!$C$4:$C$35,"NULL",0)</f>
        <v>R5.2ASIA</v>
      </c>
      <c r="BY337" s="23" t="s">
        <v>49</v>
      </c>
      <c r="BZ337" s="28" t="s">
        <v>26</v>
      </c>
      <c r="CA337" s="22" t="s">
        <v>18</v>
      </c>
      <c r="CB337" s="22" t="s">
        <v>23</v>
      </c>
      <c r="CC337" s="21" t="str">
        <f t="shared" si="18"/>
        <v>NR</v>
      </c>
      <c r="CD337" s="21" t="str">
        <f t="shared" si="19"/>
        <v>C</v>
      </c>
      <c r="CE337" s="21" t="str">
        <f t="shared" si="20"/>
        <v>ASIA_CHN</v>
      </c>
      <c r="CF337" s="21">
        <f>IF(ISNUMBER(Table1[[#This Row],[concrete]]),Table1[[#This Row],[concrete]],IF(AND(ISNUMBER(Table1[[#This Row],[cement]]),ISNUMBER(Table1[[#This Row],[aggregates]])),Table1[[#This Row],[cement]]+Table1[[#This Row],[aggregates]],""))</f>
        <v>869</v>
      </c>
    </row>
    <row r="338" spans="1:84" s="8" customFormat="1">
      <c r="A338" s="10">
        <v>336</v>
      </c>
      <c r="B338" s="21" t="s">
        <v>227</v>
      </c>
      <c r="C338" s="21" t="s">
        <v>667</v>
      </c>
      <c r="D338" s="39"/>
      <c r="E338" s="10"/>
      <c r="F338" s="39">
        <v>92</v>
      </c>
      <c r="G338" s="39"/>
      <c r="H338" s="39"/>
      <c r="I338" s="39"/>
      <c r="J338" s="120">
        <v>25</v>
      </c>
      <c r="K338" s="120"/>
      <c r="L338" s="120"/>
      <c r="M338" s="120">
        <v>623</v>
      </c>
      <c r="N338" s="120">
        <v>201</v>
      </c>
      <c r="O338" s="120">
        <v>847</v>
      </c>
      <c r="P338" s="120">
        <v>352</v>
      </c>
      <c r="Q338" s="120"/>
      <c r="R338" s="120"/>
      <c r="S338" s="120"/>
      <c r="T338" s="120"/>
      <c r="U338" s="120"/>
      <c r="V338" s="120"/>
      <c r="W338" s="120"/>
      <c r="X338" s="120"/>
      <c r="Y338" s="120"/>
      <c r="Z338" s="120"/>
      <c r="AA338" s="120">
        <v>6</v>
      </c>
      <c r="AB338" s="120">
        <v>2</v>
      </c>
      <c r="AC338" s="120"/>
      <c r="AD338" s="120"/>
      <c r="AE338" s="120"/>
      <c r="AF338" s="120"/>
      <c r="AG338" s="120"/>
      <c r="AH338" s="120"/>
      <c r="AI338" s="120"/>
      <c r="AJ338" s="120"/>
      <c r="AK338" s="120">
        <v>32</v>
      </c>
      <c r="AL338" s="21" t="s">
        <v>677</v>
      </c>
      <c r="AM338" s="39" t="s">
        <v>119</v>
      </c>
      <c r="AN338" s="21" t="s">
        <v>353</v>
      </c>
      <c r="AO338" s="21" t="s">
        <v>685</v>
      </c>
      <c r="AP338" s="21" t="s">
        <v>669</v>
      </c>
      <c r="AQ338" s="21" t="s">
        <v>678</v>
      </c>
      <c r="AR338" s="21" t="s">
        <v>119</v>
      </c>
      <c r="AS338" s="21" t="s">
        <v>679</v>
      </c>
      <c r="AT338" s="39">
        <v>2018</v>
      </c>
      <c r="AU338" s="21" t="s">
        <v>680</v>
      </c>
      <c r="AV338" s="21" t="s">
        <v>681</v>
      </c>
      <c r="AW338" s="21" t="s">
        <v>126</v>
      </c>
      <c r="AX338" s="21" t="s">
        <v>682</v>
      </c>
      <c r="AY338" s="21" t="str">
        <f>"https://doi.org/"&amp;Table1[[#This Row],[DOI]]</f>
        <v>https://doi.org/10.1021/acs.est.8b04104</v>
      </c>
      <c r="AZ338" s="21" t="s">
        <v>120</v>
      </c>
      <c r="BA338" s="21" t="s">
        <v>649</v>
      </c>
      <c r="BB338" s="21" t="s">
        <v>673</v>
      </c>
      <c r="BC338" s="21" t="s">
        <v>120</v>
      </c>
      <c r="BD338" s="21" t="s">
        <v>120</v>
      </c>
      <c r="BE338" s="21" t="s">
        <v>1346</v>
      </c>
      <c r="BF338" s="21" t="s">
        <v>227</v>
      </c>
      <c r="BG338" s="21" t="s">
        <v>120</v>
      </c>
      <c r="BH338" s="21" t="s">
        <v>120</v>
      </c>
      <c r="BI338" s="21" t="s">
        <v>120</v>
      </c>
      <c r="BJ338" s="21" t="s">
        <v>120</v>
      </c>
      <c r="BK338" s="21" t="s">
        <v>120</v>
      </c>
      <c r="BL338" s="21" t="s">
        <v>120</v>
      </c>
      <c r="BM338" s="21" t="s">
        <v>120</v>
      </c>
      <c r="BN338" s="21" t="s">
        <v>120</v>
      </c>
      <c r="BO338" s="21" t="s">
        <v>120</v>
      </c>
      <c r="BP338" s="21" t="s">
        <v>120</v>
      </c>
      <c r="BQ338" s="21" t="s">
        <v>120</v>
      </c>
      <c r="BR338" s="21" t="s">
        <v>120</v>
      </c>
      <c r="BS338" s="21" t="s">
        <v>120</v>
      </c>
      <c r="BT338" s="21" t="s">
        <v>120</v>
      </c>
      <c r="BU338" s="21" t="s">
        <v>120</v>
      </c>
      <c r="BV338" s="21" t="s">
        <v>120</v>
      </c>
      <c r="BW338" s="22" t="s">
        <v>234</v>
      </c>
      <c r="BX338" s="23" t="str">
        <f>_xlfn.XLOOKUP(BW338,dimensions_items!$B$4:$B$35,dimensions_items!$C$4:$C$35,"NULL",0)</f>
        <v>R5.2ASIA</v>
      </c>
      <c r="BY338" s="23" t="s">
        <v>49</v>
      </c>
      <c r="BZ338" s="28" t="s">
        <v>26</v>
      </c>
      <c r="CA338" s="29" t="s">
        <v>18</v>
      </c>
      <c r="CB338" s="22" t="s">
        <v>23</v>
      </c>
      <c r="CC338" s="21" t="str">
        <f t="shared" si="18"/>
        <v>NR</v>
      </c>
      <c r="CD338" s="21" t="str">
        <f t="shared" si="19"/>
        <v>C</v>
      </c>
      <c r="CE338" s="21" t="str">
        <f t="shared" si="20"/>
        <v>ASIA_CHN</v>
      </c>
      <c r="CF338" s="21">
        <f>IF(ISNUMBER(Table1[[#This Row],[concrete]]),Table1[[#This Row],[concrete]],IF(AND(ISNUMBER(Table1[[#This Row],[cement]]),ISNUMBER(Table1[[#This Row],[aggregates]])),Table1[[#This Row],[cement]]+Table1[[#This Row],[aggregates]],""))</f>
        <v>623</v>
      </c>
    </row>
    <row r="339" spans="1:84" s="8" customFormat="1">
      <c r="A339" s="10">
        <v>337</v>
      </c>
      <c r="B339" s="21" t="s">
        <v>227</v>
      </c>
      <c r="C339" s="21" t="s">
        <v>667</v>
      </c>
      <c r="D339" s="39"/>
      <c r="E339" s="10"/>
      <c r="F339" s="39">
        <v>19</v>
      </c>
      <c r="G339" s="39"/>
      <c r="H339" s="39"/>
      <c r="I339" s="39"/>
      <c r="J339" s="120">
        <v>5</v>
      </c>
      <c r="K339" s="120"/>
      <c r="L339" s="120"/>
      <c r="M339" s="120">
        <v>307</v>
      </c>
      <c r="N339" s="120">
        <v>56</v>
      </c>
      <c r="O339" s="120">
        <v>416</v>
      </c>
      <c r="P339" s="120">
        <v>207</v>
      </c>
      <c r="Q339" s="120"/>
      <c r="R339" s="120"/>
      <c r="S339" s="120"/>
      <c r="T339" s="120"/>
      <c r="U339" s="120"/>
      <c r="V339" s="120"/>
      <c r="W339" s="120"/>
      <c r="X339" s="120"/>
      <c r="Y339" s="120"/>
      <c r="Z339" s="120"/>
      <c r="AA339" s="120">
        <v>3</v>
      </c>
      <c r="AB339" s="120">
        <v>1</v>
      </c>
      <c r="AC339" s="120"/>
      <c r="AD339" s="120"/>
      <c r="AE339" s="120"/>
      <c r="AF339" s="120"/>
      <c r="AG339" s="120"/>
      <c r="AH339" s="120"/>
      <c r="AI339" s="120"/>
      <c r="AJ339" s="120"/>
      <c r="AK339" s="120">
        <v>9</v>
      </c>
      <c r="AL339" s="21" t="s">
        <v>677</v>
      </c>
      <c r="AM339" s="39" t="s">
        <v>119</v>
      </c>
      <c r="AN339" s="21" t="s">
        <v>353</v>
      </c>
      <c r="AO339" s="21" t="s">
        <v>686</v>
      </c>
      <c r="AP339" s="21" t="s">
        <v>669</v>
      </c>
      <c r="AQ339" s="21" t="s">
        <v>678</v>
      </c>
      <c r="AR339" s="21" t="s">
        <v>119</v>
      </c>
      <c r="AS339" s="21" t="s">
        <v>679</v>
      </c>
      <c r="AT339" s="39">
        <v>2018</v>
      </c>
      <c r="AU339" s="21" t="s">
        <v>680</v>
      </c>
      <c r="AV339" s="21" t="s">
        <v>681</v>
      </c>
      <c r="AW339" s="21" t="s">
        <v>126</v>
      </c>
      <c r="AX339" s="21" t="s">
        <v>682</v>
      </c>
      <c r="AY339" s="21" t="str">
        <f>"https://doi.org/"&amp;Table1[[#This Row],[DOI]]</f>
        <v>https://doi.org/10.1021/acs.est.8b04104</v>
      </c>
      <c r="AZ339" s="21" t="s">
        <v>120</v>
      </c>
      <c r="BA339" s="21" t="s">
        <v>649</v>
      </c>
      <c r="BB339" s="21" t="s">
        <v>673</v>
      </c>
      <c r="BC339" s="21" t="s">
        <v>120</v>
      </c>
      <c r="BD339" s="21" t="s">
        <v>120</v>
      </c>
      <c r="BE339" s="21" t="s">
        <v>1346</v>
      </c>
      <c r="BF339" s="21" t="s">
        <v>227</v>
      </c>
      <c r="BG339" s="21" t="s">
        <v>120</v>
      </c>
      <c r="BH339" s="21" t="s">
        <v>120</v>
      </c>
      <c r="BI339" s="21" t="s">
        <v>120</v>
      </c>
      <c r="BJ339" s="21" t="s">
        <v>120</v>
      </c>
      <c r="BK339" s="21" t="s">
        <v>120</v>
      </c>
      <c r="BL339" s="21" t="s">
        <v>120</v>
      </c>
      <c r="BM339" s="21" t="s">
        <v>120</v>
      </c>
      <c r="BN339" s="21" t="s">
        <v>120</v>
      </c>
      <c r="BO339" s="21" t="s">
        <v>120</v>
      </c>
      <c r="BP339" s="21" t="s">
        <v>120</v>
      </c>
      <c r="BQ339" s="21" t="s">
        <v>120</v>
      </c>
      <c r="BR339" s="21" t="s">
        <v>120</v>
      </c>
      <c r="BS339" s="21" t="s">
        <v>120</v>
      </c>
      <c r="BT339" s="21" t="s">
        <v>120</v>
      </c>
      <c r="BU339" s="21" t="s">
        <v>120</v>
      </c>
      <c r="BV339" s="21" t="s">
        <v>120</v>
      </c>
      <c r="BW339" s="22" t="s">
        <v>234</v>
      </c>
      <c r="BX339" s="23" t="str">
        <f>_xlfn.XLOOKUP(BW339,dimensions_items!$B$4:$B$35,dimensions_items!$C$4:$C$35,"NULL",0)</f>
        <v>R5.2ASIA</v>
      </c>
      <c r="BY339" s="23" t="s">
        <v>49</v>
      </c>
      <c r="BZ339" s="28" t="s">
        <v>26</v>
      </c>
      <c r="CA339" s="22" t="s">
        <v>18</v>
      </c>
      <c r="CB339" s="22" t="s">
        <v>23</v>
      </c>
      <c r="CC339" s="21" t="str">
        <f t="shared" si="18"/>
        <v>NR</v>
      </c>
      <c r="CD339" s="21" t="str">
        <f t="shared" si="19"/>
        <v>C</v>
      </c>
      <c r="CE339" s="21" t="str">
        <f t="shared" si="20"/>
        <v>ASIA_CHN</v>
      </c>
      <c r="CF339" s="21">
        <f>IF(ISNUMBER(Table1[[#This Row],[concrete]]),Table1[[#This Row],[concrete]],IF(AND(ISNUMBER(Table1[[#This Row],[cement]]),ISNUMBER(Table1[[#This Row],[aggregates]])),Table1[[#This Row],[cement]]+Table1[[#This Row],[aggregates]],""))</f>
        <v>307</v>
      </c>
    </row>
    <row r="340" spans="1:84" s="8" customFormat="1">
      <c r="A340" s="10">
        <v>338</v>
      </c>
      <c r="B340" s="21" t="s">
        <v>227</v>
      </c>
      <c r="C340" s="21" t="s">
        <v>667</v>
      </c>
      <c r="D340" s="39"/>
      <c r="E340" s="10"/>
      <c r="F340" s="39">
        <v>66</v>
      </c>
      <c r="G340" s="39"/>
      <c r="H340" s="39"/>
      <c r="I340" s="39"/>
      <c r="J340" s="120">
        <v>21</v>
      </c>
      <c r="K340" s="120"/>
      <c r="L340" s="120"/>
      <c r="M340" s="120">
        <v>709</v>
      </c>
      <c r="N340" s="120">
        <v>191</v>
      </c>
      <c r="O340" s="120">
        <v>788</v>
      </c>
      <c r="P340" s="120">
        <v>325</v>
      </c>
      <c r="Q340" s="120"/>
      <c r="R340" s="120"/>
      <c r="S340" s="120"/>
      <c r="T340" s="120"/>
      <c r="U340" s="120"/>
      <c r="V340" s="120"/>
      <c r="W340" s="120"/>
      <c r="X340" s="120"/>
      <c r="Y340" s="120"/>
      <c r="Z340" s="120"/>
      <c r="AA340" s="120">
        <v>7</v>
      </c>
      <c r="AB340" s="120">
        <v>2</v>
      </c>
      <c r="AC340" s="120"/>
      <c r="AD340" s="120"/>
      <c r="AE340" s="120"/>
      <c r="AF340" s="120"/>
      <c r="AG340" s="120"/>
      <c r="AH340" s="120"/>
      <c r="AI340" s="120"/>
      <c r="AJ340" s="120"/>
      <c r="AK340" s="120">
        <v>32</v>
      </c>
      <c r="AL340" s="21" t="s">
        <v>677</v>
      </c>
      <c r="AM340" s="39" t="s">
        <v>119</v>
      </c>
      <c r="AN340" s="21" t="s">
        <v>353</v>
      </c>
      <c r="AO340" s="21" t="s">
        <v>687</v>
      </c>
      <c r="AP340" s="21" t="s">
        <v>669</v>
      </c>
      <c r="AQ340" s="21" t="s">
        <v>678</v>
      </c>
      <c r="AR340" s="21" t="s">
        <v>119</v>
      </c>
      <c r="AS340" s="21" t="s">
        <v>679</v>
      </c>
      <c r="AT340" s="39">
        <v>2018</v>
      </c>
      <c r="AU340" s="21" t="s">
        <v>680</v>
      </c>
      <c r="AV340" s="21" t="s">
        <v>681</v>
      </c>
      <c r="AW340" s="21" t="s">
        <v>126</v>
      </c>
      <c r="AX340" s="21" t="s">
        <v>682</v>
      </c>
      <c r="AY340" s="21" t="str">
        <f>"https://doi.org/"&amp;Table1[[#This Row],[DOI]]</f>
        <v>https://doi.org/10.1021/acs.est.8b04104</v>
      </c>
      <c r="AZ340" s="21" t="s">
        <v>120</v>
      </c>
      <c r="BA340" s="21" t="s">
        <v>649</v>
      </c>
      <c r="BB340" s="21" t="s">
        <v>673</v>
      </c>
      <c r="BC340" s="21" t="s">
        <v>120</v>
      </c>
      <c r="BD340" s="21" t="s">
        <v>120</v>
      </c>
      <c r="BE340" s="21" t="s">
        <v>1346</v>
      </c>
      <c r="BF340" s="21" t="s">
        <v>227</v>
      </c>
      <c r="BG340" s="21" t="s">
        <v>120</v>
      </c>
      <c r="BH340" s="21" t="s">
        <v>120</v>
      </c>
      <c r="BI340" s="21" t="s">
        <v>120</v>
      </c>
      <c r="BJ340" s="21" t="s">
        <v>120</v>
      </c>
      <c r="BK340" s="21" t="s">
        <v>120</v>
      </c>
      <c r="BL340" s="21" t="s">
        <v>120</v>
      </c>
      <c r="BM340" s="21" t="s">
        <v>120</v>
      </c>
      <c r="BN340" s="21" t="s">
        <v>120</v>
      </c>
      <c r="BO340" s="21" t="s">
        <v>120</v>
      </c>
      <c r="BP340" s="21" t="s">
        <v>120</v>
      </c>
      <c r="BQ340" s="21" t="s">
        <v>120</v>
      </c>
      <c r="BR340" s="21" t="s">
        <v>120</v>
      </c>
      <c r="BS340" s="21" t="s">
        <v>120</v>
      </c>
      <c r="BT340" s="21" t="s">
        <v>120</v>
      </c>
      <c r="BU340" s="21" t="s">
        <v>120</v>
      </c>
      <c r="BV340" s="21" t="s">
        <v>120</v>
      </c>
      <c r="BW340" s="22" t="s">
        <v>234</v>
      </c>
      <c r="BX340" s="23" t="str">
        <f>_xlfn.XLOOKUP(BW340,dimensions_items!$B$4:$B$35,dimensions_items!$C$4:$C$35,"NULL",0)</f>
        <v>R5.2ASIA</v>
      </c>
      <c r="BY340" s="23" t="s">
        <v>50</v>
      </c>
      <c r="BZ340" s="28" t="s">
        <v>26</v>
      </c>
      <c r="CA340" s="22" t="s">
        <v>18</v>
      </c>
      <c r="CB340" s="22" t="s">
        <v>23</v>
      </c>
      <c r="CC340" s="21" t="str">
        <f t="shared" si="18"/>
        <v>NR</v>
      </c>
      <c r="CD340" s="21" t="str">
        <f t="shared" si="19"/>
        <v>C</v>
      </c>
      <c r="CE340" s="21" t="str">
        <f t="shared" si="20"/>
        <v>ASIA_CHN</v>
      </c>
      <c r="CF340" s="21">
        <f>IF(ISNUMBER(Table1[[#This Row],[concrete]]),Table1[[#This Row],[concrete]],IF(AND(ISNUMBER(Table1[[#This Row],[cement]]),ISNUMBER(Table1[[#This Row],[aggregates]])),Table1[[#This Row],[cement]]+Table1[[#This Row],[aggregates]],""))</f>
        <v>709</v>
      </c>
    </row>
    <row r="341" spans="1:84" s="8" customFormat="1">
      <c r="A341" s="10">
        <v>339</v>
      </c>
      <c r="B341" s="21" t="s">
        <v>688</v>
      </c>
      <c r="C341" s="21" t="s">
        <v>689</v>
      </c>
      <c r="D341" s="39"/>
      <c r="E341" s="10"/>
      <c r="F341" s="39">
        <v>40.26682692</v>
      </c>
      <c r="G341" s="39"/>
      <c r="H341" s="39"/>
      <c r="I341" s="39">
        <v>0.9375</v>
      </c>
      <c r="J341" s="120">
        <v>25.17067308</v>
      </c>
      <c r="K341" s="120"/>
      <c r="L341" s="120"/>
      <c r="M341" s="120">
        <v>936.3125</v>
      </c>
      <c r="N341" s="120">
        <v>7.983173077</v>
      </c>
      <c r="O341" s="120">
        <v>35.95192308</v>
      </c>
      <c r="P341" s="120"/>
      <c r="Q341" s="120"/>
      <c r="R341" s="120"/>
      <c r="S341" s="120">
        <v>21.90625</v>
      </c>
      <c r="T341" s="120"/>
      <c r="U341" s="120"/>
      <c r="V341" s="120"/>
      <c r="W341" s="120"/>
      <c r="X341" s="120"/>
      <c r="Y341" s="120"/>
      <c r="Z341" s="120"/>
      <c r="AA341" s="120"/>
      <c r="AB341" s="120">
        <v>1.230769231</v>
      </c>
      <c r="AC341" s="120">
        <v>0.25480769199999997</v>
      </c>
      <c r="AD341" s="120">
        <v>0.72836538500000003</v>
      </c>
      <c r="AE341" s="120">
        <v>3.295673077</v>
      </c>
      <c r="AF341" s="120"/>
      <c r="AG341" s="120"/>
      <c r="AH341" s="120"/>
      <c r="AI341" s="120"/>
      <c r="AJ341" s="120"/>
      <c r="AK341" s="120">
        <v>16.51442308</v>
      </c>
      <c r="AL341" s="21" t="s">
        <v>690</v>
      </c>
      <c r="AM341" s="39">
        <v>8</v>
      </c>
      <c r="AN341" s="21" t="s">
        <v>609</v>
      </c>
      <c r="AO341" s="21" t="s">
        <v>24</v>
      </c>
      <c r="AP341" s="21" t="s">
        <v>601</v>
      </c>
      <c r="AQ341" s="21" t="s">
        <v>121</v>
      </c>
      <c r="AR341" s="21" t="s">
        <v>602</v>
      </c>
      <c r="AS341" s="21" t="s">
        <v>691</v>
      </c>
      <c r="AT341" s="39">
        <v>2015</v>
      </c>
      <c r="AU341" s="21" t="s">
        <v>692</v>
      </c>
      <c r="AV341" s="21" t="s">
        <v>693</v>
      </c>
      <c r="AW341" s="21" t="s">
        <v>126</v>
      </c>
      <c r="AX341" s="21" t="s">
        <v>119</v>
      </c>
      <c r="AY341" s="21" t="s">
        <v>694</v>
      </c>
      <c r="AZ341" s="21" t="s">
        <v>120</v>
      </c>
      <c r="BA341" s="21" t="s">
        <v>624</v>
      </c>
      <c r="BB341" s="21" t="s">
        <v>695</v>
      </c>
      <c r="BC341" s="21" t="s">
        <v>120</v>
      </c>
      <c r="BD341" s="21" t="s">
        <v>120</v>
      </c>
      <c r="BE341" s="21" t="s">
        <v>1346</v>
      </c>
      <c r="BF341" s="21" t="s">
        <v>696</v>
      </c>
      <c r="BG341" s="21" t="s">
        <v>120</v>
      </c>
      <c r="BH341" s="21" t="s">
        <v>120</v>
      </c>
      <c r="BI341" s="21" t="s">
        <v>120</v>
      </c>
      <c r="BJ341" s="21" t="s">
        <v>120</v>
      </c>
      <c r="BK341" s="21" t="s">
        <v>120</v>
      </c>
      <c r="BL341" s="21" t="s">
        <v>120</v>
      </c>
      <c r="BM341" s="21" t="s">
        <v>120</v>
      </c>
      <c r="BN341" s="21" t="s">
        <v>120</v>
      </c>
      <c r="BO341" s="21" t="s">
        <v>120</v>
      </c>
      <c r="BP341" s="21" t="s">
        <v>120</v>
      </c>
      <c r="BQ341" s="21" t="s">
        <v>120</v>
      </c>
      <c r="BR341" s="21" t="s">
        <v>120</v>
      </c>
      <c r="BS341" s="21" t="s">
        <v>120</v>
      </c>
      <c r="BT341" s="21" t="s">
        <v>120</v>
      </c>
      <c r="BU341" s="21" t="s">
        <v>120</v>
      </c>
      <c r="BV341" s="21" t="s">
        <v>120</v>
      </c>
      <c r="BW341" s="22" t="s">
        <v>697</v>
      </c>
      <c r="BX341" s="23" t="str">
        <f>_xlfn.XLOOKUP(BW341,dimensions_items!$B$4:$B$35,dimensions_items!$C$4:$C$35,"NULL",0)</f>
        <v>R5.2OECD</v>
      </c>
      <c r="BY341" s="21" t="s">
        <v>37</v>
      </c>
      <c r="BZ341" s="28" t="s">
        <v>26</v>
      </c>
      <c r="CA341" s="22" t="s">
        <v>22</v>
      </c>
      <c r="CB341" s="22" t="s">
        <v>19</v>
      </c>
      <c r="CC341" s="21" t="str">
        <f t="shared" si="18"/>
        <v>RM</v>
      </c>
      <c r="CD341" s="21" t="str">
        <f t="shared" si="19"/>
        <v>C</v>
      </c>
      <c r="CE341" s="21" t="str">
        <f t="shared" si="20"/>
        <v>OECD_CAN</v>
      </c>
      <c r="CF341" s="21">
        <f>IF(ISNUMBER(Table1[[#This Row],[concrete]]),Table1[[#This Row],[concrete]],IF(AND(ISNUMBER(Table1[[#This Row],[cement]]),ISNUMBER(Table1[[#This Row],[aggregates]])),Table1[[#This Row],[cement]]+Table1[[#This Row],[aggregates]],""))</f>
        <v>936.3125</v>
      </c>
    </row>
    <row r="342" spans="1:84" s="8" customFormat="1">
      <c r="A342" s="10">
        <v>340</v>
      </c>
      <c r="B342" s="21" t="s">
        <v>698</v>
      </c>
      <c r="C342" s="21" t="s">
        <v>699</v>
      </c>
      <c r="D342" s="39"/>
      <c r="E342" s="10"/>
      <c r="F342" s="39">
        <v>14.733333330000001</v>
      </c>
      <c r="G342" s="39"/>
      <c r="H342" s="39"/>
      <c r="I342" s="39"/>
      <c r="J342" s="120"/>
      <c r="K342" s="120"/>
      <c r="L342" s="120"/>
      <c r="M342" s="120">
        <v>986.31666670000004</v>
      </c>
      <c r="N342" s="120"/>
      <c r="O342" s="120"/>
      <c r="P342" s="120"/>
      <c r="Q342" s="120">
        <v>20.64993333</v>
      </c>
      <c r="R342" s="120"/>
      <c r="S342" s="120"/>
      <c r="T342" s="120"/>
      <c r="U342" s="120"/>
      <c r="V342" s="120"/>
      <c r="W342" s="120"/>
      <c r="X342" s="120"/>
      <c r="Y342" s="120"/>
      <c r="Z342" s="120"/>
      <c r="AA342" s="120">
        <v>5.5</v>
      </c>
      <c r="AB342" s="120">
        <v>0.21333333300000001</v>
      </c>
      <c r="AC342" s="120"/>
      <c r="AD342" s="120"/>
      <c r="AE342" s="120">
        <v>0.41626666699999998</v>
      </c>
      <c r="AF342" s="120"/>
      <c r="AG342" s="120"/>
      <c r="AH342" s="120"/>
      <c r="AI342" s="120"/>
      <c r="AJ342" s="120"/>
      <c r="AK342" s="120"/>
      <c r="AL342" s="21" t="s">
        <v>700</v>
      </c>
      <c r="AM342" s="39">
        <v>20</v>
      </c>
      <c r="AN342" s="21" t="s">
        <v>609</v>
      </c>
      <c r="AO342" s="21" t="s">
        <v>24</v>
      </c>
      <c r="AP342" s="21" t="s">
        <v>601</v>
      </c>
      <c r="AQ342" s="21" t="s">
        <v>121</v>
      </c>
      <c r="AR342" s="21" t="s">
        <v>602</v>
      </c>
      <c r="AS342" s="21" t="s">
        <v>701</v>
      </c>
      <c r="AT342" s="39">
        <v>2019</v>
      </c>
      <c r="AU342" s="21" t="s">
        <v>702</v>
      </c>
      <c r="AV342" s="21" t="s">
        <v>703</v>
      </c>
      <c r="AW342" s="21" t="s">
        <v>126</v>
      </c>
      <c r="AX342" s="21" t="s">
        <v>704</v>
      </c>
      <c r="AY342" s="21" t="str">
        <f>"https://doi.org/"&amp;Table1[[#This Row],[DOI]]</f>
        <v>https://doi.org/10.1007/s13762-019-02557-3</v>
      </c>
      <c r="AZ342" s="21" t="s">
        <v>1568</v>
      </c>
      <c r="BA342" s="21" t="s">
        <v>624</v>
      </c>
      <c r="BB342" s="21" t="s">
        <v>120</v>
      </c>
      <c r="BC342" s="21" t="s">
        <v>120</v>
      </c>
      <c r="BD342" s="21" t="s">
        <v>120</v>
      </c>
      <c r="BE342" s="21" t="s">
        <v>1346</v>
      </c>
      <c r="BF342" s="21" t="s">
        <v>705</v>
      </c>
      <c r="BG342" s="21" t="s">
        <v>120</v>
      </c>
      <c r="BH342" s="21" t="s">
        <v>120</v>
      </c>
      <c r="BI342" s="21" t="s">
        <v>120</v>
      </c>
      <c r="BJ342" s="21" t="s">
        <v>120</v>
      </c>
      <c r="BK342" s="21" t="s">
        <v>120</v>
      </c>
      <c r="BL342" s="21" t="s">
        <v>120</v>
      </c>
      <c r="BM342" s="21" t="s">
        <v>120</v>
      </c>
      <c r="BN342" s="21" t="s">
        <v>120</v>
      </c>
      <c r="BO342" s="21" t="s">
        <v>120</v>
      </c>
      <c r="BP342" s="21" t="s">
        <v>120</v>
      </c>
      <c r="BQ342" s="21" t="s">
        <v>120</v>
      </c>
      <c r="BR342" s="21" t="s">
        <v>120</v>
      </c>
      <c r="BS342" s="21" t="s">
        <v>120</v>
      </c>
      <c r="BT342" s="21" t="s">
        <v>120</v>
      </c>
      <c r="BU342" s="21" t="s">
        <v>120</v>
      </c>
      <c r="BV342" s="21" t="s">
        <v>120</v>
      </c>
      <c r="BW342" s="22" t="s">
        <v>706</v>
      </c>
      <c r="BX342" s="23" t="str">
        <f>_xlfn.XLOOKUP(BW342,dimensions_items!$B$4:$B$35,dimensions_items!$C$4:$C$35,"NULL",0)</f>
        <v>R5.2MAF</v>
      </c>
      <c r="BY342" s="21" t="s">
        <v>37</v>
      </c>
      <c r="BZ342" s="28" t="s">
        <v>30</v>
      </c>
      <c r="CA342" s="22" t="s">
        <v>18</v>
      </c>
      <c r="CB342" s="22" t="s">
        <v>19</v>
      </c>
      <c r="CC342" s="21" t="str">
        <f t="shared" si="18"/>
        <v>RM</v>
      </c>
      <c r="CD342" s="21" t="str">
        <f t="shared" si="19"/>
        <v>S</v>
      </c>
      <c r="CE342" s="21" t="str">
        <f t="shared" si="20"/>
        <v>MAF_MEA-M</v>
      </c>
      <c r="CF342" s="21">
        <f>IF(ISNUMBER(Table1[[#This Row],[concrete]]),Table1[[#This Row],[concrete]],IF(AND(ISNUMBER(Table1[[#This Row],[cement]]),ISNUMBER(Table1[[#This Row],[aggregates]])),Table1[[#This Row],[cement]]+Table1[[#This Row],[aggregates]],""))</f>
        <v>986.31666670000004</v>
      </c>
    </row>
    <row r="343" spans="1:84" s="8" customFormat="1">
      <c r="A343" s="10">
        <v>341</v>
      </c>
      <c r="B343" s="21" t="s">
        <v>227</v>
      </c>
      <c r="C343" s="21" t="s">
        <v>708</v>
      </c>
      <c r="D343" s="39">
        <v>2008</v>
      </c>
      <c r="E343" s="10"/>
      <c r="F343" s="39">
        <v>96.36133237</v>
      </c>
      <c r="G343" s="39"/>
      <c r="H343" s="39"/>
      <c r="I343" s="39"/>
      <c r="J343" s="120"/>
      <c r="K343" s="120"/>
      <c r="L343" s="120"/>
      <c r="M343" s="120">
        <v>746.19840699999997</v>
      </c>
      <c r="N343" s="120">
        <v>253.0774801</v>
      </c>
      <c r="O343" s="120">
        <v>487.32802320000002</v>
      </c>
      <c r="P343" s="120"/>
      <c r="Q343" s="120"/>
      <c r="R343" s="120"/>
      <c r="S343" s="120"/>
      <c r="T343" s="120"/>
      <c r="U343" s="120"/>
      <c r="V343" s="120"/>
      <c r="W343" s="120"/>
      <c r="X343" s="120"/>
      <c r="Y343" s="120"/>
      <c r="Z343" s="120"/>
      <c r="AA343" s="120"/>
      <c r="AB343" s="120"/>
      <c r="AC343" s="120"/>
      <c r="AD343" s="120"/>
      <c r="AE343" s="120"/>
      <c r="AF343" s="120"/>
      <c r="AG343" s="120"/>
      <c r="AH343" s="120"/>
      <c r="AI343" s="120"/>
      <c r="AJ343" s="120"/>
      <c r="AK343" s="120">
        <v>140.47791459999999</v>
      </c>
      <c r="AL343" s="21" t="s">
        <v>709</v>
      </c>
      <c r="AM343" s="39">
        <v>6</v>
      </c>
      <c r="AN343" s="21" t="s">
        <v>609</v>
      </c>
      <c r="AO343" s="21" t="s">
        <v>24</v>
      </c>
      <c r="AP343" s="21" t="s">
        <v>601</v>
      </c>
      <c r="AQ343" s="21" t="s">
        <v>121</v>
      </c>
      <c r="AR343" s="21" t="s">
        <v>602</v>
      </c>
      <c r="AS343" s="21" t="s">
        <v>710</v>
      </c>
      <c r="AT343" s="39">
        <v>2016</v>
      </c>
      <c r="AU343" s="21" t="s">
        <v>711</v>
      </c>
      <c r="AV343" s="21" t="s">
        <v>385</v>
      </c>
      <c r="AW343" s="21" t="s">
        <v>126</v>
      </c>
      <c r="AX343" s="21" t="s">
        <v>712</v>
      </c>
      <c r="AY343" s="21" t="str">
        <f>"https://doi.org/"&amp;Table1[[#This Row],[DOI]]</f>
        <v>https://doi.org/10.1016/j.enbuild.2016.03.070</v>
      </c>
      <c r="AZ343" s="21" t="s">
        <v>120</v>
      </c>
      <c r="BA343" s="21" t="s">
        <v>624</v>
      </c>
      <c r="BB343" s="21" t="s">
        <v>673</v>
      </c>
      <c r="BC343" s="21" t="s">
        <v>120</v>
      </c>
      <c r="BD343" s="21" t="s">
        <v>120</v>
      </c>
      <c r="BE343" s="21" t="s">
        <v>1346</v>
      </c>
      <c r="BF343" s="21" t="s">
        <v>713</v>
      </c>
      <c r="BG343" s="21" t="s">
        <v>120</v>
      </c>
      <c r="BH343" s="21" t="s">
        <v>120</v>
      </c>
      <c r="BI343" s="21" t="s">
        <v>120</v>
      </c>
      <c r="BJ343" s="21" t="s">
        <v>120</v>
      </c>
      <c r="BK343" s="21" t="s">
        <v>120</v>
      </c>
      <c r="BL343" s="21" t="s">
        <v>120</v>
      </c>
      <c r="BM343" s="21" t="s">
        <v>120</v>
      </c>
      <c r="BN343" s="21" t="s">
        <v>120</v>
      </c>
      <c r="BO343" s="21" t="s">
        <v>120</v>
      </c>
      <c r="BP343" s="21" t="s">
        <v>120</v>
      </c>
      <c r="BQ343" s="21" t="s">
        <v>120</v>
      </c>
      <c r="BR343" s="21" t="s">
        <v>120</v>
      </c>
      <c r="BS343" s="21" t="s">
        <v>120</v>
      </c>
      <c r="BT343" s="21" t="s">
        <v>120</v>
      </c>
      <c r="BU343" s="21" t="s">
        <v>120</v>
      </c>
      <c r="BV343" s="21" t="s">
        <v>120</v>
      </c>
      <c r="BW343" s="22" t="s">
        <v>234</v>
      </c>
      <c r="BX343" s="23" t="str">
        <f>_xlfn.XLOOKUP(BW343,dimensions_items!$B$4:$B$35,dimensions_items!$C$4:$C$35,"NULL",0)</f>
        <v>R5.2ASIA</v>
      </c>
      <c r="BY343" s="21" t="s">
        <v>33</v>
      </c>
      <c r="BZ343" s="28" t="s">
        <v>30</v>
      </c>
      <c r="CA343" s="22" t="s">
        <v>18</v>
      </c>
      <c r="CB343" s="22" t="s">
        <v>19</v>
      </c>
      <c r="CC343" s="21" t="str">
        <f t="shared" si="18"/>
        <v>RM</v>
      </c>
      <c r="CD343" s="21" t="str">
        <f t="shared" si="19"/>
        <v>S</v>
      </c>
      <c r="CE343" s="21" t="str">
        <f t="shared" si="20"/>
        <v>ASIA_CHN</v>
      </c>
      <c r="CF343" s="21">
        <f>IF(ISNUMBER(Table1[[#This Row],[concrete]]),Table1[[#This Row],[concrete]],IF(AND(ISNUMBER(Table1[[#This Row],[cement]]),ISNUMBER(Table1[[#This Row],[aggregates]])),Table1[[#This Row],[cement]]+Table1[[#This Row],[aggregates]],""))</f>
        <v>746.19840699999997</v>
      </c>
    </row>
    <row r="344" spans="1:84" s="8" customFormat="1">
      <c r="A344" s="10">
        <v>342</v>
      </c>
      <c r="B344" s="21" t="s">
        <v>227</v>
      </c>
      <c r="C344" s="21" t="s">
        <v>708</v>
      </c>
      <c r="D344" s="39">
        <v>2008</v>
      </c>
      <c r="E344" s="10"/>
      <c r="F344" s="39">
        <v>107.5036075</v>
      </c>
      <c r="G344" s="39"/>
      <c r="H344" s="39"/>
      <c r="I344" s="39"/>
      <c r="J344" s="120"/>
      <c r="K344" s="120"/>
      <c r="L344" s="120"/>
      <c r="M344" s="120">
        <v>723.51190480000002</v>
      </c>
      <c r="N344" s="120">
        <v>222.40259739999999</v>
      </c>
      <c r="O344" s="120">
        <v>458.51370850000001</v>
      </c>
      <c r="P344" s="120"/>
      <c r="Q344" s="120"/>
      <c r="R344" s="120"/>
      <c r="S344" s="120"/>
      <c r="T344" s="120"/>
      <c r="U344" s="120"/>
      <c r="V344" s="120"/>
      <c r="W344" s="120"/>
      <c r="X344" s="120"/>
      <c r="Y344" s="120"/>
      <c r="Z344" s="120"/>
      <c r="AA344" s="120"/>
      <c r="AB344" s="120"/>
      <c r="AC344" s="120"/>
      <c r="AD344" s="120"/>
      <c r="AE344" s="120"/>
      <c r="AF344" s="120"/>
      <c r="AG344" s="120"/>
      <c r="AH344" s="120"/>
      <c r="AI344" s="120"/>
      <c r="AJ344" s="120"/>
      <c r="AK344" s="120">
        <v>123.5569986</v>
      </c>
      <c r="AL344" s="21" t="s">
        <v>709</v>
      </c>
      <c r="AM344" s="39">
        <v>11</v>
      </c>
      <c r="AN344" s="21" t="s">
        <v>609</v>
      </c>
      <c r="AO344" s="21" t="s">
        <v>24</v>
      </c>
      <c r="AP344" s="21" t="s">
        <v>601</v>
      </c>
      <c r="AQ344" s="21" t="s">
        <v>121</v>
      </c>
      <c r="AR344" s="21" t="s">
        <v>602</v>
      </c>
      <c r="AS344" s="21" t="s">
        <v>710</v>
      </c>
      <c r="AT344" s="39">
        <v>2016</v>
      </c>
      <c r="AU344" s="21" t="s">
        <v>711</v>
      </c>
      <c r="AV344" s="21" t="s">
        <v>385</v>
      </c>
      <c r="AW344" s="21" t="s">
        <v>126</v>
      </c>
      <c r="AX344" s="21" t="s">
        <v>712</v>
      </c>
      <c r="AY344" s="21" t="str">
        <f>"https://doi.org/"&amp;Table1[[#This Row],[DOI]]</f>
        <v>https://doi.org/10.1016/j.enbuild.2016.03.070</v>
      </c>
      <c r="AZ344" s="21" t="s">
        <v>120</v>
      </c>
      <c r="BA344" s="21" t="s">
        <v>624</v>
      </c>
      <c r="BB344" s="21" t="s">
        <v>673</v>
      </c>
      <c r="BC344" s="21" t="s">
        <v>120</v>
      </c>
      <c r="BD344" s="21" t="s">
        <v>120</v>
      </c>
      <c r="BE344" s="21" t="s">
        <v>1346</v>
      </c>
      <c r="BF344" s="21" t="s">
        <v>713</v>
      </c>
      <c r="BG344" s="21" t="s">
        <v>120</v>
      </c>
      <c r="BH344" s="21" t="s">
        <v>120</v>
      </c>
      <c r="BI344" s="21" t="s">
        <v>120</v>
      </c>
      <c r="BJ344" s="21" t="s">
        <v>120</v>
      </c>
      <c r="BK344" s="21" t="s">
        <v>120</v>
      </c>
      <c r="BL344" s="21" t="s">
        <v>120</v>
      </c>
      <c r="BM344" s="21" t="s">
        <v>120</v>
      </c>
      <c r="BN344" s="21" t="s">
        <v>120</v>
      </c>
      <c r="BO344" s="21" t="s">
        <v>120</v>
      </c>
      <c r="BP344" s="21" t="s">
        <v>120</v>
      </c>
      <c r="BQ344" s="21" t="s">
        <v>120</v>
      </c>
      <c r="BR344" s="21" t="s">
        <v>120</v>
      </c>
      <c r="BS344" s="21" t="s">
        <v>120</v>
      </c>
      <c r="BT344" s="21" t="s">
        <v>120</v>
      </c>
      <c r="BU344" s="21" t="s">
        <v>120</v>
      </c>
      <c r="BV344" s="21" t="s">
        <v>120</v>
      </c>
      <c r="BW344" s="22" t="s">
        <v>234</v>
      </c>
      <c r="BX344" s="23" t="str">
        <f>_xlfn.XLOOKUP(BW344,dimensions_items!$B$4:$B$35,dimensions_items!$C$4:$C$35,"NULL",0)</f>
        <v>R5.2ASIA</v>
      </c>
      <c r="BY344" s="21" t="s">
        <v>37</v>
      </c>
      <c r="BZ344" s="28" t="s">
        <v>30</v>
      </c>
      <c r="CA344" s="22" t="s">
        <v>18</v>
      </c>
      <c r="CB344" s="22" t="s">
        <v>19</v>
      </c>
      <c r="CC344" s="21" t="str">
        <f t="shared" si="18"/>
        <v>RM</v>
      </c>
      <c r="CD344" s="21" t="str">
        <f t="shared" si="19"/>
        <v>S</v>
      </c>
      <c r="CE344" s="21" t="str">
        <f t="shared" si="20"/>
        <v>ASIA_CHN</v>
      </c>
      <c r="CF344" s="21">
        <f>IF(ISNUMBER(Table1[[#This Row],[concrete]]),Table1[[#This Row],[concrete]],IF(AND(ISNUMBER(Table1[[#This Row],[cement]]),ISNUMBER(Table1[[#This Row],[aggregates]])),Table1[[#This Row],[cement]]+Table1[[#This Row],[aggregates]],""))</f>
        <v>723.51190480000002</v>
      </c>
    </row>
    <row r="345" spans="1:84" s="8" customFormat="1">
      <c r="A345" s="10">
        <v>343</v>
      </c>
      <c r="B345" s="21" t="s">
        <v>227</v>
      </c>
      <c r="C345" s="21" t="s">
        <v>708</v>
      </c>
      <c r="D345" s="39">
        <v>2008</v>
      </c>
      <c r="E345" s="10"/>
      <c r="F345" s="39">
        <v>120.9421349</v>
      </c>
      <c r="G345" s="39"/>
      <c r="H345" s="39"/>
      <c r="I345" s="39"/>
      <c r="J345" s="120"/>
      <c r="K345" s="120"/>
      <c r="L345" s="120"/>
      <c r="M345" s="120">
        <v>677.16732820000004</v>
      </c>
      <c r="N345" s="120">
        <v>244.09860040000001</v>
      </c>
      <c r="O345" s="120">
        <v>489.34614579999999</v>
      </c>
      <c r="P345" s="120"/>
      <c r="Q345" s="120"/>
      <c r="R345" s="120"/>
      <c r="S345" s="120"/>
      <c r="T345" s="120"/>
      <c r="U345" s="120"/>
      <c r="V345" s="120"/>
      <c r="W345" s="120"/>
      <c r="X345" s="120"/>
      <c r="Y345" s="120"/>
      <c r="Z345" s="120"/>
      <c r="AA345" s="120"/>
      <c r="AB345" s="120"/>
      <c r="AC345" s="120"/>
      <c r="AD345" s="120"/>
      <c r="AE345" s="120"/>
      <c r="AF345" s="120"/>
      <c r="AG345" s="120"/>
      <c r="AH345" s="120"/>
      <c r="AI345" s="120"/>
      <c r="AJ345" s="120"/>
      <c r="AK345" s="120">
        <v>135.57551699999999</v>
      </c>
      <c r="AL345" s="21" t="s">
        <v>709</v>
      </c>
      <c r="AM345" s="39">
        <v>18</v>
      </c>
      <c r="AN345" s="21" t="s">
        <v>609</v>
      </c>
      <c r="AO345" s="21" t="s">
        <v>24</v>
      </c>
      <c r="AP345" s="21" t="s">
        <v>601</v>
      </c>
      <c r="AQ345" s="21" t="s">
        <v>121</v>
      </c>
      <c r="AR345" s="21" t="s">
        <v>602</v>
      </c>
      <c r="AS345" s="21" t="s">
        <v>710</v>
      </c>
      <c r="AT345" s="39">
        <v>2016</v>
      </c>
      <c r="AU345" s="21" t="s">
        <v>711</v>
      </c>
      <c r="AV345" s="21" t="s">
        <v>385</v>
      </c>
      <c r="AW345" s="21" t="s">
        <v>126</v>
      </c>
      <c r="AX345" s="21" t="s">
        <v>712</v>
      </c>
      <c r="AY345" s="21" t="str">
        <f>"https://doi.org/"&amp;Table1[[#This Row],[DOI]]</f>
        <v>https://doi.org/10.1016/j.enbuild.2016.03.070</v>
      </c>
      <c r="AZ345" s="21" t="s">
        <v>120</v>
      </c>
      <c r="BA345" s="21" t="s">
        <v>624</v>
      </c>
      <c r="BB345" s="21" t="s">
        <v>673</v>
      </c>
      <c r="BC345" s="21" t="s">
        <v>120</v>
      </c>
      <c r="BD345" s="21" t="s">
        <v>120</v>
      </c>
      <c r="BE345" s="21" t="s">
        <v>1346</v>
      </c>
      <c r="BF345" s="21" t="s">
        <v>713</v>
      </c>
      <c r="BG345" s="21" t="s">
        <v>120</v>
      </c>
      <c r="BH345" s="21" t="s">
        <v>120</v>
      </c>
      <c r="BI345" s="21" t="s">
        <v>120</v>
      </c>
      <c r="BJ345" s="21" t="s">
        <v>120</v>
      </c>
      <c r="BK345" s="21" t="s">
        <v>120</v>
      </c>
      <c r="BL345" s="21" t="s">
        <v>120</v>
      </c>
      <c r="BM345" s="21" t="s">
        <v>120</v>
      </c>
      <c r="BN345" s="21" t="s">
        <v>120</v>
      </c>
      <c r="BO345" s="21" t="s">
        <v>120</v>
      </c>
      <c r="BP345" s="21" t="s">
        <v>120</v>
      </c>
      <c r="BQ345" s="21" t="s">
        <v>120</v>
      </c>
      <c r="BR345" s="21" t="s">
        <v>120</v>
      </c>
      <c r="BS345" s="21" t="s">
        <v>120</v>
      </c>
      <c r="BT345" s="21" t="s">
        <v>120</v>
      </c>
      <c r="BU345" s="21" t="s">
        <v>120</v>
      </c>
      <c r="BV345" s="21" t="s">
        <v>120</v>
      </c>
      <c r="BW345" s="22" t="s">
        <v>234</v>
      </c>
      <c r="BX345" s="23" t="str">
        <f>_xlfn.XLOOKUP(BW345,dimensions_items!$B$4:$B$35,dimensions_items!$C$4:$C$35,"NULL",0)</f>
        <v>R5.2ASIA</v>
      </c>
      <c r="BY345" s="21" t="s">
        <v>37</v>
      </c>
      <c r="BZ345" s="28" t="s">
        <v>30</v>
      </c>
      <c r="CA345" s="22" t="s">
        <v>18</v>
      </c>
      <c r="CB345" s="22" t="s">
        <v>19</v>
      </c>
      <c r="CC345" s="21" t="str">
        <f t="shared" si="18"/>
        <v>RM</v>
      </c>
      <c r="CD345" s="21" t="str">
        <f t="shared" si="19"/>
        <v>S</v>
      </c>
      <c r="CE345" s="21" t="str">
        <f t="shared" si="20"/>
        <v>ASIA_CHN</v>
      </c>
      <c r="CF345" s="21">
        <f>IF(ISNUMBER(Table1[[#This Row],[concrete]]),Table1[[#This Row],[concrete]],IF(AND(ISNUMBER(Table1[[#This Row],[cement]]),ISNUMBER(Table1[[#This Row],[aggregates]])),Table1[[#This Row],[cement]]+Table1[[#This Row],[aggregates]],""))</f>
        <v>677.16732820000004</v>
      </c>
    </row>
    <row r="346" spans="1:84" s="8" customFormat="1">
      <c r="A346" s="10">
        <v>344</v>
      </c>
      <c r="B346" s="21" t="s">
        <v>227</v>
      </c>
      <c r="C346" s="24" t="s">
        <v>714</v>
      </c>
      <c r="D346" s="39">
        <v>2000</v>
      </c>
      <c r="E346" s="10"/>
      <c r="F346" s="39">
        <v>31.240561840000002</v>
      </c>
      <c r="G346" s="39">
        <v>1.2090322000000001E-2</v>
      </c>
      <c r="H346" s="39">
        <v>6.9255615000000006E-2</v>
      </c>
      <c r="I346" s="39"/>
      <c r="J346" s="120">
        <v>1.741243407</v>
      </c>
      <c r="K346" s="120"/>
      <c r="L346" s="120"/>
      <c r="M346" s="120">
        <v>708.88377879999996</v>
      </c>
      <c r="N346" s="120"/>
      <c r="O346" s="120">
        <v>48.877200260000002</v>
      </c>
      <c r="P346" s="120">
        <v>677.05802170000004</v>
      </c>
      <c r="Q346" s="120">
        <v>112.3658863</v>
      </c>
      <c r="R346" s="120"/>
      <c r="S346" s="120"/>
      <c r="T346" s="120"/>
      <c r="U346" s="120"/>
      <c r="V346" s="120"/>
      <c r="W346" s="120"/>
      <c r="X346" s="120">
        <v>45.217228710000001</v>
      </c>
      <c r="Y346" s="120"/>
      <c r="Z346" s="120">
        <v>3.815296628</v>
      </c>
      <c r="AA346" s="120">
        <v>10.0211877</v>
      </c>
      <c r="AB346" s="120">
        <v>2.875896403</v>
      </c>
      <c r="AC346" s="120"/>
      <c r="AD346" s="120"/>
      <c r="AE346" s="120"/>
      <c r="AF346" s="120"/>
      <c r="AG346" s="120"/>
      <c r="AH346" s="120"/>
      <c r="AI346" s="120"/>
      <c r="AJ346" s="120"/>
      <c r="AK346" s="120">
        <v>8.2590588510000007</v>
      </c>
      <c r="AL346" s="21" t="s">
        <v>715</v>
      </c>
      <c r="AM346" s="39">
        <v>15</v>
      </c>
      <c r="AN346" s="21" t="s">
        <v>353</v>
      </c>
      <c r="AO346" s="21" t="s">
        <v>628</v>
      </c>
      <c r="AP346" s="21" t="s">
        <v>601</v>
      </c>
      <c r="AQ346" s="21" t="s">
        <v>121</v>
      </c>
      <c r="AR346" s="21" t="s">
        <v>602</v>
      </c>
      <c r="AS346" s="21" t="s">
        <v>716</v>
      </c>
      <c r="AT346" s="39">
        <v>2016</v>
      </c>
      <c r="AU346" s="21" t="s">
        <v>717</v>
      </c>
      <c r="AV346" s="21" t="s">
        <v>217</v>
      </c>
      <c r="AW346" s="21" t="s">
        <v>126</v>
      </c>
      <c r="AX346" s="21" t="s">
        <v>718</v>
      </c>
      <c r="AY346" s="21" t="str">
        <f>"https://doi.org/"&amp;Table1[[#This Row],[DOI]]</f>
        <v>https://doi.org/10.1016/j.jclepro.2015.08.078</v>
      </c>
      <c r="AZ346" s="21" t="s">
        <v>1569</v>
      </c>
      <c r="BA346" s="21" t="s">
        <v>624</v>
      </c>
      <c r="BB346" s="21" t="s">
        <v>673</v>
      </c>
      <c r="BC346" s="21" t="s">
        <v>120</v>
      </c>
      <c r="BD346" s="21" t="s">
        <v>120</v>
      </c>
      <c r="BE346" s="21" t="s">
        <v>1346</v>
      </c>
      <c r="BF346" s="21" t="s">
        <v>713</v>
      </c>
      <c r="BG346" s="21" t="s">
        <v>120</v>
      </c>
      <c r="BH346" s="21" t="s">
        <v>120</v>
      </c>
      <c r="BI346" s="21" t="s">
        <v>120</v>
      </c>
      <c r="BJ346" s="21" t="s">
        <v>120</v>
      </c>
      <c r="BK346" s="21" t="s">
        <v>120</v>
      </c>
      <c r="BL346" s="21" t="s">
        <v>120</v>
      </c>
      <c r="BM346" s="21" t="s">
        <v>120</v>
      </c>
      <c r="BN346" s="21" t="s">
        <v>120</v>
      </c>
      <c r="BO346" s="21" t="s">
        <v>120</v>
      </c>
      <c r="BP346" s="21" t="s">
        <v>120</v>
      </c>
      <c r="BQ346" s="21" t="s">
        <v>120</v>
      </c>
      <c r="BR346" s="21" t="s">
        <v>120</v>
      </c>
      <c r="BS346" s="21" t="s">
        <v>120</v>
      </c>
      <c r="BT346" s="21" t="s">
        <v>120</v>
      </c>
      <c r="BU346" s="21" t="s">
        <v>120</v>
      </c>
      <c r="BV346" s="21" t="s">
        <v>120</v>
      </c>
      <c r="BW346" s="22" t="s">
        <v>234</v>
      </c>
      <c r="BX346" s="23" t="str">
        <f>_xlfn.XLOOKUP(BW346,dimensions_items!$B$4:$B$35,dimensions_items!$C$4:$C$35,"NULL",0)</f>
        <v>R5.2ASIA</v>
      </c>
      <c r="BY346" s="23" t="s">
        <v>45</v>
      </c>
      <c r="BZ346" s="22" t="s">
        <v>17</v>
      </c>
      <c r="CA346" s="22" t="s">
        <v>18</v>
      </c>
      <c r="CB346" s="22" t="s">
        <v>19</v>
      </c>
      <c r="CC346" s="21" t="str">
        <f t="shared" si="18"/>
        <v>NR</v>
      </c>
      <c r="CD346" s="21" t="str">
        <f t="shared" si="19"/>
        <v>C</v>
      </c>
      <c r="CE346" s="21" t="str">
        <f t="shared" si="20"/>
        <v>ASIA_CHN</v>
      </c>
      <c r="CF346" s="21">
        <f>IF(ISNUMBER(Table1[[#This Row],[concrete]]),Table1[[#This Row],[concrete]],IF(AND(ISNUMBER(Table1[[#This Row],[cement]]),ISNUMBER(Table1[[#This Row],[aggregates]])),Table1[[#This Row],[cement]]+Table1[[#This Row],[aggregates]],""))</f>
        <v>708.88377879999996</v>
      </c>
    </row>
    <row r="347" spans="1:84" s="8" customFormat="1">
      <c r="A347" s="10">
        <v>345</v>
      </c>
      <c r="B347" s="21" t="s">
        <v>227</v>
      </c>
      <c r="C347" s="21" t="s">
        <v>719</v>
      </c>
      <c r="D347" s="39"/>
      <c r="E347" s="10"/>
      <c r="F347" s="39">
        <v>76.085989620000007</v>
      </c>
      <c r="G347" s="39"/>
      <c r="H347" s="39"/>
      <c r="I347" s="39"/>
      <c r="J347" s="120"/>
      <c r="K347" s="120"/>
      <c r="L347" s="120"/>
      <c r="M347" s="120">
        <v>1255.8042989999999</v>
      </c>
      <c r="N347" s="120">
        <v>54.707190509999997</v>
      </c>
      <c r="O347" s="120">
        <v>362.7279466</v>
      </c>
      <c r="P347" s="120">
        <v>179.86656780000001</v>
      </c>
      <c r="Q347" s="120"/>
      <c r="R347" s="120"/>
      <c r="S347" s="120"/>
      <c r="T347" s="120"/>
      <c r="U347" s="120"/>
      <c r="V347" s="120"/>
      <c r="W347" s="120"/>
      <c r="X347" s="120"/>
      <c r="Y347" s="120"/>
      <c r="Z347" s="120"/>
      <c r="AA347" s="120"/>
      <c r="AB347" s="120">
        <v>2.253521127</v>
      </c>
      <c r="AC347" s="120"/>
      <c r="AD347" s="120"/>
      <c r="AE347" s="120"/>
      <c r="AF347" s="120"/>
      <c r="AG347" s="120"/>
      <c r="AH347" s="120"/>
      <c r="AI347" s="120"/>
      <c r="AJ347" s="120"/>
      <c r="AK347" s="120"/>
      <c r="AL347" s="21" t="s">
        <v>720</v>
      </c>
      <c r="AM347" s="39">
        <v>33</v>
      </c>
      <c r="AN347" s="21" t="s">
        <v>609</v>
      </c>
      <c r="AO347" s="21" t="s">
        <v>24</v>
      </c>
      <c r="AP347" s="21" t="s">
        <v>601</v>
      </c>
      <c r="AQ347" s="21" t="s">
        <v>121</v>
      </c>
      <c r="AR347" s="21" t="s">
        <v>602</v>
      </c>
      <c r="AS347" s="21" t="s">
        <v>721</v>
      </c>
      <c r="AT347" s="39">
        <v>2018</v>
      </c>
      <c r="AU347" s="21" t="s">
        <v>722</v>
      </c>
      <c r="AV347" s="21" t="s">
        <v>723</v>
      </c>
      <c r="AW347" s="21" t="s">
        <v>126</v>
      </c>
      <c r="AX347" s="21" t="s">
        <v>724</v>
      </c>
      <c r="AY347" s="21" t="str">
        <f>"https://doi.org/"&amp;Table1[[#This Row],[DOI]]</f>
        <v>https://doi.org/10.1016/j.jclepro.2016.07.143</v>
      </c>
      <c r="AZ347" s="21" t="s">
        <v>120</v>
      </c>
      <c r="BA347" s="21" t="s">
        <v>624</v>
      </c>
      <c r="BB347" s="21" t="s">
        <v>120</v>
      </c>
      <c r="BC347" s="21" t="s">
        <v>120</v>
      </c>
      <c r="BD347" s="21" t="s">
        <v>120</v>
      </c>
      <c r="BE347" s="21" t="s">
        <v>1346</v>
      </c>
      <c r="BF347" s="21" t="s">
        <v>713</v>
      </c>
      <c r="BG347" s="21" t="s">
        <v>120</v>
      </c>
      <c r="BH347" s="21" t="s">
        <v>120</v>
      </c>
      <c r="BI347" s="21" t="s">
        <v>120</v>
      </c>
      <c r="BJ347" s="21" t="s">
        <v>120</v>
      </c>
      <c r="BK347" s="21" t="s">
        <v>120</v>
      </c>
      <c r="BL347" s="21" t="s">
        <v>120</v>
      </c>
      <c r="BM347" s="21" t="s">
        <v>120</v>
      </c>
      <c r="BN347" s="21" t="s">
        <v>120</v>
      </c>
      <c r="BO347" s="21" t="s">
        <v>120</v>
      </c>
      <c r="BP347" s="21" t="s">
        <v>120</v>
      </c>
      <c r="BQ347" s="21" t="s">
        <v>120</v>
      </c>
      <c r="BR347" s="21" t="s">
        <v>120</v>
      </c>
      <c r="BS347" s="21" t="s">
        <v>120</v>
      </c>
      <c r="BT347" s="21" t="s">
        <v>120</v>
      </c>
      <c r="BU347" s="21" t="s">
        <v>120</v>
      </c>
      <c r="BV347" s="21" t="s">
        <v>120</v>
      </c>
      <c r="BW347" s="22" t="s">
        <v>234</v>
      </c>
      <c r="BX347" s="23" t="str">
        <f>_xlfn.XLOOKUP(BW347,dimensions_items!$B$4:$B$35,dimensions_items!$C$4:$C$35,"NULL",0)</f>
        <v>R5.2ASIA</v>
      </c>
      <c r="BY347" s="21" t="s">
        <v>37</v>
      </c>
      <c r="BZ347" s="22" t="s">
        <v>1491</v>
      </c>
      <c r="CA347" s="22" t="s">
        <v>18</v>
      </c>
      <c r="CB347" s="22" t="s">
        <v>19</v>
      </c>
      <c r="CC347" s="21" t="str">
        <f t="shared" si="18"/>
        <v>RM</v>
      </c>
      <c r="CD347" s="21" t="str">
        <f t="shared" si="19"/>
        <v>C</v>
      </c>
      <c r="CE347" s="21" t="str">
        <f t="shared" si="20"/>
        <v>ASIA_CHN</v>
      </c>
      <c r="CF347" s="21">
        <f>IF(ISNUMBER(Table1[[#This Row],[concrete]]),Table1[[#This Row],[concrete]],IF(AND(ISNUMBER(Table1[[#This Row],[cement]]),ISNUMBER(Table1[[#This Row],[aggregates]])),Table1[[#This Row],[cement]]+Table1[[#This Row],[aggregates]],""))</f>
        <v>1255.8042989999999</v>
      </c>
    </row>
    <row r="348" spans="1:84" s="8" customFormat="1">
      <c r="A348" s="10">
        <v>346</v>
      </c>
      <c r="B348" s="21" t="s">
        <v>227</v>
      </c>
      <c r="C348" s="21" t="s">
        <v>719</v>
      </c>
      <c r="D348" s="39"/>
      <c r="E348" s="10"/>
      <c r="F348" s="39">
        <v>72.082481560000005</v>
      </c>
      <c r="G348" s="39"/>
      <c r="H348" s="39"/>
      <c r="I348" s="39"/>
      <c r="J348" s="120"/>
      <c r="K348" s="120"/>
      <c r="L348" s="120"/>
      <c r="M348" s="120">
        <v>1287.381862</v>
      </c>
      <c r="N348" s="120">
        <v>59.757651170000003</v>
      </c>
      <c r="O348" s="120">
        <v>385.83237050000002</v>
      </c>
      <c r="P348" s="120">
        <v>191.18300600000001</v>
      </c>
      <c r="Q348" s="120"/>
      <c r="R348" s="120"/>
      <c r="S348" s="120"/>
      <c r="T348" s="120"/>
      <c r="U348" s="120"/>
      <c r="V348" s="120"/>
      <c r="W348" s="120"/>
      <c r="X348" s="120"/>
      <c r="Y348" s="120"/>
      <c r="Z348" s="120"/>
      <c r="AA348" s="120"/>
      <c r="AB348" s="120">
        <v>2.251651705</v>
      </c>
      <c r="AC348" s="120"/>
      <c r="AD348" s="120"/>
      <c r="AE348" s="120"/>
      <c r="AF348" s="120"/>
      <c r="AG348" s="120"/>
      <c r="AH348" s="120"/>
      <c r="AI348" s="120"/>
      <c r="AJ348" s="120"/>
      <c r="AK348" s="120"/>
      <c r="AL348" s="21" t="s">
        <v>725</v>
      </c>
      <c r="AM348" s="39">
        <v>33</v>
      </c>
      <c r="AN348" s="21" t="s">
        <v>609</v>
      </c>
      <c r="AO348" s="21" t="s">
        <v>24</v>
      </c>
      <c r="AP348" s="21" t="s">
        <v>601</v>
      </c>
      <c r="AQ348" s="21" t="s">
        <v>121</v>
      </c>
      <c r="AR348" s="21" t="s">
        <v>602</v>
      </c>
      <c r="AS348" s="21" t="s">
        <v>721</v>
      </c>
      <c r="AT348" s="39">
        <v>2018</v>
      </c>
      <c r="AU348" s="21" t="s">
        <v>722</v>
      </c>
      <c r="AV348" s="21" t="s">
        <v>723</v>
      </c>
      <c r="AW348" s="21" t="s">
        <v>126</v>
      </c>
      <c r="AX348" s="21" t="s">
        <v>724</v>
      </c>
      <c r="AY348" s="21" t="str">
        <f>"https://doi.org/"&amp;Table1[[#This Row],[DOI]]</f>
        <v>https://doi.org/10.1016/j.jclepro.2016.07.143</v>
      </c>
      <c r="AZ348" s="21" t="s">
        <v>120</v>
      </c>
      <c r="BA348" s="21" t="s">
        <v>624</v>
      </c>
      <c r="BB348" s="21" t="s">
        <v>120</v>
      </c>
      <c r="BC348" s="21" t="s">
        <v>120</v>
      </c>
      <c r="BD348" s="21" t="s">
        <v>120</v>
      </c>
      <c r="BE348" s="21" t="s">
        <v>1346</v>
      </c>
      <c r="BF348" s="21" t="s">
        <v>713</v>
      </c>
      <c r="BG348" s="21" t="s">
        <v>120</v>
      </c>
      <c r="BH348" s="21" t="s">
        <v>120</v>
      </c>
      <c r="BI348" s="21" t="s">
        <v>120</v>
      </c>
      <c r="BJ348" s="21" t="s">
        <v>120</v>
      </c>
      <c r="BK348" s="21" t="s">
        <v>120</v>
      </c>
      <c r="BL348" s="21" t="s">
        <v>120</v>
      </c>
      <c r="BM348" s="21" t="s">
        <v>120</v>
      </c>
      <c r="BN348" s="21" t="s">
        <v>120</v>
      </c>
      <c r="BO348" s="21" t="s">
        <v>120</v>
      </c>
      <c r="BP348" s="21" t="s">
        <v>120</v>
      </c>
      <c r="BQ348" s="21" t="s">
        <v>120</v>
      </c>
      <c r="BR348" s="21" t="s">
        <v>120</v>
      </c>
      <c r="BS348" s="21" t="s">
        <v>120</v>
      </c>
      <c r="BT348" s="21" t="s">
        <v>120</v>
      </c>
      <c r="BU348" s="21" t="s">
        <v>120</v>
      </c>
      <c r="BV348" s="21" t="s">
        <v>120</v>
      </c>
      <c r="BW348" s="22" t="s">
        <v>234</v>
      </c>
      <c r="BX348" s="23" t="str">
        <f>_xlfn.XLOOKUP(BW348,dimensions_items!$B$4:$B$35,dimensions_items!$C$4:$C$35,"NULL",0)</f>
        <v>R5.2ASIA</v>
      </c>
      <c r="BY348" s="21" t="s">
        <v>37</v>
      </c>
      <c r="BZ348" s="22" t="s">
        <v>17</v>
      </c>
      <c r="CA348" s="22" t="s">
        <v>18</v>
      </c>
      <c r="CB348" s="22" t="s">
        <v>19</v>
      </c>
      <c r="CC348" s="21" t="str">
        <f t="shared" si="18"/>
        <v>RM</v>
      </c>
      <c r="CD348" s="21" t="str">
        <f t="shared" si="19"/>
        <v>C</v>
      </c>
      <c r="CE348" s="21" t="str">
        <f t="shared" si="20"/>
        <v>ASIA_CHN</v>
      </c>
      <c r="CF348" s="21">
        <f>IF(ISNUMBER(Table1[[#This Row],[concrete]]),Table1[[#This Row],[concrete]],IF(AND(ISNUMBER(Table1[[#This Row],[cement]]),ISNUMBER(Table1[[#This Row],[aggregates]])),Table1[[#This Row],[cement]]+Table1[[#This Row],[aggregates]],""))</f>
        <v>1287.381862</v>
      </c>
    </row>
    <row r="349" spans="1:84" s="8" customFormat="1">
      <c r="A349" s="10">
        <v>347</v>
      </c>
      <c r="B349" s="21" t="s">
        <v>227</v>
      </c>
      <c r="C349" s="21" t="s">
        <v>726</v>
      </c>
      <c r="D349" s="39"/>
      <c r="E349" s="10"/>
      <c r="F349" s="39">
        <v>52.685185189999999</v>
      </c>
      <c r="G349" s="39"/>
      <c r="H349" s="39"/>
      <c r="I349" s="39"/>
      <c r="J349" s="120"/>
      <c r="K349" s="120"/>
      <c r="L349" s="120"/>
      <c r="M349" s="120">
        <v>1236.6203700000001</v>
      </c>
      <c r="N349" s="120">
        <v>60.495370370000003</v>
      </c>
      <c r="O349" s="120">
        <v>357.27777780000002</v>
      </c>
      <c r="P349" s="120"/>
      <c r="Q349" s="120"/>
      <c r="R349" s="120"/>
      <c r="S349" s="120"/>
      <c r="T349" s="120"/>
      <c r="U349" s="120"/>
      <c r="V349" s="120"/>
      <c r="W349" s="120"/>
      <c r="X349" s="120"/>
      <c r="Y349" s="120"/>
      <c r="Z349" s="120"/>
      <c r="AA349" s="120"/>
      <c r="AB349" s="120">
        <v>2.032407407</v>
      </c>
      <c r="AC349" s="120"/>
      <c r="AD349" s="120"/>
      <c r="AE349" s="120"/>
      <c r="AF349" s="120"/>
      <c r="AG349" s="120"/>
      <c r="AH349" s="120"/>
      <c r="AI349" s="120"/>
      <c r="AJ349" s="120"/>
      <c r="AK349" s="120"/>
      <c r="AL349" s="21" t="s">
        <v>727</v>
      </c>
      <c r="AM349" s="39">
        <v>25.45</v>
      </c>
      <c r="AN349" s="21" t="s">
        <v>609</v>
      </c>
      <c r="AO349" s="21" t="s">
        <v>24</v>
      </c>
      <c r="AP349" s="21" t="s">
        <v>601</v>
      </c>
      <c r="AQ349" s="21" t="s">
        <v>121</v>
      </c>
      <c r="AR349" s="21" t="s">
        <v>728</v>
      </c>
      <c r="AS349" s="21" t="s">
        <v>729</v>
      </c>
      <c r="AT349" s="39">
        <v>2013</v>
      </c>
      <c r="AU349" s="21" t="s">
        <v>730</v>
      </c>
      <c r="AV349" s="21" t="s">
        <v>119</v>
      </c>
      <c r="AW349" s="21" t="s">
        <v>126</v>
      </c>
      <c r="AX349" s="21" t="s">
        <v>731</v>
      </c>
      <c r="AY349" s="21" t="str">
        <f>"https://doi.org/"&amp;Table1[[#This Row],[DOI]]</f>
        <v>https://doi.org/10.1016/j.enbuild.2013.07.033</v>
      </c>
      <c r="AZ349" s="21" t="s">
        <v>120</v>
      </c>
      <c r="BA349" s="21" t="s">
        <v>624</v>
      </c>
      <c r="BB349" s="21" t="s">
        <v>120</v>
      </c>
      <c r="BC349" s="21" t="s">
        <v>120</v>
      </c>
      <c r="BD349" s="21" t="s">
        <v>120</v>
      </c>
      <c r="BE349" s="21" t="s">
        <v>1346</v>
      </c>
      <c r="BF349" s="21" t="s">
        <v>713</v>
      </c>
      <c r="BG349" s="21" t="s">
        <v>120</v>
      </c>
      <c r="BH349" s="21" t="s">
        <v>120</v>
      </c>
      <c r="BI349" s="21" t="s">
        <v>120</v>
      </c>
      <c r="BJ349" s="21" t="s">
        <v>120</v>
      </c>
      <c r="BK349" s="21" t="s">
        <v>120</v>
      </c>
      <c r="BL349" s="21" t="s">
        <v>120</v>
      </c>
      <c r="BM349" s="21" t="s">
        <v>120</v>
      </c>
      <c r="BN349" s="21" t="s">
        <v>120</v>
      </c>
      <c r="BO349" s="21" t="s">
        <v>120</v>
      </c>
      <c r="BP349" s="21" t="s">
        <v>120</v>
      </c>
      <c r="BQ349" s="21" t="s">
        <v>120</v>
      </c>
      <c r="BR349" s="21" t="s">
        <v>120</v>
      </c>
      <c r="BS349" s="21" t="s">
        <v>120</v>
      </c>
      <c r="BT349" s="21" t="s">
        <v>120</v>
      </c>
      <c r="BU349" s="21" t="s">
        <v>120</v>
      </c>
      <c r="BV349" s="21" t="s">
        <v>120</v>
      </c>
      <c r="BW349" s="22" t="s">
        <v>234</v>
      </c>
      <c r="BX349" s="23" t="str">
        <f>_xlfn.XLOOKUP(BW349,dimensions_items!$B$4:$B$35,dimensions_items!$C$4:$C$35,"NULL",0)</f>
        <v>R5.2ASIA</v>
      </c>
      <c r="BY349" s="21" t="s">
        <v>37</v>
      </c>
      <c r="BZ349" s="22" t="s">
        <v>1491</v>
      </c>
      <c r="CA349" s="22" t="s">
        <v>18</v>
      </c>
      <c r="CB349" s="22" t="s">
        <v>19</v>
      </c>
      <c r="CC349" s="21" t="str">
        <f t="shared" si="18"/>
        <v>RM</v>
      </c>
      <c r="CD349" s="21" t="str">
        <f t="shared" si="19"/>
        <v>C</v>
      </c>
      <c r="CE349" s="21" t="str">
        <f t="shared" si="20"/>
        <v>ASIA_CHN</v>
      </c>
      <c r="CF349" s="21">
        <f>IF(ISNUMBER(Table1[[#This Row],[concrete]]),Table1[[#This Row],[concrete]],IF(AND(ISNUMBER(Table1[[#This Row],[cement]]),ISNUMBER(Table1[[#This Row],[aggregates]])),Table1[[#This Row],[cement]]+Table1[[#This Row],[aggregates]],""))</f>
        <v>1236.6203700000001</v>
      </c>
    </row>
    <row r="350" spans="1:84" s="8" customFormat="1">
      <c r="A350" s="10">
        <v>348</v>
      </c>
      <c r="B350" s="21" t="s">
        <v>227</v>
      </c>
      <c r="C350" s="21" t="s">
        <v>726</v>
      </c>
      <c r="D350" s="39"/>
      <c r="E350" s="10"/>
      <c r="F350" s="39">
        <v>65.546558050000002</v>
      </c>
      <c r="G350" s="39"/>
      <c r="H350" s="39"/>
      <c r="I350" s="39"/>
      <c r="J350" s="120"/>
      <c r="K350" s="120"/>
      <c r="L350" s="120"/>
      <c r="M350" s="120">
        <v>1366.1282619999999</v>
      </c>
      <c r="N350" s="120">
        <v>78.371579030000007</v>
      </c>
      <c r="O350" s="120">
        <v>465.10798390000002</v>
      </c>
      <c r="P350" s="120"/>
      <c r="Q350" s="120"/>
      <c r="R350" s="120"/>
      <c r="S350" s="120"/>
      <c r="T350" s="120"/>
      <c r="U350" s="120"/>
      <c r="V350" s="120"/>
      <c r="W350" s="120"/>
      <c r="X350" s="120"/>
      <c r="Y350" s="120"/>
      <c r="Z350" s="120"/>
      <c r="AA350" s="120"/>
      <c r="AB350" s="120">
        <v>2.3371457910000002</v>
      </c>
      <c r="AC350" s="120"/>
      <c r="AD350" s="120"/>
      <c r="AE350" s="120"/>
      <c r="AF350" s="120"/>
      <c r="AG350" s="120"/>
      <c r="AH350" s="120"/>
      <c r="AI350" s="120"/>
      <c r="AJ350" s="120"/>
      <c r="AK350" s="120"/>
      <c r="AL350" s="21" t="s">
        <v>732</v>
      </c>
      <c r="AM350" s="39">
        <v>25.45</v>
      </c>
      <c r="AN350" s="21" t="s">
        <v>609</v>
      </c>
      <c r="AO350" s="21" t="s">
        <v>24</v>
      </c>
      <c r="AP350" s="21" t="s">
        <v>601</v>
      </c>
      <c r="AQ350" s="21" t="s">
        <v>121</v>
      </c>
      <c r="AR350" s="21" t="s">
        <v>728</v>
      </c>
      <c r="AS350" s="21" t="s">
        <v>729</v>
      </c>
      <c r="AT350" s="39">
        <v>2013</v>
      </c>
      <c r="AU350" s="21" t="s">
        <v>730</v>
      </c>
      <c r="AV350" s="21" t="s">
        <v>119</v>
      </c>
      <c r="AW350" s="21" t="s">
        <v>126</v>
      </c>
      <c r="AX350" s="21" t="s">
        <v>731</v>
      </c>
      <c r="AY350" s="21" t="str">
        <f>"https://doi.org/"&amp;Table1[[#This Row],[DOI]]</f>
        <v>https://doi.org/10.1016/j.enbuild.2013.07.033</v>
      </c>
      <c r="AZ350" s="21" t="s">
        <v>120</v>
      </c>
      <c r="BA350" s="21" t="s">
        <v>624</v>
      </c>
      <c r="BB350" s="21" t="s">
        <v>120</v>
      </c>
      <c r="BC350" s="21" t="s">
        <v>120</v>
      </c>
      <c r="BD350" s="21" t="s">
        <v>120</v>
      </c>
      <c r="BE350" s="21" t="s">
        <v>1346</v>
      </c>
      <c r="BF350" s="21" t="s">
        <v>713</v>
      </c>
      <c r="BG350" s="21" t="s">
        <v>120</v>
      </c>
      <c r="BH350" s="21" t="s">
        <v>120</v>
      </c>
      <c r="BI350" s="21" t="s">
        <v>120</v>
      </c>
      <c r="BJ350" s="21" t="s">
        <v>120</v>
      </c>
      <c r="BK350" s="21" t="s">
        <v>120</v>
      </c>
      <c r="BL350" s="21" t="s">
        <v>120</v>
      </c>
      <c r="BM350" s="21" t="s">
        <v>120</v>
      </c>
      <c r="BN350" s="21" t="s">
        <v>120</v>
      </c>
      <c r="BO350" s="21" t="s">
        <v>120</v>
      </c>
      <c r="BP350" s="21" t="s">
        <v>120</v>
      </c>
      <c r="BQ350" s="21" t="s">
        <v>120</v>
      </c>
      <c r="BR350" s="21" t="s">
        <v>120</v>
      </c>
      <c r="BS350" s="21" t="s">
        <v>120</v>
      </c>
      <c r="BT350" s="21" t="s">
        <v>120</v>
      </c>
      <c r="BU350" s="21" t="s">
        <v>120</v>
      </c>
      <c r="BV350" s="21" t="s">
        <v>120</v>
      </c>
      <c r="BW350" s="22" t="s">
        <v>234</v>
      </c>
      <c r="BX350" s="23" t="str">
        <f>_xlfn.XLOOKUP(BW350,dimensions_items!$B$4:$B$35,dimensions_items!$C$4:$C$35,"NULL",0)</f>
        <v>R5.2ASIA</v>
      </c>
      <c r="BY350" s="21" t="s">
        <v>37</v>
      </c>
      <c r="BZ350" s="22" t="s">
        <v>17</v>
      </c>
      <c r="CA350" s="22" t="s">
        <v>18</v>
      </c>
      <c r="CB350" s="22" t="s">
        <v>19</v>
      </c>
      <c r="CC350" s="21" t="str">
        <f t="shared" si="18"/>
        <v>RM</v>
      </c>
      <c r="CD350" s="21" t="str">
        <f t="shared" si="19"/>
        <v>C</v>
      </c>
      <c r="CE350" s="21" t="str">
        <f t="shared" si="20"/>
        <v>ASIA_CHN</v>
      </c>
      <c r="CF350" s="21">
        <f>IF(ISNUMBER(Table1[[#This Row],[concrete]]),Table1[[#This Row],[concrete]],IF(AND(ISNUMBER(Table1[[#This Row],[cement]]),ISNUMBER(Table1[[#This Row],[aggregates]])),Table1[[#This Row],[cement]]+Table1[[#This Row],[aggregates]],""))</f>
        <v>1366.1282619999999</v>
      </c>
    </row>
    <row r="351" spans="1:84" s="8" customFormat="1">
      <c r="A351" s="10">
        <v>349</v>
      </c>
      <c r="B351" s="21" t="s">
        <v>688</v>
      </c>
      <c r="C351" s="21" t="s">
        <v>689</v>
      </c>
      <c r="D351" s="39">
        <v>1980</v>
      </c>
      <c r="E351" s="10"/>
      <c r="F351" s="39">
        <v>13.43385104</v>
      </c>
      <c r="G351" s="39"/>
      <c r="H351" s="39">
        <v>14.454143520000001</v>
      </c>
      <c r="I351" s="39"/>
      <c r="J351" s="120">
        <v>54.381589390000002</v>
      </c>
      <c r="K351" s="120"/>
      <c r="L351" s="120"/>
      <c r="M351" s="120">
        <v>230.13263799999999</v>
      </c>
      <c r="N351" s="120"/>
      <c r="O351" s="120"/>
      <c r="P351" s="120"/>
      <c r="Q351" s="120"/>
      <c r="R351" s="120"/>
      <c r="S351" s="120"/>
      <c r="T351" s="120"/>
      <c r="U351" s="120"/>
      <c r="V351" s="120"/>
      <c r="W351" s="120"/>
      <c r="X351" s="120"/>
      <c r="Y351" s="120"/>
      <c r="Z351" s="120"/>
      <c r="AA351" s="120"/>
      <c r="AB351" s="120"/>
      <c r="AC351" s="120"/>
      <c r="AD351" s="120"/>
      <c r="AE351" s="120"/>
      <c r="AF351" s="120"/>
      <c r="AG351" s="120"/>
      <c r="AH351" s="120"/>
      <c r="AI351" s="120"/>
      <c r="AJ351" s="120"/>
      <c r="AK351" s="120"/>
      <c r="AL351" s="24" t="s">
        <v>733</v>
      </c>
      <c r="AM351" s="39">
        <v>2</v>
      </c>
      <c r="AN351" s="21" t="s">
        <v>118</v>
      </c>
      <c r="AO351" s="21" t="s">
        <v>20</v>
      </c>
      <c r="AP351" s="21" t="s">
        <v>601</v>
      </c>
      <c r="AQ351" s="21" t="s">
        <v>228</v>
      </c>
      <c r="AR351" s="21" t="s">
        <v>120</v>
      </c>
      <c r="AS351" s="21" t="s">
        <v>734</v>
      </c>
      <c r="AT351" s="39">
        <v>2014</v>
      </c>
      <c r="AU351" s="21" t="s">
        <v>735</v>
      </c>
      <c r="AV351" s="21" t="s">
        <v>736</v>
      </c>
      <c r="AW351" s="21" t="s">
        <v>126</v>
      </c>
      <c r="AX351" s="21" t="s">
        <v>1289</v>
      </c>
      <c r="AY351" s="21" t="str">
        <f>"https://doi.org/"&amp;Table1[[#This Row],[DOI]]</f>
        <v>https://doi.org/10.1007/s12273-013-0159-y</v>
      </c>
      <c r="AZ351" s="21" t="s">
        <v>120</v>
      </c>
      <c r="BA351" s="21" t="s">
        <v>737</v>
      </c>
      <c r="BB351" s="21" t="s">
        <v>737</v>
      </c>
      <c r="BC351" s="21" t="s">
        <v>120</v>
      </c>
      <c r="BD351" s="21" t="s">
        <v>120</v>
      </c>
      <c r="BE351" s="21" t="s">
        <v>1346</v>
      </c>
      <c r="BF351" s="21" t="s">
        <v>120</v>
      </c>
      <c r="BG351" s="21" t="s">
        <v>120</v>
      </c>
      <c r="BH351" s="21" t="s">
        <v>120</v>
      </c>
      <c r="BI351" s="21" t="s">
        <v>120</v>
      </c>
      <c r="BJ351" s="21" t="s">
        <v>120</v>
      </c>
      <c r="BK351" s="21" t="s">
        <v>120</v>
      </c>
      <c r="BL351" s="21" t="s">
        <v>120</v>
      </c>
      <c r="BM351" s="21" t="s">
        <v>120</v>
      </c>
      <c r="BN351" s="21" t="s">
        <v>120</v>
      </c>
      <c r="BO351" s="21" t="s">
        <v>120</v>
      </c>
      <c r="BP351" s="21" t="s">
        <v>120</v>
      </c>
      <c r="BQ351" s="21" t="s">
        <v>120</v>
      </c>
      <c r="BR351" s="21" t="s">
        <v>120</v>
      </c>
      <c r="BS351" s="21" t="s">
        <v>120</v>
      </c>
      <c r="BT351" s="21" t="s">
        <v>120</v>
      </c>
      <c r="BU351" s="21" t="s">
        <v>120</v>
      </c>
      <c r="BV351" s="21" t="s">
        <v>120</v>
      </c>
      <c r="BW351" s="22" t="s">
        <v>697</v>
      </c>
      <c r="BX351" s="23" t="str">
        <f>_xlfn.XLOOKUP(BW351,dimensions_items!$B$4:$B$35,dimensions_items!$C$4:$C$35,"NULL",0)</f>
        <v>R5.2OECD</v>
      </c>
      <c r="BY351" s="23" t="s">
        <v>16</v>
      </c>
      <c r="BZ351" s="22" t="s">
        <v>1598</v>
      </c>
      <c r="CA351" s="22" t="s">
        <v>18</v>
      </c>
      <c r="CB351" s="22" t="s">
        <v>19</v>
      </c>
      <c r="CC351" s="21" t="str">
        <f t="shared" si="18"/>
        <v>RS</v>
      </c>
      <c r="CD351" s="21" t="str">
        <f t="shared" si="19"/>
        <v>T</v>
      </c>
      <c r="CE351" s="21" t="str">
        <f t="shared" si="20"/>
        <v>OECD_CAN</v>
      </c>
      <c r="CF351" s="21">
        <f>IF(ISNUMBER(Table1[[#This Row],[concrete]]),Table1[[#This Row],[concrete]],IF(AND(ISNUMBER(Table1[[#This Row],[cement]]),ISNUMBER(Table1[[#This Row],[aggregates]])),Table1[[#This Row],[cement]]+Table1[[#This Row],[aggregates]],""))</f>
        <v>230.13263799999999</v>
      </c>
    </row>
    <row r="352" spans="1:84" s="8" customFormat="1">
      <c r="A352" s="10">
        <v>350</v>
      </c>
      <c r="B352" s="21" t="s">
        <v>688</v>
      </c>
      <c r="C352" s="21" t="s">
        <v>689</v>
      </c>
      <c r="D352" s="39"/>
      <c r="E352" s="10"/>
      <c r="F352" s="39">
        <v>14.385</v>
      </c>
      <c r="G352" s="39"/>
      <c r="H352" s="39">
        <v>4.7675000000000001</v>
      </c>
      <c r="I352" s="39"/>
      <c r="J352" s="120">
        <v>43.127099999999999</v>
      </c>
      <c r="K352" s="120"/>
      <c r="L352" s="120"/>
      <c r="M352" s="120">
        <v>576.74735999999996</v>
      </c>
      <c r="N352" s="120"/>
      <c r="O352" s="120"/>
      <c r="P352" s="120"/>
      <c r="Q352" s="120"/>
      <c r="R352" s="120"/>
      <c r="S352" s="120"/>
      <c r="T352" s="120"/>
      <c r="U352" s="120"/>
      <c r="V352" s="120"/>
      <c r="W352" s="120"/>
      <c r="X352" s="120"/>
      <c r="Y352" s="120"/>
      <c r="Z352" s="120"/>
      <c r="AA352" s="120"/>
      <c r="AB352" s="120"/>
      <c r="AC352" s="120"/>
      <c r="AD352" s="120"/>
      <c r="AE352" s="120"/>
      <c r="AF352" s="120"/>
      <c r="AG352" s="120"/>
      <c r="AH352" s="120"/>
      <c r="AI352" s="120"/>
      <c r="AJ352" s="120"/>
      <c r="AK352" s="120"/>
      <c r="AL352" s="21" t="s">
        <v>120</v>
      </c>
      <c r="AM352" s="39">
        <v>2</v>
      </c>
      <c r="AN352" s="21" t="s">
        <v>118</v>
      </c>
      <c r="AO352" s="21" t="s">
        <v>20</v>
      </c>
      <c r="AP352" s="21" t="s">
        <v>601</v>
      </c>
      <c r="AQ352" s="21" t="s">
        <v>228</v>
      </c>
      <c r="AR352" s="21" t="s">
        <v>120</v>
      </c>
      <c r="AS352" s="21" t="s">
        <v>738</v>
      </c>
      <c r="AT352" s="39">
        <v>2014</v>
      </c>
      <c r="AU352" s="21" t="s">
        <v>739</v>
      </c>
      <c r="AV352" s="21" t="s">
        <v>662</v>
      </c>
      <c r="AW352" s="21" t="s">
        <v>126</v>
      </c>
      <c r="AX352" s="21" t="s">
        <v>1290</v>
      </c>
      <c r="AY352" s="21" t="str">
        <f>"https://doi.org/"&amp;Table1[[#This Row],[DOI]]</f>
        <v>https://doi.org/10.1016/j.ijsbe.2014.09.001</v>
      </c>
      <c r="AZ352" s="21" t="s">
        <v>1570</v>
      </c>
      <c r="BA352" s="21" t="s">
        <v>737</v>
      </c>
      <c r="BB352" s="21" t="s">
        <v>737</v>
      </c>
      <c r="BC352" s="21" t="s">
        <v>120</v>
      </c>
      <c r="BD352" s="21" t="s">
        <v>120</v>
      </c>
      <c r="BE352" s="21" t="s">
        <v>1346</v>
      </c>
      <c r="BF352" s="21" t="s">
        <v>120</v>
      </c>
      <c r="BG352" s="21" t="s">
        <v>120</v>
      </c>
      <c r="BH352" s="21" t="s">
        <v>120</v>
      </c>
      <c r="BI352" s="21" t="s">
        <v>120</v>
      </c>
      <c r="BJ352" s="21" t="s">
        <v>120</v>
      </c>
      <c r="BK352" s="21" t="s">
        <v>120</v>
      </c>
      <c r="BL352" s="21" t="s">
        <v>120</v>
      </c>
      <c r="BM352" s="21" t="s">
        <v>120</v>
      </c>
      <c r="BN352" s="21" t="s">
        <v>120</v>
      </c>
      <c r="BO352" s="21" t="s">
        <v>120</v>
      </c>
      <c r="BP352" s="21" t="s">
        <v>120</v>
      </c>
      <c r="BQ352" s="21" t="s">
        <v>120</v>
      </c>
      <c r="BR352" s="21" t="s">
        <v>120</v>
      </c>
      <c r="BS352" s="21" t="s">
        <v>120</v>
      </c>
      <c r="BT352" s="21" t="s">
        <v>120</v>
      </c>
      <c r="BU352" s="21" t="s">
        <v>120</v>
      </c>
      <c r="BV352" s="21" t="s">
        <v>120</v>
      </c>
      <c r="BW352" s="22" t="s">
        <v>697</v>
      </c>
      <c r="BX352" s="23" t="str">
        <f>_xlfn.XLOOKUP(BW352,dimensions_items!$B$4:$B$35,dimensions_items!$C$4:$C$35,"NULL",0)</f>
        <v>R5.2OECD</v>
      </c>
      <c r="BY352" s="23" t="s">
        <v>16</v>
      </c>
      <c r="BZ352" s="22" t="s">
        <v>1598</v>
      </c>
      <c r="CA352" s="22" t="s">
        <v>18</v>
      </c>
      <c r="CB352" s="22" t="s">
        <v>19</v>
      </c>
      <c r="CC352" s="21" t="str">
        <f t="shared" si="18"/>
        <v>RS</v>
      </c>
      <c r="CD352" s="21" t="str">
        <f t="shared" si="19"/>
        <v>T</v>
      </c>
      <c r="CE352" s="21" t="str">
        <f t="shared" si="20"/>
        <v>OECD_CAN</v>
      </c>
      <c r="CF352" s="21">
        <f>IF(ISNUMBER(Table1[[#This Row],[concrete]]),Table1[[#This Row],[concrete]],IF(AND(ISNUMBER(Table1[[#This Row],[cement]]),ISNUMBER(Table1[[#This Row],[aggregates]])),Table1[[#This Row],[cement]]+Table1[[#This Row],[aggregates]],""))</f>
        <v>576.74735999999996</v>
      </c>
    </row>
    <row r="353" spans="1:84" s="8" customFormat="1">
      <c r="A353" s="10">
        <v>351</v>
      </c>
      <c r="B353" s="21" t="s">
        <v>688</v>
      </c>
      <c r="C353" s="21" t="s">
        <v>689</v>
      </c>
      <c r="D353" s="39"/>
      <c r="E353" s="10"/>
      <c r="F353" s="39">
        <v>69.099774999999994</v>
      </c>
      <c r="G353" s="39"/>
      <c r="H353" s="39">
        <v>8.5988500000000005</v>
      </c>
      <c r="I353" s="39"/>
      <c r="J353" s="120"/>
      <c r="K353" s="120"/>
      <c r="L353" s="120"/>
      <c r="M353" s="120">
        <v>1823.2381780000001</v>
      </c>
      <c r="N353" s="120"/>
      <c r="O353" s="120"/>
      <c r="P353" s="120"/>
      <c r="Q353" s="120"/>
      <c r="R353" s="120"/>
      <c r="S353" s="120"/>
      <c r="T353" s="120"/>
      <c r="U353" s="120"/>
      <c r="V353" s="120"/>
      <c r="W353" s="120"/>
      <c r="X353" s="120"/>
      <c r="Y353" s="120"/>
      <c r="Z353" s="120"/>
      <c r="AA353" s="120"/>
      <c r="AB353" s="120"/>
      <c r="AC353" s="120"/>
      <c r="AD353" s="120"/>
      <c r="AE353" s="120"/>
      <c r="AF353" s="120"/>
      <c r="AG353" s="120"/>
      <c r="AH353" s="120"/>
      <c r="AI353" s="120"/>
      <c r="AJ353" s="120"/>
      <c r="AK353" s="120"/>
      <c r="AL353" s="21" t="s">
        <v>120</v>
      </c>
      <c r="AM353" s="39">
        <v>8</v>
      </c>
      <c r="AN353" s="21" t="s">
        <v>118</v>
      </c>
      <c r="AO353" s="21" t="s">
        <v>24</v>
      </c>
      <c r="AP353" s="21" t="s">
        <v>601</v>
      </c>
      <c r="AQ353" s="21" t="s">
        <v>228</v>
      </c>
      <c r="AR353" s="21" t="s">
        <v>120</v>
      </c>
      <c r="AS353" s="21" t="s">
        <v>738</v>
      </c>
      <c r="AT353" s="39">
        <v>2014</v>
      </c>
      <c r="AU353" s="21" t="s">
        <v>739</v>
      </c>
      <c r="AV353" s="21" t="s">
        <v>662</v>
      </c>
      <c r="AW353" s="21" t="s">
        <v>126</v>
      </c>
      <c r="AX353" s="21" t="s">
        <v>1290</v>
      </c>
      <c r="AY353" s="21" t="str">
        <f>"https://doi.org/"&amp;Table1[[#This Row],[DOI]]</f>
        <v>https://doi.org/10.1016/j.ijsbe.2014.09.001</v>
      </c>
      <c r="AZ353" s="21" t="s">
        <v>1570</v>
      </c>
      <c r="BA353" s="21" t="s">
        <v>737</v>
      </c>
      <c r="BB353" s="21" t="s">
        <v>737</v>
      </c>
      <c r="BC353" s="21" t="s">
        <v>120</v>
      </c>
      <c r="BD353" s="21" t="s">
        <v>120</v>
      </c>
      <c r="BE353" s="21" t="s">
        <v>1346</v>
      </c>
      <c r="BF353" s="21" t="s">
        <v>120</v>
      </c>
      <c r="BG353" s="21" t="s">
        <v>120</v>
      </c>
      <c r="BH353" s="21" t="s">
        <v>120</v>
      </c>
      <c r="BI353" s="21" t="s">
        <v>120</v>
      </c>
      <c r="BJ353" s="21" t="s">
        <v>120</v>
      </c>
      <c r="BK353" s="21" t="s">
        <v>120</v>
      </c>
      <c r="BL353" s="21" t="s">
        <v>120</v>
      </c>
      <c r="BM353" s="21" t="s">
        <v>120</v>
      </c>
      <c r="BN353" s="21" t="s">
        <v>120</v>
      </c>
      <c r="BO353" s="21" t="s">
        <v>120</v>
      </c>
      <c r="BP353" s="21" t="s">
        <v>120</v>
      </c>
      <c r="BQ353" s="21" t="s">
        <v>120</v>
      </c>
      <c r="BR353" s="21" t="s">
        <v>120</v>
      </c>
      <c r="BS353" s="21" t="s">
        <v>120</v>
      </c>
      <c r="BT353" s="21" t="s">
        <v>120</v>
      </c>
      <c r="BU353" s="21" t="s">
        <v>120</v>
      </c>
      <c r="BV353" s="21" t="s">
        <v>120</v>
      </c>
      <c r="BW353" s="22" t="s">
        <v>697</v>
      </c>
      <c r="BX353" s="23" t="str">
        <f>_xlfn.XLOOKUP(BW353,dimensions_items!$B$4:$B$35,dimensions_items!$C$4:$C$35,"NULL",0)</f>
        <v>R5.2OECD</v>
      </c>
      <c r="BY353" s="21" t="s">
        <v>37</v>
      </c>
      <c r="BZ353" s="22" t="s">
        <v>17</v>
      </c>
      <c r="CA353" s="22" t="s">
        <v>18</v>
      </c>
      <c r="CB353" s="22" t="s">
        <v>19</v>
      </c>
      <c r="CC353" s="21" t="str">
        <f t="shared" si="18"/>
        <v>RM</v>
      </c>
      <c r="CD353" s="21" t="str">
        <f t="shared" si="19"/>
        <v>C</v>
      </c>
      <c r="CE353" s="21" t="str">
        <f t="shared" si="20"/>
        <v>OECD_CAN</v>
      </c>
      <c r="CF353" s="21">
        <f>IF(ISNUMBER(Table1[[#This Row],[concrete]]),Table1[[#This Row],[concrete]],IF(AND(ISNUMBER(Table1[[#This Row],[cement]]),ISNUMBER(Table1[[#This Row],[aggregates]])),Table1[[#This Row],[cement]]+Table1[[#This Row],[aggregates]],""))</f>
        <v>1823.2381780000001</v>
      </c>
    </row>
    <row r="354" spans="1:84" s="8" customFormat="1">
      <c r="A354" s="10">
        <v>352</v>
      </c>
      <c r="B354" s="21" t="s">
        <v>544</v>
      </c>
      <c r="C354" s="21" t="s">
        <v>740</v>
      </c>
      <c r="D354" s="39"/>
      <c r="E354" s="10">
        <v>2008</v>
      </c>
      <c r="F354" s="39">
        <v>17.203807879999999</v>
      </c>
      <c r="G354" s="39"/>
      <c r="H354" s="39">
        <v>0.35718616399999997</v>
      </c>
      <c r="I354" s="39"/>
      <c r="J354" s="120">
        <v>67.324100090000002</v>
      </c>
      <c r="K354" s="120"/>
      <c r="L354" s="120"/>
      <c r="M354" s="120">
        <v>795.39647219999995</v>
      </c>
      <c r="N354" s="120"/>
      <c r="O354" s="120"/>
      <c r="P354" s="120"/>
      <c r="Q354" s="120"/>
      <c r="R354" s="120"/>
      <c r="S354" s="120"/>
      <c r="T354" s="120"/>
      <c r="U354" s="120"/>
      <c r="V354" s="120"/>
      <c r="W354" s="120"/>
      <c r="X354" s="120"/>
      <c r="Y354" s="120"/>
      <c r="Z354" s="120"/>
      <c r="AA354" s="120"/>
      <c r="AB354" s="120">
        <v>4.4461549549999999</v>
      </c>
      <c r="AC354" s="120"/>
      <c r="AD354" s="120"/>
      <c r="AE354" s="120"/>
      <c r="AF354" s="120"/>
      <c r="AG354" s="120"/>
      <c r="AH354" s="120"/>
      <c r="AI354" s="120"/>
      <c r="AJ354" s="120"/>
      <c r="AK354" s="120"/>
      <c r="AL354" s="24" t="s">
        <v>120</v>
      </c>
      <c r="AM354" s="39">
        <v>2</v>
      </c>
      <c r="AN354" s="21" t="s">
        <v>118</v>
      </c>
      <c r="AO354" s="21" t="s">
        <v>20</v>
      </c>
      <c r="AP354" s="21" t="s">
        <v>601</v>
      </c>
      <c r="AQ354" s="21" t="s">
        <v>228</v>
      </c>
      <c r="AR354" s="21" t="s">
        <v>120</v>
      </c>
      <c r="AS354" s="21" t="s">
        <v>741</v>
      </c>
      <c r="AT354" s="39">
        <v>1998</v>
      </c>
      <c r="AU354" s="21" t="s">
        <v>742</v>
      </c>
      <c r="AV354" s="21" t="s">
        <v>743</v>
      </c>
      <c r="AW354" s="21" t="s">
        <v>126</v>
      </c>
      <c r="AX354" s="21" t="s">
        <v>119</v>
      </c>
      <c r="AY354" s="21" t="s">
        <v>744</v>
      </c>
      <c r="AZ354" s="21" t="s">
        <v>120</v>
      </c>
      <c r="BA354" s="21" t="s">
        <v>737</v>
      </c>
      <c r="BB354" s="21" t="s">
        <v>737</v>
      </c>
      <c r="BC354" s="21" t="s">
        <v>120</v>
      </c>
      <c r="BD354" s="21" t="s">
        <v>120</v>
      </c>
      <c r="BE354" s="21" t="s">
        <v>1346</v>
      </c>
      <c r="BF354" s="21" t="s">
        <v>120</v>
      </c>
      <c r="BG354" s="21" t="s">
        <v>120</v>
      </c>
      <c r="BH354" s="21" t="s">
        <v>120</v>
      </c>
      <c r="BI354" s="21" t="s">
        <v>120</v>
      </c>
      <c r="BJ354" s="21" t="s">
        <v>120</v>
      </c>
      <c r="BK354" s="21" t="s">
        <v>120</v>
      </c>
      <c r="BL354" s="21" t="s">
        <v>120</v>
      </c>
      <c r="BM354" s="21" t="s">
        <v>120</v>
      </c>
      <c r="BN354" s="21" t="s">
        <v>120</v>
      </c>
      <c r="BO354" s="21" t="s">
        <v>120</v>
      </c>
      <c r="BP354" s="21" t="s">
        <v>120</v>
      </c>
      <c r="BQ354" s="21" t="s">
        <v>120</v>
      </c>
      <c r="BR354" s="21" t="s">
        <v>120</v>
      </c>
      <c r="BS354" s="21" t="s">
        <v>120</v>
      </c>
      <c r="BT354" s="21" t="s">
        <v>120</v>
      </c>
      <c r="BU354" s="21" t="s">
        <v>120</v>
      </c>
      <c r="BV354" s="21" t="s">
        <v>120</v>
      </c>
      <c r="BW354" s="22" t="s">
        <v>550</v>
      </c>
      <c r="BX354" s="23" t="str">
        <f>_xlfn.XLOOKUP(BW354,dimensions_items!$B$4:$B$35,dimensions_items!$C$4:$C$35,"NULL",0)</f>
        <v>R5.2OECD</v>
      </c>
      <c r="BY354" s="23" t="s">
        <v>16</v>
      </c>
      <c r="BZ354" s="22" t="s">
        <v>1598</v>
      </c>
      <c r="CA354" s="22" t="s">
        <v>18</v>
      </c>
      <c r="CB354" s="22" t="s">
        <v>19</v>
      </c>
      <c r="CC354" s="21" t="str">
        <f t="shared" si="18"/>
        <v>RS</v>
      </c>
      <c r="CD354" s="21" t="str">
        <f t="shared" si="19"/>
        <v>T</v>
      </c>
      <c r="CE354" s="21" t="str">
        <f t="shared" si="20"/>
        <v>OECD_USA</v>
      </c>
      <c r="CF354" s="21">
        <f>IF(ISNUMBER(Table1[[#This Row],[concrete]]),Table1[[#This Row],[concrete]],IF(AND(ISNUMBER(Table1[[#This Row],[cement]]),ISNUMBER(Table1[[#This Row],[aggregates]])),Table1[[#This Row],[cement]]+Table1[[#This Row],[aggregates]],""))</f>
        <v>795.39647219999995</v>
      </c>
    </row>
    <row r="355" spans="1:84" s="8" customFormat="1">
      <c r="A355" s="10">
        <v>353</v>
      </c>
      <c r="B355" s="21" t="s">
        <v>544</v>
      </c>
      <c r="C355" s="21" t="s">
        <v>745</v>
      </c>
      <c r="D355" s="39"/>
      <c r="E355" s="10"/>
      <c r="F355" s="39"/>
      <c r="G355" s="39"/>
      <c r="H355" s="39">
        <v>1.363636364</v>
      </c>
      <c r="I355" s="39"/>
      <c r="J355" s="120">
        <v>29.569930070000002</v>
      </c>
      <c r="K355" s="120"/>
      <c r="L355" s="120"/>
      <c r="M355" s="120">
        <v>551.75174830000003</v>
      </c>
      <c r="N355" s="120"/>
      <c r="O355" s="120"/>
      <c r="P355" s="120"/>
      <c r="Q355" s="120"/>
      <c r="R355" s="120"/>
      <c r="S355" s="120"/>
      <c r="T355" s="120"/>
      <c r="U355" s="120"/>
      <c r="V355" s="120"/>
      <c r="W355" s="120"/>
      <c r="X355" s="120"/>
      <c r="Y355" s="120"/>
      <c r="Z355" s="120"/>
      <c r="AA355" s="120"/>
      <c r="AB355" s="120">
        <v>2.1958041960000001</v>
      </c>
      <c r="AC355" s="120"/>
      <c r="AD355" s="120"/>
      <c r="AE355" s="120"/>
      <c r="AF355" s="120"/>
      <c r="AG355" s="120"/>
      <c r="AH355" s="120"/>
      <c r="AI355" s="120"/>
      <c r="AJ355" s="120"/>
      <c r="AK355" s="120"/>
      <c r="AL355" s="24" t="s">
        <v>120</v>
      </c>
      <c r="AM355" s="39">
        <v>2</v>
      </c>
      <c r="AN355" s="21" t="s">
        <v>118</v>
      </c>
      <c r="AO355" s="21" t="s">
        <v>20</v>
      </c>
      <c r="AP355" s="21" t="s">
        <v>601</v>
      </c>
      <c r="AQ355" s="21" t="s">
        <v>228</v>
      </c>
      <c r="AR355" s="21" t="s">
        <v>120</v>
      </c>
      <c r="AS355" s="21" t="s">
        <v>746</v>
      </c>
      <c r="AT355" s="39">
        <v>2014</v>
      </c>
      <c r="AU355" s="21" t="s">
        <v>747</v>
      </c>
      <c r="AV355" s="21" t="s">
        <v>748</v>
      </c>
      <c r="AW355" s="21" t="s">
        <v>126</v>
      </c>
      <c r="AX355" s="21" t="s">
        <v>1291</v>
      </c>
      <c r="AY355" s="21" t="str">
        <f>"https://doi.org/"&amp;Table1[[#This Row],[DOI]]</f>
        <v>https://doi.org/10.1016/j.enbuild.2013.09.046</v>
      </c>
      <c r="AZ355" s="21" t="s">
        <v>120</v>
      </c>
      <c r="BA355" s="21" t="s">
        <v>737</v>
      </c>
      <c r="BB355" s="21" t="s">
        <v>737</v>
      </c>
      <c r="BC355" s="21" t="s">
        <v>120</v>
      </c>
      <c r="BD355" s="21" t="s">
        <v>120</v>
      </c>
      <c r="BE355" s="21" t="s">
        <v>1346</v>
      </c>
      <c r="BF355" s="21" t="s">
        <v>120</v>
      </c>
      <c r="BG355" s="21" t="s">
        <v>120</v>
      </c>
      <c r="BH355" s="21" t="s">
        <v>120</v>
      </c>
      <c r="BI355" s="21" t="s">
        <v>120</v>
      </c>
      <c r="BJ355" s="21" t="s">
        <v>120</v>
      </c>
      <c r="BK355" s="21" t="s">
        <v>120</v>
      </c>
      <c r="BL355" s="21" t="s">
        <v>120</v>
      </c>
      <c r="BM355" s="21" t="s">
        <v>120</v>
      </c>
      <c r="BN355" s="21" t="s">
        <v>120</v>
      </c>
      <c r="BO355" s="21" t="s">
        <v>120</v>
      </c>
      <c r="BP355" s="21" t="s">
        <v>120</v>
      </c>
      <c r="BQ355" s="21" t="s">
        <v>120</v>
      </c>
      <c r="BR355" s="21" t="s">
        <v>120</v>
      </c>
      <c r="BS355" s="21" t="s">
        <v>120</v>
      </c>
      <c r="BT355" s="21" t="s">
        <v>120</v>
      </c>
      <c r="BU355" s="21" t="s">
        <v>120</v>
      </c>
      <c r="BV355" s="21" t="s">
        <v>120</v>
      </c>
      <c r="BW355" s="22" t="s">
        <v>550</v>
      </c>
      <c r="BX355" s="23" t="str">
        <f>_xlfn.XLOOKUP(BW355,dimensions_items!$B$4:$B$35,dimensions_items!$C$4:$C$35,"NULL",0)</f>
        <v>R5.2OECD</v>
      </c>
      <c r="BY355" s="23" t="s">
        <v>16</v>
      </c>
      <c r="BZ355" s="22" t="s">
        <v>1598</v>
      </c>
      <c r="CA355" s="22" t="s">
        <v>22</v>
      </c>
      <c r="CB355" s="22" t="s">
        <v>19</v>
      </c>
      <c r="CC355" s="21" t="str">
        <f t="shared" si="18"/>
        <v>RS</v>
      </c>
      <c r="CD355" s="21" t="str">
        <f t="shared" si="19"/>
        <v>T</v>
      </c>
      <c r="CE355" s="21" t="str">
        <f t="shared" si="20"/>
        <v>OECD_USA</v>
      </c>
      <c r="CF355" s="21">
        <f>IF(ISNUMBER(Table1[[#This Row],[concrete]]),Table1[[#This Row],[concrete]],IF(AND(ISNUMBER(Table1[[#This Row],[cement]]),ISNUMBER(Table1[[#This Row],[aggregates]])),Table1[[#This Row],[cement]]+Table1[[#This Row],[aggregates]],""))</f>
        <v>551.75174830000003</v>
      </c>
    </row>
    <row r="356" spans="1:84" s="8" customFormat="1">
      <c r="A356" s="10">
        <v>354</v>
      </c>
      <c r="B356" s="21" t="s">
        <v>212</v>
      </c>
      <c r="C356" s="21" t="s">
        <v>749</v>
      </c>
      <c r="D356" s="39"/>
      <c r="E356" s="10"/>
      <c r="F356" s="39"/>
      <c r="G356" s="39"/>
      <c r="H356" s="39"/>
      <c r="I356" s="39"/>
      <c r="J356" s="120"/>
      <c r="K356" s="120"/>
      <c r="L356" s="120"/>
      <c r="M356" s="120">
        <v>496.39782609999997</v>
      </c>
      <c r="N356" s="120"/>
      <c r="O356" s="120"/>
      <c r="P356" s="120"/>
      <c r="Q356" s="120"/>
      <c r="R356" s="120"/>
      <c r="S356" s="120"/>
      <c r="T356" s="120"/>
      <c r="U356" s="120"/>
      <c r="V356" s="120"/>
      <c r="W356" s="120"/>
      <c r="X356" s="120"/>
      <c r="Y356" s="120"/>
      <c r="Z356" s="120"/>
      <c r="AA356" s="120"/>
      <c r="AB356" s="120"/>
      <c r="AC356" s="120"/>
      <c r="AD356" s="120"/>
      <c r="AE356" s="120"/>
      <c r="AF356" s="120"/>
      <c r="AG356" s="120"/>
      <c r="AH356" s="120"/>
      <c r="AI356" s="120"/>
      <c r="AJ356" s="120"/>
      <c r="AK356" s="120"/>
      <c r="AL356" s="30" t="s">
        <v>750</v>
      </c>
      <c r="AM356" s="39">
        <v>16</v>
      </c>
      <c r="AN356" s="21" t="s">
        <v>118</v>
      </c>
      <c r="AO356" s="21" t="s">
        <v>24</v>
      </c>
      <c r="AP356" s="21" t="s">
        <v>601</v>
      </c>
      <c r="AQ356" s="21" t="s">
        <v>228</v>
      </c>
      <c r="AR356" s="21" t="s">
        <v>120</v>
      </c>
      <c r="AS356" s="21" t="s">
        <v>751</v>
      </c>
      <c r="AT356" s="39">
        <v>2018</v>
      </c>
      <c r="AU356" s="21" t="s">
        <v>752</v>
      </c>
      <c r="AV356" s="21" t="s">
        <v>753</v>
      </c>
      <c r="AW356" s="21" t="s">
        <v>126</v>
      </c>
      <c r="AX356" s="21" t="s">
        <v>1292</v>
      </c>
      <c r="AY356" s="21" t="str">
        <f>"https://doi.org/"&amp;Table1[[#This Row],[DOI]]</f>
        <v>https://doi.org/10.1016/j.conbuildmat.2018.02.045</v>
      </c>
      <c r="AZ356" s="21" t="s">
        <v>120</v>
      </c>
      <c r="BA356" s="21" t="s">
        <v>737</v>
      </c>
      <c r="BB356" s="21" t="s">
        <v>737</v>
      </c>
      <c r="BC356" s="21" t="s">
        <v>754</v>
      </c>
      <c r="BD356" s="21" t="s">
        <v>120</v>
      </c>
      <c r="BE356" s="21" t="s">
        <v>1346</v>
      </c>
      <c r="BF356" s="21" t="s">
        <v>120</v>
      </c>
      <c r="BG356" s="21" t="s">
        <v>120</v>
      </c>
      <c r="BH356" s="21" t="s">
        <v>120</v>
      </c>
      <c r="BI356" s="21" t="s">
        <v>120</v>
      </c>
      <c r="BJ356" s="21" t="s">
        <v>120</v>
      </c>
      <c r="BK356" s="21" t="s">
        <v>120</v>
      </c>
      <c r="BL356" s="21" t="s">
        <v>120</v>
      </c>
      <c r="BM356" s="21" t="s">
        <v>120</v>
      </c>
      <c r="BN356" s="21" t="s">
        <v>120</v>
      </c>
      <c r="BO356" s="21" t="s">
        <v>120</v>
      </c>
      <c r="BP356" s="21" t="s">
        <v>120</v>
      </c>
      <c r="BQ356" s="21" t="s">
        <v>120</v>
      </c>
      <c r="BR356" s="21" t="s">
        <v>120</v>
      </c>
      <c r="BS356" s="21" t="s">
        <v>120</v>
      </c>
      <c r="BT356" s="21" t="s">
        <v>120</v>
      </c>
      <c r="BU356" s="21" t="s">
        <v>120</v>
      </c>
      <c r="BV356" s="21" t="s">
        <v>120</v>
      </c>
      <c r="BW356" s="22" t="s">
        <v>222</v>
      </c>
      <c r="BX356" s="23" t="str">
        <f>_xlfn.XLOOKUP(BW356,dimensions_items!$B$4:$B$35,dimensions_items!$C$4:$C$35,"NULL",0)</f>
        <v>R5.2LAM</v>
      </c>
      <c r="BY356" s="21" t="s">
        <v>37</v>
      </c>
      <c r="BZ356" s="28" t="s">
        <v>26</v>
      </c>
      <c r="CA356" s="28" t="s">
        <v>18</v>
      </c>
      <c r="CB356" s="28" t="s">
        <v>19</v>
      </c>
      <c r="CC356" s="21" t="str">
        <f t="shared" si="18"/>
        <v>RM</v>
      </c>
      <c r="CD356" s="21" t="str">
        <f t="shared" si="19"/>
        <v>C</v>
      </c>
      <c r="CE356" s="21" t="str">
        <f t="shared" si="20"/>
        <v>LAM_BRA</v>
      </c>
      <c r="CF356" s="21">
        <f>IF(ISNUMBER(Table1[[#This Row],[concrete]]),Table1[[#This Row],[concrete]],IF(AND(ISNUMBER(Table1[[#This Row],[cement]]),ISNUMBER(Table1[[#This Row],[aggregates]])),Table1[[#This Row],[cement]]+Table1[[#This Row],[aggregates]],""))</f>
        <v>496.39782609999997</v>
      </c>
    </row>
    <row r="357" spans="1:84" s="8" customFormat="1">
      <c r="A357" s="10">
        <v>355</v>
      </c>
      <c r="B357" s="21" t="s">
        <v>212</v>
      </c>
      <c r="C357" s="21" t="s">
        <v>755</v>
      </c>
      <c r="D357" s="39"/>
      <c r="E357" s="10"/>
      <c r="F357" s="39"/>
      <c r="G357" s="39"/>
      <c r="H357" s="39"/>
      <c r="I357" s="39"/>
      <c r="J357" s="120"/>
      <c r="K357" s="120"/>
      <c r="L357" s="120"/>
      <c r="M357" s="120">
        <v>965.29592660000003</v>
      </c>
      <c r="N357" s="120"/>
      <c r="O357" s="120"/>
      <c r="P357" s="120"/>
      <c r="Q357" s="120"/>
      <c r="R357" s="120"/>
      <c r="S357" s="120"/>
      <c r="T357" s="120"/>
      <c r="U357" s="120"/>
      <c r="V357" s="120"/>
      <c r="W357" s="120"/>
      <c r="X357" s="120"/>
      <c r="Y357" s="120"/>
      <c r="Z357" s="120"/>
      <c r="AA357" s="120"/>
      <c r="AB357" s="120"/>
      <c r="AC357" s="120"/>
      <c r="AD357" s="120"/>
      <c r="AE357" s="120"/>
      <c r="AF357" s="120"/>
      <c r="AG357" s="120"/>
      <c r="AH357" s="120"/>
      <c r="AI357" s="120"/>
      <c r="AJ357" s="120"/>
      <c r="AK357" s="120"/>
      <c r="AL357" s="30" t="s">
        <v>756</v>
      </c>
      <c r="AM357" s="39">
        <v>5</v>
      </c>
      <c r="AN357" s="21" t="s">
        <v>118</v>
      </c>
      <c r="AO357" s="21" t="s">
        <v>24</v>
      </c>
      <c r="AP357" s="21" t="s">
        <v>601</v>
      </c>
      <c r="AQ357" s="21" t="s">
        <v>228</v>
      </c>
      <c r="AR357" s="21" t="s">
        <v>120</v>
      </c>
      <c r="AS357" s="21" t="s">
        <v>751</v>
      </c>
      <c r="AT357" s="39">
        <v>2018</v>
      </c>
      <c r="AU357" s="21" t="s">
        <v>752</v>
      </c>
      <c r="AV357" s="21" t="s">
        <v>753</v>
      </c>
      <c r="AW357" s="21" t="s">
        <v>126</v>
      </c>
      <c r="AX357" s="21" t="s">
        <v>1292</v>
      </c>
      <c r="AY357" s="21" t="str">
        <f>"https://doi.org/"&amp;Table1[[#This Row],[DOI]]</f>
        <v>https://doi.org/10.1016/j.conbuildmat.2018.02.045</v>
      </c>
      <c r="AZ357" s="21" t="s">
        <v>120</v>
      </c>
      <c r="BA357" s="21" t="s">
        <v>737</v>
      </c>
      <c r="BB357" s="21" t="s">
        <v>737</v>
      </c>
      <c r="BC357" s="21" t="s">
        <v>754</v>
      </c>
      <c r="BD357" s="21" t="s">
        <v>120</v>
      </c>
      <c r="BE357" s="21" t="s">
        <v>1346</v>
      </c>
      <c r="BF357" s="21" t="s">
        <v>120</v>
      </c>
      <c r="BG357" s="21" t="s">
        <v>120</v>
      </c>
      <c r="BH357" s="21" t="s">
        <v>120</v>
      </c>
      <c r="BI357" s="21" t="s">
        <v>120</v>
      </c>
      <c r="BJ357" s="21" t="s">
        <v>120</v>
      </c>
      <c r="BK357" s="21" t="s">
        <v>120</v>
      </c>
      <c r="BL357" s="21" t="s">
        <v>120</v>
      </c>
      <c r="BM357" s="21" t="s">
        <v>120</v>
      </c>
      <c r="BN357" s="21" t="s">
        <v>120</v>
      </c>
      <c r="BO357" s="21" t="s">
        <v>120</v>
      </c>
      <c r="BP357" s="21" t="s">
        <v>120</v>
      </c>
      <c r="BQ357" s="21" t="s">
        <v>120</v>
      </c>
      <c r="BR357" s="21" t="s">
        <v>120</v>
      </c>
      <c r="BS357" s="21" t="s">
        <v>120</v>
      </c>
      <c r="BT357" s="21" t="s">
        <v>120</v>
      </c>
      <c r="BU357" s="21" t="s">
        <v>120</v>
      </c>
      <c r="BV357" s="21" t="s">
        <v>120</v>
      </c>
      <c r="BW357" s="22" t="s">
        <v>222</v>
      </c>
      <c r="BX357" s="23" t="str">
        <f>_xlfn.XLOOKUP(BW357,dimensions_items!$B$4:$B$35,dimensions_items!$C$4:$C$35,"NULL",0)</f>
        <v>R5.2LAM</v>
      </c>
      <c r="BY357" s="21" t="s">
        <v>33</v>
      </c>
      <c r="BZ357" s="28" t="s">
        <v>26</v>
      </c>
      <c r="CA357" s="28" t="s">
        <v>18</v>
      </c>
      <c r="CB357" s="28" t="s">
        <v>19</v>
      </c>
      <c r="CC357" s="21" t="str">
        <f t="shared" si="18"/>
        <v>RM</v>
      </c>
      <c r="CD357" s="21" t="str">
        <f t="shared" si="19"/>
        <v>C</v>
      </c>
      <c r="CE357" s="21" t="str">
        <f t="shared" si="20"/>
        <v>LAM_BRA</v>
      </c>
      <c r="CF357" s="21">
        <f>IF(ISNUMBER(Table1[[#This Row],[concrete]]),Table1[[#This Row],[concrete]],IF(AND(ISNUMBER(Table1[[#This Row],[cement]]),ISNUMBER(Table1[[#This Row],[aggregates]])),Table1[[#This Row],[cement]]+Table1[[#This Row],[aggregates]],""))</f>
        <v>965.29592660000003</v>
      </c>
    </row>
    <row r="358" spans="1:84" s="8" customFormat="1">
      <c r="A358" s="10">
        <v>356</v>
      </c>
      <c r="B358" s="21" t="s">
        <v>212</v>
      </c>
      <c r="C358" s="21" t="s">
        <v>749</v>
      </c>
      <c r="D358" s="39"/>
      <c r="E358" s="10"/>
      <c r="F358" s="39"/>
      <c r="G358" s="39"/>
      <c r="H358" s="39"/>
      <c r="I358" s="39"/>
      <c r="J358" s="120"/>
      <c r="K358" s="120"/>
      <c r="L358" s="120"/>
      <c r="M358" s="120">
        <v>782.57829179999999</v>
      </c>
      <c r="N358" s="120"/>
      <c r="O358" s="120"/>
      <c r="P358" s="120"/>
      <c r="Q358" s="120"/>
      <c r="R358" s="120"/>
      <c r="S358" s="120"/>
      <c r="T358" s="120"/>
      <c r="U358" s="120"/>
      <c r="V358" s="120"/>
      <c r="W358" s="120"/>
      <c r="X358" s="120"/>
      <c r="Y358" s="120"/>
      <c r="Z358" s="120"/>
      <c r="AA358" s="120"/>
      <c r="AB358" s="120"/>
      <c r="AC358" s="120"/>
      <c r="AD358" s="120"/>
      <c r="AE358" s="120"/>
      <c r="AF358" s="120"/>
      <c r="AG358" s="120"/>
      <c r="AH358" s="120"/>
      <c r="AI358" s="120"/>
      <c r="AJ358" s="120"/>
      <c r="AK358" s="120"/>
      <c r="AL358" s="30" t="s">
        <v>757</v>
      </c>
      <c r="AM358" s="39">
        <v>4</v>
      </c>
      <c r="AN358" s="21" t="s">
        <v>118</v>
      </c>
      <c r="AO358" s="21" t="s">
        <v>20</v>
      </c>
      <c r="AP358" s="21" t="s">
        <v>601</v>
      </c>
      <c r="AQ358" s="21" t="s">
        <v>228</v>
      </c>
      <c r="AR358" s="21" t="s">
        <v>120</v>
      </c>
      <c r="AS358" s="21" t="s">
        <v>751</v>
      </c>
      <c r="AT358" s="39">
        <v>2018</v>
      </c>
      <c r="AU358" s="21" t="s">
        <v>752</v>
      </c>
      <c r="AV358" s="21" t="s">
        <v>753</v>
      </c>
      <c r="AW358" s="21" t="s">
        <v>126</v>
      </c>
      <c r="AX358" s="21" t="s">
        <v>1292</v>
      </c>
      <c r="AY358" s="21" t="str">
        <f>"https://doi.org/"&amp;Table1[[#This Row],[DOI]]</f>
        <v>https://doi.org/10.1016/j.conbuildmat.2018.02.045</v>
      </c>
      <c r="AZ358" s="21" t="s">
        <v>120</v>
      </c>
      <c r="BA358" s="21" t="s">
        <v>737</v>
      </c>
      <c r="BB358" s="21" t="s">
        <v>737</v>
      </c>
      <c r="BC358" s="21" t="s">
        <v>754</v>
      </c>
      <c r="BD358" s="21" t="s">
        <v>120</v>
      </c>
      <c r="BE358" s="21" t="s">
        <v>1346</v>
      </c>
      <c r="BF358" s="21" t="s">
        <v>120</v>
      </c>
      <c r="BG358" s="21" t="s">
        <v>120</v>
      </c>
      <c r="BH358" s="21" t="s">
        <v>120</v>
      </c>
      <c r="BI358" s="21" t="s">
        <v>120</v>
      </c>
      <c r="BJ358" s="21" t="s">
        <v>120</v>
      </c>
      <c r="BK358" s="21" t="s">
        <v>120</v>
      </c>
      <c r="BL358" s="21" t="s">
        <v>120</v>
      </c>
      <c r="BM358" s="21" t="s">
        <v>120</v>
      </c>
      <c r="BN358" s="21" t="s">
        <v>120</v>
      </c>
      <c r="BO358" s="21" t="s">
        <v>120</v>
      </c>
      <c r="BP358" s="21" t="s">
        <v>120</v>
      </c>
      <c r="BQ358" s="21" t="s">
        <v>120</v>
      </c>
      <c r="BR358" s="21" t="s">
        <v>120</v>
      </c>
      <c r="BS358" s="21" t="s">
        <v>120</v>
      </c>
      <c r="BT358" s="21" t="s">
        <v>120</v>
      </c>
      <c r="BU358" s="21" t="s">
        <v>120</v>
      </c>
      <c r="BV358" s="21" t="s">
        <v>120</v>
      </c>
      <c r="BW358" s="22" t="s">
        <v>222</v>
      </c>
      <c r="BX358" s="23" t="str">
        <f>_xlfn.XLOOKUP(BW358,dimensions_items!$B$4:$B$35,dimensions_items!$C$4:$C$35,"NULL",0)</f>
        <v>R5.2LAM</v>
      </c>
      <c r="BY358" s="27" t="s">
        <v>25</v>
      </c>
      <c r="BZ358" s="28" t="s">
        <v>26</v>
      </c>
      <c r="CA358" s="28" t="s">
        <v>18</v>
      </c>
      <c r="CB358" s="28" t="s">
        <v>19</v>
      </c>
      <c r="CC358" s="21" t="str">
        <f t="shared" si="18"/>
        <v>RS</v>
      </c>
      <c r="CD358" s="21" t="str">
        <f t="shared" si="19"/>
        <v>C</v>
      </c>
      <c r="CE358" s="21" t="str">
        <f t="shared" si="20"/>
        <v>LAM_BRA</v>
      </c>
      <c r="CF358" s="21">
        <f>IF(ISNUMBER(Table1[[#This Row],[concrete]]),Table1[[#This Row],[concrete]],IF(AND(ISNUMBER(Table1[[#This Row],[cement]]),ISNUMBER(Table1[[#This Row],[aggregates]])),Table1[[#This Row],[cement]]+Table1[[#This Row],[aggregates]],""))</f>
        <v>782.57829179999999</v>
      </c>
    </row>
    <row r="359" spans="1:84" s="8" customFormat="1">
      <c r="A359" s="10">
        <v>357</v>
      </c>
      <c r="B359" s="21" t="s">
        <v>212</v>
      </c>
      <c r="C359" s="21" t="s">
        <v>758</v>
      </c>
      <c r="D359" s="39"/>
      <c r="E359" s="10"/>
      <c r="F359" s="39"/>
      <c r="G359" s="39"/>
      <c r="H359" s="39"/>
      <c r="I359" s="39"/>
      <c r="J359" s="120"/>
      <c r="K359" s="120"/>
      <c r="L359" s="120"/>
      <c r="M359" s="120">
        <v>1065.0892859999999</v>
      </c>
      <c r="N359" s="120"/>
      <c r="O359" s="120"/>
      <c r="P359" s="120"/>
      <c r="Q359" s="120"/>
      <c r="R359" s="120"/>
      <c r="S359" s="120"/>
      <c r="T359" s="120"/>
      <c r="U359" s="120"/>
      <c r="V359" s="120"/>
      <c r="W359" s="120"/>
      <c r="X359" s="120"/>
      <c r="Y359" s="120"/>
      <c r="Z359" s="120"/>
      <c r="AA359" s="120"/>
      <c r="AB359" s="120"/>
      <c r="AC359" s="120"/>
      <c r="AD359" s="120"/>
      <c r="AE359" s="120"/>
      <c r="AF359" s="120"/>
      <c r="AG359" s="120"/>
      <c r="AH359" s="120"/>
      <c r="AI359" s="120"/>
      <c r="AJ359" s="120"/>
      <c r="AK359" s="120"/>
      <c r="AL359" s="30" t="s">
        <v>759</v>
      </c>
      <c r="AM359" s="39">
        <v>1</v>
      </c>
      <c r="AN359" s="21" t="s">
        <v>118</v>
      </c>
      <c r="AO359" s="21" t="s">
        <v>20</v>
      </c>
      <c r="AP359" s="21" t="s">
        <v>601</v>
      </c>
      <c r="AQ359" s="21" t="s">
        <v>228</v>
      </c>
      <c r="AR359" s="21" t="s">
        <v>120</v>
      </c>
      <c r="AS359" s="21" t="s">
        <v>751</v>
      </c>
      <c r="AT359" s="39">
        <v>2018</v>
      </c>
      <c r="AU359" s="21" t="s">
        <v>752</v>
      </c>
      <c r="AV359" s="21" t="s">
        <v>753</v>
      </c>
      <c r="AW359" s="21" t="s">
        <v>126</v>
      </c>
      <c r="AX359" s="21" t="s">
        <v>1292</v>
      </c>
      <c r="AY359" s="21" t="str">
        <f>"https://doi.org/"&amp;Table1[[#This Row],[DOI]]</f>
        <v>https://doi.org/10.1016/j.conbuildmat.2018.02.045</v>
      </c>
      <c r="AZ359" s="21" t="s">
        <v>120</v>
      </c>
      <c r="BA359" s="21" t="s">
        <v>737</v>
      </c>
      <c r="BB359" s="21" t="s">
        <v>737</v>
      </c>
      <c r="BC359" s="21" t="s">
        <v>754</v>
      </c>
      <c r="BD359" s="21" t="s">
        <v>120</v>
      </c>
      <c r="BE359" s="21" t="s">
        <v>1346</v>
      </c>
      <c r="BF359" s="21" t="s">
        <v>120</v>
      </c>
      <c r="BG359" s="21" t="s">
        <v>120</v>
      </c>
      <c r="BH359" s="21" t="s">
        <v>120</v>
      </c>
      <c r="BI359" s="21" t="s">
        <v>120</v>
      </c>
      <c r="BJ359" s="21" t="s">
        <v>120</v>
      </c>
      <c r="BK359" s="21" t="s">
        <v>120</v>
      </c>
      <c r="BL359" s="21" t="s">
        <v>120</v>
      </c>
      <c r="BM359" s="21" t="s">
        <v>120</v>
      </c>
      <c r="BN359" s="21" t="s">
        <v>120</v>
      </c>
      <c r="BO359" s="21" t="s">
        <v>120</v>
      </c>
      <c r="BP359" s="21" t="s">
        <v>120</v>
      </c>
      <c r="BQ359" s="21" t="s">
        <v>120</v>
      </c>
      <c r="BR359" s="21" t="s">
        <v>120</v>
      </c>
      <c r="BS359" s="21" t="s">
        <v>120</v>
      </c>
      <c r="BT359" s="21" t="s">
        <v>120</v>
      </c>
      <c r="BU359" s="21" t="s">
        <v>120</v>
      </c>
      <c r="BV359" s="21" t="s">
        <v>120</v>
      </c>
      <c r="BW359" s="22" t="s">
        <v>222</v>
      </c>
      <c r="BX359" s="23" t="str">
        <f>_xlfn.XLOOKUP(BW359,dimensions_items!$B$4:$B$35,dimensions_items!$C$4:$C$35,"NULL",0)</f>
        <v>R5.2LAM</v>
      </c>
      <c r="BY359" s="27" t="s">
        <v>25</v>
      </c>
      <c r="BZ359" s="28" t="s">
        <v>26</v>
      </c>
      <c r="CA359" s="28" t="s">
        <v>18</v>
      </c>
      <c r="CB359" s="28" t="s">
        <v>19</v>
      </c>
      <c r="CC359" s="21" t="str">
        <f t="shared" si="18"/>
        <v>RS</v>
      </c>
      <c r="CD359" s="21" t="str">
        <f t="shared" si="19"/>
        <v>C</v>
      </c>
      <c r="CE359" s="21" t="str">
        <f t="shared" si="20"/>
        <v>LAM_BRA</v>
      </c>
      <c r="CF359" s="21">
        <f>IF(ISNUMBER(Table1[[#This Row],[concrete]]),Table1[[#This Row],[concrete]],IF(AND(ISNUMBER(Table1[[#This Row],[cement]]),ISNUMBER(Table1[[#This Row],[aggregates]])),Table1[[#This Row],[cement]]+Table1[[#This Row],[aggregates]],""))</f>
        <v>1065.0892859999999</v>
      </c>
    </row>
    <row r="360" spans="1:84" s="8" customFormat="1">
      <c r="A360" s="10">
        <v>358</v>
      </c>
      <c r="B360" s="21" t="s">
        <v>760</v>
      </c>
      <c r="C360" s="21" t="s">
        <v>761</v>
      </c>
      <c r="D360" s="39"/>
      <c r="E360" s="10"/>
      <c r="F360" s="39">
        <v>35.5</v>
      </c>
      <c r="G360" s="39"/>
      <c r="H360" s="39"/>
      <c r="I360" s="39"/>
      <c r="J360" s="120">
        <v>24.75</v>
      </c>
      <c r="K360" s="120"/>
      <c r="L360" s="120"/>
      <c r="M360" s="120">
        <v>225.90625</v>
      </c>
      <c r="N360" s="120"/>
      <c r="O360" s="120"/>
      <c r="P360" s="120"/>
      <c r="Q360" s="120"/>
      <c r="R360" s="120"/>
      <c r="S360" s="120"/>
      <c r="T360" s="120"/>
      <c r="U360" s="120"/>
      <c r="V360" s="120"/>
      <c r="W360" s="120"/>
      <c r="X360" s="120"/>
      <c r="Y360" s="120"/>
      <c r="Z360" s="120"/>
      <c r="AA360" s="120"/>
      <c r="AB360" s="120"/>
      <c r="AC360" s="120"/>
      <c r="AD360" s="120"/>
      <c r="AE360" s="120"/>
      <c r="AF360" s="120"/>
      <c r="AG360" s="120"/>
      <c r="AH360" s="120"/>
      <c r="AI360" s="120"/>
      <c r="AJ360" s="120"/>
      <c r="AK360" s="120"/>
      <c r="AL360" s="21" t="s">
        <v>762</v>
      </c>
      <c r="AM360" s="39">
        <v>1</v>
      </c>
      <c r="AN360" s="21" t="s">
        <v>118</v>
      </c>
      <c r="AO360" s="21" t="s">
        <v>20</v>
      </c>
      <c r="AP360" s="21" t="s">
        <v>763</v>
      </c>
      <c r="AQ360" s="21" t="s">
        <v>228</v>
      </c>
      <c r="AR360" s="21" t="s">
        <v>120</v>
      </c>
      <c r="AS360" s="21" t="s">
        <v>764</v>
      </c>
      <c r="AT360" s="39">
        <v>2014</v>
      </c>
      <c r="AU360" s="21" t="s">
        <v>765</v>
      </c>
      <c r="AV360" s="21" t="s">
        <v>217</v>
      </c>
      <c r="AW360" s="21" t="s">
        <v>126</v>
      </c>
      <c r="AX360" s="21" t="s">
        <v>1293</v>
      </c>
      <c r="AY360" s="21" t="str">
        <f>"https://doi.org/"&amp;Table1[[#This Row],[DOI]]</f>
        <v>https://doi.org/10.1016/j.jclepro.2014.01.090</v>
      </c>
      <c r="AZ360" s="21" t="s">
        <v>120</v>
      </c>
      <c r="BA360" s="21" t="s">
        <v>737</v>
      </c>
      <c r="BB360" s="21" t="s">
        <v>737</v>
      </c>
      <c r="BC360" s="21" t="s">
        <v>766</v>
      </c>
      <c r="BD360" s="21" t="s">
        <v>120</v>
      </c>
      <c r="BE360" s="21" t="s">
        <v>1346</v>
      </c>
      <c r="BF360" s="21" t="s">
        <v>120</v>
      </c>
      <c r="BG360" s="21" t="s">
        <v>120</v>
      </c>
      <c r="BH360" s="21" t="s">
        <v>120</v>
      </c>
      <c r="BI360" s="21" t="s">
        <v>120</v>
      </c>
      <c r="BJ360" s="21" t="s">
        <v>120</v>
      </c>
      <c r="BK360" s="21" t="s">
        <v>120</v>
      </c>
      <c r="BL360" s="21" t="s">
        <v>120</v>
      </c>
      <c r="BM360" s="21" t="s">
        <v>120</v>
      </c>
      <c r="BN360" s="21" t="s">
        <v>120</v>
      </c>
      <c r="BO360" s="21" t="s">
        <v>120</v>
      </c>
      <c r="BP360" s="21" t="s">
        <v>120</v>
      </c>
      <c r="BQ360" s="21" t="s">
        <v>120</v>
      </c>
      <c r="BR360" s="21" t="s">
        <v>120</v>
      </c>
      <c r="BS360" s="21" t="s">
        <v>120</v>
      </c>
      <c r="BT360" s="21" t="s">
        <v>120</v>
      </c>
      <c r="BU360" s="21" t="s">
        <v>120</v>
      </c>
      <c r="BV360" s="21" t="s">
        <v>120</v>
      </c>
      <c r="BW360" s="22" t="s">
        <v>368</v>
      </c>
      <c r="BX360" s="23" t="str">
        <f>_xlfn.XLOOKUP(BW360,dimensions_items!$B$4:$B$35,dimensions_items!$C$4:$C$35,"NULL",0)</f>
        <v>R5.2LAM</v>
      </c>
      <c r="BY360" s="27" t="s">
        <v>25</v>
      </c>
      <c r="BZ360" s="28" t="s">
        <v>1598</v>
      </c>
      <c r="CA360" s="28" t="s">
        <v>18</v>
      </c>
      <c r="CB360" s="22" t="s">
        <v>23</v>
      </c>
      <c r="CC360" s="21" t="str">
        <f t="shared" si="18"/>
        <v>RS</v>
      </c>
      <c r="CD360" s="21" t="str">
        <f t="shared" si="19"/>
        <v>T</v>
      </c>
      <c r="CE360" s="21" t="str">
        <f t="shared" si="20"/>
        <v>LAM_LAM-M</v>
      </c>
      <c r="CF360" s="21">
        <f>IF(ISNUMBER(Table1[[#This Row],[concrete]]),Table1[[#This Row],[concrete]],IF(AND(ISNUMBER(Table1[[#This Row],[cement]]),ISNUMBER(Table1[[#This Row],[aggregates]])),Table1[[#This Row],[cement]]+Table1[[#This Row],[aggregates]],""))</f>
        <v>225.90625</v>
      </c>
    </row>
    <row r="361" spans="1:84" s="8" customFormat="1">
      <c r="A361" s="10">
        <v>359</v>
      </c>
      <c r="B361" s="21" t="s">
        <v>767</v>
      </c>
      <c r="C361" s="21" t="s">
        <v>768</v>
      </c>
      <c r="D361" s="39"/>
      <c r="E361" s="10"/>
      <c r="F361" s="39">
        <v>39.285714290000001</v>
      </c>
      <c r="G361" s="39"/>
      <c r="H361" s="39">
        <v>0.39285714300000002</v>
      </c>
      <c r="I361" s="39"/>
      <c r="J361" s="120">
        <v>17.678571430000002</v>
      </c>
      <c r="K361" s="120"/>
      <c r="L361" s="120"/>
      <c r="M361" s="120">
        <v>894.85714289999999</v>
      </c>
      <c r="N361" s="120"/>
      <c r="O361" s="120"/>
      <c r="P361" s="120"/>
      <c r="Q361" s="120"/>
      <c r="R361" s="120"/>
      <c r="S361" s="120"/>
      <c r="T361" s="120"/>
      <c r="U361" s="120"/>
      <c r="V361" s="120"/>
      <c r="W361" s="120"/>
      <c r="X361" s="120"/>
      <c r="Y361" s="120"/>
      <c r="Z361" s="120"/>
      <c r="AA361" s="120"/>
      <c r="AB361" s="120">
        <v>1.071428571</v>
      </c>
      <c r="AC361" s="120"/>
      <c r="AD361" s="120"/>
      <c r="AE361" s="120"/>
      <c r="AF361" s="120"/>
      <c r="AG361" s="120"/>
      <c r="AH361" s="120"/>
      <c r="AI361" s="120"/>
      <c r="AJ361" s="120"/>
      <c r="AK361" s="120"/>
      <c r="AL361" s="21" t="s">
        <v>769</v>
      </c>
      <c r="AM361" s="39">
        <v>2</v>
      </c>
      <c r="AN361" s="21" t="s">
        <v>118</v>
      </c>
      <c r="AO361" s="21" t="s">
        <v>24</v>
      </c>
      <c r="AP361" s="21" t="s">
        <v>601</v>
      </c>
      <c r="AQ361" s="21" t="s">
        <v>228</v>
      </c>
      <c r="AR361" s="21" t="s">
        <v>120</v>
      </c>
      <c r="AS361" s="21" t="s">
        <v>770</v>
      </c>
      <c r="AT361" s="39">
        <v>2010</v>
      </c>
      <c r="AU361" s="21" t="s">
        <v>771</v>
      </c>
      <c r="AV361" s="21" t="s">
        <v>772</v>
      </c>
      <c r="AW361" s="21" t="s">
        <v>126</v>
      </c>
      <c r="AX361" s="21" t="s">
        <v>1294</v>
      </c>
      <c r="AY361" s="21" t="str">
        <f>"https://doi.org/"&amp;Table1[[#This Row],[DOI]]</f>
        <v>https://doi.org/10.1016/j.scitotenv.2010.02.021</v>
      </c>
      <c r="AZ361" s="21" t="s">
        <v>120</v>
      </c>
      <c r="BA361" s="21" t="s">
        <v>737</v>
      </c>
      <c r="BB361" s="21" t="s">
        <v>737</v>
      </c>
      <c r="BC361" s="21" t="s">
        <v>773</v>
      </c>
      <c r="BD361" s="21" t="s">
        <v>120</v>
      </c>
      <c r="BE361" s="21" t="s">
        <v>1346</v>
      </c>
      <c r="BF361" s="21" t="s">
        <v>120</v>
      </c>
      <c r="BG361" s="21" t="s">
        <v>120</v>
      </c>
      <c r="BH361" s="21" t="s">
        <v>120</v>
      </c>
      <c r="BI361" s="21" t="s">
        <v>120</v>
      </c>
      <c r="BJ361" s="21" t="s">
        <v>120</v>
      </c>
      <c r="BK361" s="21" t="s">
        <v>120</v>
      </c>
      <c r="BL361" s="21" t="s">
        <v>120</v>
      </c>
      <c r="BM361" s="21" t="s">
        <v>120</v>
      </c>
      <c r="BN361" s="21" t="s">
        <v>120</v>
      </c>
      <c r="BO361" s="21" t="s">
        <v>120</v>
      </c>
      <c r="BP361" s="21" t="s">
        <v>120</v>
      </c>
      <c r="BQ361" s="21" t="s">
        <v>120</v>
      </c>
      <c r="BR361" s="21" t="s">
        <v>120</v>
      </c>
      <c r="BS361" s="21" t="s">
        <v>120</v>
      </c>
      <c r="BT361" s="21" t="s">
        <v>120</v>
      </c>
      <c r="BU361" s="21" t="s">
        <v>120</v>
      </c>
      <c r="BV361" s="21" t="s">
        <v>120</v>
      </c>
      <c r="BW361" s="22" t="s">
        <v>368</v>
      </c>
      <c r="BX361" s="23" t="str">
        <f>_xlfn.XLOOKUP(BW361,dimensions_items!$B$4:$B$35,dimensions_items!$C$4:$C$35,"NULL",0)</f>
        <v>R5.2LAM</v>
      </c>
      <c r="BY361" s="21" t="s">
        <v>29</v>
      </c>
      <c r="BZ361" s="22" t="s">
        <v>1492</v>
      </c>
      <c r="CA361" s="22" t="s">
        <v>22</v>
      </c>
      <c r="CB361" s="22" t="s">
        <v>19</v>
      </c>
      <c r="CC361" s="21" t="str">
        <f t="shared" si="18"/>
        <v>RM</v>
      </c>
      <c r="CD361" s="21" t="str">
        <f t="shared" si="19"/>
        <v>M</v>
      </c>
      <c r="CE361" s="21" t="str">
        <f t="shared" si="20"/>
        <v>LAM_LAM-M</v>
      </c>
      <c r="CF361" s="21">
        <f>IF(ISNUMBER(Table1[[#This Row],[concrete]]),Table1[[#This Row],[concrete]],IF(AND(ISNUMBER(Table1[[#This Row],[cement]]),ISNUMBER(Table1[[#This Row],[aggregates]])),Table1[[#This Row],[cement]]+Table1[[#This Row],[aggregates]],""))</f>
        <v>894.85714289999999</v>
      </c>
    </row>
    <row r="362" spans="1:84" s="8" customFormat="1">
      <c r="A362" s="10">
        <v>360</v>
      </c>
      <c r="B362" s="21" t="s">
        <v>774</v>
      </c>
      <c r="C362" s="21" t="s">
        <v>119</v>
      </c>
      <c r="D362" s="39"/>
      <c r="E362" s="10"/>
      <c r="F362" s="39">
        <v>9.4715250970000007</v>
      </c>
      <c r="G362" s="39"/>
      <c r="H362" s="39">
        <v>3.0662805660000001</v>
      </c>
      <c r="I362" s="39"/>
      <c r="J362" s="120">
        <v>7.4485199489999996</v>
      </c>
      <c r="K362" s="120"/>
      <c r="L362" s="120"/>
      <c r="M362" s="120">
        <v>711.969112</v>
      </c>
      <c r="N362" s="120"/>
      <c r="O362" s="120"/>
      <c r="P362" s="120"/>
      <c r="Q362" s="120"/>
      <c r="R362" s="120"/>
      <c r="S362" s="120"/>
      <c r="T362" s="120"/>
      <c r="U362" s="120"/>
      <c r="V362" s="120"/>
      <c r="W362" s="120"/>
      <c r="X362" s="120"/>
      <c r="Y362" s="120"/>
      <c r="Z362" s="120"/>
      <c r="AA362" s="120"/>
      <c r="AB362" s="120">
        <v>3.6196910999999998E-2</v>
      </c>
      <c r="AC362" s="120"/>
      <c r="AD362" s="120"/>
      <c r="AE362" s="120"/>
      <c r="AF362" s="120"/>
      <c r="AG362" s="120"/>
      <c r="AH362" s="120"/>
      <c r="AI362" s="120"/>
      <c r="AJ362" s="120"/>
      <c r="AK362" s="120"/>
      <c r="AL362" s="21" t="s">
        <v>775</v>
      </c>
      <c r="AM362" s="39">
        <v>1</v>
      </c>
      <c r="AN362" s="21" t="s">
        <v>118</v>
      </c>
      <c r="AO362" s="21" t="s">
        <v>20</v>
      </c>
      <c r="AP362" s="21" t="s">
        <v>601</v>
      </c>
      <c r="AQ362" s="21" t="s">
        <v>228</v>
      </c>
      <c r="AR362" s="21" t="s">
        <v>120</v>
      </c>
      <c r="AS362" s="21" t="s">
        <v>776</v>
      </c>
      <c r="AT362" s="39">
        <v>2014</v>
      </c>
      <c r="AU362" s="21" t="s">
        <v>777</v>
      </c>
      <c r="AV362" s="21" t="s">
        <v>778</v>
      </c>
      <c r="AW362" s="21" t="s">
        <v>126</v>
      </c>
      <c r="AX362" s="21" t="s">
        <v>1295</v>
      </c>
      <c r="AY362" s="21" t="str">
        <f>"https://doi.org/"&amp;Table1[[#This Row],[DOI]]</f>
        <v>https://doi.org/10.3934/energy.2014.1.18</v>
      </c>
      <c r="AZ362" s="21" t="s">
        <v>120</v>
      </c>
      <c r="BA362" s="21" t="s">
        <v>737</v>
      </c>
      <c r="BB362" s="21" t="s">
        <v>737</v>
      </c>
      <c r="BC362" s="21" t="s">
        <v>779</v>
      </c>
      <c r="BD362" s="21" t="s">
        <v>120</v>
      </c>
      <c r="BE362" s="21" t="s">
        <v>1346</v>
      </c>
      <c r="BF362" s="21" t="s">
        <v>120</v>
      </c>
      <c r="BG362" s="21" t="s">
        <v>120</v>
      </c>
      <c r="BH362" s="21" t="s">
        <v>120</v>
      </c>
      <c r="BI362" s="21" t="s">
        <v>120</v>
      </c>
      <c r="BJ362" s="21" t="s">
        <v>120</v>
      </c>
      <c r="BK362" s="21" t="s">
        <v>120</v>
      </c>
      <c r="BL362" s="21" t="s">
        <v>120</v>
      </c>
      <c r="BM362" s="21" t="s">
        <v>120</v>
      </c>
      <c r="BN362" s="21" t="s">
        <v>120</v>
      </c>
      <c r="BO362" s="21" t="s">
        <v>120</v>
      </c>
      <c r="BP362" s="21" t="s">
        <v>120</v>
      </c>
      <c r="BQ362" s="21" t="s">
        <v>120</v>
      </c>
      <c r="BR362" s="21" t="s">
        <v>120</v>
      </c>
      <c r="BS362" s="21" t="s">
        <v>120</v>
      </c>
      <c r="BT362" s="21" t="s">
        <v>120</v>
      </c>
      <c r="BU362" s="21" t="s">
        <v>120</v>
      </c>
      <c r="BV362" s="21" t="s">
        <v>120</v>
      </c>
      <c r="BW362" s="22" t="s">
        <v>780</v>
      </c>
      <c r="BX362" s="23" t="str">
        <f>_xlfn.XLOOKUP(BW362,dimensions_items!$B$4:$B$35,dimensions_items!$C$4:$C$35,"NULL",0)</f>
        <v>R5.2MAF</v>
      </c>
      <c r="BY362" s="23" t="s">
        <v>25</v>
      </c>
      <c r="BZ362" s="22" t="s">
        <v>1493</v>
      </c>
      <c r="CA362" s="28" t="s">
        <v>22</v>
      </c>
      <c r="CB362" s="22" t="s">
        <v>19</v>
      </c>
      <c r="CC362" s="21" t="str">
        <f t="shared" si="18"/>
        <v>RS</v>
      </c>
      <c r="CD362" s="21" t="str">
        <f t="shared" si="19"/>
        <v>M</v>
      </c>
      <c r="CE362" s="21" t="str">
        <f t="shared" si="20"/>
        <v>MAF_SSA-L</v>
      </c>
      <c r="CF362" s="21">
        <f>IF(ISNUMBER(Table1[[#This Row],[concrete]]),Table1[[#This Row],[concrete]],IF(AND(ISNUMBER(Table1[[#This Row],[cement]]),ISNUMBER(Table1[[#This Row],[aggregates]])),Table1[[#This Row],[cement]]+Table1[[#This Row],[aggregates]],""))</f>
        <v>711.969112</v>
      </c>
    </row>
    <row r="363" spans="1:84" s="8" customFormat="1">
      <c r="A363" s="10">
        <v>361</v>
      </c>
      <c r="B363" s="21" t="s">
        <v>774</v>
      </c>
      <c r="C363" s="21" t="s">
        <v>119</v>
      </c>
      <c r="D363" s="39"/>
      <c r="E363" s="10"/>
      <c r="F363" s="39">
        <v>8.3975181859999992</v>
      </c>
      <c r="G363" s="39"/>
      <c r="H363" s="39">
        <v>2.7064612750000001</v>
      </c>
      <c r="I363" s="39"/>
      <c r="J363" s="120">
        <v>6.3243474539999998</v>
      </c>
      <c r="K363" s="120"/>
      <c r="L363" s="120"/>
      <c r="M363" s="120">
        <v>639.35601199999996</v>
      </c>
      <c r="N363" s="120"/>
      <c r="O363" s="120"/>
      <c r="P363" s="120"/>
      <c r="Q363" s="120"/>
      <c r="R363" s="120"/>
      <c r="S363" s="120"/>
      <c r="T363" s="120"/>
      <c r="U363" s="120"/>
      <c r="V363" s="120"/>
      <c r="W363" s="120"/>
      <c r="X363" s="120"/>
      <c r="Y363" s="120"/>
      <c r="Z363" s="120"/>
      <c r="AA363" s="120"/>
      <c r="AB363" s="120">
        <v>3.4766795000000003E-2</v>
      </c>
      <c r="AC363" s="120"/>
      <c r="AD363" s="120"/>
      <c r="AE363" s="120"/>
      <c r="AF363" s="120"/>
      <c r="AG363" s="120"/>
      <c r="AH363" s="120"/>
      <c r="AI363" s="120"/>
      <c r="AJ363" s="120"/>
      <c r="AK363" s="120"/>
      <c r="AL363" s="30" t="s">
        <v>781</v>
      </c>
      <c r="AM363" s="39">
        <v>1</v>
      </c>
      <c r="AN363" s="21" t="s">
        <v>118</v>
      </c>
      <c r="AO363" s="21" t="s">
        <v>20</v>
      </c>
      <c r="AP363" s="21" t="s">
        <v>601</v>
      </c>
      <c r="AQ363" s="21" t="s">
        <v>228</v>
      </c>
      <c r="AR363" s="21" t="s">
        <v>120</v>
      </c>
      <c r="AS363" s="21" t="s">
        <v>776</v>
      </c>
      <c r="AT363" s="39">
        <v>2014</v>
      </c>
      <c r="AU363" s="21" t="s">
        <v>777</v>
      </c>
      <c r="AV363" s="21" t="s">
        <v>778</v>
      </c>
      <c r="AW363" s="21" t="s">
        <v>126</v>
      </c>
      <c r="AX363" s="21" t="s">
        <v>1295</v>
      </c>
      <c r="AY363" s="21" t="str">
        <f>"https://doi.org/"&amp;Table1[[#This Row],[DOI]]</f>
        <v>https://doi.org/10.3934/energy.2014.1.18</v>
      </c>
      <c r="AZ363" s="21" t="s">
        <v>1571</v>
      </c>
      <c r="BA363" s="21" t="s">
        <v>737</v>
      </c>
      <c r="BB363" s="21" t="s">
        <v>737</v>
      </c>
      <c r="BC363" s="21" t="s">
        <v>120</v>
      </c>
      <c r="BD363" s="21" t="s">
        <v>120</v>
      </c>
      <c r="BE363" s="21" t="s">
        <v>1346</v>
      </c>
      <c r="BF363" s="21" t="s">
        <v>120</v>
      </c>
      <c r="BG363" s="21" t="s">
        <v>120</v>
      </c>
      <c r="BH363" s="21" t="s">
        <v>120</v>
      </c>
      <c r="BI363" s="21" t="s">
        <v>120</v>
      </c>
      <c r="BJ363" s="21" t="s">
        <v>120</v>
      </c>
      <c r="BK363" s="21" t="s">
        <v>120</v>
      </c>
      <c r="BL363" s="21" t="s">
        <v>120</v>
      </c>
      <c r="BM363" s="21" t="s">
        <v>120</v>
      </c>
      <c r="BN363" s="21" t="s">
        <v>120</v>
      </c>
      <c r="BO363" s="21" t="s">
        <v>120</v>
      </c>
      <c r="BP363" s="21" t="s">
        <v>120</v>
      </c>
      <c r="BQ363" s="21" t="s">
        <v>120</v>
      </c>
      <c r="BR363" s="21" t="s">
        <v>120</v>
      </c>
      <c r="BS363" s="21" t="s">
        <v>120</v>
      </c>
      <c r="BT363" s="21" t="s">
        <v>120</v>
      </c>
      <c r="BU363" s="21" t="s">
        <v>120</v>
      </c>
      <c r="BV363" s="21" t="s">
        <v>120</v>
      </c>
      <c r="BW363" s="22" t="s">
        <v>780</v>
      </c>
      <c r="BX363" s="23" t="str">
        <f>_xlfn.XLOOKUP(BW363,dimensions_items!$B$4:$B$35,dimensions_items!$C$4:$C$35,"NULL",0)</f>
        <v>R5.2MAF</v>
      </c>
      <c r="BY363" s="23" t="s">
        <v>25</v>
      </c>
      <c r="BZ363" s="22" t="s">
        <v>1492</v>
      </c>
      <c r="CA363" s="22" t="s">
        <v>18</v>
      </c>
      <c r="CB363" s="22" t="s">
        <v>19</v>
      </c>
      <c r="CC363" s="21" t="str">
        <f t="shared" si="18"/>
        <v>RS</v>
      </c>
      <c r="CD363" s="21" t="str">
        <f t="shared" si="19"/>
        <v>M</v>
      </c>
      <c r="CE363" s="21" t="str">
        <f t="shared" si="20"/>
        <v>MAF_SSA-L</v>
      </c>
      <c r="CF363" s="21">
        <f>IF(ISNUMBER(Table1[[#This Row],[concrete]]),Table1[[#This Row],[concrete]],IF(AND(ISNUMBER(Table1[[#This Row],[cement]]),ISNUMBER(Table1[[#This Row],[aggregates]])),Table1[[#This Row],[cement]]+Table1[[#This Row],[aggregates]],""))</f>
        <v>639.35601199999996</v>
      </c>
    </row>
    <row r="364" spans="1:84" s="8" customFormat="1">
      <c r="A364" s="10">
        <v>362</v>
      </c>
      <c r="B364" s="21" t="s">
        <v>782</v>
      </c>
      <c r="C364" s="21" t="s">
        <v>783</v>
      </c>
      <c r="D364" s="39">
        <v>2013</v>
      </c>
      <c r="E364" s="10"/>
      <c r="F364" s="39">
        <v>26.72839506</v>
      </c>
      <c r="G364" s="39"/>
      <c r="H364" s="39"/>
      <c r="I364" s="39"/>
      <c r="J364" s="120">
        <v>42.057098770000003</v>
      </c>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21"/>
      <c r="AM364" s="39">
        <v>3</v>
      </c>
      <c r="AN364" s="21" t="s">
        <v>118</v>
      </c>
      <c r="AO364" s="21" t="s">
        <v>20</v>
      </c>
      <c r="AP364" s="21" t="s">
        <v>601</v>
      </c>
      <c r="AQ364" s="21" t="s">
        <v>228</v>
      </c>
      <c r="AR364" s="21" t="s">
        <v>120</v>
      </c>
      <c r="AS364" s="21" t="s">
        <v>784</v>
      </c>
      <c r="AT364" s="39">
        <v>2015</v>
      </c>
      <c r="AU364" s="21" t="s">
        <v>785</v>
      </c>
      <c r="AV364" s="21" t="s">
        <v>786</v>
      </c>
      <c r="AW364" s="21" t="s">
        <v>126</v>
      </c>
      <c r="AX364" s="21" t="s">
        <v>119</v>
      </c>
      <c r="AY364" s="21" t="s">
        <v>787</v>
      </c>
      <c r="AZ364" s="21" t="s">
        <v>120</v>
      </c>
      <c r="BA364" s="21" t="s">
        <v>737</v>
      </c>
      <c r="BB364" s="21" t="s">
        <v>737</v>
      </c>
      <c r="BC364" s="21" t="s">
        <v>120</v>
      </c>
      <c r="BD364" s="21" t="s">
        <v>120</v>
      </c>
      <c r="BE364" s="21" t="s">
        <v>1346</v>
      </c>
      <c r="BF364" s="21" t="s">
        <v>120</v>
      </c>
      <c r="BG364" s="21" t="s">
        <v>120</v>
      </c>
      <c r="BH364" s="21" t="s">
        <v>120</v>
      </c>
      <c r="BI364" s="21" t="s">
        <v>120</v>
      </c>
      <c r="BJ364" s="21" t="s">
        <v>120</v>
      </c>
      <c r="BK364" s="21" t="s">
        <v>120</v>
      </c>
      <c r="BL364" s="21" t="s">
        <v>120</v>
      </c>
      <c r="BM364" s="21" t="s">
        <v>120</v>
      </c>
      <c r="BN364" s="21" t="s">
        <v>120</v>
      </c>
      <c r="BO364" s="21" t="s">
        <v>120</v>
      </c>
      <c r="BP364" s="21" t="s">
        <v>120</v>
      </c>
      <c r="BQ364" s="21" t="s">
        <v>120</v>
      </c>
      <c r="BR364" s="21" t="s">
        <v>120</v>
      </c>
      <c r="BS364" s="21" t="s">
        <v>120</v>
      </c>
      <c r="BT364" s="21" t="s">
        <v>120</v>
      </c>
      <c r="BU364" s="21" t="s">
        <v>120</v>
      </c>
      <c r="BV364" s="21" t="s">
        <v>120</v>
      </c>
      <c r="BW364" s="22" t="s">
        <v>780</v>
      </c>
      <c r="BX364" s="23" t="str">
        <f>_xlfn.XLOOKUP(BW364,dimensions_items!$B$4:$B$35,dimensions_items!$C$4:$C$35,"NULL",0)</f>
        <v>R5.2MAF</v>
      </c>
      <c r="BY364" s="21" t="s">
        <v>29</v>
      </c>
      <c r="BZ364" s="22" t="s">
        <v>17</v>
      </c>
      <c r="CA364" s="22" t="s">
        <v>18</v>
      </c>
      <c r="CB364" s="22" t="s">
        <v>19</v>
      </c>
      <c r="CC364" s="21" t="str">
        <f t="shared" si="18"/>
        <v>RM</v>
      </c>
      <c r="CD364" s="21" t="str">
        <f t="shared" si="19"/>
        <v>C</v>
      </c>
      <c r="CE364" s="21" t="str">
        <f t="shared" si="20"/>
        <v>MAF_SSA-L</v>
      </c>
      <c r="CF364" s="21" t="str">
        <f>IF(ISNUMBER(Table1[[#This Row],[concrete]]),Table1[[#This Row],[concrete]],IF(AND(ISNUMBER(Table1[[#This Row],[cement]]),ISNUMBER(Table1[[#This Row],[aggregates]])),Table1[[#This Row],[cement]]+Table1[[#This Row],[aggregates]],""))</f>
        <v/>
      </c>
    </row>
    <row r="365" spans="1:84" s="8" customFormat="1">
      <c r="A365" s="10">
        <v>363</v>
      </c>
      <c r="B365" s="21" t="s">
        <v>788</v>
      </c>
      <c r="C365" s="21" t="s">
        <v>789</v>
      </c>
      <c r="D365" s="39"/>
      <c r="E365" s="10"/>
      <c r="F365" s="39"/>
      <c r="G365" s="39"/>
      <c r="H365" s="39"/>
      <c r="I365" s="39"/>
      <c r="J365" s="120"/>
      <c r="K365" s="120"/>
      <c r="L365" s="120"/>
      <c r="M365" s="120"/>
      <c r="N365" s="120"/>
      <c r="O365" s="120"/>
      <c r="P365" s="120"/>
      <c r="Q365" s="120"/>
      <c r="R365" s="120"/>
      <c r="S365" s="120"/>
      <c r="T365" s="120"/>
      <c r="U365" s="120"/>
      <c r="V365" s="120"/>
      <c r="W365" s="120"/>
      <c r="X365" s="120"/>
      <c r="Y365" s="120"/>
      <c r="Z365" s="120"/>
      <c r="AA365" s="120"/>
      <c r="AB365" s="120"/>
      <c r="AC365" s="120"/>
      <c r="AD365" s="120"/>
      <c r="AE365" s="120"/>
      <c r="AF365" s="120"/>
      <c r="AG365" s="120"/>
      <c r="AH365" s="120"/>
      <c r="AI365" s="120"/>
      <c r="AJ365" s="120"/>
      <c r="AK365" s="120"/>
      <c r="AL365" s="21" t="s">
        <v>120</v>
      </c>
      <c r="AM365" s="39" t="s">
        <v>120</v>
      </c>
      <c r="AN365" s="21" t="s">
        <v>118</v>
      </c>
      <c r="AO365" s="21" t="s">
        <v>20</v>
      </c>
      <c r="AP365" s="21" t="s">
        <v>763</v>
      </c>
      <c r="AQ365" s="21" t="s">
        <v>228</v>
      </c>
      <c r="AR365" s="21" t="s">
        <v>120</v>
      </c>
      <c r="AS365" s="21" t="s">
        <v>790</v>
      </c>
      <c r="AT365" s="39">
        <v>2003</v>
      </c>
      <c r="AU365" s="21" t="s">
        <v>791</v>
      </c>
      <c r="AV365" s="21" t="s">
        <v>792</v>
      </c>
      <c r="AW365" s="21" t="s">
        <v>126</v>
      </c>
      <c r="AX365" s="21" t="s">
        <v>119</v>
      </c>
      <c r="AY365" s="21" t="s">
        <v>793</v>
      </c>
      <c r="AZ365" s="21" t="s">
        <v>120</v>
      </c>
      <c r="BA365" s="21" t="s">
        <v>737</v>
      </c>
      <c r="BB365" s="21" t="s">
        <v>737</v>
      </c>
      <c r="BC365" s="21" t="s">
        <v>120</v>
      </c>
      <c r="BD365" s="21" t="s">
        <v>120</v>
      </c>
      <c r="BE365" s="21" t="s">
        <v>1346</v>
      </c>
      <c r="BF365" s="21" t="s">
        <v>120</v>
      </c>
      <c r="BG365" s="21" t="s">
        <v>120</v>
      </c>
      <c r="BH365" s="21" t="s">
        <v>120</v>
      </c>
      <c r="BI365" s="21" t="s">
        <v>120</v>
      </c>
      <c r="BJ365" s="21" t="s">
        <v>120</v>
      </c>
      <c r="BK365" s="21" t="s">
        <v>120</v>
      </c>
      <c r="BL365" s="21" t="s">
        <v>120</v>
      </c>
      <c r="BM365" s="21" t="s">
        <v>120</v>
      </c>
      <c r="BN365" s="21" t="s">
        <v>120</v>
      </c>
      <c r="BO365" s="21" t="s">
        <v>120</v>
      </c>
      <c r="BP365" s="21" t="s">
        <v>120</v>
      </c>
      <c r="BQ365" s="21" t="s">
        <v>120</v>
      </c>
      <c r="BR365" s="21" t="s">
        <v>120</v>
      </c>
      <c r="BS365" s="21" t="s">
        <v>120</v>
      </c>
      <c r="BT365" s="21" t="s">
        <v>120</v>
      </c>
      <c r="BU365" s="21" t="s">
        <v>120</v>
      </c>
      <c r="BV365" s="21" t="s">
        <v>120</v>
      </c>
      <c r="BW365" s="22" t="s">
        <v>794</v>
      </c>
      <c r="BX365" s="23" t="str">
        <f>_xlfn.XLOOKUP(BW365,dimensions_items!$B$4:$B$35,dimensions_items!$C$4:$C$35,"NULL",0)</f>
        <v>R5.2MAF</v>
      </c>
      <c r="BY365" s="23" t="s">
        <v>25</v>
      </c>
      <c r="BZ365" s="22" t="s">
        <v>31</v>
      </c>
      <c r="CA365" s="22" t="s">
        <v>31</v>
      </c>
      <c r="CB365" s="22" t="s">
        <v>23</v>
      </c>
      <c r="CC365" s="21" t="str">
        <f t="shared" si="18"/>
        <v>RS</v>
      </c>
      <c r="CD365" s="21" t="str">
        <f t="shared" si="19"/>
        <v>U</v>
      </c>
      <c r="CE365" s="21" t="str">
        <f t="shared" si="20"/>
        <v>MAF_SAF</v>
      </c>
      <c r="CF365" s="21" t="str">
        <f>IF(ISNUMBER(Table1[[#This Row],[concrete]]),Table1[[#This Row],[concrete]],IF(AND(ISNUMBER(Table1[[#This Row],[cement]]),ISNUMBER(Table1[[#This Row],[aggregates]])),Table1[[#This Row],[cement]]+Table1[[#This Row],[aggregates]],""))</f>
        <v/>
      </c>
    </row>
    <row r="366" spans="1:84" s="8" customFormat="1">
      <c r="A366" s="10">
        <v>364</v>
      </c>
      <c r="B366" s="21" t="s">
        <v>788</v>
      </c>
      <c r="C366" s="21" t="s">
        <v>789</v>
      </c>
      <c r="D366" s="39"/>
      <c r="E366" s="10"/>
      <c r="F366" s="39"/>
      <c r="G366" s="39"/>
      <c r="H366" s="39"/>
      <c r="I366" s="39"/>
      <c r="J366" s="120"/>
      <c r="K366" s="120"/>
      <c r="L366" s="120"/>
      <c r="M366" s="120"/>
      <c r="N366" s="120"/>
      <c r="O366" s="120"/>
      <c r="P366" s="120"/>
      <c r="Q366" s="120"/>
      <c r="R366" s="120"/>
      <c r="S366" s="120"/>
      <c r="T366" s="120"/>
      <c r="U366" s="120"/>
      <c r="V366" s="120"/>
      <c r="W366" s="120"/>
      <c r="X366" s="120"/>
      <c r="Y366" s="120"/>
      <c r="Z366" s="120"/>
      <c r="AA366" s="120"/>
      <c r="AB366" s="120"/>
      <c r="AC366" s="120"/>
      <c r="AD366" s="120"/>
      <c r="AE366" s="120"/>
      <c r="AF366" s="120"/>
      <c r="AG366" s="120"/>
      <c r="AH366" s="120"/>
      <c r="AI366" s="120"/>
      <c r="AJ366" s="120"/>
      <c r="AK366" s="120"/>
      <c r="AL366" s="21" t="s">
        <v>120</v>
      </c>
      <c r="AM366" s="39" t="s">
        <v>120</v>
      </c>
      <c r="AN366" s="21" t="s">
        <v>118</v>
      </c>
      <c r="AO366" s="21" t="s">
        <v>20</v>
      </c>
      <c r="AP366" s="21" t="s">
        <v>763</v>
      </c>
      <c r="AQ366" s="21" t="s">
        <v>228</v>
      </c>
      <c r="AR366" s="21" t="s">
        <v>120</v>
      </c>
      <c r="AS366" s="21" t="s">
        <v>790</v>
      </c>
      <c r="AT366" s="39">
        <v>2003</v>
      </c>
      <c r="AU366" s="21" t="s">
        <v>791</v>
      </c>
      <c r="AV366" s="21" t="s">
        <v>792</v>
      </c>
      <c r="AW366" s="21" t="s">
        <v>126</v>
      </c>
      <c r="AX366" s="21" t="s">
        <v>119</v>
      </c>
      <c r="AY366" s="21" t="s">
        <v>793</v>
      </c>
      <c r="AZ366" s="21" t="s">
        <v>120</v>
      </c>
      <c r="BA366" s="21" t="s">
        <v>737</v>
      </c>
      <c r="BB366" s="21" t="s">
        <v>737</v>
      </c>
      <c r="BC366" s="21" t="s">
        <v>120</v>
      </c>
      <c r="BD366" s="21" t="s">
        <v>120</v>
      </c>
      <c r="BE366" s="21" t="s">
        <v>1346</v>
      </c>
      <c r="BF366" s="21" t="s">
        <v>120</v>
      </c>
      <c r="BG366" s="21" t="s">
        <v>120</v>
      </c>
      <c r="BH366" s="21" t="s">
        <v>120</v>
      </c>
      <c r="BI366" s="21" t="s">
        <v>120</v>
      </c>
      <c r="BJ366" s="21" t="s">
        <v>120</v>
      </c>
      <c r="BK366" s="21" t="s">
        <v>120</v>
      </c>
      <c r="BL366" s="21" t="s">
        <v>120</v>
      </c>
      <c r="BM366" s="21" t="s">
        <v>120</v>
      </c>
      <c r="BN366" s="21" t="s">
        <v>120</v>
      </c>
      <c r="BO366" s="21" t="s">
        <v>120</v>
      </c>
      <c r="BP366" s="21" t="s">
        <v>120</v>
      </c>
      <c r="BQ366" s="21" t="s">
        <v>120</v>
      </c>
      <c r="BR366" s="21" t="s">
        <v>120</v>
      </c>
      <c r="BS366" s="21" t="s">
        <v>120</v>
      </c>
      <c r="BT366" s="21" t="s">
        <v>120</v>
      </c>
      <c r="BU366" s="21" t="s">
        <v>120</v>
      </c>
      <c r="BV366" s="21" t="s">
        <v>120</v>
      </c>
      <c r="BW366" s="22" t="s">
        <v>794</v>
      </c>
      <c r="BX366" s="23" t="str">
        <f>_xlfn.XLOOKUP(BW366,dimensions_items!$B$4:$B$35,dimensions_items!$C$4:$C$35,"NULL",0)</f>
        <v>R5.2MAF</v>
      </c>
      <c r="BY366" s="23" t="s">
        <v>25</v>
      </c>
      <c r="BZ366" s="22" t="s">
        <v>31</v>
      </c>
      <c r="CA366" s="22" t="s">
        <v>31</v>
      </c>
      <c r="CB366" s="22" t="s">
        <v>23</v>
      </c>
      <c r="CC366" s="21" t="str">
        <f t="shared" si="18"/>
        <v>RS</v>
      </c>
      <c r="CD366" s="21" t="str">
        <f t="shared" si="19"/>
        <v>U</v>
      </c>
      <c r="CE366" s="21" t="str">
        <f t="shared" si="20"/>
        <v>MAF_SAF</v>
      </c>
      <c r="CF366" s="21" t="str">
        <f>IF(ISNUMBER(Table1[[#This Row],[concrete]]),Table1[[#This Row],[concrete]],IF(AND(ISNUMBER(Table1[[#This Row],[cement]]),ISNUMBER(Table1[[#This Row],[aggregates]])),Table1[[#This Row],[cement]]+Table1[[#This Row],[aggregates]],""))</f>
        <v/>
      </c>
    </row>
    <row r="367" spans="1:84" s="8" customFormat="1">
      <c r="A367" s="10">
        <v>365</v>
      </c>
      <c r="B367" s="21" t="s">
        <v>799</v>
      </c>
      <c r="C367" s="21" t="s">
        <v>119</v>
      </c>
      <c r="D367" s="39"/>
      <c r="E367" s="10"/>
      <c r="F367" s="39"/>
      <c r="G367" s="39"/>
      <c r="H367" s="39">
        <v>0.234259259</v>
      </c>
      <c r="I367" s="39"/>
      <c r="J367" s="120">
        <v>53.00925926</v>
      </c>
      <c r="K367" s="120"/>
      <c r="L367" s="120"/>
      <c r="M367" s="120">
        <v>1211.1111109999999</v>
      </c>
      <c r="N367" s="120"/>
      <c r="O367" s="120"/>
      <c r="P367" s="120"/>
      <c r="Q367" s="120"/>
      <c r="R367" s="120"/>
      <c r="S367" s="120"/>
      <c r="T367" s="120"/>
      <c r="U367" s="120"/>
      <c r="V367" s="120"/>
      <c r="W367" s="120"/>
      <c r="X367" s="120"/>
      <c r="Y367" s="120"/>
      <c r="Z367" s="120"/>
      <c r="AA367" s="120"/>
      <c r="AB367" s="120"/>
      <c r="AC367" s="120"/>
      <c r="AD367" s="120"/>
      <c r="AE367" s="120"/>
      <c r="AF367" s="120"/>
      <c r="AG367" s="120"/>
      <c r="AH367" s="120"/>
      <c r="AI367" s="120"/>
      <c r="AJ367" s="120"/>
      <c r="AK367" s="120"/>
      <c r="AL367" s="21" t="s">
        <v>800</v>
      </c>
      <c r="AM367" s="39" t="s">
        <v>120</v>
      </c>
      <c r="AN367" s="21" t="s">
        <v>118</v>
      </c>
      <c r="AO367" s="21" t="s">
        <v>24</v>
      </c>
      <c r="AP367" s="21" t="s">
        <v>601</v>
      </c>
      <c r="AQ367" s="21" t="s">
        <v>228</v>
      </c>
      <c r="AR367" s="21" t="s">
        <v>120</v>
      </c>
      <c r="AS367" s="21" t="s">
        <v>801</v>
      </c>
      <c r="AT367" s="39">
        <v>2005</v>
      </c>
      <c r="AU367" s="21" t="s">
        <v>802</v>
      </c>
      <c r="AV367" s="21" t="s">
        <v>403</v>
      </c>
      <c r="AW367" s="21" t="s">
        <v>126</v>
      </c>
      <c r="AX367" s="21" t="s">
        <v>1296</v>
      </c>
      <c r="AY367" s="21" t="str">
        <f>"https://doi.org/"&amp;Table1[[#This Row],[DOI]]</f>
        <v>https://doi.org/10.1016/j.buildenv.2005.11.023</v>
      </c>
      <c r="AZ367" s="21" t="s">
        <v>120</v>
      </c>
      <c r="BA367" s="21" t="s">
        <v>737</v>
      </c>
      <c r="BB367" s="21" t="s">
        <v>737</v>
      </c>
      <c r="BC367" s="21" t="s">
        <v>120</v>
      </c>
      <c r="BD367" s="21" t="s">
        <v>120</v>
      </c>
      <c r="BE367" s="21" t="s">
        <v>1346</v>
      </c>
      <c r="BF367" s="21" t="s">
        <v>120</v>
      </c>
      <c r="BG367" s="21" t="s">
        <v>120</v>
      </c>
      <c r="BH367" s="21" t="s">
        <v>120</v>
      </c>
      <c r="BI367" s="21" t="s">
        <v>120</v>
      </c>
      <c r="BJ367" s="21" t="s">
        <v>120</v>
      </c>
      <c r="BK367" s="21" t="s">
        <v>120</v>
      </c>
      <c r="BL367" s="21" t="s">
        <v>120</v>
      </c>
      <c r="BM367" s="21" t="s">
        <v>120</v>
      </c>
      <c r="BN367" s="21" t="s">
        <v>120</v>
      </c>
      <c r="BO367" s="21" t="s">
        <v>120</v>
      </c>
      <c r="BP367" s="21" t="s">
        <v>120</v>
      </c>
      <c r="BQ367" s="21" t="s">
        <v>120</v>
      </c>
      <c r="BR367" s="21" t="s">
        <v>120</v>
      </c>
      <c r="BS367" s="21" t="s">
        <v>120</v>
      </c>
      <c r="BT367" s="21" t="s">
        <v>120</v>
      </c>
      <c r="BU367" s="21" t="s">
        <v>120</v>
      </c>
      <c r="BV367" s="21" t="s">
        <v>120</v>
      </c>
      <c r="BW367" s="22" t="s">
        <v>135</v>
      </c>
      <c r="BX367" s="23" t="str">
        <f>_xlfn.XLOOKUP(BW367,dimensions_items!$B$4:$B$35,dimensions_items!$C$4:$C$35,"NULL",0)</f>
        <v>R5.2OECD</v>
      </c>
      <c r="BY367" s="27" t="s">
        <v>16</v>
      </c>
      <c r="BZ367" s="28" t="s">
        <v>31</v>
      </c>
      <c r="CA367" s="22" t="s">
        <v>18</v>
      </c>
      <c r="CB367" s="22" t="s">
        <v>19</v>
      </c>
      <c r="CC367" s="21" t="str">
        <f t="shared" si="18"/>
        <v>RS</v>
      </c>
      <c r="CD367" s="21" t="str">
        <f t="shared" si="19"/>
        <v>U</v>
      </c>
      <c r="CE367" s="21" t="str">
        <f t="shared" si="20"/>
        <v>OECD_EU15</v>
      </c>
      <c r="CF367" s="21">
        <f>IF(ISNUMBER(Table1[[#This Row],[concrete]]),Table1[[#This Row],[concrete]],IF(AND(ISNUMBER(Table1[[#This Row],[cement]]),ISNUMBER(Table1[[#This Row],[aggregates]])),Table1[[#This Row],[cement]]+Table1[[#This Row],[aggregates]],""))</f>
        <v>1211.1111109999999</v>
      </c>
    </row>
    <row r="368" spans="1:84" s="8" customFormat="1">
      <c r="A368" s="10">
        <v>366</v>
      </c>
      <c r="B368" s="21" t="s">
        <v>803</v>
      </c>
      <c r="C368" s="21" t="s">
        <v>804</v>
      </c>
      <c r="D368" s="39"/>
      <c r="E368" s="10">
        <v>2012</v>
      </c>
      <c r="F368" s="39">
        <v>39.909090910000003</v>
      </c>
      <c r="G368" s="39"/>
      <c r="H368" s="39"/>
      <c r="I368" s="39"/>
      <c r="J368" s="120">
        <v>18.739393939999999</v>
      </c>
      <c r="K368" s="120"/>
      <c r="L368" s="120"/>
      <c r="M368" s="120">
        <v>790.11232319999999</v>
      </c>
      <c r="N368" s="120"/>
      <c r="O368" s="120"/>
      <c r="P368" s="120"/>
      <c r="Q368" s="120"/>
      <c r="R368" s="120"/>
      <c r="S368" s="120"/>
      <c r="T368" s="120"/>
      <c r="U368" s="120"/>
      <c r="V368" s="120"/>
      <c r="W368" s="120"/>
      <c r="X368" s="120"/>
      <c r="Y368" s="120"/>
      <c r="Z368" s="120"/>
      <c r="AA368" s="120"/>
      <c r="AB368" s="120"/>
      <c r="AC368" s="120"/>
      <c r="AD368" s="120"/>
      <c r="AE368" s="120"/>
      <c r="AF368" s="120"/>
      <c r="AG368" s="120"/>
      <c r="AH368" s="120"/>
      <c r="AI368" s="120"/>
      <c r="AJ368" s="120"/>
      <c r="AK368" s="120"/>
      <c r="AL368" s="30" t="s">
        <v>805</v>
      </c>
      <c r="AM368" s="39">
        <v>3</v>
      </c>
      <c r="AN368" s="21" t="s">
        <v>118</v>
      </c>
      <c r="AO368" s="21" t="s">
        <v>20</v>
      </c>
      <c r="AP368" s="21" t="s">
        <v>601</v>
      </c>
      <c r="AQ368" s="21" t="s">
        <v>228</v>
      </c>
      <c r="AR368" s="21" t="s">
        <v>120</v>
      </c>
      <c r="AS368" s="21" t="s">
        <v>806</v>
      </c>
      <c r="AT368" s="39">
        <v>2013</v>
      </c>
      <c r="AU368" s="21" t="s">
        <v>807</v>
      </c>
      <c r="AV368" s="21" t="s">
        <v>808</v>
      </c>
      <c r="AW368" s="21" t="s">
        <v>126</v>
      </c>
      <c r="AX368" s="21" t="s">
        <v>119</v>
      </c>
      <c r="AY368" s="21" t="s">
        <v>809</v>
      </c>
      <c r="AZ368" s="21" t="s">
        <v>120</v>
      </c>
      <c r="BA368" s="21" t="s">
        <v>737</v>
      </c>
      <c r="BB368" s="21" t="s">
        <v>737</v>
      </c>
      <c r="BC368" s="21" t="s">
        <v>120</v>
      </c>
      <c r="BD368" s="21" t="s">
        <v>120</v>
      </c>
      <c r="BE368" s="21" t="s">
        <v>1346</v>
      </c>
      <c r="BF368" s="21" t="s">
        <v>120</v>
      </c>
      <c r="BG368" s="21" t="s">
        <v>120</v>
      </c>
      <c r="BH368" s="21" t="s">
        <v>120</v>
      </c>
      <c r="BI368" s="21" t="s">
        <v>120</v>
      </c>
      <c r="BJ368" s="21" t="s">
        <v>120</v>
      </c>
      <c r="BK368" s="21" t="s">
        <v>120</v>
      </c>
      <c r="BL368" s="21" t="s">
        <v>120</v>
      </c>
      <c r="BM368" s="21" t="s">
        <v>120</v>
      </c>
      <c r="BN368" s="21" t="s">
        <v>120</v>
      </c>
      <c r="BO368" s="21" t="s">
        <v>120</v>
      </c>
      <c r="BP368" s="21" t="s">
        <v>120</v>
      </c>
      <c r="BQ368" s="21" t="s">
        <v>120</v>
      </c>
      <c r="BR368" s="21" t="s">
        <v>120</v>
      </c>
      <c r="BS368" s="21" t="s">
        <v>120</v>
      </c>
      <c r="BT368" s="21" t="s">
        <v>120</v>
      </c>
      <c r="BU368" s="21" t="s">
        <v>120</v>
      </c>
      <c r="BV368" s="21" t="s">
        <v>120</v>
      </c>
      <c r="BW368" s="22" t="s">
        <v>135</v>
      </c>
      <c r="BX368" s="23" t="str">
        <f>_xlfn.XLOOKUP(BW368,dimensions_items!$B$4:$B$35,dimensions_items!$C$4:$C$35,"NULL",0)</f>
        <v>R5.2OECD</v>
      </c>
      <c r="BY368" s="23" t="s">
        <v>16</v>
      </c>
      <c r="BZ368" s="22" t="s">
        <v>17</v>
      </c>
      <c r="CA368" s="22" t="s">
        <v>27</v>
      </c>
      <c r="CB368" s="22" t="s">
        <v>19</v>
      </c>
      <c r="CC368" s="21" t="str">
        <f t="shared" si="18"/>
        <v>RS</v>
      </c>
      <c r="CD368" s="21" t="str">
        <f t="shared" si="19"/>
        <v>C</v>
      </c>
      <c r="CE368" s="21" t="str">
        <f t="shared" si="20"/>
        <v>OECD_EU15</v>
      </c>
      <c r="CF368" s="21">
        <f>IF(ISNUMBER(Table1[[#This Row],[concrete]]),Table1[[#This Row],[concrete]],IF(AND(ISNUMBER(Table1[[#This Row],[cement]]),ISNUMBER(Table1[[#This Row],[aggregates]])),Table1[[#This Row],[cement]]+Table1[[#This Row],[aggregates]],""))</f>
        <v>790.11232319999999</v>
      </c>
    </row>
    <row r="369" spans="1:84" s="8" customFormat="1">
      <c r="A369" s="10">
        <v>367</v>
      </c>
      <c r="B369" s="21" t="s">
        <v>803</v>
      </c>
      <c r="C369" s="21" t="s">
        <v>804</v>
      </c>
      <c r="D369" s="39">
        <v>1970</v>
      </c>
      <c r="E369" s="10">
        <v>1975</v>
      </c>
      <c r="F369" s="39">
        <v>24.847222219999999</v>
      </c>
      <c r="G369" s="39"/>
      <c r="H369" s="39"/>
      <c r="I369" s="39"/>
      <c r="J369" s="120">
        <v>10.94375</v>
      </c>
      <c r="K369" s="120"/>
      <c r="L369" s="120"/>
      <c r="M369" s="120">
        <v>1053.8922219999999</v>
      </c>
      <c r="N369" s="120"/>
      <c r="O369" s="120"/>
      <c r="P369" s="120"/>
      <c r="Q369" s="120"/>
      <c r="R369" s="120"/>
      <c r="S369" s="120"/>
      <c r="T369" s="120"/>
      <c r="U369" s="120"/>
      <c r="V369" s="120"/>
      <c r="W369" s="120"/>
      <c r="X369" s="120"/>
      <c r="Y369" s="120"/>
      <c r="Z369" s="120"/>
      <c r="AA369" s="120"/>
      <c r="AB369" s="120"/>
      <c r="AC369" s="120"/>
      <c r="AD369" s="120"/>
      <c r="AE369" s="120"/>
      <c r="AF369" s="120"/>
      <c r="AG369" s="120"/>
      <c r="AH369" s="120"/>
      <c r="AI369" s="120"/>
      <c r="AJ369" s="120"/>
      <c r="AK369" s="120"/>
      <c r="AL369" s="21" t="s">
        <v>810</v>
      </c>
      <c r="AM369" s="39" t="s">
        <v>811</v>
      </c>
      <c r="AN369" s="21" t="s">
        <v>118</v>
      </c>
      <c r="AO369" s="21" t="s">
        <v>24</v>
      </c>
      <c r="AP369" s="21" t="s">
        <v>601</v>
      </c>
      <c r="AQ369" s="21" t="s">
        <v>228</v>
      </c>
      <c r="AR369" s="21" t="s">
        <v>120</v>
      </c>
      <c r="AS369" s="21" t="s">
        <v>806</v>
      </c>
      <c r="AT369" s="39">
        <v>2013</v>
      </c>
      <c r="AU369" s="21" t="s">
        <v>807</v>
      </c>
      <c r="AV369" s="21" t="s">
        <v>808</v>
      </c>
      <c r="AW369" s="21" t="s">
        <v>126</v>
      </c>
      <c r="AX369" s="21" t="s">
        <v>119</v>
      </c>
      <c r="AY369" s="21" t="s">
        <v>809</v>
      </c>
      <c r="AZ369" s="21" t="s">
        <v>1572</v>
      </c>
      <c r="BA369" s="21" t="s">
        <v>737</v>
      </c>
      <c r="BB369" s="21" t="s">
        <v>737</v>
      </c>
      <c r="BC369" s="21" t="s">
        <v>120</v>
      </c>
      <c r="BD369" s="21" t="s">
        <v>120</v>
      </c>
      <c r="BE369" s="21" t="s">
        <v>1346</v>
      </c>
      <c r="BF369" s="21" t="s">
        <v>120</v>
      </c>
      <c r="BG369" s="21" t="s">
        <v>120</v>
      </c>
      <c r="BH369" s="21" t="s">
        <v>120</v>
      </c>
      <c r="BI369" s="21" t="s">
        <v>120</v>
      </c>
      <c r="BJ369" s="21" t="s">
        <v>120</v>
      </c>
      <c r="BK369" s="21" t="s">
        <v>120</v>
      </c>
      <c r="BL369" s="21" t="s">
        <v>120</v>
      </c>
      <c r="BM369" s="21" t="s">
        <v>120</v>
      </c>
      <c r="BN369" s="21" t="s">
        <v>120</v>
      </c>
      <c r="BO369" s="21" t="s">
        <v>120</v>
      </c>
      <c r="BP369" s="21" t="s">
        <v>120</v>
      </c>
      <c r="BQ369" s="21" t="s">
        <v>120</v>
      </c>
      <c r="BR369" s="21" t="s">
        <v>120</v>
      </c>
      <c r="BS369" s="21" t="s">
        <v>120</v>
      </c>
      <c r="BT369" s="21" t="s">
        <v>120</v>
      </c>
      <c r="BU369" s="21" t="s">
        <v>120</v>
      </c>
      <c r="BV369" s="21" t="s">
        <v>120</v>
      </c>
      <c r="BW369" s="22" t="s">
        <v>135</v>
      </c>
      <c r="BX369" s="23" t="str">
        <f>_xlfn.XLOOKUP(BW369,dimensions_items!$B$4:$B$35,dimensions_items!$C$4:$C$35,"NULL",0)</f>
        <v>R5.2OECD</v>
      </c>
      <c r="BY369" s="21" t="s">
        <v>37</v>
      </c>
      <c r="BZ369" s="22" t="s">
        <v>17</v>
      </c>
      <c r="CA369" s="22" t="s">
        <v>18</v>
      </c>
      <c r="CB369" s="22" t="s">
        <v>19</v>
      </c>
      <c r="CC369" s="21" t="str">
        <f t="shared" si="18"/>
        <v>RM</v>
      </c>
      <c r="CD369" s="21" t="str">
        <f t="shared" si="19"/>
        <v>C</v>
      </c>
      <c r="CE369" s="21" t="str">
        <f t="shared" si="20"/>
        <v>OECD_EU15</v>
      </c>
      <c r="CF369" s="21">
        <f>IF(ISNUMBER(Table1[[#This Row],[concrete]]),Table1[[#This Row],[concrete]],IF(AND(ISNUMBER(Table1[[#This Row],[cement]]),ISNUMBER(Table1[[#This Row],[aggregates]])),Table1[[#This Row],[cement]]+Table1[[#This Row],[aggregates]],""))</f>
        <v>1053.8922219999999</v>
      </c>
    </row>
    <row r="370" spans="1:84" s="8" customFormat="1">
      <c r="A370" s="10">
        <v>368</v>
      </c>
      <c r="B370" s="21" t="s">
        <v>536</v>
      </c>
      <c r="C370" s="21" t="s">
        <v>119</v>
      </c>
      <c r="D370" s="39"/>
      <c r="E370" s="10"/>
      <c r="F370" s="39"/>
      <c r="G370" s="39"/>
      <c r="H370" s="39"/>
      <c r="I370" s="39"/>
      <c r="J370" s="120">
        <v>38.284615379999998</v>
      </c>
      <c r="K370" s="120"/>
      <c r="L370" s="120"/>
      <c r="M370" s="120">
        <v>411.86153849999999</v>
      </c>
      <c r="N370" s="120"/>
      <c r="O370" s="120"/>
      <c r="P370" s="120"/>
      <c r="Q370" s="120"/>
      <c r="R370" s="120"/>
      <c r="S370" s="120"/>
      <c r="T370" s="120"/>
      <c r="U370" s="120"/>
      <c r="V370" s="120"/>
      <c r="W370" s="120"/>
      <c r="X370" s="120"/>
      <c r="Y370" s="120"/>
      <c r="Z370" s="120"/>
      <c r="AA370" s="120"/>
      <c r="AB370" s="120"/>
      <c r="AC370" s="120"/>
      <c r="AD370" s="120"/>
      <c r="AE370" s="120"/>
      <c r="AF370" s="120"/>
      <c r="AG370" s="120"/>
      <c r="AH370" s="120"/>
      <c r="AI370" s="120"/>
      <c r="AJ370" s="120"/>
      <c r="AK370" s="120"/>
      <c r="AL370" s="21" t="s">
        <v>812</v>
      </c>
      <c r="AM370" s="39">
        <v>2</v>
      </c>
      <c r="AN370" s="21" t="s">
        <v>118</v>
      </c>
      <c r="AO370" s="21" t="s">
        <v>20</v>
      </c>
      <c r="AP370" s="21" t="s">
        <v>601</v>
      </c>
      <c r="AQ370" s="21" t="s">
        <v>258</v>
      </c>
      <c r="AR370" s="21" t="s">
        <v>120</v>
      </c>
      <c r="AS370" s="21" t="s">
        <v>813</v>
      </c>
      <c r="AT370" s="39">
        <v>2012</v>
      </c>
      <c r="AU370" s="21" t="s">
        <v>814</v>
      </c>
      <c r="AV370" s="21" t="s">
        <v>403</v>
      </c>
      <c r="AW370" s="21" t="s">
        <v>126</v>
      </c>
      <c r="AX370" s="21" t="s">
        <v>1297</v>
      </c>
      <c r="AY370" s="21" t="str">
        <f>"https://doi.org/"&amp;Table1[[#This Row],[DOI]]</f>
        <v>https://doi.org/10.1016/j.buildenv.2012.02.005</v>
      </c>
      <c r="AZ370" s="21" t="s">
        <v>1573</v>
      </c>
      <c r="BA370" s="21" t="s">
        <v>737</v>
      </c>
      <c r="BB370" s="21" t="s">
        <v>737</v>
      </c>
      <c r="BC370" s="21" t="s">
        <v>815</v>
      </c>
      <c r="BD370" s="21" t="s">
        <v>120</v>
      </c>
      <c r="BE370" s="21" t="s">
        <v>1346</v>
      </c>
      <c r="BF370" s="21" t="s">
        <v>120</v>
      </c>
      <c r="BG370" s="21" t="s">
        <v>120</v>
      </c>
      <c r="BH370" s="21" t="s">
        <v>120</v>
      </c>
      <c r="BI370" s="21" t="s">
        <v>120</v>
      </c>
      <c r="BJ370" s="21" t="s">
        <v>120</v>
      </c>
      <c r="BK370" s="21" t="s">
        <v>120</v>
      </c>
      <c r="BL370" s="21" t="s">
        <v>120</v>
      </c>
      <c r="BM370" s="21" t="s">
        <v>120</v>
      </c>
      <c r="BN370" s="21" t="s">
        <v>120</v>
      </c>
      <c r="BO370" s="21" t="s">
        <v>120</v>
      </c>
      <c r="BP370" s="21" t="s">
        <v>120</v>
      </c>
      <c r="BQ370" s="21" t="s">
        <v>120</v>
      </c>
      <c r="BR370" s="21" t="s">
        <v>120</v>
      </c>
      <c r="BS370" s="21" t="s">
        <v>120</v>
      </c>
      <c r="BT370" s="21" t="s">
        <v>120</v>
      </c>
      <c r="BU370" s="21" t="s">
        <v>120</v>
      </c>
      <c r="BV370" s="21" t="s">
        <v>120</v>
      </c>
      <c r="BW370" s="22" t="s">
        <v>135</v>
      </c>
      <c r="BX370" s="23" t="str">
        <f>_xlfn.XLOOKUP(BW370,dimensions_items!$B$4:$B$35,dimensions_items!$C$4:$C$35,"NULL",0)</f>
        <v>R5.2OECD</v>
      </c>
      <c r="BY370" s="23" t="s">
        <v>16</v>
      </c>
      <c r="BZ370" s="22" t="s">
        <v>1492</v>
      </c>
      <c r="CA370" s="22" t="s">
        <v>18</v>
      </c>
      <c r="CB370" s="22" t="s">
        <v>23</v>
      </c>
      <c r="CC370" s="21" t="str">
        <f t="shared" si="18"/>
        <v>RS</v>
      </c>
      <c r="CD370" s="21" t="str">
        <f t="shared" si="19"/>
        <v>M</v>
      </c>
      <c r="CE370" s="21" t="str">
        <f t="shared" si="20"/>
        <v>OECD_EU15</v>
      </c>
      <c r="CF370" s="21">
        <f>IF(ISNUMBER(Table1[[#This Row],[concrete]]),Table1[[#This Row],[concrete]],IF(AND(ISNUMBER(Table1[[#This Row],[cement]]),ISNUMBER(Table1[[#This Row],[aggregates]])),Table1[[#This Row],[cement]]+Table1[[#This Row],[aggregates]],""))</f>
        <v>411.86153849999999</v>
      </c>
    </row>
    <row r="371" spans="1:84" s="8" customFormat="1">
      <c r="A371" s="10">
        <v>369</v>
      </c>
      <c r="B371" s="21" t="s">
        <v>536</v>
      </c>
      <c r="C371" s="21" t="s">
        <v>119</v>
      </c>
      <c r="D371" s="39"/>
      <c r="E371" s="10"/>
      <c r="F371" s="39"/>
      <c r="G371" s="39"/>
      <c r="H371" s="39"/>
      <c r="I371" s="39"/>
      <c r="J371" s="120">
        <v>39.222222219999999</v>
      </c>
      <c r="K371" s="120"/>
      <c r="L371" s="120"/>
      <c r="M371" s="120">
        <v>446.02222219999999</v>
      </c>
      <c r="N371" s="120"/>
      <c r="O371" s="120"/>
      <c r="P371" s="120"/>
      <c r="Q371" s="120"/>
      <c r="R371" s="120"/>
      <c r="S371" s="120"/>
      <c r="T371" s="120"/>
      <c r="U371" s="120"/>
      <c r="V371" s="120"/>
      <c r="W371" s="120"/>
      <c r="X371" s="120"/>
      <c r="Y371" s="120"/>
      <c r="Z371" s="120"/>
      <c r="AA371" s="120"/>
      <c r="AB371" s="120"/>
      <c r="AC371" s="120"/>
      <c r="AD371" s="120"/>
      <c r="AE371" s="120"/>
      <c r="AF371" s="120"/>
      <c r="AG371" s="120"/>
      <c r="AH371" s="120"/>
      <c r="AI371" s="120"/>
      <c r="AJ371" s="120"/>
      <c r="AK371" s="120"/>
      <c r="AL371" s="21" t="s">
        <v>812</v>
      </c>
      <c r="AM371" s="39">
        <v>2</v>
      </c>
      <c r="AN371" s="21" t="s">
        <v>118</v>
      </c>
      <c r="AO371" s="21" t="s">
        <v>24</v>
      </c>
      <c r="AP371" s="21" t="s">
        <v>601</v>
      </c>
      <c r="AQ371" s="21" t="s">
        <v>258</v>
      </c>
      <c r="AR371" s="21" t="s">
        <v>120</v>
      </c>
      <c r="AS371" s="21" t="s">
        <v>813</v>
      </c>
      <c r="AT371" s="39">
        <v>2012</v>
      </c>
      <c r="AU371" s="21" t="s">
        <v>814</v>
      </c>
      <c r="AV371" s="21" t="s">
        <v>403</v>
      </c>
      <c r="AW371" s="21" t="s">
        <v>126</v>
      </c>
      <c r="AX371" s="21" t="s">
        <v>1297</v>
      </c>
      <c r="AY371" s="21" t="str">
        <f>"https://doi.org/"&amp;Table1[[#This Row],[DOI]]</f>
        <v>https://doi.org/10.1016/j.buildenv.2012.02.005</v>
      </c>
      <c r="AZ371" s="21" t="s">
        <v>1574</v>
      </c>
      <c r="BA371" s="21" t="s">
        <v>737</v>
      </c>
      <c r="BB371" s="21" t="s">
        <v>737</v>
      </c>
      <c r="BC371" s="21" t="s">
        <v>815</v>
      </c>
      <c r="BD371" s="21" t="s">
        <v>120</v>
      </c>
      <c r="BE371" s="21" t="s">
        <v>1346</v>
      </c>
      <c r="BF371" s="21" t="s">
        <v>120</v>
      </c>
      <c r="BG371" s="21" t="s">
        <v>120</v>
      </c>
      <c r="BH371" s="21" t="s">
        <v>120</v>
      </c>
      <c r="BI371" s="21" t="s">
        <v>120</v>
      </c>
      <c r="BJ371" s="21" t="s">
        <v>120</v>
      </c>
      <c r="BK371" s="21" t="s">
        <v>120</v>
      </c>
      <c r="BL371" s="21" t="s">
        <v>120</v>
      </c>
      <c r="BM371" s="21" t="s">
        <v>120</v>
      </c>
      <c r="BN371" s="21" t="s">
        <v>120</v>
      </c>
      <c r="BO371" s="21" t="s">
        <v>120</v>
      </c>
      <c r="BP371" s="21" t="s">
        <v>120</v>
      </c>
      <c r="BQ371" s="21" t="s">
        <v>120</v>
      </c>
      <c r="BR371" s="21" t="s">
        <v>120</v>
      </c>
      <c r="BS371" s="21" t="s">
        <v>120</v>
      </c>
      <c r="BT371" s="21" t="s">
        <v>120</v>
      </c>
      <c r="BU371" s="21" t="s">
        <v>120</v>
      </c>
      <c r="BV371" s="21" t="s">
        <v>120</v>
      </c>
      <c r="BW371" s="22" t="s">
        <v>135</v>
      </c>
      <c r="BX371" s="23" t="str">
        <f>_xlfn.XLOOKUP(BW371,dimensions_items!$B$4:$B$35,dimensions_items!$C$4:$C$35,"NULL",0)</f>
        <v>R5.2OECD</v>
      </c>
      <c r="BY371" s="23" t="s">
        <v>16</v>
      </c>
      <c r="BZ371" s="22" t="s">
        <v>1492</v>
      </c>
      <c r="CA371" s="22" t="s">
        <v>18</v>
      </c>
      <c r="CB371" s="22" t="s">
        <v>23</v>
      </c>
      <c r="CC371" s="21" t="str">
        <f t="shared" si="18"/>
        <v>RS</v>
      </c>
      <c r="CD371" s="21" t="str">
        <f t="shared" si="19"/>
        <v>M</v>
      </c>
      <c r="CE371" s="21" t="str">
        <f t="shared" si="20"/>
        <v>OECD_EU15</v>
      </c>
      <c r="CF371" s="21">
        <f>IF(ISNUMBER(Table1[[#This Row],[concrete]]),Table1[[#This Row],[concrete]],IF(AND(ISNUMBER(Table1[[#This Row],[cement]]),ISNUMBER(Table1[[#This Row],[aggregates]])),Table1[[#This Row],[cement]]+Table1[[#This Row],[aggregates]],""))</f>
        <v>446.02222219999999</v>
      </c>
    </row>
    <row r="372" spans="1:84" s="8" customFormat="1">
      <c r="A372" s="10">
        <v>370</v>
      </c>
      <c r="B372" s="21" t="s">
        <v>536</v>
      </c>
      <c r="C372" s="21" t="s">
        <v>119</v>
      </c>
      <c r="D372" s="39"/>
      <c r="E372" s="10"/>
      <c r="F372" s="39"/>
      <c r="G372" s="39"/>
      <c r="H372" s="39"/>
      <c r="I372" s="39"/>
      <c r="J372" s="120">
        <v>41.066666669999996</v>
      </c>
      <c r="K372" s="120"/>
      <c r="L372" s="120"/>
      <c r="M372" s="120">
        <v>479.03333329999998</v>
      </c>
      <c r="N372" s="120"/>
      <c r="O372" s="120"/>
      <c r="P372" s="120"/>
      <c r="Q372" s="120"/>
      <c r="R372" s="120"/>
      <c r="S372" s="120"/>
      <c r="T372" s="120"/>
      <c r="U372" s="120"/>
      <c r="V372" s="120"/>
      <c r="W372" s="120"/>
      <c r="X372" s="120"/>
      <c r="Y372" s="120"/>
      <c r="Z372" s="120"/>
      <c r="AA372" s="120"/>
      <c r="AB372" s="120"/>
      <c r="AC372" s="120"/>
      <c r="AD372" s="120"/>
      <c r="AE372" s="120"/>
      <c r="AF372" s="120"/>
      <c r="AG372" s="120"/>
      <c r="AH372" s="120"/>
      <c r="AI372" s="120"/>
      <c r="AJ372" s="120"/>
      <c r="AK372" s="120"/>
      <c r="AL372" s="21" t="s">
        <v>812</v>
      </c>
      <c r="AM372" s="39">
        <v>2</v>
      </c>
      <c r="AN372" s="21" t="s">
        <v>118</v>
      </c>
      <c r="AO372" s="21" t="s">
        <v>24</v>
      </c>
      <c r="AP372" s="21" t="s">
        <v>601</v>
      </c>
      <c r="AQ372" s="21" t="s">
        <v>258</v>
      </c>
      <c r="AR372" s="21" t="s">
        <v>120</v>
      </c>
      <c r="AS372" s="21" t="s">
        <v>813</v>
      </c>
      <c r="AT372" s="39">
        <v>2012</v>
      </c>
      <c r="AU372" s="21" t="s">
        <v>814</v>
      </c>
      <c r="AV372" s="21" t="s">
        <v>403</v>
      </c>
      <c r="AW372" s="21" t="s">
        <v>126</v>
      </c>
      <c r="AX372" s="21" t="s">
        <v>1297</v>
      </c>
      <c r="AY372" s="21" t="str">
        <f>"https://doi.org/"&amp;Table1[[#This Row],[DOI]]</f>
        <v>https://doi.org/10.1016/j.buildenv.2012.02.005</v>
      </c>
      <c r="AZ372" s="21" t="s">
        <v>1575</v>
      </c>
      <c r="BA372" s="21" t="s">
        <v>737</v>
      </c>
      <c r="BB372" s="21" t="s">
        <v>737</v>
      </c>
      <c r="BC372" s="21" t="s">
        <v>815</v>
      </c>
      <c r="BD372" s="21" t="s">
        <v>120</v>
      </c>
      <c r="BE372" s="21" t="s">
        <v>1346</v>
      </c>
      <c r="BF372" s="21" t="s">
        <v>120</v>
      </c>
      <c r="BG372" s="21" t="s">
        <v>120</v>
      </c>
      <c r="BH372" s="21" t="s">
        <v>120</v>
      </c>
      <c r="BI372" s="21" t="s">
        <v>120</v>
      </c>
      <c r="BJ372" s="21" t="s">
        <v>120</v>
      </c>
      <c r="BK372" s="21" t="s">
        <v>120</v>
      </c>
      <c r="BL372" s="21" t="s">
        <v>120</v>
      </c>
      <c r="BM372" s="21" t="s">
        <v>120</v>
      </c>
      <c r="BN372" s="21" t="s">
        <v>120</v>
      </c>
      <c r="BO372" s="21" t="s">
        <v>120</v>
      </c>
      <c r="BP372" s="21" t="s">
        <v>120</v>
      </c>
      <c r="BQ372" s="21" t="s">
        <v>120</v>
      </c>
      <c r="BR372" s="21" t="s">
        <v>120</v>
      </c>
      <c r="BS372" s="21" t="s">
        <v>120</v>
      </c>
      <c r="BT372" s="21" t="s">
        <v>120</v>
      </c>
      <c r="BU372" s="21" t="s">
        <v>120</v>
      </c>
      <c r="BV372" s="21" t="s">
        <v>120</v>
      </c>
      <c r="BW372" s="22" t="s">
        <v>135</v>
      </c>
      <c r="BX372" s="23" t="str">
        <f>_xlfn.XLOOKUP(BW372,dimensions_items!$B$4:$B$35,dimensions_items!$C$4:$C$35,"NULL",0)</f>
        <v>R5.2OECD</v>
      </c>
      <c r="BY372" s="23" t="s">
        <v>21</v>
      </c>
      <c r="BZ372" s="22" t="s">
        <v>1492</v>
      </c>
      <c r="CA372" s="22" t="s">
        <v>18</v>
      </c>
      <c r="CB372" s="22" t="s">
        <v>23</v>
      </c>
      <c r="CC372" s="21" t="str">
        <f t="shared" si="18"/>
        <v>RS</v>
      </c>
      <c r="CD372" s="21" t="str">
        <f t="shared" si="19"/>
        <v>M</v>
      </c>
      <c r="CE372" s="21" t="str">
        <f t="shared" si="20"/>
        <v>OECD_EU15</v>
      </c>
      <c r="CF372" s="21">
        <f>IF(ISNUMBER(Table1[[#This Row],[concrete]]),Table1[[#This Row],[concrete]],IF(AND(ISNUMBER(Table1[[#This Row],[cement]]),ISNUMBER(Table1[[#This Row],[aggregates]])),Table1[[#This Row],[cement]]+Table1[[#This Row],[aggregates]],""))</f>
        <v>479.03333329999998</v>
      </c>
    </row>
    <row r="373" spans="1:84" s="8" customFormat="1">
      <c r="A373" s="10">
        <v>371</v>
      </c>
      <c r="B373" s="21" t="s">
        <v>803</v>
      </c>
      <c r="C373" s="21" t="s">
        <v>818</v>
      </c>
      <c r="D373" s="39"/>
      <c r="E373" s="10"/>
      <c r="F373" s="39">
        <v>24.632478630000001</v>
      </c>
      <c r="G373" s="39"/>
      <c r="H373" s="39"/>
      <c r="I373" s="39"/>
      <c r="J373" s="120">
        <v>9.7948717950000006</v>
      </c>
      <c r="K373" s="120"/>
      <c r="L373" s="120"/>
      <c r="M373" s="120">
        <v>1047.9316240000001</v>
      </c>
      <c r="N373" s="120"/>
      <c r="O373" s="120"/>
      <c r="P373" s="120"/>
      <c r="Q373" s="120"/>
      <c r="R373" s="120"/>
      <c r="S373" s="120"/>
      <c r="T373" s="120"/>
      <c r="U373" s="120"/>
      <c r="V373" s="120"/>
      <c r="W373" s="120"/>
      <c r="X373" s="120"/>
      <c r="Y373" s="120"/>
      <c r="Z373" s="120"/>
      <c r="AA373" s="120"/>
      <c r="AB373" s="120"/>
      <c r="AC373" s="120"/>
      <c r="AD373" s="120"/>
      <c r="AE373" s="120"/>
      <c r="AF373" s="120"/>
      <c r="AG373" s="120"/>
      <c r="AH373" s="120"/>
      <c r="AI373" s="120"/>
      <c r="AJ373" s="120"/>
      <c r="AK373" s="120"/>
      <c r="AL373" s="30" t="s">
        <v>819</v>
      </c>
      <c r="AM373" s="39">
        <v>2</v>
      </c>
      <c r="AN373" s="21" t="s">
        <v>118</v>
      </c>
      <c r="AO373" s="21" t="s">
        <v>24</v>
      </c>
      <c r="AP373" s="21" t="s">
        <v>601</v>
      </c>
      <c r="AQ373" s="21" t="s">
        <v>228</v>
      </c>
      <c r="AR373" s="21" t="s">
        <v>120</v>
      </c>
      <c r="AS373" s="21" t="s">
        <v>820</v>
      </c>
      <c r="AT373" s="39">
        <v>2015</v>
      </c>
      <c r="AU373" s="21" t="s">
        <v>821</v>
      </c>
      <c r="AV373" s="21" t="s">
        <v>578</v>
      </c>
      <c r="AW373" s="21" t="s">
        <v>126</v>
      </c>
      <c r="AX373" s="21" t="s">
        <v>1298</v>
      </c>
      <c r="AY373" s="21" t="str">
        <f>"https://doi.org/"&amp;Table1[[#This Row],[DOI]]</f>
        <v>https://doi.org/10.3390/buildings5020424</v>
      </c>
      <c r="AZ373" s="21" t="s">
        <v>1576</v>
      </c>
      <c r="BA373" s="21" t="s">
        <v>737</v>
      </c>
      <c r="BB373" s="21" t="s">
        <v>737</v>
      </c>
      <c r="BC373" s="21" t="s">
        <v>120</v>
      </c>
      <c r="BD373" s="21" t="s">
        <v>120</v>
      </c>
      <c r="BE373" s="21" t="s">
        <v>1346</v>
      </c>
      <c r="BF373" s="21" t="s">
        <v>120</v>
      </c>
      <c r="BG373" s="21" t="s">
        <v>120</v>
      </c>
      <c r="BH373" s="21" t="s">
        <v>120</v>
      </c>
      <c r="BI373" s="21" t="s">
        <v>120</v>
      </c>
      <c r="BJ373" s="21" t="s">
        <v>120</v>
      </c>
      <c r="BK373" s="21" t="s">
        <v>120</v>
      </c>
      <c r="BL373" s="21" t="s">
        <v>120</v>
      </c>
      <c r="BM373" s="21" t="s">
        <v>120</v>
      </c>
      <c r="BN373" s="21" t="s">
        <v>120</v>
      </c>
      <c r="BO373" s="21" t="s">
        <v>120</v>
      </c>
      <c r="BP373" s="21" t="s">
        <v>120</v>
      </c>
      <c r="BQ373" s="21" t="s">
        <v>120</v>
      </c>
      <c r="BR373" s="21" t="s">
        <v>120</v>
      </c>
      <c r="BS373" s="21" t="s">
        <v>120</v>
      </c>
      <c r="BT373" s="21" t="s">
        <v>120</v>
      </c>
      <c r="BU373" s="21" t="s">
        <v>120</v>
      </c>
      <c r="BV373" s="21" t="s">
        <v>120</v>
      </c>
      <c r="BW373" s="22" t="s">
        <v>135</v>
      </c>
      <c r="BX373" s="23" t="str">
        <f>_xlfn.XLOOKUP(BW373,dimensions_items!$B$4:$B$35,dimensions_items!$C$4:$C$35,"NULL",0)</f>
        <v>R5.2OECD</v>
      </c>
      <c r="BY373" s="21" t="s">
        <v>29</v>
      </c>
      <c r="BZ373" s="28" t="s">
        <v>17</v>
      </c>
      <c r="CA373" s="28" t="s">
        <v>31</v>
      </c>
      <c r="CB373" s="22" t="s">
        <v>19</v>
      </c>
      <c r="CC373" s="21" t="str">
        <f t="shared" si="18"/>
        <v>RM</v>
      </c>
      <c r="CD373" s="21" t="str">
        <f t="shared" si="19"/>
        <v>C</v>
      </c>
      <c r="CE373" s="21" t="str">
        <f t="shared" si="20"/>
        <v>OECD_EU15</v>
      </c>
      <c r="CF373" s="21">
        <f>IF(ISNUMBER(Table1[[#This Row],[concrete]]),Table1[[#This Row],[concrete]],IF(AND(ISNUMBER(Table1[[#This Row],[cement]]),ISNUMBER(Table1[[#This Row],[aggregates]])),Table1[[#This Row],[cement]]+Table1[[#This Row],[aggregates]],""))</f>
        <v>1047.9316240000001</v>
      </c>
    </row>
    <row r="374" spans="1:84" s="8" customFormat="1">
      <c r="A374" s="10">
        <v>372</v>
      </c>
      <c r="B374" s="21" t="s">
        <v>517</v>
      </c>
      <c r="C374" s="21" t="s">
        <v>816</v>
      </c>
      <c r="D374" s="39"/>
      <c r="E374" s="10"/>
      <c r="F374" s="39"/>
      <c r="G374" s="39"/>
      <c r="H374" s="39">
        <v>0.93484419299999999</v>
      </c>
      <c r="I374" s="39"/>
      <c r="J374" s="120">
        <v>44.062322950000002</v>
      </c>
      <c r="K374" s="120"/>
      <c r="L374" s="120"/>
      <c r="M374" s="120">
        <v>857.24645889999999</v>
      </c>
      <c r="N374" s="120"/>
      <c r="O374" s="120"/>
      <c r="P374" s="120"/>
      <c r="Q374" s="120"/>
      <c r="R374" s="120"/>
      <c r="S374" s="120"/>
      <c r="T374" s="120"/>
      <c r="U374" s="120"/>
      <c r="V374" s="120"/>
      <c r="W374" s="120"/>
      <c r="X374" s="120"/>
      <c r="Y374" s="120"/>
      <c r="Z374" s="120"/>
      <c r="AA374" s="120"/>
      <c r="AB374" s="120">
        <v>5.6600566570000002</v>
      </c>
      <c r="AC374" s="120"/>
      <c r="AD374" s="120"/>
      <c r="AE374" s="120"/>
      <c r="AF374" s="120"/>
      <c r="AG374" s="120"/>
      <c r="AH374" s="120"/>
      <c r="AI374" s="120"/>
      <c r="AJ374" s="120"/>
      <c r="AK374" s="120"/>
      <c r="AL374" s="21" t="s">
        <v>817</v>
      </c>
      <c r="AM374" s="39">
        <v>2</v>
      </c>
      <c r="AN374" s="21" t="s">
        <v>118</v>
      </c>
      <c r="AO374" s="21" t="s">
        <v>20</v>
      </c>
      <c r="AP374" s="21" t="s">
        <v>601</v>
      </c>
      <c r="AQ374" s="21" t="s">
        <v>228</v>
      </c>
      <c r="AR374" s="21" t="s">
        <v>120</v>
      </c>
      <c r="AS374" s="21" t="s">
        <v>746</v>
      </c>
      <c r="AT374" s="39">
        <v>2014</v>
      </c>
      <c r="AU374" s="21" t="s">
        <v>747</v>
      </c>
      <c r="AV374" s="21" t="s">
        <v>748</v>
      </c>
      <c r="AW374" s="21" t="s">
        <v>126</v>
      </c>
      <c r="AX374" s="21" t="s">
        <v>1291</v>
      </c>
      <c r="AY374" s="21" t="str">
        <f>"https://doi.org/"&amp;Table1[[#This Row],[DOI]]</f>
        <v>https://doi.org/10.1016/j.enbuild.2013.09.046</v>
      </c>
      <c r="AZ374" s="21" t="s">
        <v>120</v>
      </c>
      <c r="BA374" s="21" t="s">
        <v>737</v>
      </c>
      <c r="BB374" s="21" t="s">
        <v>737</v>
      </c>
      <c r="BC374" s="21" t="s">
        <v>120</v>
      </c>
      <c r="BD374" s="21" t="s">
        <v>120</v>
      </c>
      <c r="BE374" s="21" t="s">
        <v>1346</v>
      </c>
      <c r="BF374" s="21" t="s">
        <v>120</v>
      </c>
      <c r="BG374" s="21" t="s">
        <v>120</v>
      </c>
      <c r="BH374" s="21" t="s">
        <v>120</v>
      </c>
      <c r="BI374" s="21" t="s">
        <v>120</v>
      </c>
      <c r="BJ374" s="21" t="s">
        <v>120</v>
      </c>
      <c r="BK374" s="21" t="s">
        <v>120</v>
      </c>
      <c r="BL374" s="21" t="s">
        <v>120</v>
      </c>
      <c r="BM374" s="21" t="s">
        <v>120</v>
      </c>
      <c r="BN374" s="21" t="s">
        <v>120</v>
      </c>
      <c r="BO374" s="21" t="s">
        <v>120</v>
      </c>
      <c r="BP374" s="21" t="s">
        <v>120</v>
      </c>
      <c r="BQ374" s="21" t="s">
        <v>120</v>
      </c>
      <c r="BR374" s="21" t="s">
        <v>120</v>
      </c>
      <c r="BS374" s="21" t="s">
        <v>120</v>
      </c>
      <c r="BT374" s="21" t="s">
        <v>120</v>
      </c>
      <c r="BU374" s="21" t="s">
        <v>120</v>
      </c>
      <c r="BV374" s="21" t="s">
        <v>120</v>
      </c>
      <c r="BW374" s="22" t="s">
        <v>479</v>
      </c>
      <c r="BX374" s="23" t="str">
        <f>_xlfn.XLOOKUP(BW374,dimensions_items!$B$4:$B$35,dimensions_items!$C$4:$C$35,"NULL",0)</f>
        <v>R5.2OECD</v>
      </c>
      <c r="BY374" s="23" t="s">
        <v>25</v>
      </c>
      <c r="BZ374" s="22" t="s">
        <v>17</v>
      </c>
      <c r="CA374" s="22" t="s">
        <v>22</v>
      </c>
      <c r="CB374" s="22" t="s">
        <v>19</v>
      </c>
      <c r="CC374" s="21" t="str">
        <f t="shared" si="18"/>
        <v>RS</v>
      </c>
      <c r="CD374" s="21" t="str">
        <f t="shared" si="19"/>
        <v>C</v>
      </c>
      <c r="CE374" s="21" t="str">
        <f t="shared" si="20"/>
        <v>OECD_EFTA</v>
      </c>
      <c r="CF374" s="21">
        <f>IF(ISNUMBER(Table1[[#This Row],[concrete]]),Table1[[#This Row],[concrete]],IF(AND(ISNUMBER(Table1[[#This Row],[cement]]),ISNUMBER(Table1[[#This Row],[aggregates]])),Table1[[#This Row],[cement]]+Table1[[#This Row],[aggregates]],""))</f>
        <v>857.24645889999999</v>
      </c>
    </row>
    <row r="375" spans="1:84" s="8" customFormat="1">
      <c r="A375" s="10">
        <v>373</v>
      </c>
      <c r="B375" s="21" t="s">
        <v>398</v>
      </c>
      <c r="C375" s="21" t="s">
        <v>822</v>
      </c>
      <c r="D375" s="39">
        <v>1981</v>
      </c>
      <c r="E375" s="10"/>
      <c r="F375" s="39">
        <v>23</v>
      </c>
      <c r="G375" s="39"/>
      <c r="H375" s="39"/>
      <c r="I375" s="39"/>
      <c r="J375" s="120">
        <v>77</v>
      </c>
      <c r="K375" s="120"/>
      <c r="L375" s="120"/>
      <c r="M375" s="120">
        <v>679</v>
      </c>
      <c r="N375" s="120"/>
      <c r="O375" s="120"/>
      <c r="P375" s="120"/>
      <c r="Q375" s="120"/>
      <c r="R375" s="120"/>
      <c r="S375" s="120"/>
      <c r="T375" s="120"/>
      <c r="U375" s="120"/>
      <c r="V375" s="120"/>
      <c r="W375" s="120"/>
      <c r="X375" s="120"/>
      <c r="Y375" s="120"/>
      <c r="Z375" s="120"/>
      <c r="AA375" s="120"/>
      <c r="AB375" s="120">
        <v>3</v>
      </c>
      <c r="AC375" s="120"/>
      <c r="AD375" s="120"/>
      <c r="AE375" s="120"/>
      <c r="AF375" s="120"/>
      <c r="AG375" s="120"/>
      <c r="AH375" s="120"/>
      <c r="AI375" s="120"/>
      <c r="AJ375" s="120"/>
      <c r="AK375" s="120"/>
      <c r="AL375" s="21" t="s">
        <v>120</v>
      </c>
      <c r="AM375" s="39" t="s">
        <v>823</v>
      </c>
      <c r="AN375" s="21" t="s">
        <v>118</v>
      </c>
      <c r="AO375" s="21" t="s">
        <v>20</v>
      </c>
      <c r="AP375" s="21" t="s">
        <v>763</v>
      </c>
      <c r="AQ375" s="21" t="s">
        <v>228</v>
      </c>
      <c r="AR375" s="21" t="s">
        <v>120</v>
      </c>
      <c r="AS375" s="21" t="s">
        <v>824</v>
      </c>
      <c r="AT375" s="39">
        <v>2019</v>
      </c>
      <c r="AU375" s="21" t="s">
        <v>825</v>
      </c>
      <c r="AV375" s="21" t="s">
        <v>826</v>
      </c>
      <c r="AW375" s="21" t="s">
        <v>126</v>
      </c>
      <c r="AX375" s="21" t="s">
        <v>1299</v>
      </c>
      <c r="AY375" s="21" t="str">
        <f>"https://doi.org/"&amp;Table1[[#This Row],[DOI]]</f>
        <v>https://doi.org/10.1016/j.resconrec.2018.12.011</v>
      </c>
      <c r="AZ375" s="21" t="s">
        <v>120</v>
      </c>
      <c r="BA375" s="21" t="s">
        <v>737</v>
      </c>
      <c r="BB375" s="21" t="s">
        <v>737</v>
      </c>
      <c r="BC375" s="21" t="s">
        <v>120</v>
      </c>
      <c r="BD375" s="21" t="s">
        <v>120</v>
      </c>
      <c r="BE375" s="21" t="s">
        <v>1346</v>
      </c>
      <c r="BF375" s="21" t="s">
        <v>120</v>
      </c>
      <c r="BG375" s="21" t="s">
        <v>120</v>
      </c>
      <c r="BH375" s="21" t="s">
        <v>120</v>
      </c>
      <c r="BI375" s="21" t="s">
        <v>120</v>
      </c>
      <c r="BJ375" s="21" t="s">
        <v>120</v>
      </c>
      <c r="BK375" s="21" t="s">
        <v>120</v>
      </c>
      <c r="BL375" s="21" t="s">
        <v>120</v>
      </c>
      <c r="BM375" s="21" t="s">
        <v>120</v>
      </c>
      <c r="BN375" s="21" t="s">
        <v>120</v>
      </c>
      <c r="BO375" s="21" t="s">
        <v>120</v>
      </c>
      <c r="BP375" s="21" t="s">
        <v>120</v>
      </c>
      <c r="BQ375" s="21" t="s">
        <v>120</v>
      </c>
      <c r="BR375" s="21" t="s">
        <v>120</v>
      </c>
      <c r="BS375" s="21" t="s">
        <v>120</v>
      </c>
      <c r="BT375" s="21" t="s">
        <v>120</v>
      </c>
      <c r="BU375" s="21" t="s">
        <v>120</v>
      </c>
      <c r="BV375" s="21" t="s">
        <v>120</v>
      </c>
      <c r="BW375" s="22" t="s">
        <v>135</v>
      </c>
      <c r="BX375" s="23" t="str">
        <f>_xlfn.XLOOKUP(BW375,dimensions_items!$B$4:$B$35,dimensions_items!$C$4:$C$35,"NULL",0)</f>
        <v>R5.2OECD</v>
      </c>
      <c r="BY375" s="27" t="s">
        <v>25</v>
      </c>
      <c r="BZ375" s="28" t="s">
        <v>26</v>
      </c>
      <c r="CA375" s="22" t="s">
        <v>18</v>
      </c>
      <c r="CB375" s="22" t="s">
        <v>23</v>
      </c>
      <c r="CC375" s="21" t="str">
        <f t="shared" si="18"/>
        <v>RS</v>
      </c>
      <c r="CD375" s="21" t="str">
        <f t="shared" si="19"/>
        <v>C</v>
      </c>
      <c r="CE375" s="21" t="str">
        <f t="shared" si="20"/>
        <v>OECD_EU15</v>
      </c>
      <c r="CF375" s="21">
        <f>IF(ISNUMBER(Table1[[#This Row],[concrete]]),Table1[[#This Row],[concrete]],IF(AND(ISNUMBER(Table1[[#This Row],[cement]]),ISNUMBER(Table1[[#This Row],[aggregates]])),Table1[[#This Row],[cement]]+Table1[[#This Row],[aggregates]],""))</f>
        <v>679</v>
      </c>
    </row>
    <row r="376" spans="1:84" s="8" customFormat="1">
      <c r="A376" s="10">
        <v>374</v>
      </c>
      <c r="B376" s="21" t="s">
        <v>398</v>
      </c>
      <c r="C376" s="21" t="s">
        <v>822</v>
      </c>
      <c r="D376" s="39">
        <v>1996</v>
      </c>
      <c r="E376" s="10"/>
      <c r="F376" s="39">
        <v>30</v>
      </c>
      <c r="G376" s="39"/>
      <c r="H376" s="39"/>
      <c r="I376" s="39"/>
      <c r="J376" s="120">
        <v>72</v>
      </c>
      <c r="K376" s="120"/>
      <c r="L376" s="120"/>
      <c r="M376" s="120">
        <v>750</v>
      </c>
      <c r="N376" s="120"/>
      <c r="O376" s="120"/>
      <c r="P376" s="120"/>
      <c r="Q376" s="120"/>
      <c r="R376" s="120"/>
      <c r="S376" s="120"/>
      <c r="T376" s="120"/>
      <c r="U376" s="120"/>
      <c r="V376" s="120"/>
      <c r="W376" s="120"/>
      <c r="X376" s="120"/>
      <c r="Y376" s="120"/>
      <c r="Z376" s="120"/>
      <c r="AA376" s="120"/>
      <c r="AB376" s="120">
        <v>3</v>
      </c>
      <c r="AC376" s="120"/>
      <c r="AD376" s="120"/>
      <c r="AE376" s="120"/>
      <c r="AF376" s="120"/>
      <c r="AG376" s="120"/>
      <c r="AH376" s="120"/>
      <c r="AI376" s="120"/>
      <c r="AJ376" s="120"/>
      <c r="AK376" s="120"/>
      <c r="AL376" s="21" t="s">
        <v>120</v>
      </c>
      <c r="AM376" s="39" t="s">
        <v>823</v>
      </c>
      <c r="AN376" s="21" t="s">
        <v>118</v>
      </c>
      <c r="AO376" s="21" t="s">
        <v>20</v>
      </c>
      <c r="AP376" s="21" t="s">
        <v>763</v>
      </c>
      <c r="AQ376" s="21" t="s">
        <v>228</v>
      </c>
      <c r="AR376" s="21" t="s">
        <v>120</v>
      </c>
      <c r="AS376" s="21" t="s">
        <v>824</v>
      </c>
      <c r="AT376" s="39">
        <v>2019</v>
      </c>
      <c r="AU376" s="21" t="s">
        <v>825</v>
      </c>
      <c r="AV376" s="21" t="s">
        <v>826</v>
      </c>
      <c r="AW376" s="21" t="s">
        <v>126</v>
      </c>
      <c r="AX376" s="21" t="s">
        <v>1299</v>
      </c>
      <c r="AY376" s="21" t="str">
        <f>"https://doi.org/"&amp;Table1[[#This Row],[DOI]]</f>
        <v>https://doi.org/10.1016/j.resconrec.2018.12.011</v>
      </c>
      <c r="AZ376" s="21" t="s">
        <v>120</v>
      </c>
      <c r="BA376" s="21" t="s">
        <v>737</v>
      </c>
      <c r="BB376" s="21" t="s">
        <v>737</v>
      </c>
      <c r="BC376" s="21" t="s">
        <v>120</v>
      </c>
      <c r="BD376" s="21" t="s">
        <v>120</v>
      </c>
      <c r="BE376" s="21" t="s">
        <v>1346</v>
      </c>
      <c r="BF376" s="21" t="s">
        <v>120</v>
      </c>
      <c r="BG376" s="21" t="s">
        <v>120</v>
      </c>
      <c r="BH376" s="21" t="s">
        <v>120</v>
      </c>
      <c r="BI376" s="21" t="s">
        <v>120</v>
      </c>
      <c r="BJ376" s="21" t="s">
        <v>120</v>
      </c>
      <c r="BK376" s="21" t="s">
        <v>120</v>
      </c>
      <c r="BL376" s="21" t="s">
        <v>120</v>
      </c>
      <c r="BM376" s="21" t="s">
        <v>120</v>
      </c>
      <c r="BN376" s="21" t="s">
        <v>120</v>
      </c>
      <c r="BO376" s="21" t="s">
        <v>120</v>
      </c>
      <c r="BP376" s="21" t="s">
        <v>120</v>
      </c>
      <c r="BQ376" s="21" t="s">
        <v>120</v>
      </c>
      <c r="BR376" s="21" t="s">
        <v>120</v>
      </c>
      <c r="BS376" s="21" t="s">
        <v>120</v>
      </c>
      <c r="BT376" s="21" t="s">
        <v>120</v>
      </c>
      <c r="BU376" s="21" t="s">
        <v>120</v>
      </c>
      <c r="BV376" s="21" t="s">
        <v>120</v>
      </c>
      <c r="BW376" s="22" t="s">
        <v>135</v>
      </c>
      <c r="BX376" s="23" t="str">
        <f>_xlfn.XLOOKUP(BW376,dimensions_items!$B$4:$B$35,dimensions_items!$C$4:$C$35,"NULL",0)</f>
        <v>R5.2OECD</v>
      </c>
      <c r="BY376" s="27" t="s">
        <v>25</v>
      </c>
      <c r="BZ376" s="28" t="s">
        <v>26</v>
      </c>
      <c r="CA376" s="22" t="s">
        <v>18</v>
      </c>
      <c r="CB376" s="22" t="s">
        <v>23</v>
      </c>
      <c r="CC376" s="21" t="str">
        <f t="shared" si="18"/>
        <v>RS</v>
      </c>
      <c r="CD376" s="21" t="str">
        <f t="shared" si="19"/>
        <v>C</v>
      </c>
      <c r="CE376" s="21" t="str">
        <f t="shared" si="20"/>
        <v>OECD_EU15</v>
      </c>
      <c r="CF376" s="21">
        <f>IF(ISNUMBER(Table1[[#This Row],[concrete]]),Table1[[#This Row],[concrete]],IF(AND(ISNUMBER(Table1[[#This Row],[cement]]),ISNUMBER(Table1[[#This Row],[aggregates]])),Table1[[#This Row],[cement]]+Table1[[#This Row],[aggregates]],""))</f>
        <v>750</v>
      </c>
    </row>
    <row r="377" spans="1:84" s="8" customFormat="1">
      <c r="A377" s="10">
        <v>375</v>
      </c>
      <c r="B377" s="21" t="s">
        <v>398</v>
      </c>
      <c r="C377" s="21" t="s">
        <v>822</v>
      </c>
      <c r="D377" s="39">
        <v>2007</v>
      </c>
      <c r="E377" s="10"/>
      <c r="F377" s="39">
        <v>34</v>
      </c>
      <c r="G377" s="39"/>
      <c r="H377" s="39"/>
      <c r="I377" s="39"/>
      <c r="J377" s="120">
        <v>69</v>
      </c>
      <c r="K377" s="120"/>
      <c r="L377" s="120"/>
      <c r="M377" s="120">
        <v>137</v>
      </c>
      <c r="N377" s="120"/>
      <c r="O377" s="120"/>
      <c r="P377" s="120"/>
      <c r="Q377" s="120"/>
      <c r="R377" s="120"/>
      <c r="S377" s="120"/>
      <c r="T377" s="120"/>
      <c r="U377" s="120"/>
      <c r="V377" s="120"/>
      <c r="W377" s="120"/>
      <c r="X377" s="120"/>
      <c r="Y377" s="120"/>
      <c r="Z377" s="120"/>
      <c r="AA377" s="120"/>
      <c r="AB377" s="120">
        <v>3</v>
      </c>
      <c r="AC377" s="120"/>
      <c r="AD377" s="120"/>
      <c r="AE377" s="120"/>
      <c r="AF377" s="120"/>
      <c r="AG377" s="120"/>
      <c r="AH377" s="120"/>
      <c r="AI377" s="120"/>
      <c r="AJ377" s="120"/>
      <c r="AK377" s="120"/>
      <c r="AL377" s="21" t="s">
        <v>120</v>
      </c>
      <c r="AM377" s="39" t="s">
        <v>823</v>
      </c>
      <c r="AN377" s="21" t="s">
        <v>118</v>
      </c>
      <c r="AO377" s="21" t="s">
        <v>20</v>
      </c>
      <c r="AP377" s="21" t="s">
        <v>763</v>
      </c>
      <c r="AQ377" s="21" t="s">
        <v>228</v>
      </c>
      <c r="AR377" s="21" t="s">
        <v>120</v>
      </c>
      <c r="AS377" s="21" t="s">
        <v>824</v>
      </c>
      <c r="AT377" s="39">
        <v>2019</v>
      </c>
      <c r="AU377" s="21" t="s">
        <v>825</v>
      </c>
      <c r="AV377" s="21" t="s">
        <v>826</v>
      </c>
      <c r="AW377" s="21" t="s">
        <v>126</v>
      </c>
      <c r="AX377" s="21" t="s">
        <v>1299</v>
      </c>
      <c r="AY377" s="21" t="str">
        <f>"https://doi.org/"&amp;Table1[[#This Row],[DOI]]</f>
        <v>https://doi.org/10.1016/j.resconrec.2018.12.011</v>
      </c>
      <c r="AZ377" s="21" t="s">
        <v>120</v>
      </c>
      <c r="BA377" s="21" t="s">
        <v>737</v>
      </c>
      <c r="BB377" s="21" t="s">
        <v>737</v>
      </c>
      <c r="BC377" s="21" t="s">
        <v>120</v>
      </c>
      <c r="BD377" s="21" t="s">
        <v>120</v>
      </c>
      <c r="BE377" s="21" t="s">
        <v>1346</v>
      </c>
      <c r="BF377" s="21" t="s">
        <v>120</v>
      </c>
      <c r="BG377" s="21" t="s">
        <v>120</v>
      </c>
      <c r="BH377" s="21" t="s">
        <v>120</v>
      </c>
      <c r="BI377" s="21" t="s">
        <v>120</v>
      </c>
      <c r="BJ377" s="21" t="s">
        <v>120</v>
      </c>
      <c r="BK377" s="21" t="s">
        <v>120</v>
      </c>
      <c r="BL377" s="21" t="s">
        <v>120</v>
      </c>
      <c r="BM377" s="21" t="s">
        <v>120</v>
      </c>
      <c r="BN377" s="21" t="s">
        <v>120</v>
      </c>
      <c r="BO377" s="21" t="s">
        <v>120</v>
      </c>
      <c r="BP377" s="21" t="s">
        <v>120</v>
      </c>
      <c r="BQ377" s="21" t="s">
        <v>120</v>
      </c>
      <c r="BR377" s="21" t="s">
        <v>120</v>
      </c>
      <c r="BS377" s="21" t="s">
        <v>120</v>
      </c>
      <c r="BT377" s="21" t="s">
        <v>120</v>
      </c>
      <c r="BU377" s="21" t="s">
        <v>120</v>
      </c>
      <c r="BV377" s="21" t="s">
        <v>120</v>
      </c>
      <c r="BW377" s="22" t="s">
        <v>135</v>
      </c>
      <c r="BX377" s="23" t="str">
        <f>_xlfn.XLOOKUP(BW377,dimensions_items!$B$4:$B$35,dimensions_items!$C$4:$C$35,"NULL",0)</f>
        <v>R5.2OECD</v>
      </c>
      <c r="BY377" s="27" t="s">
        <v>25</v>
      </c>
      <c r="BZ377" s="28" t="s">
        <v>26</v>
      </c>
      <c r="CA377" s="22" t="s">
        <v>18</v>
      </c>
      <c r="CB377" s="22" t="s">
        <v>23</v>
      </c>
      <c r="CC377" s="21" t="str">
        <f t="shared" si="18"/>
        <v>RS</v>
      </c>
      <c r="CD377" s="21" t="str">
        <f t="shared" si="19"/>
        <v>C</v>
      </c>
      <c r="CE377" s="21" t="str">
        <f t="shared" si="20"/>
        <v>OECD_EU15</v>
      </c>
      <c r="CF377" s="21">
        <f>IF(ISNUMBER(Table1[[#This Row],[concrete]]),Table1[[#This Row],[concrete]],IF(AND(ISNUMBER(Table1[[#This Row],[cement]]),ISNUMBER(Table1[[#This Row],[aggregates]])),Table1[[#This Row],[cement]]+Table1[[#This Row],[aggregates]],""))</f>
        <v>137</v>
      </c>
    </row>
    <row r="378" spans="1:84" s="8" customFormat="1">
      <c r="A378" s="10">
        <v>376</v>
      </c>
      <c r="B378" s="21" t="s">
        <v>398</v>
      </c>
      <c r="C378" s="21" t="s">
        <v>822</v>
      </c>
      <c r="D378" s="39">
        <v>1981</v>
      </c>
      <c r="E378" s="10"/>
      <c r="F378" s="39">
        <v>37</v>
      </c>
      <c r="G378" s="39"/>
      <c r="H378" s="39"/>
      <c r="I378" s="39"/>
      <c r="J378" s="120">
        <v>112</v>
      </c>
      <c r="K378" s="120"/>
      <c r="L378" s="120"/>
      <c r="M378" s="120">
        <v>1010</v>
      </c>
      <c r="N378" s="120"/>
      <c r="O378" s="120"/>
      <c r="P378" s="120"/>
      <c r="Q378" s="120"/>
      <c r="R378" s="120"/>
      <c r="S378" s="120"/>
      <c r="T378" s="120"/>
      <c r="U378" s="120"/>
      <c r="V378" s="120"/>
      <c r="W378" s="120"/>
      <c r="X378" s="120"/>
      <c r="Y378" s="120"/>
      <c r="Z378" s="120"/>
      <c r="AA378" s="120"/>
      <c r="AB378" s="120">
        <v>4</v>
      </c>
      <c r="AC378" s="120"/>
      <c r="AD378" s="120"/>
      <c r="AE378" s="120"/>
      <c r="AF378" s="120"/>
      <c r="AG378" s="120"/>
      <c r="AH378" s="120"/>
      <c r="AI378" s="120"/>
      <c r="AJ378" s="120"/>
      <c r="AK378" s="120"/>
      <c r="AL378" s="21" t="s">
        <v>120</v>
      </c>
      <c r="AM378" s="39" t="s">
        <v>827</v>
      </c>
      <c r="AN378" s="21" t="s">
        <v>118</v>
      </c>
      <c r="AO378" s="21" t="s">
        <v>20</v>
      </c>
      <c r="AP378" s="21" t="s">
        <v>763</v>
      </c>
      <c r="AQ378" s="21" t="s">
        <v>228</v>
      </c>
      <c r="AR378" s="21" t="s">
        <v>120</v>
      </c>
      <c r="AS378" s="21" t="s">
        <v>824</v>
      </c>
      <c r="AT378" s="39">
        <v>2019</v>
      </c>
      <c r="AU378" s="21" t="s">
        <v>825</v>
      </c>
      <c r="AV378" s="21" t="s">
        <v>826</v>
      </c>
      <c r="AW378" s="21" t="s">
        <v>126</v>
      </c>
      <c r="AX378" s="21" t="s">
        <v>1299</v>
      </c>
      <c r="AY378" s="21" t="str">
        <f>"https://doi.org/"&amp;Table1[[#This Row],[DOI]]</f>
        <v>https://doi.org/10.1016/j.resconrec.2018.12.011</v>
      </c>
      <c r="AZ378" s="21" t="s">
        <v>120</v>
      </c>
      <c r="BA378" s="21" t="s">
        <v>737</v>
      </c>
      <c r="BB378" s="21" t="s">
        <v>737</v>
      </c>
      <c r="BC378" s="21" t="s">
        <v>120</v>
      </c>
      <c r="BD378" s="21" t="s">
        <v>120</v>
      </c>
      <c r="BE378" s="21" t="s">
        <v>1346</v>
      </c>
      <c r="BF378" s="21" t="s">
        <v>120</v>
      </c>
      <c r="BG378" s="21" t="s">
        <v>120</v>
      </c>
      <c r="BH378" s="21" t="s">
        <v>120</v>
      </c>
      <c r="BI378" s="21" t="s">
        <v>120</v>
      </c>
      <c r="BJ378" s="21" t="s">
        <v>120</v>
      </c>
      <c r="BK378" s="21" t="s">
        <v>120</v>
      </c>
      <c r="BL378" s="21" t="s">
        <v>120</v>
      </c>
      <c r="BM378" s="21" t="s">
        <v>120</v>
      </c>
      <c r="BN378" s="21" t="s">
        <v>120</v>
      </c>
      <c r="BO378" s="21" t="s">
        <v>120</v>
      </c>
      <c r="BP378" s="21" t="s">
        <v>120</v>
      </c>
      <c r="BQ378" s="21" t="s">
        <v>120</v>
      </c>
      <c r="BR378" s="21" t="s">
        <v>120</v>
      </c>
      <c r="BS378" s="21" t="s">
        <v>120</v>
      </c>
      <c r="BT378" s="21" t="s">
        <v>120</v>
      </c>
      <c r="BU378" s="21" t="s">
        <v>120</v>
      </c>
      <c r="BV378" s="21" t="s">
        <v>120</v>
      </c>
      <c r="BW378" s="22" t="s">
        <v>135</v>
      </c>
      <c r="BX378" s="23" t="str">
        <f>_xlfn.XLOOKUP(BW378,dimensions_items!$B$4:$B$35,dimensions_items!$C$4:$C$35,"NULL",0)</f>
        <v>R5.2OECD</v>
      </c>
      <c r="BY378" s="21" t="s">
        <v>29</v>
      </c>
      <c r="BZ378" s="28" t="s">
        <v>26</v>
      </c>
      <c r="CA378" s="22" t="s">
        <v>18</v>
      </c>
      <c r="CB378" s="22" t="s">
        <v>23</v>
      </c>
      <c r="CC378" s="21" t="str">
        <f t="shared" si="18"/>
        <v>RM</v>
      </c>
      <c r="CD378" s="21" t="str">
        <f t="shared" si="19"/>
        <v>C</v>
      </c>
      <c r="CE378" s="21" t="str">
        <f t="shared" si="20"/>
        <v>OECD_EU15</v>
      </c>
      <c r="CF378" s="21">
        <f>IF(ISNUMBER(Table1[[#This Row],[concrete]]),Table1[[#This Row],[concrete]],IF(AND(ISNUMBER(Table1[[#This Row],[cement]]),ISNUMBER(Table1[[#This Row],[aggregates]])),Table1[[#This Row],[cement]]+Table1[[#This Row],[aggregates]],""))</f>
        <v>1010</v>
      </c>
    </row>
    <row r="379" spans="1:84" s="8" customFormat="1">
      <c r="A379" s="10">
        <v>377</v>
      </c>
      <c r="B379" s="21" t="s">
        <v>398</v>
      </c>
      <c r="C379" s="21" t="s">
        <v>822</v>
      </c>
      <c r="D379" s="39">
        <v>1969</v>
      </c>
      <c r="E379" s="10"/>
      <c r="F379" s="39">
        <v>49</v>
      </c>
      <c r="G379" s="39"/>
      <c r="H379" s="39"/>
      <c r="I379" s="39"/>
      <c r="J379" s="120">
        <v>102</v>
      </c>
      <c r="K379" s="120"/>
      <c r="L379" s="120"/>
      <c r="M379" s="120">
        <v>1148</v>
      </c>
      <c r="N379" s="120"/>
      <c r="O379" s="120"/>
      <c r="P379" s="120"/>
      <c r="Q379" s="120"/>
      <c r="R379" s="120"/>
      <c r="S379" s="120"/>
      <c r="T379" s="120"/>
      <c r="U379" s="120"/>
      <c r="V379" s="120"/>
      <c r="W379" s="120"/>
      <c r="X379" s="120"/>
      <c r="Y379" s="120"/>
      <c r="Z379" s="120"/>
      <c r="AA379" s="120"/>
      <c r="AB379" s="120">
        <v>5</v>
      </c>
      <c r="AC379" s="120"/>
      <c r="AD379" s="120"/>
      <c r="AE379" s="120"/>
      <c r="AF379" s="120"/>
      <c r="AG379" s="120"/>
      <c r="AH379" s="120"/>
      <c r="AI379" s="120"/>
      <c r="AJ379" s="120"/>
      <c r="AK379" s="120"/>
      <c r="AL379" s="21" t="s">
        <v>120</v>
      </c>
      <c r="AM379" s="39" t="s">
        <v>827</v>
      </c>
      <c r="AN379" s="21" t="s">
        <v>118</v>
      </c>
      <c r="AO379" s="21" t="s">
        <v>20</v>
      </c>
      <c r="AP379" s="21" t="s">
        <v>763</v>
      </c>
      <c r="AQ379" s="21" t="s">
        <v>228</v>
      </c>
      <c r="AR379" s="21" t="s">
        <v>120</v>
      </c>
      <c r="AS379" s="21" t="s">
        <v>824</v>
      </c>
      <c r="AT379" s="39">
        <v>2019</v>
      </c>
      <c r="AU379" s="21" t="s">
        <v>825</v>
      </c>
      <c r="AV379" s="21" t="s">
        <v>826</v>
      </c>
      <c r="AW379" s="21" t="s">
        <v>126</v>
      </c>
      <c r="AX379" s="21" t="s">
        <v>1299</v>
      </c>
      <c r="AY379" s="21" t="str">
        <f>"https://doi.org/"&amp;Table1[[#This Row],[DOI]]</f>
        <v>https://doi.org/10.1016/j.resconrec.2018.12.011</v>
      </c>
      <c r="AZ379" s="21" t="s">
        <v>120</v>
      </c>
      <c r="BA379" s="21" t="s">
        <v>737</v>
      </c>
      <c r="BB379" s="21" t="s">
        <v>737</v>
      </c>
      <c r="BC379" s="21" t="s">
        <v>120</v>
      </c>
      <c r="BD379" s="21" t="s">
        <v>120</v>
      </c>
      <c r="BE379" s="21" t="s">
        <v>1346</v>
      </c>
      <c r="BF379" s="21" t="s">
        <v>120</v>
      </c>
      <c r="BG379" s="21" t="s">
        <v>120</v>
      </c>
      <c r="BH379" s="21" t="s">
        <v>120</v>
      </c>
      <c r="BI379" s="21" t="s">
        <v>120</v>
      </c>
      <c r="BJ379" s="21" t="s">
        <v>120</v>
      </c>
      <c r="BK379" s="21" t="s">
        <v>120</v>
      </c>
      <c r="BL379" s="21" t="s">
        <v>120</v>
      </c>
      <c r="BM379" s="21" t="s">
        <v>120</v>
      </c>
      <c r="BN379" s="21" t="s">
        <v>120</v>
      </c>
      <c r="BO379" s="21" t="s">
        <v>120</v>
      </c>
      <c r="BP379" s="21" t="s">
        <v>120</v>
      </c>
      <c r="BQ379" s="21" t="s">
        <v>120</v>
      </c>
      <c r="BR379" s="21" t="s">
        <v>120</v>
      </c>
      <c r="BS379" s="21" t="s">
        <v>120</v>
      </c>
      <c r="BT379" s="21" t="s">
        <v>120</v>
      </c>
      <c r="BU379" s="21" t="s">
        <v>120</v>
      </c>
      <c r="BV379" s="21" t="s">
        <v>120</v>
      </c>
      <c r="BW379" s="22" t="s">
        <v>135</v>
      </c>
      <c r="BX379" s="23" t="str">
        <f>_xlfn.XLOOKUP(BW379,dimensions_items!$B$4:$B$35,dimensions_items!$C$4:$C$35,"NULL",0)</f>
        <v>R5.2OECD</v>
      </c>
      <c r="BY379" s="21" t="s">
        <v>29</v>
      </c>
      <c r="BZ379" s="28" t="s">
        <v>26</v>
      </c>
      <c r="CA379" s="22" t="s">
        <v>18</v>
      </c>
      <c r="CB379" s="22" t="s">
        <v>23</v>
      </c>
      <c r="CC379" s="21" t="str">
        <f t="shared" si="18"/>
        <v>RM</v>
      </c>
      <c r="CD379" s="21" t="str">
        <f t="shared" si="19"/>
        <v>C</v>
      </c>
      <c r="CE379" s="21" t="str">
        <f t="shared" si="20"/>
        <v>OECD_EU15</v>
      </c>
      <c r="CF379" s="21">
        <f>IF(ISNUMBER(Table1[[#This Row],[concrete]]),Table1[[#This Row],[concrete]],IF(AND(ISNUMBER(Table1[[#This Row],[cement]]),ISNUMBER(Table1[[#This Row],[aggregates]])),Table1[[#This Row],[cement]]+Table1[[#This Row],[aggregates]],""))</f>
        <v>1148</v>
      </c>
    </row>
    <row r="380" spans="1:84" s="8" customFormat="1">
      <c r="A380" s="10">
        <v>378</v>
      </c>
      <c r="B380" s="21" t="s">
        <v>398</v>
      </c>
      <c r="C380" s="21" t="s">
        <v>822</v>
      </c>
      <c r="D380" s="39">
        <v>2007</v>
      </c>
      <c r="E380" s="10"/>
      <c r="F380" s="39">
        <v>56</v>
      </c>
      <c r="G380" s="39"/>
      <c r="H380" s="39"/>
      <c r="I380" s="39"/>
      <c r="J380" s="120">
        <v>92</v>
      </c>
      <c r="K380" s="120"/>
      <c r="L380" s="120"/>
      <c r="M380" s="120">
        <v>1181</v>
      </c>
      <c r="N380" s="120"/>
      <c r="O380" s="120"/>
      <c r="P380" s="120"/>
      <c r="Q380" s="120"/>
      <c r="R380" s="120"/>
      <c r="S380" s="120"/>
      <c r="T380" s="120"/>
      <c r="U380" s="120"/>
      <c r="V380" s="120"/>
      <c r="W380" s="120"/>
      <c r="X380" s="120"/>
      <c r="Y380" s="120"/>
      <c r="Z380" s="120"/>
      <c r="AA380" s="120"/>
      <c r="AB380" s="120">
        <v>5</v>
      </c>
      <c r="AC380" s="120"/>
      <c r="AD380" s="120"/>
      <c r="AE380" s="120"/>
      <c r="AF380" s="120"/>
      <c r="AG380" s="120"/>
      <c r="AH380" s="120"/>
      <c r="AI380" s="120"/>
      <c r="AJ380" s="120"/>
      <c r="AK380" s="120"/>
      <c r="AL380" s="21" t="s">
        <v>120</v>
      </c>
      <c r="AM380" s="39" t="s">
        <v>827</v>
      </c>
      <c r="AN380" s="21" t="s">
        <v>118</v>
      </c>
      <c r="AO380" s="21" t="s">
        <v>20</v>
      </c>
      <c r="AP380" s="21" t="s">
        <v>763</v>
      </c>
      <c r="AQ380" s="21" t="s">
        <v>228</v>
      </c>
      <c r="AR380" s="21" t="s">
        <v>120</v>
      </c>
      <c r="AS380" s="21" t="s">
        <v>824</v>
      </c>
      <c r="AT380" s="39">
        <v>2019</v>
      </c>
      <c r="AU380" s="21" t="s">
        <v>825</v>
      </c>
      <c r="AV380" s="21" t="s">
        <v>826</v>
      </c>
      <c r="AW380" s="21" t="s">
        <v>126</v>
      </c>
      <c r="AX380" s="21" t="s">
        <v>1299</v>
      </c>
      <c r="AY380" s="21" t="str">
        <f>"https://doi.org/"&amp;Table1[[#This Row],[DOI]]</f>
        <v>https://doi.org/10.1016/j.resconrec.2018.12.011</v>
      </c>
      <c r="AZ380" s="21" t="s">
        <v>120</v>
      </c>
      <c r="BA380" s="21" t="s">
        <v>737</v>
      </c>
      <c r="BB380" s="21" t="s">
        <v>737</v>
      </c>
      <c r="BC380" s="21" t="s">
        <v>120</v>
      </c>
      <c r="BD380" s="21" t="s">
        <v>120</v>
      </c>
      <c r="BE380" s="21" t="s">
        <v>1346</v>
      </c>
      <c r="BF380" s="21" t="s">
        <v>120</v>
      </c>
      <c r="BG380" s="21" t="s">
        <v>120</v>
      </c>
      <c r="BH380" s="21" t="s">
        <v>120</v>
      </c>
      <c r="BI380" s="21" t="s">
        <v>120</v>
      </c>
      <c r="BJ380" s="21" t="s">
        <v>120</v>
      </c>
      <c r="BK380" s="21" t="s">
        <v>120</v>
      </c>
      <c r="BL380" s="21" t="s">
        <v>120</v>
      </c>
      <c r="BM380" s="21" t="s">
        <v>120</v>
      </c>
      <c r="BN380" s="21" t="s">
        <v>120</v>
      </c>
      <c r="BO380" s="21" t="s">
        <v>120</v>
      </c>
      <c r="BP380" s="21" t="s">
        <v>120</v>
      </c>
      <c r="BQ380" s="21" t="s">
        <v>120</v>
      </c>
      <c r="BR380" s="21" t="s">
        <v>120</v>
      </c>
      <c r="BS380" s="21" t="s">
        <v>120</v>
      </c>
      <c r="BT380" s="21" t="s">
        <v>120</v>
      </c>
      <c r="BU380" s="21" t="s">
        <v>120</v>
      </c>
      <c r="BV380" s="21" t="s">
        <v>120</v>
      </c>
      <c r="BW380" s="22" t="s">
        <v>135</v>
      </c>
      <c r="BX380" s="23" t="str">
        <f>_xlfn.XLOOKUP(BW380,dimensions_items!$B$4:$B$35,dimensions_items!$C$4:$C$35,"NULL",0)</f>
        <v>R5.2OECD</v>
      </c>
      <c r="BY380" s="21" t="s">
        <v>29</v>
      </c>
      <c r="BZ380" s="28" t="s">
        <v>26</v>
      </c>
      <c r="CA380" s="22" t="s">
        <v>18</v>
      </c>
      <c r="CB380" s="22" t="s">
        <v>23</v>
      </c>
      <c r="CC380" s="21" t="str">
        <f t="shared" si="18"/>
        <v>RM</v>
      </c>
      <c r="CD380" s="21" t="str">
        <f t="shared" si="19"/>
        <v>C</v>
      </c>
      <c r="CE380" s="21" t="str">
        <f t="shared" si="20"/>
        <v>OECD_EU15</v>
      </c>
      <c r="CF380" s="21">
        <f>IF(ISNUMBER(Table1[[#This Row],[concrete]]),Table1[[#This Row],[concrete]],IF(AND(ISNUMBER(Table1[[#This Row],[cement]]),ISNUMBER(Table1[[#This Row],[aggregates]])),Table1[[#This Row],[cement]]+Table1[[#This Row],[aggregates]],""))</f>
        <v>1181</v>
      </c>
    </row>
    <row r="381" spans="1:84" s="8" customFormat="1">
      <c r="A381" s="10">
        <v>379</v>
      </c>
      <c r="B381" s="21" t="s">
        <v>398</v>
      </c>
      <c r="C381" s="21" t="s">
        <v>822</v>
      </c>
      <c r="D381" s="39">
        <v>1981</v>
      </c>
      <c r="E381" s="10"/>
      <c r="F381" s="39">
        <v>104</v>
      </c>
      <c r="G381" s="39"/>
      <c r="H381" s="39"/>
      <c r="I381" s="39"/>
      <c r="J381" s="120">
        <v>136</v>
      </c>
      <c r="K381" s="120"/>
      <c r="L381" s="120"/>
      <c r="M381" s="120">
        <v>766</v>
      </c>
      <c r="N381" s="120"/>
      <c r="O381" s="120"/>
      <c r="P381" s="120"/>
      <c r="Q381" s="120"/>
      <c r="R381" s="120"/>
      <c r="S381" s="120"/>
      <c r="T381" s="120"/>
      <c r="U381" s="120"/>
      <c r="V381" s="120"/>
      <c r="W381" s="120"/>
      <c r="X381" s="120"/>
      <c r="Y381" s="120"/>
      <c r="Z381" s="120"/>
      <c r="AA381" s="120"/>
      <c r="AB381" s="120">
        <v>8</v>
      </c>
      <c r="AC381" s="120"/>
      <c r="AD381" s="120"/>
      <c r="AE381" s="120"/>
      <c r="AF381" s="120"/>
      <c r="AG381" s="120"/>
      <c r="AH381" s="120"/>
      <c r="AI381" s="120"/>
      <c r="AJ381" s="120"/>
      <c r="AK381" s="120"/>
      <c r="AL381" s="21" t="s">
        <v>120</v>
      </c>
      <c r="AM381" s="39" t="s">
        <v>828</v>
      </c>
      <c r="AN381" s="21" t="s">
        <v>118</v>
      </c>
      <c r="AO381" s="21" t="s">
        <v>24</v>
      </c>
      <c r="AP381" s="21" t="s">
        <v>763</v>
      </c>
      <c r="AQ381" s="21" t="s">
        <v>228</v>
      </c>
      <c r="AR381" s="21" t="s">
        <v>120</v>
      </c>
      <c r="AS381" s="21" t="s">
        <v>824</v>
      </c>
      <c r="AT381" s="39">
        <v>2019</v>
      </c>
      <c r="AU381" s="21" t="s">
        <v>825</v>
      </c>
      <c r="AV381" s="21" t="s">
        <v>826</v>
      </c>
      <c r="AW381" s="21" t="s">
        <v>126</v>
      </c>
      <c r="AX381" s="21" t="s">
        <v>1299</v>
      </c>
      <c r="AY381" s="21" t="str">
        <f>"https://doi.org/"&amp;Table1[[#This Row],[DOI]]</f>
        <v>https://doi.org/10.1016/j.resconrec.2018.12.011</v>
      </c>
      <c r="AZ381" s="21" t="s">
        <v>120</v>
      </c>
      <c r="BA381" s="21" t="s">
        <v>737</v>
      </c>
      <c r="BB381" s="21" t="s">
        <v>737</v>
      </c>
      <c r="BC381" s="21" t="s">
        <v>120</v>
      </c>
      <c r="BD381" s="21" t="s">
        <v>120</v>
      </c>
      <c r="BE381" s="21" t="s">
        <v>1346</v>
      </c>
      <c r="BF381" s="21" t="s">
        <v>120</v>
      </c>
      <c r="BG381" s="21" t="s">
        <v>120</v>
      </c>
      <c r="BH381" s="21" t="s">
        <v>120</v>
      </c>
      <c r="BI381" s="21" t="s">
        <v>120</v>
      </c>
      <c r="BJ381" s="21" t="s">
        <v>120</v>
      </c>
      <c r="BK381" s="21" t="s">
        <v>120</v>
      </c>
      <c r="BL381" s="21" t="s">
        <v>120</v>
      </c>
      <c r="BM381" s="21" t="s">
        <v>120</v>
      </c>
      <c r="BN381" s="21" t="s">
        <v>120</v>
      </c>
      <c r="BO381" s="21" t="s">
        <v>120</v>
      </c>
      <c r="BP381" s="21" t="s">
        <v>120</v>
      </c>
      <c r="BQ381" s="21" t="s">
        <v>120</v>
      </c>
      <c r="BR381" s="21" t="s">
        <v>120</v>
      </c>
      <c r="BS381" s="21" t="s">
        <v>120</v>
      </c>
      <c r="BT381" s="21" t="s">
        <v>120</v>
      </c>
      <c r="BU381" s="21" t="s">
        <v>120</v>
      </c>
      <c r="BV381" s="21" t="s">
        <v>120</v>
      </c>
      <c r="BW381" s="22" t="s">
        <v>135</v>
      </c>
      <c r="BX381" s="23" t="str">
        <f>_xlfn.XLOOKUP(BW381,dimensions_items!$B$4:$B$35,dimensions_items!$C$4:$C$35,"NULL",0)</f>
        <v>R5.2OECD</v>
      </c>
      <c r="BY381" s="21" t="s">
        <v>33</v>
      </c>
      <c r="BZ381" s="28" t="s">
        <v>26</v>
      </c>
      <c r="CA381" s="22" t="s">
        <v>18</v>
      </c>
      <c r="CB381" s="22" t="s">
        <v>23</v>
      </c>
      <c r="CC381" s="21" t="str">
        <f t="shared" si="18"/>
        <v>RM</v>
      </c>
      <c r="CD381" s="21" t="str">
        <f t="shared" si="19"/>
        <v>C</v>
      </c>
      <c r="CE381" s="21" t="str">
        <f t="shared" si="20"/>
        <v>OECD_EU15</v>
      </c>
      <c r="CF381" s="21">
        <f>IF(ISNUMBER(Table1[[#This Row],[concrete]]),Table1[[#This Row],[concrete]],IF(AND(ISNUMBER(Table1[[#This Row],[cement]]),ISNUMBER(Table1[[#This Row],[aggregates]])),Table1[[#This Row],[cement]]+Table1[[#This Row],[aggregates]],""))</f>
        <v>766</v>
      </c>
    </row>
    <row r="382" spans="1:84" s="8" customFormat="1">
      <c r="A382" s="10">
        <v>380</v>
      </c>
      <c r="B382" s="21" t="s">
        <v>398</v>
      </c>
      <c r="C382" s="21" t="s">
        <v>822</v>
      </c>
      <c r="D382" s="39">
        <v>1969</v>
      </c>
      <c r="E382" s="10"/>
      <c r="F382" s="39">
        <v>120</v>
      </c>
      <c r="G382" s="39"/>
      <c r="H382" s="39"/>
      <c r="I382" s="39"/>
      <c r="J382" s="120">
        <v>123</v>
      </c>
      <c r="K382" s="120"/>
      <c r="L382" s="120"/>
      <c r="M382" s="120">
        <v>966</v>
      </c>
      <c r="N382" s="120"/>
      <c r="O382" s="120"/>
      <c r="P382" s="120"/>
      <c r="Q382" s="120"/>
      <c r="R382" s="120"/>
      <c r="S382" s="120"/>
      <c r="T382" s="120"/>
      <c r="U382" s="120"/>
      <c r="V382" s="120"/>
      <c r="W382" s="120"/>
      <c r="X382" s="120"/>
      <c r="Y382" s="120"/>
      <c r="Z382" s="120"/>
      <c r="AA382" s="120"/>
      <c r="AB382" s="120">
        <v>8</v>
      </c>
      <c r="AC382" s="120"/>
      <c r="AD382" s="120"/>
      <c r="AE382" s="120"/>
      <c r="AF382" s="120"/>
      <c r="AG382" s="120"/>
      <c r="AH382" s="120"/>
      <c r="AI382" s="120"/>
      <c r="AJ382" s="120"/>
      <c r="AK382" s="120"/>
      <c r="AL382" s="21" t="s">
        <v>120</v>
      </c>
      <c r="AM382" s="39" t="s">
        <v>828</v>
      </c>
      <c r="AN382" s="21" t="s">
        <v>118</v>
      </c>
      <c r="AO382" s="21" t="s">
        <v>24</v>
      </c>
      <c r="AP382" s="21" t="s">
        <v>763</v>
      </c>
      <c r="AQ382" s="21" t="s">
        <v>228</v>
      </c>
      <c r="AR382" s="21" t="s">
        <v>120</v>
      </c>
      <c r="AS382" s="21" t="s">
        <v>824</v>
      </c>
      <c r="AT382" s="39">
        <v>2019</v>
      </c>
      <c r="AU382" s="21" t="s">
        <v>825</v>
      </c>
      <c r="AV382" s="21" t="s">
        <v>826</v>
      </c>
      <c r="AW382" s="21" t="s">
        <v>126</v>
      </c>
      <c r="AX382" s="21" t="s">
        <v>1299</v>
      </c>
      <c r="AY382" s="21" t="str">
        <f>"https://doi.org/"&amp;Table1[[#This Row],[DOI]]</f>
        <v>https://doi.org/10.1016/j.resconrec.2018.12.011</v>
      </c>
      <c r="AZ382" s="21" t="s">
        <v>120</v>
      </c>
      <c r="BA382" s="21" t="s">
        <v>737</v>
      </c>
      <c r="BB382" s="21" t="s">
        <v>737</v>
      </c>
      <c r="BC382" s="21" t="s">
        <v>120</v>
      </c>
      <c r="BD382" s="21" t="s">
        <v>120</v>
      </c>
      <c r="BE382" s="21" t="s">
        <v>1346</v>
      </c>
      <c r="BF382" s="21" t="s">
        <v>120</v>
      </c>
      <c r="BG382" s="21" t="s">
        <v>120</v>
      </c>
      <c r="BH382" s="21" t="s">
        <v>120</v>
      </c>
      <c r="BI382" s="21" t="s">
        <v>120</v>
      </c>
      <c r="BJ382" s="21" t="s">
        <v>120</v>
      </c>
      <c r="BK382" s="21" t="s">
        <v>120</v>
      </c>
      <c r="BL382" s="21" t="s">
        <v>120</v>
      </c>
      <c r="BM382" s="21" t="s">
        <v>120</v>
      </c>
      <c r="BN382" s="21" t="s">
        <v>120</v>
      </c>
      <c r="BO382" s="21" t="s">
        <v>120</v>
      </c>
      <c r="BP382" s="21" t="s">
        <v>120</v>
      </c>
      <c r="BQ382" s="21" t="s">
        <v>120</v>
      </c>
      <c r="BR382" s="21" t="s">
        <v>120</v>
      </c>
      <c r="BS382" s="21" t="s">
        <v>120</v>
      </c>
      <c r="BT382" s="21" t="s">
        <v>120</v>
      </c>
      <c r="BU382" s="21" t="s">
        <v>120</v>
      </c>
      <c r="BV382" s="21" t="s">
        <v>120</v>
      </c>
      <c r="BW382" s="22" t="s">
        <v>135</v>
      </c>
      <c r="BX382" s="23" t="str">
        <f>_xlfn.XLOOKUP(BW382,dimensions_items!$B$4:$B$35,dimensions_items!$C$4:$C$35,"NULL",0)</f>
        <v>R5.2OECD</v>
      </c>
      <c r="BY382" s="21" t="s">
        <v>33</v>
      </c>
      <c r="BZ382" s="28" t="s">
        <v>26</v>
      </c>
      <c r="CA382" s="22" t="s">
        <v>18</v>
      </c>
      <c r="CB382" s="22" t="s">
        <v>23</v>
      </c>
      <c r="CC382" s="21" t="str">
        <f t="shared" si="18"/>
        <v>RM</v>
      </c>
      <c r="CD382" s="21" t="str">
        <f t="shared" si="19"/>
        <v>C</v>
      </c>
      <c r="CE382" s="21" t="str">
        <f t="shared" si="20"/>
        <v>OECD_EU15</v>
      </c>
      <c r="CF382" s="21">
        <f>IF(ISNUMBER(Table1[[#This Row],[concrete]]),Table1[[#This Row],[concrete]],IF(AND(ISNUMBER(Table1[[#This Row],[cement]]),ISNUMBER(Table1[[#This Row],[aggregates]])),Table1[[#This Row],[cement]]+Table1[[#This Row],[aggregates]],""))</f>
        <v>966</v>
      </c>
    </row>
    <row r="383" spans="1:84" s="8" customFormat="1">
      <c r="A383" s="10">
        <v>381</v>
      </c>
      <c r="B383" s="21" t="s">
        <v>398</v>
      </c>
      <c r="C383" s="21" t="s">
        <v>822</v>
      </c>
      <c r="D383" s="39">
        <v>2007</v>
      </c>
      <c r="E383" s="10"/>
      <c r="F383" s="39">
        <v>133</v>
      </c>
      <c r="G383" s="39"/>
      <c r="H383" s="39"/>
      <c r="I383" s="39"/>
      <c r="J383" s="120">
        <v>123</v>
      </c>
      <c r="K383" s="120"/>
      <c r="L383" s="120"/>
      <c r="M383" s="120">
        <v>1126</v>
      </c>
      <c r="N383" s="120"/>
      <c r="O383" s="120"/>
      <c r="P383" s="120"/>
      <c r="Q383" s="120"/>
      <c r="R383" s="120"/>
      <c r="S383" s="120"/>
      <c r="T383" s="120"/>
      <c r="U383" s="120"/>
      <c r="V383" s="120"/>
      <c r="W383" s="120"/>
      <c r="X383" s="120"/>
      <c r="Y383" s="120"/>
      <c r="Z383" s="120"/>
      <c r="AA383" s="120"/>
      <c r="AB383" s="120">
        <v>9</v>
      </c>
      <c r="AC383" s="120"/>
      <c r="AD383" s="120"/>
      <c r="AE383" s="120"/>
      <c r="AF383" s="120"/>
      <c r="AG383" s="120"/>
      <c r="AH383" s="120"/>
      <c r="AI383" s="120"/>
      <c r="AJ383" s="120"/>
      <c r="AK383" s="120"/>
      <c r="AL383" s="21" t="s">
        <v>120</v>
      </c>
      <c r="AM383" s="39" t="s">
        <v>828</v>
      </c>
      <c r="AN383" s="21" t="s">
        <v>118</v>
      </c>
      <c r="AO383" s="21" t="s">
        <v>24</v>
      </c>
      <c r="AP383" s="21" t="s">
        <v>763</v>
      </c>
      <c r="AQ383" s="21" t="s">
        <v>228</v>
      </c>
      <c r="AR383" s="21" t="s">
        <v>120</v>
      </c>
      <c r="AS383" s="21" t="s">
        <v>824</v>
      </c>
      <c r="AT383" s="39">
        <v>2019</v>
      </c>
      <c r="AU383" s="21" t="s">
        <v>825</v>
      </c>
      <c r="AV383" s="21" t="s">
        <v>826</v>
      </c>
      <c r="AW383" s="21" t="s">
        <v>126</v>
      </c>
      <c r="AX383" s="21" t="s">
        <v>1299</v>
      </c>
      <c r="AY383" s="21" t="str">
        <f>"https://doi.org/"&amp;Table1[[#This Row],[DOI]]</f>
        <v>https://doi.org/10.1016/j.resconrec.2018.12.011</v>
      </c>
      <c r="AZ383" s="21" t="s">
        <v>120</v>
      </c>
      <c r="BA383" s="21" t="s">
        <v>737</v>
      </c>
      <c r="BB383" s="21" t="s">
        <v>737</v>
      </c>
      <c r="BC383" s="21" t="s">
        <v>120</v>
      </c>
      <c r="BD383" s="21" t="s">
        <v>120</v>
      </c>
      <c r="BE383" s="21" t="s">
        <v>1346</v>
      </c>
      <c r="BF383" s="21" t="s">
        <v>120</v>
      </c>
      <c r="BG383" s="21" t="s">
        <v>120</v>
      </c>
      <c r="BH383" s="21" t="s">
        <v>120</v>
      </c>
      <c r="BI383" s="21" t="s">
        <v>120</v>
      </c>
      <c r="BJ383" s="21" t="s">
        <v>120</v>
      </c>
      <c r="BK383" s="21" t="s">
        <v>120</v>
      </c>
      <c r="BL383" s="21" t="s">
        <v>120</v>
      </c>
      <c r="BM383" s="21" t="s">
        <v>120</v>
      </c>
      <c r="BN383" s="21" t="s">
        <v>120</v>
      </c>
      <c r="BO383" s="21" t="s">
        <v>120</v>
      </c>
      <c r="BP383" s="21" t="s">
        <v>120</v>
      </c>
      <c r="BQ383" s="21" t="s">
        <v>120</v>
      </c>
      <c r="BR383" s="21" t="s">
        <v>120</v>
      </c>
      <c r="BS383" s="21" t="s">
        <v>120</v>
      </c>
      <c r="BT383" s="21" t="s">
        <v>120</v>
      </c>
      <c r="BU383" s="21" t="s">
        <v>120</v>
      </c>
      <c r="BV383" s="21" t="s">
        <v>120</v>
      </c>
      <c r="BW383" s="22" t="s">
        <v>135</v>
      </c>
      <c r="BX383" s="23" t="str">
        <f>_xlfn.XLOOKUP(BW383,dimensions_items!$B$4:$B$35,dimensions_items!$C$4:$C$35,"NULL",0)</f>
        <v>R5.2OECD</v>
      </c>
      <c r="BY383" s="21" t="s">
        <v>33</v>
      </c>
      <c r="BZ383" s="28" t="s">
        <v>26</v>
      </c>
      <c r="CA383" s="22" t="s">
        <v>18</v>
      </c>
      <c r="CB383" s="22" t="s">
        <v>23</v>
      </c>
      <c r="CC383" s="21" t="str">
        <f t="shared" si="18"/>
        <v>RM</v>
      </c>
      <c r="CD383" s="21" t="str">
        <f t="shared" si="19"/>
        <v>C</v>
      </c>
      <c r="CE383" s="21" t="str">
        <f t="shared" si="20"/>
        <v>OECD_EU15</v>
      </c>
      <c r="CF383" s="21">
        <f>IF(ISNUMBER(Table1[[#This Row],[concrete]]),Table1[[#This Row],[concrete]],IF(AND(ISNUMBER(Table1[[#This Row],[cement]]),ISNUMBER(Table1[[#This Row],[aggregates]])),Table1[[#This Row],[cement]]+Table1[[#This Row],[aggregates]],""))</f>
        <v>1126</v>
      </c>
    </row>
    <row r="384" spans="1:84" s="8" customFormat="1">
      <c r="A384" s="10">
        <v>382</v>
      </c>
      <c r="B384" s="21" t="s">
        <v>829</v>
      </c>
      <c r="C384" s="21" t="s">
        <v>829</v>
      </c>
      <c r="D384" s="39"/>
      <c r="E384" s="10"/>
      <c r="F384" s="39"/>
      <c r="G384" s="39"/>
      <c r="H384" s="39"/>
      <c r="I384" s="39"/>
      <c r="J384" s="120">
        <v>41.317829459999999</v>
      </c>
      <c r="K384" s="120"/>
      <c r="L384" s="120"/>
      <c r="M384" s="120">
        <v>1091.787026</v>
      </c>
      <c r="N384" s="120"/>
      <c r="O384" s="120"/>
      <c r="P384" s="120"/>
      <c r="Q384" s="120"/>
      <c r="R384" s="120"/>
      <c r="S384" s="120"/>
      <c r="T384" s="120"/>
      <c r="U384" s="120"/>
      <c r="V384" s="120"/>
      <c r="W384" s="120"/>
      <c r="X384" s="120"/>
      <c r="Y384" s="120"/>
      <c r="Z384" s="120"/>
      <c r="AA384" s="120"/>
      <c r="AB384" s="120">
        <v>2.825377397</v>
      </c>
      <c r="AC384" s="120"/>
      <c r="AD384" s="120"/>
      <c r="AE384" s="120"/>
      <c r="AF384" s="120"/>
      <c r="AG384" s="120"/>
      <c r="AH384" s="120"/>
      <c r="AI384" s="120"/>
      <c r="AJ384" s="120"/>
      <c r="AK384" s="120"/>
      <c r="AL384" s="21" t="s">
        <v>830</v>
      </c>
      <c r="AM384" s="39">
        <v>1</v>
      </c>
      <c r="AN384" s="21" t="s">
        <v>118</v>
      </c>
      <c r="AO384" s="21" t="s">
        <v>20</v>
      </c>
      <c r="AP384" s="21" t="s">
        <v>601</v>
      </c>
      <c r="AQ384" s="21" t="s">
        <v>228</v>
      </c>
      <c r="AR384" s="21" t="s">
        <v>120</v>
      </c>
      <c r="AS384" s="21" t="s">
        <v>831</v>
      </c>
      <c r="AT384" s="39">
        <v>2014</v>
      </c>
      <c r="AU384" s="21" t="s">
        <v>832</v>
      </c>
      <c r="AV384" s="21" t="s">
        <v>753</v>
      </c>
      <c r="AW384" s="21" t="s">
        <v>126</v>
      </c>
      <c r="AX384" s="50" t="s">
        <v>1300</v>
      </c>
      <c r="AY384" s="21" t="str">
        <f>"https://doi.org/"&amp;Table1[[#This Row],[DOI]]</f>
        <v>https://doi.org/10.1016/j.conbuildmat.2013.11.066</v>
      </c>
      <c r="AZ384" s="21" t="s">
        <v>120</v>
      </c>
      <c r="BA384" s="21" t="s">
        <v>737</v>
      </c>
      <c r="BB384" s="21" t="s">
        <v>737</v>
      </c>
      <c r="BC384" s="21" t="s">
        <v>833</v>
      </c>
      <c r="BD384" s="21" t="s">
        <v>120</v>
      </c>
      <c r="BE384" s="21" t="s">
        <v>1346</v>
      </c>
      <c r="BF384" s="21" t="s">
        <v>120</v>
      </c>
      <c r="BG384" s="21" t="s">
        <v>120</v>
      </c>
      <c r="BH384" s="21" t="s">
        <v>120</v>
      </c>
      <c r="BI384" s="21" t="s">
        <v>120</v>
      </c>
      <c r="BJ384" s="21" t="s">
        <v>120</v>
      </c>
      <c r="BK384" s="21" t="s">
        <v>120</v>
      </c>
      <c r="BL384" s="21" t="s">
        <v>120</v>
      </c>
      <c r="BM384" s="21" t="s">
        <v>120</v>
      </c>
      <c r="BN384" s="21" t="s">
        <v>120</v>
      </c>
      <c r="BO384" s="21" t="s">
        <v>120</v>
      </c>
      <c r="BP384" s="21" t="s">
        <v>120</v>
      </c>
      <c r="BQ384" s="21" t="s">
        <v>120</v>
      </c>
      <c r="BR384" s="21" t="s">
        <v>120</v>
      </c>
      <c r="BS384" s="21" t="s">
        <v>120</v>
      </c>
      <c r="BT384" s="21" t="s">
        <v>120</v>
      </c>
      <c r="BU384" s="21" t="s">
        <v>120</v>
      </c>
      <c r="BV384" s="21" t="s">
        <v>120</v>
      </c>
      <c r="BW384" s="22" t="s">
        <v>834</v>
      </c>
      <c r="BX384" s="23" t="str">
        <f>_xlfn.XLOOKUP(BW384,dimensions_items!$B$4:$B$35,dimensions_items!$C$4:$C$35,"NULL",0)</f>
        <v>R5.2OECD</v>
      </c>
      <c r="BY384" s="23" t="s">
        <v>16</v>
      </c>
      <c r="BZ384" s="22" t="s">
        <v>1492</v>
      </c>
      <c r="CA384" s="22" t="s">
        <v>18</v>
      </c>
      <c r="CB384" s="22" t="s">
        <v>28</v>
      </c>
      <c r="CC384" s="21" t="str">
        <f t="shared" si="18"/>
        <v>RS</v>
      </c>
      <c r="CD384" s="21" t="str">
        <f t="shared" si="19"/>
        <v>M</v>
      </c>
      <c r="CE384" s="21" t="str">
        <f t="shared" si="20"/>
        <v>OECD_EU12-H</v>
      </c>
      <c r="CF384" s="21">
        <f>IF(ISNUMBER(Table1[[#This Row],[concrete]]),Table1[[#This Row],[concrete]],IF(AND(ISNUMBER(Table1[[#This Row],[cement]]),ISNUMBER(Table1[[#This Row],[aggregates]])),Table1[[#This Row],[cement]]+Table1[[#This Row],[aggregates]],""))</f>
        <v>1091.787026</v>
      </c>
    </row>
    <row r="385" spans="1:84" s="8" customFormat="1">
      <c r="A385" s="10">
        <v>383</v>
      </c>
      <c r="B385" s="21" t="s">
        <v>829</v>
      </c>
      <c r="C385" s="21" t="s">
        <v>829</v>
      </c>
      <c r="D385" s="39"/>
      <c r="E385" s="10"/>
      <c r="F385" s="39"/>
      <c r="G385" s="39"/>
      <c r="H385" s="39"/>
      <c r="I385" s="39"/>
      <c r="J385" s="120">
        <v>41.854345170000002</v>
      </c>
      <c r="K385" s="120"/>
      <c r="L385" s="120"/>
      <c r="M385" s="120">
        <v>1030.899633</v>
      </c>
      <c r="N385" s="120"/>
      <c r="O385" s="120"/>
      <c r="P385" s="120"/>
      <c r="Q385" s="120"/>
      <c r="R385" s="120"/>
      <c r="S385" s="120"/>
      <c r="T385" s="120"/>
      <c r="U385" s="120"/>
      <c r="V385" s="120"/>
      <c r="W385" s="120"/>
      <c r="X385" s="120"/>
      <c r="Y385" s="120"/>
      <c r="Z385" s="120"/>
      <c r="AA385" s="120"/>
      <c r="AB385" s="120">
        <v>8.7158302729999999</v>
      </c>
      <c r="AC385" s="120"/>
      <c r="AD385" s="120"/>
      <c r="AE385" s="120"/>
      <c r="AF385" s="120"/>
      <c r="AG385" s="120"/>
      <c r="AH385" s="120"/>
      <c r="AI385" s="120"/>
      <c r="AJ385" s="120"/>
      <c r="AK385" s="120"/>
      <c r="AL385" s="21" t="s">
        <v>835</v>
      </c>
      <c r="AM385" s="39">
        <v>1</v>
      </c>
      <c r="AN385" s="21" t="s">
        <v>118</v>
      </c>
      <c r="AO385" s="21" t="s">
        <v>20</v>
      </c>
      <c r="AP385" s="21" t="s">
        <v>601</v>
      </c>
      <c r="AQ385" s="21" t="s">
        <v>228</v>
      </c>
      <c r="AR385" s="21" t="s">
        <v>120</v>
      </c>
      <c r="AS385" s="21" t="s">
        <v>831</v>
      </c>
      <c r="AT385" s="39">
        <v>2014</v>
      </c>
      <c r="AU385" s="21" t="s">
        <v>832</v>
      </c>
      <c r="AV385" s="21" t="s">
        <v>753</v>
      </c>
      <c r="AW385" s="21" t="s">
        <v>126</v>
      </c>
      <c r="AX385" s="21" t="s">
        <v>1300</v>
      </c>
      <c r="AY385" s="21" t="str">
        <f>"https://doi.org/"&amp;Table1[[#This Row],[DOI]]</f>
        <v>https://doi.org/10.1016/j.conbuildmat.2013.11.066</v>
      </c>
      <c r="AZ385" s="21" t="s">
        <v>120</v>
      </c>
      <c r="BA385" s="21" t="s">
        <v>737</v>
      </c>
      <c r="BB385" s="21" t="s">
        <v>737</v>
      </c>
      <c r="BC385" s="21" t="s">
        <v>833</v>
      </c>
      <c r="BD385" s="21" t="s">
        <v>120</v>
      </c>
      <c r="BE385" s="21" t="s">
        <v>1346</v>
      </c>
      <c r="BF385" s="21" t="s">
        <v>120</v>
      </c>
      <c r="BG385" s="21" t="s">
        <v>120</v>
      </c>
      <c r="BH385" s="21" t="s">
        <v>120</v>
      </c>
      <c r="BI385" s="21" t="s">
        <v>120</v>
      </c>
      <c r="BJ385" s="21" t="s">
        <v>120</v>
      </c>
      <c r="BK385" s="21" t="s">
        <v>120</v>
      </c>
      <c r="BL385" s="21" t="s">
        <v>120</v>
      </c>
      <c r="BM385" s="21" t="s">
        <v>120</v>
      </c>
      <c r="BN385" s="21" t="s">
        <v>120</v>
      </c>
      <c r="BO385" s="21" t="s">
        <v>120</v>
      </c>
      <c r="BP385" s="21" t="s">
        <v>120</v>
      </c>
      <c r="BQ385" s="21" t="s">
        <v>120</v>
      </c>
      <c r="BR385" s="21" t="s">
        <v>120</v>
      </c>
      <c r="BS385" s="21" t="s">
        <v>120</v>
      </c>
      <c r="BT385" s="21" t="s">
        <v>120</v>
      </c>
      <c r="BU385" s="21" t="s">
        <v>120</v>
      </c>
      <c r="BV385" s="21" t="s">
        <v>120</v>
      </c>
      <c r="BW385" s="22" t="s">
        <v>834</v>
      </c>
      <c r="BX385" s="23" t="str">
        <f>_xlfn.XLOOKUP(BW385,dimensions_items!$B$4:$B$35,dimensions_items!$C$4:$C$35,"NULL",0)</f>
        <v>R5.2OECD</v>
      </c>
      <c r="BY385" s="23" t="s">
        <v>16</v>
      </c>
      <c r="BZ385" s="22" t="s">
        <v>1492</v>
      </c>
      <c r="CA385" s="22" t="s">
        <v>22</v>
      </c>
      <c r="CB385" s="22" t="s">
        <v>28</v>
      </c>
      <c r="CC385" s="21" t="str">
        <f t="shared" si="18"/>
        <v>RS</v>
      </c>
      <c r="CD385" s="21" t="str">
        <f t="shared" si="19"/>
        <v>M</v>
      </c>
      <c r="CE385" s="21" t="str">
        <f t="shared" si="20"/>
        <v>OECD_EU12-H</v>
      </c>
      <c r="CF385" s="21">
        <f>IF(ISNUMBER(Table1[[#This Row],[concrete]]),Table1[[#This Row],[concrete]],IF(AND(ISNUMBER(Table1[[#This Row],[cement]]),ISNUMBER(Table1[[#This Row],[aggregates]])),Table1[[#This Row],[cement]]+Table1[[#This Row],[aggregates]],""))</f>
        <v>1030.899633</v>
      </c>
    </row>
    <row r="386" spans="1:84" s="8" customFormat="1">
      <c r="A386" s="10">
        <v>384</v>
      </c>
      <c r="B386" s="21" t="s">
        <v>829</v>
      </c>
      <c r="C386" s="21" t="s">
        <v>829</v>
      </c>
      <c r="D386" s="39"/>
      <c r="E386" s="10"/>
      <c r="F386" s="39"/>
      <c r="G386" s="39"/>
      <c r="H386" s="39"/>
      <c r="I386" s="39"/>
      <c r="J386" s="120">
        <v>139.01978779999999</v>
      </c>
      <c r="K386" s="120"/>
      <c r="L386" s="120"/>
      <c r="M386" s="120">
        <v>613.68319050000002</v>
      </c>
      <c r="N386" s="120"/>
      <c r="O386" s="120"/>
      <c r="P386" s="120"/>
      <c r="Q386" s="120"/>
      <c r="R386" s="120"/>
      <c r="S386" s="120"/>
      <c r="T386" s="120"/>
      <c r="U386" s="120"/>
      <c r="V386" s="120"/>
      <c r="W386" s="120"/>
      <c r="X386" s="120"/>
      <c r="Y386" s="120"/>
      <c r="Z386" s="120"/>
      <c r="AA386" s="120"/>
      <c r="AB386" s="120">
        <v>2.825377397</v>
      </c>
      <c r="AC386" s="120"/>
      <c r="AD386" s="120"/>
      <c r="AE386" s="120"/>
      <c r="AF386" s="120"/>
      <c r="AG386" s="120"/>
      <c r="AH386" s="120"/>
      <c r="AI386" s="120"/>
      <c r="AJ386" s="120"/>
      <c r="AK386" s="120"/>
      <c r="AL386" s="21" t="s">
        <v>836</v>
      </c>
      <c r="AM386" s="39">
        <v>1</v>
      </c>
      <c r="AN386" s="21" t="s">
        <v>118</v>
      </c>
      <c r="AO386" s="21" t="s">
        <v>20</v>
      </c>
      <c r="AP386" s="21" t="s">
        <v>601</v>
      </c>
      <c r="AQ386" s="21" t="s">
        <v>228</v>
      </c>
      <c r="AR386" s="21" t="s">
        <v>120</v>
      </c>
      <c r="AS386" s="21" t="s">
        <v>831</v>
      </c>
      <c r="AT386" s="39">
        <v>2014</v>
      </c>
      <c r="AU386" s="21" t="s">
        <v>832</v>
      </c>
      <c r="AV386" s="21" t="s">
        <v>753</v>
      </c>
      <c r="AW386" s="21" t="s">
        <v>126</v>
      </c>
      <c r="AX386" s="21" t="s">
        <v>1300</v>
      </c>
      <c r="AY386" s="21" t="str">
        <f>"https://doi.org/"&amp;Table1[[#This Row],[DOI]]</f>
        <v>https://doi.org/10.1016/j.conbuildmat.2013.11.066</v>
      </c>
      <c r="AZ386" s="21" t="s">
        <v>120</v>
      </c>
      <c r="BA386" s="21" t="s">
        <v>737</v>
      </c>
      <c r="BB386" s="21" t="s">
        <v>737</v>
      </c>
      <c r="BC386" s="21" t="s">
        <v>833</v>
      </c>
      <c r="BD386" s="21" t="s">
        <v>120</v>
      </c>
      <c r="BE386" s="21" t="s">
        <v>1346</v>
      </c>
      <c r="BF386" s="21" t="s">
        <v>120</v>
      </c>
      <c r="BG386" s="21" t="s">
        <v>120</v>
      </c>
      <c r="BH386" s="21" t="s">
        <v>120</v>
      </c>
      <c r="BI386" s="21" t="s">
        <v>120</v>
      </c>
      <c r="BJ386" s="21" t="s">
        <v>120</v>
      </c>
      <c r="BK386" s="21" t="s">
        <v>120</v>
      </c>
      <c r="BL386" s="21" t="s">
        <v>120</v>
      </c>
      <c r="BM386" s="21" t="s">
        <v>120</v>
      </c>
      <c r="BN386" s="21" t="s">
        <v>120</v>
      </c>
      <c r="BO386" s="21" t="s">
        <v>120</v>
      </c>
      <c r="BP386" s="21" t="s">
        <v>120</v>
      </c>
      <c r="BQ386" s="21" t="s">
        <v>120</v>
      </c>
      <c r="BR386" s="21" t="s">
        <v>120</v>
      </c>
      <c r="BS386" s="21" t="s">
        <v>120</v>
      </c>
      <c r="BT386" s="21" t="s">
        <v>120</v>
      </c>
      <c r="BU386" s="21" t="s">
        <v>120</v>
      </c>
      <c r="BV386" s="21" t="s">
        <v>120</v>
      </c>
      <c r="BW386" s="22" t="s">
        <v>834</v>
      </c>
      <c r="BX386" s="23" t="str">
        <f>_xlfn.XLOOKUP(BW386,dimensions_items!$B$4:$B$35,dimensions_items!$C$4:$C$35,"NULL",0)</f>
        <v>R5.2OECD</v>
      </c>
      <c r="BY386" s="23" t="s">
        <v>16</v>
      </c>
      <c r="BZ386" s="22" t="s">
        <v>1598</v>
      </c>
      <c r="CA386" s="22" t="s">
        <v>18</v>
      </c>
      <c r="CB386" s="22" t="s">
        <v>28</v>
      </c>
      <c r="CC386" s="21" t="str">
        <f t="shared" si="18"/>
        <v>RS</v>
      </c>
      <c r="CD386" s="21" t="str">
        <f t="shared" si="19"/>
        <v>T</v>
      </c>
      <c r="CE386" s="21" t="str">
        <f t="shared" si="20"/>
        <v>OECD_EU12-H</v>
      </c>
      <c r="CF386" s="21">
        <f>IF(ISNUMBER(Table1[[#This Row],[concrete]]),Table1[[#This Row],[concrete]],IF(AND(ISNUMBER(Table1[[#This Row],[cement]]),ISNUMBER(Table1[[#This Row],[aggregates]])),Table1[[#This Row],[cement]]+Table1[[#This Row],[aggregates]],""))</f>
        <v>613.68319050000002</v>
      </c>
    </row>
    <row r="387" spans="1:84" s="8" customFormat="1">
      <c r="A387" s="10">
        <v>385</v>
      </c>
      <c r="B387" s="21" t="s">
        <v>829</v>
      </c>
      <c r="C387" s="24" t="s">
        <v>829</v>
      </c>
      <c r="D387" s="39"/>
      <c r="E387" s="10"/>
      <c r="F387" s="39"/>
      <c r="G387" s="39"/>
      <c r="H387" s="39"/>
      <c r="I387" s="39"/>
      <c r="J387" s="120">
        <v>191.129131</v>
      </c>
      <c r="K387" s="120"/>
      <c r="L387" s="120"/>
      <c r="M387" s="120">
        <v>551.14851080000005</v>
      </c>
      <c r="N387" s="120"/>
      <c r="O387" s="120"/>
      <c r="P387" s="120"/>
      <c r="Q387" s="120"/>
      <c r="R387" s="120"/>
      <c r="S387" s="120"/>
      <c r="T387" s="120"/>
      <c r="U387" s="120"/>
      <c r="V387" s="120"/>
      <c r="W387" s="120"/>
      <c r="X387" s="120"/>
      <c r="Y387" s="120"/>
      <c r="Z387" s="120"/>
      <c r="AA387" s="120"/>
      <c r="AB387" s="120">
        <v>119.80620159999999</v>
      </c>
      <c r="AC387" s="120"/>
      <c r="AD387" s="120"/>
      <c r="AE387" s="120"/>
      <c r="AF387" s="120"/>
      <c r="AG387" s="120"/>
      <c r="AH387" s="120"/>
      <c r="AI387" s="120"/>
      <c r="AJ387" s="120"/>
      <c r="AK387" s="120"/>
      <c r="AL387" s="21" t="s">
        <v>837</v>
      </c>
      <c r="AM387" s="39">
        <v>1</v>
      </c>
      <c r="AN387" s="21" t="s">
        <v>118</v>
      </c>
      <c r="AO387" s="21" t="s">
        <v>20</v>
      </c>
      <c r="AP387" s="21" t="s">
        <v>601</v>
      </c>
      <c r="AQ387" s="21" t="s">
        <v>228</v>
      </c>
      <c r="AR387" s="21" t="s">
        <v>120</v>
      </c>
      <c r="AS387" s="21" t="s">
        <v>831</v>
      </c>
      <c r="AT387" s="39">
        <v>2014</v>
      </c>
      <c r="AU387" s="21" t="s">
        <v>832</v>
      </c>
      <c r="AV387" s="21" t="s">
        <v>753</v>
      </c>
      <c r="AW387" s="21" t="s">
        <v>126</v>
      </c>
      <c r="AX387" s="21" t="s">
        <v>1300</v>
      </c>
      <c r="AY387" s="21" t="str">
        <f>"https://doi.org/"&amp;Table1[[#This Row],[DOI]]</f>
        <v>https://doi.org/10.1016/j.conbuildmat.2013.11.066</v>
      </c>
      <c r="AZ387" s="21" t="s">
        <v>120</v>
      </c>
      <c r="BA387" s="21" t="s">
        <v>737</v>
      </c>
      <c r="BB387" s="21" t="s">
        <v>737</v>
      </c>
      <c r="BC387" s="21" t="s">
        <v>833</v>
      </c>
      <c r="BD387" s="21" t="s">
        <v>120</v>
      </c>
      <c r="BE387" s="21" t="s">
        <v>1346</v>
      </c>
      <c r="BF387" s="21" t="s">
        <v>120</v>
      </c>
      <c r="BG387" s="21" t="s">
        <v>120</v>
      </c>
      <c r="BH387" s="21" t="s">
        <v>120</v>
      </c>
      <c r="BI387" s="21" t="s">
        <v>120</v>
      </c>
      <c r="BJ387" s="21" t="s">
        <v>120</v>
      </c>
      <c r="BK387" s="21" t="s">
        <v>120</v>
      </c>
      <c r="BL387" s="21" t="s">
        <v>120</v>
      </c>
      <c r="BM387" s="21" t="s">
        <v>120</v>
      </c>
      <c r="BN387" s="21" t="s">
        <v>120</v>
      </c>
      <c r="BO387" s="21" t="s">
        <v>120</v>
      </c>
      <c r="BP387" s="21" t="s">
        <v>120</v>
      </c>
      <c r="BQ387" s="21" t="s">
        <v>120</v>
      </c>
      <c r="BR387" s="21" t="s">
        <v>120</v>
      </c>
      <c r="BS387" s="21" t="s">
        <v>120</v>
      </c>
      <c r="BT387" s="21" t="s">
        <v>120</v>
      </c>
      <c r="BU387" s="21" t="s">
        <v>120</v>
      </c>
      <c r="BV387" s="21" t="s">
        <v>120</v>
      </c>
      <c r="BW387" s="22" t="s">
        <v>834</v>
      </c>
      <c r="BX387" s="23" t="str">
        <f>_xlfn.XLOOKUP(BW387,dimensions_items!$B$4:$B$35,dimensions_items!$C$4:$C$35,"NULL",0)</f>
        <v>R5.2OECD</v>
      </c>
      <c r="BY387" s="23" t="s">
        <v>16</v>
      </c>
      <c r="BZ387" s="22" t="s">
        <v>1598</v>
      </c>
      <c r="CA387" s="22" t="s">
        <v>22</v>
      </c>
      <c r="CB387" s="22" t="s">
        <v>28</v>
      </c>
      <c r="CC387" s="21" t="str">
        <f t="shared" ref="CC387:CC450" si="21">IF(LEFT(BY387,1)="N","NR",IF(LEFT(BY387,1)="I","IN",IF(LEFT(BY387,1)="U","UN",IF(LEFT(BY387,3)="R_u","RU",IF(LEFT(BY387,3)="R_M","RM",IF(LEFT(BY387,3)="R_S","RS",""))))))</f>
        <v>RS</v>
      </c>
      <c r="CD387" s="21" t="str">
        <f t="shared" ref="CD387:CD450" si="22">IF(LEFT(BZ387,1)="R","C",(LEFT(BZ387,1)))</f>
        <v>T</v>
      </c>
      <c r="CE387" s="21" t="str">
        <f t="shared" ref="CE387:CE450" si="23">RIGHT(BX387,LEN(BX387)-4)&amp;"_"&amp;RIGHT(BW387,LEN(BW387)-3)</f>
        <v>OECD_EU12-H</v>
      </c>
      <c r="CF387" s="21">
        <f>IF(ISNUMBER(Table1[[#This Row],[concrete]]),Table1[[#This Row],[concrete]],IF(AND(ISNUMBER(Table1[[#This Row],[cement]]),ISNUMBER(Table1[[#This Row],[aggregates]])),Table1[[#This Row],[cement]]+Table1[[#This Row],[aggregates]],""))</f>
        <v>551.14851080000005</v>
      </c>
    </row>
    <row r="388" spans="1:84" s="8" customFormat="1">
      <c r="A388" s="10">
        <v>386</v>
      </c>
      <c r="B388" s="21" t="s">
        <v>838</v>
      </c>
      <c r="C388" s="21" t="s">
        <v>839</v>
      </c>
      <c r="D388" s="39"/>
      <c r="E388" s="10"/>
      <c r="F388" s="39">
        <v>40.645076920000001</v>
      </c>
      <c r="G388" s="39"/>
      <c r="H388" s="39"/>
      <c r="I388" s="39"/>
      <c r="J388" s="120">
        <v>8.0792307690000005</v>
      </c>
      <c r="K388" s="120"/>
      <c r="L388" s="120"/>
      <c r="M388" s="120">
        <v>768.27323079999996</v>
      </c>
      <c r="N388" s="120"/>
      <c r="O388" s="120"/>
      <c r="P388" s="120"/>
      <c r="Q388" s="120"/>
      <c r="R388" s="120"/>
      <c r="S388" s="120"/>
      <c r="T388" s="120"/>
      <c r="U388" s="120"/>
      <c r="V388" s="120"/>
      <c r="W388" s="120"/>
      <c r="X388" s="120"/>
      <c r="Y388" s="120"/>
      <c r="Z388" s="120"/>
      <c r="AA388" s="120"/>
      <c r="AB388" s="120"/>
      <c r="AC388" s="120"/>
      <c r="AD388" s="120"/>
      <c r="AE388" s="120"/>
      <c r="AF388" s="120"/>
      <c r="AG388" s="120"/>
      <c r="AH388" s="120"/>
      <c r="AI388" s="120"/>
      <c r="AJ388" s="120"/>
      <c r="AK388" s="120"/>
      <c r="AL388" s="21" t="s">
        <v>840</v>
      </c>
      <c r="AM388" s="39">
        <v>13</v>
      </c>
      <c r="AN388" s="21" t="s">
        <v>118</v>
      </c>
      <c r="AO388" s="21" t="s">
        <v>24</v>
      </c>
      <c r="AP388" s="21" t="s">
        <v>601</v>
      </c>
      <c r="AQ388" s="21" t="s">
        <v>228</v>
      </c>
      <c r="AR388" s="21" t="s">
        <v>120</v>
      </c>
      <c r="AS388" s="21" t="s">
        <v>841</v>
      </c>
      <c r="AT388" s="39">
        <v>2015</v>
      </c>
      <c r="AU388" s="21" t="s">
        <v>842</v>
      </c>
      <c r="AV388" s="21" t="s">
        <v>385</v>
      </c>
      <c r="AW388" s="21" t="s">
        <v>126</v>
      </c>
      <c r="AX388" s="21" t="s">
        <v>1301</v>
      </c>
      <c r="AY388" s="21" t="str">
        <f>"https://doi.org/"&amp;Table1[[#This Row],[DOI]]</f>
        <v>https://doi.org/10.1016/j.enbuild.2015.06.008</v>
      </c>
      <c r="AZ388" s="21" t="s">
        <v>120</v>
      </c>
      <c r="BA388" s="21" t="s">
        <v>737</v>
      </c>
      <c r="BB388" s="21" t="s">
        <v>737</v>
      </c>
      <c r="BC388" s="21" t="s">
        <v>843</v>
      </c>
      <c r="BD388" s="21" t="s">
        <v>120</v>
      </c>
      <c r="BE388" s="21" t="s">
        <v>1346</v>
      </c>
      <c r="BF388" s="21" t="s">
        <v>120</v>
      </c>
      <c r="BG388" s="21" t="s">
        <v>120</v>
      </c>
      <c r="BH388" s="21" t="s">
        <v>120</v>
      </c>
      <c r="BI388" s="21" t="s">
        <v>120</v>
      </c>
      <c r="BJ388" s="21" t="s">
        <v>120</v>
      </c>
      <c r="BK388" s="21" t="s">
        <v>120</v>
      </c>
      <c r="BL388" s="21" t="s">
        <v>120</v>
      </c>
      <c r="BM388" s="21" t="s">
        <v>120</v>
      </c>
      <c r="BN388" s="21" t="s">
        <v>120</v>
      </c>
      <c r="BO388" s="21" t="s">
        <v>120</v>
      </c>
      <c r="BP388" s="21" t="s">
        <v>120</v>
      </c>
      <c r="BQ388" s="21" t="s">
        <v>120</v>
      </c>
      <c r="BR388" s="21" t="s">
        <v>120</v>
      </c>
      <c r="BS388" s="21" t="s">
        <v>120</v>
      </c>
      <c r="BT388" s="21" t="s">
        <v>120</v>
      </c>
      <c r="BU388" s="21" t="s">
        <v>120</v>
      </c>
      <c r="BV388" s="21" t="s">
        <v>120</v>
      </c>
      <c r="BW388" s="22" t="s">
        <v>844</v>
      </c>
      <c r="BX388" s="23" t="str">
        <f>_xlfn.XLOOKUP(BW388,dimensions_items!$B$4:$B$35,dimensions_items!$C$4:$C$35,"NULL",0)</f>
        <v>R5.2OECD</v>
      </c>
      <c r="BY388" s="21" t="s">
        <v>37</v>
      </c>
      <c r="BZ388" s="22" t="s">
        <v>1492</v>
      </c>
      <c r="CA388" s="22" t="s">
        <v>18</v>
      </c>
      <c r="CB388" s="22" t="s">
        <v>19</v>
      </c>
      <c r="CC388" s="21" t="str">
        <f t="shared" si="21"/>
        <v>RM</v>
      </c>
      <c r="CD388" s="21" t="str">
        <f t="shared" si="22"/>
        <v>M</v>
      </c>
      <c r="CE388" s="21" t="str">
        <f t="shared" si="23"/>
        <v>OECD_TUR</v>
      </c>
      <c r="CF388" s="21">
        <f>IF(ISNUMBER(Table1[[#This Row],[concrete]]),Table1[[#This Row],[concrete]],IF(AND(ISNUMBER(Table1[[#This Row],[cement]]),ISNUMBER(Table1[[#This Row],[aggregates]])),Table1[[#This Row],[cement]]+Table1[[#This Row],[aggregates]],""))</f>
        <v>768.27323079999996</v>
      </c>
    </row>
    <row r="389" spans="1:84" s="8" customFormat="1">
      <c r="A389" s="10">
        <v>387</v>
      </c>
      <c r="B389" s="21" t="s">
        <v>838</v>
      </c>
      <c r="C389" s="21" t="s">
        <v>839</v>
      </c>
      <c r="D389" s="39"/>
      <c r="E389" s="10"/>
      <c r="F389" s="39">
        <v>75.502727269999994</v>
      </c>
      <c r="G389" s="39"/>
      <c r="H389" s="39"/>
      <c r="I389" s="39"/>
      <c r="J389" s="120">
        <v>9.5727272729999999</v>
      </c>
      <c r="K389" s="120"/>
      <c r="L389" s="120"/>
      <c r="M389" s="120">
        <v>1507.636364</v>
      </c>
      <c r="N389" s="120"/>
      <c r="O389" s="120"/>
      <c r="P389" s="120"/>
      <c r="Q389" s="120"/>
      <c r="R389" s="120"/>
      <c r="S389" s="120"/>
      <c r="T389" s="120"/>
      <c r="U389" s="120"/>
      <c r="V389" s="120"/>
      <c r="W389" s="120"/>
      <c r="X389" s="120"/>
      <c r="Y389" s="120"/>
      <c r="Z389" s="120"/>
      <c r="AA389" s="120"/>
      <c r="AB389" s="120"/>
      <c r="AC389" s="120"/>
      <c r="AD389" s="120"/>
      <c r="AE389" s="120"/>
      <c r="AF389" s="120"/>
      <c r="AG389" s="120"/>
      <c r="AH389" s="120"/>
      <c r="AI389" s="120"/>
      <c r="AJ389" s="120"/>
      <c r="AK389" s="120"/>
      <c r="AL389" s="21" t="s">
        <v>845</v>
      </c>
      <c r="AM389" s="39">
        <v>3</v>
      </c>
      <c r="AN389" s="21" t="s">
        <v>118</v>
      </c>
      <c r="AO389" s="21" t="s">
        <v>20</v>
      </c>
      <c r="AP389" s="21" t="s">
        <v>601</v>
      </c>
      <c r="AQ389" s="21" t="s">
        <v>258</v>
      </c>
      <c r="AR389" s="21" t="s">
        <v>120</v>
      </c>
      <c r="AS389" s="21" t="s">
        <v>841</v>
      </c>
      <c r="AT389" s="39">
        <v>2015</v>
      </c>
      <c r="AU389" s="21" t="s">
        <v>842</v>
      </c>
      <c r="AV389" s="21" t="s">
        <v>385</v>
      </c>
      <c r="AW389" s="21" t="s">
        <v>126</v>
      </c>
      <c r="AX389" s="21" t="s">
        <v>1301</v>
      </c>
      <c r="AY389" s="21" t="str">
        <f>"https://doi.org/"&amp;Table1[[#This Row],[DOI]]</f>
        <v>https://doi.org/10.1016/j.enbuild.2015.06.008</v>
      </c>
      <c r="AZ389" s="21" t="s">
        <v>120</v>
      </c>
      <c r="BA389" s="21" t="s">
        <v>737</v>
      </c>
      <c r="BB389" s="21" t="s">
        <v>737</v>
      </c>
      <c r="BC389" s="21" t="s">
        <v>843</v>
      </c>
      <c r="BD389" s="21" t="s">
        <v>120</v>
      </c>
      <c r="BE389" s="21" t="s">
        <v>1346</v>
      </c>
      <c r="BF389" s="21" t="s">
        <v>120</v>
      </c>
      <c r="BG389" s="21" t="s">
        <v>120</v>
      </c>
      <c r="BH389" s="21" t="s">
        <v>120</v>
      </c>
      <c r="BI389" s="21" t="s">
        <v>120</v>
      </c>
      <c r="BJ389" s="21" t="s">
        <v>120</v>
      </c>
      <c r="BK389" s="21" t="s">
        <v>120</v>
      </c>
      <c r="BL389" s="21" t="s">
        <v>120</v>
      </c>
      <c r="BM389" s="21" t="s">
        <v>120</v>
      </c>
      <c r="BN389" s="21" t="s">
        <v>120</v>
      </c>
      <c r="BO389" s="21" t="s">
        <v>120</v>
      </c>
      <c r="BP389" s="21" t="s">
        <v>120</v>
      </c>
      <c r="BQ389" s="21" t="s">
        <v>120</v>
      </c>
      <c r="BR389" s="21" t="s">
        <v>120</v>
      </c>
      <c r="BS389" s="21" t="s">
        <v>120</v>
      </c>
      <c r="BT389" s="21" t="s">
        <v>120</v>
      </c>
      <c r="BU389" s="21" t="s">
        <v>120</v>
      </c>
      <c r="BV389" s="21" t="s">
        <v>120</v>
      </c>
      <c r="BW389" s="22" t="s">
        <v>844</v>
      </c>
      <c r="BX389" s="23" t="str">
        <f>_xlfn.XLOOKUP(BW389,dimensions_items!$B$4:$B$35,dimensions_items!$C$4:$C$35,"NULL",0)</f>
        <v>R5.2OECD</v>
      </c>
      <c r="BY389" s="21" t="s">
        <v>29</v>
      </c>
      <c r="BZ389" s="22" t="s">
        <v>1492</v>
      </c>
      <c r="CA389" s="22" t="s">
        <v>18</v>
      </c>
      <c r="CB389" s="22" t="s">
        <v>19</v>
      </c>
      <c r="CC389" s="21" t="str">
        <f t="shared" si="21"/>
        <v>RM</v>
      </c>
      <c r="CD389" s="21" t="str">
        <f t="shared" si="22"/>
        <v>M</v>
      </c>
      <c r="CE389" s="21" t="str">
        <f t="shared" si="23"/>
        <v>OECD_TUR</v>
      </c>
      <c r="CF389" s="21">
        <f>IF(ISNUMBER(Table1[[#This Row],[concrete]]),Table1[[#This Row],[concrete]],IF(AND(ISNUMBER(Table1[[#This Row],[cement]]),ISNUMBER(Table1[[#This Row],[aggregates]])),Table1[[#This Row],[cement]]+Table1[[#This Row],[aggregates]],""))</f>
        <v>1507.636364</v>
      </c>
    </row>
    <row r="390" spans="1:84" s="8" customFormat="1">
      <c r="A390" s="10">
        <v>388</v>
      </c>
      <c r="B390" s="21" t="s">
        <v>846</v>
      </c>
      <c r="C390" s="21" t="s">
        <v>847</v>
      </c>
      <c r="D390" s="39">
        <v>2008</v>
      </c>
      <c r="E390" s="10">
        <v>2011</v>
      </c>
      <c r="F390" s="39">
        <v>335.18805309999999</v>
      </c>
      <c r="G390" s="39"/>
      <c r="H390" s="39"/>
      <c r="I390" s="39"/>
      <c r="J390" s="120"/>
      <c r="K390" s="120"/>
      <c r="L390" s="120"/>
      <c r="M390" s="120">
        <v>1926.3185840000001</v>
      </c>
      <c r="N390" s="120"/>
      <c r="O390" s="120"/>
      <c r="P390" s="120"/>
      <c r="Q390" s="120"/>
      <c r="R390" s="120"/>
      <c r="S390" s="120"/>
      <c r="T390" s="120"/>
      <c r="U390" s="120"/>
      <c r="V390" s="120"/>
      <c r="W390" s="120"/>
      <c r="X390" s="120"/>
      <c r="Y390" s="120"/>
      <c r="Z390" s="120"/>
      <c r="AA390" s="120"/>
      <c r="AB390" s="120"/>
      <c r="AC390" s="120"/>
      <c r="AD390" s="120"/>
      <c r="AE390" s="120"/>
      <c r="AF390" s="120"/>
      <c r="AG390" s="120"/>
      <c r="AH390" s="120"/>
      <c r="AI390" s="120"/>
      <c r="AJ390" s="120"/>
      <c r="AK390" s="120"/>
      <c r="AL390" s="21" t="s">
        <v>848</v>
      </c>
      <c r="AM390" s="39">
        <v>4</v>
      </c>
      <c r="AN390" s="21" t="s">
        <v>118</v>
      </c>
      <c r="AO390" s="21" t="s">
        <v>20</v>
      </c>
      <c r="AP390" s="21" t="s">
        <v>601</v>
      </c>
      <c r="AQ390" s="21" t="s">
        <v>228</v>
      </c>
      <c r="AR390" s="21" t="s">
        <v>120</v>
      </c>
      <c r="AS390" s="21" t="s">
        <v>849</v>
      </c>
      <c r="AT390" s="39">
        <v>2014</v>
      </c>
      <c r="AU390" s="21" t="s">
        <v>850</v>
      </c>
      <c r="AV390" s="21" t="s">
        <v>851</v>
      </c>
      <c r="AW390" s="21" t="s">
        <v>126</v>
      </c>
      <c r="AX390" s="21" t="s">
        <v>1302</v>
      </c>
      <c r="AY390" s="21" t="str">
        <f>"https://doi.org/"&amp;Table1[[#This Row],[DOI]]</f>
        <v>https://doi.org/10.1016/j.energy.2014.07.028</v>
      </c>
      <c r="AZ390" s="21" t="s">
        <v>120</v>
      </c>
      <c r="BA390" s="21" t="s">
        <v>737</v>
      </c>
      <c r="BB390" s="21" t="s">
        <v>737</v>
      </c>
      <c r="BC390" s="21" t="s">
        <v>120</v>
      </c>
      <c r="BD390" s="21" t="s">
        <v>120</v>
      </c>
      <c r="BE390" s="21" t="s">
        <v>1346</v>
      </c>
      <c r="BF390" s="21" t="s">
        <v>120</v>
      </c>
      <c r="BG390" s="21" t="s">
        <v>120</v>
      </c>
      <c r="BH390" s="21" t="s">
        <v>120</v>
      </c>
      <c r="BI390" s="21" t="s">
        <v>120</v>
      </c>
      <c r="BJ390" s="21" t="s">
        <v>120</v>
      </c>
      <c r="BK390" s="21" t="s">
        <v>120</v>
      </c>
      <c r="BL390" s="21" t="s">
        <v>120</v>
      </c>
      <c r="BM390" s="21" t="s">
        <v>120</v>
      </c>
      <c r="BN390" s="21" t="s">
        <v>120</v>
      </c>
      <c r="BO390" s="21" t="s">
        <v>120</v>
      </c>
      <c r="BP390" s="21" t="s">
        <v>120</v>
      </c>
      <c r="BQ390" s="21" t="s">
        <v>120</v>
      </c>
      <c r="BR390" s="21" t="s">
        <v>120</v>
      </c>
      <c r="BS390" s="21" t="s">
        <v>120</v>
      </c>
      <c r="BT390" s="21" t="s">
        <v>120</v>
      </c>
      <c r="BU390" s="21" t="s">
        <v>120</v>
      </c>
      <c r="BV390" s="21" t="s">
        <v>120</v>
      </c>
      <c r="BW390" s="22" t="s">
        <v>706</v>
      </c>
      <c r="BX390" s="23" t="str">
        <f>_xlfn.XLOOKUP(BW390,dimensions_items!$B$4:$B$35,dimensions_items!$C$4:$C$35,"NULL",0)</f>
        <v>R5.2MAF</v>
      </c>
      <c r="BY390" s="27" t="s">
        <v>25</v>
      </c>
      <c r="BZ390" s="28" t="s">
        <v>26</v>
      </c>
      <c r="CA390" s="28" t="s">
        <v>18</v>
      </c>
      <c r="CB390" s="28" t="s">
        <v>19</v>
      </c>
      <c r="CC390" s="21" t="str">
        <f t="shared" si="21"/>
        <v>RS</v>
      </c>
      <c r="CD390" s="21" t="str">
        <f t="shared" si="22"/>
        <v>C</v>
      </c>
      <c r="CE390" s="21" t="str">
        <f t="shared" si="23"/>
        <v>MAF_MEA-M</v>
      </c>
      <c r="CF390" s="21">
        <f>IF(ISNUMBER(Table1[[#This Row],[concrete]]),Table1[[#This Row],[concrete]],IF(AND(ISNUMBER(Table1[[#This Row],[cement]]),ISNUMBER(Table1[[#This Row],[aggregates]])),Table1[[#This Row],[cement]]+Table1[[#This Row],[aggregates]],""))</f>
        <v>1926.3185840000001</v>
      </c>
    </row>
    <row r="391" spans="1:84" s="8" customFormat="1">
      <c r="A391" s="10">
        <v>389</v>
      </c>
      <c r="B391" s="21" t="s">
        <v>852</v>
      </c>
      <c r="C391" s="21" t="s">
        <v>853</v>
      </c>
      <c r="D391" s="39">
        <v>2013</v>
      </c>
      <c r="E391" s="10"/>
      <c r="F391" s="39">
        <v>102.55316569999999</v>
      </c>
      <c r="G391" s="39"/>
      <c r="H391" s="39">
        <v>1.0920531200000001</v>
      </c>
      <c r="I391" s="39"/>
      <c r="J391" s="120">
        <v>11.88250597</v>
      </c>
      <c r="K391" s="120"/>
      <c r="L391" s="120"/>
      <c r="M391" s="120">
        <v>3062.407357</v>
      </c>
      <c r="N391" s="120"/>
      <c r="O391" s="120"/>
      <c r="P391" s="120"/>
      <c r="Q391" s="120"/>
      <c r="R391" s="120"/>
      <c r="S391" s="120"/>
      <c r="T391" s="120"/>
      <c r="U391" s="120"/>
      <c r="V391" s="120"/>
      <c r="W391" s="120"/>
      <c r="X391" s="120"/>
      <c r="Y391" s="120"/>
      <c r="Z391" s="120"/>
      <c r="AA391" s="120"/>
      <c r="AB391" s="120">
        <v>2.722570106</v>
      </c>
      <c r="AC391" s="120"/>
      <c r="AD391" s="120"/>
      <c r="AE391" s="120"/>
      <c r="AF391" s="120"/>
      <c r="AG391" s="120"/>
      <c r="AH391" s="120"/>
      <c r="AI391" s="120"/>
      <c r="AJ391" s="120"/>
      <c r="AK391" s="120"/>
      <c r="AL391" s="21" t="s">
        <v>120</v>
      </c>
      <c r="AM391" s="39">
        <v>2</v>
      </c>
      <c r="AN391" s="21" t="s">
        <v>118</v>
      </c>
      <c r="AO391" s="21" t="s">
        <v>20</v>
      </c>
      <c r="AP391" s="21" t="s">
        <v>601</v>
      </c>
      <c r="AQ391" s="21" t="s">
        <v>228</v>
      </c>
      <c r="AR391" s="21" t="s">
        <v>120</v>
      </c>
      <c r="AS391" s="21" t="s">
        <v>854</v>
      </c>
      <c r="AT391" s="39">
        <v>2017</v>
      </c>
      <c r="AU391" s="21" t="s">
        <v>855</v>
      </c>
      <c r="AV391" s="21" t="s">
        <v>856</v>
      </c>
      <c r="AW391" s="21" t="s">
        <v>126</v>
      </c>
      <c r="AX391" s="50" t="s">
        <v>1303</v>
      </c>
      <c r="AY391" s="21" t="str">
        <f>"https://doi.org/"&amp;Table1[[#This Row],[DOI]]</f>
        <v>https://doi.org/10.3390/environments4030052</v>
      </c>
      <c r="AZ391" s="21" t="s">
        <v>120</v>
      </c>
      <c r="BA391" s="21" t="s">
        <v>737</v>
      </c>
      <c r="BB391" s="21" t="s">
        <v>737</v>
      </c>
      <c r="BC391" s="21" t="s">
        <v>120</v>
      </c>
      <c r="BD391" s="21" t="s">
        <v>120</v>
      </c>
      <c r="BE391" s="21" t="s">
        <v>1346</v>
      </c>
      <c r="BF391" s="21" t="s">
        <v>120</v>
      </c>
      <c r="BG391" s="21" t="s">
        <v>120</v>
      </c>
      <c r="BH391" s="21" t="s">
        <v>120</v>
      </c>
      <c r="BI391" s="21" t="s">
        <v>120</v>
      </c>
      <c r="BJ391" s="21" t="s">
        <v>120</v>
      </c>
      <c r="BK391" s="21" t="s">
        <v>120</v>
      </c>
      <c r="BL391" s="21" t="s">
        <v>120</v>
      </c>
      <c r="BM391" s="21" t="s">
        <v>120</v>
      </c>
      <c r="BN391" s="21" t="s">
        <v>120</v>
      </c>
      <c r="BO391" s="21" t="s">
        <v>120</v>
      </c>
      <c r="BP391" s="21" t="s">
        <v>120</v>
      </c>
      <c r="BQ391" s="21" t="s">
        <v>120</v>
      </c>
      <c r="BR391" s="21" t="s">
        <v>120</v>
      </c>
      <c r="BS391" s="21" t="s">
        <v>120</v>
      </c>
      <c r="BT391" s="21" t="s">
        <v>120</v>
      </c>
      <c r="BU391" s="21" t="s">
        <v>120</v>
      </c>
      <c r="BV391" s="21" t="s">
        <v>120</v>
      </c>
      <c r="BW391" s="22" t="s">
        <v>857</v>
      </c>
      <c r="BX391" s="23" t="str">
        <f>_xlfn.XLOOKUP(BW391,dimensions_items!$B$4:$B$35,dimensions_items!$C$4:$C$35,"NULL",0)</f>
        <v>R5.2MAF</v>
      </c>
      <c r="BY391" s="23" t="s">
        <v>16</v>
      </c>
      <c r="BZ391" s="22" t="s">
        <v>17</v>
      </c>
      <c r="CA391" s="22" t="s">
        <v>18</v>
      </c>
      <c r="CB391" s="22" t="s">
        <v>19</v>
      </c>
      <c r="CC391" s="21" t="str">
        <f t="shared" si="21"/>
        <v>RS</v>
      </c>
      <c r="CD391" s="21" t="str">
        <f t="shared" si="22"/>
        <v>C</v>
      </c>
      <c r="CE391" s="21" t="str">
        <f t="shared" si="23"/>
        <v>MAF_MEA-H</v>
      </c>
      <c r="CF391" s="21">
        <f>IF(ISNUMBER(Table1[[#This Row],[concrete]]),Table1[[#This Row],[concrete]],IF(AND(ISNUMBER(Table1[[#This Row],[cement]]),ISNUMBER(Table1[[#This Row],[aggregates]])),Table1[[#This Row],[cement]]+Table1[[#This Row],[aggregates]],""))</f>
        <v>3062.407357</v>
      </c>
    </row>
    <row r="392" spans="1:84" s="8" customFormat="1">
      <c r="A392" s="10">
        <v>390</v>
      </c>
      <c r="B392" s="21" t="s">
        <v>858</v>
      </c>
      <c r="C392" s="21" t="s">
        <v>859</v>
      </c>
      <c r="D392" s="39"/>
      <c r="E392" s="10"/>
      <c r="F392" s="39"/>
      <c r="G392" s="39"/>
      <c r="H392" s="39">
        <v>0.55555555599999995</v>
      </c>
      <c r="I392" s="39"/>
      <c r="J392" s="120"/>
      <c r="K392" s="120"/>
      <c r="L392" s="120"/>
      <c r="M392" s="120">
        <v>780.49382720000006</v>
      </c>
      <c r="N392" s="120"/>
      <c r="O392" s="120"/>
      <c r="P392" s="120"/>
      <c r="Q392" s="120"/>
      <c r="R392" s="120"/>
      <c r="S392" s="120"/>
      <c r="T392" s="120"/>
      <c r="U392" s="120"/>
      <c r="V392" s="120"/>
      <c r="W392" s="120"/>
      <c r="X392" s="120"/>
      <c r="Y392" s="120"/>
      <c r="Z392" s="120"/>
      <c r="AA392" s="120"/>
      <c r="AB392" s="120"/>
      <c r="AC392" s="120"/>
      <c r="AD392" s="120"/>
      <c r="AE392" s="120"/>
      <c r="AF392" s="120"/>
      <c r="AG392" s="120"/>
      <c r="AH392" s="120"/>
      <c r="AI392" s="120"/>
      <c r="AJ392" s="120"/>
      <c r="AK392" s="120"/>
      <c r="AL392" s="21" t="s">
        <v>860</v>
      </c>
      <c r="AM392" s="39">
        <v>1</v>
      </c>
      <c r="AN392" s="21" t="s">
        <v>118</v>
      </c>
      <c r="AO392" s="21" t="s">
        <v>20</v>
      </c>
      <c r="AP392" s="21" t="s">
        <v>601</v>
      </c>
      <c r="AQ392" s="21" t="s">
        <v>228</v>
      </c>
      <c r="AR392" s="21" t="s">
        <v>120</v>
      </c>
      <c r="AS392" s="21" t="s">
        <v>861</v>
      </c>
      <c r="AT392" s="39">
        <v>2015</v>
      </c>
      <c r="AU392" s="21" t="s">
        <v>862</v>
      </c>
      <c r="AV392" s="21" t="s">
        <v>403</v>
      </c>
      <c r="AW392" s="21" t="s">
        <v>126</v>
      </c>
      <c r="AX392" s="21" t="s">
        <v>1304</v>
      </c>
      <c r="AY392" s="21" t="str">
        <f>"https://doi.org/"&amp;Table1[[#This Row],[DOI]]</f>
        <v>https://doi.org/10.1016/j.buildenv.2015.04.032</v>
      </c>
      <c r="AZ392" s="21" t="s">
        <v>1577</v>
      </c>
      <c r="BA392" s="21" t="s">
        <v>737</v>
      </c>
      <c r="BB392" s="21" t="s">
        <v>737</v>
      </c>
      <c r="BC392" s="21" t="s">
        <v>120</v>
      </c>
      <c r="BD392" s="21" t="s">
        <v>120</v>
      </c>
      <c r="BE392" s="21" t="s">
        <v>1346</v>
      </c>
      <c r="BF392" s="21" t="s">
        <v>120</v>
      </c>
      <c r="BG392" s="21" t="s">
        <v>120</v>
      </c>
      <c r="BH392" s="21" t="s">
        <v>120</v>
      </c>
      <c r="BI392" s="21" t="s">
        <v>120</v>
      </c>
      <c r="BJ392" s="21" t="s">
        <v>120</v>
      </c>
      <c r="BK392" s="21" t="s">
        <v>120</v>
      </c>
      <c r="BL392" s="21" t="s">
        <v>120</v>
      </c>
      <c r="BM392" s="21" t="s">
        <v>120</v>
      </c>
      <c r="BN392" s="21" t="s">
        <v>120</v>
      </c>
      <c r="BO392" s="21" t="s">
        <v>120</v>
      </c>
      <c r="BP392" s="21" t="s">
        <v>120</v>
      </c>
      <c r="BQ392" s="21" t="s">
        <v>120</v>
      </c>
      <c r="BR392" s="21" t="s">
        <v>120</v>
      </c>
      <c r="BS392" s="21" t="s">
        <v>120</v>
      </c>
      <c r="BT392" s="21" t="s">
        <v>120</v>
      </c>
      <c r="BU392" s="21" t="s">
        <v>120</v>
      </c>
      <c r="BV392" s="21" t="s">
        <v>120</v>
      </c>
      <c r="BW392" s="22" t="s">
        <v>706</v>
      </c>
      <c r="BX392" s="23" t="str">
        <f>_xlfn.XLOOKUP(BW392,dimensions_items!$B$4:$B$35,dimensions_items!$C$4:$C$35,"NULL",0)</f>
        <v>R5.2MAF</v>
      </c>
      <c r="BY392" s="23" t="s">
        <v>25</v>
      </c>
      <c r="BZ392" s="22" t="s">
        <v>26</v>
      </c>
      <c r="CA392" s="22" t="s">
        <v>18</v>
      </c>
      <c r="CB392" s="22" t="s">
        <v>23</v>
      </c>
      <c r="CC392" s="21" t="str">
        <f t="shared" si="21"/>
        <v>RS</v>
      </c>
      <c r="CD392" s="21" t="str">
        <f t="shared" si="22"/>
        <v>C</v>
      </c>
      <c r="CE392" s="21" t="str">
        <f t="shared" si="23"/>
        <v>MAF_MEA-M</v>
      </c>
      <c r="CF392" s="21">
        <f>IF(ISNUMBER(Table1[[#This Row],[concrete]]),Table1[[#This Row],[concrete]],IF(AND(ISNUMBER(Table1[[#This Row],[cement]]),ISNUMBER(Table1[[#This Row],[aggregates]])),Table1[[#This Row],[cement]]+Table1[[#This Row],[aggregates]],""))</f>
        <v>780.49382720000006</v>
      </c>
    </row>
    <row r="393" spans="1:84" s="8" customFormat="1">
      <c r="A393" s="10">
        <v>391</v>
      </c>
      <c r="B393" s="21" t="s">
        <v>858</v>
      </c>
      <c r="C393" s="21" t="s">
        <v>859</v>
      </c>
      <c r="D393" s="39"/>
      <c r="E393" s="10"/>
      <c r="F393" s="39"/>
      <c r="G393" s="39"/>
      <c r="H393" s="39">
        <v>0.55555555599999995</v>
      </c>
      <c r="I393" s="39"/>
      <c r="J393" s="120"/>
      <c r="K393" s="120"/>
      <c r="L393" s="120"/>
      <c r="M393" s="120">
        <v>1083.0246910000001</v>
      </c>
      <c r="N393" s="120">
        <v>103.45679010000001</v>
      </c>
      <c r="O393" s="120"/>
      <c r="P393" s="120"/>
      <c r="Q393" s="120"/>
      <c r="R393" s="120"/>
      <c r="S393" s="120"/>
      <c r="T393" s="120"/>
      <c r="U393" s="120"/>
      <c r="V393" s="120"/>
      <c r="W393" s="120"/>
      <c r="X393" s="120"/>
      <c r="Y393" s="120"/>
      <c r="Z393" s="120"/>
      <c r="AA393" s="120"/>
      <c r="AB393" s="120"/>
      <c r="AC393" s="120"/>
      <c r="AD393" s="120"/>
      <c r="AE393" s="120"/>
      <c r="AF393" s="120"/>
      <c r="AG393" s="120"/>
      <c r="AH393" s="120"/>
      <c r="AI393" s="120"/>
      <c r="AJ393" s="120"/>
      <c r="AK393" s="120"/>
      <c r="AL393" s="21" t="s">
        <v>863</v>
      </c>
      <c r="AM393" s="39">
        <v>1</v>
      </c>
      <c r="AN393" s="21" t="s">
        <v>118</v>
      </c>
      <c r="AO393" s="21" t="s">
        <v>20</v>
      </c>
      <c r="AP393" s="21" t="s">
        <v>601</v>
      </c>
      <c r="AQ393" s="21" t="s">
        <v>228</v>
      </c>
      <c r="AR393" s="21" t="s">
        <v>120</v>
      </c>
      <c r="AS393" s="21" t="s">
        <v>861</v>
      </c>
      <c r="AT393" s="39">
        <v>2015</v>
      </c>
      <c r="AU393" s="21" t="s">
        <v>862</v>
      </c>
      <c r="AV393" s="21" t="s">
        <v>403</v>
      </c>
      <c r="AW393" s="21" t="s">
        <v>126</v>
      </c>
      <c r="AX393" s="21" t="s">
        <v>1304</v>
      </c>
      <c r="AY393" s="21" t="str">
        <f>"https://doi.org/"&amp;Table1[[#This Row],[DOI]]</f>
        <v>https://doi.org/10.1016/j.buildenv.2015.04.032</v>
      </c>
      <c r="AZ393" s="21" t="s">
        <v>1577</v>
      </c>
      <c r="BA393" s="21" t="s">
        <v>737</v>
      </c>
      <c r="BB393" s="21" t="s">
        <v>737</v>
      </c>
      <c r="BC393" s="21" t="s">
        <v>120</v>
      </c>
      <c r="BD393" s="21" t="s">
        <v>120</v>
      </c>
      <c r="BE393" s="21" t="s">
        <v>1346</v>
      </c>
      <c r="BF393" s="21" t="s">
        <v>120</v>
      </c>
      <c r="BG393" s="21" t="s">
        <v>120</v>
      </c>
      <c r="BH393" s="21" t="s">
        <v>120</v>
      </c>
      <c r="BI393" s="21" t="s">
        <v>120</v>
      </c>
      <c r="BJ393" s="21" t="s">
        <v>120</v>
      </c>
      <c r="BK393" s="21" t="s">
        <v>120</v>
      </c>
      <c r="BL393" s="21" t="s">
        <v>120</v>
      </c>
      <c r="BM393" s="21" t="s">
        <v>120</v>
      </c>
      <c r="BN393" s="21" t="s">
        <v>120</v>
      </c>
      <c r="BO393" s="21" t="s">
        <v>120</v>
      </c>
      <c r="BP393" s="21" t="s">
        <v>120</v>
      </c>
      <c r="BQ393" s="21" t="s">
        <v>120</v>
      </c>
      <c r="BR393" s="21" t="s">
        <v>120</v>
      </c>
      <c r="BS393" s="21" t="s">
        <v>120</v>
      </c>
      <c r="BT393" s="21" t="s">
        <v>120</v>
      </c>
      <c r="BU393" s="21" t="s">
        <v>120</v>
      </c>
      <c r="BV393" s="21" t="s">
        <v>120</v>
      </c>
      <c r="BW393" s="22" t="s">
        <v>706</v>
      </c>
      <c r="BX393" s="23" t="str">
        <f>_xlfn.XLOOKUP(BW393,dimensions_items!$B$4:$B$35,dimensions_items!$C$4:$C$35,"NULL",0)</f>
        <v>R5.2MAF</v>
      </c>
      <c r="BY393" s="23" t="s">
        <v>25</v>
      </c>
      <c r="BZ393" s="22" t="s">
        <v>26</v>
      </c>
      <c r="CA393" s="22" t="s">
        <v>18</v>
      </c>
      <c r="CB393" s="22" t="s">
        <v>23</v>
      </c>
      <c r="CC393" s="21" t="str">
        <f t="shared" si="21"/>
        <v>RS</v>
      </c>
      <c r="CD393" s="21" t="str">
        <f t="shared" si="22"/>
        <v>C</v>
      </c>
      <c r="CE393" s="21" t="str">
        <f t="shared" si="23"/>
        <v>MAF_MEA-M</v>
      </c>
      <c r="CF393" s="21">
        <f>IF(ISNUMBER(Table1[[#This Row],[concrete]]),Table1[[#This Row],[concrete]],IF(AND(ISNUMBER(Table1[[#This Row],[cement]]),ISNUMBER(Table1[[#This Row],[aggregates]])),Table1[[#This Row],[cement]]+Table1[[#This Row],[aggregates]],""))</f>
        <v>1083.0246910000001</v>
      </c>
    </row>
    <row r="394" spans="1:84" s="8" customFormat="1">
      <c r="A394" s="10">
        <v>392</v>
      </c>
      <c r="B394" s="21" t="s">
        <v>381</v>
      </c>
      <c r="C394" s="24" t="s">
        <v>864</v>
      </c>
      <c r="D394" s="39"/>
      <c r="E394" s="10"/>
      <c r="F394" s="39">
        <v>121.20547259999999</v>
      </c>
      <c r="G394" s="39"/>
      <c r="H394" s="39"/>
      <c r="I394" s="39"/>
      <c r="J394" s="120"/>
      <c r="K394" s="120"/>
      <c r="L394" s="120"/>
      <c r="M394" s="120">
        <v>1733.602848</v>
      </c>
      <c r="N394" s="120"/>
      <c r="O394" s="120"/>
      <c r="P394" s="120"/>
      <c r="Q394" s="120"/>
      <c r="R394" s="120"/>
      <c r="S394" s="120"/>
      <c r="T394" s="120"/>
      <c r="U394" s="120"/>
      <c r="V394" s="120"/>
      <c r="W394" s="120"/>
      <c r="X394" s="120"/>
      <c r="Y394" s="120"/>
      <c r="Z394" s="120"/>
      <c r="AA394" s="120"/>
      <c r="AB394" s="120"/>
      <c r="AC394" s="120"/>
      <c r="AD394" s="120"/>
      <c r="AE394" s="120"/>
      <c r="AF394" s="120"/>
      <c r="AG394" s="120"/>
      <c r="AH394" s="120"/>
      <c r="AI394" s="120"/>
      <c r="AJ394" s="120"/>
      <c r="AK394" s="120"/>
      <c r="AL394" s="21" t="s">
        <v>120</v>
      </c>
      <c r="AM394" s="39">
        <v>7</v>
      </c>
      <c r="AN394" s="21" t="s">
        <v>118</v>
      </c>
      <c r="AO394" s="21" t="s">
        <v>24</v>
      </c>
      <c r="AP394" s="21" t="s">
        <v>601</v>
      </c>
      <c r="AQ394" s="21" t="s">
        <v>228</v>
      </c>
      <c r="AR394" s="21" t="s">
        <v>120</v>
      </c>
      <c r="AS394" s="21" t="s">
        <v>865</v>
      </c>
      <c r="AT394" s="39">
        <v>2014</v>
      </c>
      <c r="AU394" s="21" t="s">
        <v>866</v>
      </c>
      <c r="AV394" s="21" t="s">
        <v>867</v>
      </c>
      <c r="AW394" s="21" t="s">
        <v>126</v>
      </c>
      <c r="AX394" s="21" t="s">
        <v>1305</v>
      </c>
      <c r="AY394" s="21" t="str">
        <f>"https://doi.org/"&amp;Table1[[#This Row],[DOI]]</f>
        <v>https://doi.org/10.1016/j.enbuild.2014.05.034</v>
      </c>
      <c r="AZ394" s="21" t="s">
        <v>1578</v>
      </c>
      <c r="BA394" s="21" t="s">
        <v>737</v>
      </c>
      <c r="BB394" s="21" t="s">
        <v>737</v>
      </c>
      <c r="BC394" s="21" t="s">
        <v>120</v>
      </c>
      <c r="BD394" s="21" t="s">
        <v>120</v>
      </c>
      <c r="BE394" s="21" t="s">
        <v>1346</v>
      </c>
      <c r="BF394" s="21" t="s">
        <v>120</v>
      </c>
      <c r="BG394" s="21" t="s">
        <v>120</v>
      </c>
      <c r="BH394" s="21" t="s">
        <v>120</v>
      </c>
      <c r="BI394" s="21" t="s">
        <v>120</v>
      </c>
      <c r="BJ394" s="21" t="s">
        <v>120</v>
      </c>
      <c r="BK394" s="21" t="s">
        <v>120</v>
      </c>
      <c r="BL394" s="21" t="s">
        <v>120</v>
      </c>
      <c r="BM394" s="21" t="s">
        <v>120</v>
      </c>
      <c r="BN394" s="21" t="s">
        <v>120</v>
      </c>
      <c r="BO394" s="21" t="s">
        <v>120</v>
      </c>
      <c r="BP394" s="21" t="s">
        <v>120</v>
      </c>
      <c r="BQ394" s="21" t="s">
        <v>120</v>
      </c>
      <c r="BR394" s="21" t="s">
        <v>120</v>
      </c>
      <c r="BS394" s="21" t="s">
        <v>120</v>
      </c>
      <c r="BT394" s="21" t="s">
        <v>120</v>
      </c>
      <c r="BU394" s="21" t="s">
        <v>120</v>
      </c>
      <c r="BV394" s="21" t="s">
        <v>120</v>
      </c>
      <c r="BW394" s="22" t="s">
        <v>392</v>
      </c>
      <c r="BX394" s="23" t="str">
        <f>_xlfn.XLOOKUP(BW394,dimensions_items!$B$4:$B$35,dimensions_items!$C$4:$C$35,"NULL",0)</f>
        <v>R5.2ASIA</v>
      </c>
      <c r="BY394" s="21" t="s">
        <v>33</v>
      </c>
      <c r="BZ394" s="22" t="s">
        <v>1492</v>
      </c>
      <c r="CA394" s="22" t="s">
        <v>18</v>
      </c>
      <c r="CB394" s="22" t="s">
        <v>19</v>
      </c>
      <c r="CC394" s="21" t="str">
        <f t="shared" si="21"/>
        <v>RM</v>
      </c>
      <c r="CD394" s="21" t="str">
        <f t="shared" si="22"/>
        <v>M</v>
      </c>
      <c r="CE394" s="21" t="str">
        <f t="shared" si="23"/>
        <v>ASIA_IND</v>
      </c>
      <c r="CF394" s="21">
        <f>IF(ISNUMBER(Table1[[#This Row],[concrete]]),Table1[[#This Row],[concrete]],IF(AND(ISNUMBER(Table1[[#This Row],[cement]]),ISNUMBER(Table1[[#This Row],[aggregates]])),Table1[[#This Row],[cement]]+Table1[[#This Row],[aggregates]],""))</f>
        <v>1733.602848</v>
      </c>
    </row>
    <row r="395" spans="1:84" s="8" customFormat="1">
      <c r="A395" s="10">
        <v>393</v>
      </c>
      <c r="B395" s="21" t="s">
        <v>381</v>
      </c>
      <c r="C395" s="21" t="s">
        <v>119</v>
      </c>
      <c r="D395" s="39"/>
      <c r="E395" s="10"/>
      <c r="F395" s="39">
        <v>16</v>
      </c>
      <c r="G395" s="39"/>
      <c r="H395" s="39"/>
      <c r="I395" s="39"/>
      <c r="J395" s="120"/>
      <c r="K395" s="120"/>
      <c r="L395" s="120"/>
      <c r="M395" s="120"/>
      <c r="N395" s="120"/>
      <c r="O395" s="120"/>
      <c r="P395" s="120"/>
      <c r="Q395" s="120"/>
      <c r="R395" s="120"/>
      <c r="S395" s="120"/>
      <c r="T395" s="120"/>
      <c r="U395" s="120"/>
      <c r="V395" s="120"/>
      <c r="W395" s="120"/>
      <c r="X395" s="120"/>
      <c r="Y395" s="120"/>
      <c r="Z395" s="120"/>
      <c r="AA395" s="120"/>
      <c r="AB395" s="120"/>
      <c r="AC395" s="120"/>
      <c r="AD395" s="120"/>
      <c r="AE395" s="120"/>
      <c r="AF395" s="120"/>
      <c r="AG395" s="120"/>
      <c r="AH395" s="120"/>
      <c r="AI395" s="120"/>
      <c r="AJ395" s="120"/>
      <c r="AK395" s="120"/>
      <c r="AL395" s="21" t="s">
        <v>120</v>
      </c>
      <c r="AM395" s="39">
        <v>1</v>
      </c>
      <c r="AN395" s="21" t="s">
        <v>118</v>
      </c>
      <c r="AO395" s="21" t="s">
        <v>20</v>
      </c>
      <c r="AP395" s="21" t="s">
        <v>601</v>
      </c>
      <c r="AQ395" s="21" t="s">
        <v>228</v>
      </c>
      <c r="AR395" s="21" t="s">
        <v>120</v>
      </c>
      <c r="AS395" s="21" t="s">
        <v>868</v>
      </c>
      <c r="AT395" s="39">
        <v>2014</v>
      </c>
      <c r="AU395" s="21" t="s">
        <v>869</v>
      </c>
      <c r="AV395" s="21" t="s">
        <v>867</v>
      </c>
      <c r="AW395" s="21" t="s">
        <v>126</v>
      </c>
      <c r="AX395" s="21" t="s">
        <v>1306</v>
      </c>
      <c r="AY395" s="21" t="str">
        <f>"https://doi.org/"&amp;Table1[[#This Row],[DOI]]</f>
        <v>https://doi.org/10.1016/j.enbuild.2013.11.006</v>
      </c>
      <c r="AZ395" s="21" t="s">
        <v>1579</v>
      </c>
      <c r="BA395" s="21" t="s">
        <v>737</v>
      </c>
      <c r="BB395" s="21" t="s">
        <v>737</v>
      </c>
      <c r="BC395" s="21" t="s">
        <v>870</v>
      </c>
      <c r="BD395" s="21" t="s">
        <v>120</v>
      </c>
      <c r="BE395" s="21" t="s">
        <v>1346</v>
      </c>
      <c r="BF395" s="21" t="s">
        <v>120</v>
      </c>
      <c r="BG395" s="21" t="s">
        <v>120</v>
      </c>
      <c r="BH395" s="21" t="s">
        <v>120</v>
      </c>
      <c r="BI395" s="21" t="s">
        <v>120</v>
      </c>
      <c r="BJ395" s="21" t="s">
        <v>120</v>
      </c>
      <c r="BK395" s="21" t="s">
        <v>120</v>
      </c>
      <c r="BL395" s="21" t="s">
        <v>120</v>
      </c>
      <c r="BM395" s="21" t="s">
        <v>120</v>
      </c>
      <c r="BN395" s="21" t="s">
        <v>120</v>
      </c>
      <c r="BO395" s="21" t="s">
        <v>120</v>
      </c>
      <c r="BP395" s="21" t="s">
        <v>120</v>
      </c>
      <c r="BQ395" s="21" t="s">
        <v>120</v>
      </c>
      <c r="BR395" s="21" t="s">
        <v>120</v>
      </c>
      <c r="BS395" s="21" t="s">
        <v>120</v>
      </c>
      <c r="BT395" s="21" t="s">
        <v>120</v>
      </c>
      <c r="BU395" s="21" t="s">
        <v>120</v>
      </c>
      <c r="BV395" s="21" t="s">
        <v>120</v>
      </c>
      <c r="BW395" s="22" t="s">
        <v>392</v>
      </c>
      <c r="BX395" s="23" t="str">
        <f>_xlfn.XLOOKUP(BW395,dimensions_items!$B$4:$B$35,dimensions_items!$C$4:$C$35,"NULL",0)</f>
        <v>R5.2ASIA</v>
      </c>
      <c r="BY395" s="27" t="s">
        <v>25</v>
      </c>
      <c r="BZ395" s="28" t="s">
        <v>26</v>
      </c>
      <c r="CA395" s="22" t="s">
        <v>18</v>
      </c>
      <c r="CB395" s="22" t="s">
        <v>23</v>
      </c>
      <c r="CC395" s="21" t="str">
        <f t="shared" si="21"/>
        <v>RS</v>
      </c>
      <c r="CD395" s="21" t="str">
        <f t="shared" si="22"/>
        <v>C</v>
      </c>
      <c r="CE395" s="21" t="str">
        <f t="shared" si="23"/>
        <v>ASIA_IND</v>
      </c>
      <c r="CF395" s="21" t="str">
        <f>IF(ISNUMBER(Table1[[#This Row],[concrete]]),Table1[[#This Row],[concrete]],IF(AND(ISNUMBER(Table1[[#This Row],[cement]]),ISNUMBER(Table1[[#This Row],[aggregates]])),Table1[[#This Row],[cement]]+Table1[[#This Row],[aggregates]],""))</f>
        <v/>
      </c>
    </row>
    <row r="396" spans="1:84" s="8" customFormat="1">
      <c r="A396" s="10">
        <v>394</v>
      </c>
      <c r="B396" s="21" t="s">
        <v>381</v>
      </c>
      <c r="C396" s="21" t="s">
        <v>119</v>
      </c>
      <c r="D396" s="39"/>
      <c r="E396" s="10"/>
      <c r="F396" s="39">
        <v>15.1</v>
      </c>
      <c r="G396" s="39"/>
      <c r="H396" s="39"/>
      <c r="I396" s="39"/>
      <c r="J396" s="120"/>
      <c r="K396" s="120"/>
      <c r="L396" s="120"/>
      <c r="M396" s="120"/>
      <c r="N396" s="120"/>
      <c r="O396" s="120"/>
      <c r="P396" s="120"/>
      <c r="Q396" s="120"/>
      <c r="R396" s="120"/>
      <c r="S396" s="120"/>
      <c r="T396" s="120"/>
      <c r="U396" s="120"/>
      <c r="V396" s="120"/>
      <c r="W396" s="120"/>
      <c r="X396" s="120"/>
      <c r="Y396" s="120"/>
      <c r="Z396" s="120"/>
      <c r="AA396" s="120"/>
      <c r="AB396" s="120"/>
      <c r="AC396" s="120"/>
      <c r="AD396" s="120"/>
      <c r="AE396" s="120"/>
      <c r="AF396" s="120"/>
      <c r="AG396" s="120"/>
      <c r="AH396" s="120"/>
      <c r="AI396" s="120"/>
      <c r="AJ396" s="120"/>
      <c r="AK396" s="120"/>
      <c r="AL396" s="21" t="s">
        <v>120</v>
      </c>
      <c r="AM396" s="39">
        <v>1</v>
      </c>
      <c r="AN396" s="21" t="s">
        <v>118</v>
      </c>
      <c r="AO396" s="21" t="s">
        <v>20</v>
      </c>
      <c r="AP396" s="21" t="s">
        <v>601</v>
      </c>
      <c r="AQ396" s="21" t="s">
        <v>228</v>
      </c>
      <c r="AR396" s="21" t="s">
        <v>120</v>
      </c>
      <c r="AS396" s="21" t="s">
        <v>868</v>
      </c>
      <c r="AT396" s="39">
        <v>2014</v>
      </c>
      <c r="AU396" s="21" t="s">
        <v>869</v>
      </c>
      <c r="AV396" s="21" t="s">
        <v>867</v>
      </c>
      <c r="AW396" s="21" t="s">
        <v>126</v>
      </c>
      <c r="AX396" s="21" t="s">
        <v>1306</v>
      </c>
      <c r="AY396" s="21" t="str">
        <f>"https://doi.org/"&amp;Table1[[#This Row],[DOI]]</f>
        <v>https://doi.org/10.1016/j.enbuild.2013.11.006</v>
      </c>
      <c r="AZ396" s="21" t="s">
        <v>120</v>
      </c>
      <c r="BA396" s="21" t="s">
        <v>737</v>
      </c>
      <c r="BB396" s="21" t="s">
        <v>737</v>
      </c>
      <c r="BC396" s="21" t="s">
        <v>870</v>
      </c>
      <c r="BD396" s="21" t="s">
        <v>120</v>
      </c>
      <c r="BE396" s="21" t="s">
        <v>1346</v>
      </c>
      <c r="BF396" s="21" t="s">
        <v>120</v>
      </c>
      <c r="BG396" s="21" t="s">
        <v>120</v>
      </c>
      <c r="BH396" s="21" t="s">
        <v>120</v>
      </c>
      <c r="BI396" s="21" t="s">
        <v>120</v>
      </c>
      <c r="BJ396" s="21" t="s">
        <v>120</v>
      </c>
      <c r="BK396" s="21" t="s">
        <v>120</v>
      </c>
      <c r="BL396" s="21" t="s">
        <v>120</v>
      </c>
      <c r="BM396" s="21" t="s">
        <v>120</v>
      </c>
      <c r="BN396" s="21" t="s">
        <v>120</v>
      </c>
      <c r="BO396" s="21" t="s">
        <v>120</v>
      </c>
      <c r="BP396" s="21" t="s">
        <v>120</v>
      </c>
      <c r="BQ396" s="21" t="s">
        <v>120</v>
      </c>
      <c r="BR396" s="21" t="s">
        <v>120</v>
      </c>
      <c r="BS396" s="21" t="s">
        <v>120</v>
      </c>
      <c r="BT396" s="21" t="s">
        <v>120</v>
      </c>
      <c r="BU396" s="21" t="s">
        <v>120</v>
      </c>
      <c r="BV396" s="21" t="s">
        <v>120</v>
      </c>
      <c r="BW396" s="22" t="s">
        <v>392</v>
      </c>
      <c r="BX396" s="23" t="str">
        <f>_xlfn.XLOOKUP(BW396,dimensions_items!$B$4:$B$35,dimensions_items!$C$4:$C$35,"NULL",0)</f>
        <v>R5.2ASIA</v>
      </c>
      <c r="BY396" s="27" t="s">
        <v>25</v>
      </c>
      <c r="BZ396" s="28" t="s">
        <v>26</v>
      </c>
      <c r="CA396" s="22" t="s">
        <v>18</v>
      </c>
      <c r="CB396" s="22" t="s">
        <v>23</v>
      </c>
      <c r="CC396" s="21" t="str">
        <f t="shared" si="21"/>
        <v>RS</v>
      </c>
      <c r="CD396" s="21" t="str">
        <f t="shared" si="22"/>
        <v>C</v>
      </c>
      <c r="CE396" s="21" t="str">
        <f t="shared" si="23"/>
        <v>ASIA_IND</v>
      </c>
      <c r="CF396" s="21" t="str">
        <f>IF(ISNUMBER(Table1[[#This Row],[concrete]]),Table1[[#This Row],[concrete]],IF(AND(ISNUMBER(Table1[[#This Row],[cement]]),ISNUMBER(Table1[[#This Row],[aggregates]])),Table1[[#This Row],[cement]]+Table1[[#This Row],[aggregates]],""))</f>
        <v/>
      </c>
    </row>
    <row r="397" spans="1:84" s="8" customFormat="1">
      <c r="A397" s="10">
        <v>395</v>
      </c>
      <c r="B397" s="21" t="s">
        <v>381</v>
      </c>
      <c r="C397" s="21" t="s">
        <v>119</v>
      </c>
      <c r="D397" s="39"/>
      <c r="E397" s="10"/>
      <c r="F397" s="39">
        <v>21.1</v>
      </c>
      <c r="G397" s="39"/>
      <c r="H397" s="39"/>
      <c r="I397" s="39"/>
      <c r="J397" s="120"/>
      <c r="K397" s="120"/>
      <c r="L397" s="120"/>
      <c r="M397" s="120"/>
      <c r="N397" s="120"/>
      <c r="O397" s="120"/>
      <c r="P397" s="120"/>
      <c r="Q397" s="120"/>
      <c r="R397" s="120"/>
      <c r="S397" s="120"/>
      <c r="T397" s="120"/>
      <c r="U397" s="120"/>
      <c r="V397" s="120"/>
      <c r="W397" s="120"/>
      <c r="X397" s="120"/>
      <c r="Y397" s="120"/>
      <c r="Z397" s="120"/>
      <c r="AA397" s="120"/>
      <c r="AB397" s="120"/>
      <c r="AC397" s="120"/>
      <c r="AD397" s="120"/>
      <c r="AE397" s="120"/>
      <c r="AF397" s="120"/>
      <c r="AG397" s="120"/>
      <c r="AH397" s="120"/>
      <c r="AI397" s="120"/>
      <c r="AJ397" s="120"/>
      <c r="AK397" s="120"/>
      <c r="AL397" s="21" t="s">
        <v>120</v>
      </c>
      <c r="AM397" s="39">
        <v>1</v>
      </c>
      <c r="AN397" s="21" t="s">
        <v>118</v>
      </c>
      <c r="AO397" s="21" t="s">
        <v>20</v>
      </c>
      <c r="AP397" s="21" t="s">
        <v>601</v>
      </c>
      <c r="AQ397" s="21" t="s">
        <v>228</v>
      </c>
      <c r="AR397" s="21" t="s">
        <v>120</v>
      </c>
      <c r="AS397" s="21" t="s">
        <v>868</v>
      </c>
      <c r="AT397" s="39">
        <v>2014</v>
      </c>
      <c r="AU397" s="21" t="s">
        <v>869</v>
      </c>
      <c r="AV397" s="21" t="s">
        <v>867</v>
      </c>
      <c r="AW397" s="21" t="s">
        <v>126</v>
      </c>
      <c r="AX397" s="21" t="s">
        <v>1306</v>
      </c>
      <c r="AY397" s="21" t="str">
        <f>"https://doi.org/"&amp;Table1[[#This Row],[DOI]]</f>
        <v>https://doi.org/10.1016/j.enbuild.2013.11.006</v>
      </c>
      <c r="AZ397" s="21" t="s">
        <v>120</v>
      </c>
      <c r="BA397" s="21" t="s">
        <v>737</v>
      </c>
      <c r="BB397" s="21" t="s">
        <v>737</v>
      </c>
      <c r="BC397" s="21" t="s">
        <v>870</v>
      </c>
      <c r="BD397" s="21" t="s">
        <v>120</v>
      </c>
      <c r="BE397" s="21" t="s">
        <v>1346</v>
      </c>
      <c r="BF397" s="21" t="s">
        <v>120</v>
      </c>
      <c r="BG397" s="21" t="s">
        <v>120</v>
      </c>
      <c r="BH397" s="21" t="s">
        <v>120</v>
      </c>
      <c r="BI397" s="21" t="s">
        <v>120</v>
      </c>
      <c r="BJ397" s="21" t="s">
        <v>120</v>
      </c>
      <c r="BK397" s="21" t="s">
        <v>120</v>
      </c>
      <c r="BL397" s="21" t="s">
        <v>120</v>
      </c>
      <c r="BM397" s="21" t="s">
        <v>120</v>
      </c>
      <c r="BN397" s="21" t="s">
        <v>120</v>
      </c>
      <c r="BO397" s="21" t="s">
        <v>120</v>
      </c>
      <c r="BP397" s="21" t="s">
        <v>120</v>
      </c>
      <c r="BQ397" s="21" t="s">
        <v>120</v>
      </c>
      <c r="BR397" s="21" t="s">
        <v>120</v>
      </c>
      <c r="BS397" s="21" t="s">
        <v>120</v>
      </c>
      <c r="BT397" s="21" t="s">
        <v>120</v>
      </c>
      <c r="BU397" s="21" t="s">
        <v>120</v>
      </c>
      <c r="BV397" s="21" t="s">
        <v>120</v>
      </c>
      <c r="BW397" s="22" t="s">
        <v>392</v>
      </c>
      <c r="BX397" s="23" t="str">
        <f>_xlfn.XLOOKUP(BW397,dimensions_items!$B$4:$B$35,dimensions_items!$C$4:$C$35,"NULL",0)</f>
        <v>R5.2ASIA</v>
      </c>
      <c r="BY397" s="27" t="s">
        <v>25</v>
      </c>
      <c r="BZ397" s="28" t="s">
        <v>26</v>
      </c>
      <c r="CA397" s="22" t="s">
        <v>18</v>
      </c>
      <c r="CB397" s="22" t="s">
        <v>23</v>
      </c>
      <c r="CC397" s="21" t="str">
        <f t="shared" si="21"/>
        <v>RS</v>
      </c>
      <c r="CD397" s="21" t="str">
        <f t="shared" si="22"/>
        <v>C</v>
      </c>
      <c r="CE397" s="21" t="str">
        <f t="shared" si="23"/>
        <v>ASIA_IND</v>
      </c>
      <c r="CF397" s="21" t="str">
        <f>IF(ISNUMBER(Table1[[#This Row],[concrete]]),Table1[[#This Row],[concrete]],IF(AND(ISNUMBER(Table1[[#This Row],[cement]]),ISNUMBER(Table1[[#This Row],[aggregates]])),Table1[[#This Row],[cement]]+Table1[[#This Row],[aggregates]],""))</f>
        <v/>
      </c>
    </row>
    <row r="398" spans="1:84" s="8" customFormat="1">
      <c r="A398" s="10">
        <v>396</v>
      </c>
      <c r="B398" s="21" t="s">
        <v>381</v>
      </c>
      <c r="C398" s="21" t="s">
        <v>119</v>
      </c>
      <c r="D398" s="39"/>
      <c r="E398" s="10"/>
      <c r="F398" s="39">
        <v>20.9</v>
      </c>
      <c r="G398" s="39"/>
      <c r="H398" s="39"/>
      <c r="I398" s="39"/>
      <c r="J398" s="120"/>
      <c r="K398" s="120"/>
      <c r="L398" s="120"/>
      <c r="M398" s="120"/>
      <c r="N398" s="120"/>
      <c r="O398" s="120"/>
      <c r="P398" s="120"/>
      <c r="Q398" s="120"/>
      <c r="R398" s="120"/>
      <c r="S398" s="120"/>
      <c r="T398" s="120"/>
      <c r="U398" s="120"/>
      <c r="V398" s="120"/>
      <c r="W398" s="120"/>
      <c r="X398" s="120"/>
      <c r="Y398" s="120"/>
      <c r="Z398" s="120"/>
      <c r="AA398" s="120"/>
      <c r="AB398" s="120"/>
      <c r="AC398" s="120"/>
      <c r="AD398" s="120"/>
      <c r="AE398" s="120"/>
      <c r="AF398" s="120"/>
      <c r="AG398" s="120"/>
      <c r="AH398" s="120"/>
      <c r="AI398" s="120"/>
      <c r="AJ398" s="120"/>
      <c r="AK398" s="120"/>
      <c r="AL398" s="21" t="s">
        <v>120</v>
      </c>
      <c r="AM398" s="39">
        <v>1</v>
      </c>
      <c r="AN398" s="21" t="s">
        <v>118</v>
      </c>
      <c r="AO398" s="21" t="s">
        <v>20</v>
      </c>
      <c r="AP398" s="21" t="s">
        <v>601</v>
      </c>
      <c r="AQ398" s="21" t="s">
        <v>228</v>
      </c>
      <c r="AR398" s="21" t="s">
        <v>120</v>
      </c>
      <c r="AS398" s="21" t="s">
        <v>868</v>
      </c>
      <c r="AT398" s="39">
        <v>2014</v>
      </c>
      <c r="AU398" s="21" t="s">
        <v>869</v>
      </c>
      <c r="AV398" s="21" t="s">
        <v>867</v>
      </c>
      <c r="AW398" s="21" t="s">
        <v>126</v>
      </c>
      <c r="AX398" s="21" t="s">
        <v>1306</v>
      </c>
      <c r="AY398" s="21" t="str">
        <f>"https://doi.org/"&amp;Table1[[#This Row],[DOI]]</f>
        <v>https://doi.org/10.1016/j.enbuild.2013.11.006</v>
      </c>
      <c r="AZ398" s="21" t="s">
        <v>120</v>
      </c>
      <c r="BA398" s="21" t="s">
        <v>737</v>
      </c>
      <c r="BB398" s="21" t="s">
        <v>737</v>
      </c>
      <c r="BC398" s="21" t="s">
        <v>870</v>
      </c>
      <c r="BD398" s="21" t="s">
        <v>120</v>
      </c>
      <c r="BE398" s="21" t="s">
        <v>1346</v>
      </c>
      <c r="BF398" s="21" t="s">
        <v>120</v>
      </c>
      <c r="BG398" s="21" t="s">
        <v>120</v>
      </c>
      <c r="BH398" s="21" t="s">
        <v>120</v>
      </c>
      <c r="BI398" s="21" t="s">
        <v>120</v>
      </c>
      <c r="BJ398" s="21" t="s">
        <v>120</v>
      </c>
      <c r="BK398" s="21" t="s">
        <v>120</v>
      </c>
      <c r="BL398" s="21" t="s">
        <v>120</v>
      </c>
      <c r="BM398" s="21" t="s">
        <v>120</v>
      </c>
      <c r="BN398" s="21" t="s">
        <v>120</v>
      </c>
      <c r="BO398" s="21" t="s">
        <v>120</v>
      </c>
      <c r="BP398" s="21" t="s">
        <v>120</v>
      </c>
      <c r="BQ398" s="21" t="s">
        <v>120</v>
      </c>
      <c r="BR398" s="21" t="s">
        <v>120</v>
      </c>
      <c r="BS398" s="21" t="s">
        <v>120</v>
      </c>
      <c r="BT398" s="21" t="s">
        <v>120</v>
      </c>
      <c r="BU398" s="21" t="s">
        <v>120</v>
      </c>
      <c r="BV398" s="21" t="s">
        <v>120</v>
      </c>
      <c r="BW398" s="22" t="s">
        <v>392</v>
      </c>
      <c r="BX398" s="23" t="str">
        <f>_xlfn.XLOOKUP(BW398,dimensions_items!$B$4:$B$35,dimensions_items!$C$4:$C$35,"NULL",0)</f>
        <v>R5.2ASIA</v>
      </c>
      <c r="BY398" s="27" t="s">
        <v>25</v>
      </c>
      <c r="BZ398" s="28" t="s">
        <v>26</v>
      </c>
      <c r="CA398" s="22" t="s">
        <v>18</v>
      </c>
      <c r="CB398" s="22" t="s">
        <v>23</v>
      </c>
      <c r="CC398" s="21" t="str">
        <f t="shared" si="21"/>
        <v>RS</v>
      </c>
      <c r="CD398" s="21" t="str">
        <f t="shared" si="22"/>
        <v>C</v>
      </c>
      <c r="CE398" s="21" t="str">
        <f t="shared" si="23"/>
        <v>ASIA_IND</v>
      </c>
      <c r="CF398" s="21" t="str">
        <f>IF(ISNUMBER(Table1[[#This Row],[concrete]]),Table1[[#This Row],[concrete]],IF(AND(ISNUMBER(Table1[[#This Row],[cement]]),ISNUMBER(Table1[[#This Row],[aggregates]])),Table1[[#This Row],[cement]]+Table1[[#This Row],[aggregates]],""))</f>
        <v/>
      </c>
    </row>
    <row r="399" spans="1:84" s="8" customFormat="1">
      <c r="A399" s="10">
        <v>397</v>
      </c>
      <c r="B399" s="21" t="s">
        <v>381</v>
      </c>
      <c r="C399" s="21" t="s">
        <v>119</v>
      </c>
      <c r="D399" s="39"/>
      <c r="E399" s="10"/>
      <c r="F399" s="39">
        <v>16</v>
      </c>
      <c r="G399" s="39"/>
      <c r="H399" s="39"/>
      <c r="I399" s="39"/>
      <c r="J399" s="120"/>
      <c r="K399" s="120"/>
      <c r="L399" s="120"/>
      <c r="M399" s="120">
        <v>1380</v>
      </c>
      <c r="N399" s="120"/>
      <c r="O399" s="120"/>
      <c r="P399" s="120"/>
      <c r="Q399" s="120"/>
      <c r="R399" s="120"/>
      <c r="S399" s="120"/>
      <c r="T399" s="120"/>
      <c r="U399" s="120"/>
      <c r="V399" s="120"/>
      <c r="W399" s="120"/>
      <c r="X399" s="120"/>
      <c r="Y399" s="120"/>
      <c r="Z399" s="120"/>
      <c r="AA399" s="120"/>
      <c r="AB399" s="120"/>
      <c r="AC399" s="120"/>
      <c r="AD399" s="120"/>
      <c r="AE399" s="120"/>
      <c r="AF399" s="120"/>
      <c r="AG399" s="120"/>
      <c r="AH399" s="120"/>
      <c r="AI399" s="120"/>
      <c r="AJ399" s="120"/>
      <c r="AK399" s="120"/>
      <c r="AL399" s="21" t="s">
        <v>120</v>
      </c>
      <c r="AM399" s="39" t="s">
        <v>120</v>
      </c>
      <c r="AN399" s="21" t="s">
        <v>118</v>
      </c>
      <c r="AO399" s="21" t="s">
        <v>20</v>
      </c>
      <c r="AP399" s="21" t="s">
        <v>601</v>
      </c>
      <c r="AQ399" s="21" t="s">
        <v>228</v>
      </c>
      <c r="AR399" s="21" t="s">
        <v>120</v>
      </c>
      <c r="AS399" s="21" t="s">
        <v>868</v>
      </c>
      <c r="AT399" s="39">
        <v>2014</v>
      </c>
      <c r="AU399" s="21" t="s">
        <v>869</v>
      </c>
      <c r="AV399" s="21" t="s">
        <v>867</v>
      </c>
      <c r="AW399" s="21" t="s">
        <v>126</v>
      </c>
      <c r="AX399" s="21" t="s">
        <v>1306</v>
      </c>
      <c r="AY399" s="21" t="str">
        <f>"https://doi.org/"&amp;Table1[[#This Row],[DOI]]</f>
        <v>https://doi.org/10.1016/j.enbuild.2013.11.006</v>
      </c>
      <c r="AZ399" s="21" t="s">
        <v>120</v>
      </c>
      <c r="BA399" s="21" t="s">
        <v>737</v>
      </c>
      <c r="BB399" s="21" t="s">
        <v>737</v>
      </c>
      <c r="BC399" s="21" t="s">
        <v>870</v>
      </c>
      <c r="BD399" s="21" t="s">
        <v>120</v>
      </c>
      <c r="BE399" s="21" t="s">
        <v>1346</v>
      </c>
      <c r="BF399" s="21" t="s">
        <v>120</v>
      </c>
      <c r="BG399" s="21" t="s">
        <v>120</v>
      </c>
      <c r="BH399" s="21" t="s">
        <v>120</v>
      </c>
      <c r="BI399" s="21" t="s">
        <v>120</v>
      </c>
      <c r="BJ399" s="21" t="s">
        <v>120</v>
      </c>
      <c r="BK399" s="21" t="s">
        <v>120</v>
      </c>
      <c r="BL399" s="21" t="s">
        <v>120</v>
      </c>
      <c r="BM399" s="21" t="s">
        <v>120</v>
      </c>
      <c r="BN399" s="21" t="s">
        <v>120</v>
      </c>
      <c r="BO399" s="21" t="s">
        <v>120</v>
      </c>
      <c r="BP399" s="21" t="s">
        <v>120</v>
      </c>
      <c r="BQ399" s="21" t="s">
        <v>120</v>
      </c>
      <c r="BR399" s="21" t="s">
        <v>120</v>
      </c>
      <c r="BS399" s="21" t="s">
        <v>120</v>
      </c>
      <c r="BT399" s="21" t="s">
        <v>120</v>
      </c>
      <c r="BU399" s="21" t="s">
        <v>120</v>
      </c>
      <c r="BV399" s="21" t="s">
        <v>120</v>
      </c>
      <c r="BW399" s="22" t="s">
        <v>392</v>
      </c>
      <c r="BX399" s="23" t="str">
        <f>_xlfn.XLOOKUP(BW399,dimensions_items!$B$4:$B$35,dimensions_items!$C$4:$C$35,"NULL",0)</f>
        <v>R5.2ASIA</v>
      </c>
      <c r="BY399" s="27" t="s">
        <v>25</v>
      </c>
      <c r="BZ399" s="28" t="s">
        <v>26</v>
      </c>
      <c r="CA399" s="22" t="s">
        <v>18</v>
      </c>
      <c r="CB399" s="22" t="s">
        <v>23</v>
      </c>
      <c r="CC399" s="21" t="str">
        <f t="shared" si="21"/>
        <v>RS</v>
      </c>
      <c r="CD399" s="21" t="str">
        <f t="shared" si="22"/>
        <v>C</v>
      </c>
      <c r="CE399" s="21" t="str">
        <f t="shared" si="23"/>
        <v>ASIA_IND</v>
      </c>
      <c r="CF399" s="21">
        <f>IF(ISNUMBER(Table1[[#This Row],[concrete]]),Table1[[#This Row],[concrete]],IF(AND(ISNUMBER(Table1[[#This Row],[cement]]),ISNUMBER(Table1[[#This Row],[aggregates]])),Table1[[#This Row],[cement]]+Table1[[#This Row],[aggregates]],""))</f>
        <v>1380</v>
      </c>
    </row>
    <row r="400" spans="1:84" s="8" customFormat="1">
      <c r="A400" s="10">
        <v>398</v>
      </c>
      <c r="B400" s="21" t="s">
        <v>381</v>
      </c>
      <c r="C400" s="21" t="s">
        <v>119</v>
      </c>
      <c r="D400" s="39"/>
      <c r="E400" s="10"/>
      <c r="F400" s="39">
        <v>15.2</v>
      </c>
      <c r="G400" s="39"/>
      <c r="H400" s="39"/>
      <c r="I400" s="39"/>
      <c r="J400" s="120"/>
      <c r="K400" s="120"/>
      <c r="L400" s="120"/>
      <c r="M400" s="120">
        <v>1037.3</v>
      </c>
      <c r="N400" s="120"/>
      <c r="O400" s="120"/>
      <c r="P400" s="120"/>
      <c r="Q400" s="120"/>
      <c r="R400" s="120"/>
      <c r="S400" s="120"/>
      <c r="T400" s="120"/>
      <c r="U400" s="120"/>
      <c r="V400" s="120"/>
      <c r="W400" s="120"/>
      <c r="X400" s="120"/>
      <c r="Y400" s="120"/>
      <c r="Z400" s="120"/>
      <c r="AA400" s="120"/>
      <c r="AB400" s="120"/>
      <c r="AC400" s="120"/>
      <c r="AD400" s="120"/>
      <c r="AE400" s="120"/>
      <c r="AF400" s="120"/>
      <c r="AG400" s="120"/>
      <c r="AH400" s="120"/>
      <c r="AI400" s="120"/>
      <c r="AJ400" s="120"/>
      <c r="AK400" s="120"/>
      <c r="AL400" s="21" t="s">
        <v>120</v>
      </c>
      <c r="AM400" s="39" t="s">
        <v>120</v>
      </c>
      <c r="AN400" s="21" t="s">
        <v>118</v>
      </c>
      <c r="AO400" s="21" t="s">
        <v>20</v>
      </c>
      <c r="AP400" s="21" t="s">
        <v>601</v>
      </c>
      <c r="AQ400" s="21" t="s">
        <v>228</v>
      </c>
      <c r="AR400" s="21" t="s">
        <v>120</v>
      </c>
      <c r="AS400" s="21" t="s">
        <v>868</v>
      </c>
      <c r="AT400" s="39">
        <v>2014</v>
      </c>
      <c r="AU400" s="21" t="s">
        <v>869</v>
      </c>
      <c r="AV400" s="21" t="s">
        <v>867</v>
      </c>
      <c r="AW400" s="21" t="s">
        <v>126</v>
      </c>
      <c r="AX400" s="21" t="s">
        <v>1306</v>
      </c>
      <c r="AY400" s="21" t="str">
        <f>"https://doi.org/"&amp;Table1[[#This Row],[DOI]]</f>
        <v>https://doi.org/10.1016/j.enbuild.2013.11.006</v>
      </c>
      <c r="AZ400" s="21" t="s">
        <v>120</v>
      </c>
      <c r="BA400" s="21" t="s">
        <v>737</v>
      </c>
      <c r="BB400" s="21" t="s">
        <v>737</v>
      </c>
      <c r="BC400" s="21" t="s">
        <v>870</v>
      </c>
      <c r="BD400" s="21" t="s">
        <v>120</v>
      </c>
      <c r="BE400" s="21" t="s">
        <v>1346</v>
      </c>
      <c r="BF400" s="21" t="s">
        <v>120</v>
      </c>
      <c r="BG400" s="21" t="s">
        <v>120</v>
      </c>
      <c r="BH400" s="21" t="s">
        <v>120</v>
      </c>
      <c r="BI400" s="21" t="s">
        <v>120</v>
      </c>
      <c r="BJ400" s="21" t="s">
        <v>120</v>
      </c>
      <c r="BK400" s="21" t="s">
        <v>120</v>
      </c>
      <c r="BL400" s="21" t="s">
        <v>120</v>
      </c>
      <c r="BM400" s="21" t="s">
        <v>120</v>
      </c>
      <c r="BN400" s="21" t="s">
        <v>120</v>
      </c>
      <c r="BO400" s="21" t="s">
        <v>120</v>
      </c>
      <c r="BP400" s="21" t="s">
        <v>120</v>
      </c>
      <c r="BQ400" s="21" t="s">
        <v>120</v>
      </c>
      <c r="BR400" s="21" t="s">
        <v>120</v>
      </c>
      <c r="BS400" s="21" t="s">
        <v>120</v>
      </c>
      <c r="BT400" s="21" t="s">
        <v>120</v>
      </c>
      <c r="BU400" s="21" t="s">
        <v>120</v>
      </c>
      <c r="BV400" s="21" t="s">
        <v>120</v>
      </c>
      <c r="BW400" s="22" t="s">
        <v>392</v>
      </c>
      <c r="BX400" s="23" t="str">
        <f>_xlfn.XLOOKUP(BW400,dimensions_items!$B$4:$B$35,dimensions_items!$C$4:$C$35,"NULL",0)</f>
        <v>R5.2ASIA</v>
      </c>
      <c r="BY400" s="27" t="s">
        <v>25</v>
      </c>
      <c r="BZ400" s="28" t="s">
        <v>26</v>
      </c>
      <c r="CA400" s="22" t="s">
        <v>18</v>
      </c>
      <c r="CB400" s="22" t="s">
        <v>23</v>
      </c>
      <c r="CC400" s="21" t="str">
        <f t="shared" si="21"/>
        <v>RS</v>
      </c>
      <c r="CD400" s="21" t="str">
        <f t="shared" si="22"/>
        <v>C</v>
      </c>
      <c r="CE400" s="21" t="str">
        <f t="shared" si="23"/>
        <v>ASIA_IND</v>
      </c>
      <c r="CF400" s="21">
        <f>IF(ISNUMBER(Table1[[#This Row],[concrete]]),Table1[[#This Row],[concrete]],IF(AND(ISNUMBER(Table1[[#This Row],[cement]]),ISNUMBER(Table1[[#This Row],[aggregates]])),Table1[[#This Row],[cement]]+Table1[[#This Row],[aggregates]],""))</f>
        <v>1037.3</v>
      </c>
    </row>
    <row r="401" spans="1:84" s="8" customFormat="1">
      <c r="A401" s="10">
        <v>399</v>
      </c>
      <c r="B401" s="21" t="s">
        <v>381</v>
      </c>
      <c r="C401" s="21" t="s">
        <v>119</v>
      </c>
      <c r="D401" s="39"/>
      <c r="E401" s="10"/>
      <c r="F401" s="39">
        <v>21.4</v>
      </c>
      <c r="G401" s="39"/>
      <c r="H401" s="39"/>
      <c r="I401" s="39"/>
      <c r="J401" s="120"/>
      <c r="K401" s="120"/>
      <c r="L401" s="120"/>
      <c r="M401" s="120">
        <v>1007.4</v>
      </c>
      <c r="N401" s="120"/>
      <c r="O401" s="120"/>
      <c r="P401" s="120"/>
      <c r="Q401" s="120"/>
      <c r="R401" s="120"/>
      <c r="S401" s="120"/>
      <c r="T401" s="120"/>
      <c r="U401" s="120"/>
      <c r="V401" s="120"/>
      <c r="W401" s="120"/>
      <c r="X401" s="120"/>
      <c r="Y401" s="120"/>
      <c r="Z401" s="120"/>
      <c r="AA401" s="120"/>
      <c r="AB401" s="120"/>
      <c r="AC401" s="120"/>
      <c r="AD401" s="120"/>
      <c r="AE401" s="120"/>
      <c r="AF401" s="120"/>
      <c r="AG401" s="120"/>
      <c r="AH401" s="120"/>
      <c r="AI401" s="120"/>
      <c r="AJ401" s="120"/>
      <c r="AK401" s="120"/>
      <c r="AL401" s="21" t="s">
        <v>120</v>
      </c>
      <c r="AM401" s="39" t="s">
        <v>120</v>
      </c>
      <c r="AN401" s="21" t="s">
        <v>118</v>
      </c>
      <c r="AO401" s="21" t="s">
        <v>20</v>
      </c>
      <c r="AP401" s="21" t="s">
        <v>601</v>
      </c>
      <c r="AQ401" s="21" t="s">
        <v>228</v>
      </c>
      <c r="AR401" s="21" t="s">
        <v>120</v>
      </c>
      <c r="AS401" s="21" t="s">
        <v>868</v>
      </c>
      <c r="AT401" s="39">
        <v>2014</v>
      </c>
      <c r="AU401" s="21" t="s">
        <v>869</v>
      </c>
      <c r="AV401" s="21" t="s">
        <v>867</v>
      </c>
      <c r="AW401" s="21" t="s">
        <v>126</v>
      </c>
      <c r="AX401" s="21" t="s">
        <v>1306</v>
      </c>
      <c r="AY401" s="21" t="str">
        <f>"https://doi.org/"&amp;Table1[[#This Row],[DOI]]</f>
        <v>https://doi.org/10.1016/j.enbuild.2013.11.006</v>
      </c>
      <c r="AZ401" s="21" t="s">
        <v>120</v>
      </c>
      <c r="BA401" s="21" t="s">
        <v>737</v>
      </c>
      <c r="BB401" s="21" t="s">
        <v>737</v>
      </c>
      <c r="BC401" s="21" t="s">
        <v>870</v>
      </c>
      <c r="BD401" s="21" t="s">
        <v>120</v>
      </c>
      <c r="BE401" s="21" t="s">
        <v>1346</v>
      </c>
      <c r="BF401" s="21" t="s">
        <v>120</v>
      </c>
      <c r="BG401" s="21" t="s">
        <v>120</v>
      </c>
      <c r="BH401" s="21" t="s">
        <v>120</v>
      </c>
      <c r="BI401" s="21" t="s">
        <v>120</v>
      </c>
      <c r="BJ401" s="21" t="s">
        <v>120</v>
      </c>
      <c r="BK401" s="21" t="s">
        <v>120</v>
      </c>
      <c r="BL401" s="21" t="s">
        <v>120</v>
      </c>
      <c r="BM401" s="21" t="s">
        <v>120</v>
      </c>
      <c r="BN401" s="21" t="s">
        <v>120</v>
      </c>
      <c r="BO401" s="21" t="s">
        <v>120</v>
      </c>
      <c r="BP401" s="21" t="s">
        <v>120</v>
      </c>
      <c r="BQ401" s="21" t="s">
        <v>120</v>
      </c>
      <c r="BR401" s="21" t="s">
        <v>120</v>
      </c>
      <c r="BS401" s="21" t="s">
        <v>120</v>
      </c>
      <c r="BT401" s="21" t="s">
        <v>120</v>
      </c>
      <c r="BU401" s="21" t="s">
        <v>120</v>
      </c>
      <c r="BV401" s="21" t="s">
        <v>120</v>
      </c>
      <c r="BW401" s="22" t="s">
        <v>392</v>
      </c>
      <c r="BX401" s="23" t="str">
        <f>_xlfn.XLOOKUP(BW401,dimensions_items!$B$4:$B$35,dimensions_items!$C$4:$C$35,"NULL",0)</f>
        <v>R5.2ASIA</v>
      </c>
      <c r="BY401" s="27" t="s">
        <v>25</v>
      </c>
      <c r="BZ401" s="28" t="s">
        <v>26</v>
      </c>
      <c r="CA401" s="22" t="s">
        <v>18</v>
      </c>
      <c r="CB401" s="22" t="s">
        <v>23</v>
      </c>
      <c r="CC401" s="21" t="str">
        <f t="shared" si="21"/>
        <v>RS</v>
      </c>
      <c r="CD401" s="21" t="str">
        <f t="shared" si="22"/>
        <v>C</v>
      </c>
      <c r="CE401" s="21" t="str">
        <f t="shared" si="23"/>
        <v>ASIA_IND</v>
      </c>
      <c r="CF401" s="21">
        <f>IF(ISNUMBER(Table1[[#This Row],[concrete]]),Table1[[#This Row],[concrete]],IF(AND(ISNUMBER(Table1[[#This Row],[cement]]),ISNUMBER(Table1[[#This Row],[aggregates]])),Table1[[#This Row],[cement]]+Table1[[#This Row],[aggregates]],""))</f>
        <v>1007.4</v>
      </c>
    </row>
    <row r="402" spans="1:84" s="8" customFormat="1">
      <c r="A402" s="10">
        <v>400</v>
      </c>
      <c r="B402" s="21" t="s">
        <v>381</v>
      </c>
      <c r="C402" s="21" t="s">
        <v>119</v>
      </c>
      <c r="D402" s="39"/>
      <c r="E402" s="10"/>
      <c r="F402" s="39">
        <v>21.2</v>
      </c>
      <c r="G402" s="39"/>
      <c r="H402" s="39"/>
      <c r="I402" s="39"/>
      <c r="J402" s="120"/>
      <c r="K402" s="120"/>
      <c r="L402" s="120"/>
      <c r="M402" s="120">
        <v>920</v>
      </c>
      <c r="N402" s="120"/>
      <c r="O402" s="120"/>
      <c r="P402" s="120"/>
      <c r="Q402" s="120"/>
      <c r="R402" s="120"/>
      <c r="S402" s="120"/>
      <c r="T402" s="120"/>
      <c r="U402" s="120"/>
      <c r="V402" s="120"/>
      <c r="W402" s="120"/>
      <c r="X402" s="120"/>
      <c r="Y402" s="120"/>
      <c r="Z402" s="120"/>
      <c r="AA402" s="120"/>
      <c r="AB402" s="120"/>
      <c r="AC402" s="120"/>
      <c r="AD402" s="120"/>
      <c r="AE402" s="120"/>
      <c r="AF402" s="120"/>
      <c r="AG402" s="120"/>
      <c r="AH402" s="120"/>
      <c r="AI402" s="120"/>
      <c r="AJ402" s="120"/>
      <c r="AK402" s="120"/>
      <c r="AL402" s="21" t="s">
        <v>120</v>
      </c>
      <c r="AM402" s="39" t="s">
        <v>120</v>
      </c>
      <c r="AN402" s="21" t="s">
        <v>118</v>
      </c>
      <c r="AO402" s="21" t="s">
        <v>20</v>
      </c>
      <c r="AP402" s="21" t="s">
        <v>601</v>
      </c>
      <c r="AQ402" s="21" t="s">
        <v>228</v>
      </c>
      <c r="AR402" s="21" t="s">
        <v>120</v>
      </c>
      <c r="AS402" s="21" t="s">
        <v>868</v>
      </c>
      <c r="AT402" s="39">
        <v>2014</v>
      </c>
      <c r="AU402" s="21" t="s">
        <v>869</v>
      </c>
      <c r="AV402" s="21" t="s">
        <v>867</v>
      </c>
      <c r="AW402" s="21" t="s">
        <v>126</v>
      </c>
      <c r="AX402" s="21" t="s">
        <v>1306</v>
      </c>
      <c r="AY402" s="21" t="str">
        <f>"https://doi.org/"&amp;Table1[[#This Row],[DOI]]</f>
        <v>https://doi.org/10.1016/j.enbuild.2013.11.006</v>
      </c>
      <c r="AZ402" s="21" t="s">
        <v>120</v>
      </c>
      <c r="BA402" s="21" t="s">
        <v>737</v>
      </c>
      <c r="BB402" s="21" t="s">
        <v>737</v>
      </c>
      <c r="BC402" s="21" t="s">
        <v>870</v>
      </c>
      <c r="BD402" s="21" t="s">
        <v>120</v>
      </c>
      <c r="BE402" s="21" t="s">
        <v>1346</v>
      </c>
      <c r="BF402" s="21" t="s">
        <v>120</v>
      </c>
      <c r="BG402" s="21" t="s">
        <v>120</v>
      </c>
      <c r="BH402" s="21" t="s">
        <v>120</v>
      </c>
      <c r="BI402" s="21" t="s">
        <v>120</v>
      </c>
      <c r="BJ402" s="21" t="s">
        <v>120</v>
      </c>
      <c r="BK402" s="21" t="s">
        <v>120</v>
      </c>
      <c r="BL402" s="21" t="s">
        <v>120</v>
      </c>
      <c r="BM402" s="21" t="s">
        <v>120</v>
      </c>
      <c r="BN402" s="21" t="s">
        <v>120</v>
      </c>
      <c r="BO402" s="21" t="s">
        <v>120</v>
      </c>
      <c r="BP402" s="21" t="s">
        <v>120</v>
      </c>
      <c r="BQ402" s="21" t="s">
        <v>120</v>
      </c>
      <c r="BR402" s="21" t="s">
        <v>120</v>
      </c>
      <c r="BS402" s="21" t="s">
        <v>120</v>
      </c>
      <c r="BT402" s="21" t="s">
        <v>120</v>
      </c>
      <c r="BU402" s="21" t="s">
        <v>120</v>
      </c>
      <c r="BV402" s="21" t="s">
        <v>120</v>
      </c>
      <c r="BW402" s="22" t="s">
        <v>392</v>
      </c>
      <c r="BX402" s="23" t="str">
        <f>_xlfn.XLOOKUP(BW402,dimensions_items!$B$4:$B$35,dimensions_items!$C$4:$C$35,"NULL",0)</f>
        <v>R5.2ASIA</v>
      </c>
      <c r="BY402" s="27" t="s">
        <v>25</v>
      </c>
      <c r="BZ402" s="28" t="s">
        <v>26</v>
      </c>
      <c r="CA402" s="22" t="s">
        <v>18</v>
      </c>
      <c r="CB402" s="22" t="s">
        <v>23</v>
      </c>
      <c r="CC402" s="21" t="str">
        <f t="shared" si="21"/>
        <v>RS</v>
      </c>
      <c r="CD402" s="21" t="str">
        <f t="shared" si="22"/>
        <v>C</v>
      </c>
      <c r="CE402" s="21" t="str">
        <f t="shared" si="23"/>
        <v>ASIA_IND</v>
      </c>
      <c r="CF402" s="21">
        <f>IF(ISNUMBER(Table1[[#This Row],[concrete]]),Table1[[#This Row],[concrete]],IF(AND(ISNUMBER(Table1[[#This Row],[cement]]),ISNUMBER(Table1[[#This Row],[aggregates]])),Table1[[#This Row],[cement]]+Table1[[#This Row],[aggregates]],""))</f>
        <v>920</v>
      </c>
    </row>
    <row r="403" spans="1:84" s="8" customFormat="1">
      <c r="A403" s="10">
        <v>401</v>
      </c>
      <c r="B403" s="21" t="s">
        <v>381</v>
      </c>
      <c r="C403" s="21" t="s">
        <v>119</v>
      </c>
      <c r="D403" s="39"/>
      <c r="E403" s="10"/>
      <c r="F403" s="39">
        <v>16</v>
      </c>
      <c r="G403" s="39"/>
      <c r="H403" s="39"/>
      <c r="I403" s="39"/>
      <c r="J403" s="120"/>
      <c r="K403" s="120"/>
      <c r="L403" s="120"/>
      <c r="M403" s="120">
        <v>420</v>
      </c>
      <c r="N403" s="120"/>
      <c r="O403" s="120"/>
      <c r="P403" s="120"/>
      <c r="Q403" s="120"/>
      <c r="R403" s="120"/>
      <c r="S403" s="120"/>
      <c r="T403" s="120"/>
      <c r="U403" s="120"/>
      <c r="V403" s="120"/>
      <c r="W403" s="120"/>
      <c r="X403" s="120"/>
      <c r="Y403" s="120"/>
      <c r="Z403" s="120"/>
      <c r="AA403" s="120"/>
      <c r="AB403" s="120"/>
      <c r="AC403" s="120"/>
      <c r="AD403" s="120"/>
      <c r="AE403" s="120"/>
      <c r="AF403" s="120"/>
      <c r="AG403" s="120"/>
      <c r="AH403" s="120"/>
      <c r="AI403" s="120"/>
      <c r="AJ403" s="120"/>
      <c r="AK403" s="120"/>
      <c r="AL403" s="21" t="s">
        <v>120</v>
      </c>
      <c r="AM403" s="39" t="s">
        <v>120</v>
      </c>
      <c r="AN403" s="21" t="s">
        <v>118</v>
      </c>
      <c r="AO403" s="21" t="s">
        <v>20</v>
      </c>
      <c r="AP403" s="21" t="s">
        <v>601</v>
      </c>
      <c r="AQ403" s="21" t="s">
        <v>228</v>
      </c>
      <c r="AR403" s="21" t="s">
        <v>120</v>
      </c>
      <c r="AS403" s="21" t="s">
        <v>868</v>
      </c>
      <c r="AT403" s="39">
        <v>2014</v>
      </c>
      <c r="AU403" s="21" t="s">
        <v>869</v>
      </c>
      <c r="AV403" s="21" t="s">
        <v>867</v>
      </c>
      <c r="AW403" s="21" t="s">
        <v>126</v>
      </c>
      <c r="AX403" s="21" t="s">
        <v>1306</v>
      </c>
      <c r="AY403" s="21" t="str">
        <f>"https://doi.org/"&amp;Table1[[#This Row],[DOI]]</f>
        <v>https://doi.org/10.1016/j.enbuild.2013.11.006</v>
      </c>
      <c r="AZ403" s="21" t="s">
        <v>120</v>
      </c>
      <c r="BA403" s="21" t="s">
        <v>737</v>
      </c>
      <c r="BB403" s="21" t="s">
        <v>737</v>
      </c>
      <c r="BC403" s="21" t="s">
        <v>870</v>
      </c>
      <c r="BD403" s="21" t="s">
        <v>120</v>
      </c>
      <c r="BE403" s="21" t="s">
        <v>1346</v>
      </c>
      <c r="BF403" s="21" t="s">
        <v>120</v>
      </c>
      <c r="BG403" s="21" t="s">
        <v>120</v>
      </c>
      <c r="BH403" s="21" t="s">
        <v>120</v>
      </c>
      <c r="BI403" s="21" t="s">
        <v>120</v>
      </c>
      <c r="BJ403" s="21" t="s">
        <v>120</v>
      </c>
      <c r="BK403" s="21" t="s">
        <v>120</v>
      </c>
      <c r="BL403" s="21" t="s">
        <v>120</v>
      </c>
      <c r="BM403" s="21" t="s">
        <v>120</v>
      </c>
      <c r="BN403" s="21" t="s">
        <v>120</v>
      </c>
      <c r="BO403" s="21" t="s">
        <v>120</v>
      </c>
      <c r="BP403" s="21" t="s">
        <v>120</v>
      </c>
      <c r="BQ403" s="21" t="s">
        <v>120</v>
      </c>
      <c r="BR403" s="21" t="s">
        <v>120</v>
      </c>
      <c r="BS403" s="21" t="s">
        <v>120</v>
      </c>
      <c r="BT403" s="21" t="s">
        <v>120</v>
      </c>
      <c r="BU403" s="21" t="s">
        <v>120</v>
      </c>
      <c r="BV403" s="21" t="s">
        <v>120</v>
      </c>
      <c r="BW403" s="22" t="s">
        <v>392</v>
      </c>
      <c r="BX403" s="23" t="str">
        <f>_xlfn.XLOOKUP(BW403,dimensions_items!$B$4:$B$35,dimensions_items!$C$4:$C$35,"NULL",0)</f>
        <v>R5.2ASIA</v>
      </c>
      <c r="BY403" s="27" t="s">
        <v>25</v>
      </c>
      <c r="BZ403" s="28" t="s">
        <v>26</v>
      </c>
      <c r="CA403" s="22" t="s">
        <v>18</v>
      </c>
      <c r="CB403" s="22" t="s">
        <v>23</v>
      </c>
      <c r="CC403" s="21" t="str">
        <f t="shared" si="21"/>
        <v>RS</v>
      </c>
      <c r="CD403" s="21" t="str">
        <f t="shared" si="22"/>
        <v>C</v>
      </c>
      <c r="CE403" s="21" t="str">
        <f t="shared" si="23"/>
        <v>ASIA_IND</v>
      </c>
      <c r="CF403" s="21">
        <f>IF(ISNUMBER(Table1[[#This Row],[concrete]]),Table1[[#This Row],[concrete]],IF(AND(ISNUMBER(Table1[[#This Row],[cement]]),ISNUMBER(Table1[[#This Row],[aggregates]])),Table1[[#This Row],[cement]]+Table1[[#This Row],[aggregates]],""))</f>
        <v>420</v>
      </c>
    </row>
    <row r="404" spans="1:84" s="8" customFormat="1">
      <c r="A404" s="10">
        <v>402</v>
      </c>
      <c r="B404" s="21" t="s">
        <v>381</v>
      </c>
      <c r="C404" s="21" t="s">
        <v>119</v>
      </c>
      <c r="D404" s="39"/>
      <c r="E404" s="10"/>
      <c r="F404" s="39">
        <v>15.2</v>
      </c>
      <c r="G404" s="39"/>
      <c r="H404" s="39"/>
      <c r="I404" s="39"/>
      <c r="J404" s="120"/>
      <c r="K404" s="120"/>
      <c r="L404" s="120"/>
      <c r="M404" s="120">
        <v>315.7</v>
      </c>
      <c r="N404" s="120"/>
      <c r="O404" s="120"/>
      <c r="P404" s="120"/>
      <c r="Q404" s="120"/>
      <c r="R404" s="120"/>
      <c r="S404" s="120"/>
      <c r="T404" s="120"/>
      <c r="U404" s="120"/>
      <c r="V404" s="120"/>
      <c r="W404" s="120"/>
      <c r="X404" s="120"/>
      <c r="Y404" s="120"/>
      <c r="Z404" s="120"/>
      <c r="AA404" s="120"/>
      <c r="AB404" s="120"/>
      <c r="AC404" s="120"/>
      <c r="AD404" s="120"/>
      <c r="AE404" s="120"/>
      <c r="AF404" s="120"/>
      <c r="AG404" s="120"/>
      <c r="AH404" s="120"/>
      <c r="AI404" s="120"/>
      <c r="AJ404" s="120"/>
      <c r="AK404" s="120"/>
      <c r="AL404" s="21" t="s">
        <v>120</v>
      </c>
      <c r="AM404" s="39" t="s">
        <v>120</v>
      </c>
      <c r="AN404" s="21" t="s">
        <v>118</v>
      </c>
      <c r="AO404" s="21" t="s">
        <v>20</v>
      </c>
      <c r="AP404" s="21" t="s">
        <v>601</v>
      </c>
      <c r="AQ404" s="21" t="s">
        <v>228</v>
      </c>
      <c r="AR404" s="21" t="s">
        <v>120</v>
      </c>
      <c r="AS404" s="21" t="s">
        <v>868</v>
      </c>
      <c r="AT404" s="39">
        <v>2014</v>
      </c>
      <c r="AU404" s="21" t="s">
        <v>869</v>
      </c>
      <c r="AV404" s="21" t="s">
        <v>867</v>
      </c>
      <c r="AW404" s="21" t="s">
        <v>126</v>
      </c>
      <c r="AX404" s="21" t="s">
        <v>1306</v>
      </c>
      <c r="AY404" s="21" t="str">
        <f>"https://doi.org/"&amp;Table1[[#This Row],[DOI]]</f>
        <v>https://doi.org/10.1016/j.enbuild.2013.11.006</v>
      </c>
      <c r="AZ404" s="21" t="s">
        <v>120</v>
      </c>
      <c r="BA404" s="21" t="s">
        <v>737</v>
      </c>
      <c r="BB404" s="21" t="s">
        <v>737</v>
      </c>
      <c r="BC404" s="21" t="s">
        <v>870</v>
      </c>
      <c r="BD404" s="21" t="s">
        <v>120</v>
      </c>
      <c r="BE404" s="21" t="s">
        <v>1346</v>
      </c>
      <c r="BF404" s="21" t="s">
        <v>120</v>
      </c>
      <c r="BG404" s="21" t="s">
        <v>120</v>
      </c>
      <c r="BH404" s="21" t="s">
        <v>120</v>
      </c>
      <c r="BI404" s="21" t="s">
        <v>120</v>
      </c>
      <c r="BJ404" s="21" t="s">
        <v>120</v>
      </c>
      <c r="BK404" s="21" t="s">
        <v>120</v>
      </c>
      <c r="BL404" s="21" t="s">
        <v>120</v>
      </c>
      <c r="BM404" s="21" t="s">
        <v>120</v>
      </c>
      <c r="BN404" s="21" t="s">
        <v>120</v>
      </c>
      <c r="BO404" s="21" t="s">
        <v>120</v>
      </c>
      <c r="BP404" s="21" t="s">
        <v>120</v>
      </c>
      <c r="BQ404" s="21" t="s">
        <v>120</v>
      </c>
      <c r="BR404" s="21" t="s">
        <v>120</v>
      </c>
      <c r="BS404" s="21" t="s">
        <v>120</v>
      </c>
      <c r="BT404" s="21" t="s">
        <v>120</v>
      </c>
      <c r="BU404" s="21" t="s">
        <v>120</v>
      </c>
      <c r="BV404" s="21" t="s">
        <v>120</v>
      </c>
      <c r="BW404" s="22" t="s">
        <v>392</v>
      </c>
      <c r="BX404" s="23" t="str">
        <f>_xlfn.XLOOKUP(BW404,dimensions_items!$B$4:$B$35,dimensions_items!$C$4:$C$35,"NULL",0)</f>
        <v>R5.2ASIA</v>
      </c>
      <c r="BY404" s="27" t="s">
        <v>25</v>
      </c>
      <c r="BZ404" s="28" t="s">
        <v>26</v>
      </c>
      <c r="CA404" s="22" t="s">
        <v>18</v>
      </c>
      <c r="CB404" s="22" t="s">
        <v>23</v>
      </c>
      <c r="CC404" s="21" t="str">
        <f t="shared" si="21"/>
        <v>RS</v>
      </c>
      <c r="CD404" s="21" t="str">
        <f t="shared" si="22"/>
        <v>C</v>
      </c>
      <c r="CE404" s="21" t="str">
        <f t="shared" si="23"/>
        <v>ASIA_IND</v>
      </c>
      <c r="CF404" s="21">
        <f>IF(ISNUMBER(Table1[[#This Row],[concrete]]),Table1[[#This Row],[concrete]],IF(AND(ISNUMBER(Table1[[#This Row],[cement]]),ISNUMBER(Table1[[#This Row],[aggregates]])),Table1[[#This Row],[cement]]+Table1[[#This Row],[aggregates]],""))</f>
        <v>315.7</v>
      </c>
    </row>
    <row r="405" spans="1:84" s="8" customFormat="1">
      <c r="A405" s="10">
        <v>403</v>
      </c>
      <c r="B405" s="21" t="s">
        <v>381</v>
      </c>
      <c r="C405" s="21" t="s">
        <v>119</v>
      </c>
      <c r="D405" s="39"/>
      <c r="E405" s="10"/>
      <c r="F405" s="39">
        <v>21.4</v>
      </c>
      <c r="G405" s="39"/>
      <c r="H405" s="39"/>
      <c r="I405" s="39"/>
      <c r="J405" s="120"/>
      <c r="K405" s="120"/>
      <c r="L405" s="120"/>
      <c r="M405" s="120">
        <v>306.60000000000002</v>
      </c>
      <c r="N405" s="120"/>
      <c r="O405" s="120"/>
      <c r="P405" s="120"/>
      <c r="Q405" s="120"/>
      <c r="R405" s="120"/>
      <c r="S405" s="120"/>
      <c r="T405" s="120"/>
      <c r="U405" s="120"/>
      <c r="V405" s="120"/>
      <c r="W405" s="120"/>
      <c r="X405" s="120"/>
      <c r="Y405" s="120"/>
      <c r="Z405" s="120"/>
      <c r="AA405" s="120"/>
      <c r="AB405" s="120"/>
      <c r="AC405" s="120"/>
      <c r="AD405" s="120"/>
      <c r="AE405" s="120"/>
      <c r="AF405" s="120"/>
      <c r="AG405" s="120"/>
      <c r="AH405" s="120"/>
      <c r="AI405" s="120"/>
      <c r="AJ405" s="120"/>
      <c r="AK405" s="120"/>
      <c r="AL405" s="21" t="s">
        <v>120</v>
      </c>
      <c r="AM405" s="39" t="s">
        <v>120</v>
      </c>
      <c r="AN405" s="21" t="s">
        <v>118</v>
      </c>
      <c r="AO405" s="21" t="s">
        <v>20</v>
      </c>
      <c r="AP405" s="21" t="s">
        <v>601</v>
      </c>
      <c r="AQ405" s="21" t="s">
        <v>228</v>
      </c>
      <c r="AR405" s="21" t="s">
        <v>120</v>
      </c>
      <c r="AS405" s="21" t="s">
        <v>868</v>
      </c>
      <c r="AT405" s="39">
        <v>2014</v>
      </c>
      <c r="AU405" s="21" t="s">
        <v>869</v>
      </c>
      <c r="AV405" s="21" t="s">
        <v>867</v>
      </c>
      <c r="AW405" s="21" t="s">
        <v>126</v>
      </c>
      <c r="AX405" s="21" t="s">
        <v>1306</v>
      </c>
      <c r="AY405" s="21" t="str">
        <f>"https://doi.org/"&amp;Table1[[#This Row],[DOI]]</f>
        <v>https://doi.org/10.1016/j.enbuild.2013.11.006</v>
      </c>
      <c r="AZ405" s="21" t="s">
        <v>120</v>
      </c>
      <c r="BA405" s="21" t="s">
        <v>737</v>
      </c>
      <c r="BB405" s="21" t="s">
        <v>737</v>
      </c>
      <c r="BC405" s="21" t="s">
        <v>870</v>
      </c>
      <c r="BD405" s="21" t="s">
        <v>120</v>
      </c>
      <c r="BE405" s="21" t="s">
        <v>1346</v>
      </c>
      <c r="BF405" s="21" t="s">
        <v>120</v>
      </c>
      <c r="BG405" s="21" t="s">
        <v>120</v>
      </c>
      <c r="BH405" s="21" t="s">
        <v>120</v>
      </c>
      <c r="BI405" s="21" t="s">
        <v>120</v>
      </c>
      <c r="BJ405" s="21" t="s">
        <v>120</v>
      </c>
      <c r="BK405" s="21" t="s">
        <v>120</v>
      </c>
      <c r="BL405" s="21" t="s">
        <v>120</v>
      </c>
      <c r="BM405" s="21" t="s">
        <v>120</v>
      </c>
      <c r="BN405" s="21" t="s">
        <v>120</v>
      </c>
      <c r="BO405" s="21" t="s">
        <v>120</v>
      </c>
      <c r="BP405" s="21" t="s">
        <v>120</v>
      </c>
      <c r="BQ405" s="21" t="s">
        <v>120</v>
      </c>
      <c r="BR405" s="21" t="s">
        <v>120</v>
      </c>
      <c r="BS405" s="21" t="s">
        <v>120</v>
      </c>
      <c r="BT405" s="21" t="s">
        <v>120</v>
      </c>
      <c r="BU405" s="21" t="s">
        <v>120</v>
      </c>
      <c r="BV405" s="21" t="s">
        <v>120</v>
      </c>
      <c r="BW405" s="22" t="s">
        <v>392</v>
      </c>
      <c r="BX405" s="23" t="str">
        <f>_xlfn.XLOOKUP(BW405,dimensions_items!$B$4:$B$35,dimensions_items!$C$4:$C$35,"NULL",0)</f>
        <v>R5.2ASIA</v>
      </c>
      <c r="BY405" s="27" t="s">
        <v>25</v>
      </c>
      <c r="BZ405" s="28" t="s">
        <v>26</v>
      </c>
      <c r="CA405" s="22" t="s">
        <v>18</v>
      </c>
      <c r="CB405" s="22" t="s">
        <v>23</v>
      </c>
      <c r="CC405" s="21" t="str">
        <f t="shared" si="21"/>
        <v>RS</v>
      </c>
      <c r="CD405" s="21" t="str">
        <f t="shared" si="22"/>
        <v>C</v>
      </c>
      <c r="CE405" s="21" t="str">
        <f t="shared" si="23"/>
        <v>ASIA_IND</v>
      </c>
      <c r="CF405" s="21">
        <f>IF(ISNUMBER(Table1[[#This Row],[concrete]]),Table1[[#This Row],[concrete]],IF(AND(ISNUMBER(Table1[[#This Row],[cement]]),ISNUMBER(Table1[[#This Row],[aggregates]])),Table1[[#This Row],[cement]]+Table1[[#This Row],[aggregates]],""))</f>
        <v>306.60000000000002</v>
      </c>
    </row>
    <row r="406" spans="1:84" s="8" customFormat="1">
      <c r="A406" s="10">
        <v>404</v>
      </c>
      <c r="B406" s="21" t="s">
        <v>381</v>
      </c>
      <c r="C406" s="21" t="s">
        <v>119</v>
      </c>
      <c r="D406" s="39"/>
      <c r="E406" s="10"/>
      <c r="F406" s="39">
        <v>21.2</v>
      </c>
      <c r="G406" s="39"/>
      <c r="H406" s="39"/>
      <c r="I406" s="39"/>
      <c r="J406" s="120"/>
      <c r="K406" s="120"/>
      <c r="L406" s="120"/>
      <c r="M406" s="120">
        <v>280</v>
      </c>
      <c r="N406" s="120"/>
      <c r="O406" s="120"/>
      <c r="P406" s="120"/>
      <c r="Q406" s="120"/>
      <c r="R406" s="120"/>
      <c r="S406" s="120"/>
      <c r="T406" s="120"/>
      <c r="U406" s="120"/>
      <c r="V406" s="120"/>
      <c r="W406" s="120"/>
      <c r="X406" s="120"/>
      <c r="Y406" s="120"/>
      <c r="Z406" s="120"/>
      <c r="AA406" s="120"/>
      <c r="AB406" s="120"/>
      <c r="AC406" s="120"/>
      <c r="AD406" s="120"/>
      <c r="AE406" s="120"/>
      <c r="AF406" s="120"/>
      <c r="AG406" s="120"/>
      <c r="AH406" s="120"/>
      <c r="AI406" s="120"/>
      <c r="AJ406" s="120"/>
      <c r="AK406" s="120"/>
      <c r="AL406" s="21" t="s">
        <v>120</v>
      </c>
      <c r="AM406" s="39" t="s">
        <v>120</v>
      </c>
      <c r="AN406" s="21" t="s">
        <v>118</v>
      </c>
      <c r="AO406" s="21" t="s">
        <v>20</v>
      </c>
      <c r="AP406" s="21" t="s">
        <v>601</v>
      </c>
      <c r="AQ406" s="21" t="s">
        <v>228</v>
      </c>
      <c r="AR406" s="21" t="s">
        <v>120</v>
      </c>
      <c r="AS406" s="21" t="s">
        <v>868</v>
      </c>
      <c r="AT406" s="39">
        <v>2014</v>
      </c>
      <c r="AU406" s="21" t="s">
        <v>869</v>
      </c>
      <c r="AV406" s="21" t="s">
        <v>867</v>
      </c>
      <c r="AW406" s="21" t="s">
        <v>126</v>
      </c>
      <c r="AX406" s="21" t="s">
        <v>1306</v>
      </c>
      <c r="AY406" s="21" t="str">
        <f>"https://doi.org/"&amp;Table1[[#This Row],[DOI]]</f>
        <v>https://doi.org/10.1016/j.enbuild.2013.11.006</v>
      </c>
      <c r="AZ406" s="21" t="s">
        <v>120</v>
      </c>
      <c r="BA406" s="21" t="s">
        <v>737</v>
      </c>
      <c r="BB406" s="21" t="s">
        <v>737</v>
      </c>
      <c r="BC406" s="21" t="s">
        <v>870</v>
      </c>
      <c r="BD406" s="21" t="s">
        <v>120</v>
      </c>
      <c r="BE406" s="21" t="s">
        <v>1346</v>
      </c>
      <c r="BF406" s="21" t="s">
        <v>120</v>
      </c>
      <c r="BG406" s="21" t="s">
        <v>120</v>
      </c>
      <c r="BH406" s="21" t="s">
        <v>120</v>
      </c>
      <c r="BI406" s="21" t="s">
        <v>120</v>
      </c>
      <c r="BJ406" s="21" t="s">
        <v>120</v>
      </c>
      <c r="BK406" s="21" t="s">
        <v>120</v>
      </c>
      <c r="BL406" s="21" t="s">
        <v>120</v>
      </c>
      <c r="BM406" s="21" t="s">
        <v>120</v>
      </c>
      <c r="BN406" s="21" t="s">
        <v>120</v>
      </c>
      <c r="BO406" s="21" t="s">
        <v>120</v>
      </c>
      <c r="BP406" s="21" t="s">
        <v>120</v>
      </c>
      <c r="BQ406" s="21" t="s">
        <v>120</v>
      </c>
      <c r="BR406" s="21" t="s">
        <v>120</v>
      </c>
      <c r="BS406" s="21" t="s">
        <v>120</v>
      </c>
      <c r="BT406" s="21" t="s">
        <v>120</v>
      </c>
      <c r="BU406" s="21" t="s">
        <v>120</v>
      </c>
      <c r="BV406" s="21" t="s">
        <v>120</v>
      </c>
      <c r="BW406" s="22" t="s">
        <v>392</v>
      </c>
      <c r="BX406" s="23" t="str">
        <f>_xlfn.XLOOKUP(BW406,dimensions_items!$B$4:$B$35,dimensions_items!$C$4:$C$35,"NULL",0)</f>
        <v>R5.2ASIA</v>
      </c>
      <c r="BY406" s="27" t="s">
        <v>25</v>
      </c>
      <c r="BZ406" s="28" t="s">
        <v>26</v>
      </c>
      <c r="CA406" s="22" t="s">
        <v>18</v>
      </c>
      <c r="CB406" s="22" t="s">
        <v>23</v>
      </c>
      <c r="CC406" s="21" t="str">
        <f t="shared" si="21"/>
        <v>RS</v>
      </c>
      <c r="CD406" s="21" t="str">
        <f t="shared" si="22"/>
        <v>C</v>
      </c>
      <c r="CE406" s="21" t="str">
        <f t="shared" si="23"/>
        <v>ASIA_IND</v>
      </c>
      <c r="CF406" s="21">
        <f>IF(ISNUMBER(Table1[[#This Row],[concrete]]),Table1[[#This Row],[concrete]],IF(AND(ISNUMBER(Table1[[#This Row],[cement]]),ISNUMBER(Table1[[#This Row],[aggregates]])),Table1[[#This Row],[cement]]+Table1[[#This Row],[aggregates]],""))</f>
        <v>280</v>
      </c>
    </row>
    <row r="407" spans="1:84" s="8" customFormat="1">
      <c r="A407" s="10">
        <v>405</v>
      </c>
      <c r="B407" s="21" t="s">
        <v>381</v>
      </c>
      <c r="C407" s="21" t="s">
        <v>119</v>
      </c>
      <c r="D407" s="39"/>
      <c r="E407" s="10"/>
      <c r="F407" s="39">
        <v>16</v>
      </c>
      <c r="G407" s="39"/>
      <c r="H407" s="39"/>
      <c r="I407" s="39"/>
      <c r="J407" s="120"/>
      <c r="K407" s="120"/>
      <c r="L407" s="120"/>
      <c r="M407" s="120"/>
      <c r="N407" s="120"/>
      <c r="O407" s="120"/>
      <c r="P407" s="120"/>
      <c r="Q407" s="120"/>
      <c r="R407" s="120"/>
      <c r="S407" s="120"/>
      <c r="T407" s="120"/>
      <c r="U407" s="120"/>
      <c r="V407" s="120"/>
      <c r="W407" s="120"/>
      <c r="X407" s="120"/>
      <c r="Y407" s="120"/>
      <c r="Z407" s="120"/>
      <c r="AA407" s="120"/>
      <c r="AB407" s="120"/>
      <c r="AC407" s="120"/>
      <c r="AD407" s="120"/>
      <c r="AE407" s="120"/>
      <c r="AF407" s="120"/>
      <c r="AG407" s="120"/>
      <c r="AH407" s="120"/>
      <c r="AI407" s="120"/>
      <c r="AJ407" s="120"/>
      <c r="AK407" s="120"/>
      <c r="AL407" s="21" t="s">
        <v>120</v>
      </c>
      <c r="AM407" s="39" t="s">
        <v>120</v>
      </c>
      <c r="AN407" s="21" t="s">
        <v>118</v>
      </c>
      <c r="AO407" s="21" t="s">
        <v>20</v>
      </c>
      <c r="AP407" s="21" t="s">
        <v>601</v>
      </c>
      <c r="AQ407" s="21" t="s">
        <v>228</v>
      </c>
      <c r="AR407" s="21" t="s">
        <v>120</v>
      </c>
      <c r="AS407" s="21" t="s">
        <v>868</v>
      </c>
      <c r="AT407" s="39">
        <v>2014</v>
      </c>
      <c r="AU407" s="21" t="s">
        <v>869</v>
      </c>
      <c r="AV407" s="21" t="s">
        <v>867</v>
      </c>
      <c r="AW407" s="21" t="s">
        <v>126</v>
      </c>
      <c r="AX407" s="21" t="s">
        <v>1306</v>
      </c>
      <c r="AY407" s="21" t="str">
        <f>"https://doi.org/"&amp;Table1[[#This Row],[DOI]]</f>
        <v>https://doi.org/10.1016/j.enbuild.2013.11.006</v>
      </c>
      <c r="AZ407" s="21" t="s">
        <v>120</v>
      </c>
      <c r="BA407" s="21" t="s">
        <v>737</v>
      </c>
      <c r="BB407" s="21" t="s">
        <v>737</v>
      </c>
      <c r="BC407" s="21" t="s">
        <v>870</v>
      </c>
      <c r="BD407" s="21" t="s">
        <v>120</v>
      </c>
      <c r="BE407" s="21" t="s">
        <v>1346</v>
      </c>
      <c r="BF407" s="21" t="s">
        <v>120</v>
      </c>
      <c r="BG407" s="21" t="s">
        <v>120</v>
      </c>
      <c r="BH407" s="21" t="s">
        <v>120</v>
      </c>
      <c r="BI407" s="21" t="s">
        <v>120</v>
      </c>
      <c r="BJ407" s="21" t="s">
        <v>120</v>
      </c>
      <c r="BK407" s="21" t="s">
        <v>120</v>
      </c>
      <c r="BL407" s="21" t="s">
        <v>120</v>
      </c>
      <c r="BM407" s="21" t="s">
        <v>120</v>
      </c>
      <c r="BN407" s="21" t="s">
        <v>120</v>
      </c>
      <c r="BO407" s="21" t="s">
        <v>120</v>
      </c>
      <c r="BP407" s="21" t="s">
        <v>120</v>
      </c>
      <c r="BQ407" s="21" t="s">
        <v>120</v>
      </c>
      <c r="BR407" s="21" t="s">
        <v>120</v>
      </c>
      <c r="BS407" s="21" t="s">
        <v>120</v>
      </c>
      <c r="BT407" s="21" t="s">
        <v>120</v>
      </c>
      <c r="BU407" s="21" t="s">
        <v>120</v>
      </c>
      <c r="BV407" s="21" t="s">
        <v>120</v>
      </c>
      <c r="BW407" s="22" t="s">
        <v>392</v>
      </c>
      <c r="BX407" s="23" t="str">
        <f>_xlfn.XLOOKUP(BW407,dimensions_items!$B$4:$B$35,dimensions_items!$C$4:$C$35,"NULL",0)</f>
        <v>R5.2ASIA</v>
      </c>
      <c r="BY407" s="27" t="s">
        <v>25</v>
      </c>
      <c r="BZ407" s="28" t="s">
        <v>26</v>
      </c>
      <c r="CA407" s="22" t="s">
        <v>18</v>
      </c>
      <c r="CB407" s="22" t="s">
        <v>23</v>
      </c>
      <c r="CC407" s="21" t="str">
        <f t="shared" si="21"/>
        <v>RS</v>
      </c>
      <c r="CD407" s="21" t="str">
        <f t="shared" si="22"/>
        <v>C</v>
      </c>
      <c r="CE407" s="21" t="str">
        <f t="shared" si="23"/>
        <v>ASIA_IND</v>
      </c>
      <c r="CF407" s="21" t="str">
        <f>IF(ISNUMBER(Table1[[#This Row],[concrete]]),Table1[[#This Row],[concrete]],IF(AND(ISNUMBER(Table1[[#This Row],[cement]]),ISNUMBER(Table1[[#This Row],[aggregates]])),Table1[[#This Row],[cement]]+Table1[[#This Row],[aggregates]],""))</f>
        <v/>
      </c>
    </row>
    <row r="408" spans="1:84" s="8" customFormat="1">
      <c r="A408" s="10">
        <v>406</v>
      </c>
      <c r="B408" s="21" t="s">
        <v>381</v>
      </c>
      <c r="C408" s="21" t="s">
        <v>119</v>
      </c>
      <c r="D408" s="39"/>
      <c r="E408" s="10"/>
      <c r="F408" s="39">
        <v>15.2</v>
      </c>
      <c r="G408" s="39"/>
      <c r="H408" s="39"/>
      <c r="I408" s="39"/>
      <c r="J408" s="120"/>
      <c r="K408" s="120"/>
      <c r="L408" s="120"/>
      <c r="M408" s="120"/>
      <c r="N408" s="120"/>
      <c r="O408" s="120"/>
      <c r="P408" s="120"/>
      <c r="Q408" s="120"/>
      <c r="R408" s="120"/>
      <c r="S408" s="120"/>
      <c r="T408" s="120"/>
      <c r="U408" s="120"/>
      <c r="V408" s="120"/>
      <c r="W408" s="120"/>
      <c r="X408" s="120"/>
      <c r="Y408" s="120"/>
      <c r="Z408" s="120"/>
      <c r="AA408" s="120"/>
      <c r="AB408" s="120"/>
      <c r="AC408" s="120"/>
      <c r="AD408" s="120"/>
      <c r="AE408" s="120"/>
      <c r="AF408" s="120"/>
      <c r="AG408" s="120"/>
      <c r="AH408" s="120"/>
      <c r="AI408" s="120"/>
      <c r="AJ408" s="120"/>
      <c r="AK408" s="120"/>
      <c r="AL408" s="21" t="s">
        <v>120</v>
      </c>
      <c r="AM408" s="39" t="s">
        <v>120</v>
      </c>
      <c r="AN408" s="21" t="s">
        <v>118</v>
      </c>
      <c r="AO408" s="21" t="s">
        <v>20</v>
      </c>
      <c r="AP408" s="21" t="s">
        <v>601</v>
      </c>
      <c r="AQ408" s="21" t="s">
        <v>228</v>
      </c>
      <c r="AR408" s="21" t="s">
        <v>120</v>
      </c>
      <c r="AS408" s="21" t="s">
        <v>868</v>
      </c>
      <c r="AT408" s="39">
        <v>2014</v>
      </c>
      <c r="AU408" s="21" t="s">
        <v>869</v>
      </c>
      <c r="AV408" s="21" t="s">
        <v>867</v>
      </c>
      <c r="AW408" s="21" t="s">
        <v>126</v>
      </c>
      <c r="AX408" s="21" t="s">
        <v>1306</v>
      </c>
      <c r="AY408" s="21" t="str">
        <f>"https://doi.org/"&amp;Table1[[#This Row],[DOI]]</f>
        <v>https://doi.org/10.1016/j.enbuild.2013.11.006</v>
      </c>
      <c r="AZ408" s="21" t="s">
        <v>120</v>
      </c>
      <c r="BA408" s="21" t="s">
        <v>737</v>
      </c>
      <c r="BB408" s="21" t="s">
        <v>737</v>
      </c>
      <c r="BC408" s="21" t="s">
        <v>870</v>
      </c>
      <c r="BD408" s="21" t="s">
        <v>120</v>
      </c>
      <c r="BE408" s="21" t="s">
        <v>1346</v>
      </c>
      <c r="BF408" s="21" t="s">
        <v>120</v>
      </c>
      <c r="BG408" s="21" t="s">
        <v>120</v>
      </c>
      <c r="BH408" s="21" t="s">
        <v>120</v>
      </c>
      <c r="BI408" s="21" t="s">
        <v>120</v>
      </c>
      <c r="BJ408" s="21" t="s">
        <v>120</v>
      </c>
      <c r="BK408" s="21" t="s">
        <v>120</v>
      </c>
      <c r="BL408" s="21" t="s">
        <v>120</v>
      </c>
      <c r="BM408" s="21" t="s">
        <v>120</v>
      </c>
      <c r="BN408" s="21" t="s">
        <v>120</v>
      </c>
      <c r="BO408" s="21" t="s">
        <v>120</v>
      </c>
      <c r="BP408" s="21" t="s">
        <v>120</v>
      </c>
      <c r="BQ408" s="21" t="s">
        <v>120</v>
      </c>
      <c r="BR408" s="21" t="s">
        <v>120</v>
      </c>
      <c r="BS408" s="21" t="s">
        <v>120</v>
      </c>
      <c r="BT408" s="21" t="s">
        <v>120</v>
      </c>
      <c r="BU408" s="21" t="s">
        <v>120</v>
      </c>
      <c r="BV408" s="21" t="s">
        <v>120</v>
      </c>
      <c r="BW408" s="22" t="s">
        <v>392</v>
      </c>
      <c r="BX408" s="23" t="str">
        <f>_xlfn.XLOOKUP(BW408,dimensions_items!$B$4:$B$35,dimensions_items!$C$4:$C$35,"NULL",0)</f>
        <v>R5.2ASIA</v>
      </c>
      <c r="BY408" s="27" t="s">
        <v>25</v>
      </c>
      <c r="BZ408" s="28" t="s">
        <v>26</v>
      </c>
      <c r="CA408" s="22" t="s">
        <v>18</v>
      </c>
      <c r="CB408" s="22" t="s">
        <v>23</v>
      </c>
      <c r="CC408" s="21" t="str">
        <f t="shared" si="21"/>
        <v>RS</v>
      </c>
      <c r="CD408" s="21" t="str">
        <f t="shared" si="22"/>
        <v>C</v>
      </c>
      <c r="CE408" s="21" t="str">
        <f t="shared" si="23"/>
        <v>ASIA_IND</v>
      </c>
      <c r="CF408" s="21" t="str">
        <f>IF(ISNUMBER(Table1[[#This Row],[concrete]]),Table1[[#This Row],[concrete]],IF(AND(ISNUMBER(Table1[[#This Row],[cement]]),ISNUMBER(Table1[[#This Row],[aggregates]])),Table1[[#This Row],[cement]]+Table1[[#This Row],[aggregates]],""))</f>
        <v/>
      </c>
    </row>
    <row r="409" spans="1:84" s="8" customFormat="1">
      <c r="A409" s="10">
        <v>407</v>
      </c>
      <c r="B409" s="21" t="s">
        <v>381</v>
      </c>
      <c r="C409" s="21" t="s">
        <v>119</v>
      </c>
      <c r="D409" s="39"/>
      <c r="E409" s="10"/>
      <c r="F409" s="39">
        <v>21.4</v>
      </c>
      <c r="G409" s="39"/>
      <c r="H409" s="39"/>
      <c r="I409" s="39"/>
      <c r="J409" s="120"/>
      <c r="K409" s="120"/>
      <c r="L409" s="120"/>
      <c r="M409" s="120"/>
      <c r="N409" s="120"/>
      <c r="O409" s="120"/>
      <c r="P409" s="120"/>
      <c r="Q409" s="120"/>
      <c r="R409" s="120"/>
      <c r="S409" s="120"/>
      <c r="T409" s="120"/>
      <c r="U409" s="120"/>
      <c r="V409" s="120"/>
      <c r="W409" s="120"/>
      <c r="X409" s="120"/>
      <c r="Y409" s="120"/>
      <c r="Z409" s="120"/>
      <c r="AA409" s="120"/>
      <c r="AB409" s="120"/>
      <c r="AC409" s="120"/>
      <c r="AD409" s="120"/>
      <c r="AE409" s="120"/>
      <c r="AF409" s="120"/>
      <c r="AG409" s="120"/>
      <c r="AH409" s="120"/>
      <c r="AI409" s="120"/>
      <c r="AJ409" s="120"/>
      <c r="AK409" s="120"/>
      <c r="AL409" s="21" t="s">
        <v>120</v>
      </c>
      <c r="AM409" s="39" t="s">
        <v>120</v>
      </c>
      <c r="AN409" s="21" t="s">
        <v>118</v>
      </c>
      <c r="AO409" s="21" t="s">
        <v>20</v>
      </c>
      <c r="AP409" s="21" t="s">
        <v>601</v>
      </c>
      <c r="AQ409" s="21" t="s">
        <v>228</v>
      </c>
      <c r="AR409" s="21" t="s">
        <v>120</v>
      </c>
      <c r="AS409" s="21" t="s">
        <v>868</v>
      </c>
      <c r="AT409" s="39">
        <v>2014</v>
      </c>
      <c r="AU409" s="21" t="s">
        <v>869</v>
      </c>
      <c r="AV409" s="21" t="s">
        <v>867</v>
      </c>
      <c r="AW409" s="21" t="s">
        <v>126</v>
      </c>
      <c r="AX409" s="21" t="s">
        <v>1306</v>
      </c>
      <c r="AY409" s="21" t="str">
        <f>"https://doi.org/"&amp;Table1[[#This Row],[DOI]]</f>
        <v>https://doi.org/10.1016/j.enbuild.2013.11.006</v>
      </c>
      <c r="AZ409" s="21" t="s">
        <v>120</v>
      </c>
      <c r="BA409" s="21" t="s">
        <v>737</v>
      </c>
      <c r="BB409" s="21" t="s">
        <v>737</v>
      </c>
      <c r="BC409" s="21" t="s">
        <v>870</v>
      </c>
      <c r="BD409" s="21" t="s">
        <v>120</v>
      </c>
      <c r="BE409" s="21" t="s">
        <v>1346</v>
      </c>
      <c r="BF409" s="21" t="s">
        <v>120</v>
      </c>
      <c r="BG409" s="21" t="s">
        <v>120</v>
      </c>
      <c r="BH409" s="21" t="s">
        <v>120</v>
      </c>
      <c r="BI409" s="21" t="s">
        <v>120</v>
      </c>
      <c r="BJ409" s="21" t="s">
        <v>120</v>
      </c>
      <c r="BK409" s="21" t="s">
        <v>120</v>
      </c>
      <c r="BL409" s="21" t="s">
        <v>120</v>
      </c>
      <c r="BM409" s="21" t="s">
        <v>120</v>
      </c>
      <c r="BN409" s="21" t="s">
        <v>120</v>
      </c>
      <c r="BO409" s="21" t="s">
        <v>120</v>
      </c>
      <c r="BP409" s="21" t="s">
        <v>120</v>
      </c>
      <c r="BQ409" s="21" t="s">
        <v>120</v>
      </c>
      <c r="BR409" s="21" t="s">
        <v>120</v>
      </c>
      <c r="BS409" s="21" t="s">
        <v>120</v>
      </c>
      <c r="BT409" s="21" t="s">
        <v>120</v>
      </c>
      <c r="BU409" s="21" t="s">
        <v>120</v>
      </c>
      <c r="BV409" s="21" t="s">
        <v>120</v>
      </c>
      <c r="BW409" s="22" t="s">
        <v>392</v>
      </c>
      <c r="BX409" s="23" t="str">
        <f>_xlfn.XLOOKUP(BW409,dimensions_items!$B$4:$B$35,dimensions_items!$C$4:$C$35,"NULL",0)</f>
        <v>R5.2ASIA</v>
      </c>
      <c r="BY409" s="27" t="s">
        <v>25</v>
      </c>
      <c r="BZ409" s="28" t="s">
        <v>26</v>
      </c>
      <c r="CA409" s="22" t="s">
        <v>18</v>
      </c>
      <c r="CB409" s="22" t="s">
        <v>23</v>
      </c>
      <c r="CC409" s="21" t="str">
        <f t="shared" si="21"/>
        <v>RS</v>
      </c>
      <c r="CD409" s="21" t="str">
        <f t="shared" si="22"/>
        <v>C</v>
      </c>
      <c r="CE409" s="21" t="str">
        <f t="shared" si="23"/>
        <v>ASIA_IND</v>
      </c>
      <c r="CF409" s="21" t="str">
        <f>IF(ISNUMBER(Table1[[#This Row],[concrete]]),Table1[[#This Row],[concrete]],IF(AND(ISNUMBER(Table1[[#This Row],[cement]]),ISNUMBER(Table1[[#This Row],[aggregates]])),Table1[[#This Row],[cement]]+Table1[[#This Row],[aggregates]],""))</f>
        <v/>
      </c>
    </row>
    <row r="410" spans="1:84" s="8" customFormat="1">
      <c r="A410" s="10">
        <v>408</v>
      </c>
      <c r="B410" s="21" t="s">
        <v>381</v>
      </c>
      <c r="C410" s="21" t="s">
        <v>119</v>
      </c>
      <c r="D410" s="39"/>
      <c r="E410" s="10"/>
      <c r="F410" s="39">
        <v>21.2</v>
      </c>
      <c r="G410" s="39"/>
      <c r="H410" s="39"/>
      <c r="I410" s="39"/>
      <c r="J410" s="120"/>
      <c r="K410" s="120"/>
      <c r="L410" s="120"/>
      <c r="M410" s="120"/>
      <c r="N410" s="120"/>
      <c r="O410" s="120"/>
      <c r="P410" s="120"/>
      <c r="Q410" s="120"/>
      <c r="R410" s="120"/>
      <c r="S410" s="120"/>
      <c r="T410" s="120"/>
      <c r="U410" s="120"/>
      <c r="V410" s="120"/>
      <c r="W410" s="120"/>
      <c r="X410" s="120"/>
      <c r="Y410" s="120"/>
      <c r="Z410" s="120"/>
      <c r="AA410" s="120"/>
      <c r="AB410" s="120"/>
      <c r="AC410" s="120"/>
      <c r="AD410" s="120"/>
      <c r="AE410" s="120"/>
      <c r="AF410" s="120"/>
      <c r="AG410" s="120"/>
      <c r="AH410" s="120"/>
      <c r="AI410" s="120"/>
      <c r="AJ410" s="120"/>
      <c r="AK410" s="120"/>
      <c r="AL410" s="21" t="s">
        <v>120</v>
      </c>
      <c r="AM410" s="39" t="s">
        <v>120</v>
      </c>
      <c r="AN410" s="21" t="s">
        <v>118</v>
      </c>
      <c r="AO410" s="21" t="s">
        <v>20</v>
      </c>
      <c r="AP410" s="21" t="s">
        <v>601</v>
      </c>
      <c r="AQ410" s="21" t="s">
        <v>228</v>
      </c>
      <c r="AR410" s="21" t="s">
        <v>120</v>
      </c>
      <c r="AS410" s="21" t="s">
        <v>868</v>
      </c>
      <c r="AT410" s="39">
        <v>2014</v>
      </c>
      <c r="AU410" s="21" t="s">
        <v>869</v>
      </c>
      <c r="AV410" s="21" t="s">
        <v>867</v>
      </c>
      <c r="AW410" s="21" t="s">
        <v>126</v>
      </c>
      <c r="AX410" s="21" t="s">
        <v>1306</v>
      </c>
      <c r="AY410" s="21" t="str">
        <f>"https://doi.org/"&amp;Table1[[#This Row],[DOI]]</f>
        <v>https://doi.org/10.1016/j.enbuild.2013.11.006</v>
      </c>
      <c r="AZ410" s="21" t="s">
        <v>120</v>
      </c>
      <c r="BA410" s="21" t="s">
        <v>737</v>
      </c>
      <c r="BB410" s="21" t="s">
        <v>737</v>
      </c>
      <c r="BC410" s="21" t="s">
        <v>870</v>
      </c>
      <c r="BD410" s="21" t="s">
        <v>120</v>
      </c>
      <c r="BE410" s="21" t="s">
        <v>1346</v>
      </c>
      <c r="BF410" s="21" t="s">
        <v>120</v>
      </c>
      <c r="BG410" s="21" t="s">
        <v>120</v>
      </c>
      <c r="BH410" s="21" t="s">
        <v>120</v>
      </c>
      <c r="BI410" s="21" t="s">
        <v>120</v>
      </c>
      <c r="BJ410" s="21" t="s">
        <v>120</v>
      </c>
      <c r="BK410" s="21" t="s">
        <v>120</v>
      </c>
      <c r="BL410" s="21" t="s">
        <v>120</v>
      </c>
      <c r="BM410" s="21" t="s">
        <v>120</v>
      </c>
      <c r="BN410" s="21" t="s">
        <v>120</v>
      </c>
      <c r="BO410" s="21" t="s">
        <v>120</v>
      </c>
      <c r="BP410" s="21" t="s">
        <v>120</v>
      </c>
      <c r="BQ410" s="21" t="s">
        <v>120</v>
      </c>
      <c r="BR410" s="21" t="s">
        <v>120</v>
      </c>
      <c r="BS410" s="21" t="s">
        <v>120</v>
      </c>
      <c r="BT410" s="21" t="s">
        <v>120</v>
      </c>
      <c r="BU410" s="21" t="s">
        <v>120</v>
      </c>
      <c r="BV410" s="21" t="s">
        <v>120</v>
      </c>
      <c r="BW410" s="22" t="s">
        <v>392</v>
      </c>
      <c r="BX410" s="23" t="str">
        <f>_xlfn.XLOOKUP(BW410,dimensions_items!$B$4:$B$35,dimensions_items!$C$4:$C$35,"NULL",0)</f>
        <v>R5.2ASIA</v>
      </c>
      <c r="BY410" s="27" t="s">
        <v>25</v>
      </c>
      <c r="BZ410" s="28" t="s">
        <v>26</v>
      </c>
      <c r="CA410" s="22" t="s">
        <v>18</v>
      </c>
      <c r="CB410" s="22" t="s">
        <v>23</v>
      </c>
      <c r="CC410" s="21" t="str">
        <f t="shared" si="21"/>
        <v>RS</v>
      </c>
      <c r="CD410" s="21" t="str">
        <f t="shared" si="22"/>
        <v>C</v>
      </c>
      <c r="CE410" s="21" t="str">
        <f t="shared" si="23"/>
        <v>ASIA_IND</v>
      </c>
      <c r="CF410" s="21" t="str">
        <f>IF(ISNUMBER(Table1[[#This Row],[concrete]]),Table1[[#This Row],[concrete]],IF(AND(ISNUMBER(Table1[[#This Row],[cement]]),ISNUMBER(Table1[[#This Row],[aggregates]])),Table1[[#This Row],[cement]]+Table1[[#This Row],[aggregates]],""))</f>
        <v/>
      </c>
    </row>
    <row r="411" spans="1:84" s="8" customFormat="1">
      <c r="A411" s="10">
        <v>409</v>
      </c>
      <c r="B411" s="21" t="s">
        <v>381</v>
      </c>
      <c r="C411" s="21" t="s">
        <v>119</v>
      </c>
      <c r="D411" s="39"/>
      <c r="E411" s="10"/>
      <c r="F411" s="39">
        <v>16</v>
      </c>
      <c r="G411" s="39"/>
      <c r="H411" s="39"/>
      <c r="I411" s="39"/>
      <c r="J411" s="120"/>
      <c r="K411" s="120"/>
      <c r="L411" s="120"/>
      <c r="M411" s="120">
        <v>2730</v>
      </c>
      <c r="N411" s="120"/>
      <c r="O411" s="120"/>
      <c r="P411" s="120"/>
      <c r="Q411" s="120"/>
      <c r="R411" s="120"/>
      <c r="S411" s="120"/>
      <c r="T411" s="120"/>
      <c r="U411" s="120"/>
      <c r="V411" s="120"/>
      <c r="W411" s="120"/>
      <c r="X411" s="120"/>
      <c r="Y411" s="120"/>
      <c r="Z411" s="120"/>
      <c r="AA411" s="120"/>
      <c r="AB411" s="120"/>
      <c r="AC411" s="120"/>
      <c r="AD411" s="120"/>
      <c r="AE411" s="120"/>
      <c r="AF411" s="120"/>
      <c r="AG411" s="120"/>
      <c r="AH411" s="120"/>
      <c r="AI411" s="120"/>
      <c r="AJ411" s="120"/>
      <c r="AK411" s="120"/>
      <c r="AL411" s="21" t="s">
        <v>120</v>
      </c>
      <c r="AM411" s="39" t="s">
        <v>120</v>
      </c>
      <c r="AN411" s="21" t="s">
        <v>118</v>
      </c>
      <c r="AO411" s="21" t="s">
        <v>20</v>
      </c>
      <c r="AP411" s="21" t="s">
        <v>601</v>
      </c>
      <c r="AQ411" s="21" t="s">
        <v>228</v>
      </c>
      <c r="AR411" s="21" t="s">
        <v>120</v>
      </c>
      <c r="AS411" s="21" t="s">
        <v>868</v>
      </c>
      <c r="AT411" s="39">
        <v>2014</v>
      </c>
      <c r="AU411" s="21" t="s">
        <v>869</v>
      </c>
      <c r="AV411" s="21" t="s">
        <v>867</v>
      </c>
      <c r="AW411" s="21" t="s">
        <v>126</v>
      </c>
      <c r="AX411" s="21" t="s">
        <v>1306</v>
      </c>
      <c r="AY411" s="21" t="str">
        <f>"https://doi.org/"&amp;Table1[[#This Row],[DOI]]</f>
        <v>https://doi.org/10.1016/j.enbuild.2013.11.006</v>
      </c>
      <c r="AZ411" s="21" t="s">
        <v>120</v>
      </c>
      <c r="BA411" s="21" t="s">
        <v>737</v>
      </c>
      <c r="BB411" s="21" t="s">
        <v>737</v>
      </c>
      <c r="BC411" s="21" t="s">
        <v>870</v>
      </c>
      <c r="BD411" s="21" t="s">
        <v>120</v>
      </c>
      <c r="BE411" s="21" t="s">
        <v>1346</v>
      </c>
      <c r="BF411" s="21" t="s">
        <v>120</v>
      </c>
      <c r="BG411" s="21" t="s">
        <v>120</v>
      </c>
      <c r="BH411" s="21" t="s">
        <v>120</v>
      </c>
      <c r="BI411" s="21" t="s">
        <v>120</v>
      </c>
      <c r="BJ411" s="21" t="s">
        <v>120</v>
      </c>
      <c r="BK411" s="21" t="s">
        <v>120</v>
      </c>
      <c r="BL411" s="21" t="s">
        <v>120</v>
      </c>
      <c r="BM411" s="21" t="s">
        <v>120</v>
      </c>
      <c r="BN411" s="21" t="s">
        <v>120</v>
      </c>
      <c r="BO411" s="21" t="s">
        <v>120</v>
      </c>
      <c r="BP411" s="21" t="s">
        <v>120</v>
      </c>
      <c r="BQ411" s="21" t="s">
        <v>120</v>
      </c>
      <c r="BR411" s="21" t="s">
        <v>120</v>
      </c>
      <c r="BS411" s="21" t="s">
        <v>120</v>
      </c>
      <c r="BT411" s="21" t="s">
        <v>120</v>
      </c>
      <c r="BU411" s="21" t="s">
        <v>120</v>
      </c>
      <c r="BV411" s="21" t="s">
        <v>120</v>
      </c>
      <c r="BW411" s="22" t="s">
        <v>392</v>
      </c>
      <c r="BX411" s="23" t="str">
        <f>_xlfn.XLOOKUP(BW411,dimensions_items!$B$4:$B$35,dimensions_items!$C$4:$C$35,"NULL",0)</f>
        <v>R5.2ASIA</v>
      </c>
      <c r="BY411" s="27" t="s">
        <v>25</v>
      </c>
      <c r="BZ411" s="28" t="s">
        <v>26</v>
      </c>
      <c r="CA411" s="22" t="s">
        <v>18</v>
      </c>
      <c r="CB411" s="22" t="s">
        <v>23</v>
      </c>
      <c r="CC411" s="21" t="str">
        <f t="shared" si="21"/>
        <v>RS</v>
      </c>
      <c r="CD411" s="21" t="str">
        <f t="shared" si="22"/>
        <v>C</v>
      </c>
      <c r="CE411" s="21" t="str">
        <f t="shared" si="23"/>
        <v>ASIA_IND</v>
      </c>
      <c r="CF411" s="21">
        <f>IF(ISNUMBER(Table1[[#This Row],[concrete]]),Table1[[#This Row],[concrete]],IF(AND(ISNUMBER(Table1[[#This Row],[cement]]),ISNUMBER(Table1[[#This Row],[aggregates]])),Table1[[#This Row],[cement]]+Table1[[#This Row],[aggregates]],""))</f>
        <v>2730</v>
      </c>
    </row>
    <row r="412" spans="1:84" s="8" customFormat="1">
      <c r="A412" s="10">
        <v>410</v>
      </c>
      <c r="B412" s="21" t="s">
        <v>381</v>
      </c>
      <c r="C412" s="21" t="s">
        <v>119</v>
      </c>
      <c r="D412" s="39"/>
      <c r="E412" s="10"/>
      <c r="F412" s="39">
        <v>15.2</v>
      </c>
      <c r="G412" s="39"/>
      <c r="H412" s="39"/>
      <c r="I412" s="39"/>
      <c r="J412" s="120"/>
      <c r="K412" s="120"/>
      <c r="L412" s="120"/>
      <c r="M412" s="120">
        <v>2051.4</v>
      </c>
      <c r="N412" s="120"/>
      <c r="O412" s="120"/>
      <c r="P412" s="120"/>
      <c r="Q412" s="120"/>
      <c r="R412" s="120"/>
      <c r="S412" s="120"/>
      <c r="T412" s="120"/>
      <c r="U412" s="120"/>
      <c r="V412" s="120"/>
      <c r="W412" s="120"/>
      <c r="X412" s="120"/>
      <c r="Y412" s="120"/>
      <c r="Z412" s="120"/>
      <c r="AA412" s="120"/>
      <c r="AB412" s="120"/>
      <c r="AC412" s="120"/>
      <c r="AD412" s="120"/>
      <c r="AE412" s="120"/>
      <c r="AF412" s="120"/>
      <c r="AG412" s="120"/>
      <c r="AH412" s="120"/>
      <c r="AI412" s="120"/>
      <c r="AJ412" s="120"/>
      <c r="AK412" s="120"/>
      <c r="AL412" s="21" t="s">
        <v>120</v>
      </c>
      <c r="AM412" s="39" t="s">
        <v>120</v>
      </c>
      <c r="AN412" s="21" t="s">
        <v>118</v>
      </c>
      <c r="AO412" s="21" t="s">
        <v>20</v>
      </c>
      <c r="AP412" s="21" t="s">
        <v>601</v>
      </c>
      <c r="AQ412" s="21" t="s">
        <v>228</v>
      </c>
      <c r="AR412" s="21" t="s">
        <v>120</v>
      </c>
      <c r="AS412" s="21" t="s">
        <v>868</v>
      </c>
      <c r="AT412" s="39">
        <v>2014</v>
      </c>
      <c r="AU412" s="21" t="s">
        <v>869</v>
      </c>
      <c r="AV412" s="21" t="s">
        <v>867</v>
      </c>
      <c r="AW412" s="21" t="s">
        <v>126</v>
      </c>
      <c r="AX412" s="21" t="s">
        <v>1306</v>
      </c>
      <c r="AY412" s="21" t="str">
        <f>"https://doi.org/"&amp;Table1[[#This Row],[DOI]]</f>
        <v>https://doi.org/10.1016/j.enbuild.2013.11.006</v>
      </c>
      <c r="AZ412" s="21" t="s">
        <v>120</v>
      </c>
      <c r="BA412" s="21" t="s">
        <v>737</v>
      </c>
      <c r="BB412" s="21" t="s">
        <v>737</v>
      </c>
      <c r="BC412" s="21" t="s">
        <v>870</v>
      </c>
      <c r="BD412" s="21" t="s">
        <v>120</v>
      </c>
      <c r="BE412" s="21" t="s">
        <v>1346</v>
      </c>
      <c r="BF412" s="21" t="s">
        <v>120</v>
      </c>
      <c r="BG412" s="21" t="s">
        <v>120</v>
      </c>
      <c r="BH412" s="21" t="s">
        <v>120</v>
      </c>
      <c r="BI412" s="21" t="s">
        <v>120</v>
      </c>
      <c r="BJ412" s="21" t="s">
        <v>120</v>
      </c>
      <c r="BK412" s="21" t="s">
        <v>120</v>
      </c>
      <c r="BL412" s="21" t="s">
        <v>120</v>
      </c>
      <c r="BM412" s="21" t="s">
        <v>120</v>
      </c>
      <c r="BN412" s="21" t="s">
        <v>120</v>
      </c>
      <c r="BO412" s="21" t="s">
        <v>120</v>
      </c>
      <c r="BP412" s="21" t="s">
        <v>120</v>
      </c>
      <c r="BQ412" s="21" t="s">
        <v>120</v>
      </c>
      <c r="BR412" s="21" t="s">
        <v>120</v>
      </c>
      <c r="BS412" s="21" t="s">
        <v>120</v>
      </c>
      <c r="BT412" s="21" t="s">
        <v>120</v>
      </c>
      <c r="BU412" s="21" t="s">
        <v>120</v>
      </c>
      <c r="BV412" s="21" t="s">
        <v>120</v>
      </c>
      <c r="BW412" s="22" t="s">
        <v>392</v>
      </c>
      <c r="BX412" s="23" t="str">
        <f>_xlfn.XLOOKUP(BW412,dimensions_items!$B$4:$B$35,dimensions_items!$C$4:$C$35,"NULL",0)</f>
        <v>R5.2ASIA</v>
      </c>
      <c r="BY412" s="27" t="s">
        <v>25</v>
      </c>
      <c r="BZ412" s="28" t="s">
        <v>26</v>
      </c>
      <c r="CA412" s="22" t="s">
        <v>18</v>
      </c>
      <c r="CB412" s="22" t="s">
        <v>23</v>
      </c>
      <c r="CC412" s="21" t="str">
        <f t="shared" si="21"/>
        <v>RS</v>
      </c>
      <c r="CD412" s="21" t="str">
        <f t="shared" si="22"/>
        <v>C</v>
      </c>
      <c r="CE412" s="21" t="str">
        <f t="shared" si="23"/>
        <v>ASIA_IND</v>
      </c>
      <c r="CF412" s="21">
        <f>IF(ISNUMBER(Table1[[#This Row],[concrete]]),Table1[[#This Row],[concrete]],IF(AND(ISNUMBER(Table1[[#This Row],[cement]]),ISNUMBER(Table1[[#This Row],[aggregates]])),Table1[[#This Row],[cement]]+Table1[[#This Row],[aggregates]],""))</f>
        <v>2051.4</v>
      </c>
    </row>
    <row r="413" spans="1:84" s="8" customFormat="1">
      <c r="A413" s="10">
        <v>411</v>
      </c>
      <c r="B413" s="21" t="s">
        <v>381</v>
      </c>
      <c r="C413" s="21" t="s">
        <v>119</v>
      </c>
      <c r="D413" s="39"/>
      <c r="E413" s="10"/>
      <c r="F413" s="39">
        <v>21.4</v>
      </c>
      <c r="G413" s="39"/>
      <c r="H413" s="39"/>
      <c r="I413" s="39"/>
      <c r="J413" s="120"/>
      <c r="K413" s="120"/>
      <c r="L413" s="120"/>
      <c r="M413" s="120">
        <v>1991.6</v>
      </c>
      <c r="N413" s="120"/>
      <c r="O413" s="120"/>
      <c r="P413" s="120"/>
      <c r="Q413" s="120"/>
      <c r="R413" s="120"/>
      <c r="S413" s="120"/>
      <c r="T413" s="120"/>
      <c r="U413" s="120"/>
      <c r="V413" s="120"/>
      <c r="W413" s="120"/>
      <c r="X413" s="120"/>
      <c r="Y413" s="120"/>
      <c r="Z413" s="120"/>
      <c r="AA413" s="120"/>
      <c r="AB413" s="120"/>
      <c r="AC413" s="120"/>
      <c r="AD413" s="120"/>
      <c r="AE413" s="120"/>
      <c r="AF413" s="120"/>
      <c r="AG413" s="120"/>
      <c r="AH413" s="120"/>
      <c r="AI413" s="120"/>
      <c r="AJ413" s="120"/>
      <c r="AK413" s="120"/>
      <c r="AL413" s="21" t="s">
        <v>120</v>
      </c>
      <c r="AM413" s="39" t="s">
        <v>120</v>
      </c>
      <c r="AN413" s="21" t="s">
        <v>118</v>
      </c>
      <c r="AO413" s="21" t="s">
        <v>20</v>
      </c>
      <c r="AP413" s="21" t="s">
        <v>601</v>
      </c>
      <c r="AQ413" s="21" t="s">
        <v>228</v>
      </c>
      <c r="AR413" s="21" t="s">
        <v>120</v>
      </c>
      <c r="AS413" s="21" t="s">
        <v>868</v>
      </c>
      <c r="AT413" s="39">
        <v>2014</v>
      </c>
      <c r="AU413" s="21" t="s">
        <v>869</v>
      </c>
      <c r="AV413" s="21" t="s">
        <v>867</v>
      </c>
      <c r="AW413" s="21" t="s">
        <v>126</v>
      </c>
      <c r="AX413" s="21" t="s">
        <v>1306</v>
      </c>
      <c r="AY413" s="21" t="str">
        <f>"https://doi.org/"&amp;Table1[[#This Row],[DOI]]</f>
        <v>https://doi.org/10.1016/j.enbuild.2013.11.006</v>
      </c>
      <c r="AZ413" s="21" t="s">
        <v>120</v>
      </c>
      <c r="BA413" s="21" t="s">
        <v>737</v>
      </c>
      <c r="BB413" s="21" t="s">
        <v>737</v>
      </c>
      <c r="BC413" s="21" t="s">
        <v>870</v>
      </c>
      <c r="BD413" s="21" t="s">
        <v>120</v>
      </c>
      <c r="BE413" s="21" t="s">
        <v>1346</v>
      </c>
      <c r="BF413" s="21" t="s">
        <v>120</v>
      </c>
      <c r="BG413" s="21" t="s">
        <v>120</v>
      </c>
      <c r="BH413" s="21" t="s">
        <v>120</v>
      </c>
      <c r="BI413" s="21" t="s">
        <v>120</v>
      </c>
      <c r="BJ413" s="21" t="s">
        <v>120</v>
      </c>
      <c r="BK413" s="21" t="s">
        <v>120</v>
      </c>
      <c r="BL413" s="21" t="s">
        <v>120</v>
      </c>
      <c r="BM413" s="21" t="s">
        <v>120</v>
      </c>
      <c r="BN413" s="21" t="s">
        <v>120</v>
      </c>
      <c r="BO413" s="21" t="s">
        <v>120</v>
      </c>
      <c r="BP413" s="21" t="s">
        <v>120</v>
      </c>
      <c r="BQ413" s="21" t="s">
        <v>120</v>
      </c>
      <c r="BR413" s="21" t="s">
        <v>120</v>
      </c>
      <c r="BS413" s="21" t="s">
        <v>120</v>
      </c>
      <c r="BT413" s="21" t="s">
        <v>120</v>
      </c>
      <c r="BU413" s="21" t="s">
        <v>120</v>
      </c>
      <c r="BV413" s="21" t="s">
        <v>120</v>
      </c>
      <c r="BW413" s="22" t="s">
        <v>392</v>
      </c>
      <c r="BX413" s="23" t="str">
        <f>_xlfn.XLOOKUP(BW413,dimensions_items!$B$4:$B$35,dimensions_items!$C$4:$C$35,"NULL",0)</f>
        <v>R5.2ASIA</v>
      </c>
      <c r="BY413" s="27" t="s">
        <v>25</v>
      </c>
      <c r="BZ413" s="28" t="s">
        <v>26</v>
      </c>
      <c r="CA413" s="22" t="s">
        <v>18</v>
      </c>
      <c r="CB413" s="22" t="s">
        <v>23</v>
      </c>
      <c r="CC413" s="21" t="str">
        <f t="shared" si="21"/>
        <v>RS</v>
      </c>
      <c r="CD413" s="21" t="str">
        <f t="shared" si="22"/>
        <v>C</v>
      </c>
      <c r="CE413" s="21" t="str">
        <f t="shared" si="23"/>
        <v>ASIA_IND</v>
      </c>
      <c r="CF413" s="21">
        <f>IF(ISNUMBER(Table1[[#This Row],[concrete]]),Table1[[#This Row],[concrete]],IF(AND(ISNUMBER(Table1[[#This Row],[cement]]),ISNUMBER(Table1[[#This Row],[aggregates]])),Table1[[#This Row],[cement]]+Table1[[#This Row],[aggregates]],""))</f>
        <v>1991.6</v>
      </c>
    </row>
    <row r="414" spans="1:84" s="8" customFormat="1">
      <c r="A414" s="10">
        <v>412</v>
      </c>
      <c r="B414" s="21" t="s">
        <v>381</v>
      </c>
      <c r="C414" s="21" t="s">
        <v>119</v>
      </c>
      <c r="D414" s="39"/>
      <c r="E414" s="10"/>
      <c r="F414" s="39">
        <v>21.2</v>
      </c>
      <c r="G414" s="39"/>
      <c r="H414" s="39"/>
      <c r="I414" s="39"/>
      <c r="J414" s="120"/>
      <c r="K414" s="120"/>
      <c r="L414" s="120"/>
      <c r="M414" s="120">
        <v>1817.4</v>
      </c>
      <c r="N414" s="120"/>
      <c r="O414" s="120"/>
      <c r="P414" s="120"/>
      <c r="Q414" s="120"/>
      <c r="R414" s="120"/>
      <c r="S414" s="120"/>
      <c r="T414" s="120"/>
      <c r="U414" s="120"/>
      <c r="V414" s="120"/>
      <c r="W414" s="120"/>
      <c r="X414" s="120"/>
      <c r="Y414" s="120"/>
      <c r="Z414" s="120"/>
      <c r="AA414" s="120"/>
      <c r="AB414" s="120"/>
      <c r="AC414" s="120"/>
      <c r="AD414" s="120"/>
      <c r="AE414" s="120"/>
      <c r="AF414" s="120"/>
      <c r="AG414" s="120"/>
      <c r="AH414" s="120"/>
      <c r="AI414" s="120"/>
      <c r="AJ414" s="120"/>
      <c r="AK414" s="120"/>
      <c r="AL414" s="21" t="s">
        <v>120</v>
      </c>
      <c r="AM414" s="39" t="s">
        <v>120</v>
      </c>
      <c r="AN414" s="21" t="s">
        <v>118</v>
      </c>
      <c r="AO414" s="21" t="s">
        <v>20</v>
      </c>
      <c r="AP414" s="21" t="s">
        <v>601</v>
      </c>
      <c r="AQ414" s="21" t="s">
        <v>228</v>
      </c>
      <c r="AR414" s="21" t="s">
        <v>120</v>
      </c>
      <c r="AS414" s="21" t="s">
        <v>868</v>
      </c>
      <c r="AT414" s="39">
        <v>2014</v>
      </c>
      <c r="AU414" s="21" t="s">
        <v>869</v>
      </c>
      <c r="AV414" s="21" t="s">
        <v>867</v>
      </c>
      <c r="AW414" s="21" t="s">
        <v>126</v>
      </c>
      <c r="AX414" s="21" t="s">
        <v>1306</v>
      </c>
      <c r="AY414" s="21" t="str">
        <f>"https://doi.org/"&amp;Table1[[#This Row],[DOI]]</f>
        <v>https://doi.org/10.1016/j.enbuild.2013.11.006</v>
      </c>
      <c r="AZ414" s="21" t="s">
        <v>120</v>
      </c>
      <c r="BA414" s="21" t="s">
        <v>737</v>
      </c>
      <c r="BB414" s="21" t="s">
        <v>737</v>
      </c>
      <c r="BC414" s="21" t="s">
        <v>870</v>
      </c>
      <c r="BD414" s="21" t="s">
        <v>120</v>
      </c>
      <c r="BE414" s="21" t="s">
        <v>1346</v>
      </c>
      <c r="BF414" s="21" t="s">
        <v>120</v>
      </c>
      <c r="BG414" s="21" t="s">
        <v>120</v>
      </c>
      <c r="BH414" s="21" t="s">
        <v>120</v>
      </c>
      <c r="BI414" s="21" t="s">
        <v>120</v>
      </c>
      <c r="BJ414" s="21" t="s">
        <v>120</v>
      </c>
      <c r="BK414" s="21" t="s">
        <v>120</v>
      </c>
      <c r="BL414" s="21" t="s">
        <v>120</v>
      </c>
      <c r="BM414" s="21" t="s">
        <v>120</v>
      </c>
      <c r="BN414" s="21" t="s">
        <v>120</v>
      </c>
      <c r="BO414" s="21" t="s">
        <v>120</v>
      </c>
      <c r="BP414" s="21" t="s">
        <v>120</v>
      </c>
      <c r="BQ414" s="21" t="s">
        <v>120</v>
      </c>
      <c r="BR414" s="21" t="s">
        <v>120</v>
      </c>
      <c r="BS414" s="21" t="s">
        <v>120</v>
      </c>
      <c r="BT414" s="21" t="s">
        <v>120</v>
      </c>
      <c r="BU414" s="21" t="s">
        <v>120</v>
      </c>
      <c r="BV414" s="21" t="s">
        <v>120</v>
      </c>
      <c r="BW414" s="22" t="s">
        <v>392</v>
      </c>
      <c r="BX414" s="23" t="str">
        <f>_xlfn.XLOOKUP(BW414,dimensions_items!$B$4:$B$35,dimensions_items!$C$4:$C$35,"NULL",0)</f>
        <v>R5.2ASIA</v>
      </c>
      <c r="BY414" s="27" t="s">
        <v>25</v>
      </c>
      <c r="BZ414" s="28" t="s">
        <v>26</v>
      </c>
      <c r="CA414" s="22" t="s">
        <v>18</v>
      </c>
      <c r="CB414" s="22" t="s">
        <v>23</v>
      </c>
      <c r="CC414" s="21" t="str">
        <f t="shared" si="21"/>
        <v>RS</v>
      </c>
      <c r="CD414" s="21" t="str">
        <f t="shared" si="22"/>
        <v>C</v>
      </c>
      <c r="CE414" s="21" t="str">
        <f t="shared" si="23"/>
        <v>ASIA_IND</v>
      </c>
      <c r="CF414" s="21">
        <f>IF(ISNUMBER(Table1[[#This Row],[concrete]]),Table1[[#This Row],[concrete]],IF(AND(ISNUMBER(Table1[[#This Row],[cement]]),ISNUMBER(Table1[[#This Row],[aggregates]])),Table1[[#This Row],[cement]]+Table1[[#This Row],[aggregates]],""))</f>
        <v>1817.4</v>
      </c>
    </row>
    <row r="415" spans="1:84" s="8" customFormat="1">
      <c r="A415" s="10">
        <v>413</v>
      </c>
      <c r="B415" s="21" t="s">
        <v>381</v>
      </c>
      <c r="C415" s="21" t="s">
        <v>119</v>
      </c>
      <c r="D415" s="39"/>
      <c r="E415" s="10"/>
      <c r="F415" s="39">
        <v>16</v>
      </c>
      <c r="G415" s="39"/>
      <c r="H415" s="39"/>
      <c r="I415" s="39"/>
      <c r="J415" s="120"/>
      <c r="K415" s="120"/>
      <c r="L415" s="120"/>
      <c r="M415" s="120"/>
      <c r="N415" s="120"/>
      <c r="O415" s="120"/>
      <c r="P415" s="120"/>
      <c r="Q415" s="120"/>
      <c r="R415" s="120"/>
      <c r="S415" s="120"/>
      <c r="T415" s="120"/>
      <c r="U415" s="120"/>
      <c r="V415" s="120"/>
      <c r="W415" s="120"/>
      <c r="X415" s="120"/>
      <c r="Y415" s="120"/>
      <c r="Z415" s="120"/>
      <c r="AA415" s="120"/>
      <c r="AB415" s="120"/>
      <c r="AC415" s="120"/>
      <c r="AD415" s="120"/>
      <c r="AE415" s="120"/>
      <c r="AF415" s="120"/>
      <c r="AG415" s="120"/>
      <c r="AH415" s="120"/>
      <c r="AI415" s="120"/>
      <c r="AJ415" s="120"/>
      <c r="AK415" s="120"/>
      <c r="AL415" s="21" t="s">
        <v>120</v>
      </c>
      <c r="AM415" s="39" t="s">
        <v>120</v>
      </c>
      <c r="AN415" s="21" t="s">
        <v>118</v>
      </c>
      <c r="AO415" s="21" t="s">
        <v>20</v>
      </c>
      <c r="AP415" s="21" t="s">
        <v>601</v>
      </c>
      <c r="AQ415" s="21" t="s">
        <v>228</v>
      </c>
      <c r="AR415" s="21" t="s">
        <v>120</v>
      </c>
      <c r="AS415" s="21" t="s">
        <v>868</v>
      </c>
      <c r="AT415" s="39">
        <v>2014</v>
      </c>
      <c r="AU415" s="21" t="s">
        <v>869</v>
      </c>
      <c r="AV415" s="21" t="s">
        <v>867</v>
      </c>
      <c r="AW415" s="21" t="s">
        <v>126</v>
      </c>
      <c r="AX415" s="21" t="s">
        <v>1306</v>
      </c>
      <c r="AY415" s="21" t="str">
        <f>"https://doi.org/"&amp;Table1[[#This Row],[DOI]]</f>
        <v>https://doi.org/10.1016/j.enbuild.2013.11.006</v>
      </c>
      <c r="AZ415" s="21" t="s">
        <v>120</v>
      </c>
      <c r="BA415" s="21" t="s">
        <v>737</v>
      </c>
      <c r="BB415" s="21" t="s">
        <v>737</v>
      </c>
      <c r="BC415" s="21" t="s">
        <v>870</v>
      </c>
      <c r="BD415" s="21" t="s">
        <v>120</v>
      </c>
      <c r="BE415" s="21" t="s">
        <v>1346</v>
      </c>
      <c r="BF415" s="21" t="s">
        <v>120</v>
      </c>
      <c r="BG415" s="21" t="s">
        <v>120</v>
      </c>
      <c r="BH415" s="21" t="s">
        <v>120</v>
      </c>
      <c r="BI415" s="21" t="s">
        <v>120</v>
      </c>
      <c r="BJ415" s="21" t="s">
        <v>120</v>
      </c>
      <c r="BK415" s="21" t="s">
        <v>120</v>
      </c>
      <c r="BL415" s="21" t="s">
        <v>120</v>
      </c>
      <c r="BM415" s="21" t="s">
        <v>120</v>
      </c>
      <c r="BN415" s="21" t="s">
        <v>120</v>
      </c>
      <c r="BO415" s="21" t="s">
        <v>120</v>
      </c>
      <c r="BP415" s="21" t="s">
        <v>120</v>
      </c>
      <c r="BQ415" s="21" t="s">
        <v>120</v>
      </c>
      <c r="BR415" s="21" t="s">
        <v>120</v>
      </c>
      <c r="BS415" s="21" t="s">
        <v>120</v>
      </c>
      <c r="BT415" s="21" t="s">
        <v>120</v>
      </c>
      <c r="BU415" s="21" t="s">
        <v>120</v>
      </c>
      <c r="BV415" s="21" t="s">
        <v>120</v>
      </c>
      <c r="BW415" s="22" t="s">
        <v>392</v>
      </c>
      <c r="BX415" s="23" t="str">
        <f>_xlfn.XLOOKUP(BW415,dimensions_items!$B$4:$B$35,dimensions_items!$C$4:$C$35,"NULL",0)</f>
        <v>R5.2ASIA</v>
      </c>
      <c r="BY415" s="27" t="s">
        <v>25</v>
      </c>
      <c r="BZ415" s="28" t="s">
        <v>26</v>
      </c>
      <c r="CA415" s="22" t="s">
        <v>18</v>
      </c>
      <c r="CB415" s="22" t="s">
        <v>23</v>
      </c>
      <c r="CC415" s="21" t="str">
        <f t="shared" si="21"/>
        <v>RS</v>
      </c>
      <c r="CD415" s="21" t="str">
        <f t="shared" si="22"/>
        <v>C</v>
      </c>
      <c r="CE415" s="21" t="str">
        <f t="shared" si="23"/>
        <v>ASIA_IND</v>
      </c>
      <c r="CF415" s="21" t="str">
        <f>IF(ISNUMBER(Table1[[#This Row],[concrete]]),Table1[[#This Row],[concrete]],IF(AND(ISNUMBER(Table1[[#This Row],[cement]]),ISNUMBER(Table1[[#This Row],[aggregates]])),Table1[[#This Row],[cement]]+Table1[[#This Row],[aggregates]],""))</f>
        <v/>
      </c>
    </row>
    <row r="416" spans="1:84" s="8" customFormat="1">
      <c r="A416" s="10">
        <v>414</v>
      </c>
      <c r="B416" s="21" t="s">
        <v>381</v>
      </c>
      <c r="C416" s="21" t="s">
        <v>119</v>
      </c>
      <c r="D416" s="39"/>
      <c r="E416" s="10"/>
      <c r="F416" s="39">
        <v>15.2</v>
      </c>
      <c r="G416" s="39"/>
      <c r="H416" s="39"/>
      <c r="I416" s="39"/>
      <c r="J416" s="120"/>
      <c r="K416" s="120"/>
      <c r="L416" s="120"/>
      <c r="M416" s="120"/>
      <c r="N416" s="120"/>
      <c r="O416" s="120"/>
      <c r="P416" s="120"/>
      <c r="Q416" s="120"/>
      <c r="R416" s="120"/>
      <c r="S416" s="120"/>
      <c r="T416" s="120"/>
      <c r="U416" s="120"/>
      <c r="V416" s="120"/>
      <c r="W416" s="120"/>
      <c r="X416" s="120"/>
      <c r="Y416" s="120"/>
      <c r="Z416" s="120"/>
      <c r="AA416" s="120"/>
      <c r="AB416" s="120"/>
      <c r="AC416" s="120"/>
      <c r="AD416" s="120"/>
      <c r="AE416" s="120"/>
      <c r="AF416" s="120"/>
      <c r="AG416" s="120"/>
      <c r="AH416" s="120"/>
      <c r="AI416" s="120"/>
      <c r="AJ416" s="120"/>
      <c r="AK416" s="120"/>
      <c r="AL416" s="21" t="s">
        <v>120</v>
      </c>
      <c r="AM416" s="39" t="s">
        <v>120</v>
      </c>
      <c r="AN416" s="21" t="s">
        <v>118</v>
      </c>
      <c r="AO416" s="21" t="s">
        <v>20</v>
      </c>
      <c r="AP416" s="21" t="s">
        <v>601</v>
      </c>
      <c r="AQ416" s="21" t="s">
        <v>228</v>
      </c>
      <c r="AR416" s="21" t="s">
        <v>120</v>
      </c>
      <c r="AS416" s="21" t="s">
        <v>868</v>
      </c>
      <c r="AT416" s="39">
        <v>2014</v>
      </c>
      <c r="AU416" s="21" t="s">
        <v>869</v>
      </c>
      <c r="AV416" s="21" t="s">
        <v>867</v>
      </c>
      <c r="AW416" s="21" t="s">
        <v>126</v>
      </c>
      <c r="AX416" s="21" t="s">
        <v>1306</v>
      </c>
      <c r="AY416" s="21" t="str">
        <f>"https://doi.org/"&amp;Table1[[#This Row],[DOI]]</f>
        <v>https://doi.org/10.1016/j.enbuild.2013.11.006</v>
      </c>
      <c r="AZ416" s="21" t="s">
        <v>120</v>
      </c>
      <c r="BA416" s="21" t="s">
        <v>737</v>
      </c>
      <c r="BB416" s="21" t="s">
        <v>737</v>
      </c>
      <c r="BC416" s="21" t="s">
        <v>870</v>
      </c>
      <c r="BD416" s="21" t="s">
        <v>120</v>
      </c>
      <c r="BE416" s="21" t="s">
        <v>1346</v>
      </c>
      <c r="BF416" s="21" t="s">
        <v>120</v>
      </c>
      <c r="BG416" s="21" t="s">
        <v>120</v>
      </c>
      <c r="BH416" s="21" t="s">
        <v>120</v>
      </c>
      <c r="BI416" s="21" t="s">
        <v>120</v>
      </c>
      <c r="BJ416" s="21" t="s">
        <v>120</v>
      </c>
      <c r="BK416" s="21" t="s">
        <v>120</v>
      </c>
      <c r="BL416" s="21" t="s">
        <v>120</v>
      </c>
      <c r="BM416" s="21" t="s">
        <v>120</v>
      </c>
      <c r="BN416" s="21" t="s">
        <v>120</v>
      </c>
      <c r="BO416" s="21" t="s">
        <v>120</v>
      </c>
      <c r="BP416" s="21" t="s">
        <v>120</v>
      </c>
      <c r="BQ416" s="21" t="s">
        <v>120</v>
      </c>
      <c r="BR416" s="21" t="s">
        <v>120</v>
      </c>
      <c r="BS416" s="21" t="s">
        <v>120</v>
      </c>
      <c r="BT416" s="21" t="s">
        <v>120</v>
      </c>
      <c r="BU416" s="21" t="s">
        <v>120</v>
      </c>
      <c r="BV416" s="21" t="s">
        <v>120</v>
      </c>
      <c r="BW416" s="22" t="s">
        <v>392</v>
      </c>
      <c r="BX416" s="23" t="str">
        <f>_xlfn.XLOOKUP(BW416,dimensions_items!$B$4:$B$35,dimensions_items!$C$4:$C$35,"NULL",0)</f>
        <v>R5.2ASIA</v>
      </c>
      <c r="BY416" s="27" t="s">
        <v>25</v>
      </c>
      <c r="BZ416" s="28" t="s">
        <v>26</v>
      </c>
      <c r="CA416" s="22" t="s">
        <v>18</v>
      </c>
      <c r="CB416" s="22" t="s">
        <v>23</v>
      </c>
      <c r="CC416" s="21" t="str">
        <f t="shared" si="21"/>
        <v>RS</v>
      </c>
      <c r="CD416" s="21" t="str">
        <f t="shared" si="22"/>
        <v>C</v>
      </c>
      <c r="CE416" s="21" t="str">
        <f t="shared" si="23"/>
        <v>ASIA_IND</v>
      </c>
      <c r="CF416" s="21" t="str">
        <f>IF(ISNUMBER(Table1[[#This Row],[concrete]]),Table1[[#This Row],[concrete]],IF(AND(ISNUMBER(Table1[[#This Row],[cement]]),ISNUMBER(Table1[[#This Row],[aggregates]])),Table1[[#This Row],[cement]]+Table1[[#This Row],[aggregates]],""))</f>
        <v/>
      </c>
    </row>
    <row r="417" spans="1:84" s="8" customFormat="1">
      <c r="A417" s="10">
        <v>415</v>
      </c>
      <c r="B417" s="21" t="s">
        <v>381</v>
      </c>
      <c r="C417" s="21" t="s">
        <v>119</v>
      </c>
      <c r="D417" s="39"/>
      <c r="E417" s="10"/>
      <c r="F417" s="39">
        <v>21.4</v>
      </c>
      <c r="G417" s="39"/>
      <c r="H417" s="39"/>
      <c r="I417" s="39"/>
      <c r="J417" s="120"/>
      <c r="K417" s="120"/>
      <c r="L417" s="120"/>
      <c r="M417" s="120"/>
      <c r="N417" s="120"/>
      <c r="O417" s="120"/>
      <c r="P417" s="120"/>
      <c r="Q417" s="120"/>
      <c r="R417" s="120"/>
      <c r="S417" s="120"/>
      <c r="T417" s="120"/>
      <c r="U417" s="120"/>
      <c r="V417" s="120"/>
      <c r="W417" s="120"/>
      <c r="X417" s="120"/>
      <c r="Y417" s="120"/>
      <c r="Z417" s="120"/>
      <c r="AA417" s="120"/>
      <c r="AB417" s="120"/>
      <c r="AC417" s="120"/>
      <c r="AD417" s="120"/>
      <c r="AE417" s="120"/>
      <c r="AF417" s="120"/>
      <c r="AG417" s="120"/>
      <c r="AH417" s="120"/>
      <c r="AI417" s="120"/>
      <c r="AJ417" s="120"/>
      <c r="AK417" s="120"/>
      <c r="AL417" s="21" t="s">
        <v>120</v>
      </c>
      <c r="AM417" s="39" t="s">
        <v>120</v>
      </c>
      <c r="AN417" s="21" t="s">
        <v>118</v>
      </c>
      <c r="AO417" s="21" t="s">
        <v>20</v>
      </c>
      <c r="AP417" s="21" t="s">
        <v>601</v>
      </c>
      <c r="AQ417" s="21" t="s">
        <v>228</v>
      </c>
      <c r="AR417" s="21" t="s">
        <v>120</v>
      </c>
      <c r="AS417" s="21" t="s">
        <v>868</v>
      </c>
      <c r="AT417" s="39">
        <v>2014</v>
      </c>
      <c r="AU417" s="21" t="s">
        <v>869</v>
      </c>
      <c r="AV417" s="21" t="s">
        <v>867</v>
      </c>
      <c r="AW417" s="21" t="s">
        <v>126</v>
      </c>
      <c r="AX417" s="21" t="s">
        <v>1306</v>
      </c>
      <c r="AY417" s="21" t="str">
        <f>"https://doi.org/"&amp;Table1[[#This Row],[DOI]]</f>
        <v>https://doi.org/10.1016/j.enbuild.2013.11.006</v>
      </c>
      <c r="AZ417" s="21" t="s">
        <v>120</v>
      </c>
      <c r="BA417" s="21" t="s">
        <v>737</v>
      </c>
      <c r="BB417" s="21" t="s">
        <v>737</v>
      </c>
      <c r="BC417" s="21" t="s">
        <v>870</v>
      </c>
      <c r="BD417" s="21" t="s">
        <v>120</v>
      </c>
      <c r="BE417" s="21" t="s">
        <v>1346</v>
      </c>
      <c r="BF417" s="21" t="s">
        <v>120</v>
      </c>
      <c r="BG417" s="21" t="s">
        <v>120</v>
      </c>
      <c r="BH417" s="21" t="s">
        <v>120</v>
      </c>
      <c r="BI417" s="21" t="s">
        <v>120</v>
      </c>
      <c r="BJ417" s="21" t="s">
        <v>120</v>
      </c>
      <c r="BK417" s="21" t="s">
        <v>120</v>
      </c>
      <c r="BL417" s="21" t="s">
        <v>120</v>
      </c>
      <c r="BM417" s="21" t="s">
        <v>120</v>
      </c>
      <c r="BN417" s="21" t="s">
        <v>120</v>
      </c>
      <c r="BO417" s="21" t="s">
        <v>120</v>
      </c>
      <c r="BP417" s="21" t="s">
        <v>120</v>
      </c>
      <c r="BQ417" s="21" t="s">
        <v>120</v>
      </c>
      <c r="BR417" s="21" t="s">
        <v>120</v>
      </c>
      <c r="BS417" s="21" t="s">
        <v>120</v>
      </c>
      <c r="BT417" s="21" t="s">
        <v>120</v>
      </c>
      <c r="BU417" s="21" t="s">
        <v>120</v>
      </c>
      <c r="BV417" s="21" t="s">
        <v>120</v>
      </c>
      <c r="BW417" s="22" t="s">
        <v>392</v>
      </c>
      <c r="BX417" s="23" t="str">
        <f>_xlfn.XLOOKUP(BW417,dimensions_items!$B$4:$B$35,dimensions_items!$C$4:$C$35,"NULL",0)</f>
        <v>R5.2ASIA</v>
      </c>
      <c r="BY417" s="27" t="s">
        <v>25</v>
      </c>
      <c r="BZ417" s="28" t="s">
        <v>26</v>
      </c>
      <c r="CA417" s="22" t="s">
        <v>18</v>
      </c>
      <c r="CB417" s="22" t="s">
        <v>23</v>
      </c>
      <c r="CC417" s="21" t="str">
        <f t="shared" si="21"/>
        <v>RS</v>
      </c>
      <c r="CD417" s="21" t="str">
        <f t="shared" si="22"/>
        <v>C</v>
      </c>
      <c r="CE417" s="21" t="str">
        <f t="shared" si="23"/>
        <v>ASIA_IND</v>
      </c>
      <c r="CF417" s="21" t="str">
        <f>IF(ISNUMBER(Table1[[#This Row],[concrete]]),Table1[[#This Row],[concrete]],IF(AND(ISNUMBER(Table1[[#This Row],[cement]]),ISNUMBER(Table1[[#This Row],[aggregates]])),Table1[[#This Row],[cement]]+Table1[[#This Row],[aggregates]],""))</f>
        <v/>
      </c>
    </row>
    <row r="418" spans="1:84" s="8" customFormat="1">
      <c r="A418" s="10">
        <v>416</v>
      </c>
      <c r="B418" s="21" t="s">
        <v>381</v>
      </c>
      <c r="C418" s="21" t="s">
        <v>119</v>
      </c>
      <c r="D418" s="39"/>
      <c r="E418" s="10"/>
      <c r="F418" s="39">
        <v>21.2</v>
      </c>
      <c r="G418" s="39"/>
      <c r="H418" s="39"/>
      <c r="I418" s="39"/>
      <c r="J418" s="120"/>
      <c r="K418" s="120"/>
      <c r="L418" s="120"/>
      <c r="M418" s="120"/>
      <c r="N418" s="120"/>
      <c r="O418" s="120"/>
      <c r="P418" s="120"/>
      <c r="Q418" s="120"/>
      <c r="R418" s="120"/>
      <c r="S418" s="120"/>
      <c r="T418" s="120"/>
      <c r="U418" s="120"/>
      <c r="V418" s="120"/>
      <c r="W418" s="120"/>
      <c r="X418" s="120"/>
      <c r="Y418" s="120"/>
      <c r="Z418" s="120"/>
      <c r="AA418" s="120"/>
      <c r="AB418" s="120"/>
      <c r="AC418" s="120"/>
      <c r="AD418" s="120"/>
      <c r="AE418" s="120"/>
      <c r="AF418" s="120"/>
      <c r="AG418" s="120"/>
      <c r="AH418" s="120"/>
      <c r="AI418" s="120"/>
      <c r="AJ418" s="120"/>
      <c r="AK418" s="120"/>
      <c r="AL418" s="21" t="s">
        <v>120</v>
      </c>
      <c r="AM418" s="39" t="s">
        <v>120</v>
      </c>
      <c r="AN418" s="21" t="s">
        <v>118</v>
      </c>
      <c r="AO418" s="21" t="s">
        <v>20</v>
      </c>
      <c r="AP418" s="21" t="s">
        <v>601</v>
      </c>
      <c r="AQ418" s="21" t="s">
        <v>228</v>
      </c>
      <c r="AR418" s="21" t="s">
        <v>120</v>
      </c>
      <c r="AS418" s="21" t="s">
        <v>868</v>
      </c>
      <c r="AT418" s="39">
        <v>2014</v>
      </c>
      <c r="AU418" s="21" t="s">
        <v>869</v>
      </c>
      <c r="AV418" s="21" t="s">
        <v>867</v>
      </c>
      <c r="AW418" s="21" t="s">
        <v>126</v>
      </c>
      <c r="AX418" s="21" t="s">
        <v>1306</v>
      </c>
      <c r="AY418" s="21" t="str">
        <f>"https://doi.org/"&amp;Table1[[#This Row],[DOI]]</f>
        <v>https://doi.org/10.1016/j.enbuild.2013.11.006</v>
      </c>
      <c r="AZ418" s="21" t="s">
        <v>120</v>
      </c>
      <c r="BA418" s="21" t="s">
        <v>737</v>
      </c>
      <c r="BB418" s="21" t="s">
        <v>737</v>
      </c>
      <c r="BC418" s="21" t="s">
        <v>870</v>
      </c>
      <c r="BD418" s="21" t="s">
        <v>120</v>
      </c>
      <c r="BE418" s="21" t="s">
        <v>1346</v>
      </c>
      <c r="BF418" s="21" t="s">
        <v>120</v>
      </c>
      <c r="BG418" s="21" t="s">
        <v>120</v>
      </c>
      <c r="BH418" s="21" t="s">
        <v>120</v>
      </c>
      <c r="BI418" s="21" t="s">
        <v>120</v>
      </c>
      <c r="BJ418" s="21" t="s">
        <v>120</v>
      </c>
      <c r="BK418" s="21" t="s">
        <v>120</v>
      </c>
      <c r="BL418" s="21" t="s">
        <v>120</v>
      </c>
      <c r="BM418" s="21" t="s">
        <v>120</v>
      </c>
      <c r="BN418" s="21" t="s">
        <v>120</v>
      </c>
      <c r="BO418" s="21" t="s">
        <v>120</v>
      </c>
      <c r="BP418" s="21" t="s">
        <v>120</v>
      </c>
      <c r="BQ418" s="21" t="s">
        <v>120</v>
      </c>
      <c r="BR418" s="21" t="s">
        <v>120</v>
      </c>
      <c r="BS418" s="21" t="s">
        <v>120</v>
      </c>
      <c r="BT418" s="21" t="s">
        <v>120</v>
      </c>
      <c r="BU418" s="21" t="s">
        <v>120</v>
      </c>
      <c r="BV418" s="21" t="s">
        <v>120</v>
      </c>
      <c r="BW418" s="22" t="s">
        <v>392</v>
      </c>
      <c r="BX418" s="23" t="str">
        <f>_xlfn.XLOOKUP(BW418,dimensions_items!$B$4:$B$35,dimensions_items!$C$4:$C$35,"NULL",0)</f>
        <v>R5.2ASIA</v>
      </c>
      <c r="BY418" s="27" t="s">
        <v>25</v>
      </c>
      <c r="BZ418" s="28" t="s">
        <v>26</v>
      </c>
      <c r="CA418" s="22" t="s">
        <v>18</v>
      </c>
      <c r="CB418" s="22" t="s">
        <v>23</v>
      </c>
      <c r="CC418" s="21" t="str">
        <f t="shared" si="21"/>
        <v>RS</v>
      </c>
      <c r="CD418" s="21" t="str">
        <f t="shared" si="22"/>
        <v>C</v>
      </c>
      <c r="CE418" s="21" t="str">
        <f t="shared" si="23"/>
        <v>ASIA_IND</v>
      </c>
      <c r="CF418" s="21" t="str">
        <f>IF(ISNUMBER(Table1[[#This Row],[concrete]]),Table1[[#This Row],[concrete]],IF(AND(ISNUMBER(Table1[[#This Row],[cement]]),ISNUMBER(Table1[[#This Row],[aggregates]])),Table1[[#This Row],[cement]]+Table1[[#This Row],[aggregates]],""))</f>
        <v/>
      </c>
    </row>
    <row r="419" spans="1:84" s="8" customFormat="1">
      <c r="A419" s="10">
        <v>417</v>
      </c>
      <c r="B419" s="21" t="s">
        <v>381</v>
      </c>
      <c r="C419" s="21" t="s">
        <v>119</v>
      </c>
      <c r="D419" s="39"/>
      <c r="E419" s="10"/>
      <c r="F419" s="39">
        <v>16</v>
      </c>
      <c r="G419" s="39"/>
      <c r="H419" s="39"/>
      <c r="I419" s="39"/>
      <c r="J419" s="120"/>
      <c r="K419" s="120"/>
      <c r="L419" s="120"/>
      <c r="M419" s="120"/>
      <c r="N419" s="120"/>
      <c r="O419" s="120"/>
      <c r="P419" s="120"/>
      <c r="Q419" s="120"/>
      <c r="R419" s="120"/>
      <c r="S419" s="120"/>
      <c r="T419" s="120"/>
      <c r="U419" s="120"/>
      <c r="V419" s="120"/>
      <c r="W419" s="120"/>
      <c r="X419" s="120"/>
      <c r="Y419" s="120"/>
      <c r="Z419" s="120"/>
      <c r="AA419" s="120"/>
      <c r="AB419" s="120"/>
      <c r="AC419" s="120"/>
      <c r="AD419" s="120"/>
      <c r="AE419" s="120"/>
      <c r="AF419" s="120"/>
      <c r="AG419" s="120"/>
      <c r="AH419" s="120"/>
      <c r="AI419" s="120"/>
      <c r="AJ419" s="120"/>
      <c r="AK419" s="120"/>
      <c r="AL419" s="21" t="s">
        <v>120</v>
      </c>
      <c r="AM419" s="39" t="s">
        <v>120</v>
      </c>
      <c r="AN419" s="21" t="s">
        <v>118</v>
      </c>
      <c r="AO419" s="21" t="s">
        <v>20</v>
      </c>
      <c r="AP419" s="21" t="s">
        <v>601</v>
      </c>
      <c r="AQ419" s="21" t="s">
        <v>228</v>
      </c>
      <c r="AR419" s="21" t="s">
        <v>120</v>
      </c>
      <c r="AS419" s="21" t="s">
        <v>868</v>
      </c>
      <c r="AT419" s="39">
        <v>2014</v>
      </c>
      <c r="AU419" s="21" t="s">
        <v>869</v>
      </c>
      <c r="AV419" s="21" t="s">
        <v>867</v>
      </c>
      <c r="AW419" s="21" t="s">
        <v>126</v>
      </c>
      <c r="AX419" s="21" t="s">
        <v>1306</v>
      </c>
      <c r="AY419" s="21" t="str">
        <f>"https://doi.org/"&amp;Table1[[#This Row],[DOI]]</f>
        <v>https://doi.org/10.1016/j.enbuild.2013.11.006</v>
      </c>
      <c r="AZ419" s="21" t="s">
        <v>120</v>
      </c>
      <c r="BA419" s="21" t="s">
        <v>737</v>
      </c>
      <c r="BB419" s="21" t="s">
        <v>737</v>
      </c>
      <c r="BC419" s="21" t="s">
        <v>870</v>
      </c>
      <c r="BD419" s="21" t="s">
        <v>120</v>
      </c>
      <c r="BE419" s="21" t="s">
        <v>1346</v>
      </c>
      <c r="BF419" s="21" t="s">
        <v>120</v>
      </c>
      <c r="BG419" s="21" t="s">
        <v>120</v>
      </c>
      <c r="BH419" s="21" t="s">
        <v>120</v>
      </c>
      <c r="BI419" s="21" t="s">
        <v>120</v>
      </c>
      <c r="BJ419" s="21" t="s">
        <v>120</v>
      </c>
      <c r="BK419" s="21" t="s">
        <v>120</v>
      </c>
      <c r="BL419" s="21" t="s">
        <v>120</v>
      </c>
      <c r="BM419" s="21" t="s">
        <v>120</v>
      </c>
      <c r="BN419" s="21" t="s">
        <v>120</v>
      </c>
      <c r="BO419" s="21" t="s">
        <v>120</v>
      </c>
      <c r="BP419" s="21" t="s">
        <v>120</v>
      </c>
      <c r="BQ419" s="21" t="s">
        <v>120</v>
      </c>
      <c r="BR419" s="21" t="s">
        <v>120</v>
      </c>
      <c r="BS419" s="21" t="s">
        <v>120</v>
      </c>
      <c r="BT419" s="21" t="s">
        <v>120</v>
      </c>
      <c r="BU419" s="21" t="s">
        <v>120</v>
      </c>
      <c r="BV419" s="21" t="s">
        <v>120</v>
      </c>
      <c r="BW419" s="22" t="s">
        <v>392</v>
      </c>
      <c r="BX419" s="23" t="str">
        <f>_xlfn.XLOOKUP(BW419,dimensions_items!$B$4:$B$35,dimensions_items!$C$4:$C$35,"NULL",0)</f>
        <v>R5.2ASIA</v>
      </c>
      <c r="BY419" s="27" t="s">
        <v>25</v>
      </c>
      <c r="BZ419" s="28" t="s">
        <v>26</v>
      </c>
      <c r="CA419" s="29" t="s">
        <v>18</v>
      </c>
      <c r="CB419" s="22" t="s">
        <v>23</v>
      </c>
      <c r="CC419" s="21" t="str">
        <f t="shared" si="21"/>
        <v>RS</v>
      </c>
      <c r="CD419" s="21" t="str">
        <f t="shared" si="22"/>
        <v>C</v>
      </c>
      <c r="CE419" s="21" t="str">
        <f t="shared" si="23"/>
        <v>ASIA_IND</v>
      </c>
      <c r="CF419" s="21" t="str">
        <f>IF(ISNUMBER(Table1[[#This Row],[concrete]]),Table1[[#This Row],[concrete]],IF(AND(ISNUMBER(Table1[[#This Row],[cement]]),ISNUMBER(Table1[[#This Row],[aggregates]])),Table1[[#This Row],[cement]]+Table1[[#This Row],[aggregates]],""))</f>
        <v/>
      </c>
    </row>
    <row r="420" spans="1:84" s="8" customFormat="1">
      <c r="A420" s="10">
        <v>418</v>
      </c>
      <c r="B420" s="21" t="s">
        <v>381</v>
      </c>
      <c r="C420" s="21" t="s">
        <v>119</v>
      </c>
      <c r="D420" s="39"/>
      <c r="E420" s="10"/>
      <c r="F420" s="39">
        <v>15.2</v>
      </c>
      <c r="G420" s="39"/>
      <c r="H420" s="39"/>
      <c r="I420" s="39"/>
      <c r="J420" s="120"/>
      <c r="K420" s="120"/>
      <c r="L420" s="120"/>
      <c r="M420" s="120"/>
      <c r="N420" s="120"/>
      <c r="O420" s="120"/>
      <c r="P420" s="120"/>
      <c r="Q420" s="120"/>
      <c r="R420" s="120"/>
      <c r="S420" s="120"/>
      <c r="T420" s="120"/>
      <c r="U420" s="120"/>
      <c r="V420" s="120"/>
      <c r="W420" s="120"/>
      <c r="X420" s="120"/>
      <c r="Y420" s="120"/>
      <c r="Z420" s="120"/>
      <c r="AA420" s="120"/>
      <c r="AB420" s="120"/>
      <c r="AC420" s="120"/>
      <c r="AD420" s="120"/>
      <c r="AE420" s="120"/>
      <c r="AF420" s="120"/>
      <c r="AG420" s="120"/>
      <c r="AH420" s="120"/>
      <c r="AI420" s="120"/>
      <c r="AJ420" s="120"/>
      <c r="AK420" s="120"/>
      <c r="AL420" s="21" t="s">
        <v>120</v>
      </c>
      <c r="AM420" s="39" t="s">
        <v>120</v>
      </c>
      <c r="AN420" s="21" t="s">
        <v>118</v>
      </c>
      <c r="AO420" s="21" t="s">
        <v>20</v>
      </c>
      <c r="AP420" s="21" t="s">
        <v>601</v>
      </c>
      <c r="AQ420" s="21" t="s">
        <v>228</v>
      </c>
      <c r="AR420" s="21" t="s">
        <v>120</v>
      </c>
      <c r="AS420" s="21" t="s">
        <v>868</v>
      </c>
      <c r="AT420" s="39">
        <v>2014</v>
      </c>
      <c r="AU420" s="21" t="s">
        <v>869</v>
      </c>
      <c r="AV420" s="21" t="s">
        <v>867</v>
      </c>
      <c r="AW420" s="21" t="s">
        <v>126</v>
      </c>
      <c r="AX420" s="21" t="s">
        <v>1306</v>
      </c>
      <c r="AY420" s="21" t="str">
        <f>"https://doi.org/"&amp;Table1[[#This Row],[DOI]]</f>
        <v>https://doi.org/10.1016/j.enbuild.2013.11.006</v>
      </c>
      <c r="AZ420" s="21" t="s">
        <v>120</v>
      </c>
      <c r="BA420" s="21" t="s">
        <v>737</v>
      </c>
      <c r="BB420" s="21" t="s">
        <v>737</v>
      </c>
      <c r="BC420" s="21" t="s">
        <v>870</v>
      </c>
      <c r="BD420" s="21" t="s">
        <v>120</v>
      </c>
      <c r="BE420" s="21" t="s">
        <v>1346</v>
      </c>
      <c r="BF420" s="21" t="s">
        <v>120</v>
      </c>
      <c r="BG420" s="21" t="s">
        <v>120</v>
      </c>
      <c r="BH420" s="21" t="s">
        <v>120</v>
      </c>
      <c r="BI420" s="21" t="s">
        <v>120</v>
      </c>
      <c r="BJ420" s="21" t="s">
        <v>120</v>
      </c>
      <c r="BK420" s="21" t="s">
        <v>120</v>
      </c>
      <c r="BL420" s="21" t="s">
        <v>120</v>
      </c>
      <c r="BM420" s="21" t="s">
        <v>120</v>
      </c>
      <c r="BN420" s="21" t="s">
        <v>120</v>
      </c>
      <c r="BO420" s="21" t="s">
        <v>120</v>
      </c>
      <c r="BP420" s="21" t="s">
        <v>120</v>
      </c>
      <c r="BQ420" s="21" t="s">
        <v>120</v>
      </c>
      <c r="BR420" s="21" t="s">
        <v>120</v>
      </c>
      <c r="BS420" s="21" t="s">
        <v>120</v>
      </c>
      <c r="BT420" s="21" t="s">
        <v>120</v>
      </c>
      <c r="BU420" s="21" t="s">
        <v>120</v>
      </c>
      <c r="BV420" s="21" t="s">
        <v>120</v>
      </c>
      <c r="BW420" s="22" t="s">
        <v>392</v>
      </c>
      <c r="BX420" s="23" t="str">
        <f>_xlfn.XLOOKUP(BW420,dimensions_items!$B$4:$B$35,dimensions_items!$C$4:$C$35,"NULL",0)</f>
        <v>R5.2ASIA</v>
      </c>
      <c r="BY420" s="27" t="s">
        <v>25</v>
      </c>
      <c r="BZ420" s="28" t="s">
        <v>26</v>
      </c>
      <c r="CA420" s="22" t="s">
        <v>18</v>
      </c>
      <c r="CB420" s="22" t="s">
        <v>23</v>
      </c>
      <c r="CC420" s="21" t="str">
        <f t="shared" si="21"/>
        <v>RS</v>
      </c>
      <c r="CD420" s="21" t="str">
        <f t="shared" si="22"/>
        <v>C</v>
      </c>
      <c r="CE420" s="21" t="str">
        <f t="shared" si="23"/>
        <v>ASIA_IND</v>
      </c>
      <c r="CF420" s="21" t="str">
        <f>IF(ISNUMBER(Table1[[#This Row],[concrete]]),Table1[[#This Row],[concrete]],IF(AND(ISNUMBER(Table1[[#This Row],[cement]]),ISNUMBER(Table1[[#This Row],[aggregates]])),Table1[[#This Row],[cement]]+Table1[[#This Row],[aggregates]],""))</f>
        <v/>
      </c>
    </row>
    <row r="421" spans="1:84" s="8" customFormat="1">
      <c r="A421" s="10">
        <v>419</v>
      </c>
      <c r="B421" s="21" t="s">
        <v>381</v>
      </c>
      <c r="C421" s="21" t="s">
        <v>119</v>
      </c>
      <c r="D421" s="39"/>
      <c r="E421" s="10"/>
      <c r="F421" s="39">
        <v>21.4</v>
      </c>
      <c r="G421" s="39"/>
      <c r="H421" s="39"/>
      <c r="I421" s="39"/>
      <c r="J421" s="120"/>
      <c r="K421" s="120"/>
      <c r="L421" s="120"/>
      <c r="M421" s="120"/>
      <c r="N421" s="120"/>
      <c r="O421" s="120"/>
      <c r="P421" s="120"/>
      <c r="Q421" s="120"/>
      <c r="R421" s="120"/>
      <c r="S421" s="120"/>
      <c r="T421" s="120"/>
      <c r="U421" s="120"/>
      <c r="V421" s="120"/>
      <c r="W421" s="120"/>
      <c r="X421" s="120"/>
      <c r="Y421" s="120"/>
      <c r="Z421" s="120"/>
      <c r="AA421" s="120"/>
      <c r="AB421" s="120"/>
      <c r="AC421" s="120"/>
      <c r="AD421" s="120"/>
      <c r="AE421" s="120"/>
      <c r="AF421" s="120"/>
      <c r="AG421" s="120"/>
      <c r="AH421" s="120"/>
      <c r="AI421" s="120"/>
      <c r="AJ421" s="120"/>
      <c r="AK421" s="120"/>
      <c r="AL421" s="21" t="s">
        <v>120</v>
      </c>
      <c r="AM421" s="39" t="s">
        <v>120</v>
      </c>
      <c r="AN421" s="21" t="s">
        <v>118</v>
      </c>
      <c r="AO421" s="21" t="s">
        <v>20</v>
      </c>
      <c r="AP421" s="21" t="s">
        <v>601</v>
      </c>
      <c r="AQ421" s="21" t="s">
        <v>228</v>
      </c>
      <c r="AR421" s="21" t="s">
        <v>120</v>
      </c>
      <c r="AS421" s="21" t="s">
        <v>868</v>
      </c>
      <c r="AT421" s="39">
        <v>2014</v>
      </c>
      <c r="AU421" s="21" t="s">
        <v>869</v>
      </c>
      <c r="AV421" s="21" t="s">
        <v>867</v>
      </c>
      <c r="AW421" s="21" t="s">
        <v>126</v>
      </c>
      <c r="AX421" s="21" t="s">
        <v>1306</v>
      </c>
      <c r="AY421" s="21" t="str">
        <f>"https://doi.org/"&amp;Table1[[#This Row],[DOI]]</f>
        <v>https://doi.org/10.1016/j.enbuild.2013.11.006</v>
      </c>
      <c r="AZ421" s="21" t="s">
        <v>120</v>
      </c>
      <c r="BA421" s="21" t="s">
        <v>737</v>
      </c>
      <c r="BB421" s="21" t="s">
        <v>737</v>
      </c>
      <c r="BC421" s="21" t="s">
        <v>870</v>
      </c>
      <c r="BD421" s="21" t="s">
        <v>120</v>
      </c>
      <c r="BE421" s="21" t="s">
        <v>1346</v>
      </c>
      <c r="BF421" s="21" t="s">
        <v>120</v>
      </c>
      <c r="BG421" s="21" t="s">
        <v>120</v>
      </c>
      <c r="BH421" s="21" t="s">
        <v>120</v>
      </c>
      <c r="BI421" s="21" t="s">
        <v>120</v>
      </c>
      <c r="BJ421" s="21" t="s">
        <v>120</v>
      </c>
      <c r="BK421" s="21" t="s">
        <v>120</v>
      </c>
      <c r="BL421" s="21" t="s">
        <v>120</v>
      </c>
      <c r="BM421" s="21" t="s">
        <v>120</v>
      </c>
      <c r="BN421" s="21" t="s">
        <v>120</v>
      </c>
      <c r="BO421" s="21" t="s">
        <v>120</v>
      </c>
      <c r="BP421" s="21" t="s">
        <v>120</v>
      </c>
      <c r="BQ421" s="21" t="s">
        <v>120</v>
      </c>
      <c r="BR421" s="21" t="s">
        <v>120</v>
      </c>
      <c r="BS421" s="21" t="s">
        <v>120</v>
      </c>
      <c r="BT421" s="21" t="s">
        <v>120</v>
      </c>
      <c r="BU421" s="21" t="s">
        <v>120</v>
      </c>
      <c r="BV421" s="21" t="s">
        <v>120</v>
      </c>
      <c r="BW421" s="22" t="s">
        <v>392</v>
      </c>
      <c r="BX421" s="23" t="str">
        <f>_xlfn.XLOOKUP(BW421,dimensions_items!$B$4:$B$35,dimensions_items!$C$4:$C$35,"NULL",0)</f>
        <v>R5.2ASIA</v>
      </c>
      <c r="BY421" s="27" t="s">
        <v>25</v>
      </c>
      <c r="BZ421" s="28" t="s">
        <v>26</v>
      </c>
      <c r="CA421" s="22" t="s">
        <v>18</v>
      </c>
      <c r="CB421" s="22" t="s">
        <v>23</v>
      </c>
      <c r="CC421" s="21" t="str">
        <f t="shared" si="21"/>
        <v>RS</v>
      </c>
      <c r="CD421" s="21" t="str">
        <f t="shared" si="22"/>
        <v>C</v>
      </c>
      <c r="CE421" s="21" t="str">
        <f t="shared" si="23"/>
        <v>ASIA_IND</v>
      </c>
      <c r="CF421" s="21" t="str">
        <f>IF(ISNUMBER(Table1[[#This Row],[concrete]]),Table1[[#This Row],[concrete]],IF(AND(ISNUMBER(Table1[[#This Row],[cement]]),ISNUMBER(Table1[[#This Row],[aggregates]])),Table1[[#This Row],[cement]]+Table1[[#This Row],[aggregates]],""))</f>
        <v/>
      </c>
    </row>
    <row r="422" spans="1:84" s="8" customFormat="1">
      <c r="A422" s="10">
        <v>420</v>
      </c>
      <c r="B422" s="21" t="s">
        <v>381</v>
      </c>
      <c r="C422" s="21" t="s">
        <v>119</v>
      </c>
      <c r="D422" s="39"/>
      <c r="E422" s="10"/>
      <c r="F422" s="39">
        <v>21.2</v>
      </c>
      <c r="G422" s="39"/>
      <c r="H422" s="39"/>
      <c r="I422" s="39"/>
      <c r="J422" s="120"/>
      <c r="K422" s="120"/>
      <c r="L422" s="120"/>
      <c r="M422" s="120"/>
      <c r="N422" s="120"/>
      <c r="O422" s="120"/>
      <c r="P422" s="120"/>
      <c r="Q422" s="120"/>
      <c r="R422" s="120"/>
      <c r="S422" s="120"/>
      <c r="T422" s="120"/>
      <c r="U422" s="120"/>
      <c r="V422" s="120"/>
      <c r="W422" s="120"/>
      <c r="X422" s="120"/>
      <c r="Y422" s="120"/>
      <c r="Z422" s="120"/>
      <c r="AA422" s="120"/>
      <c r="AB422" s="120"/>
      <c r="AC422" s="120"/>
      <c r="AD422" s="120"/>
      <c r="AE422" s="120"/>
      <c r="AF422" s="120"/>
      <c r="AG422" s="120"/>
      <c r="AH422" s="120"/>
      <c r="AI422" s="120"/>
      <c r="AJ422" s="120"/>
      <c r="AK422" s="120"/>
      <c r="AL422" s="21" t="s">
        <v>120</v>
      </c>
      <c r="AM422" s="39" t="s">
        <v>120</v>
      </c>
      <c r="AN422" s="21" t="s">
        <v>118</v>
      </c>
      <c r="AO422" s="21" t="s">
        <v>20</v>
      </c>
      <c r="AP422" s="21" t="s">
        <v>601</v>
      </c>
      <c r="AQ422" s="21" t="s">
        <v>228</v>
      </c>
      <c r="AR422" s="21" t="s">
        <v>120</v>
      </c>
      <c r="AS422" s="21" t="s">
        <v>868</v>
      </c>
      <c r="AT422" s="39">
        <v>2014</v>
      </c>
      <c r="AU422" s="21" t="s">
        <v>869</v>
      </c>
      <c r="AV422" s="21" t="s">
        <v>867</v>
      </c>
      <c r="AW422" s="21" t="s">
        <v>126</v>
      </c>
      <c r="AX422" s="21" t="s">
        <v>1306</v>
      </c>
      <c r="AY422" s="21" t="str">
        <f>"https://doi.org/"&amp;Table1[[#This Row],[DOI]]</f>
        <v>https://doi.org/10.1016/j.enbuild.2013.11.006</v>
      </c>
      <c r="AZ422" s="21" t="s">
        <v>120</v>
      </c>
      <c r="BA422" s="21" t="s">
        <v>737</v>
      </c>
      <c r="BB422" s="21" t="s">
        <v>737</v>
      </c>
      <c r="BC422" s="21" t="s">
        <v>870</v>
      </c>
      <c r="BD422" s="21" t="s">
        <v>120</v>
      </c>
      <c r="BE422" s="21" t="s">
        <v>1346</v>
      </c>
      <c r="BF422" s="21" t="s">
        <v>120</v>
      </c>
      <c r="BG422" s="21" t="s">
        <v>120</v>
      </c>
      <c r="BH422" s="21" t="s">
        <v>120</v>
      </c>
      <c r="BI422" s="21" t="s">
        <v>120</v>
      </c>
      <c r="BJ422" s="21" t="s">
        <v>120</v>
      </c>
      <c r="BK422" s="21" t="s">
        <v>120</v>
      </c>
      <c r="BL422" s="21" t="s">
        <v>120</v>
      </c>
      <c r="BM422" s="21" t="s">
        <v>120</v>
      </c>
      <c r="BN422" s="21" t="s">
        <v>120</v>
      </c>
      <c r="BO422" s="21" t="s">
        <v>120</v>
      </c>
      <c r="BP422" s="21" t="s">
        <v>120</v>
      </c>
      <c r="BQ422" s="21" t="s">
        <v>120</v>
      </c>
      <c r="BR422" s="21" t="s">
        <v>120</v>
      </c>
      <c r="BS422" s="21" t="s">
        <v>120</v>
      </c>
      <c r="BT422" s="21" t="s">
        <v>120</v>
      </c>
      <c r="BU422" s="21" t="s">
        <v>120</v>
      </c>
      <c r="BV422" s="21" t="s">
        <v>120</v>
      </c>
      <c r="BW422" s="22" t="s">
        <v>392</v>
      </c>
      <c r="BX422" s="23" t="str">
        <f>_xlfn.XLOOKUP(BW422,dimensions_items!$B$4:$B$35,dimensions_items!$C$4:$C$35,"NULL",0)</f>
        <v>R5.2ASIA</v>
      </c>
      <c r="BY422" s="27" t="s">
        <v>25</v>
      </c>
      <c r="BZ422" s="28" t="s">
        <v>26</v>
      </c>
      <c r="CA422" s="22" t="s">
        <v>18</v>
      </c>
      <c r="CB422" s="22" t="s">
        <v>23</v>
      </c>
      <c r="CC422" s="21" t="str">
        <f t="shared" si="21"/>
        <v>RS</v>
      </c>
      <c r="CD422" s="21" t="str">
        <f t="shared" si="22"/>
        <v>C</v>
      </c>
      <c r="CE422" s="21" t="str">
        <f t="shared" si="23"/>
        <v>ASIA_IND</v>
      </c>
      <c r="CF422" s="21" t="str">
        <f>IF(ISNUMBER(Table1[[#This Row],[concrete]]),Table1[[#This Row],[concrete]],IF(AND(ISNUMBER(Table1[[#This Row],[cement]]),ISNUMBER(Table1[[#This Row],[aggregates]])),Table1[[#This Row],[cement]]+Table1[[#This Row],[aggregates]],""))</f>
        <v/>
      </c>
    </row>
    <row r="423" spans="1:84" s="8" customFormat="1">
      <c r="A423" s="10">
        <v>421</v>
      </c>
      <c r="B423" s="21" t="s">
        <v>381</v>
      </c>
      <c r="C423" s="21" t="s">
        <v>872</v>
      </c>
      <c r="D423" s="39"/>
      <c r="E423" s="10"/>
      <c r="F423" s="39">
        <v>47.340182650000003</v>
      </c>
      <c r="G423" s="39"/>
      <c r="H423" s="39"/>
      <c r="I423" s="39"/>
      <c r="J423" s="120">
        <v>6.8493150680000001</v>
      </c>
      <c r="K423" s="120"/>
      <c r="L423" s="120"/>
      <c r="M423" s="120"/>
      <c r="N423" s="120"/>
      <c r="O423" s="120"/>
      <c r="P423" s="120"/>
      <c r="Q423" s="120"/>
      <c r="R423" s="120"/>
      <c r="S423" s="120"/>
      <c r="T423" s="120"/>
      <c r="U423" s="120"/>
      <c r="V423" s="120"/>
      <c r="W423" s="120"/>
      <c r="X423" s="120"/>
      <c r="Y423" s="120"/>
      <c r="Z423" s="120"/>
      <c r="AA423" s="120"/>
      <c r="AB423" s="120"/>
      <c r="AC423" s="120"/>
      <c r="AD423" s="120"/>
      <c r="AE423" s="120"/>
      <c r="AF423" s="120"/>
      <c r="AG423" s="120"/>
      <c r="AH423" s="120"/>
      <c r="AI423" s="120"/>
      <c r="AJ423" s="120"/>
      <c r="AK423" s="120"/>
      <c r="AL423" s="21" t="s">
        <v>120</v>
      </c>
      <c r="AM423" s="39">
        <v>2</v>
      </c>
      <c r="AN423" s="21" t="s">
        <v>118</v>
      </c>
      <c r="AO423" s="21" t="s">
        <v>20</v>
      </c>
      <c r="AP423" s="21" t="s">
        <v>763</v>
      </c>
      <c r="AQ423" s="21" t="s">
        <v>228</v>
      </c>
      <c r="AR423" s="21" t="s">
        <v>120</v>
      </c>
      <c r="AS423" s="21" t="s">
        <v>873</v>
      </c>
      <c r="AT423" s="39">
        <v>2015</v>
      </c>
      <c r="AU423" s="21" t="s">
        <v>875</v>
      </c>
      <c r="AV423" s="21" t="s">
        <v>874</v>
      </c>
      <c r="AW423" s="21" t="s">
        <v>126</v>
      </c>
      <c r="AX423" s="21" t="s">
        <v>1307</v>
      </c>
      <c r="AY423" s="21" t="str">
        <f>"https://doi.org/"&amp;Table1[[#This Row],[DOI]]</f>
        <v>https://doi.org/10.1016/j.hbrcj.2015.11.003</v>
      </c>
      <c r="AZ423" s="21" t="s">
        <v>1580</v>
      </c>
      <c r="BA423" s="21" t="s">
        <v>737</v>
      </c>
      <c r="BB423" s="21" t="s">
        <v>737</v>
      </c>
      <c r="BC423" s="21" t="s">
        <v>120</v>
      </c>
      <c r="BD423" s="21" t="s">
        <v>120</v>
      </c>
      <c r="BE423" s="21" t="s">
        <v>1346</v>
      </c>
      <c r="BF423" s="21" t="s">
        <v>120</v>
      </c>
      <c r="BG423" s="21" t="s">
        <v>120</v>
      </c>
      <c r="BH423" s="21" t="s">
        <v>120</v>
      </c>
      <c r="BI423" s="21" t="s">
        <v>120</v>
      </c>
      <c r="BJ423" s="21" t="s">
        <v>120</v>
      </c>
      <c r="BK423" s="21" t="s">
        <v>120</v>
      </c>
      <c r="BL423" s="21" t="s">
        <v>120</v>
      </c>
      <c r="BM423" s="21" t="s">
        <v>120</v>
      </c>
      <c r="BN423" s="21" t="s">
        <v>120</v>
      </c>
      <c r="BO423" s="21" t="s">
        <v>120</v>
      </c>
      <c r="BP423" s="21" t="s">
        <v>120</v>
      </c>
      <c r="BQ423" s="21" t="s">
        <v>120</v>
      </c>
      <c r="BR423" s="21" t="s">
        <v>120</v>
      </c>
      <c r="BS423" s="21" t="s">
        <v>120</v>
      </c>
      <c r="BT423" s="21" t="s">
        <v>120</v>
      </c>
      <c r="BU423" s="21" t="s">
        <v>120</v>
      </c>
      <c r="BV423" s="21" t="s">
        <v>120</v>
      </c>
      <c r="BW423" s="22" t="s">
        <v>392</v>
      </c>
      <c r="BX423" s="23" t="str">
        <f>_xlfn.XLOOKUP(BW423,dimensions_items!$B$4:$B$35,dimensions_items!$C$4:$C$35,"NULL",0)</f>
        <v>R5.2ASIA</v>
      </c>
      <c r="BY423" s="23" t="s">
        <v>25</v>
      </c>
      <c r="BZ423" s="28" t="s">
        <v>1492</v>
      </c>
      <c r="CA423" s="22" t="s">
        <v>18</v>
      </c>
      <c r="CB423" s="22" t="s">
        <v>23</v>
      </c>
      <c r="CC423" s="21" t="str">
        <f t="shared" si="21"/>
        <v>RS</v>
      </c>
      <c r="CD423" s="21" t="str">
        <f t="shared" si="22"/>
        <v>M</v>
      </c>
      <c r="CE423" s="21" t="str">
        <f t="shared" si="23"/>
        <v>ASIA_IND</v>
      </c>
      <c r="CF423" s="21" t="str">
        <f>IF(ISNUMBER(Table1[[#This Row],[concrete]]),Table1[[#This Row],[concrete]],IF(AND(ISNUMBER(Table1[[#This Row],[cement]]),ISNUMBER(Table1[[#This Row],[aggregates]])),Table1[[#This Row],[cement]]+Table1[[#This Row],[aggregates]],""))</f>
        <v/>
      </c>
    </row>
    <row r="424" spans="1:84" s="8" customFormat="1">
      <c r="A424" s="10">
        <v>422</v>
      </c>
      <c r="B424" s="21" t="s">
        <v>381</v>
      </c>
      <c r="C424" s="21" t="s">
        <v>872</v>
      </c>
      <c r="D424" s="39"/>
      <c r="E424" s="10"/>
      <c r="F424" s="39">
        <v>62.638076669999997</v>
      </c>
      <c r="G424" s="39"/>
      <c r="H424" s="39"/>
      <c r="I424" s="39"/>
      <c r="J424" s="120">
        <v>40</v>
      </c>
      <c r="K424" s="120"/>
      <c r="L424" s="120"/>
      <c r="M424" s="120"/>
      <c r="N424" s="120"/>
      <c r="O424" s="120"/>
      <c r="P424" s="120"/>
      <c r="Q424" s="120"/>
      <c r="R424" s="120"/>
      <c r="S424" s="120"/>
      <c r="T424" s="120"/>
      <c r="U424" s="120"/>
      <c r="V424" s="120"/>
      <c r="W424" s="120"/>
      <c r="X424" s="120"/>
      <c r="Y424" s="120"/>
      <c r="Z424" s="120"/>
      <c r="AA424" s="120"/>
      <c r="AB424" s="120"/>
      <c r="AC424" s="120"/>
      <c r="AD424" s="120"/>
      <c r="AE424" s="120"/>
      <c r="AF424" s="120"/>
      <c r="AG424" s="120"/>
      <c r="AH424" s="120"/>
      <c r="AI424" s="120"/>
      <c r="AJ424" s="120"/>
      <c r="AK424" s="120"/>
      <c r="AL424" s="21" t="s">
        <v>120</v>
      </c>
      <c r="AM424" s="39">
        <v>2</v>
      </c>
      <c r="AN424" s="21" t="s">
        <v>118</v>
      </c>
      <c r="AO424" s="21" t="s">
        <v>20</v>
      </c>
      <c r="AP424" s="21" t="s">
        <v>763</v>
      </c>
      <c r="AQ424" s="21" t="s">
        <v>258</v>
      </c>
      <c r="AR424" s="21" t="s">
        <v>120</v>
      </c>
      <c r="AS424" s="21" t="s">
        <v>873</v>
      </c>
      <c r="AT424" s="39">
        <v>2015</v>
      </c>
      <c r="AU424" s="21" t="s">
        <v>875</v>
      </c>
      <c r="AV424" s="21" t="s">
        <v>874</v>
      </c>
      <c r="AW424" s="21" t="s">
        <v>126</v>
      </c>
      <c r="AX424" s="21" t="s">
        <v>1307</v>
      </c>
      <c r="AY424" s="21" t="str">
        <f>"https://doi.org/"&amp;Table1[[#This Row],[DOI]]</f>
        <v>https://doi.org/10.1016/j.hbrcj.2015.11.003</v>
      </c>
      <c r="AZ424" s="21" t="s">
        <v>1581</v>
      </c>
      <c r="BA424" s="21" t="s">
        <v>737</v>
      </c>
      <c r="BB424" s="21" t="s">
        <v>737</v>
      </c>
      <c r="BC424" s="21" t="s">
        <v>120</v>
      </c>
      <c r="BD424" s="21" t="s">
        <v>120</v>
      </c>
      <c r="BE424" s="21" t="s">
        <v>1346</v>
      </c>
      <c r="BF424" s="21" t="s">
        <v>120</v>
      </c>
      <c r="BG424" s="21" t="s">
        <v>120</v>
      </c>
      <c r="BH424" s="21" t="s">
        <v>120</v>
      </c>
      <c r="BI424" s="21" t="s">
        <v>120</v>
      </c>
      <c r="BJ424" s="21" t="s">
        <v>120</v>
      </c>
      <c r="BK424" s="21" t="s">
        <v>120</v>
      </c>
      <c r="BL424" s="21" t="s">
        <v>120</v>
      </c>
      <c r="BM424" s="21" t="s">
        <v>120</v>
      </c>
      <c r="BN424" s="21" t="s">
        <v>120</v>
      </c>
      <c r="BO424" s="21" t="s">
        <v>120</v>
      </c>
      <c r="BP424" s="21" t="s">
        <v>120</v>
      </c>
      <c r="BQ424" s="21" t="s">
        <v>120</v>
      </c>
      <c r="BR424" s="21" t="s">
        <v>120</v>
      </c>
      <c r="BS424" s="21" t="s">
        <v>120</v>
      </c>
      <c r="BT424" s="21" t="s">
        <v>120</v>
      </c>
      <c r="BU424" s="21" t="s">
        <v>120</v>
      </c>
      <c r="BV424" s="21" t="s">
        <v>120</v>
      </c>
      <c r="BW424" s="22" t="s">
        <v>392</v>
      </c>
      <c r="BX424" s="23" t="str">
        <f>_xlfn.XLOOKUP(BW424,dimensions_items!$B$4:$B$35,dimensions_items!$C$4:$C$35,"NULL",0)</f>
        <v>R5.2ASIA</v>
      </c>
      <c r="BY424" s="23" t="s">
        <v>25</v>
      </c>
      <c r="BZ424" s="28" t="s">
        <v>1493</v>
      </c>
      <c r="CA424" s="22" t="s">
        <v>18</v>
      </c>
      <c r="CB424" s="22" t="s">
        <v>23</v>
      </c>
      <c r="CC424" s="21" t="str">
        <f t="shared" si="21"/>
        <v>RS</v>
      </c>
      <c r="CD424" s="21" t="str">
        <f t="shared" si="22"/>
        <v>M</v>
      </c>
      <c r="CE424" s="21" t="str">
        <f t="shared" si="23"/>
        <v>ASIA_IND</v>
      </c>
      <c r="CF424" s="21" t="str">
        <f>IF(ISNUMBER(Table1[[#This Row],[concrete]]),Table1[[#This Row],[concrete]],IF(AND(ISNUMBER(Table1[[#This Row],[cement]]),ISNUMBER(Table1[[#This Row],[aggregates]])),Table1[[#This Row],[cement]]+Table1[[#This Row],[aggregates]],""))</f>
        <v/>
      </c>
    </row>
    <row r="425" spans="1:84" s="8" customFormat="1">
      <c r="A425" s="10">
        <v>423</v>
      </c>
      <c r="B425" s="21" t="s">
        <v>381</v>
      </c>
      <c r="C425" s="21" t="s">
        <v>119</v>
      </c>
      <c r="D425" s="39"/>
      <c r="E425" s="10"/>
      <c r="F425" s="39"/>
      <c r="G425" s="39"/>
      <c r="H425" s="39"/>
      <c r="I425" s="39"/>
      <c r="J425" s="120"/>
      <c r="K425" s="120"/>
      <c r="L425" s="120"/>
      <c r="M425" s="120"/>
      <c r="N425" s="120"/>
      <c r="O425" s="120"/>
      <c r="P425" s="120"/>
      <c r="Q425" s="120"/>
      <c r="R425" s="120"/>
      <c r="S425" s="120"/>
      <c r="T425" s="120"/>
      <c r="U425" s="120"/>
      <c r="V425" s="120"/>
      <c r="W425" s="120"/>
      <c r="X425" s="120"/>
      <c r="Y425" s="120"/>
      <c r="Z425" s="120"/>
      <c r="AA425" s="120"/>
      <c r="AB425" s="120">
        <v>2.599090318</v>
      </c>
      <c r="AC425" s="120"/>
      <c r="AD425" s="120"/>
      <c r="AE425" s="120"/>
      <c r="AF425" s="120"/>
      <c r="AG425" s="120"/>
      <c r="AH425" s="120"/>
      <c r="AI425" s="120"/>
      <c r="AJ425" s="120"/>
      <c r="AK425" s="120"/>
      <c r="AL425" s="21" t="s">
        <v>120</v>
      </c>
      <c r="AM425" s="39">
        <v>1</v>
      </c>
      <c r="AN425" s="21" t="s">
        <v>118</v>
      </c>
      <c r="AO425" s="21" t="s">
        <v>20</v>
      </c>
      <c r="AP425" s="21" t="s">
        <v>601</v>
      </c>
      <c r="AQ425" s="21" t="s">
        <v>228</v>
      </c>
      <c r="AR425" s="21" t="s">
        <v>120</v>
      </c>
      <c r="AS425" s="21" t="s">
        <v>876</v>
      </c>
      <c r="AT425" s="39">
        <v>2012</v>
      </c>
      <c r="AU425" s="21" t="s">
        <v>877</v>
      </c>
      <c r="AV425" s="21" t="s">
        <v>878</v>
      </c>
      <c r="AW425" s="21" t="s">
        <v>126</v>
      </c>
      <c r="AX425" s="50" t="s">
        <v>1308</v>
      </c>
      <c r="AY425" s="21" t="str">
        <f>"https://doi.org/"&amp;Table1[[#This Row],[DOI]]</f>
        <v>https://doi.org/10.1016/j.apenergy.2011.05.054</v>
      </c>
      <c r="AZ425" s="21" t="s">
        <v>120</v>
      </c>
      <c r="BA425" s="21" t="s">
        <v>737</v>
      </c>
      <c r="BB425" s="21" t="s">
        <v>737</v>
      </c>
      <c r="BC425" s="21" t="s">
        <v>120</v>
      </c>
      <c r="BD425" s="21" t="s">
        <v>120</v>
      </c>
      <c r="BE425" s="21" t="s">
        <v>1346</v>
      </c>
      <c r="BF425" s="21" t="s">
        <v>120</v>
      </c>
      <c r="BG425" s="21" t="s">
        <v>120</v>
      </c>
      <c r="BH425" s="21" t="s">
        <v>120</v>
      </c>
      <c r="BI425" s="21" t="s">
        <v>120</v>
      </c>
      <c r="BJ425" s="21" t="s">
        <v>120</v>
      </c>
      <c r="BK425" s="21" t="s">
        <v>120</v>
      </c>
      <c r="BL425" s="21" t="s">
        <v>120</v>
      </c>
      <c r="BM425" s="21" t="s">
        <v>120</v>
      </c>
      <c r="BN425" s="21" t="s">
        <v>120</v>
      </c>
      <c r="BO425" s="21" t="s">
        <v>120</v>
      </c>
      <c r="BP425" s="21" t="s">
        <v>120</v>
      </c>
      <c r="BQ425" s="21" t="s">
        <v>120</v>
      </c>
      <c r="BR425" s="21" t="s">
        <v>120</v>
      </c>
      <c r="BS425" s="21" t="s">
        <v>120</v>
      </c>
      <c r="BT425" s="21" t="s">
        <v>120</v>
      </c>
      <c r="BU425" s="21" t="s">
        <v>120</v>
      </c>
      <c r="BV425" s="21" t="s">
        <v>120</v>
      </c>
      <c r="BW425" s="22" t="s">
        <v>392</v>
      </c>
      <c r="BX425" s="23" t="str">
        <f>_xlfn.XLOOKUP(BW425,dimensions_items!$B$4:$B$35,dimensions_items!$C$4:$C$35,"NULL",0)</f>
        <v>R5.2ASIA</v>
      </c>
      <c r="BY425" s="23" t="s">
        <v>16</v>
      </c>
      <c r="BZ425" s="22" t="s">
        <v>17</v>
      </c>
      <c r="CA425" s="22" t="s">
        <v>18</v>
      </c>
      <c r="CB425" s="22" t="s">
        <v>19</v>
      </c>
      <c r="CC425" s="21" t="str">
        <f t="shared" si="21"/>
        <v>RS</v>
      </c>
      <c r="CD425" s="21" t="str">
        <f t="shared" si="22"/>
        <v>C</v>
      </c>
      <c r="CE425" s="21" t="str">
        <f t="shared" si="23"/>
        <v>ASIA_IND</v>
      </c>
      <c r="CF425" s="21" t="str">
        <f>IF(ISNUMBER(Table1[[#This Row],[concrete]]),Table1[[#This Row],[concrete]],IF(AND(ISNUMBER(Table1[[#This Row],[cement]]),ISNUMBER(Table1[[#This Row],[aggregates]])),Table1[[#This Row],[cement]]+Table1[[#This Row],[aggregates]],""))</f>
        <v/>
      </c>
    </row>
    <row r="426" spans="1:84" s="8" customFormat="1">
      <c r="A426" s="10">
        <v>424</v>
      </c>
      <c r="B426" s="21" t="s">
        <v>381</v>
      </c>
      <c r="C426" s="21" t="s">
        <v>879</v>
      </c>
      <c r="D426" s="39"/>
      <c r="E426" s="10"/>
      <c r="F426" s="39"/>
      <c r="G426" s="39"/>
      <c r="H426" s="39"/>
      <c r="I426" s="39"/>
      <c r="J426" s="120">
        <v>5.8055555559999998</v>
      </c>
      <c r="K426" s="120"/>
      <c r="L426" s="120"/>
      <c r="M426" s="120">
        <v>42.472222219999999</v>
      </c>
      <c r="N426" s="120"/>
      <c r="O426" s="120"/>
      <c r="P426" s="120"/>
      <c r="Q426" s="120"/>
      <c r="R426" s="120"/>
      <c r="S426" s="120"/>
      <c r="T426" s="120"/>
      <c r="U426" s="120"/>
      <c r="V426" s="120"/>
      <c r="W426" s="120"/>
      <c r="X426" s="120"/>
      <c r="Y426" s="120"/>
      <c r="Z426" s="120"/>
      <c r="AA426" s="120"/>
      <c r="AB426" s="120"/>
      <c r="AC426" s="120"/>
      <c r="AD426" s="120"/>
      <c r="AE426" s="120"/>
      <c r="AF426" s="120"/>
      <c r="AG426" s="120"/>
      <c r="AH426" s="120"/>
      <c r="AI426" s="120"/>
      <c r="AJ426" s="120"/>
      <c r="AK426" s="120"/>
      <c r="AL426" s="21" t="s">
        <v>120</v>
      </c>
      <c r="AM426" s="39">
        <v>1</v>
      </c>
      <c r="AN426" s="21" t="s">
        <v>118</v>
      </c>
      <c r="AO426" s="21" t="s">
        <v>20</v>
      </c>
      <c r="AP426" s="21" t="s">
        <v>601</v>
      </c>
      <c r="AQ426" s="21" t="s">
        <v>228</v>
      </c>
      <c r="AR426" s="21" t="s">
        <v>120</v>
      </c>
      <c r="AS426" s="21" t="s">
        <v>880</v>
      </c>
      <c r="AT426" s="39">
        <v>2009</v>
      </c>
      <c r="AU426" s="21" t="s">
        <v>881</v>
      </c>
      <c r="AV426" s="21" t="s">
        <v>882</v>
      </c>
      <c r="AW426" s="21" t="s">
        <v>126</v>
      </c>
      <c r="AX426" s="21" t="s">
        <v>1309</v>
      </c>
      <c r="AY426" s="21" t="str">
        <f>"https://doi.org/"&amp;Table1[[#This Row],[DOI]]</f>
        <v>https://doi.org/10.1016/j.renene.2008.04.002</v>
      </c>
      <c r="AZ426" s="21" t="s">
        <v>120</v>
      </c>
      <c r="BA426" s="21" t="s">
        <v>737</v>
      </c>
      <c r="BB426" s="21" t="s">
        <v>737</v>
      </c>
      <c r="BC426" s="21" t="s">
        <v>120</v>
      </c>
      <c r="BD426" s="21" t="s">
        <v>120</v>
      </c>
      <c r="BE426" s="21" t="s">
        <v>1346</v>
      </c>
      <c r="BF426" s="21" t="s">
        <v>120</v>
      </c>
      <c r="BG426" s="21" t="s">
        <v>120</v>
      </c>
      <c r="BH426" s="21" t="s">
        <v>120</v>
      </c>
      <c r="BI426" s="21" t="s">
        <v>120</v>
      </c>
      <c r="BJ426" s="21" t="s">
        <v>120</v>
      </c>
      <c r="BK426" s="21" t="s">
        <v>120</v>
      </c>
      <c r="BL426" s="21" t="s">
        <v>120</v>
      </c>
      <c r="BM426" s="21" t="s">
        <v>120</v>
      </c>
      <c r="BN426" s="21" t="s">
        <v>120</v>
      </c>
      <c r="BO426" s="21" t="s">
        <v>120</v>
      </c>
      <c r="BP426" s="21" t="s">
        <v>120</v>
      </c>
      <c r="BQ426" s="21" t="s">
        <v>120</v>
      </c>
      <c r="BR426" s="21" t="s">
        <v>120</v>
      </c>
      <c r="BS426" s="21" t="s">
        <v>120</v>
      </c>
      <c r="BT426" s="21" t="s">
        <v>120</v>
      </c>
      <c r="BU426" s="21" t="s">
        <v>120</v>
      </c>
      <c r="BV426" s="21" t="s">
        <v>120</v>
      </c>
      <c r="BW426" s="22" t="s">
        <v>392</v>
      </c>
      <c r="BX426" s="23" t="str">
        <f>_xlfn.XLOOKUP(BW426,dimensions_items!$B$4:$B$35,dimensions_items!$C$4:$C$35,"NULL",0)</f>
        <v>R5.2ASIA</v>
      </c>
      <c r="BY426" s="23" t="s">
        <v>16</v>
      </c>
      <c r="BZ426" s="22" t="s">
        <v>1493</v>
      </c>
      <c r="CA426" s="22" t="s">
        <v>18</v>
      </c>
      <c r="CB426" s="22" t="s">
        <v>19</v>
      </c>
      <c r="CC426" s="21" t="str">
        <f t="shared" si="21"/>
        <v>RS</v>
      </c>
      <c r="CD426" s="21" t="str">
        <f t="shared" si="22"/>
        <v>M</v>
      </c>
      <c r="CE426" s="21" t="str">
        <f t="shared" si="23"/>
        <v>ASIA_IND</v>
      </c>
      <c r="CF426" s="21">
        <f>IF(ISNUMBER(Table1[[#This Row],[concrete]]),Table1[[#This Row],[concrete]],IF(AND(ISNUMBER(Table1[[#This Row],[cement]]),ISNUMBER(Table1[[#This Row],[aggregates]])),Table1[[#This Row],[cement]]+Table1[[#This Row],[aggregates]],""))</f>
        <v>42.472222219999999</v>
      </c>
    </row>
    <row r="427" spans="1:84" s="8" customFormat="1">
      <c r="A427" s="10">
        <v>425</v>
      </c>
      <c r="B427" s="21" t="s">
        <v>883</v>
      </c>
      <c r="C427" s="21" t="s">
        <v>119</v>
      </c>
      <c r="D427" s="39"/>
      <c r="E427" s="10"/>
      <c r="F427" s="39">
        <v>45.297703650000003</v>
      </c>
      <c r="G427" s="39"/>
      <c r="H427" s="39"/>
      <c r="I427" s="39"/>
      <c r="J427" s="120"/>
      <c r="K427" s="120"/>
      <c r="L427" s="120"/>
      <c r="M427" s="120">
        <v>1315.51332</v>
      </c>
      <c r="N427" s="120"/>
      <c r="O427" s="120"/>
      <c r="P427" s="120"/>
      <c r="Q427" s="120"/>
      <c r="R427" s="120"/>
      <c r="S427" s="120"/>
      <c r="T427" s="120"/>
      <c r="U427" s="120"/>
      <c r="V427" s="120"/>
      <c r="W427" s="120"/>
      <c r="X427" s="120"/>
      <c r="Y427" s="120"/>
      <c r="Z427" s="120"/>
      <c r="AA427" s="120"/>
      <c r="AB427" s="120">
        <v>5.950543379</v>
      </c>
      <c r="AC427" s="120"/>
      <c r="AD427" s="120"/>
      <c r="AE427" s="120"/>
      <c r="AF427" s="120"/>
      <c r="AG427" s="120"/>
      <c r="AH427" s="120"/>
      <c r="AI427" s="120"/>
      <c r="AJ427" s="120"/>
      <c r="AK427" s="120"/>
      <c r="AL427" s="21" t="s">
        <v>884</v>
      </c>
      <c r="AM427" s="39">
        <v>8</v>
      </c>
      <c r="AN427" s="21" t="s">
        <v>118</v>
      </c>
      <c r="AO427" s="21" t="s">
        <v>24</v>
      </c>
      <c r="AP427" s="21" t="s">
        <v>601</v>
      </c>
      <c r="AQ427" s="21" t="s">
        <v>228</v>
      </c>
      <c r="AR427" s="21" t="s">
        <v>120</v>
      </c>
      <c r="AS427" s="21" t="s">
        <v>885</v>
      </c>
      <c r="AT427" s="39">
        <v>2017</v>
      </c>
      <c r="AU427" s="21" t="s">
        <v>886</v>
      </c>
      <c r="AV427" s="21" t="s">
        <v>887</v>
      </c>
      <c r="AW427" s="21" t="s">
        <v>126</v>
      </c>
      <c r="AX427" s="21" t="s">
        <v>1310</v>
      </c>
      <c r="AY427" s="21" t="str">
        <f>"https://doi.org/"&amp;Table1[[#This Row],[DOI]]</f>
        <v>https://doi.org/10.1016/j.rser.2017.03.038</v>
      </c>
      <c r="AZ427" s="21" t="s">
        <v>1582</v>
      </c>
      <c r="BA427" s="21" t="s">
        <v>737</v>
      </c>
      <c r="BB427" s="21" t="s">
        <v>737</v>
      </c>
      <c r="BC427" s="21" t="s">
        <v>120</v>
      </c>
      <c r="BD427" s="21" t="s">
        <v>120</v>
      </c>
      <c r="BE427" s="21" t="s">
        <v>1346</v>
      </c>
      <c r="BF427" s="21" t="s">
        <v>120</v>
      </c>
      <c r="BG427" s="21" t="s">
        <v>120</v>
      </c>
      <c r="BH427" s="21" t="s">
        <v>120</v>
      </c>
      <c r="BI427" s="21" t="s">
        <v>120</v>
      </c>
      <c r="BJ427" s="21" t="s">
        <v>120</v>
      </c>
      <c r="BK427" s="21" t="s">
        <v>120</v>
      </c>
      <c r="BL427" s="21" t="s">
        <v>120</v>
      </c>
      <c r="BM427" s="21" t="s">
        <v>120</v>
      </c>
      <c r="BN427" s="21" t="s">
        <v>120</v>
      </c>
      <c r="BO427" s="21" t="s">
        <v>120</v>
      </c>
      <c r="BP427" s="21" t="s">
        <v>120</v>
      </c>
      <c r="BQ427" s="21" t="s">
        <v>120</v>
      </c>
      <c r="BR427" s="21" t="s">
        <v>120</v>
      </c>
      <c r="BS427" s="21" t="s">
        <v>120</v>
      </c>
      <c r="BT427" s="21" t="s">
        <v>120</v>
      </c>
      <c r="BU427" s="21" t="s">
        <v>120</v>
      </c>
      <c r="BV427" s="21" t="s">
        <v>120</v>
      </c>
      <c r="BW427" s="22" t="s">
        <v>888</v>
      </c>
      <c r="BX427" s="23" t="str">
        <f>_xlfn.XLOOKUP(BW427,dimensions_items!$B$4:$B$35,dimensions_items!$C$4:$C$35,"NULL",0)</f>
        <v>R5.2OECD</v>
      </c>
      <c r="BY427" s="21" t="s">
        <v>37</v>
      </c>
      <c r="BZ427" s="22" t="s">
        <v>26</v>
      </c>
      <c r="CA427" s="22" t="s">
        <v>18</v>
      </c>
      <c r="CB427" s="22" t="s">
        <v>19</v>
      </c>
      <c r="CC427" s="21" t="str">
        <f t="shared" si="21"/>
        <v>RM</v>
      </c>
      <c r="CD427" s="21" t="str">
        <f t="shared" si="22"/>
        <v>C</v>
      </c>
      <c r="CE427" s="21" t="str">
        <f t="shared" si="23"/>
        <v>OECD_KOR</v>
      </c>
      <c r="CF427" s="21">
        <f>IF(ISNUMBER(Table1[[#This Row],[concrete]]),Table1[[#This Row],[concrete]],IF(AND(ISNUMBER(Table1[[#This Row],[cement]]),ISNUMBER(Table1[[#This Row],[aggregates]])),Table1[[#This Row],[cement]]+Table1[[#This Row],[aggregates]],""))</f>
        <v>1315.51332</v>
      </c>
    </row>
    <row r="428" spans="1:84" s="8" customFormat="1">
      <c r="A428" s="10">
        <v>426</v>
      </c>
      <c r="B428" s="21" t="s">
        <v>883</v>
      </c>
      <c r="C428" s="21" t="s">
        <v>119</v>
      </c>
      <c r="D428" s="39"/>
      <c r="E428" s="10"/>
      <c r="F428" s="39">
        <v>93.303604609999994</v>
      </c>
      <c r="G428" s="39"/>
      <c r="H428" s="39"/>
      <c r="I428" s="39"/>
      <c r="J428" s="120"/>
      <c r="K428" s="120"/>
      <c r="L428" s="120"/>
      <c r="M428" s="120">
        <v>2159.7658860000001</v>
      </c>
      <c r="N428" s="120"/>
      <c r="O428" s="120"/>
      <c r="P428" s="120"/>
      <c r="Q428" s="120"/>
      <c r="R428" s="120"/>
      <c r="S428" s="120"/>
      <c r="T428" s="120"/>
      <c r="U428" s="120"/>
      <c r="V428" s="120"/>
      <c r="W428" s="120"/>
      <c r="X428" s="120"/>
      <c r="Y428" s="120"/>
      <c r="Z428" s="120"/>
      <c r="AA428" s="120"/>
      <c r="AB428" s="120"/>
      <c r="AC428" s="120"/>
      <c r="AD428" s="120"/>
      <c r="AE428" s="120"/>
      <c r="AF428" s="120"/>
      <c r="AG428" s="120"/>
      <c r="AH428" s="120"/>
      <c r="AI428" s="120"/>
      <c r="AJ428" s="120"/>
      <c r="AK428" s="120"/>
      <c r="AL428" s="21" t="s">
        <v>120</v>
      </c>
      <c r="AM428" s="39" t="s">
        <v>120</v>
      </c>
      <c r="AN428" s="21" t="s">
        <v>118</v>
      </c>
      <c r="AO428" s="21" t="s">
        <v>20</v>
      </c>
      <c r="AP428" s="21" t="s">
        <v>601</v>
      </c>
      <c r="AQ428" s="21" t="s">
        <v>228</v>
      </c>
      <c r="AR428" s="21" t="s">
        <v>120</v>
      </c>
      <c r="AS428" s="21" t="s">
        <v>889</v>
      </c>
      <c r="AT428" s="39">
        <v>2012</v>
      </c>
      <c r="AU428" s="21" t="s">
        <v>890</v>
      </c>
      <c r="AV428" s="21" t="s">
        <v>867</v>
      </c>
      <c r="AW428" s="21" t="s">
        <v>126</v>
      </c>
      <c r="AX428" s="21" t="s">
        <v>1311</v>
      </c>
      <c r="AY428" s="21" t="str">
        <f>"https://doi.org/"&amp;Table1[[#This Row],[DOI]]</f>
        <v>https://doi.org/10.1016/j.enbuild.2012.02.041</v>
      </c>
      <c r="AZ428" s="21" t="s">
        <v>120</v>
      </c>
      <c r="BA428" s="21" t="s">
        <v>737</v>
      </c>
      <c r="BB428" s="21" t="s">
        <v>737</v>
      </c>
      <c r="BC428" s="21" t="s">
        <v>120</v>
      </c>
      <c r="BD428" s="21" t="s">
        <v>120</v>
      </c>
      <c r="BE428" s="21" t="s">
        <v>1346</v>
      </c>
      <c r="BF428" s="21" t="s">
        <v>120</v>
      </c>
      <c r="BG428" s="21" t="s">
        <v>120</v>
      </c>
      <c r="BH428" s="21" t="s">
        <v>120</v>
      </c>
      <c r="BI428" s="21" t="s">
        <v>120</v>
      </c>
      <c r="BJ428" s="21" t="s">
        <v>120</v>
      </c>
      <c r="BK428" s="21" t="s">
        <v>120</v>
      </c>
      <c r="BL428" s="21" t="s">
        <v>120</v>
      </c>
      <c r="BM428" s="21" t="s">
        <v>120</v>
      </c>
      <c r="BN428" s="21" t="s">
        <v>120</v>
      </c>
      <c r="BO428" s="21" t="s">
        <v>120</v>
      </c>
      <c r="BP428" s="21" t="s">
        <v>120</v>
      </c>
      <c r="BQ428" s="21" t="s">
        <v>120</v>
      </c>
      <c r="BR428" s="21" t="s">
        <v>120</v>
      </c>
      <c r="BS428" s="21" t="s">
        <v>120</v>
      </c>
      <c r="BT428" s="21" t="s">
        <v>120</v>
      </c>
      <c r="BU428" s="21" t="s">
        <v>120</v>
      </c>
      <c r="BV428" s="21" t="s">
        <v>120</v>
      </c>
      <c r="BW428" s="22" t="s">
        <v>888</v>
      </c>
      <c r="BX428" s="23" t="str">
        <f>_xlfn.XLOOKUP(BW428,dimensions_items!$B$4:$B$35,dimensions_items!$C$4:$C$35,"NULL",0)</f>
        <v>R5.2OECD</v>
      </c>
      <c r="BY428" s="23" t="s">
        <v>40</v>
      </c>
      <c r="BZ428" s="28" t="s">
        <v>26</v>
      </c>
      <c r="CA428" s="29" t="s">
        <v>18</v>
      </c>
      <c r="CB428" s="22" t="s">
        <v>23</v>
      </c>
      <c r="CC428" s="21" t="str">
        <f t="shared" si="21"/>
        <v>RM</v>
      </c>
      <c r="CD428" s="21" t="str">
        <f t="shared" si="22"/>
        <v>C</v>
      </c>
      <c r="CE428" s="21" t="str">
        <f t="shared" si="23"/>
        <v>OECD_KOR</v>
      </c>
      <c r="CF428" s="21">
        <f>IF(ISNUMBER(Table1[[#This Row],[concrete]]),Table1[[#This Row],[concrete]],IF(AND(ISNUMBER(Table1[[#This Row],[cement]]),ISNUMBER(Table1[[#This Row],[aggregates]])),Table1[[#This Row],[cement]]+Table1[[#This Row],[aggregates]],""))</f>
        <v>2159.7658860000001</v>
      </c>
    </row>
    <row r="429" spans="1:84" s="8" customFormat="1">
      <c r="A429" s="10">
        <v>427</v>
      </c>
      <c r="B429" s="21" t="s">
        <v>883</v>
      </c>
      <c r="C429" s="21" t="s">
        <v>119</v>
      </c>
      <c r="D429" s="39"/>
      <c r="E429" s="10"/>
      <c r="F429" s="39">
        <v>100.3631554</v>
      </c>
      <c r="G429" s="39"/>
      <c r="H429" s="39"/>
      <c r="I429" s="39"/>
      <c r="J429" s="120"/>
      <c r="K429" s="120"/>
      <c r="L429" s="120"/>
      <c r="M429" s="120">
        <v>2024.2760940000001</v>
      </c>
      <c r="N429" s="120"/>
      <c r="O429" s="120"/>
      <c r="P429" s="120"/>
      <c r="Q429" s="120"/>
      <c r="R429" s="120"/>
      <c r="S429" s="120"/>
      <c r="T429" s="120"/>
      <c r="U429" s="120"/>
      <c r="V429" s="120"/>
      <c r="W429" s="120"/>
      <c r="X429" s="120"/>
      <c r="Y429" s="120"/>
      <c r="Z429" s="120"/>
      <c r="AA429" s="120"/>
      <c r="AB429" s="120"/>
      <c r="AC429" s="120"/>
      <c r="AD429" s="120"/>
      <c r="AE429" s="120"/>
      <c r="AF429" s="120"/>
      <c r="AG429" s="120"/>
      <c r="AH429" s="120"/>
      <c r="AI429" s="120"/>
      <c r="AJ429" s="120"/>
      <c r="AK429" s="120"/>
      <c r="AL429" s="21" t="s">
        <v>120</v>
      </c>
      <c r="AM429" s="39" t="s">
        <v>120</v>
      </c>
      <c r="AN429" s="21" t="s">
        <v>118</v>
      </c>
      <c r="AO429" s="21" t="s">
        <v>20</v>
      </c>
      <c r="AP429" s="21" t="s">
        <v>601</v>
      </c>
      <c r="AQ429" s="21" t="s">
        <v>228</v>
      </c>
      <c r="AR429" s="21" t="s">
        <v>120</v>
      </c>
      <c r="AS429" s="21" t="s">
        <v>889</v>
      </c>
      <c r="AT429" s="39">
        <v>2012</v>
      </c>
      <c r="AU429" s="21" t="s">
        <v>890</v>
      </c>
      <c r="AV429" s="21" t="s">
        <v>867</v>
      </c>
      <c r="AW429" s="21" t="s">
        <v>126</v>
      </c>
      <c r="AX429" s="21" t="s">
        <v>1311</v>
      </c>
      <c r="AY429" s="21" t="str">
        <f>"https://doi.org/"&amp;Table1[[#This Row],[DOI]]</f>
        <v>https://doi.org/10.1016/j.enbuild.2012.02.041</v>
      </c>
      <c r="AZ429" s="21" t="s">
        <v>120</v>
      </c>
      <c r="BA429" s="21" t="s">
        <v>737</v>
      </c>
      <c r="BB429" s="21" t="s">
        <v>737</v>
      </c>
      <c r="BC429" s="21" t="s">
        <v>120</v>
      </c>
      <c r="BD429" s="21" t="s">
        <v>120</v>
      </c>
      <c r="BE429" s="21" t="s">
        <v>1346</v>
      </c>
      <c r="BF429" s="21" t="s">
        <v>120</v>
      </c>
      <c r="BG429" s="21" t="s">
        <v>120</v>
      </c>
      <c r="BH429" s="21" t="s">
        <v>120</v>
      </c>
      <c r="BI429" s="21" t="s">
        <v>120</v>
      </c>
      <c r="BJ429" s="21" t="s">
        <v>120</v>
      </c>
      <c r="BK429" s="21" t="s">
        <v>120</v>
      </c>
      <c r="BL429" s="21" t="s">
        <v>120</v>
      </c>
      <c r="BM429" s="21" t="s">
        <v>120</v>
      </c>
      <c r="BN429" s="21" t="s">
        <v>120</v>
      </c>
      <c r="BO429" s="21" t="s">
        <v>120</v>
      </c>
      <c r="BP429" s="21" t="s">
        <v>120</v>
      </c>
      <c r="BQ429" s="21" t="s">
        <v>120</v>
      </c>
      <c r="BR429" s="21" t="s">
        <v>120</v>
      </c>
      <c r="BS429" s="21" t="s">
        <v>120</v>
      </c>
      <c r="BT429" s="21" t="s">
        <v>120</v>
      </c>
      <c r="BU429" s="21" t="s">
        <v>120</v>
      </c>
      <c r="BV429" s="21" t="s">
        <v>120</v>
      </c>
      <c r="BW429" s="22" t="s">
        <v>888</v>
      </c>
      <c r="BX429" s="23" t="str">
        <f>_xlfn.XLOOKUP(BW429,dimensions_items!$B$4:$B$35,dimensions_items!$C$4:$C$35,"NULL",0)</f>
        <v>R5.2OECD</v>
      </c>
      <c r="BY429" s="23" t="s">
        <v>40</v>
      </c>
      <c r="BZ429" s="28" t="s">
        <v>26</v>
      </c>
      <c r="CA429" s="22" t="s">
        <v>18</v>
      </c>
      <c r="CB429" s="22" t="s">
        <v>23</v>
      </c>
      <c r="CC429" s="21" t="str">
        <f t="shared" si="21"/>
        <v>RM</v>
      </c>
      <c r="CD429" s="21" t="str">
        <f t="shared" si="22"/>
        <v>C</v>
      </c>
      <c r="CE429" s="21" t="str">
        <f t="shared" si="23"/>
        <v>OECD_KOR</v>
      </c>
      <c r="CF429" s="21">
        <f>IF(ISNUMBER(Table1[[#This Row],[concrete]]),Table1[[#This Row],[concrete]],IF(AND(ISNUMBER(Table1[[#This Row],[cement]]),ISNUMBER(Table1[[#This Row],[aggregates]])),Table1[[#This Row],[cement]]+Table1[[#This Row],[aggregates]],""))</f>
        <v>2024.2760940000001</v>
      </c>
    </row>
    <row r="430" spans="1:84" s="8" customFormat="1">
      <c r="A430" s="10">
        <v>428</v>
      </c>
      <c r="B430" s="21" t="s">
        <v>883</v>
      </c>
      <c r="C430" s="21" t="s">
        <v>119</v>
      </c>
      <c r="D430" s="39"/>
      <c r="E430" s="10"/>
      <c r="F430" s="39">
        <v>132.4123788</v>
      </c>
      <c r="G430" s="39"/>
      <c r="H430" s="39"/>
      <c r="I430" s="39"/>
      <c r="J430" s="120"/>
      <c r="K430" s="120"/>
      <c r="L430" s="120"/>
      <c r="M430" s="120">
        <v>2768.2475760000002</v>
      </c>
      <c r="N430" s="120"/>
      <c r="O430" s="120"/>
      <c r="P430" s="120"/>
      <c r="Q430" s="120"/>
      <c r="R430" s="120"/>
      <c r="S430" s="120"/>
      <c r="T430" s="120"/>
      <c r="U430" s="120"/>
      <c r="V430" s="120"/>
      <c r="W430" s="120"/>
      <c r="X430" s="120"/>
      <c r="Y430" s="120"/>
      <c r="Z430" s="120"/>
      <c r="AA430" s="120"/>
      <c r="AB430" s="120"/>
      <c r="AC430" s="120"/>
      <c r="AD430" s="120"/>
      <c r="AE430" s="120"/>
      <c r="AF430" s="120"/>
      <c r="AG430" s="120"/>
      <c r="AH430" s="120"/>
      <c r="AI430" s="120"/>
      <c r="AJ430" s="120"/>
      <c r="AK430" s="120"/>
      <c r="AL430" s="21" t="s">
        <v>120</v>
      </c>
      <c r="AM430" s="39" t="s">
        <v>120</v>
      </c>
      <c r="AN430" s="21" t="s">
        <v>118</v>
      </c>
      <c r="AO430" s="21" t="s">
        <v>20</v>
      </c>
      <c r="AP430" s="21" t="s">
        <v>601</v>
      </c>
      <c r="AQ430" s="21" t="s">
        <v>228</v>
      </c>
      <c r="AR430" s="21" t="s">
        <v>120</v>
      </c>
      <c r="AS430" s="21" t="s">
        <v>889</v>
      </c>
      <c r="AT430" s="39">
        <v>2012</v>
      </c>
      <c r="AU430" s="21" t="s">
        <v>890</v>
      </c>
      <c r="AV430" s="21" t="s">
        <v>867</v>
      </c>
      <c r="AW430" s="21" t="s">
        <v>126</v>
      </c>
      <c r="AX430" s="21" t="s">
        <v>1311</v>
      </c>
      <c r="AY430" s="21" t="str">
        <f>"https://doi.org/"&amp;Table1[[#This Row],[DOI]]</f>
        <v>https://doi.org/10.1016/j.enbuild.2012.02.041</v>
      </c>
      <c r="AZ430" s="21" t="s">
        <v>120</v>
      </c>
      <c r="BA430" s="21" t="s">
        <v>737</v>
      </c>
      <c r="BB430" s="21" t="s">
        <v>737</v>
      </c>
      <c r="BC430" s="21" t="s">
        <v>120</v>
      </c>
      <c r="BD430" s="21" t="s">
        <v>120</v>
      </c>
      <c r="BE430" s="21" t="s">
        <v>1346</v>
      </c>
      <c r="BF430" s="21" t="s">
        <v>120</v>
      </c>
      <c r="BG430" s="21" t="s">
        <v>120</v>
      </c>
      <c r="BH430" s="21" t="s">
        <v>120</v>
      </c>
      <c r="BI430" s="21" t="s">
        <v>120</v>
      </c>
      <c r="BJ430" s="21" t="s">
        <v>120</v>
      </c>
      <c r="BK430" s="21" t="s">
        <v>120</v>
      </c>
      <c r="BL430" s="21" t="s">
        <v>120</v>
      </c>
      <c r="BM430" s="21" t="s">
        <v>120</v>
      </c>
      <c r="BN430" s="21" t="s">
        <v>120</v>
      </c>
      <c r="BO430" s="21" t="s">
        <v>120</v>
      </c>
      <c r="BP430" s="21" t="s">
        <v>120</v>
      </c>
      <c r="BQ430" s="21" t="s">
        <v>120</v>
      </c>
      <c r="BR430" s="21" t="s">
        <v>120</v>
      </c>
      <c r="BS430" s="21" t="s">
        <v>120</v>
      </c>
      <c r="BT430" s="21" t="s">
        <v>120</v>
      </c>
      <c r="BU430" s="21" t="s">
        <v>120</v>
      </c>
      <c r="BV430" s="21" t="s">
        <v>120</v>
      </c>
      <c r="BW430" s="22" t="s">
        <v>888</v>
      </c>
      <c r="BX430" s="23" t="str">
        <f>_xlfn.XLOOKUP(BW430,dimensions_items!$B$4:$B$35,dimensions_items!$C$4:$C$35,"NULL",0)</f>
        <v>R5.2OECD</v>
      </c>
      <c r="BY430" s="23" t="s">
        <v>40</v>
      </c>
      <c r="BZ430" s="28" t="s">
        <v>26</v>
      </c>
      <c r="CA430" s="22" t="s">
        <v>18</v>
      </c>
      <c r="CB430" s="22" t="s">
        <v>23</v>
      </c>
      <c r="CC430" s="21" t="str">
        <f t="shared" si="21"/>
        <v>RM</v>
      </c>
      <c r="CD430" s="21" t="str">
        <f t="shared" si="22"/>
        <v>C</v>
      </c>
      <c r="CE430" s="21" t="str">
        <f t="shared" si="23"/>
        <v>OECD_KOR</v>
      </c>
      <c r="CF430" s="21">
        <f>IF(ISNUMBER(Table1[[#This Row],[concrete]]),Table1[[#This Row],[concrete]],IF(AND(ISNUMBER(Table1[[#This Row],[cement]]),ISNUMBER(Table1[[#This Row],[aggregates]])),Table1[[#This Row],[cement]]+Table1[[#This Row],[aggregates]],""))</f>
        <v>2768.2475760000002</v>
      </c>
    </row>
    <row r="431" spans="1:84" s="8" customFormat="1">
      <c r="A431" s="10">
        <v>429</v>
      </c>
      <c r="B431" s="21" t="s">
        <v>883</v>
      </c>
      <c r="C431" s="21" t="s">
        <v>119</v>
      </c>
      <c r="D431" s="39"/>
      <c r="E431" s="10"/>
      <c r="F431" s="39">
        <v>96.293678839999998</v>
      </c>
      <c r="G431" s="39"/>
      <c r="H431" s="39"/>
      <c r="I431" s="39"/>
      <c r="J431" s="120"/>
      <c r="K431" s="120"/>
      <c r="L431" s="120"/>
      <c r="M431" s="120">
        <v>2160.8258080000001</v>
      </c>
      <c r="N431" s="120"/>
      <c r="O431" s="120"/>
      <c r="P431" s="120"/>
      <c r="Q431" s="120"/>
      <c r="R431" s="120"/>
      <c r="S431" s="120"/>
      <c r="T431" s="120"/>
      <c r="U431" s="120"/>
      <c r="V431" s="120"/>
      <c r="W431" s="120"/>
      <c r="X431" s="120"/>
      <c r="Y431" s="120"/>
      <c r="Z431" s="120"/>
      <c r="AA431" s="120"/>
      <c r="AB431" s="120"/>
      <c r="AC431" s="120"/>
      <c r="AD431" s="120"/>
      <c r="AE431" s="120"/>
      <c r="AF431" s="120"/>
      <c r="AG431" s="120"/>
      <c r="AH431" s="120"/>
      <c r="AI431" s="120"/>
      <c r="AJ431" s="120"/>
      <c r="AK431" s="120"/>
      <c r="AL431" s="21" t="s">
        <v>120</v>
      </c>
      <c r="AM431" s="39" t="s">
        <v>120</v>
      </c>
      <c r="AN431" s="21" t="s">
        <v>118</v>
      </c>
      <c r="AO431" s="21" t="s">
        <v>20</v>
      </c>
      <c r="AP431" s="21" t="s">
        <v>601</v>
      </c>
      <c r="AQ431" s="21" t="s">
        <v>228</v>
      </c>
      <c r="AR431" s="21" t="s">
        <v>120</v>
      </c>
      <c r="AS431" s="21" t="s">
        <v>889</v>
      </c>
      <c r="AT431" s="39">
        <v>2012</v>
      </c>
      <c r="AU431" s="21" t="s">
        <v>890</v>
      </c>
      <c r="AV431" s="21" t="s">
        <v>867</v>
      </c>
      <c r="AW431" s="21" t="s">
        <v>126</v>
      </c>
      <c r="AX431" s="21" t="s">
        <v>1311</v>
      </c>
      <c r="AY431" s="21" t="str">
        <f>"https://doi.org/"&amp;Table1[[#This Row],[DOI]]</f>
        <v>https://doi.org/10.1016/j.enbuild.2012.02.041</v>
      </c>
      <c r="AZ431" s="21" t="s">
        <v>120</v>
      </c>
      <c r="BA431" s="21" t="s">
        <v>737</v>
      </c>
      <c r="BB431" s="21" t="s">
        <v>737</v>
      </c>
      <c r="BC431" s="21" t="s">
        <v>120</v>
      </c>
      <c r="BD431" s="21" t="s">
        <v>120</v>
      </c>
      <c r="BE431" s="21" t="s">
        <v>1346</v>
      </c>
      <c r="BF431" s="21" t="s">
        <v>120</v>
      </c>
      <c r="BG431" s="21" t="s">
        <v>120</v>
      </c>
      <c r="BH431" s="21" t="s">
        <v>120</v>
      </c>
      <c r="BI431" s="21" t="s">
        <v>120</v>
      </c>
      <c r="BJ431" s="21" t="s">
        <v>120</v>
      </c>
      <c r="BK431" s="21" t="s">
        <v>120</v>
      </c>
      <c r="BL431" s="21" t="s">
        <v>120</v>
      </c>
      <c r="BM431" s="21" t="s">
        <v>120</v>
      </c>
      <c r="BN431" s="21" t="s">
        <v>120</v>
      </c>
      <c r="BO431" s="21" t="s">
        <v>120</v>
      </c>
      <c r="BP431" s="21" t="s">
        <v>120</v>
      </c>
      <c r="BQ431" s="21" t="s">
        <v>120</v>
      </c>
      <c r="BR431" s="21" t="s">
        <v>120</v>
      </c>
      <c r="BS431" s="21" t="s">
        <v>120</v>
      </c>
      <c r="BT431" s="21" t="s">
        <v>120</v>
      </c>
      <c r="BU431" s="21" t="s">
        <v>120</v>
      </c>
      <c r="BV431" s="21" t="s">
        <v>120</v>
      </c>
      <c r="BW431" s="22" t="s">
        <v>888</v>
      </c>
      <c r="BX431" s="23" t="str">
        <f>_xlfn.XLOOKUP(BW431,dimensions_items!$B$4:$B$35,dimensions_items!$C$4:$C$35,"NULL",0)</f>
        <v>R5.2OECD</v>
      </c>
      <c r="BY431" s="23" t="s">
        <v>40</v>
      </c>
      <c r="BZ431" s="28" t="s">
        <v>26</v>
      </c>
      <c r="CA431" s="22" t="s">
        <v>18</v>
      </c>
      <c r="CB431" s="22" t="s">
        <v>23</v>
      </c>
      <c r="CC431" s="21" t="str">
        <f t="shared" si="21"/>
        <v>RM</v>
      </c>
      <c r="CD431" s="21" t="str">
        <f t="shared" si="22"/>
        <v>C</v>
      </c>
      <c r="CE431" s="21" t="str">
        <f t="shared" si="23"/>
        <v>OECD_KOR</v>
      </c>
      <c r="CF431" s="21">
        <f>IF(ISNUMBER(Table1[[#This Row],[concrete]]),Table1[[#This Row],[concrete]],IF(AND(ISNUMBER(Table1[[#This Row],[cement]]),ISNUMBER(Table1[[#This Row],[aggregates]])),Table1[[#This Row],[cement]]+Table1[[#This Row],[aggregates]],""))</f>
        <v>2160.8258080000001</v>
      </c>
    </row>
    <row r="432" spans="1:84" s="8" customFormat="1">
      <c r="A432" s="10">
        <v>430</v>
      </c>
      <c r="B432" s="21" t="s">
        <v>883</v>
      </c>
      <c r="C432" s="21" t="s">
        <v>119</v>
      </c>
      <c r="D432" s="39"/>
      <c r="E432" s="10"/>
      <c r="F432" s="39">
        <v>109.8601626</v>
      </c>
      <c r="G432" s="39"/>
      <c r="H432" s="39"/>
      <c r="I432" s="39"/>
      <c r="J432" s="120"/>
      <c r="K432" s="120"/>
      <c r="L432" s="120"/>
      <c r="M432" s="120">
        <v>2579.1891599999999</v>
      </c>
      <c r="N432" s="120"/>
      <c r="O432" s="120"/>
      <c r="P432" s="120"/>
      <c r="Q432" s="120"/>
      <c r="R432" s="120"/>
      <c r="S432" s="120"/>
      <c r="T432" s="120"/>
      <c r="U432" s="120"/>
      <c r="V432" s="120"/>
      <c r="W432" s="120"/>
      <c r="X432" s="120"/>
      <c r="Y432" s="120"/>
      <c r="Z432" s="120"/>
      <c r="AA432" s="120"/>
      <c r="AB432" s="120"/>
      <c r="AC432" s="120"/>
      <c r="AD432" s="120"/>
      <c r="AE432" s="120"/>
      <c r="AF432" s="120"/>
      <c r="AG432" s="120"/>
      <c r="AH432" s="120"/>
      <c r="AI432" s="120"/>
      <c r="AJ432" s="120"/>
      <c r="AK432" s="120"/>
      <c r="AL432" s="21" t="s">
        <v>120</v>
      </c>
      <c r="AM432" s="39" t="s">
        <v>120</v>
      </c>
      <c r="AN432" s="21" t="s">
        <v>118</v>
      </c>
      <c r="AO432" s="21" t="s">
        <v>20</v>
      </c>
      <c r="AP432" s="21" t="s">
        <v>601</v>
      </c>
      <c r="AQ432" s="21" t="s">
        <v>228</v>
      </c>
      <c r="AR432" s="21" t="s">
        <v>120</v>
      </c>
      <c r="AS432" s="21" t="s">
        <v>889</v>
      </c>
      <c r="AT432" s="39">
        <v>2012</v>
      </c>
      <c r="AU432" s="21" t="s">
        <v>890</v>
      </c>
      <c r="AV432" s="21" t="s">
        <v>867</v>
      </c>
      <c r="AW432" s="21" t="s">
        <v>126</v>
      </c>
      <c r="AX432" s="21" t="s">
        <v>1311</v>
      </c>
      <c r="AY432" s="21" t="str">
        <f>"https://doi.org/"&amp;Table1[[#This Row],[DOI]]</f>
        <v>https://doi.org/10.1016/j.enbuild.2012.02.041</v>
      </c>
      <c r="AZ432" s="21" t="s">
        <v>120</v>
      </c>
      <c r="BA432" s="21" t="s">
        <v>737</v>
      </c>
      <c r="BB432" s="21" t="s">
        <v>737</v>
      </c>
      <c r="BC432" s="21" t="s">
        <v>120</v>
      </c>
      <c r="BD432" s="21" t="s">
        <v>120</v>
      </c>
      <c r="BE432" s="21" t="s">
        <v>1346</v>
      </c>
      <c r="BF432" s="21" t="s">
        <v>120</v>
      </c>
      <c r="BG432" s="21" t="s">
        <v>120</v>
      </c>
      <c r="BH432" s="21" t="s">
        <v>120</v>
      </c>
      <c r="BI432" s="21" t="s">
        <v>120</v>
      </c>
      <c r="BJ432" s="21" t="s">
        <v>120</v>
      </c>
      <c r="BK432" s="21" t="s">
        <v>120</v>
      </c>
      <c r="BL432" s="21" t="s">
        <v>120</v>
      </c>
      <c r="BM432" s="21" t="s">
        <v>120</v>
      </c>
      <c r="BN432" s="21" t="s">
        <v>120</v>
      </c>
      <c r="BO432" s="21" t="s">
        <v>120</v>
      </c>
      <c r="BP432" s="21" t="s">
        <v>120</v>
      </c>
      <c r="BQ432" s="21" t="s">
        <v>120</v>
      </c>
      <c r="BR432" s="21" t="s">
        <v>120</v>
      </c>
      <c r="BS432" s="21" t="s">
        <v>120</v>
      </c>
      <c r="BT432" s="21" t="s">
        <v>120</v>
      </c>
      <c r="BU432" s="21" t="s">
        <v>120</v>
      </c>
      <c r="BV432" s="21" t="s">
        <v>120</v>
      </c>
      <c r="BW432" s="22" t="s">
        <v>888</v>
      </c>
      <c r="BX432" s="23" t="str">
        <f>_xlfn.XLOOKUP(BW432,dimensions_items!$B$4:$B$35,dimensions_items!$C$4:$C$35,"NULL",0)</f>
        <v>R5.2OECD</v>
      </c>
      <c r="BY432" s="23" t="s">
        <v>40</v>
      </c>
      <c r="BZ432" s="28" t="s">
        <v>26</v>
      </c>
      <c r="CA432" s="22" t="s">
        <v>18</v>
      </c>
      <c r="CB432" s="22" t="s">
        <v>23</v>
      </c>
      <c r="CC432" s="21" t="str">
        <f t="shared" si="21"/>
        <v>RM</v>
      </c>
      <c r="CD432" s="21" t="str">
        <f t="shared" si="22"/>
        <v>C</v>
      </c>
      <c r="CE432" s="21" t="str">
        <f t="shared" si="23"/>
        <v>OECD_KOR</v>
      </c>
      <c r="CF432" s="21">
        <f>IF(ISNUMBER(Table1[[#This Row],[concrete]]),Table1[[#This Row],[concrete]],IF(AND(ISNUMBER(Table1[[#This Row],[cement]]),ISNUMBER(Table1[[#This Row],[aggregates]])),Table1[[#This Row],[cement]]+Table1[[#This Row],[aggregates]],""))</f>
        <v>2579.1891599999999</v>
      </c>
    </row>
    <row r="433" spans="1:84" s="8" customFormat="1">
      <c r="A433" s="10">
        <v>431</v>
      </c>
      <c r="B433" s="21" t="s">
        <v>883</v>
      </c>
      <c r="C433" s="21" t="s">
        <v>119</v>
      </c>
      <c r="D433" s="39"/>
      <c r="E433" s="10"/>
      <c r="F433" s="39">
        <v>106.8390933</v>
      </c>
      <c r="G433" s="39"/>
      <c r="H433" s="39"/>
      <c r="I433" s="39"/>
      <c r="J433" s="120"/>
      <c r="K433" s="120"/>
      <c r="L433" s="120"/>
      <c r="M433" s="120">
        <v>2222.7558530000001</v>
      </c>
      <c r="N433" s="120"/>
      <c r="O433" s="120"/>
      <c r="P433" s="120"/>
      <c r="Q433" s="120"/>
      <c r="R433" s="120"/>
      <c r="S433" s="120"/>
      <c r="T433" s="120"/>
      <c r="U433" s="120"/>
      <c r="V433" s="120"/>
      <c r="W433" s="120"/>
      <c r="X433" s="120"/>
      <c r="Y433" s="120"/>
      <c r="Z433" s="120"/>
      <c r="AA433" s="120"/>
      <c r="AB433" s="120"/>
      <c r="AC433" s="120"/>
      <c r="AD433" s="120"/>
      <c r="AE433" s="120"/>
      <c r="AF433" s="120"/>
      <c r="AG433" s="120"/>
      <c r="AH433" s="120"/>
      <c r="AI433" s="120"/>
      <c r="AJ433" s="120"/>
      <c r="AK433" s="120"/>
      <c r="AL433" s="21" t="s">
        <v>120</v>
      </c>
      <c r="AM433" s="39" t="s">
        <v>120</v>
      </c>
      <c r="AN433" s="21" t="s">
        <v>118</v>
      </c>
      <c r="AO433" s="21" t="s">
        <v>20</v>
      </c>
      <c r="AP433" s="21" t="s">
        <v>601</v>
      </c>
      <c r="AQ433" s="21" t="s">
        <v>228</v>
      </c>
      <c r="AR433" s="21" t="s">
        <v>120</v>
      </c>
      <c r="AS433" s="21" t="s">
        <v>889</v>
      </c>
      <c r="AT433" s="39">
        <v>2012</v>
      </c>
      <c r="AU433" s="21" t="s">
        <v>890</v>
      </c>
      <c r="AV433" s="21" t="s">
        <v>867</v>
      </c>
      <c r="AW433" s="21" t="s">
        <v>126</v>
      </c>
      <c r="AX433" s="21" t="s">
        <v>1311</v>
      </c>
      <c r="AY433" s="21" t="str">
        <f>"https://doi.org/"&amp;Table1[[#This Row],[DOI]]</f>
        <v>https://doi.org/10.1016/j.enbuild.2012.02.041</v>
      </c>
      <c r="AZ433" s="21" t="s">
        <v>120</v>
      </c>
      <c r="BA433" s="21" t="s">
        <v>737</v>
      </c>
      <c r="BB433" s="21" t="s">
        <v>737</v>
      </c>
      <c r="BC433" s="21" t="s">
        <v>120</v>
      </c>
      <c r="BD433" s="21" t="s">
        <v>120</v>
      </c>
      <c r="BE433" s="21" t="s">
        <v>1346</v>
      </c>
      <c r="BF433" s="21" t="s">
        <v>120</v>
      </c>
      <c r="BG433" s="21" t="s">
        <v>120</v>
      </c>
      <c r="BH433" s="21" t="s">
        <v>120</v>
      </c>
      <c r="BI433" s="21" t="s">
        <v>120</v>
      </c>
      <c r="BJ433" s="21" t="s">
        <v>120</v>
      </c>
      <c r="BK433" s="21" t="s">
        <v>120</v>
      </c>
      <c r="BL433" s="21" t="s">
        <v>120</v>
      </c>
      <c r="BM433" s="21" t="s">
        <v>120</v>
      </c>
      <c r="BN433" s="21" t="s">
        <v>120</v>
      </c>
      <c r="BO433" s="21" t="s">
        <v>120</v>
      </c>
      <c r="BP433" s="21" t="s">
        <v>120</v>
      </c>
      <c r="BQ433" s="21" t="s">
        <v>120</v>
      </c>
      <c r="BR433" s="21" t="s">
        <v>120</v>
      </c>
      <c r="BS433" s="21" t="s">
        <v>120</v>
      </c>
      <c r="BT433" s="21" t="s">
        <v>120</v>
      </c>
      <c r="BU433" s="21" t="s">
        <v>120</v>
      </c>
      <c r="BV433" s="21" t="s">
        <v>120</v>
      </c>
      <c r="BW433" s="22" t="s">
        <v>888</v>
      </c>
      <c r="BX433" s="23" t="str">
        <f>_xlfn.XLOOKUP(BW433,dimensions_items!$B$4:$B$35,dimensions_items!$C$4:$C$35,"NULL",0)</f>
        <v>R5.2OECD</v>
      </c>
      <c r="BY433" s="23" t="s">
        <v>40</v>
      </c>
      <c r="BZ433" s="28" t="s">
        <v>26</v>
      </c>
      <c r="CA433" s="22" t="s">
        <v>18</v>
      </c>
      <c r="CB433" s="22" t="s">
        <v>23</v>
      </c>
      <c r="CC433" s="21" t="str">
        <f t="shared" si="21"/>
        <v>RM</v>
      </c>
      <c r="CD433" s="21" t="str">
        <f t="shared" si="22"/>
        <v>C</v>
      </c>
      <c r="CE433" s="21" t="str">
        <f t="shared" si="23"/>
        <v>OECD_KOR</v>
      </c>
      <c r="CF433" s="21">
        <f>IF(ISNUMBER(Table1[[#This Row],[concrete]]),Table1[[#This Row],[concrete]],IF(AND(ISNUMBER(Table1[[#This Row],[cement]]),ISNUMBER(Table1[[#This Row],[aggregates]])),Table1[[#This Row],[cement]]+Table1[[#This Row],[aggregates]],""))</f>
        <v>2222.7558530000001</v>
      </c>
    </row>
    <row r="434" spans="1:84" s="8" customFormat="1">
      <c r="A434" s="10">
        <v>432</v>
      </c>
      <c r="B434" s="21" t="s">
        <v>883</v>
      </c>
      <c r="C434" s="21" t="s">
        <v>119</v>
      </c>
      <c r="D434" s="39"/>
      <c r="E434" s="10"/>
      <c r="F434" s="39">
        <v>81.331100620000001</v>
      </c>
      <c r="G434" s="39"/>
      <c r="H434" s="39"/>
      <c r="I434" s="39"/>
      <c r="J434" s="120"/>
      <c r="K434" s="120"/>
      <c r="L434" s="120"/>
      <c r="M434" s="120">
        <v>1482.3388890000001</v>
      </c>
      <c r="N434" s="120"/>
      <c r="O434" s="120"/>
      <c r="P434" s="120"/>
      <c r="Q434" s="120"/>
      <c r="R434" s="120"/>
      <c r="S434" s="120"/>
      <c r="T434" s="120"/>
      <c r="U434" s="120"/>
      <c r="V434" s="120"/>
      <c r="W434" s="120"/>
      <c r="X434" s="120"/>
      <c r="Y434" s="120"/>
      <c r="Z434" s="120"/>
      <c r="AA434" s="120"/>
      <c r="AB434" s="120">
        <v>12.543622490000001</v>
      </c>
      <c r="AC434" s="120"/>
      <c r="AD434" s="120"/>
      <c r="AE434" s="120"/>
      <c r="AF434" s="120"/>
      <c r="AG434" s="120"/>
      <c r="AH434" s="120"/>
      <c r="AI434" s="120"/>
      <c r="AJ434" s="120"/>
      <c r="AK434" s="120"/>
      <c r="AL434" s="21" t="s">
        <v>120</v>
      </c>
      <c r="AM434" s="39">
        <v>18</v>
      </c>
      <c r="AN434" s="21" t="s">
        <v>118</v>
      </c>
      <c r="AO434" s="21" t="s">
        <v>24</v>
      </c>
      <c r="AP434" s="21" t="s">
        <v>601</v>
      </c>
      <c r="AQ434" s="21" t="s">
        <v>228</v>
      </c>
      <c r="AR434" s="21" t="s">
        <v>120</v>
      </c>
      <c r="AS434" s="21" t="s">
        <v>891</v>
      </c>
      <c r="AT434" s="39">
        <v>2015</v>
      </c>
      <c r="AU434" s="21" t="s">
        <v>892</v>
      </c>
      <c r="AV434" s="21" t="s">
        <v>893</v>
      </c>
      <c r="AW434" s="21" t="s">
        <v>126</v>
      </c>
      <c r="AX434" s="21" t="s">
        <v>1312</v>
      </c>
      <c r="AY434" s="21" t="str">
        <f>"https://doi.org/"&amp;Table1[[#This Row],[DOI]]</f>
        <v>https://doi.org/10.3390/su71215830</v>
      </c>
      <c r="AZ434" s="21" t="s">
        <v>120</v>
      </c>
      <c r="BA434" s="21" t="s">
        <v>737</v>
      </c>
      <c r="BB434" s="21" t="s">
        <v>737</v>
      </c>
      <c r="BC434" s="21" t="s">
        <v>120</v>
      </c>
      <c r="BD434" s="21" t="s">
        <v>120</v>
      </c>
      <c r="BE434" s="21" t="s">
        <v>1346</v>
      </c>
      <c r="BF434" s="21" t="s">
        <v>120</v>
      </c>
      <c r="BG434" s="21" t="s">
        <v>120</v>
      </c>
      <c r="BH434" s="21" t="s">
        <v>120</v>
      </c>
      <c r="BI434" s="21" t="s">
        <v>120</v>
      </c>
      <c r="BJ434" s="21" t="s">
        <v>120</v>
      </c>
      <c r="BK434" s="21" t="s">
        <v>120</v>
      </c>
      <c r="BL434" s="21" t="s">
        <v>120</v>
      </c>
      <c r="BM434" s="21" t="s">
        <v>120</v>
      </c>
      <c r="BN434" s="21" t="s">
        <v>120</v>
      </c>
      <c r="BO434" s="21" t="s">
        <v>120</v>
      </c>
      <c r="BP434" s="21" t="s">
        <v>120</v>
      </c>
      <c r="BQ434" s="21" t="s">
        <v>120</v>
      </c>
      <c r="BR434" s="21" t="s">
        <v>120</v>
      </c>
      <c r="BS434" s="21" t="s">
        <v>120</v>
      </c>
      <c r="BT434" s="21" t="s">
        <v>120</v>
      </c>
      <c r="BU434" s="21" t="s">
        <v>120</v>
      </c>
      <c r="BV434" s="21" t="s">
        <v>120</v>
      </c>
      <c r="BW434" s="22" t="s">
        <v>888</v>
      </c>
      <c r="BX434" s="23" t="str">
        <f>_xlfn.XLOOKUP(BW434,dimensions_items!$B$4:$B$35,dimensions_items!$C$4:$C$35,"NULL",0)</f>
        <v>R5.2OECD</v>
      </c>
      <c r="BY434" s="21" t="s">
        <v>37</v>
      </c>
      <c r="BZ434" s="28" t="s">
        <v>26</v>
      </c>
      <c r="CA434" s="22" t="s">
        <v>18</v>
      </c>
      <c r="CB434" s="22" t="s">
        <v>19</v>
      </c>
      <c r="CC434" s="21" t="str">
        <f t="shared" si="21"/>
        <v>RM</v>
      </c>
      <c r="CD434" s="21" t="str">
        <f t="shared" si="22"/>
        <v>C</v>
      </c>
      <c r="CE434" s="21" t="str">
        <f t="shared" si="23"/>
        <v>OECD_KOR</v>
      </c>
      <c r="CF434" s="21">
        <f>IF(ISNUMBER(Table1[[#This Row],[concrete]]),Table1[[#This Row],[concrete]],IF(AND(ISNUMBER(Table1[[#This Row],[cement]]),ISNUMBER(Table1[[#This Row],[aggregates]])),Table1[[#This Row],[cement]]+Table1[[#This Row],[aggregates]],""))</f>
        <v>1482.3388890000001</v>
      </c>
    </row>
    <row r="435" spans="1:84" s="8" customFormat="1">
      <c r="A435" s="10">
        <v>433</v>
      </c>
      <c r="B435" s="21" t="s">
        <v>227</v>
      </c>
      <c r="C435" s="21" t="s">
        <v>894</v>
      </c>
      <c r="D435" s="39"/>
      <c r="E435" s="10"/>
      <c r="F435" s="39">
        <v>374.29826630000002</v>
      </c>
      <c r="G435" s="39"/>
      <c r="H435" s="39"/>
      <c r="I435" s="39"/>
      <c r="J435" s="120">
        <v>15.040819900000001</v>
      </c>
      <c r="K435" s="120"/>
      <c r="L435" s="120"/>
      <c r="M435" s="120"/>
      <c r="N435" s="120"/>
      <c r="O435" s="120"/>
      <c r="P435" s="120"/>
      <c r="Q435" s="120"/>
      <c r="R435" s="120"/>
      <c r="S435" s="120"/>
      <c r="T435" s="120"/>
      <c r="U435" s="120"/>
      <c r="V435" s="120"/>
      <c r="W435" s="120"/>
      <c r="X435" s="120"/>
      <c r="Y435" s="120"/>
      <c r="Z435" s="120"/>
      <c r="AA435" s="120"/>
      <c r="AB435" s="120"/>
      <c r="AC435" s="120"/>
      <c r="AD435" s="120"/>
      <c r="AE435" s="120"/>
      <c r="AF435" s="120"/>
      <c r="AG435" s="120"/>
      <c r="AH435" s="120"/>
      <c r="AI435" s="120"/>
      <c r="AJ435" s="120"/>
      <c r="AK435" s="120"/>
      <c r="AL435" s="21" t="s">
        <v>895</v>
      </c>
      <c r="AM435" s="39">
        <v>4</v>
      </c>
      <c r="AN435" s="21" t="s">
        <v>118</v>
      </c>
      <c r="AO435" s="21" t="s">
        <v>20</v>
      </c>
      <c r="AP435" s="21" t="s">
        <v>601</v>
      </c>
      <c r="AQ435" s="21" t="s">
        <v>228</v>
      </c>
      <c r="AR435" s="21" t="s">
        <v>120</v>
      </c>
      <c r="AS435" s="21" t="s">
        <v>896</v>
      </c>
      <c r="AT435" s="39">
        <v>2016</v>
      </c>
      <c r="AU435" s="21" t="s">
        <v>897</v>
      </c>
      <c r="AV435" s="21" t="s">
        <v>898</v>
      </c>
      <c r="AW435" s="21" t="s">
        <v>126</v>
      </c>
      <c r="AX435" s="21" t="s">
        <v>1313</v>
      </c>
      <c r="AY435" s="21" t="str">
        <f>"https://doi.org/"&amp;Table1[[#This Row],[DOI]]</f>
        <v>https://doi.org/10.1016/j.habitatint.2016.07.003</v>
      </c>
      <c r="AZ435" s="21" t="s">
        <v>1583</v>
      </c>
      <c r="BA435" s="21" t="s">
        <v>737</v>
      </c>
      <c r="BB435" s="21" t="s">
        <v>737</v>
      </c>
      <c r="BC435" s="21" t="s">
        <v>120</v>
      </c>
      <c r="BD435" s="21" t="s">
        <v>120</v>
      </c>
      <c r="BE435" s="21" t="s">
        <v>1346</v>
      </c>
      <c r="BF435" s="21" t="s">
        <v>120</v>
      </c>
      <c r="BG435" s="21" t="s">
        <v>120</v>
      </c>
      <c r="BH435" s="21" t="s">
        <v>120</v>
      </c>
      <c r="BI435" s="21" t="s">
        <v>120</v>
      </c>
      <c r="BJ435" s="21" t="s">
        <v>120</v>
      </c>
      <c r="BK435" s="21" t="s">
        <v>120</v>
      </c>
      <c r="BL435" s="21" t="s">
        <v>120</v>
      </c>
      <c r="BM435" s="21" t="s">
        <v>120</v>
      </c>
      <c r="BN435" s="21" t="s">
        <v>120</v>
      </c>
      <c r="BO435" s="21" t="s">
        <v>120</v>
      </c>
      <c r="BP435" s="21" t="s">
        <v>120</v>
      </c>
      <c r="BQ435" s="21" t="s">
        <v>120</v>
      </c>
      <c r="BR435" s="21" t="s">
        <v>120</v>
      </c>
      <c r="BS435" s="21" t="s">
        <v>120</v>
      </c>
      <c r="BT435" s="21" t="s">
        <v>120</v>
      </c>
      <c r="BU435" s="21" t="s">
        <v>120</v>
      </c>
      <c r="BV435" s="21" t="s">
        <v>120</v>
      </c>
      <c r="BW435" s="22" t="s">
        <v>234</v>
      </c>
      <c r="BX435" s="23" t="str">
        <f>_xlfn.XLOOKUP(BW435,dimensions_items!$B$4:$B$35,dimensions_items!$C$4:$C$35,"NULL",0)</f>
        <v>R5.2ASIA</v>
      </c>
      <c r="BY435" s="21" t="s">
        <v>29</v>
      </c>
      <c r="BZ435" s="28" t="s">
        <v>1492</v>
      </c>
      <c r="CA435" s="22" t="s">
        <v>18</v>
      </c>
      <c r="CB435" s="22" t="s">
        <v>19</v>
      </c>
      <c r="CC435" s="21" t="str">
        <f t="shared" si="21"/>
        <v>RM</v>
      </c>
      <c r="CD435" s="21" t="str">
        <f t="shared" si="22"/>
        <v>M</v>
      </c>
      <c r="CE435" s="21" t="str">
        <f t="shared" si="23"/>
        <v>ASIA_CHN</v>
      </c>
      <c r="CF435" s="21" t="str">
        <f>IF(ISNUMBER(Table1[[#This Row],[concrete]]),Table1[[#This Row],[concrete]],IF(AND(ISNUMBER(Table1[[#This Row],[cement]]),ISNUMBER(Table1[[#This Row],[aggregates]])),Table1[[#This Row],[cement]]+Table1[[#This Row],[aggregates]],""))</f>
        <v/>
      </c>
    </row>
    <row r="436" spans="1:84" s="8" customFormat="1">
      <c r="A436" s="10">
        <v>434</v>
      </c>
      <c r="B436" s="21" t="s">
        <v>227</v>
      </c>
      <c r="C436" s="21" t="s">
        <v>899</v>
      </c>
      <c r="D436" s="39"/>
      <c r="E436" s="10"/>
      <c r="F436" s="39">
        <v>2.702986406</v>
      </c>
      <c r="G436" s="39"/>
      <c r="H436" s="39">
        <v>10.205295749999999</v>
      </c>
      <c r="I436" s="39"/>
      <c r="J436" s="120">
        <v>27.172781189999998</v>
      </c>
      <c r="K436" s="120"/>
      <c r="L436" s="120"/>
      <c r="M436" s="120">
        <v>2613.9421609999999</v>
      </c>
      <c r="N436" s="120"/>
      <c r="O436" s="120"/>
      <c r="P436" s="120"/>
      <c r="Q436" s="120"/>
      <c r="R436" s="120"/>
      <c r="S436" s="120"/>
      <c r="T436" s="120"/>
      <c r="U436" s="120"/>
      <c r="V436" s="120"/>
      <c r="W436" s="120"/>
      <c r="X436" s="120"/>
      <c r="Y436" s="120"/>
      <c r="Z436" s="120"/>
      <c r="AA436" s="120"/>
      <c r="AB436" s="120">
        <v>7.8169054740000004</v>
      </c>
      <c r="AC436" s="120"/>
      <c r="AD436" s="120"/>
      <c r="AE436" s="120"/>
      <c r="AF436" s="120"/>
      <c r="AG436" s="120"/>
      <c r="AH436" s="120"/>
      <c r="AI436" s="120"/>
      <c r="AJ436" s="120"/>
      <c r="AK436" s="120"/>
      <c r="AL436" s="24" t="s">
        <v>120</v>
      </c>
      <c r="AM436" s="39">
        <v>2</v>
      </c>
      <c r="AN436" s="21" t="s">
        <v>118</v>
      </c>
      <c r="AO436" s="21" t="s">
        <v>20</v>
      </c>
      <c r="AP436" s="21" t="s">
        <v>601</v>
      </c>
      <c r="AQ436" s="21" t="s">
        <v>258</v>
      </c>
      <c r="AR436" s="21" t="s">
        <v>120</v>
      </c>
      <c r="AS436" s="21" t="s">
        <v>900</v>
      </c>
      <c r="AT436" s="39">
        <v>2018</v>
      </c>
      <c r="AU436" s="21" t="s">
        <v>901</v>
      </c>
      <c r="AV436" s="21" t="s">
        <v>217</v>
      </c>
      <c r="AW436" s="21" t="s">
        <v>126</v>
      </c>
      <c r="AX436" s="21" t="s">
        <v>1314</v>
      </c>
      <c r="AY436" s="21" t="str">
        <f>"https://doi.org/"&amp;Table1[[#This Row],[DOI]]</f>
        <v>https://doi.org/10.1016/j.jclepro.2018.02.070</v>
      </c>
      <c r="AZ436" s="21" t="s">
        <v>1584</v>
      </c>
      <c r="BA436" s="21" t="s">
        <v>737</v>
      </c>
      <c r="BB436" s="21" t="s">
        <v>737</v>
      </c>
      <c r="BC436" s="21" t="s">
        <v>120</v>
      </c>
      <c r="BD436" s="21" t="s">
        <v>120</v>
      </c>
      <c r="BE436" s="21" t="s">
        <v>1346</v>
      </c>
      <c r="BF436" s="21" t="s">
        <v>120</v>
      </c>
      <c r="BG436" s="21" t="s">
        <v>120</v>
      </c>
      <c r="BH436" s="21" t="s">
        <v>120</v>
      </c>
      <c r="BI436" s="21" t="s">
        <v>120</v>
      </c>
      <c r="BJ436" s="21" t="s">
        <v>120</v>
      </c>
      <c r="BK436" s="21" t="s">
        <v>120</v>
      </c>
      <c r="BL436" s="21" t="s">
        <v>120</v>
      </c>
      <c r="BM436" s="21" t="s">
        <v>120</v>
      </c>
      <c r="BN436" s="21" t="s">
        <v>120</v>
      </c>
      <c r="BO436" s="21" t="s">
        <v>120</v>
      </c>
      <c r="BP436" s="21" t="s">
        <v>120</v>
      </c>
      <c r="BQ436" s="21" t="s">
        <v>120</v>
      </c>
      <c r="BR436" s="21" t="s">
        <v>120</v>
      </c>
      <c r="BS436" s="21" t="s">
        <v>120</v>
      </c>
      <c r="BT436" s="21" t="s">
        <v>120</v>
      </c>
      <c r="BU436" s="21" t="s">
        <v>120</v>
      </c>
      <c r="BV436" s="21" t="s">
        <v>120</v>
      </c>
      <c r="BW436" s="22" t="s">
        <v>234</v>
      </c>
      <c r="BX436" s="23" t="str">
        <f>_xlfn.XLOOKUP(BW436,dimensions_items!$B$4:$B$35,dimensions_items!$C$4:$C$35,"NULL",0)</f>
        <v>R5.2ASIA</v>
      </c>
      <c r="BY436" s="21" t="s">
        <v>29</v>
      </c>
      <c r="BZ436" s="28" t="s">
        <v>1492</v>
      </c>
      <c r="CA436" s="22" t="s">
        <v>18</v>
      </c>
      <c r="CB436" s="22" t="s">
        <v>19</v>
      </c>
      <c r="CC436" s="21" t="str">
        <f t="shared" si="21"/>
        <v>RM</v>
      </c>
      <c r="CD436" s="21" t="str">
        <f t="shared" si="22"/>
        <v>M</v>
      </c>
      <c r="CE436" s="21" t="str">
        <f t="shared" si="23"/>
        <v>ASIA_CHN</v>
      </c>
      <c r="CF436" s="21">
        <f>IF(ISNUMBER(Table1[[#This Row],[concrete]]),Table1[[#This Row],[concrete]],IF(AND(ISNUMBER(Table1[[#This Row],[cement]]),ISNUMBER(Table1[[#This Row],[aggregates]])),Table1[[#This Row],[cement]]+Table1[[#This Row],[aggregates]],""))</f>
        <v>2613.9421609999999</v>
      </c>
    </row>
    <row r="437" spans="1:84" s="8" customFormat="1">
      <c r="A437" s="10">
        <v>435</v>
      </c>
      <c r="B437" s="21" t="s">
        <v>902</v>
      </c>
      <c r="C437" s="21" t="s">
        <v>903</v>
      </c>
      <c r="D437" s="39"/>
      <c r="E437" s="10"/>
      <c r="F437" s="39">
        <v>18.2</v>
      </c>
      <c r="G437" s="39"/>
      <c r="H437" s="39">
        <v>0.56000000000000005</v>
      </c>
      <c r="I437" s="39"/>
      <c r="J437" s="120">
        <v>0.66</v>
      </c>
      <c r="K437" s="120"/>
      <c r="L437" s="120"/>
      <c r="M437" s="120">
        <v>1357</v>
      </c>
      <c r="N437" s="120"/>
      <c r="O437" s="120"/>
      <c r="P437" s="120"/>
      <c r="Q437" s="120"/>
      <c r="R437" s="120"/>
      <c r="S437" s="120"/>
      <c r="T437" s="120"/>
      <c r="U437" s="120"/>
      <c r="V437" s="120"/>
      <c r="W437" s="120"/>
      <c r="X437" s="120"/>
      <c r="Y437" s="120"/>
      <c r="Z437" s="120"/>
      <c r="AA437" s="120"/>
      <c r="AB437" s="120">
        <v>1</v>
      </c>
      <c r="AC437" s="120"/>
      <c r="AD437" s="120"/>
      <c r="AE437" s="120"/>
      <c r="AF437" s="120"/>
      <c r="AG437" s="120"/>
      <c r="AH437" s="120"/>
      <c r="AI437" s="120"/>
      <c r="AJ437" s="120"/>
      <c r="AK437" s="120"/>
      <c r="AL437" s="21" t="s">
        <v>904</v>
      </c>
      <c r="AM437" s="39">
        <v>4</v>
      </c>
      <c r="AN437" s="21" t="s">
        <v>118</v>
      </c>
      <c r="AO437" s="21" t="s">
        <v>20</v>
      </c>
      <c r="AP437" s="21" t="s">
        <v>601</v>
      </c>
      <c r="AQ437" s="21" t="s">
        <v>228</v>
      </c>
      <c r="AR437" s="21" t="s">
        <v>120</v>
      </c>
      <c r="AS437" s="21" t="s">
        <v>905</v>
      </c>
      <c r="AT437" s="39">
        <v>2015</v>
      </c>
      <c r="AU437" s="21" t="s">
        <v>906</v>
      </c>
      <c r="AV437" s="21" t="s">
        <v>867</v>
      </c>
      <c r="AW437" s="21" t="s">
        <v>126</v>
      </c>
      <c r="AX437" s="21" t="s">
        <v>1315</v>
      </c>
      <c r="AY437" s="21" t="str">
        <f>"https://doi.org/"&amp;Table1[[#This Row],[DOI]]</f>
        <v>https://doi.org/10.1016/j.enbuild.2014.12.002</v>
      </c>
      <c r="AZ437" s="21" t="s">
        <v>1585</v>
      </c>
      <c r="BA437" s="21" t="s">
        <v>737</v>
      </c>
      <c r="BB437" s="21" t="s">
        <v>737</v>
      </c>
      <c r="BC437" s="21" t="s">
        <v>120</v>
      </c>
      <c r="BD437" s="21" t="s">
        <v>120</v>
      </c>
      <c r="BE437" s="21" t="s">
        <v>1346</v>
      </c>
      <c r="BF437" s="21" t="s">
        <v>120</v>
      </c>
      <c r="BG437" s="21" t="s">
        <v>120</v>
      </c>
      <c r="BH437" s="21" t="s">
        <v>120</v>
      </c>
      <c r="BI437" s="21" t="s">
        <v>120</v>
      </c>
      <c r="BJ437" s="21" t="s">
        <v>120</v>
      </c>
      <c r="BK437" s="21" t="s">
        <v>120</v>
      </c>
      <c r="BL437" s="21" t="s">
        <v>120</v>
      </c>
      <c r="BM437" s="21" t="s">
        <v>120</v>
      </c>
      <c r="BN437" s="21" t="s">
        <v>120</v>
      </c>
      <c r="BO437" s="21" t="s">
        <v>120</v>
      </c>
      <c r="BP437" s="21" t="s">
        <v>120</v>
      </c>
      <c r="BQ437" s="21" t="s">
        <v>120</v>
      </c>
      <c r="BR437" s="21" t="s">
        <v>120</v>
      </c>
      <c r="BS437" s="21" t="s">
        <v>120</v>
      </c>
      <c r="BT437" s="21" t="s">
        <v>120</v>
      </c>
      <c r="BU437" s="21" t="s">
        <v>120</v>
      </c>
      <c r="BV437" s="21" t="s">
        <v>120</v>
      </c>
      <c r="BW437" s="22" t="s">
        <v>599</v>
      </c>
      <c r="BX437" s="23" t="str">
        <f>_xlfn.XLOOKUP(BW437,dimensions_items!$B$4:$B$35,dimensions_items!$C$4:$C$35,"NULL",0)</f>
        <v>R5.2ASIA</v>
      </c>
      <c r="BY437" s="21" t="s">
        <v>29</v>
      </c>
      <c r="BZ437" s="22" t="s">
        <v>1491</v>
      </c>
      <c r="CA437" s="22" t="s">
        <v>18</v>
      </c>
      <c r="CB437" s="22" t="s">
        <v>19</v>
      </c>
      <c r="CC437" s="21" t="str">
        <f t="shared" si="21"/>
        <v>RM</v>
      </c>
      <c r="CD437" s="21" t="str">
        <f t="shared" si="22"/>
        <v>C</v>
      </c>
      <c r="CE437" s="21" t="str">
        <f t="shared" si="23"/>
        <v>ASIA_OAS-M</v>
      </c>
      <c r="CF437" s="21">
        <f>IF(ISNUMBER(Table1[[#This Row],[concrete]]),Table1[[#This Row],[concrete]],IF(AND(ISNUMBER(Table1[[#This Row],[cement]]),ISNUMBER(Table1[[#This Row],[aggregates]])),Table1[[#This Row],[cement]]+Table1[[#This Row],[aggregates]],""))</f>
        <v>1357</v>
      </c>
    </row>
    <row r="438" spans="1:84" s="8" customFormat="1">
      <c r="A438" s="10">
        <v>436</v>
      </c>
      <c r="B438" s="21" t="s">
        <v>902</v>
      </c>
      <c r="C438" s="21" t="s">
        <v>907</v>
      </c>
      <c r="D438" s="39"/>
      <c r="E438" s="10"/>
      <c r="F438" s="39">
        <v>49.69</v>
      </c>
      <c r="G438" s="39"/>
      <c r="H438" s="39">
        <v>0.32</v>
      </c>
      <c r="I438" s="39"/>
      <c r="J438" s="120">
        <v>21.85</v>
      </c>
      <c r="K438" s="120"/>
      <c r="L438" s="120"/>
      <c r="M438" s="120">
        <v>971.04</v>
      </c>
      <c r="N438" s="120"/>
      <c r="O438" s="120"/>
      <c r="P438" s="120"/>
      <c r="Q438" s="120"/>
      <c r="R438" s="120"/>
      <c r="S438" s="120"/>
      <c r="T438" s="120"/>
      <c r="U438" s="120"/>
      <c r="V438" s="120"/>
      <c r="W438" s="120"/>
      <c r="X438" s="120"/>
      <c r="Y438" s="120"/>
      <c r="Z438" s="120"/>
      <c r="AA438" s="120"/>
      <c r="AB438" s="120">
        <v>0.56000000000000005</v>
      </c>
      <c r="AC438" s="120"/>
      <c r="AD438" s="120"/>
      <c r="AE438" s="120"/>
      <c r="AF438" s="120"/>
      <c r="AG438" s="120"/>
      <c r="AH438" s="120"/>
      <c r="AI438" s="120"/>
      <c r="AJ438" s="120"/>
      <c r="AK438" s="120"/>
      <c r="AL438" s="21" t="s">
        <v>908</v>
      </c>
      <c r="AM438" s="39">
        <v>4</v>
      </c>
      <c r="AN438" s="21" t="s">
        <v>118</v>
      </c>
      <c r="AO438" s="21" t="s">
        <v>20</v>
      </c>
      <c r="AP438" s="21" t="s">
        <v>601</v>
      </c>
      <c r="AQ438" s="21" t="s">
        <v>228</v>
      </c>
      <c r="AR438" s="21" t="s">
        <v>120</v>
      </c>
      <c r="AS438" s="21" t="s">
        <v>905</v>
      </c>
      <c r="AT438" s="39">
        <v>2015</v>
      </c>
      <c r="AU438" s="21" t="s">
        <v>906</v>
      </c>
      <c r="AV438" s="21" t="s">
        <v>867</v>
      </c>
      <c r="AW438" s="21" t="s">
        <v>126</v>
      </c>
      <c r="AX438" s="21" t="s">
        <v>1315</v>
      </c>
      <c r="AY438" s="21" t="str">
        <f>"https://doi.org/"&amp;Table1[[#This Row],[DOI]]</f>
        <v>https://doi.org/10.1016/j.enbuild.2014.12.002</v>
      </c>
      <c r="AZ438" s="21" t="s">
        <v>1585</v>
      </c>
      <c r="BA438" s="21" t="s">
        <v>737</v>
      </c>
      <c r="BB438" s="21" t="s">
        <v>737</v>
      </c>
      <c r="BC438" s="21" t="s">
        <v>909</v>
      </c>
      <c r="BD438" s="21" t="s">
        <v>120</v>
      </c>
      <c r="BE438" s="21" t="s">
        <v>1346</v>
      </c>
      <c r="BF438" s="21" t="s">
        <v>120</v>
      </c>
      <c r="BG438" s="21" t="s">
        <v>120</v>
      </c>
      <c r="BH438" s="21" t="s">
        <v>120</v>
      </c>
      <c r="BI438" s="21" t="s">
        <v>120</v>
      </c>
      <c r="BJ438" s="21" t="s">
        <v>120</v>
      </c>
      <c r="BK438" s="21" t="s">
        <v>120</v>
      </c>
      <c r="BL438" s="21" t="s">
        <v>120</v>
      </c>
      <c r="BM438" s="21" t="s">
        <v>120</v>
      </c>
      <c r="BN438" s="21" t="s">
        <v>120</v>
      </c>
      <c r="BO438" s="21" t="s">
        <v>120</v>
      </c>
      <c r="BP438" s="21" t="s">
        <v>120</v>
      </c>
      <c r="BQ438" s="21" t="s">
        <v>120</v>
      </c>
      <c r="BR438" s="21" t="s">
        <v>120</v>
      </c>
      <c r="BS438" s="21" t="s">
        <v>120</v>
      </c>
      <c r="BT438" s="21" t="s">
        <v>120</v>
      </c>
      <c r="BU438" s="21" t="s">
        <v>120</v>
      </c>
      <c r="BV438" s="21" t="s">
        <v>120</v>
      </c>
      <c r="BW438" s="22" t="s">
        <v>599</v>
      </c>
      <c r="BX438" s="23" t="str">
        <f>_xlfn.XLOOKUP(BW438,dimensions_items!$B$4:$B$35,dimensions_items!$C$4:$C$35,"NULL",0)</f>
        <v>R5.2ASIA</v>
      </c>
      <c r="BY438" s="21" t="s">
        <v>29</v>
      </c>
      <c r="BZ438" s="22" t="s">
        <v>1492</v>
      </c>
      <c r="CA438" s="22" t="s">
        <v>18</v>
      </c>
      <c r="CB438" s="22" t="s">
        <v>19</v>
      </c>
      <c r="CC438" s="21" t="str">
        <f t="shared" si="21"/>
        <v>RM</v>
      </c>
      <c r="CD438" s="21" t="str">
        <f t="shared" si="22"/>
        <v>M</v>
      </c>
      <c r="CE438" s="21" t="str">
        <f t="shared" si="23"/>
        <v>ASIA_OAS-M</v>
      </c>
      <c r="CF438" s="21">
        <f>IF(ISNUMBER(Table1[[#This Row],[concrete]]),Table1[[#This Row],[concrete]],IF(AND(ISNUMBER(Table1[[#This Row],[cement]]),ISNUMBER(Table1[[#This Row],[aggregates]])),Table1[[#This Row],[cement]]+Table1[[#This Row],[aggregates]],""))</f>
        <v>971.04</v>
      </c>
    </row>
    <row r="439" spans="1:84" s="8" customFormat="1">
      <c r="A439" s="10">
        <v>437</v>
      </c>
      <c r="B439" s="21" t="s">
        <v>902</v>
      </c>
      <c r="C439" s="21" t="s">
        <v>910</v>
      </c>
      <c r="D439" s="39"/>
      <c r="E439" s="10"/>
      <c r="F439" s="39">
        <v>37.927913279999999</v>
      </c>
      <c r="G439" s="39"/>
      <c r="H439" s="39"/>
      <c r="I439" s="39"/>
      <c r="J439" s="120">
        <v>54.654471540000003</v>
      </c>
      <c r="K439" s="120"/>
      <c r="L439" s="120"/>
      <c r="M439" s="120">
        <v>2729.5103880000001</v>
      </c>
      <c r="N439" s="120"/>
      <c r="O439" s="120"/>
      <c r="P439" s="120"/>
      <c r="Q439" s="120"/>
      <c r="R439" s="120"/>
      <c r="S439" s="120"/>
      <c r="T439" s="120"/>
      <c r="U439" s="120"/>
      <c r="V439" s="120"/>
      <c r="W439" s="120"/>
      <c r="X439" s="120"/>
      <c r="Y439" s="120"/>
      <c r="Z439" s="120"/>
      <c r="AA439" s="120"/>
      <c r="AB439" s="120"/>
      <c r="AC439" s="120"/>
      <c r="AD439" s="120"/>
      <c r="AE439" s="120"/>
      <c r="AF439" s="120"/>
      <c r="AG439" s="120"/>
      <c r="AH439" s="120"/>
      <c r="AI439" s="120"/>
      <c r="AJ439" s="120"/>
      <c r="AK439" s="120"/>
      <c r="AL439" s="21" t="s">
        <v>908</v>
      </c>
      <c r="AM439" s="39">
        <v>2</v>
      </c>
      <c r="AN439" s="21" t="s">
        <v>118</v>
      </c>
      <c r="AO439" s="21" t="s">
        <v>24</v>
      </c>
      <c r="AP439" s="21" t="s">
        <v>601</v>
      </c>
      <c r="AQ439" s="21" t="s">
        <v>228</v>
      </c>
      <c r="AR439" s="21" t="s">
        <v>120</v>
      </c>
      <c r="AS439" s="21" t="s">
        <v>911</v>
      </c>
      <c r="AT439" s="39">
        <v>2017</v>
      </c>
      <c r="AU439" s="21" t="s">
        <v>912</v>
      </c>
      <c r="AV439" s="21" t="s">
        <v>893</v>
      </c>
      <c r="AW439" s="21" t="s">
        <v>126</v>
      </c>
      <c r="AX439" s="21" t="s">
        <v>1316</v>
      </c>
      <c r="AY439" s="21" t="str">
        <f>"https://doi.org/"&amp;Table1[[#This Row],[DOI]]</f>
        <v>https://doi.org/10.3390/su9030329</v>
      </c>
      <c r="AZ439" s="21" t="s">
        <v>1586</v>
      </c>
      <c r="BA439" s="21" t="s">
        <v>737</v>
      </c>
      <c r="BB439" s="21" t="s">
        <v>737</v>
      </c>
      <c r="BC439" s="21" t="s">
        <v>120</v>
      </c>
      <c r="BD439" s="21" t="s">
        <v>120</v>
      </c>
      <c r="BE439" s="21" t="s">
        <v>1346</v>
      </c>
      <c r="BF439" s="21" t="s">
        <v>120</v>
      </c>
      <c r="BG439" s="21" t="s">
        <v>120</v>
      </c>
      <c r="BH439" s="21" t="s">
        <v>120</v>
      </c>
      <c r="BI439" s="21" t="s">
        <v>120</v>
      </c>
      <c r="BJ439" s="21" t="s">
        <v>120</v>
      </c>
      <c r="BK439" s="21" t="s">
        <v>120</v>
      </c>
      <c r="BL439" s="21" t="s">
        <v>120</v>
      </c>
      <c r="BM439" s="21" t="s">
        <v>120</v>
      </c>
      <c r="BN439" s="21" t="s">
        <v>120</v>
      </c>
      <c r="BO439" s="21" t="s">
        <v>120</v>
      </c>
      <c r="BP439" s="21" t="s">
        <v>120</v>
      </c>
      <c r="BQ439" s="21" t="s">
        <v>120</v>
      </c>
      <c r="BR439" s="21" t="s">
        <v>120</v>
      </c>
      <c r="BS439" s="21" t="s">
        <v>120</v>
      </c>
      <c r="BT439" s="21" t="s">
        <v>120</v>
      </c>
      <c r="BU439" s="21" t="s">
        <v>120</v>
      </c>
      <c r="BV439" s="21" t="s">
        <v>120</v>
      </c>
      <c r="BW439" s="22" t="s">
        <v>599</v>
      </c>
      <c r="BX439" s="23" t="str">
        <f>_xlfn.XLOOKUP(BW439,dimensions_items!$B$4:$B$35,dimensions_items!$C$4:$C$35,"NULL",0)</f>
        <v>R5.2ASIA</v>
      </c>
      <c r="BY439" s="21" t="s">
        <v>29</v>
      </c>
      <c r="BZ439" s="22" t="s">
        <v>26</v>
      </c>
      <c r="CA439" s="22" t="s">
        <v>18</v>
      </c>
      <c r="CB439" s="22" t="s">
        <v>19</v>
      </c>
      <c r="CC439" s="21" t="str">
        <f t="shared" si="21"/>
        <v>RM</v>
      </c>
      <c r="CD439" s="21" t="str">
        <f t="shared" si="22"/>
        <v>C</v>
      </c>
      <c r="CE439" s="21" t="str">
        <f t="shared" si="23"/>
        <v>ASIA_OAS-M</v>
      </c>
      <c r="CF439" s="21">
        <f>IF(ISNUMBER(Table1[[#This Row],[concrete]]),Table1[[#This Row],[concrete]],IF(AND(ISNUMBER(Table1[[#This Row],[cement]]),ISNUMBER(Table1[[#This Row],[aggregates]])),Table1[[#This Row],[cement]]+Table1[[#This Row],[aggregates]],""))</f>
        <v>2729.5103880000001</v>
      </c>
    </row>
    <row r="440" spans="1:84" s="8" customFormat="1">
      <c r="A440" s="10">
        <v>438</v>
      </c>
      <c r="B440" s="21" t="s">
        <v>573</v>
      </c>
      <c r="C440" s="21" t="s">
        <v>574</v>
      </c>
      <c r="D440" s="39"/>
      <c r="E440" s="10"/>
      <c r="F440" s="39"/>
      <c r="G440" s="39"/>
      <c r="H440" s="39">
        <v>0.32941176500000002</v>
      </c>
      <c r="I440" s="39"/>
      <c r="J440" s="120"/>
      <c r="K440" s="120"/>
      <c r="L440" s="120"/>
      <c r="M440" s="120"/>
      <c r="N440" s="120"/>
      <c r="O440" s="120"/>
      <c r="P440" s="120"/>
      <c r="Q440" s="120"/>
      <c r="R440" s="120"/>
      <c r="S440" s="120"/>
      <c r="T440" s="120"/>
      <c r="U440" s="120"/>
      <c r="V440" s="120"/>
      <c r="W440" s="120"/>
      <c r="X440" s="120"/>
      <c r="Y440" s="120"/>
      <c r="Z440" s="120"/>
      <c r="AA440" s="120"/>
      <c r="AB440" s="120">
        <v>0.72941176500000005</v>
      </c>
      <c r="AC440" s="120"/>
      <c r="AD440" s="120"/>
      <c r="AE440" s="120"/>
      <c r="AF440" s="120"/>
      <c r="AG440" s="120"/>
      <c r="AH440" s="120"/>
      <c r="AI440" s="120"/>
      <c r="AJ440" s="120"/>
      <c r="AK440" s="120"/>
      <c r="AL440" s="21" t="s">
        <v>913</v>
      </c>
      <c r="AM440" s="39" t="s">
        <v>120</v>
      </c>
      <c r="AN440" s="21" t="s">
        <v>118</v>
      </c>
      <c r="AO440" s="21" t="s">
        <v>24</v>
      </c>
      <c r="AP440" s="21" t="s">
        <v>601</v>
      </c>
      <c r="AQ440" s="21" t="s">
        <v>228</v>
      </c>
      <c r="AR440" s="21" t="s">
        <v>120</v>
      </c>
      <c r="AS440" s="21" t="s">
        <v>914</v>
      </c>
      <c r="AT440" s="39">
        <v>2009</v>
      </c>
      <c r="AU440" s="21" t="s">
        <v>915</v>
      </c>
      <c r="AV440" s="21" t="s">
        <v>867</v>
      </c>
      <c r="AW440" s="21" t="s">
        <v>126</v>
      </c>
      <c r="AX440" s="21" t="s">
        <v>1317</v>
      </c>
      <c r="AY440" s="21" t="str">
        <f>"https://doi.org/"&amp;Table1[[#This Row],[DOI]]</f>
        <v>https://doi.org/10.1016/j.enbuild.2009.07.025</v>
      </c>
      <c r="AZ440" s="21" t="s">
        <v>120</v>
      </c>
      <c r="BA440" s="21" t="s">
        <v>737</v>
      </c>
      <c r="BB440" s="21" t="s">
        <v>737</v>
      </c>
      <c r="BC440" s="21" t="s">
        <v>916</v>
      </c>
      <c r="BD440" s="21" t="s">
        <v>120</v>
      </c>
      <c r="BE440" s="21" t="s">
        <v>1346</v>
      </c>
      <c r="BF440" s="21" t="s">
        <v>120</v>
      </c>
      <c r="BG440" s="21" t="s">
        <v>120</v>
      </c>
      <c r="BH440" s="21" t="s">
        <v>120</v>
      </c>
      <c r="BI440" s="21" t="s">
        <v>120</v>
      </c>
      <c r="BJ440" s="21" t="s">
        <v>120</v>
      </c>
      <c r="BK440" s="21" t="s">
        <v>120</v>
      </c>
      <c r="BL440" s="21" t="s">
        <v>120</v>
      </c>
      <c r="BM440" s="21" t="s">
        <v>120</v>
      </c>
      <c r="BN440" s="21" t="s">
        <v>120</v>
      </c>
      <c r="BO440" s="21" t="s">
        <v>120</v>
      </c>
      <c r="BP440" s="21" t="s">
        <v>120</v>
      </c>
      <c r="BQ440" s="21" t="s">
        <v>120</v>
      </c>
      <c r="BR440" s="21" t="s">
        <v>120</v>
      </c>
      <c r="BS440" s="21" t="s">
        <v>120</v>
      </c>
      <c r="BT440" s="21" t="s">
        <v>120</v>
      </c>
      <c r="BU440" s="21" t="s">
        <v>120</v>
      </c>
      <c r="BV440" s="21" t="s">
        <v>120</v>
      </c>
      <c r="BW440" s="22" t="s">
        <v>582</v>
      </c>
      <c r="BX440" s="23" t="str">
        <f>_xlfn.XLOOKUP(BW440,dimensions_items!$B$4:$B$35,dimensions_items!$C$4:$C$35,"NULL",0)</f>
        <v>R5.2ASIA</v>
      </c>
      <c r="BY440" s="23" t="s">
        <v>33</v>
      </c>
      <c r="BZ440" s="22" t="s">
        <v>1492</v>
      </c>
      <c r="CA440" s="22" t="s">
        <v>18</v>
      </c>
      <c r="CB440" s="22" t="s">
        <v>23</v>
      </c>
      <c r="CC440" s="21" t="str">
        <f t="shared" si="21"/>
        <v>RM</v>
      </c>
      <c r="CD440" s="21" t="str">
        <f t="shared" si="22"/>
        <v>M</v>
      </c>
      <c r="CE440" s="21" t="str">
        <f t="shared" si="23"/>
        <v>ASIA_IDN</v>
      </c>
      <c r="CF440" s="21" t="str">
        <f>IF(ISNUMBER(Table1[[#This Row],[concrete]]),Table1[[#This Row],[concrete]],IF(AND(ISNUMBER(Table1[[#This Row],[cement]]),ISNUMBER(Table1[[#This Row],[aggregates]])),Table1[[#This Row],[cement]]+Table1[[#This Row],[aggregates]],""))</f>
        <v/>
      </c>
    </row>
    <row r="441" spans="1:84" s="8" customFormat="1">
      <c r="A441" s="10">
        <v>439</v>
      </c>
      <c r="B441" s="21" t="s">
        <v>573</v>
      </c>
      <c r="C441" s="21" t="s">
        <v>574</v>
      </c>
      <c r="D441" s="39"/>
      <c r="E441" s="10"/>
      <c r="F441" s="39"/>
      <c r="G441" s="39"/>
      <c r="H441" s="39">
        <v>0.32941176500000002</v>
      </c>
      <c r="I441" s="39"/>
      <c r="J441" s="120"/>
      <c r="K441" s="120"/>
      <c r="L441" s="120"/>
      <c r="M441" s="120"/>
      <c r="N441" s="120"/>
      <c r="O441" s="120"/>
      <c r="P441" s="120"/>
      <c r="Q441" s="120"/>
      <c r="R441" s="120"/>
      <c r="S441" s="120"/>
      <c r="T441" s="120"/>
      <c r="U441" s="120"/>
      <c r="V441" s="120"/>
      <c r="W441" s="120"/>
      <c r="X441" s="120"/>
      <c r="Y441" s="120"/>
      <c r="Z441" s="120"/>
      <c r="AA441" s="120"/>
      <c r="AB441" s="120">
        <v>0.72941176500000005</v>
      </c>
      <c r="AC441" s="120"/>
      <c r="AD441" s="120"/>
      <c r="AE441" s="120"/>
      <c r="AF441" s="120"/>
      <c r="AG441" s="120"/>
      <c r="AH441" s="120"/>
      <c r="AI441" s="120"/>
      <c r="AJ441" s="120"/>
      <c r="AK441" s="120"/>
      <c r="AL441" s="21" t="s">
        <v>917</v>
      </c>
      <c r="AM441" s="39" t="s">
        <v>120</v>
      </c>
      <c r="AN441" s="21" t="s">
        <v>118</v>
      </c>
      <c r="AO441" s="21" t="s">
        <v>24</v>
      </c>
      <c r="AP441" s="21" t="s">
        <v>601</v>
      </c>
      <c r="AQ441" s="21" t="s">
        <v>228</v>
      </c>
      <c r="AR441" s="21" t="s">
        <v>120</v>
      </c>
      <c r="AS441" s="21" t="s">
        <v>914</v>
      </c>
      <c r="AT441" s="39">
        <v>2009</v>
      </c>
      <c r="AU441" s="21" t="s">
        <v>915</v>
      </c>
      <c r="AV441" s="21" t="s">
        <v>867</v>
      </c>
      <c r="AW441" s="21" t="s">
        <v>126</v>
      </c>
      <c r="AX441" s="21" t="s">
        <v>1317</v>
      </c>
      <c r="AY441" s="21" t="str">
        <f>"https://doi.org/"&amp;Table1[[#This Row],[DOI]]</f>
        <v>https://doi.org/10.1016/j.enbuild.2009.07.025</v>
      </c>
      <c r="AZ441" s="21" t="s">
        <v>120</v>
      </c>
      <c r="BA441" s="21" t="s">
        <v>737</v>
      </c>
      <c r="BB441" s="21" t="s">
        <v>737</v>
      </c>
      <c r="BC441" s="21" t="s">
        <v>916</v>
      </c>
      <c r="BD441" s="21" t="s">
        <v>120</v>
      </c>
      <c r="BE441" s="21" t="s">
        <v>1346</v>
      </c>
      <c r="BF441" s="21" t="s">
        <v>120</v>
      </c>
      <c r="BG441" s="21" t="s">
        <v>120</v>
      </c>
      <c r="BH441" s="21" t="s">
        <v>120</v>
      </c>
      <c r="BI441" s="21" t="s">
        <v>120</v>
      </c>
      <c r="BJ441" s="21" t="s">
        <v>120</v>
      </c>
      <c r="BK441" s="21" t="s">
        <v>120</v>
      </c>
      <c r="BL441" s="21" t="s">
        <v>120</v>
      </c>
      <c r="BM441" s="21" t="s">
        <v>120</v>
      </c>
      <c r="BN441" s="21" t="s">
        <v>120</v>
      </c>
      <c r="BO441" s="21" t="s">
        <v>120</v>
      </c>
      <c r="BP441" s="21" t="s">
        <v>120</v>
      </c>
      <c r="BQ441" s="21" t="s">
        <v>120</v>
      </c>
      <c r="BR441" s="21" t="s">
        <v>120</v>
      </c>
      <c r="BS441" s="21" t="s">
        <v>120</v>
      </c>
      <c r="BT441" s="21" t="s">
        <v>120</v>
      </c>
      <c r="BU441" s="21" t="s">
        <v>120</v>
      </c>
      <c r="BV441" s="21" t="s">
        <v>120</v>
      </c>
      <c r="BW441" s="22" t="s">
        <v>582</v>
      </c>
      <c r="BX441" s="23" t="str">
        <f>_xlfn.XLOOKUP(BW441,dimensions_items!$B$4:$B$35,dimensions_items!$C$4:$C$35,"NULL",0)</f>
        <v>R5.2ASIA</v>
      </c>
      <c r="BY441" s="23" t="s">
        <v>33</v>
      </c>
      <c r="BZ441" s="22" t="s">
        <v>1492</v>
      </c>
      <c r="CA441" s="22" t="s">
        <v>18</v>
      </c>
      <c r="CB441" s="22" t="s">
        <v>23</v>
      </c>
      <c r="CC441" s="21" t="str">
        <f t="shared" si="21"/>
        <v>RM</v>
      </c>
      <c r="CD441" s="21" t="str">
        <f t="shared" si="22"/>
        <v>M</v>
      </c>
      <c r="CE441" s="21" t="str">
        <f t="shared" si="23"/>
        <v>ASIA_IDN</v>
      </c>
      <c r="CF441" s="21" t="str">
        <f>IF(ISNUMBER(Table1[[#This Row],[concrete]]),Table1[[#This Row],[concrete]],IF(AND(ISNUMBER(Table1[[#This Row],[cement]]),ISNUMBER(Table1[[#This Row],[aggregates]])),Table1[[#This Row],[cement]]+Table1[[#This Row],[aggregates]],""))</f>
        <v/>
      </c>
    </row>
    <row r="442" spans="1:84" s="8" customFormat="1">
      <c r="A442" s="10">
        <v>440</v>
      </c>
      <c r="B442" s="21" t="s">
        <v>573</v>
      </c>
      <c r="C442" s="21" t="s">
        <v>918</v>
      </c>
      <c r="D442" s="39"/>
      <c r="E442" s="10"/>
      <c r="F442" s="39"/>
      <c r="G442" s="39"/>
      <c r="H442" s="39"/>
      <c r="I442" s="39"/>
      <c r="J442" s="120">
        <v>31.54827586</v>
      </c>
      <c r="K442" s="120"/>
      <c r="L442" s="120"/>
      <c r="M442" s="120"/>
      <c r="N442" s="120"/>
      <c r="O442" s="120"/>
      <c r="P442" s="120"/>
      <c r="Q442" s="120"/>
      <c r="R442" s="120"/>
      <c r="S442" s="120"/>
      <c r="T442" s="120"/>
      <c r="U442" s="120"/>
      <c r="V442" s="120"/>
      <c r="W442" s="120"/>
      <c r="X442" s="120"/>
      <c r="Y442" s="120"/>
      <c r="Z442" s="120"/>
      <c r="AA442" s="120"/>
      <c r="AB442" s="120">
        <v>0.82706896600000002</v>
      </c>
      <c r="AC442" s="120"/>
      <c r="AD442" s="120"/>
      <c r="AE442" s="120"/>
      <c r="AF442" s="120"/>
      <c r="AG442" s="120"/>
      <c r="AH442" s="120"/>
      <c r="AI442" s="120"/>
      <c r="AJ442" s="120"/>
      <c r="AK442" s="120"/>
      <c r="AL442" s="21" t="s">
        <v>919</v>
      </c>
      <c r="AM442" s="39">
        <v>1</v>
      </c>
      <c r="AN442" s="21" t="s">
        <v>118</v>
      </c>
      <c r="AO442" s="21" t="s">
        <v>20</v>
      </c>
      <c r="AP442" s="21" t="s">
        <v>601</v>
      </c>
      <c r="AQ442" s="21" t="s">
        <v>228</v>
      </c>
      <c r="AR442" s="21" t="s">
        <v>120</v>
      </c>
      <c r="AS442" s="21" t="s">
        <v>920</v>
      </c>
      <c r="AT442" s="39">
        <v>2008</v>
      </c>
      <c r="AU442" s="21" t="s">
        <v>921</v>
      </c>
      <c r="AV442" s="21" t="s">
        <v>867</v>
      </c>
      <c r="AW442" s="21" t="s">
        <v>126</v>
      </c>
      <c r="AX442" s="21" t="s">
        <v>1318</v>
      </c>
      <c r="AY442" s="21" t="str">
        <f>"https://doi.org/"&amp;Table1[[#This Row],[DOI]]</f>
        <v>https://doi.org/10.1016/j.enbuild.2008.04.017</v>
      </c>
      <c r="AZ442" s="21" t="s">
        <v>1587</v>
      </c>
      <c r="BA442" s="21" t="s">
        <v>737</v>
      </c>
      <c r="BB442" s="21" t="s">
        <v>737</v>
      </c>
      <c r="BC442" s="21" t="s">
        <v>916</v>
      </c>
      <c r="BD442" s="21" t="s">
        <v>120</v>
      </c>
      <c r="BE442" s="21" t="s">
        <v>1346</v>
      </c>
      <c r="BF442" s="21" t="s">
        <v>120</v>
      </c>
      <c r="BG442" s="21" t="s">
        <v>120</v>
      </c>
      <c r="BH442" s="21" t="s">
        <v>120</v>
      </c>
      <c r="BI442" s="21" t="s">
        <v>120</v>
      </c>
      <c r="BJ442" s="21" t="s">
        <v>120</v>
      </c>
      <c r="BK442" s="21" t="s">
        <v>120</v>
      </c>
      <c r="BL442" s="21" t="s">
        <v>120</v>
      </c>
      <c r="BM442" s="21" t="s">
        <v>120</v>
      </c>
      <c r="BN442" s="21" t="s">
        <v>120</v>
      </c>
      <c r="BO442" s="21" t="s">
        <v>120</v>
      </c>
      <c r="BP442" s="21" t="s">
        <v>120</v>
      </c>
      <c r="BQ442" s="21" t="s">
        <v>120</v>
      </c>
      <c r="BR442" s="21" t="s">
        <v>120</v>
      </c>
      <c r="BS442" s="21" t="s">
        <v>120</v>
      </c>
      <c r="BT442" s="21" t="s">
        <v>120</v>
      </c>
      <c r="BU442" s="21" t="s">
        <v>120</v>
      </c>
      <c r="BV442" s="21" t="s">
        <v>120</v>
      </c>
      <c r="BW442" s="22" t="s">
        <v>582</v>
      </c>
      <c r="BX442" s="23" t="str">
        <f>_xlfn.XLOOKUP(BW442,dimensions_items!$B$4:$B$35,dimensions_items!$C$4:$C$35,"NULL",0)</f>
        <v>R5.2ASIA</v>
      </c>
      <c r="BY442" s="23" t="s">
        <v>25</v>
      </c>
      <c r="BZ442" s="22" t="s">
        <v>1492</v>
      </c>
      <c r="CA442" s="28" t="s">
        <v>22</v>
      </c>
      <c r="CB442" s="22" t="s">
        <v>23</v>
      </c>
      <c r="CC442" s="21" t="str">
        <f t="shared" si="21"/>
        <v>RS</v>
      </c>
      <c r="CD442" s="21" t="str">
        <f t="shared" si="22"/>
        <v>M</v>
      </c>
      <c r="CE442" s="21" t="str">
        <f t="shared" si="23"/>
        <v>ASIA_IDN</v>
      </c>
      <c r="CF442" s="21" t="str">
        <f>IF(ISNUMBER(Table1[[#This Row],[concrete]]),Table1[[#This Row],[concrete]],IF(AND(ISNUMBER(Table1[[#This Row],[cement]]),ISNUMBER(Table1[[#This Row],[aggregates]])),Table1[[#This Row],[cement]]+Table1[[#This Row],[aggregates]],""))</f>
        <v/>
      </c>
    </row>
    <row r="443" spans="1:84" s="8" customFormat="1">
      <c r="A443" s="10">
        <v>441</v>
      </c>
      <c r="B443" s="21" t="s">
        <v>573</v>
      </c>
      <c r="C443" s="21" t="s">
        <v>918</v>
      </c>
      <c r="D443" s="39"/>
      <c r="E443" s="10"/>
      <c r="F443" s="39"/>
      <c r="G443" s="39"/>
      <c r="H443" s="39"/>
      <c r="I443" s="39"/>
      <c r="J443" s="120">
        <v>31.54827586</v>
      </c>
      <c r="K443" s="120"/>
      <c r="L443" s="120"/>
      <c r="M443" s="120"/>
      <c r="N443" s="120"/>
      <c r="O443" s="120"/>
      <c r="P443" s="120"/>
      <c r="Q443" s="120"/>
      <c r="R443" s="120"/>
      <c r="S443" s="120"/>
      <c r="T443" s="120"/>
      <c r="U443" s="120"/>
      <c r="V443" s="120"/>
      <c r="W443" s="120"/>
      <c r="X443" s="120"/>
      <c r="Y443" s="120"/>
      <c r="Z443" s="120"/>
      <c r="AA443" s="120"/>
      <c r="AB443" s="120">
        <v>0.82706896600000002</v>
      </c>
      <c r="AC443" s="120"/>
      <c r="AD443" s="120"/>
      <c r="AE443" s="120"/>
      <c r="AF443" s="120"/>
      <c r="AG443" s="120"/>
      <c r="AH443" s="120"/>
      <c r="AI443" s="120"/>
      <c r="AJ443" s="120"/>
      <c r="AK443" s="120"/>
      <c r="AL443" s="21" t="s">
        <v>922</v>
      </c>
      <c r="AM443" s="39">
        <v>1</v>
      </c>
      <c r="AN443" s="21" t="s">
        <v>118</v>
      </c>
      <c r="AO443" s="21" t="s">
        <v>20</v>
      </c>
      <c r="AP443" s="21" t="s">
        <v>601</v>
      </c>
      <c r="AQ443" s="21" t="s">
        <v>228</v>
      </c>
      <c r="AR443" s="21" t="s">
        <v>120</v>
      </c>
      <c r="AS443" s="21" t="s">
        <v>920</v>
      </c>
      <c r="AT443" s="39">
        <v>2008</v>
      </c>
      <c r="AU443" s="21" t="s">
        <v>921</v>
      </c>
      <c r="AV443" s="21" t="s">
        <v>867</v>
      </c>
      <c r="AW443" s="21" t="s">
        <v>126</v>
      </c>
      <c r="AX443" s="21" t="s">
        <v>1318</v>
      </c>
      <c r="AY443" s="21" t="str">
        <f>"https://doi.org/"&amp;Table1[[#This Row],[DOI]]</f>
        <v>https://doi.org/10.1016/j.enbuild.2008.04.017</v>
      </c>
      <c r="AZ443" s="21" t="s">
        <v>1587</v>
      </c>
      <c r="BA443" s="21" t="s">
        <v>737</v>
      </c>
      <c r="BB443" s="21" t="s">
        <v>737</v>
      </c>
      <c r="BC443" s="21" t="s">
        <v>916</v>
      </c>
      <c r="BD443" s="21" t="s">
        <v>120</v>
      </c>
      <c r="BE443" s="21" t="s">
        <v>1346</v>
      </c>
      <c r="BF443" s="21" t="s">
        <v>120</v>
      </c>
      <c r="BG443" s="21" t="s">
        <v>120</v>
      </c>
      <c r="BH443" s="21" t="s">
        <v>120</v>
      </c>
      <c r="BI443" s="21" t="s">
        <v>120</v>
      </c>
      <c r="BJ443" s="21" t="s">
        <v>120</v>
      </c>
      <c r="BK443" s="21" t="s">
        <v>120</v>
      </c>
      <c r="BL443" s="21" t="s">
        <v>120</v>
      </c>
      <c r="BM443" s="21" t="s">
        <v>120</v>
      </c>
      <c r="BN443" s="21" t="s">
        <v>120</v>
      </c>
      <c r="BO443" s="21" t="s">
        <v>120</v>
      </c>
      <c r="BP443" s="21" t="s">
        <v>120</v>
      </c>
      <c r="BQ443" s="21" t="s">
        <v>120</v>
      </c>
      <c r="BR443" s="21" t="s">
        <v>120</v>
      </c>
      <c r="BS443" s="21" t="s">
        <v>120</v>
      </c>
      <c r="BT443" s="21" t="s">
        <v>120</v>
      </c>
      <c r="BU443" s="21" t="s">
        <v>120</v>
      </c>
      <c r="BV443" s="21" t="s">
        <v>120</v>
      </c>
      <c r="BW443" s="22" t="s">
        <v>582</v>
      </c>
      <c r="BX443" s="23" t="str">
        <f>_xlfn.XLOOKUP(BW443,dimensions_items!$B$4:$B$35,dimensions_items!$C$4:$C$35,"NULL",0)</f>
        <v>R5.2ASIA</v>
      </c>
      <c r="BY443" s="23" t="s">
        <v>25</v>
      </c>
      <c r="BZ443" s="22" t="s">
        <v>1492</v>
      </c>
      <c r="CA443" s="28" t="s">
        <v>18</v>
      </c>
      <c r="CB443" s="22" t="s">
        <v>23</v>
      </c>
      <c r="CC443" s="21" t="str">
        <f t="shared" si="21"/>
        <v>RS</v>
      </c>
      <c r="CD443" s="21" t="str">
        <f t="shared" si="22"/>
        <v>M</v>
      </c>
      <c r="CE443" s="21" t="str">
        <f t="shared" si="23"/>
        <v>ASIA_IDN</v>
      </c>
      <c r="CF443" s="21" t="str">
        <f>IF(ISNUMBER(Table1[[#This Row],[concrete]]),Table1[[#This Row],[concrete]],IF(AND(ISNUMBER(Table1[[#This Row],[cement]]),ISNUMBER(Table1[[#This Row],[aggregates]])),Table1[[#This Row],[cement]]+Table1[[#This Row],[aggregates]],""))</f>
        <v/>
      </c>
    </row>
    <row r="444" spans="1:84" s="8" customFormat="1">
      <c r="A444" s="10">
        <v>442</v>
      </c>
      <c r="B444" s="21" t="s">
        <v>407</v>
      </c>
      <c r="C444" s="21" t="s">
        <v>407</v>
      </c>
      <c r="D444" s="39"/>
      <c r="E444" s="10"/>
      <c r="F444" s="39">
        <v>354</v>
      </c>
      <c r="G444" s="39"/>
      <c r="H444" s="39"/>
      <c r="I444" s="39"/>
      <c r="J444" s="120"/>
      <c r="K444" s="120"/>
      <c r="L444" s="120"/>
      <c r="M444" s="120"/>
      <c r="N444" s="120"/>
      <c r="O444" s="120"/>
      <c r="P444" s="120"/>
      <c r="Q444" s="120"/>
      <c r="R444" s="120"/>
      <c r="S444" s="120"/>
      <c r="T444" s="120"/>
      <c r="U444" s="120"/>
      <c r="V444" s="120"/>
      <c r="W444" s="120"/>
      <c r="X444" s="120"/>
      <c r="Y444" s="120"/>
      <c r="Z444" s="120"/>
      <c r="AA444" s="120"/>
      <c r="AB444" s="120"/>
      <c r="AC444" s="120"/>
      <c r="AD444" s="120"/>
      <c r="AE444" s="120"/>
      <c r="AF444" s="120"/>
      <c r="AG444" s="120"/>
      <c r="AH444" s="120"/>
      <c r="AI444" s="120"/>
      <c r="AJ444" s="120"/>
      <c r="AK444" s="120"/>
      <c r="AL444" s="21" t="s">
        <v>923</v>
      </c>
      <c r="AM444" s="39">
        <v>20</v>
      </c>
      <c r="AN444" s="21" t="s">
        <v>118</v>
      </c>
      <c r="AO444" s="21" t="s">
        <v>24</v>
      </c>
      <c r="AP444" s="21" t="s">
        <v>924</v>
      </c>
      <c r="AQ444" s="21" t="s">
        <v>228</v>
      </c>
      <c r="AR444" s="21" t="s">
        <v>120</v>
      </c>
      <c r="AS444" s="21" t="s">
        <v>925</v>
      </c>
      <c r="AT444" s="39">
        <v>1995</v>
      </c>
      <c r="AU444" s="21" t="s">
        <v>926</v>
      </c>
      <c r="AV444" s="21" t="s">
        <v>927</v>
      </c>
      <c r="AW444" s="21" t="s">
        <v>126</v>
      </c>
      <c r="AX444" s="21" t="s">
        <v>1319</v>
      </c>
      <c r="AY444" s="21" t="str">
        <f>"https://doi.org/"&amp;Table1[[#This Row],[DOI]]</f>
        <v>https://doi.org/10.1016/0378-7788(95)00914-J</v>
      </c>
      <c r="AZ444" s="21" t="s">
        <v>120</v>
      </c>
      <c r="BA444" s="21" t="s">
        <v>737</v>
      </c>
      <c r="BB444" s="21" t="s">
        <v>737</v>
      </c>
      <c r="BC444" s="21" t="s">
        <v>928</v>
      </c>
      <c r="BD444" s="21" t="s">
        <v>120</v>
      </c>
      <c r="BE444" s="21" t="s">
        <v>1346</v>
      </c>
      <c r="BF444" s="21" t="s">
        <v>120</v>
      </c>
      <c r="BG444" s="21" t="s">
        <v>120</v>
      </c>
      <c r="BH444" s="21" t="s">
        <v>120</v>
      </c>
      <c r="BI444" s="21" t="s">
        <v>120</v>
      </c>
      <c r="BJ444" s="21" t="s">
        <v>120</v>
      </c>
      <c r="BK444" s="21" t="s">
        <v>120</v>
      </c>
      <c r="BL444" s="21" t="s">
        <v>120</v>
      </c>
      <c r="BM444" s="21" t="s">
        <v>120</v>
      </c>
      <c r="BN444" s="21" t="s">
        <v>120</v>
      </c>
      <c r="BO444" s="21" t="s">
        <v>120</v>
      </c>
      <c r="BP444" s="21" t="s">
        <v>120</v>
      </c>
      <c r="BQ444" s="21" t="s">
        <v>120</v>
      </c>
      <c r="BR444" s="21" t="s">
        <v>120</v>
      </c>
      <c r="BS444" s="21" t="s">
        <v>120</v>
      </c>
      <c r="BT444" s="21" t="s">
        <v>120</v>
      </c>
      <c r="BU444" s="21" t="s">
        <v>120</v>
      </c>
      <c r="BV444" s="21" t="s">
        <v>120</v>
      </c>
      <c r="BW444" s="22" t="s">
        <v>413</v>
      </c>
      <c r="BX444" s="23" t="str">
        <f>_xlfn.XLOOKUP(BW444,dimensions_items!$B$4:$B$35,dimensions_items!$C$4:$C$35,"NULL",0)</f>
        <v>R5.2OECD</v>
      </c>
      <c r="BY444" s="21" t="s">
        <v>37</v>
      </c>
      <c r="BZ444" s="22" t="s">
        <v>26</v>
      </c>
      <c r="CA444" s="22" t="s">
        <v>18</v>
      </c>
      <c r="CB444" s="28" t="s">
        <v>23</v>
      </c>
      <c r="CC444" s="21" t="str">
        <f t="shared" si="21"/>
        <v>RM</v>
      </c>
      <c r="CD444" s="21" t="str">
        <f t="shared" si="22"/>
        <v>C</v>
      </c>
      <c r="CE444" s="21" t="str">
        <f t="shared" si="23"/>
        <v>OECD_JPN</v>
      </c>
      <c r="CF444" s="21" t="str">
        <f>IF(ISNUMBER(Table1[[#This Row],[concrete]]),Table1[[#This Row],[concrete]],IF(AND(ISNUMBER(Table1[[#This Row],[cement]]),ISNUMBER(Table1[[#This Row],[aggregates]])),Table1[[#This Row],[cement]]+Table1[[#This Row],[aggregates]],""))</f>
        <v/>
      </c>
    </row>
    <row r="445" spans="1:84" s="8" customFormat="1">
      <c r="A445" s="10">
        <v>443</v>
      </c>
      <c r="B445" s="21" t="s">
        <v>407</v>
      </c>
      <c r="C445" s="21" t="s">
        <v>407</v>
      </c>
      <c r="D445" s="39"/>
      <c r="E445" s="10"/>
      <c r="F445" s="39">
        <v>500</v>
      </c>
      <c r="G445" s="39"/>
      <c r="H445" s="39"/>
      <c r="I445" s="39"/>
      <c r="J445" s="120"/>
      <c r="K445" s="120"/>
      <c r="L445" s="120"/>
      <c r="M445" s="120"/>
      <c r="N445" s="120"/>
      <c r="O445" s="120"/>
      <c r="P445" s="120"/>
      <c r="Q445" s="120"/>
      <c r="R445" s="120"/>
      <c r="S445" s="120"/>
      <c r="T445" s="120"/>
      <c r="U445" s="120"/>
      <c r="V445" s="120"/>
      <c r="W445" s="120"/>
      <c r="X445" s="120"/>
      <c r="Y445" s="120"/>
      <c r="Z445" s="120"/>
      <c r="AA445" s="120"/>
      <c r="AB445" s="120"/>
      <c r="AC445" s="120"/>
      <c r="AD445" s="120"/>
      <c r="AE445" s="120"/>
      <c r="AF445" s="120"/>
      <c r="AG445" s="120"/>
      <c r="AH445" s="120"/>
      <c r="AI445" s="120"/>
      <c r="AJ445" s="120"/>
      <c r="AK445" s="120"/>
      <c r="AL445" s="21" t="s">
        <v>929</v>
      </c>
      <c r="AM445" s="39">
        <v>12</v>
      </c>
      <c r="AN445" s="21" t="s">
        <v>118</v>
      </c>
      <c r="AO445" s="21" t="s">
        <v>24</v>
      </c>
      <c r="AP445" s="21" t="s">
        <v>924</v>
      </c>
      <c r="AQ445" s="21" t="s">
        <v>228</v>
      </c>
      <c r="AR445" s="21" t="s">
        <v>120</v>
      </c>
      <c r="AS445" s="21" t="s">
        <v>925</v>
      </c>
      <c r="AT445" s="39">
        <v>1995</v>
      </c>
      <c r="AU445" s="21" t="s">
        <v>926</v>
      </c>
      <c r="AV445" s="21" t="s">
        <v>927</v>
      </c>
      <c r="AW445" s="21" t="s">
        <v>126</v>
      </c>
      <c r="AX445" s="21" t="s">
        <v>1319</v>
      </c>
      <c r="AY445" s="21" t="str">
        <f>"https://doi.org/"&amp;Table1[[#This Row],[DOI]]</f>
        <v>https://doi.org/10.1016/0378-7788(95)00914-J</v>
      </c>
      <c r="AZ445" s="21" t="s">
        <v>120</v>
      </c>
      <c r="BA445" s="21" t="s">
        <v>737</v>
      </c>
      <c r="BB445" s="21" t="s">
        <v>737</v>
      </c>
      <c r="BC445" s="21" t="s">
        <v>928</v>
      </c>
      <c r="BD445" s="21" t="s">
        <v>120</v>
      </c>
      <c r="BE445" s="21" t="s">
        <v>1346</v>
      </c>
      <c r="BF445" s="21" t="s">
        <v>120</v>
      </c>
      <c r="BG445" s="21" t="s">
        <v>120</v>
      </c>
      <c r="BH445" s="21" t="s">
        <v>120</v>
      </c>
      <c r="BI445" s="21" t="s">
        <v>120</v>
      </c>
      <c r="BJ445" s="21" t="s">
        <v>120</v>
      </c>
      <c r="BK445" s="21" t="s">
        <v>120</v>
      </c>
      <c r="BL445" s="21" t="s">
        <v>120</v>
      </c>
      <c r="BM445" s="21" t="s">
        <v>120</v>
      </c>
      <c r="BN445" s="21" t="s">
        <v>120</v>
      </c>
      <c r="BO445" s="21" t="s">
        <v>120</v>
      </c>
      <c r="BP445" s="21" t="s">
        <v>120</v>
      </c>
      <c r="BQ445" s="21" t="s">
        <v>120</v>
      </c>
      <c r="BR445" s="21" t="s">
        <v>120</v>
      </c>
      <c r="BS445" s="21" t="s">
        <v>120</v>
      </c>
      <c r="BT445" s="21" t="s">
        <v>120</v>
      </c>
      <c r="BU445" s="21" t="s">
        <v>120</v>
      </c>
      <c r="BV445" s="21" t="s">
        <v>120</v>
      </c>
      <c r="BW445" s="22" t="s">
        <v>413</v>
      </c>
      <c r="BX445" s="23" t="str">
        <f>_xlfn.XLOOKUP(BW445,dimensions_items!$B$4:$B$35,dimensions_items!$C$4:$C$35,"NULL",0)</f>
        <v>R5.2OECD</v>
      </c>
      <c r="BY445" s="21" t="s">
        <v>37</v>
      </c>
      <c r="BZ445" s="22" t="s">
        <v>26</v>
      </c>
      <c r="CA445" s="22" t="s">
        <v>18</v>
      </c>
      <c r="CB445" s="28" t="s">
        <v>23</v>
      </c>
      <c r="CC445" s="21" t="str">
        <f t="shared" si="21"/>
        <v>RM</v>
      </c>
      <c r="CD445" s="21" t="str">
        <f t="shared" si="22"/>
        <v>C</v>
      </c>
      <c r="CE445" s="21" t="str">
        <f t="shared" si="23"/>
        <v>OECD_JPN</v>
      </c>
      <c r="CF445" s="21" t="str">
        <f>IF(ISNUMBER(Table1[[#This Row],[concrete]]),Table1[[#This Row],[concrete]],IF(AND(ISNUMBER(Table1[[#This Row],[cement]]),ISNUMBER(Table1[[#This Row],[aggregates]])),Table1[[#This Row],[cement]]+Table1[[#This Row],[aggregates]],""))</f>
        <v/>
      </c>
    </row>
    <row r="446" spans="1:84" s="8" customFormat="1">
      <c r="A446" s="10">
        <v>444</v>
      </c>
      <c r="B446" s="21" t="s">
        <v>407</v>
      </c>
      <c r="C446" s="21" t="s">
        <v>407</v>
      </c>
      <c r="D446" s="39"/>
      <c r="E446" s="10"/>
      <c r="F446" s="39">
        <v>48</v>
      </c>
      <c r="G446" s="39"/>
      <c r="H446" s="39"/>
      <c r="I446" s="39"/>
      <c r="J446" s="120"/>
      <c r="K446" s="120"/>
      <c r="L446" s="120"/>
      <c r="M446" s="120"/>
      <c r="N446" s="120"/>
      <c r="O446" s="120"/>
      <c r="P446" s="120"/>
      <c r="Q446" s="120"/>
      <c r="R446" s="120"/>
      <c r="S446" s="120"/>
      <c r="T446" s="120"/>
      <c r="U446" s="120"/>
      <c r="V446" s="120"/>
      <c r="W446" s="120"/>
      <c r="X446" s="120"/>
      <c r="Y446" s="120"/>
      <c r="Z446" s="120"/>
      <c r="AA446" s="120"/>
      <c r="AB446" s="120"/>
      <c r="AC446" s="120"/>
      <c r="AD446" s="120"/>
      <c r="AE446" s="120"/>
      <c r="AF446" s="120"/>
      <c r="AG446" s="120"/>
      <c r="AH446" s="120"/>
      <c r="AI446" s="120"/>
      <c r="AJ446" s="120"/>
      <c r="AK446" s="120"/>
      <c r="AL446" s="21" t="s">
        <v>930</v>
      </c>
      <c r="AM446" s="39">
        <v>2</v>
      </c>
      <c r="AN446" s="21" t="s">
        <v>118</v>
      </c>
      <c r="AO446" s="21" t="s">
        <v>20</v>
      </c>
      <c r="AP446" s="21" t="s">
        <v>924</v>
      </c>
      <c r="AQ446" s="21" t="s">
        <v>228</v>
      </c>
      <c r="AR446" s="21" t="s">
        <v>120</v>
      </c>
      <c r="AS446" s="21" t="s">
        <v>925</v>
      </c>
      <c r="AT446" s="39">
        <v>1995</v>
      </c>
      <c r="AU446" s="21" t="s">
        <v>926</v>
      </c>
      <c r="AV446" s="21" t="s">
        <v>927</v>
      </c>
      <c r="AW446" s="21" t="s">
        <v>126</v>
      </c>
      <c r="AX446" s="21" t="s">
        <v>1319</v>
      </c>
      <c r="AY446" s="21" t="str">
        <f>"https://doi.org/"&amp;Table1[[#This Row],[DOI]]</f>
        <v>https://doi.org/10.1016/0378-7788(95)00914-J</v>
      </c>
      <c r="AZ446" s="21" t="s">
        <v>120</v>
      </c>
      <c r="BA446" s="21" t="s">
        <v>737</v>
      </c>
      <c r="BB446" s="21" t="s">
        <v>737</v>
      </c>
      <c r="BC446" s="21" t="s">
        <v>909</v>
      </c>
      <c r="BD446" s="21" t="s">
        <v>120</v>
      </c>
      <c r="BE446" s="21" t="s">
        <v>1346</v>
      </c>
      <c r="BF446" s="21" t="s">
        <v>120</v>
      </c>
      <c r="BG446" s="21" t="s">
        <v>120</v>
      </c>
      <c r="BH446" s="21" t="s">
        <v>120</v>
      </c>
      <c r="BI446" s="21" t="s">
        <v>120</v>
      </c>
      <c r="BJ446" s="21" t="s">
        <v>120</v>
      </c>
      <c r="BK446" s="21" t="s">
        <v>120</v>
      </c>
      <c r="BL446" s="21" t="s">
        <v>120</v>
      </c>
      <c r="BM446" s="21" t="s">
        <v>120</v>
      </c>
      <c r="BN446" s="21" t="s">
        <v>120</v>
      </c>
      <c r="BO446" s="21" t="s">
        <v>120</v>
      </c>
      <c r="BP446" s="21" t="s">
        <v>120</v>
      </c>
      <c r="BQ446" s="21" t="s">
        <v>120</v>
      </c>
      <c r="BR446" s="21" t="s">
        <v>120</v>
      </c>
      <c r="BS446" s="21" t="s">
        <v>120</v>
      </c>
      <c r="BT446" s="21" t="s">
        <v>120</v>
      </c>
      <c r="BU446" s="21" t="s">
        <v>120</v>
      </c>
      <c r="BV446" s="21" t="s">
        <v>120</v>
      </c>
      <c r="BW446" s="22" t="s">
        <v>413</v>
      </c>
      <c r="BX446" s="23" t="str">
        <f>_xlfn.XLOOKUP(BW446,dimensions_items!$B$4:$B$35,dimensions_items!$C$4:$C$35,"NULL",0)</f>
        <v>R5.2OECD</v>
      </c>
      <c r="BY446" s="27" t="s">
        <v>25</v>
      </c>
      <c r="BZ446" s="28" t="s">
        <v>1598</v>
      </c>
      <c r="CA446" s="22" t="s">
        <v>18</v>
      </c>
      <c r="CB446" s="28" t="s">
        <v>23</v>
      </c>
      <c r="CC446" s="21" t="str">
        <f t="shared" si="21"/>
        <v>RS</v>
      </c>
      <c r="CD446" s="21" t="str">
        <f t="shared" si="22"/>
        <v>T</v>
      </c>
      <c r="CE446" s="21" t="str">
        <f t="shared" si="23"/>
        <v>OECD_JPN</v>
      </c>
      <c r="CF446" s="21" t="str">
        <f>IF(ISNUMBER(Table1[[#This Row],[concrete]]),Table1[[#This Row],[concrete]],IF(AND(ISNUMBER(Table1[[#This Row],[cement]]),ISNUMBER(Table1[[#This Row],[aggregates]])),Table1[[#This Row],[cement]]+Table1[[#This Row],[aggregates]],""))</f>
        <v/>
      </c>
    </row>
    <row r="447" spans="1:84" s="8" customFormat="1">
      <c r="A447" s="10">
        <v>445</v>
      </c>
      <c r="B447" s="21" t="s">
        <v>407</v>
      </c>
      <c r="C447" s="21" t="s">
        <v>407</v>
      </c>
      <c r="D447" s="39"/>
      <c r="E447" s="10"/>
      <c r="F447" s="39">
        <v>53</v>
      </c>
      <c r="G447" s="39"/>
      <c r="H447" s="39"/>
      <c r="I447" s="39"/>
      <c r="J447" s="120"/>
      <c r="K447" s="120"/>
      <c r="L447" s="120"/>
      <c r="M447" s="120"/>
      <c r="N447" s="120"/>
      <c r="O447" s="120"/>
      <c r="P447" s="120"/>
      <c r="Q447" s="120"/>
      <c r="R447" s="120"/>
      <c r="S447" s="120"/>
      <c r="T447" s="120"/>
      <c r="U447" s="120"/>
      <c r="V447" s="120"/>
      <c r="W447" s="120"/>
      <c r="X447" s="120"/>
      <c r="Y447" s="120"/>
      <c r="Z447" s="120"/>
      <c r="AA447" s="120"/>
      <c r="AB447" s="120"/>
      <c r="AC447" s="120"/>
      <c r="AD447" s="120"/>
      <c r="AE447" s="120"/>
      <c r="AF447" s="120"/>
      <c r="AG447" s="120"/>
      <c r="AH447" s="120"/>
      <c r="AI447" s="120"/>
      <c r="AJ447" s="120"/>
      <c r="AK447" s="120"/>
      <c r="AL447" s="21" t="s">
        <v>930</v>
      </c>
      <c r="AM447" s="39">
        <v>2</v>
      </c>
      <c r="AN447" s="21" t="s">
        <v>118</v>
      </c>
      <c r="AO447" s="21" t="s">
        <v>20</v>
      </c>
      <c r="AP447" s="21" t="s">
        <v>924</v>
      </c>
      <c r="AQ447" s="21" t="s">
        <v>228</v>
      </c>
      <c r="AR447" s="21" t="s">
        <v>120</v>
      </c>
      <c r="AS447" s="21" t="s">
        <v>925</v>
      </c>
      <c r="AT447" s="39">
        <v>1995</v>
      </c>
      <c r="AU447" s="21" t="s">
        <v>926</v>
      </c>
      <c r="AV447" s="21" t="s">
        <v>927</v>
      </c>
      <c r="AW447" s="21" t="s">
        <v>126</v>
      </c>
      <c r="AX447" s="21" t="s">
        <v>1319</v>
      </c>
      <c r="AY447" s="21" t="str">
        <f>"https://doi.org/"&amp;Table1[[#This Row],[DOI]]</f>
        <v>https://doi.org/10.1016/0378-7788(95)00914-J</v>
      </c>
      <c r="AZ447" s="21" t="s">
        <v>120</v>
      </c>
      <c r="BA447" s="21" t="s">
        <v>737</v>
      </c>
      <c r="BB447" s="21" t="s">
        <v>737</v>
      </c>
      <c r="BC447" s="21" t="s">
        <v>909</v>
      </c>
      <c r="BD447" s="21" t="s">
        <v>120</v>
      </c>
      <c r="BE447" s="21" t="s">
        <v>1346</v>
      </c>
      <c r="BF447" s="21" t="s">
        <v>120</v>
      </c>
      <c r="BG447" s="21" t="s">
        <v>120</v>
      </c>
      <c r="BH447" s="21" t="s">
        <v>120</v>
      </c>
      <c r="BI447" s="21" t="s">
        <v>120</v>
      </c>
      <c r="BJ447" s="21" t="s">
        <v>120</v>
      </c>
      <c r="BK447" s="21" t="s">
        <v>120</v>
      </c>
      <c r="BL447" s="21" t="s">
        <v>120</v>
      </c>
      <c r="BM447" s="21" t="s">
        <v>120</v>
      </c>
      <c r="BN447" s="21" t="s">
        <v>120</v>
      </c>
      <c r="BO447" s="21" t="s">
        <v>120</v>
      </c>
      <c r="BP447" s="21" t="s">
        <v>120</v>
      </c>
      <c r="BQ447" s="21" t="s">
        <v>120</v>
      </c>
      <c r="BR447" s="21" t="s">
        <v>120</v>
      </c>
      <c r="BS447" s="21" t="s">
        <v>120</v>
      </c>
      <c r="BT447" s="21" t="s">
        <v>120</v>
      </c>
      <c r="BU447" s="21" t="s">
        <v>120</v>
      </c>
      <c r="BV447" s="21" t="s">
        <v>120</v>
      </c>
      <c r="BW447" s="22" t="s">
        <v>413</v>
      </c>
      <c r="BX447" s="23" t="str">
        <f>_xlfn.XLOOKUP(BW447,dimensions_items!$B$4:$B$35,dimensions_items!$C$4:$C$35,"NULL",0)</f>
        <v>R5.2OECD</v>
      </c>
      <c r="BY447" s="27" t="s">
        <v>25</v>
      </c>
      <c r="BZ447" s="28" t="s">
        <v>1598</v>
      </c>
      <c r="CA447" s="22" t="s">
        <v>18</v>
      </c>
      <c r="CB447" s="28" t="s">
        <v>23</v>
      </c>
      <c r="CC447" s="21" t="str">
        <f t="shared" si="21"/>
        <v>RS</v>
      </c>
      <c r="CD447" s="21" t="str">
        <f t="shared" si="22"/>
        <v>T</v>
      </c>
      <c r="CE447" s="21" t="str">
        <f t="shared" si="23"/>
        <v>OECD_JPN</v>
      </c>
      <c r="CF447" s="21" t="str">
        <f>IF(ISNUMBER(Table1[[#This Row],[concrete]]),Table1[[#This Row],[concrete]],IF(AND(ISNUMBER(Table1[[#This Row],[cement]]),ISNUMBER(Table1[[#This Row],[aggregates]])),Table1[[#This Row],[cement]]+Table1[[#This Row],[aggregates]],""))</f>
        <v/>
      </c>
    </row>
    <row r="448" spans="1:84" s="8" customFormat="1">
      <c r="A448" s="10">
        <v>446</v>
      </c>
      <c r="B448" s="21" t="s">
        <v>407</v>
      </c>
      <c r="C448" s="21" t="s">
        <v>407</v>
      </c>
      <c r="D448" s="39"/>
      <c r="E448" s="10"/>
      <c r="F448" s="39">
        <v>52</v>
      </c>
      <c r="G448" s="39"/>
      <c r="H448" s="39"/>
      <c r="I448" s="39"/>
      <c r="J448" s="120"/>
      <c r="K448" s="120"/>
      <c r="L448" s="120"/>
      <c r="M448" s="120"/>
      <c r="N448" s="120"/>
      <c r="O448" s="120"/>
      <c r="P448" s="120"/>
      <c r="Q448" s="120"/>
      <c r="R448" s="120"/>
      <c r="S448" s="120"/>
      <c r="T448" s="120"/>
      <c r="U448" s="120"/>
      <c r="V448" s="120"/>
      <c r="W448" s="120"/>
      <c r="X448" s="120"/>
      <c r="Y448" s="120"/>
      <c r="Z448" s="120"/>
      <c r="AA448" s="120"/>
      <c r="AB448" s="120"/>
      <c r="AC448" s="120"/>
      <c r="AD448" s="120"/>
      <c r="AE448" s="120"/>
      <c r="AF448" s="120"/>
      <c r="AG448" s="120"/>
      <c r="AH448" s="120"/>
      <c r="AI448" s="120"/>
      <c r="AJ448" s="120"/>
      <c r="AK448" s="120"/>
      <c r="AL448" s="21" t="s">
        <v>930</v>
      </c>
      <c r="AM448" s="39">
        <v>2</v>
      </c>
      <c r="AN448" s="21" t="s">
        <v>118</v>
      </c>
      <c r="AO448" s="21" t="s">
        <v>20</v>
      </c>
      <c r="AP448" s="21" t="s">
        <v>924</v>
      </c>
      <c r="AQ448" s="21" t="s">
        <v>228</v>
      </c>
      <c r="AR448" s="21" t="s">
        <v>120</v>
      </c>
      <c r="AS448" s="21" t="s">
        <v>925</v>
      </c>
      <c r="AT448" s="39">
        <v>1995</v>
      </c>
      <c r="AU448" s="21" t="s">
        <v>926</v>
      </c>
      <c r="AV448" s="21" t="s">
        <v>927</v>
      </c>
      <c r="AW448" s="21" t="s">
        <v>126</v>
      </c>
      <c r="AX448" s="21" t="s">
        <v>1319</v>
      </c>
      <c r="AY448" s="21" t="str">
        <f>"https://doi.org/"&amp;Table1[[#This Row],[DOI]]</f>
        <v>https://doi.org/10.1016/0378-7788(95)00914-J</v>
      </c>
      <c r="AZ448" s="21" t="s">
        <v>120</v>
      </c>
      <c r="BA448" s="21" t="s">
        <v>737</v>
      </c>
      <c r="BB448" s="21" t="s">
        <v>737</v>
      </c>
      <c r="BC448" s="21" t="s">
        <v>909</v>
      </c>
      <c r="BD448" s="21" t="s">
        <v>120</v>
      </c>
      <c r="BE448" s="21" t="s">
        <v>1346</v>
      </c>
      <c r="BF448" s="21" t="s">
        <v>120</v>
      </c>
      <c r="BG448" s="21" t="s">
        <v>120</v>
      </c>
      <c r="BH448" s="21" t="s">
        <v>120</v>
      </c>
      <c r="BI448" s="21" t="s">
        <v>120</v>
      </c>
      <c r="BJ448" s="21" t="s">
        <v>120</v>
      </c>
      <c r="BK448" s="21" t="s">
        <v>120</v>
      </c>
      <c r="BL448" s="21" t="s">
        <v>120</v>
      </c>
      <c r="BM448" s="21" t="s">
        <v>120</v>
      </c>
      <c r="BN448" s="21" t="s">
        <v>120</v>
      </c>
      <c r="BO448" s="21" t="s">
        <v>120</v>
      </c>
      <c r="BP448" s="21" t="s">
        <v>120</v>
      </c>
      <c r="BQ448" s="21" t="s">
        <v>120</v>
      </c>
      <c r="BR448" s="21" t="s">
        <v>120</v>
      </c>
      <c r="BS448" s="21" t="s">
        <v>120</v>
      </c>
      <c r="BT448" s="21" t="s">
        <v>120</v>
      </c>
      <c r="BU448" s="21" t="s">
        <v>120</v>
      </c>
      <c r="BV448" s="21" t="s">
        <v>120</v>
      </c>
      <c r="BW448" s="22" t="s">
        <v>413</v>
      </c>
      <c r="BX448" s="23" t="str">
        <f>_xlfn.XLOOKUP(BW448,dimensions_items!$B$4:$B$35,dimensions_items!$C$4:$C$35,"NULL",0)</f>
        <v>R5.2OECD</v>
      </c>
      <c r="BY448" s="27" t="s">
        <v>25</v>
      </c>
      <c r="BZ448" s="28" t="s">
        <v>1598</v>
      </c>
      <c r="CA448" s="22" t="s">
        <v>18</v>
      </c>
      <c r="CB448" s="28" t="s">
        <v>23</v>
      </c>
      <c r="CC448" s="21" t="str">
        <f t="shared" si="21"/>
        <v>RS</v>
      </c>
      <c r="CD448" s="21" t="str">
        <f t="shared" si="22"/>
        <v>T</v>
      </c>
      <c r="CE448" s="21" t="str">
        <f t="shared" si="23"/>
        <v>OECD_JPN</v>
      </c>
      <c r="CF448" s="21" t="str">
        <f>IF(ISNUMBER(Table1[[#This Row],[concrete]]),Table1[[#This Row],[concrete]],IF(AND(ISNUMBER(Table1[[#This Row],[cement]]),ISNUMBER(Table1[[#This Row],[aggregates]])),Table1[[#This Row],[cement]]+Table1[[#This Row],[aggregates]],""))</f>
        <v/>
      </c>
    </row>
    <row r="449" spans="1:84" s="8" customFormat="1">
      <c r="A449" s="10">
        <v>447</v>
      </c>
      <c r="B449" s="21" t="s">
        <v>407</v>
      </c>
      <c r="C449" s="21" t="s">
        <v>407</v>
      </c>
      <c r="D449" s="39"/>
      <c r="E449" s="10"/>
      <c r="F449" s="39">
        <v>64</v>
      </c>
      <c r="G449" s="39"/>
      <c r="H449" s="39"/>
      <c r="I449" s="39"/>
      <c r="J449" s="120"/>
      <c r="K449" s="120"/>
      <c r="L449" s="120"/>
      <c r="M449" s="120"/>
      <c r="N449" s="120"/>
      <c r="O449" s="120"/>
      <c r="P449" s="120"/>
      <c r="Q449" s="120"/>
      <c r="R449" s="120"/>
      <c r="S449" s="120"/>
      <c r="T449" s="120"/>
      <c r="U449" s="120"/>
      <c r="V449" s="120"/>
      <c r="W449" s="120"/>
      <c r="X449" s="120"/>
      <c r="Y449" s="120"/>
      <c r="Z449" s="120"/>
      <c r="AA449" s="120"/>
      <c r="AB449" s="120"/>
      <c r="AC449" s="120"/>
      <c r="AD449" s="120"/>
      <c r="AE449" s="120"/>
      <c r="AF449" s="120"/>
      <c r="AG449" s="120"/>
      <c r="AH449" s="120"/>
      <c r="AI449" s="120"/>
      <c r="AJ449" s="120"/>
      <c r="AK449" s="120"/>
      <c r="AL449" s="21" t="s">
        <v>930</v>
      </c>
      <c r="AM449" s="39">
        <v>2</v>
      </c>
      <c r="AN449" s="21" t="s">
        <v>118</v>
      </c>
      <c r="AO449" s="21" t="s">
        <v>20</v>
      </c>
      <c r="AP449" s="21" t="s">
        <v>924</v>
      </c>
      <c r="AQ449" s="21" t="s">
        <v>228</v>
      </c>
      <c r="AR449" s="21" t="s">
        <v>120</v>
      </c>
      <c r="AS449" s="21" t="s">
        <v>925</v>
      </c>
      <c r="AT449" s="39">
        <v>1995</v>
      </c>
      <c r="AU449" s="21" t="s">
        <v>926</v>
      </c>
      <c r="AV449" s="21" t="s">
        <v>927</v>
      </c>
      <c r="AW449" s="21" t="s">
        <v>126</v>
      </c>
      <c r="AX449" s="21" t="s">
        <v>1319</v>
      </c>
      <c r="AY449" s="21" t="str">
        <f>"https://doi.org/"&amp;Table1[[#This Row],[DOI]]</f>
        <v>https://doi.org/10.1016/0378-7788(95)00914-J</v>
      </c>
      <c r="AZ449" s="21" t="s">
        <v>120</v>
      </c>
      <c r="BA449" s="21" t="s">
        <v>737</v>
      </c>
      <c r="BB449" s="21" t="s">
        <v>737</v>
      </c>
      <c r="BC449" s="21" t="s">
        <v>909</v>
      </c>
      <c r="BD449" s="21" t="s">
        <v>120</v>
      </c>
      <c r="BE449" s="21" t="s">
        <v>1346</v>
      </c>
      <c r="BF449" s="21" t="s">
        <v>120</v>
      </c>
      <c r="BG449" s="21" t="s">
        <v>120</v>
      </c>
      <c r="BH449" s="21" t="s">
        <v>120</v>
      </c>
      <c r="BI449" s="21" t="s">
        <v>120</v>
      </c>
      <c r="BJ449" s="21" t="s">
        <v>120</v>
      </c>
      <c r="BK449" s="21" t="s">
        <v>120</v>
      </c>
      <c r="BL449" s="21" t="s">
        <v>120</v>
      </c>
      <c r="BM449" s="21" t="s">
        <v>120</v>
      </c>
      <c r="BN449" s="21" t="s">
        <v>120</v>
      </c>
      <c r="BO449" s="21" t="s">
        <v>120</v>
      </c>
      <c r="BP449" s="21" t="s">
        <v>120</v>
      </c>
      <c r="BQ449" s="21" t="s">
        <v>120</v>
      </c>
      <c r="BR449" s="21" t="s">
        <v>120</v>
      </c>
      <c r="BS449" s="21" t="s">
        <v>120</v>
      </c>
      <c r="BT449" s="21" t="s">
        <v>120</v>
      </c>
      <c r="BU449" s="21" t="s">
        <v>120</v>
      </c>
      <c r="BV449" s="21" t="s">
        <v>120</v>
      </c>
      <c r="BW449" s="22" t="s">
        <v>413</v>
      </c>
      <c r="BX449" s="23" t="str">
        <f>_xlfn.XLOOKUP(BW449,dimensions_items!$B$4:$B$35,dimensions_items!$C$4:$C$35,"NULL",0)</f>
        <v>R5.2OECD</v>
      </c>
      <c r="BY449" s="27" t="s">
        <v>25</v>
      </c>
      <c r="BZ449" s="28" t="s">
        <v>1598</v>
      </c>
      <c r="CA449" s="22" t="s">
        <v>18</v>
      </c>
      <c r="CB449" s="28" t="s">
        <v>23</v>
      </c>
      <c r="CC449" s="21" t="str">
        <f t="shared" si="21"/>
        <v>RS</v>
      </c>
      <c r="CD449" s="21" t="str">
        <f t="shared" si="22"/>
        <v>T</v>
      </c>
      <c r="CE449" s="21" t="str">
        <f t="shared" si="23"/>
        <v>OECD_JPN</v>
      </c>
      <c r="CF449" s="21" t="str">
        <f>IF(ISNUMBER(Table1[[#This Row],[concrete]]),Table1[[#This Row],[concrete]],IF(AND(ISNUMBER(Table1[[#This Row],[cement]]),ISNUMBER(Table1[[#This Row],[aggregates]])),Table1[[#This Row],[cement]]+Table1[[#This Row],[aggregates]],""))</f>
        <v/>
      </c>
    </row>
    <row r="450" spans="1:84" s="8" customFormat="1">
      <c r="A450" s="10">
        <v>448</v>
      </c>
      <c r="B450" s="21" t="s">
        <v>407</v>
      </c>
      <c r="C450" s="21" t="s">
        <v>407</v>
      </c>
      <c r="D450" s="39"/>
      <c r="E450" s="10"/>
      <c r="F450" s="39">
        <v>158</v>
      </c>
      <c r="G450" s="39"/>
      <c r="H450" s="39"/>
      <c r="I450" s="39"/>
      <c r="J450" s="120"/>
      <c r="K450" s="120"/>
      <c r="L450" s="120"/>
      <c r="M450" s="120"/>
      <c r="N450" s="120"/>
      <c r="O450" s="120"/>
      <c r="P450" s="120"/>
      <c r="Q450" s="120"/>
      <c r="R450" s="120"/>
      <c r="S450" s="120"/>
      <c r="T450" s="120"/>
      <c r="U450" s="120"/>
      <c r="V450" s="120"/>
      <c r="W450" s="120"/>
      <c r="X450" s="120"/>
      <c r="Y450" s="120"/>
      <c r="Z450" s="120"/>
      <c r="AA450" s="120"/>
      <c r="AB450" s="120"/>
      <c r="AC450" s="120"/>
      <c r="AD450" s="120"/>
      <c r="AE450" s="120"/>
      <c r="AF450" s="120"/>
      <c r="AG450" s="120"/>
      <c r="AH450" s="120"/>
      <c r="AI450" s="120"/>
      <c r="AJ450" s="120"/>
      <c r="AK450" s="120"/>
      <c r="AL450" s="21" t="s">
        <v>931</v>
      </c>
      <c r="AM450" s="39">
        <v>2</v>
      </c>
      <c r="AN450" s="21" t="s">
        <v>118</v>
      </c>
      <c r="AO450" s="21" t="s">
        <v>20</v>
      </c>
      <c r="AP450" s="21" t="s">
        <v>924</v>
      </c>
      <c r="AQ450" s="21" t="s">
        <v>228</v>
      </c>
      <c r="AR450" s="21" t="s">
        <v>120</v>
      </c>
      <c r="AS450" s="21" t="s">
        <v>925</v>
      </c>
      <c r="AT450" s="39">
        <v>1995</v>
      </c>
      <c r="AU450" s="21" t="s">
        <v>926</v>
      </c>
      <c r="AV450" s="21" t="s">
        <v>927</v>
      </c>
      <c r="AW450" s="21" t="s">
        <v>126</v>
      </c>
      <c r="AX450" s="21" t="s">
        <v>1319</v>
      </c>
      <c r="AY450" s="21" t="str">
        <f>"https://doi.org/"&amp;Table1[[#This Row],[DOI]]</f>
        <v>https://doi.org/10.1016/0378-7788(95)00914-J</v>
      </c>
      <c r="AZ450" s="21" t="s">
        <v>120</v>
      </c>
      <c r="BA450" s="21" t="s">
        <v>737</v>
      </c>
      <c r="BB450" s="21" t="s">
        <v>737</v>
      </c>
      <c r="BC450" s="21" t="s">
        <v>928</v>
      </c>
      <c r="BD450" s="21" t="s">
        <v>120</v>
      </c>
      <c r="BE450" s="21" t="s">
        <v>1346</v>
      </c>
      <c r="BF450" s="21" t="s">
        <v>120</v>
      </c>
      <c r="BG450" s="21" t="s">
        <v>120</v>
      </c>
      <c r="BH450" s="21" t="s">
        <v>120</v>
      </c>
      <c r="BI450" s="21" t="s">
        <v>120</v>
      </c>
      <c r="BJ450" s="21" t="s">
        <v>120</v>
      </c>
      <c r="BK450" s="21" t="s">
        <v>120</v>
      </c>
      <c r="BL450" s="21" t="s">
        <v>120</v>
      </c>
      <c r="BM450" s="21" t="s">
        <v>120</v>
      </c>
      <c r="BN450" s="21" t="s">
        <v>120</v>
      </c>
      <c r="BO450" s="21" t="s">
        <v>120</v>
      </c>
      <c r="BP450" s="21" t="s">
        <v>120</v>
      </c>
      <c r="BQ450" s="21" t="s">
        <v>120</v>
      </c>
      <c r="BR450" s="21" t="s">
        <v>120</v>
      </c>
      <c r="BS450" s="21" t="s">
        <v>120</v>
      </c>
      <c r="BT450" s="21" t="s">
        <v>120</v>
      </c>
      <c r="BU450" s="21" t="s">
        <v>120</v>
      </c>
      <c r="BV450" s="21" t="s">
        <v>120</v>
      </c>
      <c r="BW450" s="22" t="s">
        <v>413</v>
      </c>
      <c r="BX450" s="23" t="str">
        <f>_xlfn.XLOOKUP(BW450,dimensions_items!$B$4:$B$35,dimensions_items!$C$4:$C$35,"NULL",0)</f>
        <v>R5.2OECD</v>
      </c>
      <c r="BY450" s="27" t="s">
        <v>25</v>
      </c>
      <c r="BZ450" s="28" t="s">
        <v>38</v>
      </c>
      <c r="CA450" s="22" t="s">
        <v>18</v>
      </c>
      <c r="CB450" s="28" t="s">
        <v>23</v>
      </c>
      <c r="CC450" s="21" t="str">
        <f t="shared" si="21"/>
        <v>RS</v>
      </c>
      <c r="CD450" s="21" t="str">
        <f t="shared" si="22"/>
        <v>S</v>
      </c>
      <c r="CE450" s="21" t="str">
        <f t="shared" si="23"/>
        <v>OECD_JPN</v>
      </c>
      <c r="CF450" s="21" t="str">
        <f>IF(ISNUMBER(Table1[[#This Row],[concrete]]),Table1[[#This Row],[concrete]],IF(AND(ISNUMBER(Table1[[#This Row],[cement]]),ISNUMBER(Table1[[#This Row],[aggregates]])),Table1[[#This Row],[cement]]+Table1[[#This Row],[aggregates]],""))</f>
        <v/>
      </c>
    </row>
    <row r="451" spans="1:84" s="8" customFormat="1">
      <c r="A451" s="10">
        <v>449</v>
      </c>
      <c r="B451" s="21" t="s">
        <v>407</v>
      </c>
      <c r="C451" s="21" t="s">
        <v>407</v>
      </c>
      <c r="D451" s="39"/>
      <c r="E451" s="10"/>
      <c r="F451" s="39">
        <v>125</v>
      </c>
      <c r="G451" s="39"/>
      <c r="H451" s="39"/>
      <c r="I451" s="39"/>
      <c r="J451" s="120"/>
      <c r="K451" s="120"/>
      <c r="L451" s="120"/>
      <c r="M451" s="120"/>
      <c r="N451" s="120"/>
      <c r="O451" s="120"/>
      <c r="P451" s="120"/>
      <c r="Q451" s="120"/>
      <c r="R451" s="120"/>
      <c r="S451" s="120"/>
      <c r="T451" s="120"/>
      <c r="U451" s="120"/>
      <c r="V451" s="120"/>
      <c r="W451" s="120"/>
      <c r="X451" s="120"/>
      <c r="Y451" s="120"/>
      <c r="Z451" s="120"/>
      <c r="AA451" s="120"/>
      <c r="AB451" s="120"/>
      <c r="AC451" s="120"/>
      <c r="AD451" s="120"/>
      <c r="AE451" s="120"/>
      <c r="AF451" s="120"/>
      <c r="AG451" s="120"/>
      <c r="AH451" s="120"/>
      <c r="AI451" s="120"/>
      <c r="AJ451" s="120"/>
      <c r="AK451" s="120"/>
      <c r="AL451" s="21" t="s">
        <v>931</v>
      </c>
      <c r="AM451" s="39">
        <v>2</v>
      </c>
      <c r="AN451" s="21" t="s">
        <v>118</v>
      </c>
      <c r="AO451" s="21" t="s">
        <v>20</v>
      </c>
      <c r="AP451" s="21" t="s">
        <v>924</v>
      </c>
      <c r="AQ451" s="21" t="s">
        <v>228</v>
      </c>
      <c r="AR451" s="21" t="s">
        <v>120</v>
      </c>
      <c r="AS451" s="21" t="s">
        <v>925</v>
      </c>
      <c r="AT451" s="39">
        <v>1995</v>
      </c>
      <c r="AU451" s="21" t="s">
        <v>926</v>
      </c>
      <c r="AV451" s="21" t="s">
        <v>927</v>
      </c>
      <c r="AW451" s="21" t="s">
        <v>126</v>
      </c>
      <c r="AX451" s="21" t="s">
        <v>1319</v>
      </c>
      <c r="AY451" s="21" t="str">
        <f>"https://doi.org/"&amp;Table1[[#This Row],[DOI]]</f>
        <v>https://doi.org/10.1016/0378-7788(95)00914-J</v>
      </c>
      <c r="AZ451" s="21" t="s">
        <v>120</v>
      </c>
      <c r="BA451" s="21" t="s">
        <v>737</v>
      </c>
      <c r="BB451" s="21" t="s">
        <v>737</v>
      </c>
      <c r="BC451" s="21" t="s">
        <v>909</v>
      </c>
      <c r="BD451" s="21" t="s">
        <v>120</v>
      </c>
      <c r="BE451" s="21" t="s">
        <v>1346</v>
      </c>
      <c r="BF451" s="21" t="s">
        <v>120</v>
      </c>
      <c r="BG451" s="21" t="s">
        <v>120</v>
      </c>
      <c r="BH451" s="21" t="s">
        <v>120</v>
      </c>
      <c r="BI451" s="21" t="s">
        <v>120</v>
      </c>
      <c r="BJ451" s="21" t="s">
        <v>120</v>
      </c>
      <c r="BK451" s="21" t="s">
        <v>120</v>
      </c>
      <c r="BL451" s="21" t="s">
        <v>120</v>
      </c>
      <c r="BM451" s="21" t="s">
        <v>120</v>
      </c>
      <c r="BN451" s="21" t="s">
        <v>120</v>
      </c>
      <c r="BO451" s="21" t="s">
        <v>120</v>
      </c>
      <c r="BP451" s="21" t="s">
        <v>120</v>
      </c>
      <c r="BQ451" s="21" t="s">
        <v>120</v>
      </c>
      <c r="BR451" s="21" t="s">
        <v>120</v>
      </c>
      <c r="BS451" s="21" t="s">
        <v>120</v>
      </c>
      <c r="BT451" s="21" t="s">
        <v>120</v>
      </c>
      <c r="BU451" s="21" t="s">
        <v>120</v>
      </c>
      <c r="BV451" s="21" t="s">
        <v>120</v>
      </c>
      <c r="BW451" s="22" t="s">
        <v>413</v>
      </c>
      <c r="BX451" s="23" t="str">
        <f>_xlfn.XLOOKUP(BW451,dimensions_items!$B$4:$B$35,dimensions_items!$C$4:$C$35,"NULL",0)</f>
        <v>R5.2OECD</v>
      </c>
      <c r="BY451" s="27" t="s">
        <v>25</v>
      </c>
      <c r="BZ451" s="28" t="s">
        <v>38</v>
      </c>
      <c r="CA451" s="22" t="s">
        <v>18</v>
      </c>
      <c r="CB451" s="28" t="s">
        <v>23</v>
      </c>
      <c r="CC451" s="21" t="str">
        <f t="shared" ref="CC451:CC514" si="24">IF(LEFT(BY451,1)="N","NR",IF(LEFT(BY451,1)="I","IN",IF(LEFT(BY451,1)="U","UN",IF(LEFT(BY451,3)="R_u","RU",IF(LEFT(BY451,3)="R_M","RM",IF(LEFT(BY451,3)="R_S","RS",""))))))</f>
        <v>RS</v>
      </c>
      <c r="CD451" s="21" t="str">
        <f t="shared" ref="CD451:CD514" si="25">IF(LEFT(BZ451,1)="R","C",(LEFT(BZ451,1)))</f>
        <v>S</v>
      </c>
      <c r="CE451" s="21" t="str">
        <f t="shared" ref="CE451:CE514" si="26">RIGHT(BX451,LEN(BX451)-4)&amp;"_"&amp;RIGHT(BW451,LEN(BW451)-3)</f>
        <v>OECD_JPN</v>
      </c>
      <c r="CF451" s="21" t="str">
        <f>IF(ISNUMBER(Table1[[#This Row],[concrete]]),Table1[[#This Row],[concrete]],IF(AND(ISNUMBER(Table1[[#This Row],[cement]]),ISNUMBER(Table1[[#This Row],[aggregates]])),Table1[[#This Row],[cement]]+Table1[[#This Row],[aggregates]],""))</f>
        <v/>
      </c>
    </row>
    <row r="452" spans="1:84" s="8" customFormat="1">
      <c r="A452" s="10">
        <v>450</v>
      </c>
      <c r="B452" s="21" t="s">
        <v>657</v>
      </c>
      <c r="C452" s="21" t="s">
        <v>932</v>
      </c>
      <c r="D452" s="39"/>
      <c r="E452" s="10"/>
      <c r="F452" s="39">
        <v>41.467592590000002</v>
      </c>
      <c r="G452" s="39"/>
      <c r="H452" s="39"/>
      <c r="I452" s="39"/>
      <c r="J452" s="120">
        <v>26.0625</v>
      </c>
      <c r="K452" s="120"/>
      <c r="L452" s="120"/>
      <c r="M452" s="120">
        <v>932.30703700000004</v>
      </c>
      <c r="N452" s="120"/>
      <c r="O452" s="120"/>
      <c r="P452" s="120"/>
      <c r="Q452" s="120"/>
      <c r="R452" s="120"/>
      <c r="S452" s="120"/>
      <c r="T452" s="120"/>
      <c r="U452" s="120"/>
      <c r="V452" s="120"/>
      <c r="W452" s="120"/>
      <c r="X452" s="120"/>
      <c r="Y452" s="120"/>
      <c r="Z452" s="120"/>
      <c r="AA452" s="120"/>
      <c r="AB452" s="120"/>
      <c r="AC452" s="120"/>
      <c r="AD452" s="120"/>
      <c r="AE452" s="120"/>
      <c r="AF452" s="120"/>
      <c r="AG452" s="120"/>
      <c r="AH452" s="120"/>
      <c r="AI452" s="120"/>
      <c r="AJ452" s="120"/>
      <c r="AK452" s="120"/>
      <c r="AL452" s="21" t="s">
        <v>933</v>
      </c>
      <c r="AM452" s="39">
        <v>1</v>
      </c>
      <c r="AN452" s="21" t="s">
        <v>118</v>
      </c>
      <c r="AO452" s="21" t="s">
        <v>20</v>
      </c>
      <c r="AP452" s="21" t="s">
        <v>763</v>
      </c>
      <c r="AQ452" s="21" t="s">
        <v>228</v>
      </c>
      <c r="AR452" s="21" t="s">
        <v>120</v>
      </c>
      <c r="AS452" s="21" t="s">
        <v>806</v>
      </c>
      <c r="AT452" s="39">
        <v>2018</v>
      </c>
      <c r="AU452" s="21" t="s">
        <v>934</v>
      </c>
      <c r="AV452" s="21" t="s">
        <v>826</v>
      </c>
      <c r="AW452" s="21" t="s">
        <v>126</v>
      </c>
      <c r="AX452" s="21" t="s">
        <v>1320</v>
      </c>
      <c r="AY452" s="21" t="str">
        <f>"https://doi.org/"&amp;Table1[[#This Row],[DOI]]</f>
        <v>https://doi.org/10.1016/j.resconrec.2017.09.022</v>
      </c>
      <c r="AZ452" s="21" t="s">
        <v>120</v>
      </c>
      <c r="BA452" s="21" t="s">
        <v>737</v>
      </c>
      <c r="BB452" s="21" t="s">
        <v>737</v>
      </c>
      <c r="BC452" s="21" t="s">
        <v>935</v>
      </c>
      <c r="BD452" s="21" t="s">
        <v>120</v>
      </c>
      <c r="BE452" s="21" t="s">
        <v>1346</v>
      </c>
      <c r="BF452" s="21" t="s">
        <v>120</v>
      </c>
      <c r="BG452" s="21" t="s">
        <v>120</v>
      </c>
      <c r="BH452" s="21" t="s">
        <v>120</v>
      </c>
      <c r="BI452" s="21" t="s">
        <v>120</v>
      </c>
      <c r="BJ452" s="21" t="s">
        <v>120</v>
      </c>
      <c r="BK452" s="21" t="s">
        <v>120</v>
      </c>
      <c r="BL452" s="21" t="s">
        <v>120</v>
      </c>
      <c r="BM452" s="21" t="s">
        <v>120</v>
      </c>
      <c r="BN452" s="21" t="s">
        <v>120</v>
      </c>
      <c r="BO452" s="21" t="s">
        <v>120</v>
      </c>
      <c r="BP452" s="21" t="s">
        <v>120</v>
      </c>
      <c r="BQ452" s="21" t="s">
        <v>120</v>
      </c>
      <c r="BR452" s="21" t="s">
        <v>120</v>
      </c>
      <c r="BS452" s="21" t="s">
        <v>120</v>
      </c>
      <c r="BT452" s="21" t="s">
        <v>120</v>
      </c>
      <c r="BU452" s="21" t="s">
        <v>120</v>
      </c>
      <c r="BV452" s="21" t="s">
        <v>120</v>
      </c>
      <c r="BW452" s="22" t="s">
        <v>469</v>
      </c>
      <c r="BX452" s="23" t="str">
        <f>_xlfn.XLOOKUP(BW452,dimensions_items!$B$4:$B$35,dimensions_items!$C$4:$C$35,"NULL",0)</f>
        <v>R5.2OECD</v>
      </c>
      <c r="BY452" s="27" t="s">
        <v>25</v>
      </c>
      <c r="BZ452" s="28" t="s">
        <v>17</v>
      </c>
      <c r="CA452" s="22" t="s">
        <v>18</v>
      </c>
      <c r="CB452" s="22" t="s">
        <v>28</v>
      </c>
      <c r="CC452" s="21" t="str">
        <f t="shared" si="24"/>
        <v>RS</v>
      </c>
      <c r="CD452" s="21" t="str">
        <f t="shared" si="25"/>
        <v>C</v>
      </c>
      <c r="CE452" s="21" t="str">
        <f t="shared" si="26"/>
        <v>OECD_AUNZ</v>
      </c>
      <c r="CF452" s="21">
        <f>IF(ISNUMBER(Table1[[#This Row],[concrete]]),Table1[[#This Row],[concrete]],IF(AND(ISNUMBER(Table1[[#This Row],[cement]]),ISNUMBER(Table1[[#This Row],[aggregates]])),Table1[[#This Row],[cement]]+Table1[[#This Row],[aggregates]],""))</f>
        <v>932.30703700000004</v>
      </c>
    </row>
    <row r="453" spans="1:84" s="8" customFormat="1">
      <c r="A453" s="10">
        <v>451</v>
      </c>
      <c r="B453" s="21" t="s">
        <v>657</v>
      </c>
      <c r="C453" s="21" t="s">
        <v>932</v>
      </c>
      <c r="D453" s="39"/>
      <c r="E453" s="10"/>
      <c r="F453" s="39">
        <v>45.5617284</v>
      </c>
      <c r="G453" s="39"/>
      <c r="H453" s="39"/>
      <c r="I453" s="39"/>
      <c r="J453" s="120">
        <v>32.047222220000002</v>
      </c>
      <c r="K453" s="120"/>
      <c r="L453" s="120"/>
      <c r="M453" s="120">
        <v>1020.8</v>
      </c>
      <c r="N453" s="120"/>
      <c r="O453" s="120"/>
      <c r="P453" s="120"/>
      <c r="Q453" s="120"/>
      <c r="R453" s="120"/>
      <c r="S453" s="120"/>
      <c r="T453" s="120"/>
      <c r="U453" s="120"/>
      <c r="V453" s="120"/>
      <c r="W453" s="120"/>
      <c r="X453" s="120"/>
      <c r="Y453" s="120"/>
      <c r="Z453" s="120"/>
      <c r="AA453" s="120"/>
      <c r="AB453" s="120"/>
      <c r="AC453" s="120"/>
      <c r="AD453" s="120"/>
      <c r="AE453" s="120"/>
      <c r="AF453" s="120"/>
      <c r="AG453" s="120"/>
      <c r="AH453" s="120"/>
      <c r="AI453" s="120"/>
      <c r="AJ453" s="120"/>
      <c r="AK453" s="120"/>
      <c r="AL453" s="21" t="s">
        <v>933</v>
      </c>
      <c r="AM453" s="39">
        <v>1</v>
      </c>
      <c r="AN453" s="21" t="s">
        <v>118</v>
      </c>
      <c r="AO453" s="21" t="s">
        <v>20</v>
      </c>
      <c r="AP453" s="21" t="s">
        <v>763</v>
      </c>
      <c r="AQ453" s="21" t="s">
        <v>228</v>
      </c>
      <c r="AR453" s="21" t="s">
        <v>120</v>
      </c>
      <c r="AS453" s="21" t="s">
        <v>806</v>
      </c>
      <c r="AT453" s="39">
        <v>2018</v>
      </c>
      <c r="AU453" s="21" t="s">
        <v>934</v>
      </c>
      <c r="AV453" s="21" t="s">
        <v>826</v>
      </c>
      <c r="AW453" s="21" t="s">
        <v>126</v>
      </c>
      <c r="AX453" s="21" t="s">
        <v>1320</v>
      </c>
      <c r="AY453" s="21" t="str">
        <f>"https://doi.org/"&amp;Table1[[#This Row],[DOI]]</f>
        <v>https://doi.org/10.1016/j.resconrec.2017.09.022</v>
      </c>
      <c r="AZ453" s="21" t="s">
        <v>120</v>
      </c>
      <c r="BA453" s="21" t="s">
        <v>737</v>
      </c>
      <c r="BB453" s="21" t="s">
        <v>737</v>
      </c>
      <c r="BC453" s="21" t="s">
        <v>935</v>
      </c>
      <c r="BD453" s="21" t="s">
        <v>120</v>
      </c>
      <c r="BE453" s="21" t="s">
        <v>1346</v>
      </c>
      <c r="BF453" s="21" t="s">
        <v>120</v>
      </c>
      <c r="BG453" s="21" t="s">
        <v>120</v>
      </c>
      <c r="BH453" s="21" t="s">
        <v>120</v>
      </c>
      <c r="BI453" s="21" t="s">
        <v>120</v>
      </c>
      <c r="BJ453" s="21" t="s">
        <v>120</v>
      </c>
      <c r="BK453" s="21" t="s">
        <v>120</v>
      </c>
      <c r="BL453" s="21" t="s">
        <v>120</v>
      </c>
      <c r="BM453" s="21" t="s">
        <v>120</v>
      </c>
      <c r="BN453" s="21" t="s">
        <v>120</v>
      </c>
      <c r="BO453" s="21" t="s">
        <v>120</v>
      </c>
      <c r="BP453" s="21" t="s">
        <v>120</v>
      </c>
      <c r="BQ453" s="21" t="s">
        <v>120</v>
      </c>
      <c r="BR453" s="21" t="s">
        <v>120</v>
      </c>
      <c r="BS453" s="21" t="s">
        <v>120</v>
      </c>
      <c r="BT453" s="21" t="s">
        <v>120</v>
      </c>
      <c r="BU453" s="21" t="s">
        <v>120</v>
      </c>
      <c r="BV453" s="21" t="s">
        <v>120</v>
      </c>
      <c r="BW453" s="22" t="s">
        <v>469</v>
      </c>
      <c r="BX453" s="23" t="str">
        <f>_xlfn.XLOOKUP(BW453,dimensions_items!$B$4:$B$35,dimensions_items!$C$4:$C$35,"NULL",0)</f>
        <v>R5.2OECD</v>
      </c>
      <c r="BY453" s="27" t="s">
        <v>25</v>
      </c>
      <c r="BZ453" s="28" t="s">
        <v>17</v>
      </c>
      <c r="CA453" s="22" t="s">
        <v>18</v>
      </c>
      <c r="CB453" s="22" t="s">
        <v>28</v>
      </c>
      <c r="CC453" s="21" t="str">
        <f t="shared" si="24"/>
        <v>RS</v>
      </c>
      <c r="CD453" s="21" t="str">
        <f t="shared" si="25"/>
        <v>C</v>
      </c>
      <c r="CE453" s="21" t="str">
        <f t="shared" si="26"/>
        <v>OECD_AUNZ</v>
      </c>
      <c r="CF453" s="21">
        <f>IF(ISNUMBER(Table1[[#This Row],[concrete]]),Table1[[#This Row],[concrete]],IF(AND(ISNUMBER(Table1[[#This Row],[cement]]),ISNUMBER(Table1[[#This Row],[aggregates]])),Table1[[#This Row],[cement]]+Table1[[#This Row],[aggregates]],""))</f>
        <v>1020.8</v>
      </c>
    </row>
    <row r="454" spans="1:84" s="8" customFormat="1">
      <c r="A454" s="10">
        <v>452</v>
      </c>
      <c r="B454" s="21" t="s">
        <v>657</v>
      </c>
      <c r="C454" s="21" t="s">
        <v>119</v>
      </c>
      <c r="D454" s="39"/>
      <c r="E454" s="10"/>
      <c r="F454" s="39">
        <v>39.563492060000002</v>
      </c>
      <c r="G454" s="46"/>
      <c r="H454" s="39"/>
      <c r="I454" s="46"/>
      <c r="J454" s="122">
        <v>55.83630952</v>
      </c>
      <c r="K454" s="120"/>
      <c r="L454" s="120"/>
      <c r="M454" s="120">
        <v>891.17460319999998</v>
      </c>
      <c r="N454" s="120"/>
      <c r="O454" s="120"/>
      <c r="P454" s="120"/>
      <c r="Q454" s="120"/>
      <c r="R454" s="120"/>
      <c r="S454" s="120"/>
      <c r="T454" s="120"/>
      <c r="U454" s="120"/>
      <c r="V454" s="120"/>
      <c r="W454" s="120"/>
      <c r="X454" s="120"/>
      <c r="Y454" s="120"/>
      <c r="Z454" s="120"/>
      <c r="AA454" s="120"/>
      <c r="AB454" s="120"/>
      <c r="AC454" s="120"/>
      <c r="AD454" s="120"/>
      <c r="AE454" s="120"/>
      <c r="AF454" s="120"/>
      <c r="AG454" s="120"/>
      <c r="AH454" s="120"/>
      <c r="AI454" s="120"/>
      <c r="AJ454" s="120"/>
      <c r="AK454" s="120"/>
      <c r="AL454" s="21" t="s">
        <v>936</v>
      </c>
      <c r="AM454" s="39">
        <v>1</v>
      </c>
      <c r="AN454" s="21" t="s">
        <v>118</v>
      </c>
      <c r="AO454" s="21" t="s">
        <v>24</v>
      </c>
      <c r="AP454" s="21" t="s">
        <v>763</v>
      </c>
      <c r="AQ454" s="21" t="s">
        <v>228</v>
      </c>
      <c r="AR454" s="21" t="s">
        <v>120</v>
      </c>
      <c r="AS454" s="21" t="s">
        <v>806</v>
      </c>
      <c r="AT454" s="39">
        <v>2018</v>
      </c>
      <c r="AU454" s="21" t="s">
        <v>934</v>
      </c>
      <c r="AV454" s="21" t="s">
        <v>826</v>
      </c>
      <c r="AW454" s="21" t="s">
        <v>126</v>
      </c>
      <c r="AX454" s="21" t="s">
        <v>1320</v>
      </c>
      <c r="AY454" s="21" t="str">
        <f>"https://doi.org/"&amp;Table1[[#This Row],[DOI]]</f>
        <v>https://doi.org/10.1016/j.resconrec.2017.09.022</v>
      </c>
      <c r="AZ454" s="21" t="s">
        <v>120</v>
      </c>
      <c r="BA454" s="21" t="s">
        <v>737</v>
      </c>
      <c r="BB454" s="21" t="s">
        <v>737</v>
      </c>
      <c r="BC454" s="21" t="s">
        <v>935</v>
      </c>
      <c r="BD454" s="21" t="s">
        <v>120</v>
      </c>
      <c r="BE454" s="21" t="s">
        <v>1346</v>
      </c>
      <c r="BF454" s="21" t="s">
        <v>120</v>
      </c>
      <c r="BG454" s="21" t="s">
        <v>120</v>
      </c>
      <c r="BH454" s="21" t="s">
        <v>120</v>
      </c>
      <c r="BI454" s="21" t="s">
        <v>120</v>
      </c>
      <c r="BJ454" s="21" t="s">
        <v>120</v>
      </c>
      <c r="BK454" s="21" t="s">
        <v>120</v>
      </c>
      <c r="BL454" s="21" t="s">
        <v>120</v>
      </c>
      <c r="BM454" s="21" t="s">
        <v>120</v>
      </c>
      <c r="BN454" s="21" t="s">
        <v>120</v>
      </c>
      <c r="BO454" s="21" t="s">
        <v>120</v>
      </c>
      <c r="BP454" s="21" t="s">
        <v>120</v>
      </c>
      <c r="BQ454" s="21" t="s">
        <v>120</v>
      </c>
      <c r="BR454" s="21" t="s">
        <v>120</v>
      </c>
      <c r="BS454" s="21" t="s">
        <v>120</v>
      </c>
      <c r="BT454" s="21" t="s">
        <v>120</v>
      </c>
      <c r="BU454" s="21" t="s">
        <v>120</v>
      </c>
      <c r="BV454" s="21" t="s">
        <v>120</v>
      </c>
      <c r="BW454" s="22" t="s">
        <v>469</v>
      </c>
      <c r="BX454" s="23" t="str">
        <f>_xlfn.XLOOKUP(BW454,dimensions_items!$B$4:$B$35,dimensions_items!$C$4:$C$35,"NULL",0)</f>
        <v>R5.2OECD</v>
      </c>
      <c r="BY454" s="21" t="s">
        <v>29</v>
      </c>
      <c r="BZ454" s="28" t="s">
        <v>31</v>
      </c>
      <c r="CA454" s="22" t="s">
        <v>18</v>
      </c>
      <c r="CB454" s="22" t="s">
        <v>28</v>
      </c>
      <c r="CC454" s="21" t="str">
        <f t="shared" si="24"/>
        <v>RM</v>
      </c>
      <c r="CD454" s="21" t="str">
        <f t="shared" si="25"/>
        <v>U</v>
      </c>
      <c r="CE454" s="21" t="str">
        <f t="shared" si="26"/>
        <v>OECD_AUNZ</v>
      </c>
      <c r="CF454" s="21">
        <f>IF(ISNUMBER(Table1[[#This Row],[concrete]]),Table1[[#This Row],[concrete]],IF(AND(ISNUMBER(Table1[[#This Row],[cement]]),ISNUMBER(Table1[[#This Row],[aggregates]])),Table1[[#This Row],[cement]]+Table1[[#This Row],[aggregates]],""))</f>
        <v>891.17460319999998</v>
      </c>
    </row>
    <row r="455" spans="1:84" s="8" customFormat="1">
      <c r="A455" s="10">
        <v>453</v>
      </c>
      <c r="B455" s="21" t="s">
        <v>657</v>
      </c>
      <c r="C455" s="21" t="s">
        <v>119</v>
      </c>
      <c r="D455" s="39"/>
      <c r="E455" s="10"/>
      <c r="F455" s="39">
        <v>31.567460319999999</v>
      </c>
      <c r="G455" s="39"/>
      <c r="H455" s="39"/>
      <c r="I455" s="39"/>
      <c r="J455" s="120">
        <v>33.252976189999998</v>
      </c>
      <c r="K455" s="120"/>
      <c r="L455" s="120"/>
      <c r="M455" s="120">
        <v>704.8380952</v>
      </c>
      <c r="N455" s="120"/>
      <c r="O455" s="120"/>
      <c r="P455" s="120"/>
      <c r="Q455" s="120"/>
      <c r="R455" s="120"/>
      <c r="S455" s="120"/>
      <c r="T455" s="120"/>
      <c r="U455" s="120"/>
      <c r="V455" s="120"/>
      <c r="W455" s="120"/>
      <c r="X455" s="120"/>
      <c r="Y455" s="120"/>
      <c r="Z455" s="120"/>
      <c r="AA455" s="120"/>
      <c r="AB455" s="120"/>
      <c r="AC455" s="120"/>
      <c r="AD455" s="120"/>
      <c r="AE455" s="120"/>
      <c r="AF455" s="120"/>
      <c r="AG455" s="120"/>
      <c r="AH455" s="120"/>
      <c r="AI455" s="120"/>
      <c r="AJ455" s="120"/>
      <c r="AK455" s="120"/>
      <c r="AL455" s="21" t="s">
        <v>937</v>
      </c>
      <c r="AM455" s="39">
        <v>2</v>
      </c>
      <c r="AN455" s="21" t="s">
        <v>118</v>
      </c>
      <c r="AO455" s="21" t="s">
        <v>24</v>
      </c>
      <c r="AP455" s="21" t="s">
        <v>763</v>
      </c>
      <c r="AQ455" s="21" t="s">
        <v>228</v>
      </c>
      <c r="AR455" s="21" t="s">
        <v>120</v>
      </c>
      <c r="AS455" s="21" t="s">
        <v>806</v>
      </c>
      <c r="AT455" s="39">
        <v>2018</v>
      </c>
      <c r="AU455" s="21" t="s">
        <v>934</v>
      </c>
      <c r="AV455" s="21" t="s">
        <v>826</v>
      </c>
      <c r="AW455" s="21" t="s">
        <v>126</v>
      </c>
      <c r="AX455" s="21" t="s">
        <v>1320</v>
      </c>
      <c r="AY455" s="21" t="str">
        <f>"https://doi.org/"&amp;Table1[[#This Row],[DOI]]</f>
        <v>https://doi.org/10.1016/j.resconrec.2017.09.022</v>
      </c>
      <c r="AZ455" s="21" t="s">
        <v>120</v>
      </c>
      <c r="BA455" s="21" t="s">
        <v>737</v>
      </c>
      <c r="BB455" s="21" t="s">
        <v>737</v>
      </c>
      <c r="BC455" s="21" t="s">
        <v>935</v>
      </c>
      <c r="BD455" s="21" t="s">
        <v>120</v>
      </c>
      <c r="BE455" s="21" t="s">
        <v>1346</v>
      </c>
      <c r="BF455" s="21" t="s">
        <v>120</v>
      </c>
      <c r="BG455" s="21" t="s">
        <v>120</v>
      </c>
      <c r="BH455" s="21" t="s">
        <v>120</v>
      </c>
      <c r="BI455" s="21" t="s">
        <v>120</v>
      </c>
      <c r="BJ455" s="21" t="s">
        <v>120</v>
      </c>
      <c r="BK455" s="21" t="s">
        <v>120</v>
      </c>
      <c r="BL455" s="21" t="s">
        <v>120</v>
      </c>
      <c r="BM455" s="21" t="s">
        <v>120</v>
      </c>
      <c r="BN455" s="21" t="s">
        <v>120</v>
      </c>
      <c r="BO455" s="21" t="s">
        <v>120</v>
      </c>
      <c r="BP455" s="21" t="s">
        <v>120</v>
      </c>
      <c r="BQ455" s="21" t="s">
        <v>120</v>
      </c>
      <c r="BR455" s="21" t="s">
        <v>120</v>
      </c>
      <c r="BS455" s="21" t="s">
        <v>120</v>
      </c>
      <c r="BT455" s="21" t="s">
        <v>120</v>
      </c>
      <c r="BU455" s="21" t="s">
        <v>120</v>
      </c>
      <c r="BV455" s="21" t="s">
        <v>120</v>
      </c>
      <c r="BW455" s="22" t="s">
        <v>469</v>
      </c>
      <c r="BX455" s="23" t="str">
        <f>_xlfn.XLOOKUP(BW455,dimensions_items!$B$4:$B$35,dimensions_items!$C$4:$C$35,"NULL",0)</f>
        <v>R5.2OECD</v>
      </c>
      <c r="BY455" s="21" t="s">
        <v>29</v>
      </c>
      <c r="BZ455" s="28" t="s">
        <v>31</v>
      </c>
      <c r="CA455" s="22" t="s">
        <v>18</v>
      </c>
      <c r="CB455" s="22" t="s">
        <v>28</v>
      </c>
      <c r="CC455" s="21" t="str">
        <f t="shared" si="24"/>
        <v>RM</v>
      </c>
      <c r="CD455" s="21" t="str">
        <f t="shared" si="25"/>
        <v>U</v>
      </c>
      <c r="CE455" s="21" t="str">
        <f t="shared" si="26"/>
        <v>OECD_AUNZ</v>
      </c>
      <c r="CF455" s="21">
        <f>IF(ISNUMBER(Table1[[#This Row],[concrete]]),Table1[[#This Row],[concrete]],IF(AND(ISNUMBER(Table1[[#This Row],[cement]]),ISNUMBER(Table1[[#This Row],[aggregates]])),Table1[[#This Row],[cement]]+Table1[[#This Row],[aggregates]],""))</f>
        <v>704.8380952</v>
      </c>
    </row>
    <row r="456" spans="1:84" s="8" customFormat="1">
      <c r="A456" s="10">
        <v>454</v>
      </c>
      <c r="B456" s="21" t="s">
        <v>657</v>
      </c>
      <c r="C456" s="21" t="s">
        <v>119</v>
      </c>
      <c r="D456" s="39"/>
      <c r="E456" s="10"/>
      <c r="F456" s="39">
        <v>39.243827160000002</v>
      </c>
      <c r="G456" s="39"/>
      <c r="H456" s="39"/>
      <c r="I456" s="39"/>
      <c r="J456" s="120">
        <v>29.680555559999998</v>
      </c>
      <c r="K456" s="120"/>
      <c r="L456" s="120"/>
      <c r="M456" s="120">
        <v>888.47407410000005</v>
      </c>
      <c r="N456" s="120"/>
      <c r="O456" s="120"/>
      <c r="P456" s="120"/>
      <c r="Q456" s="120"/>
      <c r="R456" s="120"/>
      <c r="S456" s="120"/>
      <c r="T456" s="120"/>
      <c r="U456" s="120"/>
      <c r="V456" s="120"/>
      <c r="W456" s="120"/>
      <c r="X456" s="120"/>
      <c r="Y456" s="120"/>
      <c r="Z456" s="120"/>
      <c r="AA456" s="120"/>
      <c r="AB456" s="120"/>
      <c r="AC456" s="120"/>
      <c r="AD456" s="120"/>
      <c r="AE456" s="120"/>
      <c r="AF456" s="120"/>
      <c r="AG456" s="120"/>
      <c r="AH456" s="120"/>
      <c r="AI456" s="120"/>
      <c r="AJ456" s="120"/>
      <c r="AK456" s="120"/>
      <c r="AL456" s="21" t="s">
        <v>938</v>
      </c>
      <c r="AM456" s="39">
        <v>1</v>
      </c>
      <c r="AN456" s="21" t="s">
        <v>118</v>
      </c>
      <c r="AO456" s="21" t="s">
        <v>24</v>
      </c>
      <c r="AP456" s="21" t="s">
        <v>763</v>
      </c>
      <c r="AQ456" s="21" t="s">
        <v>228</v>
      </c>
      <c r="AR456" s="21" t="s">
        <v>120</v>
      </c>
      <c r="AS456" s="21" t="s">
        <v>806</v>
      </c>
      <c r="AT456" s="39">
        <v>2018</v>
      </c>
      <c r="AU456" s="21" t="s">
        <v>934</v>
      </c>
      <c r="AV456" s="21" t="s">
        <v>826</v>
      </c>
      <c r="AW456" s="21" t="s">
        <v>126</v>
      </c>
      <c r="AX456" s="21" t="s">
        <v>1320</v>
      </c>
      <c r="AY456" s="21" t="str">
        <f>"https://doi.org/"&amp;Table1[[#This Row],[DOI]]</f>
        <v>https://doi.org/10.1016/j.resconrec.2017.09.022</v>
      </c>
      <c r="AZ456" s="21" t="s">
        <v>120</v>
      </c>
      <c r="BA456" s="21" t="s">
        <v>737</v>
      </c>
      <c r="BB456" s="21" t="s">
        <v>737</v>
      </c>
      <c r="BC456" s="21" t="s">
        <v>935</v>
      </c>
      <c r="BD456" s="21" t="s">
        <v>120</v>
      </c>
      <c r="BE456" s="21" t="s">
        <v>1346</v>
      </c>
      <c r="BF456" s="21" t="s">
        <v>120</v>
      </c>
      <c r="BG456" s="21" t="s">
        <v>120</v>
      </c>
      <c r="BH456" s="21" t="s">
        <v>120</v>
      </c>
      <c r="BI456" s="21" t="s">
        <v>120</v>
      </c>
      <c r="BJ456" s="21" t="s">
        <v>120</v>
      </c>
      <c r="BK456" s="21" t="s">
        <v>120</v>
      </c>
      <c r="BL456" s="21" t="s">
        <v>120</v>
      </c>
      <c r="BM456" s="21" t="s">
        <v>120</v>
      </c>
      <c r="BN456" s="21" t="s">
        <v>120</v>
      </c>
      <c r="BO456" s="21" t="s">
        <v>120</v>
      </c>
      <c r="BP456" s="21" t="s">
        <v>120</v>
      </c>
      <c r="BQ456" s="21" t="s">
        <v>120</v>
      </c>
      <c r="BR456" s="21" t="s">
        <v>120</v>
      </c>
      <c r="BS456" s="21" t="s">
        <v>120</v>
      </c>
      <c r="BT456" s="21" t="s">
        <v>120</v>
      </c>
      <c r="BU456" s="21" t="s">
        <v>120</v>
      </c>
      <c r="BV456" s="21" t="s">
        <v>120</v>
      </c>
      <c r="BW456" s="22" t="s">
        <v>469</v>
      </c>
      <c r="BX456" s="23" t="str">
        <f>_xlfn.XLOOKUP(BW456,dimensions_items!$B$4:$B$35,dimensions_items!$C$4:$C$35,"NULL",0)</f>
        <v>R5.2OECD</v>
      </c>
      <c r="BY456" s="21" t="s">
        <v>29</v>
      </c>
      <c r="BZ456" s="28" t="s">
        <v>31</v>
      </c>
      <c r="CA456" s="22" t="s">
        <v>18</v>
      </c>
      <c r="CB456" s="22" t="s">
        <v>28</v>
      </c>
      <c r="CC456" s="21" t="str">
        <f t="shared" si="24"/>
        <v>RM</v>
      </c>
      <c r="CD456" s="21" t="str">
        <f t="shared" si="25"/>
        <v>U</v>
      </c>
      <c r="CE456" s="21" t="str">
        <f t="shared" si="26"/>
        <v>OECD_AUNZ</v>
      </c>
      <c r="CF456" s="21">
        <f>IF(ISNUMBER(Table1[[#This Row],[concrete]]),Table1[[#This Row],[concrete]],IF(AND(ISNUMBER(Table1[[#This Row],[cement]]),ISNUMBER(Table1[[#This Row],[aggregates]])),Table1[[#This Row],[cement]]+Table1[[#This Row],[aggregates]],""))</f>
        <v>888.47407410000005</v>
      </c>
    </row>
    <row r="457" spans="1:84" s="8" customFormat="1">
      <c r="A457" s="10">
        <v>455</v>
      </c>
      <c r="B457" s="21" t="s">
        <v>657</v>
      </c>
      <c r="C457" s="21" t="s">
        <v>119</v>
      </c>
      <c r="D457" s="39"/>
      <c r="E457" s="10"/>
      <c r="F457" s="39">
        <v>31.95987654</v>
      </c>
      <c r="G457" s="39"/>
      <c r="H457" s="39"/>
      <c r="I457" s="39"/>
      <c r="J457" s="120">
        <v>32.645833330000002</v>
      </c>
      <c r="K457" s="120"/>
      <c r="L457" s="120"/>
      <c r="M457" s="120">
        <v>699.43703700000003</v>
      </c>
      <c r="N457" s="120"/>
      <c r="O457" s="120"/>
      <c r="P457" s="120"/>
      <c r="Q457" s="120"/>
      <c r="R457" s="120"/>
      <c r="S457" s="120"/>
      <c r="T457" s="120"/>
      <c r="U457" s="120"/>
      <c r="V457" s="120"/>
      <c r="W457" s="120"/>
      <c r="X457" s="120"/>
      <c r="Y457" s="120"/>
      <c r="Z457" s="120"/>
      <c r="AA457" s="120"/>
      <c r="AB457" s="120"/>
      <c r="AC457" s="120"/>
      <c r="AD457" s="120"/>
      <c r="AE457" s="120"/>
      <c r="AF457" s="120"/>
      <c r="AG457" s="120"/>
      <c r="AH457" s="120"/>
      <c r="AI457" s="120"/>
      <c r="AJ457" s="120"/>
      <c r="AK457" s="120"/>
      <c r="AL457" s="21" t="s">
        <v>120</v>
      </c>
      <c r="AM457" s="39">
        <v>1</v>
      </c>
      <c r="AN457" s="21" t="s">
        <v>118</v>
      </c>
      <c r="AO457" s="21" t="s">
        <v>24</v>
      </c>
      <c r="AP457" s="21" t="s">
        <v>763</v>
      </c>
      <c r="AQ457" s="21" t="s">
        <v>228</v>
      </c>
      <c r="AR457" s="21" t="s">
        <v>120</v>
      </c>
      <c r="AS457" s="21" t="s">
        <v>806</v>
      </c>
      <c r="AT457" s="39">
        <v>2018</v>
      </c>
      <c r="AU457" s="21" t="s">
        <v>934</v>
      </c>
      <c r="AV457" s="21" t="s">
        <v>826</v>
      </c>
      <c r="AW457" s="21" t="s">
        <v>126</v>
      </c>
      <c r="AX457" s="21" t="s">
        <v>1320</v>
      </c>
      <c r="AY457" s="21" t="str">
        <f>"https://doi.org/"&amp;Table1[[#This Row],[DOI]]</f>
        <v>https://doi.org/10.1016/j.resconrec.2017.09.022</v>
      </c>
      <c r="AZ457" s="21" t="s">
        <v>120</v>
      </c>
      <c r="BA457" s="21" t="s">
        <v>737</v>
      </c>
      <c r="BB457" s="21" t="s">
        <v>737</v>
      </c>
      <c r="BC457" s="21" t="s">
        <v>935</v>
      </c>
      <c r="BD457" s="21" t="s">
        <v>120</v>
      </c>
      <c r="BE457" s="21" t="s">
        <v>1346</v>
      </c>
      <c r="BF457" s="21" t="s">
        <v>120</v>
      </c>
      <c r="BG457" s="21" t="s">
        <v>120</v>
      </c>
      <c r="BH457" s="21" t="s">
        <v>120</v>
      </c>
      <c r="BI457" s="21" t="s">
        <v>120</v>
      </c>
      <c r="BJ457" s="21" t="s">
        <v>120</v>
      </c>
      <c r="BK457" s="21" t="s">
        <v>120</v>
      </c>
      <c r="BL457" s="21" t="s">
        <v>120</v>
      </c>
      <c r="BM457" s="21" t="s">
        <v>120</v>
      </c>
      <c r="BN457" s="21" t="s">
        <v>120</v>
      </c>
      <c r="BO457" s="21" t="s">
        <v>120</v>
      </c>
      <c r="BP457" s="21" t="s">
        <v>120</v>
      </c>
      <c r="BQ457" s="21" t="s">
        <v>120</v>
      </c>
      <c r="BR457" s="21" t="s">
        <v>120</v>
      </c>
      <c r="BS457" s="21" t="s">
        <v>120</v>
      </c>
      <c r="BT457" s="21" t="s">
        <v>120</v>
      </c>
      <c r="BU457" s="21" t="s">
        <v>120</v>
      </c>
      <c r="BV457" s="21" t="s">
        <v>120</v>
      </c>
      <c r="BW457" s="22" t="s">
        <v>469</v>
      </c>
      <c r="BX457" s="23" t="str">
        <f>_xlfn.XLOOKUP(BW457,dimensions_items!$B$4:$B$35,dimensions_items!$C$4:$C$35,"NULL",0)</f>
        <v>R5.2OECD</v>
      </c>
      <c r="BY457" s="21" t="s">
        <v>29</v>
      </c>
      <c r="BZ457" s="28" t="s">
        <v>31</v>
      </c>
      <c r="CA457" s="22" t="s">
        <v>18</v>
      </c>
      <c r="CB457" s="22" t="s">
        <v>28</v>
      </c>
      <c r="CC457" s="21" t="str">
        <f t="shared" si="24"/>
        <v>RM</v>
      </c>
      <c r="CD457" s="21" t="str">
        <f t="shared" si="25"/>
        <v>U</v>
      </c>
      <c r="CE457" s="21" t="str">
        <f t="shared" si="26"/>
        <v>OECD_AUNZ</v>
      </c>
      <c r="CF457" s="21">
        <f>IF(ISNUMBER(Table1[[#This Row],[concrete]]),Table1[[#This Row],[concrete]],IF(AND(ISNUMBER(Table1[[#This Row],[cement]]),ISNUMBER(Table1[[#This Row],[aggregates]])),Table1[[#This Row],[cement]]+Table1[[#This Row],[aggregates]],""))</f>
        <v>699.43703700000003</v>
      </c>
    </row>
    <row r="458" spans="1:84" s="8" customFormat="1">
      <c r="A458" s="10">
        <v>456</v>
      </c>
      <c r="B458" s="21" t="s">
        <v>657</v>
      </c>
      <c r="C458" s="21" t="s">
        <v>119</v>
      </c>
      <c r="D458" s="39"/>
      <c r="E458" s="10"/>
      <c r="F458" s="39">
        <v>49.41251596</v>
      </c>
      <c r="G458" s="39"/>
      <c r="H458" s="39"/>
      <c r="I458" s="39"/>
      <c r="J458" s="120">
        <v>4.1047054599999999</v>
      </c>
      <c r="K458" s="120"/>
      <c r="L458" s="120"/>
      <c r="M458" s="120">
        <v>701.25370369999996</v>
      </c>
      <c r="N458" s="120"/>
      <c r="O458" s="120"/>
      <c r="P458" s="120"/>
      <c r="Q458" s="120"/>
      <c r="R458" s="120"/>
      <c r="S458" s="120"/>
      <c r="T458" s="120"/>
      <c r="U458" s="120"/>
      <c r="V458" s="120"/>
      <c r="W458" s="120"/>
      <c r="X458" s="120"/>
      <c r="Y458" s="120"/>
      <c r="Z458" s="120"/>
      <c r="AA458" s="120"/>
      <c r="AB458" s="120"/>
      <c r="AC458" s="120"/>
      <c r="AD458" s="120"/>
      <c r="AE458" s="120"/>
      <c r="AF458" s="120"/>
      <c r="AG458" s="120"/>
      <c r="AH458" s="120"/>
      <c r="AI458" s="120"/>
      <c r="AJ458" s="120"/>
      <c r="AK458" s="120"/>
      <c r="AL458" s="21" t="s">
        <v>939</v>
      </c>
      <c r="AM458" s="39">
        <v>4</v>
      </c>
      <c r="AN458" s="21" t="s">
        <v>118</v>
      </c>
      <c r="AO458" s="21" t="s">
        <v>20</v>
      </c>
      <c r="AP458" s="21" t="s">
        <v>763</v>
      </c>
      <c r="AQ458" s="21" t="s">
        <v>228</v>
      </c>
      <c r="AR458" s="21" t="s">
        <v>120</v>
      </c>
      <c r="AS458" s="21" t="s">
        <v>806</v>
      </c>
      <c r="AT458" s="39">
        <v>2018</v>
      </c>
      <c r="AU458" s="21" t="s">
        <v>934</v>
      </c>
      <c r="AV458" s="21" t="s">
        <v>826</v>
      </c>
      <c r="AW458" s="21" t="s">
        <v>126</v>
      </c>
      <c r="AX458" s="21" t="s">
        <v>1320</v>
      </c>
      <c r="AY458" s="21" t="str">
        <f>"https://doi.org/"&amp;Table1[[#This Row],[DOI]]</f>
        <v>https://doi.org/10.1016/j.resconrec.2017.09.022</v>
      </c>
      <c r="AZ458" s="21" t="s">
        <v>120</v>
      </c>
      <c r="BA458" s="21" t="s">
        <v>737</v>
      </c>
      <c r="BB458" s="21" t="s">
        <v>737</v>
      </c>
      <c r="BC458" s="21" t="s">
        <v>935</v>
      </c>
      <c r="BD458" s="21" t="s">
        <v>120</v>
      </c>
      <c r="BE458" s="21" t="s">
        <v>1346</v>
      </c>
      <c r="BF458" s="21" t="s">
        <v>120</v>
      </c>
      <c r="BG458" s="21" t="s">
        <v>120</v>
      </c>
      <c r="BH458" s="21" t="s">
        <v>120</v>
      </c>
      <c r="BI458" s="21" t="s">
        <v>120</v>
      </c>
      <c r="BJ458" s="21" t="s">
        <v>120</v>
      </c>
      <c r="BK458" s="21" t="s">
        <v>120</v>
      </c>
      <c r="BL458" s="21" t="s">
        <v>120</v>
      </c>
      <c r="BM458" s="21" t="s">
        <v>120</v>
      </c>
      <c r="BN458" s="21" t="s">
        <v>120</v>
      </c>
      <c r="BO458" s="21" t="s">
        <v>120</v>
      </c>
      <c r="BP458" s="21" t="s">
        <v>120</v>
      </c>
      <c r="BQ458" s="21" t="s">
        <v>120</v>
      </c>
      <c r="BR458" s="21" t="s">
        <v>120</v>
      </c>
      <c r="BS458" s="21" t="s">
        <v>120</v>
      </c>
      <c r="BT458" s="21" t="s">
        <v>120</v>
      </c>
      <c r="BU458" s="21" t="s">
        <v>120</v>
      </c>
      <c r="BV458" s="21" t="s">
        <v>120</v>
      </c>
      <c r="BW458" s="22" t="s">
        <v>469</v>
      </c>
      <c r="BX458" s="23" t="str">
        <f>_xlfn.XLOOKUP(BW458,dimensions_items!$B$4:$B$35,dimensions_items!$C$4:$C$35,"NULL",0)</f>
        <v>R5.2OECD</v>
      </c>
      <c r="BY458" s="27" t="s">
        <v>25</v>
      </c>
      <c r="BZ458" s="28" t="s">
        <v>17</v>
      </c>
      <c r="CA458" s="22" t="s">
        <v>18</v>
      </c>
      <c r="CB458" s="22" t="s">
        <v>28</v>
      </c>
      <c r="CC458" s="21" t="str">
        <f t="shared" si="24"/>
        <v>RS</v>
      </c>
      <c r="CD458" s="21" t="str">
        <f t="shared" si="25"/>
        <v>C</v>
      </c>
      <c r="CE458" s="21" t="str">
        <f t="shared" si="26"/>
        <v>OECD_AUNZ</v>
      </c>
      <c r="CF458" s="21">
        <f>IF(ISNUMBER(Table1[[#This Row],[concrete]]),Table1[[#This Row],[concrete]],IF(AND(ISNUMBER(Table1[[#This Row],[cement]]),ISNUMBER(Table1[[#This Row],[aggregates]])),Table1[[#This Row],[cement]]+Table1[[#This Row],[aggregates]],""))</f>
        <v>701.25370369999996</v>
      </c>
    </row>
    <row r="459" spans="1:84" s="8" customFormat="1">
      <c r="A459" s="10">
        <v>457</v>
      </c>
      <c r="B459" s="21" t="s">
        <v>657</v>
      </c>
      <c r="C459" s="21" t="s">
        <v>932</v>
      </c>
      <c r="D459" s="39"/>
      <c r="E459" s="10"/>
      <c r="F459" s="39">
        <v>19.758172179999999</v>
      </c>
      <c r="G459" s="39"/>
      <c r="H459" s="39">
        <v>1.0680093070000001</v>
      </c>
      <c r="I459" s="39"/>
      <c r="J459" s="120">
        <v>34.277377270000002</v>
      </c>
      <c r="K459" s="120"/>
      <c r="L459" s="120"/>
      <c r="M459" s="120">
        <v>458.21261010000001</v>
      </c>
      <c r="N459" s="120"/>
      <c r="O459" s="120"/>
      <c r="P459" s="120"/>
      <c r="Q459" s="120"/>
      <c r="R459" s="120"/>
      <c r="S459" s="120"/>
      <c r="T459" s="120"/>
      <c r="U459" s="120"/>
      <c r="V459" s="120"/>
      <c r="W459" s="120"/>
      <c r="X459" s="120"/>
      <c r="Y459" s="120"/>
      <c r="Z459" s="120"/>
      <c r="AA459" s="120"/>
      <c r="AB459" s="120"/>
      <c r="AC459" s="120"/>
      <c r="AD459" s="120"/>
      <c r="AE459" s="120"/>
      <c r="AF459" s="120"/>
      <c r="AG459" s="120"/>
      <c r="AH459" s="120"/>
      <c r="AI459" s="120"/>
      <c r="AJ459" s="120"/>
      <c r="AK459" s="120"/>
      <c r="AL459" s="21" t="s">
        <v>940</v>
      </c>
      <c r="AM459" s="39">
        <v>1</v>
      </c>
      <c r="AN459" s="21" t="s">
        <v>118</v>
      </c>
      <c r="AO459" s="21" t="s">
        <v>20</v>
      </c>
      <c r="AP459" s="21" t="s">
        <v>601</v>
      </c>
      <c r="AQ459" s="21" t="s">
        <v>228</v>
      </c>
      <c r="AR459" s="21" t="s">
        <v>120</v>
      </c>
      <c r="AS459" s="21" t="s">
        <v>941</v>
      </c>
      <c r="AT459" s="39">
        <v>2015</v>
      </c>
      <c r="AU459" s="21" t="s">
        <v>942</v>
      </c>
      <c r="AV459" s="21" t="s">
        <v>851</v>
      </c>
      <c r="AW459" s="21" t="s">
        <v>126</v>
      </c>
      <c r="AX459" s="21" t="s">
        <v>1321</v>
      </c>
      <c r="AY459" s="21" t="str">
        <f>"https://doi.org/"&amp;Table1[[#This Row],[DOI]]</f>
        <v>https://doi.org/10.1016/j.energy.2014.10.093</v>
      </c>
      <c r="AZ459" s="21" t="s">
        <v>120</v>
      </c>
      <c r="BA459" s="21" t="s">
        <v>737</v>
      </c>
      <c r="BB459" s="21" t="s">
        <v>737</v>
      </c>
      <c r="BC459" s="21" t="s">
        <v>120</v>
      </c>
      <c r="BD459" s="21" t="s">
        <v>120</v>
      </c>
      <c r="BE459" s="21" t="s">
        <v>1346</v>
      </c>
      <c r="BF459" s="21" t="s">
        <v>120</v>
      </c>
      <c r="BG459" s="21" t="s">
        <v>120</v>
      </c>
      <c r="BH459" s="21" t="s">
        <v>120</v>
      </c>
      <c r="BI459" s="21" t="s">
        <v>120</v>
      </c>
      <c r="BJ459" s="21" t="s">
        <v>120</v>
      </c>
      <c r="BK459" s="21" t="s">
        <v>120</v>
      </c>
      <c r="BL459" s="21" t="s">
        <v>120</v>
      </c>
      <c r="BM459" s="21" t="s">
        <v>120</v>
      </c>
      <c r="BN459" s="21" t="s">
        <v>120</v>
      </c>
      <c r="BO459" s="21" t="s">
        <v>120</v>
      </c>
      <c r="BP459" s="21" t="s">
        <v>120</v>
      </c>
      <c r="BQ459" s="21" t="s">
        <v>120</v>
      </c>
      <c r="BR459" s="21" t="s">
        <v>120</v>
      </c>
      <c r="BS459" s="21" t="s">
        <v>120</v>
      </c>
      <c r="BT459" s="21" t="s">
        <v>120</v>
      </c>
      <c r="BU459" s="21" t="s">
        <v>120</v>
      </c>
      <c r="BV459" s="21" t="s">
        <v>120</v>
      </c>
      <c r="BW459" s="22" t="s">
        <v>469</v>
      </c>
      <c r="BX459" s="23" t="str">
        <f>_xlfn.XLOOKUP(BW459,dimensions_items!$B$4:$B$35,dimensions_items!$C$4:$C$35,"NULL",0)</f>
        <v>R5.2OECD</v>
      </c>
      <c r="BY459" s="27" t="s">
        <v>25</v>
      </c>
      <c r="BZ459" s="28" t="s">
        <v>31</v>
      </c>
      <c r="CA459" s="22" t="s">
        <v>18</v>
      </c>
      <c r="CB459" s="22" t="s">
        <v>19</v>
      </c>
      <c r="CC459" s="21" t="str">
        <f t="shared" si="24"/>
        <v>RS</v>
      </c>
      <c r="CD459" s="21" t="str">
        <f t="shared" si="25"/>
        <v>U</v>
      </c>
      <c r="CE459" s="21" t="str">
        <f t="shared" si="26"/>
        <v>OECD_AUNZ</v>
      </c>
      <c r="CF459" s="21">
        <f>IF(ISNUMBER(Table1[[#This Row],[concrete]]),Table1[[#This Row],[concrete]],IF(AND(ISNUMBER(Table1[[#This Row],[cement]]),ISNUMBER(Table1[[#This Row],[aggregates]])),Table1[[#This Row],[cement]]+Table1[[#This Row],[aggregates]],""))</f>
        <v>458.21261010000001</v>
      </c>
    </row>
    <row r="460" spans="1:84" s="8" customFormat="1">
      <c r="A460" s="10">
        <v>458</v>
      </c>
      <c r="B460" s="21" t="s">
        <v>657</v>
      </c>
      <c r="C460" s="21" t="s">
        <v>119</v>
      </c>
      <c r="D460" s="39"/>
      <c r="E460" s="10"/>
      <c r="F460" s="39">
        <v>245.44199280000001</v>
      </c>
      <c r="G460" s="39"/>
      <c r="H460" s="39"/>
      <c r="I460" s="39"/>
      <c r="J460" s="120">
        <v>280.66615940000003</v>
      </c>
      <c r="K460" s="120"/>
      <c r="L460" s="120"/>
      <c r="M460" s="120">
        <v>1112.8018709999999</v>
      </c>
      <c r="N460" s="120"/>
      <c r="O460" s="120"/>
      <c r="P460" s="120"/>
      <c r="Q460" s="120"/>
      <c r="R460" s="120"/>
      <c r="S460" s="120"/>
      <c r="T460" s="120"/>
      <c r="U460" s="120"/>
      <c r="V460" s="120"/>
      <c r="W460" s="120"/>
      <c r="X460" s="120"/>
      <c r="Y460" s="120"/>
      <c r="Z460" s="120"/>
      <c r="AA460" s="120"/>
      <c r="AB460" s="120"/>
      <c r="AC460" s="120"/>
      <c r="AD460" s="120"/>
      <c r="AE460" s="120"/>
      <c r="AF460" s="120"/>
      <c r="AG460" s="120"/>
      <c r="AH460" s="120"/>
      <c r="AI460" s="120"/>
      <c r="AJ460" s="120"/>
      <c r="AK460" s="120"/>
      <c r="AL460" s="21" t="s">
        <v>120</v>
      </c>
      <c r="AM460" s="39">
        <v>7</v>
      </c>
      <c r="AN460" s="21" t="s">
        <v>118</v>
      </c>
      <c r="AO460" s="21" t="s">
        <v>24</v>
      </c>
      <c r="AP460" s="21" t="s">
        <v>601</v>
      </c>
      <c r="AQ460" s="21" t="s">
        <v>228</v>
      </c>
      <c r="AR460" s="21" t="s">
        <v>120</v>
      </c>
      <c r="AS460" s="21" t="s">
        <v>943</v>
      </c>
      <c r="AT460" s="39">
        <v>2011</v>
      </c>
      <c r="AU460" s="21" t="s">
        <v>944</v>
      </c>
      <c r="AV460" s="21" t="s">
        <v>748</v>
      </c>
      <c r="AW460" s="21" t="s">
        <v>126</v>
      </c>
      <c r="AX460" s="21" t="s">
        <v>1322</v>
      </c>
      <c r="AY460" s="21" t="str">
        <f>"https://doi.org/"&amp;Table1[[#This Row],[DOI]]</f>
        <v>https://doi.org/10.1016/j.enbuild.2011.11.049</v>
      </c>
      <c r="AZ460" s="21" t="s">
        <v>120</v>
      </c>
      <c r="BA460" s="21" t="s">
        <v>737</v>
      </c>
      <c r="BB460" s="21" t="s">
        <v>737</v>
      </c>
      <c r="BC460" s="21" t="s">
        <v>120</v>
      </c>
      <c r="BD460" s="21" t="s">
        <v>120</v>
      </c>
      <c r="BE460" s="21" t="s">
        <v>1346</v>
      </c>
      <c r="BF460" s="21" t="s">
        <v>120</v>
      </c>
      <c r="BG460" s="21" t="s">
        <v>120</v>
      </c>
      <c r="BH460" s="21" t="s">
        <v>120</v>
      </c>
      <c r="BI460" s="21" t="s">
        <v>120</v>
      </c>
      <c r="BJ460" s="21" t="s">
        <v>120</v>
      </c>
      <c r="BK460" s="21" t="s">
        <v>120</v>
      </c>
      <c r="BL460" s="21" t="s">
        <v>120</v>
      </c>
      <c r="BM460" s="21" t="s">
        <v>120</v>
      </c>
      <c r="BN460" s="21" t="s">
        <v>120</v>
      </c>
      <c r="BO460" s="21" t="s">
        <v>120</v>
      </c>
      <c r="BP460" s="21" t="s">
        <v>120</v>
      </c>
      <c r="BQ460" s="21" t="s">
        <v>120</v>
      </c>
      <c r="BR460" s="21" t="s">
        <v>120</v>
      </c>
      <c r="BS460" s="21" t="s">
        <v>120</v>
      </c>
      <c r="BT460" s="21" t="s">
        <v>120</v>
      </c>
      <c r="BU460" s="21" t="s">
        <v>120</v>
      </c>
      <c r="BV460" s="21" t="s">
        <v>120</v>
      </c>
      <c r="BW460" s="22" t="s">
        <v>469</v>
      </c>
      <c r="BX460" s="23" t="str">
        <f>_xlfn.XLOOKUP(BW460,dimensions_items!$B$4:$B$35,dimensions_items!$C$4:$C$35,"NULL",0)</f>
        <v>R5.2OECD</v>
      </c>
      <c r="BY460" s="21" t="s">
        <v>33</v>
      </c>
      <c r="BZ460" s="22" t="s">
        <v>26</v>
      </c>
      <c r="CA460" s="22" t="s">
        <v>18</v>
      </c>
      <c r="CB460" s="22" t="s">
        <v>19</v>
      </c>
      <c r="CC460" s="21" t="str">
        <f t="shared" si="24"/>
        <v>RM</v>
      </c>
      <c r="CD460" s="21" t="str">
        <f t="shared" si="25"/>
        <v>C</v>
      </c>
      <c r="CE460" s="21" t="str">
        <f t="shared" si="26"/>
        <v>OECD_AUNZ</v>
      </c>
      <c r="CF460" s="21">
        <f>IF(ISNUMBER(Table1[[#This Row],[concrete]]),Table1[[#This Row],[concrete]],IF(AND(ISNUMBER(Table1[[#This Row],[cement]]),ISNUMBER(Table1[[#This Row],[aggregates]])),Table1[[#This Row],[cement]]+Table1[[#This Row],[aggregates]],""))</f>
        <v>1112.8018709999999</v>
      </c>
    </row>
    <row r="461" spans="1:84" s="8" customFormat="1">
      <c r="A461" s="10">
        <v>459</v>
      </c>
      <c r="B461" s="21" t="s">
        <v>657</v>
      </c>
      <c r="C461" s="21" t="s">
        <v>932</v>
      </c>
      <c r="D461" s="39">
        <v>1992</v>
      </c>
      <c r="E461" s="10"/>
      <c r="F461" s="39">
        <v>14.609375</v>
      </c>
      <c r="G461" s="39"/>
      <c r="H461" s="39"/>
      <c r="I461" s="39"/>
      <c r="J461" s="120">
        <v>75.5859375</v>
      </c>
      <c r="K461" s="120"/>
      <c r="L461" s="120"/>
      <c r="M461" s="120">
        <v>588.88125000000002</v>
      </c>
      <c r="N461" s="120"/>
      <c r="O461" s="120"/>
      <c r="P461" s="120"/>
      <c r="Q461" s="120"/>
      <c r="R461" s="120"/>
      <c r="S461" s="120"/>
      <c r="T461" s="120"/>
      <c r="U461" s="120"/>
      <c r="V461" s="120"/>
      <c r="W461" s="120"/>
      <c r="X461" s="120"/>
      <c r="Y461" s="120"/>
      <c r="Z461" s="120"/>
      <c r="AA461" s="120"/>
      <c r="AB461" s="120">
        <v>0.7</v>
      </c>
      <c r="AC461" s="120"/>
      <c r="AD461" s="120"/>
      <c r="AE461" s="120"/>
      <c r="AF461" s="120"/>
      <c r="AG461" s="120"/>
      <c r="AH461" s="120"/>
      <c r="AI461" s="120"/>
      <c r="AJ461" s="120"/>
      <c r="AK461" s="120"/>
      <c r="AL461" s="21" t="s">
        <v>945</v>
      </c>
      <c r="AM461" s="39">
        <v>2</v>
      </c>
      <c r="AN461" s="21" t="s">
        <v>118</v>
      </c>
      <c r="AO461" s="21" t="s">
        <v>20</v>
      </c>
      <c r="AP461" s="21" t="s">
        <v>601</v>
      </c>
      <c r="AQ461" s="21" t="s">
        <v>228</v>
      </c>
      <c r="AR461" s="21" t="s">
        <v>120</v>
      </c>
      <c r="AS461" s="21" t="s">
        <v>946</v>
      </c>
      <c r="AT461" s="39">
        <v>2000</v>
      </c>
      <c r="AU461" s="21" t="s">
        <v>947</v>
      </c>
      <c r="AV461" s="21" t="s">
        <v>948</v>
      </c>
      <c r="AW461" s="21" t="s">
        <v>126</v>
      </c>
      <c r="AX461" s="21" t="s">
        <v>1323</v>
      </c>
      <c r="AY461" s="21" t="str">
        <f>"https://doi.org/"&amp;Table1[[#This Row],[DOI]]</f>
        <v>https://doi.org/10.1080/096132100369073</v>
      </c>
      <c r="AZ461" s="21" t="s">
        <v>120</v>
      </c>
      <c r="BA461" s="21" t="s">
        <v>737</v>
      </c>
      <c r="BB461" s="21" t="s">
        <v>737</v>
      </c>
      <c r="BC461" s="21" t="s">
        <v>120</v>
      </c>
      <c r="BD461" s="21" t="s">
        <v>120</v>
      </c>
      <c r="BE461" s="21" t="s">
        <v>1346</v>
      </c>
      <c r="BF461" s="21" t="s">
        <v>120</v>
      </c>
      <c r="BG461" s="21" t="s">
        <v>120</v>
      </c>
      <c r="BH461" s="21" t="s">
        <v>120</v>
      </c>
      <c r="BI461" s="21" t="s">
        <v>120</v>
      </c>
      <c r="BJ461" s="21" t="s">
        <v>120</v>
      </c>
      <c r="BK461" s="21" t="s">
        <v>120</v>
      </c>
      <c r="BL461" s="21" t="s">
        <v>120</v>
      </c>
      <c r="BM461" s="21" t="s">
        <v>120</v>
      </c>
      <c r="BN461" s="21" t="s">
        <v>120</v>
      </c>
      <c r="BO461" s="21" t="s">
        <v>120</v>
      </c>
      <c r="BP461" s="21" t="s">
        <v>120</v>
      </c>
      <c r="BQ461" s="21" t="s">
        <v>120</v>
      </c>
      <c r="BR461" s="21" t="s">
        <v>120</v>
      </c>
      <c r="BS461" s="21" t="s">
        <v>120</v>
      </c>
      <c r="BT461" s="21" t="s">
        <v>120</v>
      </c>
      <c r="BU461" s="21" t="s">
        <v>120</v>
      </c>
      <c r="BV461" s="21" t="s">
        <v>120</v>
      </c>
      <c r="BW461" s="22" t="s">
        <v>469</v>
      </c>
      <c r="BX461" s="23" t="str">
        <f>_xlfn.XLOOKUP(BW461,dimensions_items!$B$4:$B$35,dimensions_items!$C$4:$C$35,"NULL",0)</f>
        <v>R5.2OECD</v>
      </c>
      <c r="BY461" s="23" t="s">
        <v>16</v>
      </c>
      <c r="BZ461" s="22" t="s">
        <v>17</v>
      </c>
      <c r="CA461" s="22" t="s">
        <v>18</v>
      </c>
      <c r="CB461" s="22" t="s">
        <v>19</v>
      </c>
      <c r="CC461" s="21" t="str">
        <f t="shared" si="24"/>
        <v>RS</v>
      </c>
      <c r="CD461" s="21" t="str">
        <f t="shared" si="25"/>
        <v>C</v>
      </c>
      <c r="CE461" s="21" t="str">
        <f t="shared" si="26"/>
        <v>OECD_AUNZ</v>
      </c>
      <c r="CF461" s="21">
        <f>IF(ISNUMBER(Table1[[#This Row],[concrete]]),Table1[[#This Row],[concrete]],IF(AND(ISNUMBER(Table1[[#This Row],[cement]]),ISNUMBER(Table1[[#This Row],[aggregates]])),Table1[[#This Row],[cement]]+Table1[[#This Row],[aggregates]],""))</f>
        <v>588.88125000000002</v>
      </c>
    </row>
    <row r="462" spans="1:84" s="8" customFormat="1">
      <c r="A462" s="10">
        <v>460</v>
      </c>
      <c r="B462" s="21" t="s">
        <v>949</v>
      </c>
      <c r="C462" s="21" t="s">
        <v>950</v>
      </c>
      <c r="D462" s="39"/>
      <c r="E462" s="10"/>
      <c r="F462" s="39"/>
      <c r="G462" s="39"/>
      <c r="H462" s="39"/>
      <c r="I462" s="39"/>
      <c r="J462" s="120">
        <v>34.04</v>
      </c>
      <c r="K462" s="120"/>
      <c r="L462" s="120"/>
      <c r="M462" s="120"/>
      <c r="N462" s="120"/>
      <c r="O462" s="120"/>
      <c r="P462" s="120"/>
      <c r="Q462" s="120"/>
      <c r="R462" s="120"/>
      <c r="S462" s="120"/>
      <c r="T462" s="120"/>
      <c r="U462" s="120"/>
      <c r="V462" s="120"/>
      <c r="W462" s="120"/>
      <c r="X462" s="120"/>
      <c r="Y462" s="120"/>
      <c r="Z462" s="120"/>
      <c r="AA462" s="120"/>
      <c r="AB462" s="120"/>
      <c r="AC462" s="120"/>
      <c r="AD462" s="120"/>
      <c r="AE462" s="120"/>
      <c r="AF462" s="120"/>
      <c r="AG462" s="120"/>
      <c r="AH462" s="120"/>
      <c r="AI462" s="120"/>
      <c r="AJ462" s="120"/>
      <c r="AK462" s="120"/>
      <c r="AL462" s="21" t="s">
        <v>120</v>
      </c>
      <c r="AM462" s="39">
        <v>2</v>
      </c>
      <c r="AN462" s="21" t="s">
        <v>118</v>
      </c>
      <c r="AO462" s="21" t="s">
        <v>20</v>
      </c>
      <c r="AP462" s="21" t="s">
        <v>601</v>
      </c>
      <c r="AQ462" s="21" t="s">
        <v>258</v>
      </c>
      <c r="AR462" s="21" t="s">
        <v>120</v>
      </c>
      <c r="AS462" s="21" t="s">
        <v>951</v>
      </c>
      <c r="AT462" s="39">
        <v>2017</v>
      </c>
      <c r="AU462" s="21" t="s">
        <v>952</v>
      </c>
      <c r="AV462" s="21" t="s">
        <v>953</v>
      </c>
      <c r="AW462" s="21" t="s">
        <v>126</v>
      </c>
      <c r="AX462" s="21" t="s">
        <v>1324</v>
      </c>
      <c r="AY462" s="21" t="str">
        <f>"https://doi.org/"&amp;Table1[[#This Row],[DOI]]</f>
        <v>https://doi.org/10.1659/MRD-JOURNAL-D-15-00043.1</v>
      </c>
      <c r="AZ462" s="21" t="s">
        <v>120</v>
      </c>
      <c r="BA462" s="21" t="s">
        <v>737</v>
      </c>
      <c r="BB462" s="21" t="s">
        <v>737</v>
      </c>
      <c r="BC462" s="21" t="s">
        <v>954</v>
      </c>
      <c r="BD462" s="21" t="s">
        <v>120</v>
      </c>
      <c r="BE462" s="21" t="s">
        <v>1346</v>
      </c>
      <c r="BF462" s="21" t="s">
        <v>120</v>
      </c>
      <c r="BG462" s="21" t="s">
        <v>120</v>
      </c>
      <c r="BH462" s="21" t="s">
        <v>120</v>
      </c>
      <c r="BI462" s="21" t="s">
        <v>120</v>
      </c>
      <c r="BJ462" s="21" t="s">
        <v>120</v>
      </c>
      <c r="BK462" s="21" t="s">
        <v>120</v>
      </c>
      <c r="BL462" s="21" t="s">
        <v>120</v>
      </c>
      <c r="BM462" s="21" t="s">
        <v>120</v>
      </c>
      <c r="BN462" s="21" t="s">
        <v>120</v>
      </c>
      <c r="BO462" s="21" t="s">
        <v>120</v>
      </c>
      <c r="BP462" s="21" t="s">
        <v>120</v>
      </c>
      <c r="BQ462" s="21" t="s">
        <v>120</v>
      </c>
      <c r="BR462" s="21" t="s">
        <v>120</v>
      </c>
      <c r="BS462" s="21" t="s">
        <v>120</v>
      </c>
      <c r="BT462" s="21" t="s">
        <v>120</v>
      </c>
      <c r="BU462" s="21" t="s">
        <v>120</v>
      </c>
      <c r="BV462" s="21" t="s">
        <v>120</v>
      </c>
      <c r="BW462" s="22" t="s">
        <v>955</v>
      </c>
      <c r="BX462" s="23" t="str">
        <f>_xlfn.XLOOKUP(BW462,dimensions_items!$B$4:$B$35,dimensions_items!$C$4:$C$35,"NULL",0)</f>
        <v>R5.2ASIA</v>
      </c>
      <c r="BY462" s="23" t="s">
        <v>25</v>
      </c>
      <c r="BZ462" s="22" t="s">
        <v>1492</v>
      </c>
      <c r="CA462" s="22" t="s">
        <v>18</v>
      </c>
      <c r="CB462" s="22" t="s">
        <v>19</v>
      </c>
      <c r="CC462" s="21" t="str">
        <f t="shared" si="24"/>
        <v>RS</v>
      </c>
      <c r="CD462" s="21" t="str">
        <f t="shared" si="25"/>
        <v>M</v>
      </c>
      <c r="CE462" s="21" t="str">
        <f t="shared" si="26"/>
        <v>ASIA_OAS-L</v>
      </c>
      <c r="CF462" s="21" t="str">
        <f>IF(ISNUMBER(Table1[[#This Row],[concrete]]),Table1[[#This Row],[concrete]],IF(AND(ISNUMBER(Table1[[#This Row],[cement]]),ISNUMBER(Table1[[#This Row],[aggregates]])),Table1[[#This Row],[cement]]+Table1[[#This Row],[aggregates]],""))</f>
        <v/>
      </c>
    </row>
    <row r="463" spans="1:84" s="8" customFormat="1">
      <c r="A463" s="10">
        <v>461</v>
      </c>
      <c r="B463" s="21" t="s">
        <v>949</v>
      </c>
      <c r="C463" s="21" t="s">
        <v>950</v>
      </c>
      <c r="D463" s="39"/>
      <c r="E463" s="10"/>
      <c r="F463" s="39"/>
      <c r="G463" s="39"/>
      <c r="H463" s="39"/>
      <c r="I463" s="39"/>
      <c r="J463" s="120">
        <v>34.04</v>
      </c>
      <c r="K463" s="120"/>
      <c r="L463" s="120"/>
      <c r="M463" s="120"/>
      <c r="N463" s="120"/>
      <c r="O463" s="120"/>
      <c r="P463" s="120"/>
      <c r="Q463" s="120"/>
      <c r="R463" s="120"/>
      <c r="S463" s="120"/>
      <c r="T463" s="120"/>
      <c r="U463" s="120"/>
      <c r="V463" s="120"/>
      <c r="W463" s="120"/>
      <c r="X463" s="120"/>
      <c r="Y463" s="120"/>
      <c r="Z463" s="120"/>
      <c r="AA463" s="120"/>
      <c r="AB463" s="120"/>
      <c r="AC463" s="120"/>
      <c r="AD463" s="120"/>
      <c r="AE463" s="120"/>
      <c r="AF463" s="120"/>
      <c r="AG463" s="120"/>
      <c r="AH463" s="120"/>
      <c r="AI463" s="120"/>
      <c r="AJ463" s="120"/>
      <c r="AK463" s="120"/>
      <c r="AL463" s="21" t="s">
        <v>120</v>
      </c>
      <c r="AM463" s="39">
        <v>2</v>
      </c>
      <c r="AN463" s="21" t="s">
        <v>118</v>
      </c>
      <c r="AO463" s="21" t="s">
        <v>20</v>
      </c>
      <c r="AP463" s="21" t="s">
        <v>601</v>
      </c>
      <c r="AQ463" s="21" t="s">
        <v>258</v>
      </c>
      <c r="AR463" s="21" t="s">
        <v>120</v>
      </c>
      <c r="AS463" s="21" t="s">
        <v>951</v>
      </c>
      <c r="AT463" s="39">
        <v>2017</v>
      </c>
      <c r="AU463" s="21" t="s">
        <v>952</v>
      </c>
      <c r="AV463" s="21" t="s">
        <v>953</v>
      </c>
      <c r="AW463" s="21" t="s">
        <v>126</v>
      </c>
      <c r="AX463" s="21" t="s">
        <v>1324</v>
      </c>
      <c r="AY463" s="21" t="str">
        <f>"https://doi.org/"&amp;Table1[[#This Row],[DOI]]</f>
        <v>https://doi.org/10.1659/MRD-JOURNAL-D-15-00043.1</v>
      </c>
      <c r="AZ463" s="21" t="s">
        <v>120</v>
      </c>
      <c r="BA463" s="21" t="s">
        <v>737</v>
      </c>
      <c r="BB463" s="21" t="s">
        <v>737</v>
      </c>
      <c r="BC463" s="21" t="s">
        <v>954</v>
      </c>
      <c r="BD463" s="21" t="s">
        <v>120</v>
      </c>
      <c r="BE463" s="21" t="s">
        <v>1346</v>
      </c>
      <c r="BF463" s="21" t="s">
        <v>120</v>
      </c>
      <c r="BG463" s="21" t="s">
        <v>120</v>
      </c>
      <c r="BH463" s="21" t="s">
        <v>120</v>
      </c>
      <c r="BI463" s="21" t="s">
        <v>120</v>
      </c>
      <c r="BJ463" s="21" t="s">
        <v>120</v>
      </c>
      <c r="BK463" s="21" t="s">
        <v>120</v>
      </c>
      <c r="BL463" s="21" t="s">
        <v>120</v>
      </c>
      <c r="BM463" s="21" t="s">
        <v>120</v>
      </c>
      <c r="BN463" s="21" t="s">
        <v>120</v>
      </c>
      <c r="BO463" s="21" t="s">
        <v>120</v>
      </c>
      <c r="BP463" s="21" t="s">
        <v>120</v>
      </c>
      <c r="BQ463" s="21" t="s">
        <v>120</v>
      </c>
      <c r="BR463" s="21" t="s">
        <v>120</v>
      </c>
      <c r="BS463" s="21" t="s">
        <v>120</v>
      </c>
      <c r="BT463" s="21" t="s">
        <v>120</v>
      </c>
      <c r="BU463" s="21" t="s">
        <v>120</v>
      </c>
      <c r="BV463" s="21" t="s">
        <v>120</v>
      </c>
      <c r="BW463" s="22" t="s">
        <v>955</v>
      </c>
      <c r="BX463" s="23" t="str">
        <f>_xlfn.XLOOKUP(BW463,dimensions_items!$B$4:$B$35,dimensions_items!$C$4:$C$35,"NULL",0)</f>
        <v>R5.2ASIA</v>
      </c>
      <c r="BY463" s="23" t="s">
        <v>25</v>
      </c>
      <c r="BZ463" s="22" t="s">
        <v>1492</v>
      </c>
      <c r="CA463" s="22" t="s">
        <v>18</v>
      </c>
      <c r="CB463" s="22" t="s">
        <v>19</v>
      </c>
      <c r="CC463" s="21" t="str">
        <f t="shared" si="24"/>
        <v>RS</v>
      </c>
      <c r="CD463" s="21" t="str">
        <f t="shared" si="25"/>
        <v>M</v>
      </c>
      <c r="CE463" s="21" t="str">
        <f t="shared" si="26"/>
        <v>ASIA_OAS-L</v>
      </c>
      <c r="CF463" s="21" t="str">
        <f>IF(ISNUMBER(Table1[[#This Row],[concrete]]),Table1[[#This Row],[concrete]],IF(AND(ISNUMBER(Table1[[#This Row],[cement]]),ISNUMBER(Table1[[#This Row],[aggregates]])),Table1[[#This Row],[cement]]+Table1[[#This Row],[aggregates]],""))</f>
        <v/>
      </c>
    </row>
    <row r="464" spans="1:84" s="8" customFormat="1">
      <c r="A464" s="10">
        <v>462</v>
      </c>
      <c r="B464" s="21" t="s">
        <v>456</v>
      </c>
      <c r="C464" s="21"/>
      <c r="D464" s="39"/>
      <c r="E464" s="10">
        <v>1945</v>
      </c>
      <c r="F464" s="39">
        <v>7.4</v>
      </c>
      <c r="G464" s="39"/>
      <c r="H464" s="39"/>
      <c r="I464" s="39"/>
      <c r="J464" s="120">
        <v>28.05</v>
      </c>
      <c r="K464" s="120"/>
      <c r="L464" s="120"/>
      <c r="M464" s="120">
        <v>212</v>
      </c>
      <c r="N464" s="120"/>
      <c r="O464" s="120"/>
      <c r="P464" s="120">
        <v>74.5</v>
      </c>
      <c r="Q464" s="120"/>
      <c r="R464" s="120"/>
      <c r="S464" s="120"/>
      <c r="T464" s="120"/>
      <c r="U464" s="120"/>
      <c r="V464" s="120"/>
      <c r="W464" s="120"/>
      <c r="X464" s="120"/>
      <c r="Y464" s="120"/>
      <c r="Z464" s="120"/>
      <c r="AA464" s="120">
        <v>16.11</v>
      </c>
      <c r="AB464" s="120"/>
      <c r="AC464" s="120"/>
      <c r="AD464" s="120"/>
      <c r="AE464" s="120"/>
      <c r="AF464" s="120"/>
      <c r="AG464" s="120"/>
      <c r="AH464" s="120"/>
      <c r="AI464" s="120"/>
      <c r="AJ464" s="120"/>
      <c r="AK464" s="120">
        <v>26.26</v>
      </c>
      <c r="AL464" s="21" t="s">
        <v>956</v>
      </c>
      <c r="AM464" s="39"/>
      <c r="AN464" s="21" t="s">
        <v>118</v>
      </c>
      <c r="AO464" s="21" t="s">
        <v>260</v>
      </c>
      <c r="AP464" s="21" t="s">
        <v>601</v>
      </c>
      <c r="AQ464" s="21" t="s">
        <v>119</v>
      </c>
      <c r="AR464" s="21"/>
      <c r="AS464" s="8" t="s">
        <v>1364</v>
      </c>
      <c r="AT464" s="39">
        <v>2021</v>
      </c>
      <c r="AU464" s="21" t="s">
        <v>957</v>
      </c>
      <c r="AV464" s="21" t="s">
        <v>125</v>
      </c>
      <c r="AW464" s="21" t="s">
        <v>126</v>
      </c>
      <c r="AX464" s="21" t="s">
        <v>1325</v>
      </c>
      <c r="AY464" s="21" t="str">
        <f>"https://doi.org/"&amp;Table1[[#This Row],[DOI]]</f>
        <v>https://doi.org/10.1111/jiec.13143</v>
      </c>
      <c r="AZ464" s="21" t="s">
        <v>120</v>
      </c>
      <c r="BA464" s="21"/>
      <c r="BB464" s="21"/>
      <c r="BC464" s="21"/>
      <c r="BD464" s="21"/>
      <c r="BE464" s="21" t="s">
        <v>1347</v>
      </c>
      <c r="BF464" s="21"/>
      <c r="BG464" s="21"/>
      <c r="BH464" s="21"/>
      <c r="BI464" s="21"/>
      <c r="BJ464" s="21"/>
      <c r="BK464" s="21"/>
      <c r="BL464" s="21"/>
      <c r="BM464" s="21"/>
      <c r="BN464" s="21"/>
      <c r="BO464" s="21"/>
      <c r="BP464" s="21"/>
      <c r="BQ464" s="21"/>
      <c r="BR464" s="21"/>
      <c r="BS464" s="21"/>
      <c r="BT464" s="21"/>
      <c r="BU464" s="21"/>
      <c r="BV464" s="21"/>
      <c r="BW464" s="22" t="s">
        <v>135</v>
      </c>
      <c r="BX464" s="23" t="str">
        <f>_xlfn.XLOOKUP(BW464,dimensions_items!$B$4:$B$35,dimensions_items!$C$4:$C$35,"NULL",0)</f>
        <v>R5.2OECD</v>
      </c>
      <c r="BY464" s="23" t="s">
        <v>21</v>
      </c>
      <c r="BZ464" s="22" t="s">
        <v>26</v>
      </c>
      <c r="CA464" s="22" t="s">
        <v>18</v>
      </c>
      <c r="CB464" s="22" t="s">
        <v>19</v>
      </c>
      <c r="CC464" s="21" t="str">
        <f t="shared" si="24"/>
        <v>RS</v>
      </c>
      <c r="CD464" s="21" t="str">
        <f t="shared" si="25"/>
        <v>C</v>
      </c>
      <c r="CE464" s="21" t="str">
        <f t="shared" si="26"/>
        <v>OECD_EU15</v>
      </c>
      <c r="CF464" s="21">
        <f>IF(ISNUMBER(Table1[[#This Row],[concrete]]),Table1[[#This Row],[concrete]],IF(AND(ISNUMBER(Table1[[#This Row],[cement]]),ISNUMBER(Table1[[#This Row],[aggregates]])),Table1[[#This Row],[cement]]+Table1[[#This Row],[aggregates]],""))</f>
        <v>212</v>
      </c>
    </row>
    <row r="465" spans="1:84" s="8" customFormat="1">
      <c r="A465" s="10">
        <v>463</v>
      </c>
      <c r="B465" s="21" t="s">
        <v>456</v>
      </c>
      <c r="C465" s="21"/>
      <c r="D465" s="39">
        <v>1945</v>
      </c>
      <c r="E465" s="10">
        <v>1970</v>
      </c>
      <c r="F465" s="39">
        <v>17.3</v>
      </c>
      <c r="G465" s="39"/>
      <c r="H465" s="39"/>
      <c r="I465" s="39"/>
      <c r="J465" s="120">
        <v>53.58</v>
      </c>
      <c r="K465" s="120"/>
      <c r="L465" s="120"/>
      <c r="M465" s="120">
        <v>494.4</v>
      </c>
      <c r="N465" s="120"/>
      <c r="O465" s="120"/>
      <c r="P465" s="120">
        <v>173.7</v>
      </c>
      <c r="Q465" s="120"/>
      <c r="R465" s="120"/>
      <c r="S465" s="120">
        <v>7.65</v>
      </c>
      <c r="T465" s="120"/>
      <c r="U465" s="120"/>
      <c r="V465" s="120">
        <v>10.26</v>
      </c>
      <c r="W465" s="120"/>
      <c r="X465" s="120"/>
      <c r="Y465" s="120"/>
      <c r="Z465" s="120"/>
      <c r="AA465" s="120"/>
      <c r="AB465" s="120"/>
      <c r="AC465" s="120"/>
      <c r="AD465" s="120"/>
      <c r="AE465" s="120"/>
      <c r="AF465" s="120"/>
      <c r="AG465" s="120"/>
      <c r="AH465" s="120"/>
      <c r="AI465" s="120"/>
      <c r="AJ465" s="120"/>
      <c r="AK465" s="120">
        <v>49.37</v>
      </c>
      <c r="AL465" s="21" t="s">
        <v>956</v>
      </c>
      <c r="AM465" s="39"/>
      <c r="AN465" s="21" t="s">
        <v>118</v>
      </c>
      <c r="AO465" s="21" t="s">
        <v>260</v>
      </c>
      <c r="AP465" s="21" t="s">
        <v>601</v>
      </c>
      <c r="AQ465" s="21" t="s">
        <v>119</v>
      </c>
      <c r="AR465" s="21"/>
      <c r="AS465" s="8" t="s">
        <v>1364</v>
      </c>
      <c r="AT465" s="39">
        <v>2021</v>
      </c>
      <c r="AU465" s="21" t="s">
        <v>957</v>
      </c>
      <c r="AV465" s="21" t="s">
        <v>125</v>
      </c>
      <c r="AW465" s="21" t="s">
        <v>126</v>
      </c>
      <c r="AX465" s="21" t="s">
        <v>1325</v>
      </c>
      <c r="AY465" s="21" t="str">
        <f>"https://doi.org/"&amp;Table1[[#This Row],[DOI]]</f>
        <v>https://doi.org/10.1111/jiec.13143</v>
      </c>
      <c r="AZ465" s="21" t="s">
        <v>120</v>
      </c>
      <c r="BA465" s="21"/>
      <c r="BB465" s="21"/>
      <c r="BC465" s="21"/>
      <c r="BD465" s="21"/>
      <c r="BE465" s="21" t="s">
        <v>1347</v>
      </c>
      <c r="BF465" s="21"/>
      <c r="BG465" s="21"/>
      <c r="BH465" s="21"/>
      <c r="BI465" s="21"/>
      <c r="BJ465" s="21"/>
      <c r="BK465" s="21"/>
      <c r="BL465" s="21"/>
      <c r="BM465" s="21"/>
      <c r="BN465" s="21"/>
      <c r="BO465" s="21"/>
      <c r="BP465" s="21"/>
      <c r="BQ465" s="21"/>
      <c r="BR465" s="21"/>
      <c r="BS465" s="21"/>
      <c r="BT465" s="21"/>
      <c r="BU465" s="21"/>
      <c r="BV465" s="21"/>
      <c r="BW465" s="22" t="s">
        <v>135</v>
      </c>
      <c r="BX465" s="23" t="str">
        <f>_xlfn.XLOOKUP(BW465,dimensions_items!$B$4:$B$35,dimensions_items!$C$4:$C$35,"NULL",0)</f>
        <v>R5.2OECD</v>
      </c>
      <c r="BY465" s="23" t="s">
        <v>21</v>
      </c>
      <c r="BZ465" s="22" t="s">
        <v>26</v>
      </c>
      <c r="CA465" s="22" t="s">
        <v>18</v>
      </c>
      <c r="CB465" s="22" t="s">
        <v>19</v>
      </c>
      <c r="CC465" s="21" t="str">
        <f t="shared" si="24"/>
        <v>RS</v>
      </c>
      <c r="CD465" s="21" t="str">
        <f t="shared" si="25"/>
        <v>C</v>
      </c>
      <c r="CE465" s="21" t="str">
        <f t="shared" si="26"/>
        <v>OECD_EU15</v>
      </c>
      <c r="CF465" s="21">
        <f>IF(ISNUMBER(Table1[[#This Row],[concrete]]),Table1[[#This Row],[concrete]],IF(AND(ISNUMBER(Table1[[#This Row],[cement]]),ISNUMBER(Table1[[#This Row],[aggregates]])),Table1[[#This Row],[cement]]+Table1[[#This Row],[aggregates]],""))</f>
        <v>494.4</v>
      </c>
    </row>
    <row r="466" spans="1:84" s="8" customFormat="1">
      <c r="A466" s="10">
        <v>464</v>
      </c>
      <c r="B466" s="21" t="s">
        <v>456</v>
      </c>
      <c r="C466" s="21"/>
      <c r="D466" s="39">
        <v>1945</v>
      </c>
      <c r="E466" s="10">
        <v>1970</v>
      </c>
      <c r="F466" s="39">
        <v>14.49</v>
      </c>
      <c r="G466" s="39"/>
      <c r="H466" s="39"/>
      <c r="I466" s="39"/>
      <c r="J466" s="120">
        <v>216.47</v>
      </c>
      <c r="K466" s="120"/>
      <c r="L466" s="120"/>
      <c r="M466" s="120">
        <v>974.12</v>
      </c>
      <c r="N466" s="120"/>
      <c r="O466" s="120"/>
      <c r="P466" s="120">
        <v>635.29</v>
      </c>
      <c r="Q466" s="120"/>
      <c r="R466" s="120"/>
      <c r="S466" s="120"/>
      <c r="T466" s="120"/>
      <c r="U466" s="120"/>
      <c r="V466" s="120"/>
      <c r="W466" s="120"/>
      <c r="X466" s="120"/>
      <c r="Y466" s="120"/>
      <c r="Z466" s="120"/>
      <c r="AA466" s="120"/>
      <c r="AB466" s="120"/>
      <c r="AC466" s="120"/>
      <c r="AD466" s="120"/>
      <c r="AE466" s="120"/>
      <c r="AF466" s="120"/>
      <c r="AG466" s="120"/>
      <c r="AH466" s="120"/>
      <c r="AI466" s="120"/>
      <c r="AJ466" s="120"/>
      <c r="AK466" s="120">
        <v>81.180000000000007</v>
      </c>
      <c r="AL466" s="21" t="s">
        <v>20</v>
      </c>
      <c r="AM466" s="39"/>
      <c r="AN466" s="21" t="s">
        <v>118</v>
      </c>
      <c r="AO466" s="21" t="s">
        <v>20</v>
      </c>
      <c r="AP466" s="21" t="s">
        <v>601</v>
      </c>
      <c r="AQ466" s="21" t="s">
        <v>119</v>
      </c>
      <c r="AR466" s="21"/>
      <c r="AS466" s="8" t="s">
        <v>1364</v>
      </c>
      <c r="AT466" s="39">
        <v>2021</v>
      </c>
      <c r="AU466" s="21" t="s">
        <v>957</v>
      </c>
      <c r="AV466" s="21" t="s">
        <v>125</v>
      </c>
      <c r="AW466" s="21" t="s">
        <v>126</v>
      </c>
      <c r="AX466" s="21" t="s">
        <v>1325</v>
      </c>
      <c r="AY466" s="21" t="str">
        <f>"https://doi.org/"&amp;Table1[[#This Row],[DOI]]</f>
        <v>https://doi.org/10.1111/jiec.13143</v>
      </c>
      <c r="AZ466" s="21" t="s">
        <v>120</v>
      </c>
      <c r="BA466" s="21"/>
      <c r="BB466" s="21"/>
      <c r="BC466" s="21"/>
      <c r="BD466" s="21"/>
      <c r="BE466" s="21" t="s">
        <v>1347</v>
      </c>
      <c r="BF466" s="21"/>
      <c r="BG466" s="21"/>
      <c r="BH466" s="21"/>
      <c r="BI466" s="21"/>
      <c r="BJ466" s="21"/>
      <c r="BK466" s="21"/>
      <c r="BL466" s="21"/>
      <c r="BM466" s="21"/>
      <c r="BN466" s="21"/>
      <c r="BO466" s="21"/>
      <c r="BP466" s="21"/>
      <c r="BQ466" s="21"/>
      <c r="BR466" s="21"/>
      <c r="BS466" s="21"/>
      <c r="BT466" s="21"/>
      <c r="BU466" s="21"/>
      <c r="BV466" s="21"/>
      <c r="BW466" s="22" t="s">
        <v>135</v>
      </c>
      <c r="BX466" s="23" t="str">
        <f>_xlfn.XLOOKUP(BW466,dimensions_items!$B$4:$B$35,dimensions_items!$C$4:$C$35,"NULL",0)</f>
        <v>R5.2OECD</v>
      </c>
      <c r="BY466" s="23" t="s">
        <v>25</v>
      </c>
      <c r="BZ466" s="22" t="s">
        <v>26</v>
      </c>
      <c r="CA466" s="22" t="s">
        <v>18</v>
      </c>
      <c r="CB466" s="22" t="s">
        <v>19</v>
      </c>
      <c r="CC466" s="21" t="str">
        <f t="shared" si="24"/>
        <v>RS</v>
      </c>
      <c r="CD466" s="21" t="str">
        <f t="shared" si="25"/>
        <v>C</v>
      </c>
      <c r="CE466" s="21" t="str">
        <f t="shared" si="26"/>
        <v>OECD_EU15</v>
      </c>
      <c r="CF466" s="21">
        <f>IF(ISNUMBER(Table1[[#This Row],[concrete]]),Table1[[#This Row],[concrete]],IF(AND(ISNUMBER(Table1[[#This Row],[cement]]),ISNUMBER(Table1[[#This Row],[aggregates]])),Table1[[#This Row],[cement]]+Table1[[#This Row],[aggregates]],""))</f>
        <v>974.12</v>
      </c>
    </row>
    <row r="467" spans="1:84" s="8" customFormat="1">
      <c r="A467" s="10">
        <v>465</v>
      </c>
      <c r="B467" s="21" t="s">
        <v>456</v>
      </c>
      <c r="C467" s="21"/>
      <c r="D467" s="39">
        <v>1971</v>
      </c>
      <c r="E467" s="10">
        <v>2000</v>
      </c>
      <c r="F467" s="39">
        <v>24.5</v>
      </c>
      <c r="G467" s="39"/>
      <c r="H467" s="39"/>
      <c r="I467" s="39"/>
      <c r="J467" s="120">
        <v>30.86</v>
      </c>
      <c r="K467" s="120"/>
      <c r="L467" s="120"/>
      <c r="M467" s="120">
        <v>699.5</v>
      </c>
      <c r="N467" s="120"/>
      <c r="O467" s="120"/>
      <c r="P467" s="120">
        <v>245.8</v>
      </c>
      <c r="Q467" s="120"/>
      <c r="R467" s="120"/>
      <c r="S467" s="120">
        <v>5.1100000000000003</v>
      </c>
      <c r="T467" s="120"/>
      <c r="U467" s="120"/>
      <c r="V467" s="120">
        <v>6.7</v>
      </c>
      <c r="W467" s="120"/>
      <c r="X467" s="120"/>
      <c r="Y467" s="120"/>
      <c r="Z467" s="120"/>
      <c r="AA467" s="120"/>
      <c r="AB467" s="120"/>
      <c r="AC467" s="120"/>
      <c r="AD467" s="120"/>
      <c r="AE467" s="120"/>
      <c r="AF467" s="120"/>
      <c r="AG467" s="120"/>
      <c r="AH467" s="120"/>
      <c r="AI467" s="120"/>
      <c r="AJ467" s="120"/>
      <c r="AK467" s="120">
        <v>42.24</v>
      </c>
      <c r="AL467" s="21" t="s">
        <v>24</v>
      </c>
      <c r="AM467" s="39"/>
      <c r="AN467" s="21" t="s">
        <v>118</v>
      </c>
      <c r="AO467" s="21" t="s">
        <v>24</v>
      </c>
      <c r="AP467" s="21" t="s">
        <v>601</v>
      </c>
      <c r="AQ467" s="21" t="s">
        <v>119</v>
      </c>
      <c r="AR467" s="21"/>
      <c r="AS467" s="8" t="s">
        <v>1364</v>
      </c>
      <c r="AT467" s="39">
        <v>2021</v>
      </c>
      <c r="AU467" s="21" t="s">
        <v>957</v>
      </c>
      <c r="AV467" s="21" t="s">
        <v>125</v>
      </c>
      <c r="AW467" s="21" t="s">
        <v>126</v>
      </c>
      <c r="AX467" s="21" t="s">
        <v>1325</v>
      </c>
      <c r="AY467" s="21" t="str">
        <f>"https://doi.org/"&amp;Table1[[#This Row],[DOI]]</f>
        <v>https://doi.org/10.1111/jiec.13143</v>
      </c>
      <c r="AZ467" s="21" t="s">
        <v>120</v>
      </c>
      <c r="BA467" s="21"/>
      <c r="BB467" s="21"/>
      <c r="BC467" s="21"/>
      <c r="BD467" s="21"/>
      <c r="BE467" s="21" t="s">
        <v>1347</v>
      </c>
      <c r="BF467" s="21"/>
      <c r="BG467" s="21"/>
      <c r="BH467" s="21"/>
      <c r="BI467" s="21"/>
      <c r="BJ467" s="21"/>
      <c r="BK467" s="21"/>
      <c r="BL467" s="21"/>
      <c r="BM467" s="21"/>
      <c r="BN467" s="21"/>
      <c r="BO467" s="21"/>
      <c r="BP467" s="21"/>
      <c r="BQ467" s="21"/>
      <c r="BR467" s="21"/>
      <c r="BS467" s="21"/>
      <c r="BT467" s="21"/>
      <c r="BU467" s="21"/>
      <c r="BV467" s="21"/>
      <c r="BW467" s="22" t="s">
        <v>135</v>
      </c>
      <c r="BX467" s="23" t="str">
        <f>_xlfn.XLOOKUP(BW467,dimensions_items!$B$4:$B$35,dimensions_items!$C$4:$C$35,"NULL",0)</f>
        <v>R5.2OECD</v>
      </c>
      <c r="BY467" s="23" t="s">
        <v>33</v>
      </c>
      <c r="BZ467" s="22" t="s">
        <v>26</v>
      </c>
      <c r="CA467" s="22" t="s">
        <v>18</v>
      </c>
      <c r="CB467" s="22" t="s">
        <v>19</v>
      </c>
      <c r="CC467" s="21" t="str">
        <f t="shared" si="24"/>
        <v>RM</v>
      </c>
      <c r="CD467" s="21" t="str">
        <f t="shared" si="25"/>
        <v>C</v>
      </c>
      <c r="CE467" s="21" t="str">
        <f t="shared" si="26"/>
        <v>OECD_EU15</v>
      </c>
      <c r="CF467" s="21">
        <f>IF(ISNUMBER(Table1[[#This Row],[concrete]]),Table1[[#This Row],[concrete]],IF(AND(ISNUMBER(Table1[[#This Row],[cement]]),ISNUMBER(Table1[[#This Row],[aggregates]])),Table1[[#This Row],[cement]]+Table1[[#This Row],[aggregates]],""))</f>
        <v>699.5</v>
      </c>
    </row>
    <row r="468" spans="1:84" s="8" customFormat="1">
      <c r="A468" s="10">
        <v>466</v>
      </c>
      <c r="B468" s="21" t="s">
        <v>456</v>
      </c>
      <c r="C468" s="21"/>
      <c r="D468" s="39">
        <v>1945</v>
      </c>
      <c r="E468" s="10">
        <v>1970</v>
      </c>
      <c r="F468" s="39">
        <v>30.9</v>
      </c>
      <c r="G468" s="39"/>
      <c r="H468" s="39"/>
      <c r="I468" s="39"/>
      <c r="J468" s="120">
        <v>18.87</v>
      </c>
      <c r="K468" s="120"/>
      <c r="L468" s="120"/>
      <c r="M468" s="120">
        <v>883.1</v>
      </c>
      <c r="N468" s="120"/>
      <c r="O468" s="120"/>
      <c r="P468" s="120">
        <v>310.3</v>
      </c>
      <c r="Q468" s="120"/>
      <c r="R468" s="120"/>
      <c r="S468" s="120"/>
      <c r="T468" s="120"/>
      <c r="U468" s="120"/>
      <c r="V468" s="120">
        <v>10.96</v>
      </c>
      <c r="W468" s="120"/>
      <c r="X468" s="120"/>
      <c r="Y468" s="120"/>
      <c r="Z468" s="120"/>
      <c r="AA468" s="120"/>
      <c r="AB468" s="120"/>
      <c r="AC468" s="120"/>
      <c r="AD468" s="120"/>
      <c r="AE468" s="120"/>
      <c r="AF468" s="120"/>
      <c r="AG468" s="120"/>
      <c r="AH468" s="120"/>
      <c r="AI468" s="120"/>
      <c r="AJ468" s="120"/>
      <c r="AK468" s="120">
        <v>36.49</v>
      </c>
      <c r="AL468" s="21" t="s">
        <v>24</v>
      </c>
      <c r="AM468" s="39"/>
      <c r="AN468" s="21" t="s">
        <v>118</v>
      </c>
      <c r="AO468" s="21" t="s">
        <v>24</v>
      </c>
      <c r="AP468" s="21" t="s">
        <v>601</v>
      </c>
      <c r="AQ468" s="21" t="s">
        <v>119</v>
      </c>
      <c r="AR468" s="21"/>
      <c r="AS468" s="8" t="s">
        <v>1364</v>
      </c>
      <c r="AT468" s="39">
        <v>2021</v>
      </c>
      <c r="AU468" s="21" t="s">
        <v>957</v>
      </c>
      <c r="AV468" s="21" t="s">
        <v>125</v>
      </c>
      <c r="AW468" s="21" t="s">
        <v>126</v>
      </c>
      <c r="AX468" s="21" t="s">
        <v>1325</v>
      </c>
      <c r="AY468" s="21" t="str">
        <f>"https://doi.org/"&amp;Table1[[#This Row],[DOI]]</f>
        <v>https://doi.org/10.1111/jiec.13143</v>
      </c>
      <c r="AZ468" s="21" t="s">
        <v>120</v>
      </c>
      <c r="BA468" s="21"/>
      <c r="BB468" s="21"/>
      <c r="BC468" s="21"/>
      <c r="BD468" s="21"/>
      <c r="BE468" s="21" t="s">
        <v>1347</v>
      </c>
      <c r="BF468" s="21"/>
      <c r="BG468" s="21"/>
      <c r="BH468" s="21"/>
      <c r="BI468" s="21"/>
      <c r="BJ468" s="21"/>
      <c r="BK468" s="21"/>
      <c r="BL468" s="21"/>
      <c r="BM468" s="21"/>
      <c r="BN468" s="21"/>
      <c r="BO468" s="21"/>
      <c r="BP468" s="21"/>
      <c r="BQ468" s="21"/>
      <c r="BR468" s="21"/>
      <c r="BS468" s="21"/>
      <c r="BT468" s="21"/>
      <c r="BU468" s="21"/>
      <c r="BV468" s="21"/>
      <c r="BW468" s="22" t="s">
        <v>135</v>
      </c>
      <c r="BX468" s="23" t="str">
        <f>_xlfn.XLOOKUP(BW468,dimensions_items!$B$4:$B$35,dimensions_items!$C$4:$C$35,"NULL",0)</f>
        <v>R5.2OECD</v>
      </c>
      <c r="BY468" s="23" t="s">
        <v>40</v>
      </c>
      <c r="BZ468" s="22" t="s">
        <v>26</v>
      </c>
      <c r="CA468" s="22" t="s">
        <v>18</v>
      </c>
      <c r="CB468" s="22" t="s">
        <v>19</v>
      </c>
      <c r="CC468" s="21" t="str">
        <f t="shared" si="24"/>
        <v>RM</v>
      </c>
      <c r="CD468" s="21" t="str">
        <f t="shared" si="25"/>
        <v>C</v>
      </c>
      <c r="CE468" s="21" t="str">
        <f t="shared" si="26"/>
        <v>OECD_EU15</v>
      </c>
      <c r="CF468" s="21">
        <f>IF(ISNUMBER(Table1[[#This Row],[concrete]]),Table1[[#This Row],[concrete]],IF(AND(ISNUMBER(Table1[[#This Row],[cement]]),ISNUMBER(Table1[[#This Row],[aggregates]])),Table1[[#This Row],[cement]]+Table1[[#This Row],[aggregates]],""))</f>
        <v>883.1</v>
      </c>
    </row>
    <row r="469" spans="1:84" s="8" customFormat="1">
      <c r="A469" s="10">
        <v>467</v>
      </c>
      <c r="B469" s="21" t="s">
        <v>456</v>
      </c>
      <c r="C469" s="21"/>
      <c r="D469" s="39">
        <v>1945</v>
      </c>
      <c r="E469" s="10">
        <v>1970</v>
      </c>
      <c r="F469" s="39">
        <v>21.74</v>
      </c>
      <c r="G469" s="39"/>
      <c r="H469" s="39"/>
      <c r="I469" s="39"/>
      <c r="J469" s="120">
        <v>24.02</v>
      </c>
      <c r="K469" s="120"/>
      <c r="L469" s="120"/>
      <c r="M469" s="120">
        <v>621.21</v>
      </c>
      <c r="N469" s="120"/>
      <c r="O469" s="120"/>
      <c r="P469" s="120">
        <v>30.75</v>
      </c>
      <c r="Q469" s="120"/>
      <c r="R469" s="120"/>
      <c r="S469" s="120">
        <v>13.05</v>
      </c>
      <c r="T469" s="120"/>
      <c r="U469" s="120"/>
      <c r="V469" s="120">
        <v>11.51</v>
      </c>
      <c r="W469" s="120"/>
      <c r="X469" s="120"/>
      <c r="Y469" s="120"/>
      <c r="Z469" s="120"/>
      <c r="AA469" s="120"/>
      <c r="AB469" s="120">
        <v>22.73</v>
      </c>
      <c r="AC469" s="120"/>
      <c r="AD469" s="120"/>
      <c r="AE469" s="120"/>
      <c r="AF469" s="120"/>
      <c r="AG469" s="120"/>
      <c r="AH469" s="120"/>
      <c r="AI469" s="120"/>
      <c r="AJ469" s="120"/>
      <c r="AK469" s="120">
        <v>77.22</v>
      </c>
      <c r="AL469" s="21" t="s">
        <v>592</v>
      </c>
      <c r="AM469" s="39"/>
      <c r="AN469" s="21" t="s">
        <v>353</v>
      </c>
      <c r="AO469" s="21" t="s">
        <v>628</v>
      </c>
      <c r="AP469" s="21" t="s">
        <v>601</v>
      </c>
      <c r="AQ469" s="21" t="s">
        <v>119</v>
      </c>
      <c r="AR469" s="21"/>
      <c r="AS469" s="8" t="s">
        <v>1364</v>
      </c>
      <c r="AT469" s="39">
        <v>2021</v>
      </c>
      <c r="AU469" s="21" t="s">
        <v>957</v>
      </c>
      <c r="AV469" s="21" t="s">
        <v>125</v>
      </c>
      <c r="AW469" s="21" t="s">
        <v>126</v>
      </c>
      <c r="AX469" s="21" t="s">
        <v>1325</v>
      </c>
      <c r="AY469" s="21" t="str">
        <f>"https://doi.org/"&amp;Table1[[#This Row],[DOI]]</f>
        <v>https://doi.org/10.1111/jiec.13143</v>
      </c>
      <c r="AZ469" s="21" t="s">
        <v>120</v>
      </c>
      <c r="BA469" s="21"/>
      <c r="BB469" s="21"/>
      <c r="BC469" s="21"/>
      <c r="BD469" s="21"/>
      <c r="BE469" s="21" t="s">
        <v>1347</v>
      </c>
      <c r="BF469" s="21"/>
      <c r="BG469" s="21"/>
      <c r="BH469" s="21"/>
      <c r="BI469" s="21"/>
      <c r="BJ469" s="21"/>
      <c r="BK469" s="21"/>
      <c r="BL469" s="21"/>
      <c r="BM469" s="21"/>
      <c r="BN469" s="21"/>
      <c r="BO469" s="21"/>
      <c r="BP469" s="21"/>
      <c r="BQ469" s="21"/>
      <c r="BR469" s="21"/>
      <c r="BS469" s="21"/>
      <c r="BT469" s="21"/>
      <c r="BU469" s="21"/>
      <c r="BV469" s="21"/>
      <c r="BW469" s="22" t="s">
        <v>135</v>
      </c>
      <c r="BX469" s="23" t="str">
        <f>_xlfn.XLOOKUP(BW469,dimensions_items!$B$4:$B$35,dimensions_items!$C$4:$C$35,"NULL",0)</f>
        <v>R5.2OECD</v>
      </c>
      <c r="BY469" s="23" t="s">
        <v>44</v>
      </c>
      <c r="BZ469" s="22" t="s">
        <v>26</v>
      </c>
      <c r="CA469" s="22" t="s">
        <v>18</v>
      </c>
      <c r="CB469" s="22" t="s">
        <v>19</v>
      </c>
      <c r="CC469" s="21" t="str">
        <f t="shared" si="24"/>
        <v>NR</v>
      </c>
      <c r="CD469" s="21" t="str">
        <f t="shared" si="25"/>
        <v>C</v>
      </c>
      <c r="CE469" s="21" t="str">
        <f t="shared" si="26"/>
        <v>OECD_EU15</v>
      </c>
      <c r="CF469" s="21">
        <f>IF(ISNUMBER(Table1[[#This Row],[concrete]]),Table1[[#This Row],[concrete]],IF(AND(ISNUMBER(Table1[[#This Row],[cement]]),ISNUMBER(Table1[[#This Row],[aggregates]])),Table1[[#This Row],[cement]]+Table1[[#This Row],[aggregates]],""))</f>
        <v>621.21</v>
      </c>
    </row>
    <row r="470" spans="1:84" s="8" customFormat="1">
      <c r="A470" s="10">
        <v>468</v>
      </c>
      <c r="B470" s="21" t="s">
        <v>456</v>
      </c>
      <c r="C470" s="21"/>
      <c r="D470" s="39">
        <v>1971</v>
      </c>
      <c r="E470" s="10">
        <v>2000</v>
      </c>
      <c r="F470" s="39">
        <v>22.95</v>
      </c>
      <c r="G470" s="39"/>
      <c r="H470" s="39"/>
      <c r="I470" s="39"/>
      <c r="J470" s="120">
        <v>20.94</v>
      </c>
      <c r="K470" s="120"/>
      <c r="L470" s="120"/>
      <c r="M470" s="120">
        <v>655.63</v>
      </c>
      <c r="N470" s="120"/>
      <c r="O470" s="120"/>
      <c r="P470" s="120">
        <v>596.03</v>
      </c>
      <c r="Q470" s="120"/>
      <c r="R470" s="120"/>
      <c r="S470" s="120">
        <v>11.84</v>
      </c>
      <c r="T470" s="120"/>
      <c r="U470" s="120"/>
      <c r="V470" s="120">
        <v>11.5</v>
      </c>
      <c r="W470" s="120"/>
      <c r="X470" s="120"/>
      <c r="Y470" s="120"/>
      <c r="Z470" s="120"/>
      <c r="AA470" s="120"/>
      <c r="AB470" s="120">
        <v>7.44</v>
      </c>
      <c r="AC470" s="120"/>
      <c r="AD470" s="120"/>
      <c r="AE470" s="120"/>
      <c r="AF470" s="120"/>
      <c r="AG470" s="120"/>
      <c r="AH470" s="120"/>
      <c r="AI470" s="120"/>
      <c r="AJ470" s="120"/>
      <c r="AK470" s="120">
        <v>41.33</v>
      </c>
      <c r="AL470" s="21" t="s">
        <v>592</v>
      </c>
      <c r="AM470" s="39"/>
      <c r="AN470" s="21" t="s">
        <v>353</v>
      </c>
      <c r="AO470" s="21" t="s">
        <v>628</v>
      </c>
      <c r="AP470" s="21" t="s">
        <v>601</v>
      </c>
      <c r="AQ470" s="21" t="s">
        <v>119</v>
      </c>
      <c r="AR470" s="21"/>
      <c r="AS470" s="8" t="s">
        <v>1364</v>
      </c>
      <c r="AT470" s="39">
        <v>2021</v>
      </c>
      <c r="AU470" s="21" t="s">
        <v>957</v>
      </c>
      <c r="AV470" s="21" t="s">
        <v>125</v>
      </c>
      <c r="AW470" s="21" t="s">
        <v>126</v>
      </c>
      <c r="AX470" s="21" t="s">
        <v>1325</v>
      </c>
      <c r="AY470" s="21" t="str">
        <f>"https://doi.org/"&amp;Table1[[#This Row],[DOI]]</f>
        <v>https://doi.org/10.1111/jiec.13143</v>
      </c>
      <c r="AZ470" s="21" t="s">
        <v>120</v>
      </c>
      <c r="BA470" s="21"/>
      <c r="BB470" s="21"/>
      <c r="BC470" s="21"/>
      <c r="BD470" s="21"/>
      <c r="BE470" s="21" t="s">
        <v>1347</v>
      </c>
      <c r="BF470" s="21"/>
      <c r="BG470" s="21"/>
      <c r="BH470" s="21"/>
      <c r="BI470" s="21"/>
      <c r="BJ470" s="21"/>
      <c r="BK470" s="21"/>
      <c r="BL470" s="21"/>
      <c r="BM470" s="21"/>
      <c r="BN470" s="21"/>
      <c r="BO470" s="21"/>
      <c r="BP470" s="21"/>
      <c r="BQ470" s="21"/>
      <c r="BR470" s="21"/>
      <c r="BS470" s="21"/>
      <c r="BT470" s="21"/>
      <c r="BU470" s="21"/>
      <c r="BV470" s="21"/>
      <c r="BW470" s="22" t="s">
        <v>135</v>
      </c>
      <c r="BX470" s="23" t="str">
        <f>_xlfn.XLOOKUP(BW470,dimensions_items!$B$4:$B$35,dimensions_items!$C$4:$C$35,"NULL",0)</f>
        <v>R5.2OECD</v>
      </c>
      <c r="BY470" s="23" t="s">
        <v>44</v>
      </c>
      <c r="BZ470" s="22" t="s">
        <v>26</v>
      </c>
      <c r="CA470" s="22" t="s">
        <v>18</v>
      </c>
      <c r="CB470" s="22" t="s">
        <v>19</v>
      </c>
      <c r="CC470" s="21" t="str">
        <f t="shared" si="24"/>
        <v>NR</v>
      </c>
      <c r="CD470" s="21" t="str">
        <f t="shared" si="25"/>
        <v>C</v>
      </c>
      <c r="CE470" s="21" t="str">
        <f t="shared" si="26"/>
        <v>OECD_EU15</v>
      </c>
      <c r="CF470" s="21">
        <f>IF(ISNUMBER(Table1[[#This Row],[concrete]]),Table1[[#This Row],[concrete]],IF(AND(ISNUMBER(Table1[[#This Row],[cement]]),ISNUMBER(Table1[[#This Row],[aggregates]])),Table1[[#This Row],[cement]]+Table1[[#This Row],[aggregates]],""))</f>
        <v>655.63</v>
      </c>
    </row>
    <row r="471" spans="1:84" s="8" customFormat="1">
      <c r="A471" s="10">
        <v>469</v>
      </c>
      <c r="B471" s="21" t="s">
        <v>456</v>
      </c>
      <c r="C471" s="21"/>
      <c r="D471" s="39">
        <v>2000</v>
      </c>
      <c r="E471" s="10"/>
      <c r="F471" s="39"/>
      <c r="G471" s="39"/>
      <c r="H471" s="39"/>
      <c r="I471" s="39"/>
      <c r="J471" s="120">
        <v>19.34</v>
      </c>
      <c r="K471" s="120"/>
      <c r="L471" s="120"/>
      <c r="M471" s="120"/>
      <c r="N471" s="120"/>
      <c r="O471" s="120"/>
      <c r="P471" s="120"/>
      <c r="Q471" s="120"/>
      <c r="R471" s="120"/>
      <c r="S471" s="120">
        <v>5.27</v>
      </c>
      <c r="T471" s="120"/>
      <c r="U471" s="120"/>
      <c r="V471" s="120">
        <v>11.51</v>
      </c>
      <c r="W471" s="120"/>
      <c r="X471" s="120"/>
      <c r="Y471" s="120"/>
      <c r="Z471" s="120"/>
      <c r="AA471" s="120"/>
      <c r="AB471" s="120"/>
      <c r="AC471" s="120"/>
      <c r="AD471" s="120"/>
      <c r="AE471" s="120"/>
      <c r="AF471" s="120"/>
      <c r="AG471" s="120"/>
      <c r="AH471" s="120"/>
      <c r="AI471" s="120"/>
      <c r="AJ471" s="120"/>
      <c r="AK471" s="120">
        <v>37.03</v>
      </c>
      <c r="AL471" s="21" t="s">
        <v>592</v>
      </c>
      <c r="AM471" s="39"/>
      <c r="AN471" s="21" t="s">
        <v>353</v>
      </c>
      <c r="AO471" s="21" t="s">
        <v>628</v>
      </c>
      <c r="AP471" s="21" t="s">
        <v>601</v>
      </c>
      <c r="AQ471" s="21" t="s">
        <v>119</v>
      </c>
      <c r="AR471" s="21"/>
      <c r="AS471" s="8" t="s">
        <v>1364</v>
      </c>
      <c r="AT471" s="39">
        <v>2021</v>
      </c>
      <c r="AU471" s="21" t="s">
        <v>957</v>
      </c>
      <c r="AV471" s="21" t="s">
        <v>125</v>
      </c>
      <c r="AW471" s="21" t="s">
        <v>126</v>
      </c>
      <c r="AX471" s="21" t="s">
        <v>1325</v>
      </c>
      <c r="AY471" s="21" t="str">
        <f>"https://doi.org/"&amp;Table1[[#This Row],[DOI]]</f>
        <v>https://doi.org/10.1111/jiec.13143</v>
      </c>
      <c r="AZ471" s="21" t="s">
        <v>120</v>
      </c>
      <c r="BA471" s="21"/>
      <c r="BB471" s="21"/>
      <c r="BC471" s="21"/>
      <c r="BD471" s="21"/>
      <c r="BE471" s="21" t="s">
        <v>1347</v>
      </c>
      <c r="BF471" s="21"/>
      <c r="BG471" s="21"/>
      <c r="BH471" s="21"/>
      <c r="BI471" s="21"/>
      <c r="BJ471" s="21"/>
      <c r="BK471" s="21"/>
      <c r="BL471" s="21"/>
      <c r="BM471" s="21"/>
      <c r="BN471" s="21"/>
      <c r="BO471" s="21"/>
      <c r="BP471" s="21"/>
      <c r="BQ471" s="21"/>
      <c r="BR471" s="21"/>
      <c r="BS471" s="21"/>
      <c r="BT471" s="21"/>
      <c r="BU471" s="21"/>
      <c r="BV471" s="21"/>
      <c r="BW471" s="22" t="s">
        <v>135</v>
      </c>
      <c r="BX471" s="23" t="str">
        <f>_xlfn.XLOOKUP(BW471,dimensions_items!$B$4:$B$35,dimensions_items!$C$4:$C$35,"NULL",0)</f>
        <v>R5.2OECD</v>
      </c>
      <c r="BY471" s="23" t="s">
        <v>44</v>
      </c>
      <c r="BZ471" s="22" t="s">
        <v>26</v>
      </c>
      <c r="CA471" s="22" t="s">
        <v>18</v>
      </c>
      <c r="CB471" s="22" t="s">
        <v>19</v>
      </c>
      <c r="CC471" s="21" t="str">
        <f t="shared" si="24"/>
        <v>NR</v>
      </c>
      <c r="CD471" s="21" t="str">
        <f t="shared" si="25"/>
        <v>C</v>
      </c>
      <c r="CE471" s="21" t="str">
        <f t="shared" si="26"/>
        <v>OECD_EU15</v>
      </c>
      <c r="CF471" s="21" t="str">
        <f>IF(ISNUMBER(Table1[[#This Row],[concrete]]),Table1[[#This Row],[concrete]],IF(AND(ISNUMBER(Table1[[#This Row],[cement]]),ISNUMBER(Table1[[#This Row],[aggregates]])),Table1[[#This Row],[cement]]+Table1[[#This Row],[aggregates]],""))</f>
        <v/>
      </c>
    </row>
    <row r="472" spans="1:84" s="8" customFormat="1">
      <c r="A472" s="10">
        <v>470</v>
      </c>
      <c r="B472" s="21" t="s">
        <v>456</v>
      </c>
      <c r="C472" s="21"/>
      <c r="D472" s="39">
        <v>1945</v>
      </c>
      <c r="E472" s="10">
        <v>1970</v>
      </c>
      <c r="F472" s="39">
        <v>20.79</v>
      </c>
      <c r="G472" s="39"/>
      <c r="H472" s="39"/>
      <c r="I472" s="39"/>
      <c r="J472" s="120">
        <v>52.16</v>
      </c>
      <c r="K472" s="120"/>
      <c r="L472" s="120"/>
      <c r="M472" s="120">
        <v>593.87</v>
      </c>
      <c r="N472" s="120"/>
      <c r="O472" s="120"/>
      <c r="P472" s="120">
        <v>148.47</v>
      </c>
      <c r="Q472" s="120"/>
      <c r="R472" s="120"/>
      <c r="S472" s="120"/>
      <c r="T472" s="120"/>
      <c r="U472" s="120"/>
      <c r="V472" s="120">
        <v>11.31</v>
      </c>
      <c r="W472" s="120"/>
      <c r="X472" s="120"/>
      <c r="Y472" s="120"/>
      <c r="Z472" s="120"/>
      <c r="AA472" s="120"/>
      <c r="AB472" s="120"/>
      <c r="AC472" s="120"/>
      <c r="AD472" s="120"/>
      <c r="AE472" s="120"/>
      <c r="AF472" s="120"/>
      <c r="AG472" s="120"/>
      <c r="AH472" s="120"/>
      <c r="AI472" s="120"/>
      <c r="AJ472" s="120"/>
      <c r="AK472" s="120">
        <v>75.55</v>
      </c>
      <c r="AL472" s="21" t="s">
        <v>193</v>
      </c>
      <c r="AM472" s="39"/>
      <c r="AN472" s="21" t="s">
        <v>192</v>
      </c>
      <c r="AO472" s="21" t="s">
        <v>192</v>
      </c>
      <c r="AP472" s="21" t="s">
        <v>601</v>
      </c>
      <c r="AQ472" s="21" t="s">
        <v>119</v>
      </c>
      <c r="AR472" s="21"/>
      <c r="AS472" s="8" t="s">
        <v>1364</v>
      </c>
      <c r="AT472" s="39">
        <v>2021</v>
      </c>
      <c r="AU472" s="21" t="s">
        <v>957</v>
      </c>
      <c r="AV472" s="21" t="s">
        <v>125</v>
      </c>
      <c r="AW472" s="21" t="s">
        <v>126</v>
      </c>
      <c r="AX472" s="21" t="s">
        <v>1325</v>
      </c>
      <c r="AY472" s="21" t="str">
        <f>"https://doi.org/"&amp;Table1[[#This Row],[DOI]]</f>
        <v>https://doi.org/10.1111/jiec.13143</v>
      </c>
      <c r="AZ472" s="21" t="s">
        <v>120</v>
      </c>
      <c r="BA472" s="21"/>
      <c r="BB472" s="21"/>
      <c r="BC472" s="21"/>
      <c r="BD472" s="21"/>
      <c r="BE472" s="21" t="s">
        <v>1347</v>
      </c>
      <c r="BF472" s="21"/>
      <c r="BG472" s="21"/>
      <c r="BH472" s="21"/>
      <c r="BI472" s="21"/>
      <c r="BJ472" s="21"/>
      <c r="BK472" s="21"/>
      <c r="BL472" s="21"/>
      <c r="BM472" s="21"/>
      <c r="BN472" s="21"/>
      <c r="BO472" s="21"/>
      <c r="BP472" s="21"/>
      <c r="BQ472" s="21"/>
      <c r="BR472" s="21"/>
      <c r="BS472" s="21"/>
      <c r="BT472" s="21"/>
      <c r="BU472" s="21"/>
      <c r="BV472" s="21"/>
      <c r="BW472" s="22" t="s">
        <v>135</v>
      </c>
      <c r="BX472" s="23" t="str">
        <f>_xlfn.XLOOKUP(BW472,dimensions_items!$B$4:$B$35,dimensions_items!$C$4:$C$35,"NULL",0)</f>
        <v>R5.2OECD</v>
      </c>
      <c r="BY472" s="23" t="s">
        <v>44</v>
      </c>
      <c r="BZ472" s="22" t="s">
        <v>26</v>
      </c>
      <c r="CA472" s="22" t="s">
        <v>18</v>
      </c>
      <c r="CB472" s="22" t="s">
        <v>19</v>
      </c>
      <c r="CC472" s="21" t="str">
        <f t="shared" si="24"/>
        <v>NR</v>
      </c>
      <c r="CD472" s="21" t="str">
        <f t="shared" si="25"/>
        <v>C</v>
      </c>
      <c r="CE472" s="21" t="str">
        <f t="shared" si="26"/>
        <v>OECD_EU15</v>
      </c>
      <c r="CF472" s="21">
        <f>IF(ISNUMBER(Table1[[#This Row],[concrete]]),Table1[[#This Row],[concrete]],IF(AND(ISNUMBER(Table1[[#This Row],[cement]]),ISNUMBER(Table1[[#This Row],[aggregates]])),Table1[[#This Row],[cement]]+Table1[[#This Row],[aggregates]],""))</f>
        <v>593.87</v>
      </c>
    </row>
    <row r="473" spans="1:84" s="8" customFormat="1">
      <c r="A473" s="10">
        <v>471</v>
      </c>
      <c r="B473" s="21" t="s">
        <v>456</v>
      </c>
      <c r="C473" s="21"/>
      <c r="D473" s="39">
        <v>1971</v>
      </c>
      <c r="E473" s="10">
        <v>2000</v>
      </c>
      <c r="F473" s="39">
        <v>62.11</v>
      </c>
      <c r="G473" s="39"/>
      <c r="H473" s="39"/>
      <c r="I473" s="39"/>
      <c r="J473" s="120">
        <v>44</v>
      </c>
      <c r="K473" s="120"/>
      <c r="L473" s="120"/>
      <c r="M473" s="120">
        <v>1774.52</v>
      </c>
      <c r="N473" s="120"/>
      <c r="O473" s="120"/>
      <c r="P473" s="120">
        <v>623.48</v>
      </c>
      <c r="Q473" s="120"/>
      <c r="R473" s="120"/>
      <c r="S473" s="120">
        <v>16.670000000000002</v>
      </c>
      <c r="T473" s="120"/>
      <c r="U473" s="120"/>
      <c r="V473" s="120">
        <v>42.33</v>
      </c>
      <c r="W473" s="120"/>
      <c r="X473" s="120"/>
      <c r="Y473" s="120"/>
      <c r="Z473" s="120"/>
      <c r="AA473" s="120"/>
      <c r="AB473" s="120"/>
      <c r="AC473" s="120"/>
      <c r="AD473" s="120"/>
      <c r="AE473" s="120"/>
      <c r="AF473" s="120"/>
      <c r="AG473" s="120"/>
      <c r="AH473" s="120"/>
      <c r="AI473" s="120"/>
      <c r="AJ473" s="120"/>
      <c r="AK473" s="120">
        <v>119.33</v>
      </c>
      <c r="AL473" s="21" t="s">
        <v>193</v>
      </c>
      <c r="AM473" s="39"/>
      <c r="AN473" s="21" t="s">
        <v>192</v>
      </c>
      <c r="AO473" s="21" t="s">
        <v>192</v>
      </c>
      <c r="AP473" s="21" t="s">
        <v>601</v>
      </c>
      <c r="AQ473" s="21" t="s">
        <v>119</v>
      </c>
      <c r="AR473" s="21"/>
      <c r="AS473" s="8" t="s">
        <v>1364</v>
      </c>
      <c r="AT473" s="39">
        <v>2021</v>
      </c>
      <c r="AU473" s="21" t="s">
        <v>957</v>
      </c>
      <c r="AV473" s="21" t="s">
        <v>125</v>
      </c>
      <c r="AW473" s="21" t="s">
        <v>126</v>
      </c>
      <c r="AX473" s="21" t="s">
        <v>1325</v>
      </c>
      <c r="AY473" s="21" t="str">
        <f>"https://doi.org/"&amp;Table1[[#This Row],[DOI]]</f>
        <v>https://doi.org/10.1111/jiec.13143</v>
      </c>
      <c r="AZ473" s="21" t="s">
        <v>120</v>
      </c>
      <c r="BA473" s="21"/>
      <c r="BB473" s="21"/>
      <c r="BC473" s="21"/>
      <c r="BD473" s="21"/>
      <c r="BE473" s="21" t="s">
        <v>1347</v>
      </c>
      <c r="BF473" s="21"/>
      <c r="BG473" s="21"/>
      <c r="BH473" s="21"/>
      <c r="BI473" s="21"/>
      <c r="BJ473" s="21"/>
      <c r="BK473" s="21"/>
      <c r="BL473" s="21"/>
      <c r="BM473" s="21"/>
      <c r="BN473" s="21"/>
      <c r="BO473" s="21"/>
      <c r="BP473" s="21"/>
      <c r="BQ473" s="21"/>
      <c r="BR473" s="21"/>
      <c r="BS473" s="21"/>
      <c r="BT473" s="21"/>
      <c r="BU473" s="21"/>
      <c r="BV473" s="21"/>
      <c r="BW473" s="22" t="s">
        <v>135</v>
      </c>
      <c r="BX473" s="23" t="str">
        <f>_xlfn.XLOOKUP(BW473,dimensions_items!$B$4:$B$35,dimensions_items!$C$4:$C$35,"NULL",0)</f>
        <v>R5.2OECD</v>
      </c>
      <c r="BY473" s="23" t="s">
        <v>44</v>
      </c>
      <c r="BZ473" s="22" t="s">
        <v>26</v>
      </c>
      <c r="CA473" s="22" t="s">
        <v>18</v>
      </c>
      <c r="CB473" s="22" t="s">
        <v>19</v>
      </c>
      <c r="CC473" s="21" t="str">
        <f t="shared" si="24"/>
        <v>NR</v>
      </c>
      <c r="CD473" s="21" t="str">
        <f t="shared" si="25"/>
        <v>C</v>
      </c>
      <c r="CE473" s="21" t="str">
        <f t="shared" si="26"/>
        <v>OECD_EU15</v>
      </c>
      <c r="CF473" s="21">
        <f>IF(ISNUMBER(Table1[[#This Row],[concrete]]),Table1[[#This Row],[concrete]],IF(AND(ISNUMBER(Table1[[#This Row],[cement]]),ISNUMBER(Table1[[#This Row],[aggregates]])),Table1[[#This Row],[cement]]+Table1[[#This Row],[aggregates]],""))</f>
        <v>1774.52</v>
      </c>
    </row>
    <row r="474" spans="1:84" s="8" customFormat="1">
      <c r="A474" s="10">
        <v>472</v>
      </c>
      <c r="B474" s="21" t="s">
        <v>456</v>
      </c>
      <c r="C474" s="21"/>
      <c r="D474" s="39"/>
      <c r="E474" s="10">
        <v>1945</v>
      </c>
      <c r="F474" s="39"/>
      <c r="G474" s="39"/>
      <c r="H474" s="39"/>
      <c r="I474" s="39"/>
      <c r="J474" s="120">
        <v>32.51</v>
      </c>
      <c r="K474" s="120"/>
      <c r="L474" s="120"/>
      <c r="M474" s="120"/>
      <c r="N474" s="120"/>
      <c r="O474" s="120"/>
      <c r="P474" s="120"/>
      <c r="Q474" s="120"/>
      <c r="R474" s="120"/>
      <c r="S474" s="120"/>
      <c r="T474" s="120"/>
      <c r="U474" s="120"/>
      <c r="V474" s="120">
        <v>36.07</v>
      </c>
      <c r="W474" s="120"/>
      <c r="X474" s="120"/>
      <c r="Y474" s="120"/>
      <c r="Z474" s="120"/>
      <c r="AA474" s="120"/>
      <c r="AB474" s="120">
        <v>6.45</v>
      </c>
      <c r="AC474" s="120"/>
      <c r="AD474" s="120"/>
      <c r="AE474" s="120"/>
      <c r="AF474" s="120"/>
      <c r="AG474" s="120"/>
      <c r="AH474" s="120"/>
      <c r="AI474" s="120"/>
      <c r="AJ474" s="120"/>
      <c r="AK474" s="120"/>
      <c r="AL474" s="21" t="s">
        <v>535</v>
      </c>
      <c r="AM474" s="39"/>
      <c r="AN474" s="21" t="s">
        <v>119</v>
      </c>
      <c r="AO474" s="21" t="s">
        <v>119</v>
      </c>
      <c r="AP474" s="21" t="s">
        <v>601</v>
      </c>
      <c r="AQ474" s="21" t="s">
        <v>119</v>
      </c>
      <c r="AR474" s="21"/>
      <c r="AS474" s="8" t="s">
        <v>1364</v>
      </c>
      <c r="AT474" s="39">
        <v>2021</v>
      </c>
      <c r="AU474" s="21" t="s">
        <v>957</v>
      </c>
      <c r="AV474" s="21" t="s">
        <v>125</v>
      </c>
      <c r="AW474" s="21" t="s">
        <v>126</v>
      </c>
      <c r="AX474" s="21" t="s">
        <v>1325</v>
      </c>
      <c r="AY474" s="21" t="str">
        <f>"https://doi.org/"&amp;Table1[[#This Row],[DOI]]</f>
        <v>https://doi.org/10.1111/jiec.13143</v>
      </c>
      <c r="AZ474" s="21" t="s">
        <v>120</v>
      </c>
      <c r="BA474" s="21"/>
      <c r="BB474" s="21"/>
      <c r="BC474" s="21"/>
      <c r="BD474" s="21"/>
      <c r="BE474" s="21" t="s">
        <v>1347</v>
      </c>
      <c r="BF474" s="21"/>
      <c r="BG474" s="21"/>
      <c r="BH474" s="21"/>
      <c r="BI474" s="21"/>
      <c r="BJ474" s="21"/>
      <c r="BK474" s="21"/>
      <c r="BL474" s="21"/>
      <c r="BM474" s="21"/>
      <c r="BN474" s="21"/>
      <c r="BO474" s="21"/>
      <c r="BP474" s="21"/>
      <c r="BQ474" s="21"/>
      <c r="BR474" s="21"/>
      <c r="BS474" s="21"/>
      <c r="BT474" s="21"/>
      <c r="BU474" s="21"/>
      <c r="BV474" s="21"/>
      <c r="BW474" s="22" t="s">
        <v>135</v>
      </c>
      <c r="BX474" s="23" t="str">
        <f>_xlfn.XLOOKUP(BW474,dimensions_items!$B$4:$B$35,dimensions_items!$C$4:$C$35,"NULL",0)</f>
        <v>R5.2OECD</v>
      </c>
      <c r="BY474" s="23" t="s">
        <v>50</v>
      </c>
      <c r="BZ474" s="22" t="s">
        <v>26</v>
      </c>
      <c r="CA474" s="22" t="s">
        <v>18</v>
      </c>
      <c r="CB474" s="22" t="s">
        <v>19</v>
      </c>
      <c r="CC474" s="21" t="str">
        <f t="shared" si="24"/>
        <v>NR</v>
      </c>
      <c r="CD474" s="21" t="str">
        <f t="shared" si="25"/>
        <v>C</v>
      </c>
      <c r="CE474" s="21" t="str">
        <f t="shared" si="26"/>
        <v>OECD_EU15</v>
      </c>
      <c r="CF474" s="21" t="str">
        <f>IF(ISNUMBER(Table1[[#This Row],[concrete]]),Table1[[#This Row],[concrete]],IF(AND(ISNUMBER(Table1[[#This Row],[cement]]),ISNUMBER(Table1[[#This Row],[aggregates]])),Table1[[#This Row],[cement]]+Table1[[#This Row],[aggregates]],""))</f>
        <v/>
      </c>
    </row>
    <row r="475" spans="1:84" s="8" customFormat="1">
      <c r="A475" s="10">
        <v>473</v>
      </c>
      <c r="B475" s="21" t="s">
        <v>456</v>
      </c>
      <c r="C475" s="21"/>
      <c r="D475" s="39">
        <v>1945</v>
      </c>
      <c r="E475" s="10">
        <v>1970</v>
      </c>
      <c r="F475" s="39">
        <v>23.09</v>
      </c>
      <c r="G475" s="39"/>
      <c r="H475" s="39"/>
      <c r="I475" s="39"/>
      <c r="J475" s="120">
        <v>37.159999999999997</v>
      </c>
      <c r="K475" s="120"/>
      <c r="L475" s="120"/>
      <c r="M475" s="120">
        <v>659.64</v>
      </c>
      <c r="N475" s="120"/>
      <c r="O475" s="120"/>
      <c r="P475" s="120">
        <v>173.16</v>
      </c>
      <c r="Q475" s="120"/>
      <c r="R475" s="120"/>
      <c r="S475" s="120">
        <v>5.45</v>
      </c>
      <c r="T475" s="120"/>
      <c r="U475" s="120"/>
      <c r="V475" s="120">
        <v>22.68</v>
      </c>
      <c r="W475" s="120"/>
      <c r="X475" s="120"/>
      <c r="Y475" s="120"/>
      <c r="Z475" s="120"/>
      <c r="AA475" s="120">
        <v>18.670000000000002</v>
      </c>
      <c r="AB475" s="120">
        <v>8.8800000000000008</v>
      </c>
      <c r="AC475" s="120"/>
      <c r="AD475" s="120"/>
      <c r="AE475" s="120"/>
      <c r="AF475" s="120"/>
      <c r="AG475" s="120"/>
      <c r="AH475" s="120"/>
      <c r="AI475" s="120"/>
      <c r="AJ475" s="120"/>
      <c r="AK475" s="120"/>
      <c r="AL475" s="21" t="s">
        <v>535</v>
      </c>
      <c r="AM475" s="39"/>
      <c r="AN475" s="21" t="s">
        <v>119</v>
      </c>
      <c r="AO475" s="21" t="s">
        <v>119</v>
      </c>
      <c r="AP475" s="21" t="s">
        <v>601</v>
      </c>
      <c r="AQ475" s="21" t="s">
        <v>119</v>
      </c>
      <c r="AR475" s="21"/>
      <c r="AS475" s="8" t="s">
        <v>1364</v>
      </c>
      <c r="AT475" s="39">
        <v>2021</v>
      </c>
      <c r="AU475" s="21" t="s">
        <v>957</v>
      </c>
      <c r="AV475" s="21" t="s">
        <v>125</v>
      </c>
      <c r="AW475" s="21" t="s">
        <v>126</v>
      </c>
      <c r="AX475" s="21" t="s">
        <v>1325</v>
      </c>
      <c r="AY475" s="21" t="str">
        <f>"https://doi.org/"&amp;Table1[[#This Row],[DOI]]</f>
        <v>https://doi.org/10.1111/jiec.13143</v>
      </c>
      <c r="AZ475" s="21" t="s">
        <v>120</v>
      </c>
      <c r="BA475" s="21"/>
      <c r="BB475" s="21"/>
      <c r="BC475" s="21"/>
      <c r="BD475" s="21"/>
      <c r="BE475" s="21" t="s">
        <v>1347</v>
      </c>
      <c r="BF475" s="21"/>
      <c r="BG475" s="21"/>
      <c r="BH475" s="21"/>
      <c r="BI475" s="21"/>
      <c r="BJ475" s="21"/>
      <c r="BK475" s="21"/>
      <c r="BL475" s="21"/>
      <c r="BM475" s="21"/>
      <c r="BN475" s="21"/>
      <c r="BO475" s="21"/>
      <c r="BP475" s="21"/>
      <c r="BQ475" s="21"/>
      <c r="BR475" s="21"/>
      <c r="BS475" s="21"/>
      <c r="BT475" s="21"/>
      <c r="BU475" s="21"/>
      <c r="BV475" s="21"/>
      <c r="BW475" s="22" t="s">
        <v>135</v>
      </c>
      <c r="BX475" s="23" t="str">
        <f>_xlfn.XLOOKUP(BW475,dimensions_items!$B$4:$B$35,dimensions_items!$C$4:$C$35,"NULL",0)</f>
        <v>R5.2OECD</v>
      </c>
      <c r="BY475" s="23" t="s">
        <v>50</v>
      </c>
      <c r="BZ475" s="22" t="s">
        <v>26</v>
      </c>
      <c r="CA475" s="22" t="s">
        <v>18</v>
      </c>
      <c r="CB475" s="22" t="s">
        <v>19</v>
      </c>
      <c r="CC475" s="21" t="str">
        <f t="shared" si="24"/>
        <v>NR</v>
      </c>
      <c r="CD475" s="21" t="str">
        <f t="shared" si="25"/>
        <v>C</v>
      </c>
      <c r="CE475" s="21" t="str">
        <f t="shared" si="26"/>
        <v>OECD_EU15</v>
      </c>
      <c r="CF475" s="21">
        <f>IF(ISNUMBER(Table1[[#This Row],[concrete]]),Table1[[#This Row],[concrete]],IF(AND(ISNUMBER(Table1[[#This Row],[cement]]),ISNUMBER(Table1[[#This Row],[aggregates]])),Table1[[#This Row],[cement]]+Table1[[#This Row],[aggregates]],""))</f>
        <v>659.64</v>
      </c>
    </row>
    <row r="476" spans="1:84" s="8" customFormat="1">
      <c r="A476" s="10">
        <v>474</v>
      </c>
      <c r="B476" s="21" t="s">
        <v>456</v>
      </c>
      <c r="C476" s="21"/>
      <c r="D476" s="39"/>
      <c r="E476" s="10"/>
      <c r="F476" s="39">
        <v>17.850000000000001</v>
      </c>
      <c r="G476" s="39"/>
      <c r="H476" s="39"/>
      <c r="I476" s="39"/>
      <c r="J476" s="120">
        <v>41.29</v>
      </c>
      <c r="K476" s="120"/>
      <c r="L476" s="120"/>
      <c r="M476" s="120">
        <v>510.12</v>
      </c>
      <c r="N476" s="120"/>
      <c r="O476" s="120"/>
      <c r="P476" s="120">
        <v>460.69</v>
      </c>
      <c r="Q476" s="120"/>
      <c r="R476" s="120"/>
      <c r="S476" s="120">
        <v>17.5</v>
      </c>
      <c r="T476" s="120"/>
      <c r="U476" s="120"/>
      <c r="V476" s="120">
        <v>18.489999999999998</v>
      </c>
      <c r="W476" s="120"/>
      <c r="X476" s="120"/>
      <c r="Y476" s="120"/>
      <c r="Z476" s="120"/>
      <c r="AA476" s="120"/>
      <c r="AB476" s="120">
        <v>4.22</v>
      </c>
      <c r="AC476" s="120"/>
      <c r="AD476" s="120"/>
      <c r="AE476" s="120"/>
      <c r="AF476" s="120"/>
      <c r="AG476" s="120"/>
      <c r="AH476" s="120"/>
      <c r="AI476" s="120"/>
      <c r="AJ476" s="120"/>
      <c r="AK476" s="120">
        <v>25.92</v>
      </c>
      <c r="AL476" s="21" t="s">
        <v>535</v>
      </c>
      <c r="AM476" s="39"/>
      <c r="AN476" s="21" t="s">
        <v>119</v>
      </c>
      <c r="AO476" s="21" t="s">
        <v>119</v>
      </c>
      <c r="AP476" s="21" t="s">
        <v>601</v>
      </c>
      <c r="AQ476" s="21" t="s">
        <v>119</v>
      </c>
      <c r="AR476" s="21"/>
      <c r="AS476" s="8" t="s">
        <v>1364</v>
      </c>
      <c r="AT476" s="39">
        <v>2021</v>
      </c>
      <c r="AU476" s="21" t="s">
        <v>957</v>
      </c>
      <c r="AV476" s="21" t="s">
        <v>125</v>
      </c>
      <c r="AW476" s="21" t="s">
        <v>126</v>
      </c>
      <c r="AX476" s="21" t="s">
        <v>1325</v>
      </c>
      <c r="AY476" s="21" t="str">
        <f>"https://doi.org/"&amp;Table1[[#This Row],[DOI]]</f>
        <v>https://doi.org/10.1111/jiec.13143</v>
      </c>
      <c r="AZ476" s="21" t="s">
        <v>120</v>
      </c>
      <c r="BA476" s="21"/>
      <c r="BB476" s="21"/>
      <c r="BC476" s="21"/>
      <c r="BD476" s="21"/>
      <c r="BE476" s="21" t="s">
        <v>1347</v>
      </c>
      <c r="BF476" s="21"/>
      <c r="BG476" s="21"/>
      <c r="BH476" s="21"/>
      <c r="BI476" s="21"/>
      <c r="BJ476" s="21"/>
      <c r="BK476" s="21"/>
      <c r="BL476" s="21"/>
      <c r="BM476" s="21"/>
      <c r="BN476" s="21"/>
      <c r="BO476" s="21"/>
      <c r="BP476" s="21"/>
      <c r="BQ476" s="21"/>
      <c r="BR476" s="21"/>
      <c r="BS476" s="21"/>
      <c r="BT476" s="21"/>
      <c r="BU476" s="21"/>
      <c r="BV476" s="21"/>
      <c r="BW476" s="22" t="s">
        <v>135</v>
      </c>
      <c r="BX476" s="23" t="str">
        <f>_xlfn.XLOOKUP(BW476,dimensions_items!$B$4:$B$35,dimensions_items!$C$4:$C$35,"NULL",0)</f>
        <v>R5.2OECD</v>
      </c>
      <c r="BY476" s="23" t="s">
        <v>50</v>
      </c>
      <c r="BZ476" s="22" t="s">
        <v>26</v>
      </c>
      <c r="CA476" s="22" t="s">
        <v>18</v>
      </c>
      <c r="CB476" s="22" t="s">
        <v>19</v>
      </c>
      <c r="CC476" s="21" t="str">
        <f t="shared" si="24"/>
        <v>NR</v>
      </c>
      <c r="CD476" s="21" t="str">
        <f t="shared" si="25"/>
        <v>C</v>
      </c>
      <c r="CE476" s="21" t="str">
        <f t="shared" si="26"/>
        <v>OECD_EU15</v>
      </c>
      <c r="CF476" s="21">
        <f>IF(ISNUMBER(Table1[[#This Row],[concrete]]),Table1[[#This Row],[concrete]],IF(AND(ISNUMBER(Table1[[#This Row],[cement]]),ISNUMBER(Table1[[#This Row],[aggregates]])),Table1[[#This Row],[cement]]+Table1[[#This Row],[aggregates]],""))</f>
        <v>510.12</v>
      </c>
    </row>
    <row r="477" spans="1:84" s="8" customFormat="1">
      <c r="A477" s="10">
        <v>475</v>
      </c>
      <c r="B477" s="21" t="s">
        <v>456</v>
      </c>
      <c r="C477" s="21"/>
      <c r="D477" s="39"/>
      <c r="E477" s="10"/>
      <c r="F477" s="39"/>
      <c r="G477" s="39"/>
      <c r="H477" s="39"/>
      <c r="I477" s="39"/>
      <c r="J477" s="120">
        <v>20.84</v>
      </c>
      <c r="K477" s="120"/>
      <c r="L477" s="120"/>
      <c r="M477" s="120"/>
      <c r="N477" s="120"/>
      <c r="O477" s="120"/>
      <c r="P477" s="120"/>
      <c r="Q477" s="120"/>
      <c r="R477" s="120"/>
      <c r="S477" s="120">
        <v>5.93</v>
      </c>
      <c r="T477" s="120"/>
      <c r="U477" s="120"/>
      <c r="V477" s="120">
        <v>21.37</v>
      </c>
      <c r="W477" s="120"/>
      <c r="X477" s="120"/>
      <c r="Y477" s="120"/>
      <c r="Z477" s="120"/>
      <c r="AA477" s="120"/>
      <c r="AB477" s="120">
        <v>4.3899999999999997</v>
      </c>
      <c r="AC477" s="120"/>
      <c r="AD477" s="120"/>
      <c r="AE477" s="120"/>
      <c r="AF477" s="120"/>
      <c r="AG477" s="120"/>
      <c r="AH477" s="120"/>
      <c r="AI477" s="120"/>
      <c r="AJ477" s="120"/>
      <c r="AK477" s="120"/>
      <c r="AL477" s="21" t="s">
        <v>535</v>
      </c>
      <c r="AM477" s="39"/>
      <c r="AN477" s="21" t="s">
        <v>119</v>
      </c>
      <c r="AO477" s="21" t="s">
        <v>119</v>
      </c>
      <c r="AP477" s="21" t="s">
        <v>601</v>
      </c>
      <c r="AQ477" s="21" t="s">
        <v>119</v>
      </c>
      <c r="AR477" s="21"/>
      <c r="AS477" s="8" t="s">
        <v>1364</v>
      </c>
      <c r="AT477" s="39">
        <v>2021</v>
      </c>
      <c r="AU477" s="21" t="s">
        <v>957</v>
      </c>
      <c r="AV477" s="21" t="s">
        <v>125</v>
      </c>
      <c r="AW477" s="21" t="s">
        <v>126</v>
      </c>
      <c r="AX477" s="21" t="s">
        <v>1325</v>
      </c>
      <c r="AY477" s="21" t="str">
        <f>"https://doi.org/"&amp;Table1[[#This Row],[DOI]]</f>
        <v>https://doi.org/10.1111/jiec.13143</v>
      </c>
      <c r="AZ477" s="21" t="s">
        <v>120</v>
      </c>
      <c r="BA477" s="21"/>
      <c r="BB477" s="21"/>
      <c r="BC477" s="21"/>
      <c r="BD477" s="21"/>
      <c r="BE477" s="21" t="s">
        <v>1347</v>
      </c>
      <c r="BF477" s="21"/>
      <c r="BG477" s="21"/>
      <c r="BH477" s="21"/>
      <c r="BI477" s="21"/>
      <c r="BJ477" s="21"/>
      <c r="BK477" s="21"/>
      <c r="BL477" s="21"/>
      <c r="BM477" s="21"/>
      <c r="BN477" s="21"/>
      <c r="BO477" s="21"/>
      <c r="BP477" s="21"/>
      <c r="BQ477" s="21"/>
      <c r="BR477" s="21"/>
      <c r="BS477" s="21"/>
      <c r="BT477" s="21"/>
      <c r="BU477" s="21"/>
      <c r="BV477" s="21"/>
      <c r="BW477" s="22" t="s">
        <v>135</v>
      </c>
      <c r="BX477" s="23" t="str">
        <f>_xlfn.XLOOKUP(BW477,dimensions_items!$B$4:$B$35,dimensions_items!$C$4:$C$35,"NULL",0)</f>
        <v>R5.2OECD</v>
      </c>
      <c r="BY477" s="23" t="s">
        <v>50</v>
      </c>
      <c r="BZ477" s="22" t="s">
        <v>26</v>
      </c>
      <c r="CA477" s="22" t="s">
        <v>18</v>
      </c>
      <c r="CB477" s="22" t="s">
        <v>19</v>
      </c>
      <c r="CC477" s="21" t="str">
        <f t="shared" si="24"/>
        <v>NR</v>
      </c>
      <c r="CD477" s="21" t="str">
        <f t="shared" si="25"/>
        <v>C</v>
      </c>
      <c r="CE477" s="21" t="str">
        <f t="shared" si="26"/>
        <v>OECD_EU15</v>
      </c>
      <c r="CF477" s="21" t="str">
        <f>IF(ISNUMBER(Table1[[#This Row],[concrete]]),Table1[[#This Row],[concrete]],IF(AND(ISNUMBER(Table1[[#This Row],[cement]]),ISNUMBER(Table1[[#This Row],[aggregates]])),Table1[[#This Row],[cement]]+Table1[[#This Row],[aggregates]],""))</f>
        <v/>
      </c>
    </row>
    <row r="478" spans="1:84" s="8" customFormat="1">
      <c r="A478" s="10">
        <v>476</v>
      </c>
      <c r="B478" s="21" t="s">
        <v>795</v>
      </c>
      <c r="C478" s="21" t="s">
        <v>958</v>
      </c>
      <c r="D478" s="39"/>
      <c r="E478" s="10">
        <v>1914</v>
      </c>
      <c r="F478" s="39"/>
      <c r="G478" s="39"/>
      <c r="H478" s="39"/>
      <c r="I478" s="39">
        <v>2.7</v>
      </c>
      <c r="J478" s="120">
        <v>74.900000000000006</v>
      </c>
      <c r="K478" s="120"/>
      <c r="L478" s="120"/>
      <c r="M478" s="120"/>
      <c r="N478" s="120"/>
      <c r="O478" s="120"/>
      <c r="P478" s="120">
        <v>128.6</v>
      </c>
      <c r="Q478" s="120">
        <v>14.4</v>
      </c>
      <c r="R478" s="120"/>
      <c r="S478" s="120"/>
      <c r="T478" s="120"/>
      <c r="U478" s="120"/>
      <c r="V478" s="120"/>
      <c r="W478" s="120">
        <v>1754.5</v>
      </c>
      <c r="X478" s="120"/>
      <c r="Y478" s="120"/>
      <c r="Z478" s="120"/>
      <c r="AA478" s="120"/>
      <c r="AB478" s="120">
        <v>1.4</v>
      </c>
      <c r="AC478" s="120"/>
      <c r="AD478" s="120"/>
      <c r="AE478" s="120"/>
      <c r="AF478" s="120"/>
      <c r="AG478" s="120"/>
      <c r="AH478" s="120"/>
      <c r="AI478" s="120">
        <v>2.4</v>
      </c>
      <c r="AJ478" s="120"/>
      <c r="AK478" s="120"/>
      <c r="AL478" s="21" t="s">
        <v>959</v>
      </c>
      <c r="AM478" s="39"/>
      <c r="AN478" s="21" t="s">
        <v>118</v>
      </c>
      <c r="AO478" s="21" t="s">
        <v>24</v>
      </c>
      <c r="AP478" s="21" t="s">
        <v>601</v>
      </c>
      <c r="AQ478" s="21" t="s">
        <v>121</v>
      </c>
      <c r="AR478" s="21"/>
      <c r="AS478" s="8" t="s">
        <v>1365</v>
      </c>
      <c r="AT478" s="39">
        <v>2021</v>
      </c>
      <c r="AU478" s="21" t="s">
        <v>960</v>
      </c>
      <c r="AV478" s="21" t="s">
        <v>255</v>
      </c>
      <c r="AW478" s="21" t="s">
        <v>126</v>
      </c>
      <c r="AX478" s="21" t="s">
        <v>1326</v>
      </c>
      <c r="AY478" s="21" t="str">
        <f>"https://doi.org/"&amp;Table1[[#This Row],[DOI]]</f>
        <v>https://doi.org/10.1016/j.resconrec.2021.105512</v>
      </c>
      <c r="AZ478" s="21" t="s">
        <v>120</v>
      </c>
      <c r="BA478" s="21"/>
      <c r="BB478" s="21" t="s">
        <v>961</v>
      </c>
      <c r="BC478" s="21"/>
      <c r="BD478" s="21"/>
      <c r="BE478" s="21" t="s">
        <v>1347</v>
      </c>
      <c r="BF478" s="21"/>
      <c r="BG478" s="21"/>
      <c r="BH478" s="21"/>
      <c r="BI478" s="21"/>
      <c r="BJ478" s="21"/>
      <c r="BK478" s="21"/>
      <c r="BL478" s="21"/>
      <c r="BM478" s="21"/>
      <c r="BN478" s="21"/>
      <c r="BO478" s="21"/>
      <c r="BP478" s="21"/>
      <c r="BQ478" s="21"/>
      <c r="BR478" s="21"/>
      <c r="BS478" s="21"/>
      <c r="BT478" s="21"/>
      <c r="BU478" s="21"/>
      <c r="BV478" s="21"/>
      <c r="BW478" s="22" t="s">
        <v>135</v>
      </c>
      <c r="BX478" s="23" t="str">
        <f>_xlfn.XLOOKUP(BW478,dimensions_items!$B$4:$B$35,dimensions_items!$C$4:$C$35,"NULL",0)</f>
        <v>R5.2OECD</v>
      </c>
      <c r="BY478" s="23" t="s">
        <v>40</v>
      </c>
      <c r="BZ478" s="22" t="s">
        <v>26</v>
      </c>
      <c r="CA478" s="22" t="s">
        <v>18</v>
      </c>
      <c r="CB478" s="22" t="s">
        <v>19</v>
      </c>
      <c r="CC478" s="21" t="str">
        <f t="shared" si="24"/>
        <v>RM</v>
      </c>
      <c r="CD478" s="21" t="str">
        <f t="shared" si="25"/>
        <v>C</v>
      </c>
      <c r="CE478" s="21" t="str">
        <f t="shared" si="26"/>
        <v>OECD_EU15</v>
      </c>
      <c r="CF478" s="21" t="str">
        <f>IF(ISNUMBER(Table1[[#This Row],[concrete]]),Table1[[#This Row],[concrete]],IF(AND(ISNUMBER(Table1[[#This Row],[cement]]),ISNUMBER(Table1[[#This Row],[aggregates]])),Table1[[#This Row],[cement]]+Table1[[#This Row],[aggregates]],""))</f>
        <v/>
      </c>
    </row>
    <row r="479" spans="1:84" s="8" customFormat="1">
      <c r="A479" s="10">
        <v>477</v>
      </c>
      <c r="B479" s="21" t="s">
        <v>795</v>
      </c>
      <c r="C479" s="21" t="s">
        <v>958</v>
      </c>
      <c r="D479" s="39"/>
      <c r="E479" s="10">
        <v>1914</v>
      </c>
      <c r="F479" s="39"/>
      <c r="G479" s="39"/>
      <c r="H479" s="39"/>
      <c r="I479" s="39">
        <v>4.0999999999999996</v>
      </c>
      <c r="J479" s="120">
        <v>92.3</v>
      </c>
      <c r="K479" s="120"/>
      <c r="L479" s="120"/>
      <c r="M479" s="120"/>
      <c r="N479" s="120"/>
      <c r="O479" s="120"/>
      <c r="P479" s="120">
        <v>155.4</v>
      </c>
      <c r="Q479" s="120">
        <v>14.4</v>
      </c>
      <c r="R479" s="120"/>
      <c r="S479" s="120"/>
      <c r="T479" s="120"/>
      <c r="U479" s="120"/>
      <c r="V479" s="120"/>
      <c r="W479" s="120">
        <v>1512.5</v>
      </c>
      <c r="X479" s="120"/>
      <c r="Y479" s="120"/>
      <c r="Z479" s="120"/>
      <c r="AA479" s="120"/>
      <c r="AB479" s="120">
        <v>1.4</v>
      </c>
      <c r="AC479" s="120"/>
      <c r="AD479" s="120"/>
      <c r="AE479" s="120"/>
      <c r="AF479" s="120"/>
      <c r="AG479" s="120"/>
      <c r="AH479" s="120"/>
      <c r="AI479" s="120">
        <v>3.1</v>
      </c>
      <c r="AJ479" s="120"/>
      <c r="AK479" s="120"/>
      <c r="AL479" s="21" t="s">
        <v>514</v>
      </c>
      <c r="AM479" s="39"/>
      <c r="AN479" s="21" t="s">
        <v>118</v>
      </c>
      <c r="AO479" s="21" t="s">
        <v>24</v>
      </c>
      <c r="AP479" s="21" t="s">
        <v>601</v>
      </c>
      <c r="AQ479" s="21" t="s">
        <v>121</v>
      </c>
      <c r="AR479" s="21"/>
      <c r="AS479" s="8" t="s">
        <v>1365</v>
      </c>
      <c r="AT479" s="39">
        <v>2021</v>
      </c>
      <c r="AU479" s="21" t="s">
        <v>960</v>
      </c>
      <c r="AV479" s="21" t="s">
        <v>255</v>
      </c>
      <c r="AW479" s="21" t="s">
        <v>126</v>
      </c>
      <c r="AX479" s="21" t="s">
        <v>1326</v>
      </c>
      <c r="AY479" s="21" t="str">
        <f>"https://doi.org/"&amp;Table1[[#This Row],[DOI]]</f>
        <v>https://doi.org/10.1016/j.resconrec.2021.105512</v>
      </c>
      <c r="AZ479" s="21" t="s">
        <v>120</v>
      </c>
      <c r="BA479" s="21"/>
      <c r="BB479" s="21" t="s">
        <v>961</v>
      </c>
      <c r="BC479" s="21"/>
      <c r="BD479" s="21"/>
      <c r="BE479" s="21" t="s">
        <v>1347</v>
      </c>
      <c r="BF479" s="21"/>
      <c r="BG479" s="21"/>
      <c r="BH479" s="21"/>
      <c r="BI479" s="21"/>
      <c r="BJ479" s="21"/>
      <c r="BK479" s="21"/>
      <c r="BL479" s="21"/>
      <c r="BM479" s="21"/>
      <c r="BN479" s="21"/>
      <c r="BO479" s="21"/>
      <c r="BP479" s="21"/>
      <c r="BQ479" s="21"/>
      <c r="BR479" s="21"/>
      <c r="BS479" s="21"/>
      <c r="BT479" s="21"/>
      <c r="BU479" s="21"/>
      <c r="BV479" s="21"/>
      <c r="BW479" s="22" t="s">
        <v>135</v>
      </c>
      <c r="BX479" s="23" t="str">
        <f>_xlfn.XLOOKUP(BW479,dimensions_items!$B$4:$B$35,dimensions_items!$C$4:$C$35,"NULL",0)</f>
        <v>R5.2OECD</v>
      </c>
      <c r="BY479" s="23" t="s">
        <v>40</v>
      </c>
      <c r="BZ479" s="22" t="s">
        <v>26</v>
      </c>
      <c r="CA479" s="22" t="s">
        <v>18</v>
      </c>
      <c r="CB479" s="22" t="s">
        <v>19</v>
      </c>
      <c r="CC479" s="21" t="str">
        <f t="shared" si="24"/>
        <v>RM</v>
      </c>
      <c r="CD479" s="21" t="str">
        <f t="shared" si="25"/>
        <v>C</v>
      </c>
      <c r="CE479" s="21" t="str">
        <f t="shared" si="26"/>
        <v>OECD_EU15</v>
      </c>
      <c r="CF479" s="21" t="str">
        <f>IF(ISNUMBER(Table1[[#This Row],[concrete]]),Table1[[#This Row],[concrete]],IF(AND(ISNUMBER(Table1[[#This Row],[cement]]),ISNUMBER(Table1[[#This Row],[aggregates]])),Table1[[#This Row],[cement]]+Table1[[#This Row],[aggregates]],""))</f>
        <v/>
      </c>
    </row>
    <row r="480" spans="1:84" s="8" customFormat="1">
      <c r="A480" s="10">
        <v>478</v>
      </c>
      <c r="B480" s="21" t="s">
        <v>795</v>
      </c>
      <c r="C480" s="21" t="s">
        <v>958</v>
      </c>
      <c r="D480" s="39">
        <v>1914</v>
      </c>
      <c r="E480" s="10">
        <v>1947</v>
      </c>
      <c r="F480" s="39"/>
      <c r="G480" s="39"/>
      <c r="H480" s="39"/>
      <c r="I480" s="39">
        <v>2.7</v>
      </c>
      <c r="J480" s="120">
        <v>53.8</v>
      </c>
      <c r="K480" s="120"/>
      <c r="L480" s="120"/>
      <c r="M480" s="120"/>
      <c r="N480" s="120"/>
      <c r="O480" s="120"/>
      <c r="P480" s="120">
        <v>128.6</v>
      </c>
      <c r="Q480" s="120">
        <v>14.4</v>
      </c>
      <c r="R480" s="120"/>
      <c r="S480" s="120"/>
      <c r="T480" s="120"/>
      <c r="U480" s="120"/>
      <c r="V480" s="120"/>
      <c r="W480" s="120">
        <v>1754.5</v>
      </c>
      <c r="X480" s="120"/>
      <c r="Y480" s="120"/>
      <c r="Z480" s="120"/>
      <c r="AA480" s="120"/>
      <c r="AB480" s="120">
        <v>1.4</v>
      </c>
      <c r="AC480" s="120"/>
      <c r="AD480" s="120"/>
      <c r="AE480" s="120"/>
      <c r="AF480" s="120"/>
      <c r="AG480" s="120"/>
      <c r="AH480" s="120"/>
      <c r="AI480" s="120"/>
      <c r="AJ480" s="120"/>
      <c r="AK480" s="120"/>
      <c r="AL480" s="21" t="s">
        <v>959</v>
      </c>
      <c r="AM480" s="39"/>
      <c r="AN480" s="21" t="s">
        <v>118</v>
      </c>
      <c r="AO480" s="21" t="s">
        <v>24</v>
      </c>
      <c r="AP480" s="21" t="s">
        <v>601</v>
      </c>
      <c r="AQ480" s="21" t="s">
        <v>121</v>
      </c>
      <c r="AR480" s="21"/>
      <c r="AS480" s="8" t="s">
        <v>1365</v>
      </c>
      <c r="AT480" s="39">
        <v>2021</v>
      </c>
      <c r="AU480" s="21" t="s">
        <v>960</v>
      </c>
      <c r="AV480" s="21" t="s">
        <v>255</v>
      </c>
      <c r="AW480" s="21" t="s">
        <v>126</v>
      </c>
      <c r="AX480" s="21" t="s">
        <v>1326</v>
      </c>
      <c r="AY480" s="21" t="str">
        <f>"https://doi.org/"&amp;Table1[[#This Row],[DOI]]</f>
        <v>https://doi.org/10.1016/j.resconrec.2021.105512</v>
      </c>
      <c r="AZ480" s="21" t="s">
        <v>120</v>
      </c>
      <c r="BA480" s="21"/>
      <c r="BB480" s="21" t="s">
        <v>961</v>
      </c>
      <c r="BC480" s="21"/>
      <c r="BD480" s="21"/>
      <c r="BE480" s="21" t="s">
        <v>1347</v>
      </c>
      <c r="BF480" s="21"/>
      <c r="BG480" s="21"/>
      <c r="BH480" s="21"/>
      <c r="BI480" s="21"/>
      <c r="BJ480" s="21"/>
      <c r="BK480" s="21"/>
      <c r="BL480" s="21"/>
      <c r="BM480" s="21"/>
      <c r="BN480" s="21"/>
      <c r="BO480" s="21"/>
      <c r="BP480" s="21"/>
      <c r="BQ480" s="21"/>
      <c r="BR480" s="21"/>
      <c r="BS480" s="21"/>
      <c r="BT480" s="21"/>
      <c r="BU480" s="21"/>
      <c r="BV480" s="21"/>
      <c r="BW480" s="22" t="s">
        <v>135</v>
      </c>
      <c r="BX480" s="23" t="str">
        <f>_xlfn.XLOOKUP(BW480,dimensions_items!$B$4:$B$35,dimensions_items!$C$4:$C$35,"NULL",0)</f>
        <v>R5.2OECD</v>
      </c>
      <c r="BY480" s="23" t="s">
        <v>40</v>
      </c>
      <c r="BZ480" s="22" t="s">
        <v>26</v>
      </c>
      <c r="CA480" s="22" t="s">
        <v>18</v>
      </c>
      <c r="CB480" s="22" t="s">
        <v>19</v>
      </c>
      <c r="CC480" s="21" t="str">
        <f t="shared" si="24"/>
        <v>RM</v>
      </c>
      <c r="CD480" s="21" t="str">
        <f t="shared" si="25"/>
        <v>C</v>
      </c>
      <c r="CE480" s="21" t="str">
        <f t="shared" si="26"/>
        <v>OECD_EU15</v>
      </c>
      <c r="CF480" s="21" t="str">
        <f>IF(ISNUMBER(Table1[[#This Row],[concrete]]),Table1[[#This Row],[concrete]],IF(AND(ISNUMBER(Table1[[#This Row],[cement]]),ISNUMBER(Table1[[#This Row],[aggregates]])),Table1[[#This Row],[cement]]+Table1[[#This Row],[aggregates]],""))</f>
        <v/>
      </c>
    </row>
    <row r="481" spans="1:84" s="8" customFormat="1">
      <c r="A481" s="10">
        <v>479</v>
      </c>
      <c r="B481" s="21" t="s">
        <v>795</v>
      </c>
      <c r="C481" s="21" t="s">
        <v>958</v>
      </c>
      <c r="D481" s="39">
        <v>1914</v>
      </c>
      <c r="E481" s="10">
        <v>1947</v>
      </c>
      <c r="F481" s="39">
        <v>21.3</v>
      </c>
      <c r="G481" s="39"/>
      <c r="H481" s="39"/>
      <c r="I481" s="39">
        <v>1.7</v>
      </c>
      <c r="J481" s="120">
        <v>24.7</v>
      </c>
      <c r="K481" s="120"/>
      <c r="L481" s="120"/>
      <c r="M481" s="120">
        <v>1262.3</v>
      </c>
      <c r="N481" s="120"/>
      <c r="O481" s="120"/>
      <c r="P481" s="120">
        <v>514.29999999999995</v>
      </c>
      <c r="Q481" s="120"/>
      <c r="R481" s="120"/>
      <c r="S481" s="120">
        <v>29.8</v>
      </c>
      <c r="T481" s="120"/>
      <c r="U481" s="120"/>
      <c r="V481" s="120"/>
      <c r="W481" s="120"/>
      <c r="X481" s="120"/>
      <c r="Y481" s="120"/>
      <c r="Z481" s="120"/>
      <c r="AA481" s="120"/>
      <c r="AB481" s="120">
        <v>1.7</v>
      </c>
      <c r="AC481" s="120"/>
      <c r="AD481" s="120"/>
      <c r="AE481" s="120"/>
      <c r="AF481" s="120"/>
      <c r="AG481" s="120"/>
      <c r="AH481" s="120"/>
      <c r="AI481" s="120">
        <v>1.7</v>
      </c>
      <c r="AJ481" s="120"/>
      <c r="AK481" s="120"/>
      <c r="AL481" s="21" t="s">
        <v>962</v>
      </c>
      <c r="AM481" s="39"/>
      <c r="AN481" s="21" t="s">
        <v>118</v>
      </c>
      <c r="AO481" s="21" t="s">
        <v>24</v>
      </c>
      <c r="AP481" s="21" t="s">
        <v>601</v>
      </c>
      <c r="AQ481" s="21" t="s">
        <v>121</v>
      </c>
      <c r="AR481" s="21"/>
      <c r="AS481" s="8" t="s">
        <v>1365</v>
      </c>
      <c r="AT481" s="39">
        <v>2021</v>
      </c>
      <c r="AU481" s="21" t="s">
        <v>960</v>
      </c>
      <c r="AV481" s="21" t="s">
        <v>255</v>
      </c>
      <c r="AW481" s="21" t="s">
        <v>126</v>
      </c>
      <c r="AX481" s="21" t="s">
        <v>1326</v>
      </c>
      <c r="AY481" s="21" t="str">
        <f>"https://doi.org/"&amp;Table1[[#This Row],[DOI]]</f>
        <v>https://doi.org/10.1016/j.resconrec.2021.105512</v>
      </c>
      <c r="AZ481" s="21" t="s">
        <v>120</v>
      </c>
      <c r="BA481" s="21"/>
      <c r="BB481" s="21" t="s">
        <v>963</v>
      </c>
      <c r="BC481" s="21"/>
      <c r="BD481" s="21"/>
      <c r="BE481" s="21" t="s">
        <v>1347</v>
      </c>
      <c r="BF481" s="21"/>
      <c r="BG481" s="21"/>
      <c r="BH481" s="21"/>
      <c r="BI481" s="21"/>
      <c r="BJ481" s="21"/>
      <c r="BK481" s="21"/>
      <c r="BL481" s="21"/>
      <c r="BM481" s="21"/>
      <c r="BN481" s="21"/>
      <c r="BO481" s="21"/>
      <c r="BP481" s="21"/>
      <c r="BQ481" s="21"/>
      <c r="BR481" s="21"/>
      <c r="BS481" s="21"/>
      <c r="BT481" s="21"/>
      <c r="BU481" s="21"/>
      <c r="BV481" s="21"/>
      <c r="BW481" s="22" t="s">
        <v>135</v>
      </c>
      <c r="BX481" s="23" t="str">
        <f>_xlfn.XLOOKUP(BW481,dimensions_items!$B$4:$B$35,dimensions_items!$C$4:$C$35,"NULL",0)</f>
        <v>R5.2OECD</v>
      </c>
      <c r="BY481" s="23" t="s">
        <v>40</v>
      </c>
      <c r="BZ481" s="22" t="s">
        <v>26</v>
      </c>
      <c r="CA481" s="22" t="s">
        <v>18</v>
      </c>
      <c r="CB481" s="22" t="s">
        <v>19</v>
      </c>
      <c r="CC481" s="21" t="str">
        <f t="shared" si="24"/>
        <v>RM</v>
      </c>
      <c r="CD481" s="21" t="str">
        <f t="shared" si="25"/>
        <v>C</v>
      </c>
      <c r="CE481" s="21" t="str">
        <f t="shared" si="26"/>
        <v>OECD_EU15</v>
      </c>
      <c r="CF481" s="21">
        <f>IF(ISNUMBER(Table1[[#This Row],[concrete]]),Table1[[#This Row],[concrete]],IF(AND(ISNUMBER(Table1[[#This Row],[cement]]),ISNUMBER(Table1[[#This Row],[aggregates]])),Table1[[#This Row],[cement]]+Table1[[#This Row],[aggregates]],""))</f>
        <v>1262.3</v>
      </c>
    </row>
    <row r="482" spans="1:84" s="8" customFormat="1">
      <c r="A482" s="10">
        <v>480</v>
      </c>
      <c r="B482" s="21" t="s">
        <v>795</v>
      </c>
      <c r="C482" s="21" t="s">
        <v>958</v>
      </c>
      <c r="D482" s="39">
        <v>1948</v>
      </c>
      <c r="E482" s="10">
        <v>1974</v>
      </c>
      <c r="F482" s="39">
        <v>29.8</v>
      </c>
      <c r="G482" s="39"/>
      <c r="H482" s="39"/>
      <c r="I482" s="39"/>
      <c r="J482" s="120">
        <v>6</v>
      </c>
      <c r="K482" s="120"/>
      <c r="L482" s="120"/>
      <c r="M482" s="120">
        <v>1595.7</v>
      </c>
      <c r="N482" s="120"/>
      <c r="O482" s="120"/>
      <c r="P482" s="120">
        <v>63.8</v>
      </c>
      <c r="Q482" s="120"/>
      <c r="R482" s="120"/>
      <c r="S482" s="120">
        <v>29.8</v>
      </c>
      <c r="T482" s="120"/>
      <c r="U482" s="120">
        <v>5.8</v>
      </c>
      <c r="V482" s="120"/>
      <c r="W482" s="120"/>
      <c r="X482" s="120"/>
      <c r="Y482" s="120"/>
      <c r="Z482" s="120"/>
      <c r="AA482" s="120"/>
      <c r="AB482" s="120">
        <v>2.6</v>
      </c>
      <c r="AC482" s="120"/>
      <c r="AD482" s="120">
        <v>1</v>
      </c>
      <c r="AE482" s="120">
        <v>1.7</v>
      </c>
      <c r="AF482" s="120"/>
      <c r="AG482" s="120"/>
      <c r="AH482" s="120"/>
      <c r="AI482" s="120">
        <v>1.8</v>
      </c>
      <c r="AJ482" s="120"/>
      <c r="AK482" s="120"/>
      <c r="AL482" s="21" t="s">
        <v>24</v>
      </c>
      <c r="AM482" s="39"/>
      <c r="AN482" s="21" t="s">
        <v>118</v>
      </c>
      <c r="AO482" s="21" t="s">
        <v>24</v>
      </c>
      <c r="AP482" s="21" t="s">
        <v>601</v>
      </c>
      <c r="AQ482" s="21" t="s">
        <v>121</v>
      </c>
      <c r="AR482" s="21"/>
      <c r="AS482" s="8" t="s">
        <v>1365</v>
      </c>
      <c r="AT482" s="39">
        <v>2021</v>
      </c>
      <c r="AU482" s="21" t="s">
        <v>960</v>
      </c>
      <c r="AV482" s="21" t="s">
        <v>255</v>
      </c>
      <c r="AW482" s="21" t="s">
        <v>126</v>
      </c>
      <c r="AX482" s="21" t="s">
        <v>1326</v>
      </c>
      <c r="AY482" s="21" t="str">
        <f>"https://doi.org/"&amp;Table1[[#This Row],[DOI]]</f>
        <v>https://doi.org/10.1016/j.resconrec.2021.105512</v>
      </c>
      <c r="AZ482" s="21" t="s">
        <v>120</v>
      </c>
      <c r="BA482" s="21"/>
      <c r="BB482" s="21" t="s">
        <v>964</v>
      </c>
      <c r="BC482" s="21"/>
      <c r="BD482" s="21"/>
      <c r="BE482" s="21" t="s">
        <v>1347</v>
      </c>
      <c r="BF482" s="21"/>
      <c r="BG482" s="21"/>
      <c r="BH482" s="21"/>
      <c r="BI482" s="21"/>
      <c r="BJ482" s="21"/>
      <c r="BK482" s="21"/>
      <c r="BL482" s="21"/>
      <c r="BM482" s="21"/>
      <c r="BN482" s="21"/>
      <c r="BO482" s="21"/>
      <c r="BP482" s="21"/>
      <c r="BQ482" s="21"/>
      <c r="BR482" s="21"/>
      <c r="BS482" s="21"/>
      <c r="BT482" s="21"/>
      <c r="BU482" s="21"/>
      <c r="BV482" s="21"/>
      <c r="BW482" s="22" t="s">
        <v>135</v>
      </c>
      <c r="BX482" s="23" t="str">
        <f>_xlfn.XLOOKUP(BW482,dimensions_items!$B$4:$B$35,dimensions_items!$C$4:$C$35,"NULL",0)</f>
        <v>R5.2OECD</v>
      </c>
      <c r="BY482" s="23" t="s">
        <v>40</v>
      </c>
      <c r="BZ482" s="22" t="s">
        <v>26</v>
      </c>
      <c r="CA482" s="22" t="s">
        <v>18</v>
      </c>
      <c r="CB482" s="22" t="s">
        <v>19</v>
      </c>
      <c r="CC482" s="21" t="str">
        <f t="shared" si="24"/>
        <v>RM</v>
      </c>
      <c r="CD482" s="21" t="str">
        <f t="shared" si="25"/>
        <v>C</v>
      </c>
      <c r="CE482" s="21" t="str">
        <f t="shared" si="26"/>
        <v>OECD_EU15</v>
      </c>
      <c r="CF482" s="21">
        <f>IF(ISNUMBER(Table1[[#This Row],[concrete]]),Table1[[#This Row],[concrete]],IF(AND(ISNUMBER(Table1[[#This Row],[cement]]),ISNUMBER(Table1[[#This Row],[aggregates]])),Table1[[#This Row],[cement]]+Table1[[#This Row],[aggregates]],""))</f>
        <v>1595.7</v>
      </c>
    </row>
    <row r="483" spans="1:84" s="8" customFormat="1">
      <c r="A483" s="10">
        <v>481</v>
      </c>
      <c r="B483" s="21" t="s">
        <v>795</v>
      </c>
      <c r="C483" s="21" t="s">
        <v>958</v>
      </c>
      <c r="D483" s="39">
        <v>1975</v>
      </c>
      <c r="E483" s="10">
        <v>2000</v>
      </c>
      <c r="F483" s="39">
        <v>34.5</v>
      </c>
      <c r="G483" s="39"/>
      <c r="H483" s="39"/>
      <c r="I483" s="39"/>
      <c r="J483" s="120">
        <v>19.399999999999999</v>
      </c>
      <c r="K483" s="120"/>
      <c r="L483" s="120"/>
      <c r="M483" s="120">
        <v>1302.5999999999999</v>
      </c>
      <c r="N483" s="120"/>
      <c r="O483" s="120"/>
      <c r="P483" s="120"/>
      <c r="Q483" s="120"/>
      <c r="R483" s="120"/>
      <c r="S483" s="120">
        <v>28.5</v>
      </c>
      <c r="T483" s="120"/>
      <c r="U483" s="120">
        <v>17</v>
      </c>
      <c r="V483" s="120"/>
      <c r="W483" s="120"/>
      <c r="X483" s="120"/>
      <c r="Y483" s="120"/>
      <c r="Z483" s="120"/>
      <c r="AA483" s="120"/>
      <c r="AB483" s="120">
        <v>3.2</v>
      </c>
      <c r="AC483" s="120"/>
      <c r="AD483" s="120">
        <v>1.3</v>
      </c>
      <c r="AE483" s="120">
        <v>2.1</v>
      </c>
      <c r="AF483" s="120"/>
      <c r="AG483" s="120"/>
      <c r="AH483" s="120"/>
      <c r="AI483" s="120">
        <v>1.6</v>
      </c>
      <c r="AJ483" s="120"/>
      <c r="AK483" s="120">
        <v>2.6</v>
      </c>
      <c r="AL483" s="21" t="s">
        <v>24</v>
      </c>
      <c r="AM483" s="39"/>
      <c r="AN483" s="21" t="s">
        <v>118</v>
      </c>
      <c r="AO483" s="21" t="s">
        <v>24</v>
      </c>
      <c r="AP483" s="21" t="s">
        <v>601</v>
      </c>
      <c r="AQ483" s="21" t="s">
        <v>121</v>
      </c>
      <c r="AR483" s="21"/>
      <c r="AS483" s="8" t="s">
        <v>1365</v>
      </c>
      <c r="AT483" s="39">
        <v>2021</v>
      </c>
      <c r="AU483" s="21" t="s">
        <v>960</v>
      </c>
      <c r="AV483" s="21" t="s">
        <v>255</v>
      </c>
      <c r="AW483" s="21" t="s">
        <v>126</v>
      </c>
      <c r="AX483" s="21" t="s">
        <v>1326</v>
      </c>
      <c r="AY483" s="21" t="str">
        <f>"https://doi.org/"&amp;Table1[[#This Row],[DOI]]</f>
        <v>https://doi.org/10.1016/j.resconrec.2021.105512</v>
      </c>
      <c r="AZ483" s="21" t="s">
        <v>120</v>
      </c>
      <c r="BA483" s="21"/>
      <c r="BB483" s="21" t="s">
        <v>965</v>
      </c>
      <c r="BC483" s="21"/>
      <c r="BD483" s="21"/>
      <c r="BE483" s="21" t="s">
        <v>1347</v>
      </c>
      <c r="BF483" s="21"/>
      <c r="BG483" s="21"/>
      <c r="BH483" s="21"/>
      <c r="BI483" s="21"/>
      <c r="BJ483" s="21"/>
      <c r="BK483" s="21"/>
      <c r="BL483" s="21"/>
      <c r="BM483" s="21"/>
      <c r="BN483" s="21"/>
      <c r="BO483" s="21"/>
      <c r="BP483" s="21"/>
      <c r="BQ483" s="21"/>
      <c r="BR483" s="21"/>
      <c r="BS483" s="21"/>
      <c r="BT483" s="21"/>
      <c r="BU483" s="21"/>
      <c r="BV483" s="21"/>
      <c r="BW483" s="22" t="s">
        <v>135</v>
      </c>
      <c r="BX483" s="23" t="str">
        <f>_xlfn.XLOOKUP(BW483,dimensions_items!$B$4:$B$35,dimensions_items!$C$4:$C$35,"NULL",0)</f>
        <v>R5.2OECD</v>
      </c>
      <c r="BY483" s="23" t="s">
        <v>40</v>
      </c>
      <c r="BZ483" s="22" t="s">
        <v>26</v>
      </c>
      <c r="CA483" s="22" t="s">
        <v>18</v>
      </c>
      <c r="CB483" s="22" t="s">
        <v>19</v>
      </c>
      <c r="CC483" s="21" t="str">
        <f t="shared" si="24"/>
        <v>RM</v>
      </c>
      <c r="CD483" s="21" t="str">
        <f t="shared" si="25"/>
        <v>C</v>
      </c>
      <c r="CE483" s="21" t="str">
        <f t="shared" si="26"/>
        <v>OECD_EU15</v>
      </c>
      <c r="CF483" s="21">
        <f>IF(ISNUMBER(Table1[[#This Row],[concrete]]),Table1[[#This Row],[concrete]],IF(AND(ISNUMBER(Table1[[#This Row],[cement]]),ISNUMBER(Table1[[#This Row],[aggregates]])),Table1[[#This Row],[cement]]+Table1[[#This Row],[aggregates]],""))</f>
        <v>1302.5999999999999</v>
      </c>
    </row>
    <row r="484" spans="1:84" s="8" customFormat="1">
      <c r="A484" s="10">
        <v>482</v>
      </c>
      <c r="B484" s="21" t="s">
        <v>795</v>
      </c>
      <c r="C484" s="21" t="s">
        <v>958</v>
      </c>
      <c r="D484" s="39">
        <v>2001</v>
      </c>
      <c r="E484" s="10"/>
      <c r="F484" s="39">
        <v>17.7</v>
      </c>
      <c r="G484" s="39"/>
      <c r="H484" s="39"/>
      <c r="I484" s="39"/>
      <c r="J484" s="120">
        <v>3.6</v>
      </c>
      <c r="K484" s="120"/>
      <c r="L484" s="120"/>
      <c r="M484" s="120">
        <v>1572.9</v>
      </c>
      <c r="N484" s="120"/>
      <c r="O484" s="120"/>
      <c r="P484" s="120"/>
      <c r="Q484" s="120">
        <v>39.4</v>
      </c>
      <c r="R484" s="120"/>
      <c r="S484" s="120">
        <v>34.299999999999997</v>
      </c>
      <c r="T484" s="120"/>
      <c r="U484" s="120">
        <v>15.5</v>
      </c>
      <c r="V484" s="120"/>
      <c r="W484" s="120"/>
      <c r="X484" s="120"/>
      <c r="Y484" s="120"/>
      <c r="Z484" s="120"/>
      <c r="AA484" s="120"/>
      <c r="AB484" s="120">
        <v>2.6</v>
      </c>
      <c r="AC484" s="120"/>
      <c r="AD484" s="120">
        <v>3.8</v>
      </c>
      <c r="AE484" s="120">
        <v>1.8</v>
      </c>
      <c r="AF484" s="120"/>
      <c r="AG484" s="120"/>
      <c r="AH484" s="120"/>
      <c r="AI484" s="120">
        <v>0.2</v>
      </c>
      <c r="AJ484" s="120"/>
      <c r="AK484" s="120">
        <v>1.2</v>
      </c>
      <c r="AL484" s="21" t="s">
        <v>966</v>
      </c>
      <c r="AM484" s="39"/>
      <c r="AN484" s="21" t="s">
        <v>118</v>
      </c>
      <c r="AO484" s="21" t="s">
        <v>24</v>
      </c>
      <c r="AP484" s="21" t="s">
        <v>601</v>
      </c>
      <c r="AQ484" s="21" t="s">
        <v>121</v>
      </c>
      <c r="AR484" s="21"/>
      <c r="AS484" s="8" t="s">
        <v>1365</v>
      </c>
      <c r="AT484" s="39">
        <v>2021</v>
      </c>
      <c r="AU484" s="21" t="s">
        <v>960</v>
      </c>
      <c r="AV484" s="21" t="s">
        <v>255</v>
      </c>
      <c r="AW484" s="21" t="s">
        <v>126</v>
      </c>
      <c r="AX484" s="21" t="s">
        <v>1326</v>
      </c>
      <c r="AY484" s="21" t="str">
        <f>"https://doi.org/"&amp;Table1[[#This Row],[DOI]]</f>
        <v>https://doi.org/10.1016/j.resconrec.2021.105512</v>
      </c>
      <c r="AZ484" s="21" t="s">
        <v>120</v>
      </c>
      <c r="BA484" s="21"/>
      <c r="BB484" s="21" t="s">
        <v>967</v>
      </c>
      <c r="BC484" s="21"/>
      <c r="BD484" s="21"/>
      <c r="BE484" s="21" t="s">
        <v>1347</v>
      </c>
      <c r="BF484" s="21"/>
      <c r="BG484" s="21"/>
      <c r="BH484" s="21"/>
      <c r="BI484" s="21"/>
      <c r="BJ484" s="21"/>
      <c r="BK484" s="21"/>
      <c r="BL484" s="21"/>
      <c r="BM484" s="21"/>
      <c r="BN484" s="21"/>
      <c r="BO484" s="21"/>
      <c r="BP484" s="21"/>
      <c r="BQ484" s="21"/>
      <c r="BR484" s="21"/>
      <c r="BS484" s="21"/>
      <c r="BT484" s="21"/>
      <c r="BU484" s="21"/>
      <c r="BV484" s="21"/>
      <c r="BW484" s="22" t="s">
        <v>135</v>
      </c>
      <c r="BX484" s="23" t="str">
        <f>_xlfn.XLOOKUP(BW484,dimensions_items!$B$4:$B$35,dimensions_items!$C$4:$C$35,"NULL",0)</f>
        <v>R5.2OECD</v>
      </c>
      <c r="BY484" s="23" t="s">
        <v>40</v>
      </c>
      <c r="BZ484" s="22" t="s">
        <v>26</v>
      </c>
      <c r="CA484" s="22" t="s">
        <v>18</v>
      </c>
      <c r="CB484" s="22" t="s">
        <v>19</v>
      </c>
      <c r="CC484" s="21" t="str">
        <f t="shared" si="24"/>
        <v>RM</v>
      </c>
      <c r="CD484" s="21" t="str">
        <f t="shared" si="25"/>
        <v>C</v>
      </c>
      <c r="CE484" s="21" t="str">
        <f t="shared" si="26"/>
        <v>OECD_EU15</v>
      </c>
      <c r="CF484" s="21">
        <f>IF(ISNUMBER(Table1[[#This Row],[concrete]]),Table1[[#This Row],[concrete]],IF(AND(ISNUMBER(Table1[[#This Row],[cement]]),ISNUMBER(Table1[[#This Row],[aggregates]])),Table1[[#This Row],[cement]]+Table1[[#This Row],[aggregates]],""))</f>
        <v>1572.9</v>
      </c>
    </row>
    <row r="485" spans="1:84" s="8" customFormat="1">
      <c r="A485" s="10">
        <v>483</v>
      </c>
      <c r="B485" s="21" t="s">
        <v>795</v>
      </c>
      <c r="C485" s="21" t="s">
        <v>958</v>
      </c>
      <c r="D485" s="39">
        <v>2001</v>
      </c>
      <c r="E485" s="10"/>
      <c r="F485" s="39">
        <v>14.1</v>
      </c>
      <c r="G485" s="39"/>
      <c r="H485" s="39"/>
      <c r="I485" s="39"/>
      <c r="J485" s="120">
        <v>3.6</v>
      </c>
      <c r="K485" s="120"/>
      <c r="L485" s="120"/>
      <c r="M485" s="120">
        <v>1448</v>
      </c>
      <c r="N485" s="120"/>
      <c r="O485" s="120"/>
      <c r="P485" s="120">
        <v>89.8</v>
      </c>
      <c r="Q485" s="120">
        <v>40.1</v>
      </c>
      <c r="R485" s="120"/>
      <c r="S485" s="120">
        <v>29.4</v>
      </c>
      <c r="T485" s="120"/>
      <c r="U485" s="120">
        <v>15.5</v>
      </c>
      <c r="V485" s="120"/>
      <c r="W485" s="120"/>
      <c r="X485" s="120"/>
      <c r="Y485" s="120"/>
      <c r="Z485" s="120"/>
      <c r="AA485" s="120"/>
      <c r="AB485" s="120">
        <v>2.6</v>
      </c>
      <c r="AC485" s="120"/>
      <c r="AD485" s="120"/>
      <c r="AE485" s="120">
        <v>1.8</v>
      </c>
      <c r="AF485" s="120"/>
      <c r="AG485" s="120"/>
      <c r="AH485" s="120"/>
      <c r="AI485" s="120">
        <v>12.8</v>
      </c>
      <c r="AJ485" s="120"/>
      <c r="AK485" s="120">
        <v>1.2</v>
      </c>
      <c r="AL485" s="21" t="s">
        <v>962</v>
      </c>
      <c r="AM485" s="39"/>
      <c r="AN485" s="21" t="s">
        <v>118</v>
      </c>
      <c r="AO485" s="21" t="s">
        <v>24</v>
      </c>
      <c r="AP485" s="21" t="s">
        <v>601</v>
      </c>
      <c r="AQ485" s="21" t="s">
        <v>121</v>
      </c>
      <c r="AR485" s="21"/>
      <c r="AS485" s="8" t="s">
        <v>1365</v>
      </c>
      <c r="AT485" s="39">
        <v>2021</v>
      </c>
      <c r="AU485" s="21" t="s">
        <v>960</v>
      </c>
      <c r="AV485" s="21" t="s">
        <v>255</v>
      </c>
      <c r="AW485" s="21" t="s">
        <v>126</v>
      </c>
      <c r="AX485" s="21" t="s">
        <v>1326</v>
      </c>
      <c r="AY485" s="21" t="str">
        <f>"https://doi.org/"&amp;Table1[[#This Row],[DOI]]</f>
        <v>https://doi.org/10.1016/j.resconrec.2021.105512</v>
      </c>
      <c r="AZ485" s="21" t="s">
        <v>120</v>
      </c>
      <c r="BA485" s="21"/>
      <c r="BB485" s="21" t="s">
        <v>968</v>
      </c>
      <c r="BC485" s="21"/>
      <c r="BD485" s="21"/>
      <c r="BE485" s="21" t="s">
        <v>1347</v>
      </c>
      <c r="BF485" s="21"/>
      <c r="BG485" s="21"/>
      <c r="BH485" s="21"/>
      <c r="BI485" s="21"/>
      <c r="BJ485" s="21"/>
      <c r="BK485" s="21"/>
      <c r="BL485" s="21"/>
      <c r="BM485" s="21"/>
      <c r="BN485" s="21"/>
      <c r="BO485" s="21"/>
      <c r="BP485" s="21"/>
      <c r="BQ485" s="21"/>
      <c r="BR485" s="21"/>
      <c r="BS485" s="21"/>
      <c r="BT485" s="21"/>
      <c r="BU485" s="21"/>
      <c r="BV485" s="21"/>
      <c r="BW485" s="22" t="s">
        <v>135</v>
      </c>
      <c r="BX485" s="23" t="str">
        <f>_xlfn.XLOOKUP(BW485,dimensions_items!$B$4:$B$35,dimensions_items!$C$4:$C$35,"NULL",0)</f>
        <v>R5.2OECD</v>
      </c>
      <c r="BY485" s="23" t="s">
        <v>40</v>
      </c>
      <c r="BZ485" s="22" t="s">
        <v>26</v>
      </c>
      <c r="CA485" s="22" t="s">
        <v>18</v>
      </c>
      <c r="CB485" s="22" t="s">
        <v>19</v>
      </c>
      <c r="CC485" s="21" t="str">
        <f t="shared" si="24"/>
        <v>RM</v>
      </c>
      <c r="CD485" s="21" t="str">
        <f t="shared" si="25"/>
        <v>C</v>
      </c>
      <c r="CE485" s="21" t="str">
        <f t="shared" si="26"/>
        <v>OECD_EU15</v>
      </c>
      <c r="CF485" s="21">
        <f>IF(ISNUMBER(Table1[[#This Row],[concrete]]),Table1[[#This Row],[concrete]],IF(AND(ISNUMBER(Table1[[#This Row],[cement]]),ISNUMBER(Table1[[#This Row],[aggregates]])),Table1[[#This Row],[cement]]+Table1[[#This Row],[aggregates]],""))</f>
        <v>1448</v>
      </c>
    </row>
    <row r="486" spans="1:84" s="8" customFormat="1">
      <c r="A486" s="10">
        <v>484</v>
      </c>
      <c r="B486" s="21" t="s">
        <v>795</v>
      </c>
      <c r="C486" s="21" t="s">
        <v>958</v>
      </c>
      <c r="D486" s="39"/>
      <c r="E486" s="10">
        <v>1914</v>
      </c>
      <c r="F486" s="39"/>
      <c r="G486" s="39"/>
      <c r="H486" s="39"/>
      <c r="I486" s="39"/>
      <c r="J486" s="120">
        <v>91</v>
      </c>
      <c r="K486" s="120"/>
      <c r="L486" s="120"/>
      <c r="M486" s="120"/>
      <c r="N486" s="120"/>
      <c r="O486" s="120"/>
      <c r="P486" s="120">
        <v>30</v>
      </c>
      <c r="Q486" s="120"/>
      <c r="R486" s="120"/>
      <c r="S486" s="120">
        <v>14.4</v>
      </c>
      <c r="T486" s="120"/>
      <c r="U486" s="120"/>
      <c r="V486" s="120"/>
      <c r="W486" s="120">
        <v>1684.8</v>
      </c>
      <c r="X486" s="120"/>
      <c r="Y486" s="120">
        <v>33.799999999999997</v>
      </c>
      <c r="Z486" s="120"/>
      <c r="AA486" s="120"/>
      <c r="AB486" s="120">
        <v>1.4</v>
      </c>
      <c r="AC486" s="120"/>
      <c r="AD486" s="120"/>
      <c r="AE486" s="120"/>
      <c r="AF486" s="120"/>
      <c r="AG486" s="120"/>
      <c r="AH486" s="120"/>
      <c r="AI486" s="120">
        <v>3.4</v>
      </c>
      <c r="AJ486" s="120"/>
      <c r="AK486" s="120"/>
      <c r="AL486" s="21" t="s">
        <v>20</v>
      </c>
      <c r="AM486" s="39"/>
      <c r="AN486" s="21" t="s">
        <v>118</v>
      </c>
      <c r="AO486" s="21" t="s">
        <v>20</v>
      </c>
      <c r="AP486" s="21" t="s">
        <v>601</v>
      </c>
      <c r="AQ486" s="21" t="s">
        <v>121</v>
      </c>
      <c r="AR486" s="21"/>
      <c r="AS486" s="8" t="s">
        <v>1365</v>
      </c>
      <c r="AT486" s="39">
        <v>2021</v>
      </c>
      <c r="AU486" s="21" t="s">
        <v>960</v>
      </c>
      <c r="AV486" s="21" t="s">
        <v>255</v>
      </c>
      <c r="AW486" s="21" t="s">
        <v>126</v>
      </c>
      <c r="AX486" s="21" t="s">
        <v>1326</v>
      </c>
      <c r="AY486" s="21" t="str">
        <f>"https://doi.org/"&amp;Table1[[#This Row],[DOI]]</f>
        <v>https://doi.org/10.1016/j.resconrec.2021.105512</v>
      </c>
      <c r="AZ486" s="21" t="s">
        <v>120</v>
      </c>
      <c r="BA486" s="21"/>
      <c r="BB486" s="21" t="s">
        <v>969</v>
      </c>
      <c r="BC486" s="21"/>
      <c r="BD486" s="21"/>
      <c r="BE486" s="21" t="s">
        <v>1347</v>
      </c>
      <c r="BF486" s="21"/>
      <c r="BG486" s="21"/>
      <c r="BH486" s="21"/>
      <c r="BI486" s="21"/>
      <c r="BJ486" s="21"/>
      <c r="BK486" s="21"/>
      <c r="BL486" s="21"/>
      <c r="BM486" s="21"/>
      <c r="BN486" s="21"/>
      <c r="BO486" s="21"/>
      <c r="BP486" s="21"/>
      <c r="BQ486" s="21"/>
      <c r="BR486" s="21"/>
      <c r="BS486" s="21"/>
      <c r="BT486" s="21"/>
      <c r="BU486" s="21"/>
      <c r="BV486" s="21"/>
      <c r="BW486" s="22" t="s">
        <v>135</v>
      </c>
      <c r="BX486" s="23" t="str">
        <f>_xlfn.XLOOKUP(BW486,dimensions_items!$B$4:$B$35,dimensions_items!$C$4:$C$35,"NULL",0)</f>
        <v>R5.2OECD</v>
      </c>
      <c r="BY486" s="23" t="s">
        <v>25</v>
      </c>
      <c r="BZ486" s="22" t="s">
        <v>26</v>
      </c>
      <c r="CA486" s="22" t="s">
        <v>18</v>
      </c>
      <c r="CB486" s="22" t="s">
        <v>19</v>
      </c>
      <c r="CC486" s="21" t="str">
        <f t="shared" si="24"/>
        <v>RS</v>
      </c>
      <c r="CD486" s="21" t="str">
        <f t="shared" si="25"/>
        <v>C</v>
      </c>
      <c r="CE486" s="21" t="str">
        <f t="shared" si="26"/>
        <v>OECD_EU15</v>
      </c>
      <c r="CF486" s="21" t="str">
        <f>IF(ISNUMBER(Table1[[#This Row],[concrete]]),Table1[[#This Row],[concrete]],IF(AND(ISNUMBER(Table1[[#This Row],[cement]]),ISNUMBER(Table1[[#This Row],[aggregates]])),Table1[[#This Row],[cement]]+Table1[[#This Row],[aggregates]],""))</f>
        <v/>
      </c>
    </row>
    <row r="487" spans="1:84" s="8" customFormat="1">
      <c r="A487" s="10">
        <v>485</v>
      </c>
      <c r="B487" s="21" t="s">
        <v>795</v>
      </c>
      <c r="C487" s="21" t="s">
        <v>958</v>
      </c>
      <c r="D487" s="39">
        <v>1914</v>
      </c>
      <c r="E487" s="10">
        <v>1947</v>
      </c>
      <c r="F487" s="39"/>
      <c r="G487" s="39"/>
      <c r="H487" s="39"/>
      <c r="I487" s="39"/>
      <c r="J487" s="120">
        <v>91</v>
      </c>
      <c r="K487" s="120"/>
      <c r="L487" s="120"/>
      <c r="M487" s="120"/>
      <c r="N487" s="120"/>
      <c r="O487" s="120"/>
      <c r="P487" s="120">
        <v>30</v>
      </c>
      <c r="Q487" s="120"/>
      <c r="R487" s="120"/>
      <c r="S487" s="120">
        <v>14.4</v>
      </c>
      <c r="T487" s="120"/>
      <c r="U487" s="120"/>
      <c r="V487" s="120"/>
      <c r="W487" s="120">
        <v>1684.8</v>
      </c>
      <c r="X487" s="120"/>
      <c r="Y487" s="120">
        <v>33.799999999999997</v>
      </c>
      <c r="Z487" s="120"/>
      <c r="AA487" s="120"/>
      <c r="AB487" s="120">
        <v>1.4</v>
      </c>
      <c r="AC487" s="120"/>
      <c r="AD487" s="120"/>
      <c r="AE487" s="120"/>
      <c r="AF487" s="120"/>
      <c r="AG487" s="120"/>
      <c r="AH487" s="120"/>
      <c r="AI487" s="120">
        <v>3.4</v>
      </c>
      <c r="AJ487" s="120"/>
      <c r="AK487" s="120"/>
      <c r="AL487" s="21" t="s">
        <v>20</v>
      </c>
      <c r="AM487" s="39"/>
      <c r="AN487" s="21" t="s">
        <v>118</v>
      </c>
      <c r="AO487" s="21" t="s">
        <v>20</v>
      </c>
      <c r="AP487" s="21" t="s">
        <v>601</v>
      </c>
      <c r="AQ487" s="21" t="s">
        <v>121</v>
      </c>
      <c r="AR487" s="21"/>
      <c r="AS487" s="8" t="s">
        <v>1365</v>
      </c>
      <c r="AT487" s="39">
        <v>2021</v>
      </c>
      <c r="AU487" s="21" t="s">
        <v>960</v>
      </c>
      <c r="AV487" s="21" t="s">
        <v>255</v>
      </c>
      <c r="AW487" s="21" t="s">
        <v>126</v>
      </c>
      <c r="AX487" s="21" t="s">
        <v>1326</v>
      </c>
      <c r="AY487" s="21" t="str">
        <f>"https://doi.org/"&amp;Table1[[#This Row],[DOI]]</f>
        <v>https://doi.org/10.1016/j.resconrec.2021.105512</v>
      </c>
      <c r="AZ487" s="21" t="s">
        <v>120</v>
      </c>
      <c r="BA487" s="21"/>
      <c r="BB487" s="21" t="s">
        <v>969</v>
      </c>
      <c r="BC487" s="21"/>
      <c r="BD487" s="21"/>
      <c r="BE487" s="21" t="s">
        <v>1347</v>
      </c>
      <c r="BF487" s="21"/>
      <c r="BG487" s="21"/>
      <c r="BH487" s="21"/>
      <c r="BI487" s="21"/>
      <c r="BJ487" s="21"/>
      <c r="BK487" s="21"/>
      <c r="BL487" s="21"/>
      <c r="BM487" s="21"/>
      <c r="BN487" s="21"/>
      <c r="BO487" s="21"/>
      <c r="BP487" s="21"/>
      <c r="BQ487" s="21"/>
      <c r="BR487" s="21"/>
      <c r="BS487" s="21"/>
      <c r="BT487" s="21"/>
      <c r="BU487" s="21"/>
      <c r="BV487" s="21"/>
      <c r="BW487" s="22" t="s">
        <v>135</v>
      </c>
      <c r="BX487" s="23" t="str">
        <f>_xlfn.XLOOKUP(BW487,dimensions_items!$B$4:$B$35,dimensions_items!$C$4:$C$35,"NULL",0)</f>
        <v>R5.2OECD</v>
      </c>
      <c r="BY487" s="23" t="s">
        <v>25</v>
      </c>
      <c r="BZ487" s="22" t="s">
        <v>26</v>
      </c>
      <c r="CA487" s="22" t="s">
        <v>18</v>
      </c>
      <c r="CB487" s="22" t="s">
        <v>19</v>
      </c>
      <c r="CC487" s="21" t="str">
        <f t="shared" si="24"/>
        <v>RS</v>
      </c>
      <c r="CD487" s="21" t="str">
        <f t="shared" si="25"/>
        <v>C</v>
      </c>
      <c r="CE487" s="21" t="str">
        <f t="shared" si="26"/>
        <v>OECD_EU15</v>
      </c>
      <c r="CF487" s="21" t="str">
        <f>IF(ISNUMBER(Table1[[#This Row],[concrete]]),Table1[[#This Row],[concrete]],IF(AND(ISNUMBER(Table1[[#This Row],[cement]]),ISNUMBER(Table1[[#This Row],[aggregates]])),Table1[[#This Row],[cement]]+Table1[[#This Row],[aggregates]],""))</f>
        <v/>
      </c>
    </row>
    <row r="488" spans="1:84" s="8" customFormat="1">
      <c r="A488" s="10">
        <v>486</v>
      </c>
      <c r="B488" s="21" t="s">
        <v>795</v>
      </c>
      <c r="C488" s="21" t="s">
        <v>958</v>
      </c>
      <c r="D488" s="39">
        <v>1948</v>
      </c>
      <c r="E488" s="10">
        <v>1974</v>
      </c>
      <c r="F488" s="39"/>
      <c r="G488" s="39"/>
      <c r="H488" s="39"/>
      <c r="I488" s="39"/>
      <c r="J488" s="120">
        <v>91</v>
      </c>
      <c r="K488" s="120"/>
      <c r="L488" s="120"/>
      <c r="M488" s="120">
        <v>373.4</v>
      </c>
      <c r="N488" s="120"/>
      <c r="O488" s="120"/>
      <c r="P488" s="120">
        <v>30</v>
      </c>
      <c r="Q488" s="120"/>
      <c r="R488" s="120"/>
      <c r="S488" s="120">
        <v>14.4</v>
      </c>
      <c r="T488" s="120"/>
      <c r="U488" s="120"/>
      <c r="V488" s="120"/>
      <c r="W488" s="120">
        <v>546.4</v>
      </c>
      <c r="X488" s="120"/>
      <c r="Y488" s="120">
        <v>33.799999999999997</v>
      </c>
      <c r="Z488" s="120"/>
      <c r="AA488" s="120"/>
      <c r="AB488" s="120">
        <v>1.4</v>
      </c>
      <c r="AC488" s="120"/>
      <c r="AD488" s="120"/>
      <c r="AE488" s="120"/>
      <c r="AF488" s="120"/>
      <c r="AG488" s="120"/>
      <c r="AH488" s="120"/>
      <c r="AI488" s="120">
        <v>3.4</v>
      </c>
      <c r="AJ488" s="120"/>
      <c r="AK488" s="120"/>
      <c r="AL488" s="21" t="s">
        <v>20</v>
      </c>
      <c r="AM488" s="39"/>
      <c r="AN488" s="21" t="s">
        <v>118</v>
      </c>
      <c r="AO488" s="21" t="s">
        <v>20</v>
      </c>
      <c r="AP488" s="21" t="s">
        <v>601</v>
      </c>
      <c r="AQ488" s="21" t="s">
        <v>121</v>
      </c>
      <c r="AR488" s="21"/>
      <c r="AS488" s="8" t="s">
        <v>1365</v>
      </c>
      <c r="AT488" s="39">
        <v>2021</v>
      </c>
      <c r="AU488" s="21" t="s">
        <v>960</v>
      </c>
      <c r="AV488" s="21" t="s">
        <v>255</v>
      </c>
      <c r="AW488" s="21" t="s">
        <v>126</v>
      </c>
      <c r="AX488" s="21" t="s">
        <v>1326</v>
      </c>
      <c r="AY488" s="21" t="str">
        <f>"https://doi.org/"&amp;Table1[[#This Row],[DOI]]</f>
        <v>https://doi.org/10.1016/j.resconrec.2021.105512</v>
      </c>
      <c r="AZ488" s="21" t="s">
        <v>120</v>
      </c>
      <c r="BA488" s="21"/>
      <c r="BB488" s="21" t="s">
        <v>970</v>
      </c>
      <c r="BC488" s="21"/>
      <c r="BD488" s="21"/>
      <c r="BE488" s="21" t="s">
        <v>1347</v>
      </c>
      <c r="BF488" s="21"/>
      <c r="BG488" s="21"/>
      <c r="BH488" s="21"/>
      <c r="BI488" s="21"/>
      <c r="BJ488" s="21"/>
      <c r="BK488" s="21"/>
      <c r="BL488" s="21"/>
      <c r="BM488" s="21"/>
      <c r="BN488" s="21"/>
      <c r="BO488" s="21"/>
      <c r="BP488" s="21"/>
      <c r="BQ488" s="21"/>
      <c r="BR488" s="21"/>
      <c r="BS488" s="21"/>
      <c r="BT488" s="21"/>
      <c r="BU488" s="21"/>
      <c r="BV488" s="21"/>
      <c r="BW488" s="22" t="s">
        <v>135</v>
      </c>
      <c r="BX488" s="23" t="str">
        <f>_xlfn.XLOOKUP(BW488,dimensions_items!$B$4:$B$35,dimensions_items!$C$4:$C$35,"NULL",0)</f>
        <v>R5.2OECD</v>
      </c>
      <c r="BY488" s="23" t="s">
        <v>25</v>
      </c>
      <c r="BZ488" s="22" t="s">
        <v>26</v>
      </c>
      <c r="CA488" s="22" t="s">
        <v>18</v>
      </c>
      <c r="CB488" s="22" t="s">
        <v>19</v>
      </c>
      <c r="CC488" s="21" t="str">
        <f t="shared" si="24"/>
        <v>RS</v>
      </c>
      <c r="CD488" s="21" t="str">
        <f t="shared" si="25"/>
        <v>C</v>
      </c>
      <c r="CE488" s="21" t="str">
        <f t="shared" si="26"/>
        <v>OECD_EU15</v>
      </c>
      <c r="CF488" s="21">
        <f>IF(ISNUMBER(Table1[[#This Row],[concrete]]),Table1[[#This Row],[concrete]],IF(AND(ISNUMBER(Table1[[#This Row],[cement]]),ISNUMBER(Table1[[#This Row],[aggregates]])),Table1[[#This Row],[cement]]+Table1[[#This Row],[aggregates]],""))</f>
        <v>373.4</v>
      </c>
    </row>
    <row r="489" spans="1:84" s="8" customFormat="1">
      <c r="A489" s="10">
        <v>487</v>
      </c>
      <c r="B489" s="21" t="s">
        <v>795</v>
      </c>
      <c r="C489" s="21" t="s">
        <v>958</v>
      </c>
      <c r="D489" s="39">
        <v>1975</v>
      </c>
      <c r="E489" s="10">
        <v>2000</v>
      </c>
      <c r="F489" s="39">
        <v>9.3000000000000007</v>
      </c>
      <c r="G489" s="39"/>
      <c r="H489" s="39"/>
      <c r="I489" s="39"/>
      <c r="J489" s="120">
        <v>102.8</v>
      </c>
      <c r="K489" s="120"/>
      <c r="L489" s="120"/>
      <c r="M489" s="120">
        <v>825</v>
      </c>
      <c r="N489" s="120"/>
      <c r="O489" s="120"/>
      <c r="P489" s="120"/>
      <c r="Q489" s="120"/>
      <c r="R489" s="120"/>
      <c r="S489" s="120">
        <v>29.9</v>
      </c>
      <c r="T489" s="120"/>
      <c r="U489" s="120"/>
      <c r="V489" s="120"/>
      <c r="W489" s="120"/>
      <c r="X489" s="120"/>
      <c r="Y489" s="120">
        <v>67.5</v>
      </c>
      <c r="Z489" s="120"/>
      <c r="AA489" s="120"/>
      <c r="AB489" s="120">
        <v>2.1</v>
      </c>
      <c r="AC489" s="120"/>
      <c r="AD489" s="120"/>
      <c r="AE489" s="120">
        <v>1.4</v>
      </c>
      <c r="AF489" s="120"/>
      <c r="AG489" s="120"/>
      <c r="AH489" s="120"/>
      <c r="AI489" s="120">
        <v>7.2</v>
      </c>
      <c r="AJ489" s="120"/>
      <c r="AK489" s="120"/>
      <c r="AL489" s="21" t="s">
        <v>971</v>
      </c>
      <c r="AM489" s="39"/>
      <c r="AN489" s="21" t="s">
        <v>118</v>
      </c>
      <c r="AO489" s="21" t="s">
        <v>20</v>
      </c>
      <c r="AP489" s="21" t="s">
        <v>601</v>
      </c>
      <c r="AQ489" s="21" t="s">
        <v>121</v>
      </c>
      <c r="AR489" s="21"/>
      <c r="AS489" s="8" t="s">
        <v>1365</v>
      </c>
      <c r="AT489" s="39">
        <v>2021</v>
      </c>
      <c r="AU489" s="21" t="s">
        <v>960</v>
      </c>
      <c r="AV489" s="21" t="s">
        <v>255</v>
      </c>
      <c r="AW489" s="21" t="s">
        <v>126</v>
      </c>
      <c r="AX489" s="21" t="s">
        <v>1326</v>
      </c>
      <c r="AY489" s="21" t="str">
        <f>"https://doi.org/"&amp;Table1[[#This Row],[DOI]]</f>
        <v>https://doi.org/10.1016/j.resconrec.2021.105512</v>
      </c>
      <c r="AZ489" s="21" t="s">
        <v>120</v>
      </c>
      <c r="BA489" s="21"/>
      <c r="BB489" s="21" t="s">
        <v>970</v>
      </c>
      <c r="BC489" s="21"/>
      <c r="BD489" s="21"/>
      <c r="BE489" s="21" t="s">
        <v>1347</v>
      </c>
      <c r="BF489" s="21"/>
      <c r="BG489" s="21"/>
      <c r="BH489" s="21"/>
      <c r="BI489" s="21"/>
      <c r="BJ489" s="21"/>
      <c r="BK489" s="21"/>
      <c r="BL489" s="21"/>
      <c r="BM489" s="21"/>
      <c r="BN489" s="21"/>
      <c r="BO489" s="21"/>
      <c r="BP489" s="21"/>
      <c r="BQ489" s="21"/>
      <c r="BR489" s="21"/>
      <c r="BS489" s="21"/>
      <c r="BT489" s="21"/>
      <c r="BU489" s="21"/>
      <c r="BV489" s="21"/>
      <c r="BW489" s="22" t="s">
        <v>135</v>
      </c>
      <c r="BX489" s="23" t="str">
        <f>_xlfn.XLOOKUP(BW489,dimensions_items!$B$4:$B$35,dimensions_items!$C$4:$C$35,"NULL",0)</f>
        <v>R5.2OECD</v>
      </c>
      <c r="BY489" s="23" t="s">
        <v>25</v>
      </c>
      <c r="BZ489" s="22" t="s">
        <v>26</v>
      </c>
      <c r="CA489" s="22" t="s">
        <v>18</v>
      </c>
      <c r="CB489" s="22" t="s">
        <v>19</v>
      </c>
      <c r="CC489" s="21" t="str">
        <f t="shared" si="24"/>
        <v>RS</v>
      </c>
      <c r="CD489" s="21" t="str">
        <f t="shared" si="25"/>
        <v>C</v>
      </c>
      <c r="CE489" s="21" t="str">
        <f t="shared" si="26"/>
        <v>OECD_EU15</v>
      </c>
      <c r="CF489" s="21">
        <f>IF(ISNUMBER(Table1[[#This Row],[concrete]]),Table1[[#This Row],[concrete]],IF(AND(ISNUMBER(Table1[[#This Row],[cement]]),ISNUMBER(Table1[[#This Row],[aggregates]])),Table1[[#This Row],[cement]]+Table1[[#This Row],[aggregates]],""))</f>
        <v>825</v>
      </c>
    </row>
    <row r="490" spans="1:84" s="8" customFormat="1">
      <c r="A490" s="10">
        <v>488</v>
      </c>
      <c r="B490" s="21" t="s">
        <v>795</v>
      </c>
      <c r="C490" s="21" t="s">
        <v>958</v>
      </c>
      <c r="D490" s="39">
        <v>1975</v>
      </c>
      <c r="E490" s="10">
        <v>2000</v>
      </c>
      <c r="F490" s="39">
        <v>9.3000000000000007</v>
      </c>
      <c r="G490" s="39"/>
      <c r="H490" s="39"/>
      <c r="I490" s="39"/>
      <c r="J490" s="120">
        <v>102.8</v>
      </c>
      <c r="K490" s="120"/>
      <c r="L490" s="120"/>
      <c r="M490" s="120">
        <v>499.3</v>
      </c>
      <c r="N490" s="120"/>
      <c r="O490" s="120"/>
      <c r="P490" s="120">
        <v>176.5</v>
      </c>
      <c r="Q490" s="120"/>
      <c r="R490" s="120"/>
      <c r="S490" s="120">
        <v>29.9</v>
      </c>
      <c r="T490" s="120"/>
      <c r="U490" s="120"/>
      <c r="V490" s="120"/>
      <c r="W490" s="120"/>
      <c r="X490" s="120"/>
      <c r="Y490" s="120">
        <v>67.5</v>
      </c>
      <c r="Z490" s="120"/>
      <c r="AA490" s="120"/>
      <c r="AB490" s="120">
        <v>2.1</v>
      </c>
      <c r="AC490" s="120"/>
      <c r="AD490" s="120"/>
      <c r="AE490" s="120">
        <v>1.4</v>
      </c>
      <c r="AF490" s="120"/>
      <c r="AG490" s="120"/>
      <c r="AH490" s="120"/>
      <c r="AI490" s="120">
        <v>7.2</v>
      </c>
      <c r="AJ490" s="120"/>
      <c r="AK490" s="120"/>
      <c r="AL490" s="21" t="s">
        <v>972</v>
      </c>
      <c r="AM490" s="39"/>
      <c r="AN490" s="21" t="s">
        <v>118</v>
      </c>
      <c r="AO490" s="21" t="s">
        <v>20</v>
      </c>
      <c r="AP490" s="21" t="s">
        <v>601</v>
      </c>
      <c r="AQ490" s="21" t="s">
        <v>121</v>
      </c>
      <c r="AR490" s="21"/>
      <c r="AS490" s="8" t="s">
        <v>1365</v>
      </c>
      <c r="AT490" s="39">
        <v>2021</v>
      </c>
      <c r="AU490" s="21" t="s">
        <v>960</v>
      </c>
      <c r="AV490" s="21" t="s">
        <v>255</v>
      </c>
      <c r="AW490" s="21" t="s">
        <v>126</v>
      </c>
      <c r="AX490" s="21" t="s">
        <v>1326</v>
      </c>
      <c r="AY490" s="21" t="str">
        <f>"https://doi.org/"&amp;Table1[[#This Row],[DOI]]</f>
        <v>https://doi.org/10.1016/j.resconrec.2021.105512</v>
      </c>
      <c r="AZ490" s="21" t="s">
        <v>120</v>
      </c>
      <c r="BA490" s="21"/>
      <c r="BB490" s="21" t="s">
        <v>969</v>
      </c>
      <c r="BC490" s="21"/>
      <c r="BD490" s="21"/>
      <c r="BE490" s="21" t="s">
        <v>1347</v>
      </c>
      <c r="BF490" s="21"/>
      <c r="BG490" s="21"/>
      <c r="BH490" s="21"/>
      <c r="BI490" s="21"/>
      <c r="BJ490" s="21"/>
      <c r="BK490" s="21"/>
      <c r="BL490" s="21"/>
      <c r="BM490" s="21"/>
      <c r="BN490" s="21"/>
      <c r="BO490" s="21"/>
      <c r="BP490" s="21"/>
      <c r="BQ490" s="21"/>
      <c r="BR490" s="21"/>
      <c r="BS490" s="21"/>
      <c r="BT490" s="21"/>
      <c r="BU490" s="21"/>
      <c r="BV490" s="21"/>
      <c r="BW490" s="22" t="s">
        <v>135</v>
      </c>
      <c r="BX490" s="23" t="str">
        <f>_xlfn.XLOOKUP(BW490,dimensions_items!$B$4:$B$35,dimensions_items!$C$4:$C$35,"NULL",0)</f>
        <v>R5.2OECD</v>
      </c>
      <c r="BY490" s="23" t="s">
        <v>25</v>
      </c>
      <c r="BZ490" s="22" t="s">
        <v>26</v>
      </c>
      <c r="CA490" s="22" t="s">
        <v>18</v>
      </c>
      <c r="CB490" s="22" t="s">
        <v>19</v>
      </c>
      <c r="CC490" s="21" t="str">
        <f t="shared" si="24"/>
        <v>RS</v>
      </c>
      <c r="CD490" s="21" t="str">
        <f t="shared" si="25"/>
        <v>C</v>
      </c>
      <c r="CE490" s="21" t="str">
        <f t="shared" si="26"/>
        <v>OECD_EU15</v>
      </c>
      <c r="CF490" s="21">
        <f>IF(ISNUMBER(Table1[[#This Row],[concrete]]),Table1[[#This Row],[concrete]],IF(AND(ISNUMBER(Table1[[#This Row],[cement]]),ISNUMBER(Table1[[#This Row],[aggregates]])),Table1[[#This Row],[cement]]+Table1[[#This Row],[aggregates]],""))</f>
        <v>499.3</v>
      </c>
    </row>
    <row r="491" spans="1:84" s="8" customFormat="1">
      <c r="A491" s="10">
        <v>489</v>
      </c>
      <c r="B491" s="21" t="s">
        <v>795</v>
      </c>
      <c r="C491" s="21" t="s">
        <v>958</v>
      </c>
      <c r="D491" s="39">
        <v>2001</v>
      </c>
      <c r="E491" s="10"/>
      <c r="F491" s="39">
        <v>12.2</v>
      </c>
      <c r="G491" s="39"/>
      <c r="H491" s="39"/>
      <c r="I491" s="39"/>
      <c r="J491" s="120">
        <v>3.4</v>
      </c>
      <c r="K491" s="120">
        <v>12</v>
      </c>
      <c r="L491" s="120"/>
      <c r="M491" s="120">
        <v>1057.8</v>
      </c>
      <c r="N491" s="120"/>
      <c r="O491" s="120"/>
      <c r="P491" s="120"/>
      <c r="Q491" s="120">
        <v>198.5</v>
      </c>
      <c r="R491" s="120"/>
      <c r="S491" s="120">
        <v>41.4</v>
      </c>
      <c r="T491" s="120"/>
      <c r="U491" s="120"/>
      <c r="V491" s="120"/>
      <c r="W491" s="120"/>
      <c r="X491" s="120"/>
      <c r="Y491" s="120">
        <v>58.3</v>
      </c>
      <c r="Z491" s="120"/>
      <c r="AA491" s="120"/>
      <c r="AB491" s="120">
        <v>2.1</v>
      </c>
      <c r="AC491" s="120"/>
      <c r="AD491" s="120">
        <v>6.8</v>
      </c>
      <c r="AE491" s="120">
        <v>1.6</v>
      </c>
      <c r="AF491" s="120"/>
      <c r="AG491" s="120"/>
      <c r="AH491" s="120"/>
      <c r="AI491" s="120">
        <v>4.8</v>
      </c>
      <c r="AJ491" s="120"/>
      <c r="AK491" s="120"/>
      <c r="AL491" s="21" t="s">
        <v>971</v>
      </c>
      <c r="AM491" s="39"/>
      <c r="AN491" s="21" t="s">
        <v>118</v>
      </c>
      <c r="AO491" s="21" t="s">
        <v>20</v>
      </c>
      <c r="AP491" s="21" t="s">
        <v>601</v>
      </c>
      <c r="AQ491" s="21" t="s">
        <v>121</v>
      </c>
      <c r="AR491" s="21"/>
      <c r="AS491" s="8" t="s">
        <v>1365</v>
      </c>
      <c r="AT491" s="39">
        <v>2021</v>
      </c>
      <c r="AU491" s="21" t="s">
        <v>960</v>
      </c>
      <c r="AV491" s="21" t="s">
        <v>255</v>
      </c>
      <c r="AW491" s="21" t="s">
        <v>126</v>
      </c>
      <c r="AX491" s="21" t="s">
        <v>1326</v>
      </c>
      <c r="AY491" s="21" t="str">
        <f>"https://doi.org/"&amp;Table1[[#This Row],[DOI]]</f>
        <v>https://doi.org/10.1016/j.resconrec.2021.105512</v>
      </c>
      <c r="AZ491" s="21" t="s">
        <v>120</v>
      </c>
      <c r="BA491" s="21"/>
      <c r="BB491" s="21" t="s">
        <v>973</v>
      </c>
      <c r="BC491" s="21"/>
      <c r="BD491" s="21"/>
      <c r="BE491" s="21" t="s">
        <v>1347</v>
      </c>
      <c r="BF491" s="21"/>
      <c r="BG491" s="21"/>
      <c r="BH491" s="21"/>
      <c r="BI491" s="21"/>
      <c r="BJ491" s="21"/>
      <c r="BK491" s="21"/>
      <c r="BL491" s="21"/>
      <c r="BM491" s="21"/>
      <c r="BN491" s="21"/>
      <c r="BO491" s="21"/>
      <c r="BP491" s="21"/>
      <c r="BQ491" s="21"/>
      <c r="BR491" s="21"/>
      <c r="BS491" s="21"/>
      <c r="BT491" s="21"/>
      <c r="BU491" s="21"/>
      <c r="BV491" s="21"/>
      <c r="BW491" s="22" t="s">
        <v>135</v>
      </c>
      <c r="BX491" s="23" t="str">
        <f>_xlfn.XLOOKUP(BW491,dimensions_items!$B$4:$B$35,dimensions_items!$C$4:$C$35,"NULL",0)</f>
        <v>R5.2OECD</v>
      </c>
      <c r="BY491" s="23" t="s">
        <v>25</v>
      </c>
      <c r="BZ491" s="22" t="s">
        <v>26</v>
      </c>
      <c r="CA491" s="22" t="s">
        <v>18</v>
      </c>
      <c r="CB491" s="22" t="s">
        <v>19</v>
      </c>
      <c r="CC491" s="21" t="str">
        <f t="shared" si="24"/>
        <v>RS</v>
      </c>
      <c r="CD491" s="21" t="str">
        <f t="shared" si="25"/>
        <v>C</v>
      </c>
      <c r="CE491" s="21" t="str">
        <f t="shared" si="26"/>
        <v>OECD_EU15</v>
      </c>
      <c r="CF491" s="21">
        <f>IF(ISNUMBER(Table1[[#This Row],[concrete]]),Table1[[#This Row],[concrete]],IF(AND(ISNUMBER(Table1[[#This Row],[cement]]),ISNUMBER(Table1[[#This Row],[aggregates]])),Table1[[#This Row],[cement]]+Table1[[#This Row],[aggregates]],""))</f>
        <v>1057.8</v>
      </c>
    </row>
    <row r="492" spans="1:84" s="8" customFormat="1">
      <c r="A492" s="10">
        <v>490</v>
      </c>
      <c r="B492" s="21" t="s">
        <v>795</v>
      </c>
      <c r="C492" s="21" t="s">
        <v>958</v>
      </c>
      <c r="D492" s="39">
        <v>2001</v>
      </c>
      <c r="E492" s="10"/>
      <c r="F492" s="39">
        <v>13.5</v>
      </c>
      <c r="G492" s="39"/>
      <c r="H492" s="39">
        <v>0.9</v>
      </c>
      <c r="I492" s="39"/>
      <c r="J492" s="120">
        <v>3.4</v>
      </c>
      <c r="K492" s="120">
        <v>12.3</v>
      </c>
      <c r="L492" s="120"/>
      <c r="M492" s="120">
        <v>899.6</v>
      </c>
      <c r="N492" s="120"/>
      <c r="O492" s="120"/>
      <c r="P492" s="120">
        <v>555.1</v>
      </c>
      <c r="Q492" s="120">
        <v>64.7</v>
      </c>
      <c r="R492" s="120"/>
      <c r="S492" s="120">
        <v>93.5</v>
      </c>
      <c r="T492" s="120"/>
      <c r="U492" s="120"/>
      <c r="V492" s="120"/>
      <c r="W492" s="120"/>
      <c r="X492" s="120"/>
      <c r="Y492" s="120">
        <v>59.4</v>
      </c>
      <c r="Z492" s="120"/>
      <c r="AA492" s="120"/>
      <c r="AB492" s="120">
        <v>2.2999999999999998</v>
      </c>
      <c r="AC492" s="120"/>
      <c r="AD492" s="120">
        <v>5</v>
      </c>
      <c r="AE492" s="120">
        <v>0.2</v>
      </c>
      <c r="AF492" s="120"/>
      <c r="AG492" s="120"/>
      <c r="AH492" s="120"/>
      <c r="AI492" s="120">
        <v>4.9000000000000004</v>
      </c>
      <c r="AJ492" s="120"/>
      <c r="AK492" s="120"/>
      <c r="AL492" s="21" t="s">
        <v>972</v>
      </c>
      <c r="AM492" s="39"/>
      <c r="AN492" s="21" t="s">
        <v>118</v>
      </c>
      <c r="AO492" s="21" t="s">
        <v>20</v>
      </c>
      <c r="AP492" s="21" t="s">
        <v>601</v>
      </c>
      <c r="AQ492" s="21" t="s">
        <v>121</v>
      </c>
      <c r="AR492" s="21"/>
      <c r="AS492" s="8" t="s">
        <v>1365</v>
      </c>
      <c r="AT492" s="39">
        <v>2021</v>
      </c>
      <c r="AU492" s="21" t="s">
        <v>960</v>
      </c>
      <c r="AV492" s="21" t="s">
        <v>255</v>
      </c>
      <c r="AW492" s="21" t="s">
        <v>126</v>
      </c>
      <c r="AX492" s="21" t="s">
        <v>1326</v>
      </c>
      <c r="AY492" s="21" t="str">
        <f>"https://doi.org/"&amp;Table1[[#This Row],[DOI]]</f>
        <v>https://doi.org/10.1016/j.resconrec.2021.105512</v>
      </c>
      <c r="AZ492" s="21" t="s">
        <v>120</v>
      </c>
      <c r="BA492" s="21"/>
      <c r="BB492" s="21" t="s">
        <v>974</v>
      </c>
      <c r="BC492" s="21"/>
      <c r="BD492" s="21"/>
      <c r="BE492" s="21" t="s">
        <v>1347</v>
      </c>
      <c r="BF492" s="21"/>
      <c r="BG492" s="21"/>
      <c r="BH492" s="21"/>
      <c r="BI492" s="21"/>
      <c r="BJ492" s="21"/>
      <c r="BK492" s="21"/>
      <c r="BL492" s="21"/>
      <c r="BM492" s="21"/>
      <c r="BN492" s="21"/>
      <c r="BO492" s="21"/>
      <c r="BP492" s="21"/>
      <c r="BQ492" s="21"/>
      <c r="BR492" s="21"/>
      <c r="BS492" s="21"/>
      <c r="BT492" s="21"/>
      <c r="BU492" s="21"/>
      <c r="BV492" s="21"/>
      <c r="BW492" s="22" t="s">
        <v>135</v>
      </c>
      <c r="BX492" s="23" t="str">
        <f>_xlfn.XLOOKUP(BW492,dimensions_items!$B$4:$B$35,dimensions_items!$C$4:$C$35,"NULL",0)</f>
        <v>R5.2OECD</v>
      </c>
      <c r="BY492" s="23" t="s">
        <v>25</v>
      </c>
      <c r="BZ492" s="22" t="s">
        <v>26</v>
      </c>
      <c r="CA492" s="22" t="s">
        <v>18</v>
      </c>
      <c r="CB492" s="22" t="s">
        <v>19</v>
      </c>
      <c r="CC492" s="21" t="str">
        <f t="shared" si="24"/>
        <v>RS</v>
      </c>
      <c r="CD492" s="21" t="str">
        <f t="shared" si="25"/>
        <v>C</v>
      </c>
      <c r="CE492" s="21" t="str">
        <f t="shared" si="26"/>
        <v>OECD_EU15</v>
      </c>
      <c r="CF492" s="21">
        <f>IF(ISNUMBER(Table1[[#This Row],[concrete]]),Table1[[#This Row],[concrete]],IF(AND(ISNUMBER(Table1[[#This Row],[cement]]),ISNUMBER(Table1[[#This Row],[aggregates]])),Table1[[#This Row],[cement]]+Table1[[#This Row],[aggregates]],""))</f>
        <v>899.6</v>
      </c>
    </row>
    <row r="493" spans="1:84" s="8" customFormat="1">
      <c r="A493" s="10">
        <v>491</v>
      </c>
      <c r="B493" s="21" t="s">
        <v>795</v>
      </c>
      <c r="C493" s="21" t="s">
        <v>958</v>
      </c>
      <c r="D493" s="39">
        <v>2001</v>
      </c>
      <c r="E493" s="10"/>
      <c r="F493" s="39">
        <v>9</v>
      </c>
      <c r="G493" s="39"/>
      <c r="H493" s="39"/>
      <c r="I493" s="39"/>
      <c r="J493" s="120">
        <v>5.0999999999999996</v>
      </c>
      <c r="K493" s="120">
        <v>32.6</v>
      </c>
      <c r="L493" s="120"/>
      <c r="M493" s="120">
        <v>476.8</v>
      </c>
      <c r="N493" s="120"/>
      <c r="O493" s="120"/>
      <c r="P493" s="120"/>
      <c r="Q493" s="120">
        <v>16.7</v>
      </c>
      <c r="R493" s="120"/>
      <c r="S493" s="120">
        <v>44.3</v>
      </c>
      <c r="T493" s="120"/>
      <c r="U493" s="120"/>
      <c r="V493" s="120"/>
      <c r="W493" s="120"/>
      <c r="X493" s="120"/>
      <c r="Y493" s="120">
        <v>56.9</v>
      </c>
      <c r="Z493" s="120"/>
      <c r="AA493" s="120"/>
      <c r="AB493" s="120">
        <v>1.8</v>
      </c>
      <c r="AC493" s="120"/>
      <c r="AD493" s="120">
        <v>3.2</v>
      </c>
      <c r="AE493" s="120">
        <v>0.6</v>
      </c>
      <c r="AF493" s="120"/>
      <c r="AG493" s="120"/>
      <c r="AH493" s="120"/>
      <c r="AI493" s="120">
        <v>9.1999999999999993</v>
      </c>
      <c r="AJ493" s="120"/>
      <c r="AK493" s="120"/>
      <c r="AL493" s="21" t="s">
        <v>975</v>
      </c>
      <c r="AM493" s="39"/>
      <c r="AN493" s="21" t="s">
        <v>118</v>
      </c>
      <c r="AO493" s="21" t="s">
        <v>20</v>
      </c>
      <c r="AP493" s="21" t="s">
        <v>601</v>
      </c>
      <c r="AQ493" s="21" t="s">
        <v>121</v>
      </c>
      <c r="AR493" s="21"/>
      <c r="AS493" s="8" t="s">
        <v>1365</v>
      </c>
      <c r="AT493" s="39">
        <v>2021</v>
      </c>
      <c r="AU493" s="21" t="s">
        <v>960</v>
      </c>
      <c r="AV493" s="21" t="s">
        <v>255</v>
      </c>
      <c r="AW493" s="21" t="s">
        <v>126</v>
      </c>
      <c r="AX493" s="21" t="s">
        <v>1326</v>
      </c>
      <c r="AY493" s="21" t="str">
        <f>"https://doi.org/"&amp;Table1[[#This Row],[DOI]]</f>
        <v>https://doi.org/10.1016/j.resconrec.2021.105512</v>
      </c>
      <c r="AZ493" s="21" t="s">
        <v>120</v>
      </c>
      <c r="BA493" s="21"/>
      <c r="BB493" s="21" t="s">
        <v>976</v>
      </c>
      <c r="BC493" s="21"/>
      <c r="BD493" s="21"/>
      <c r="BE493" s="21" t="s">
        <v>1347</v>
      </c>
      <c r="BF493" s="21"/>
      <c r="BG493" s="21"/>
      <c r="BH493" s="21"/>
      <c r="BI493" s="21"/>
      <c r="BJ493" s="21"/>
      <c r="BK493" s="21"/>
      <c r="BL493" s="21"/>
      <c r="BM493" s="21"/>
      <c r="BN493" s="21"/>
      <c r="BO493" s="21"/>
      <c r="BP493" s="21"/>
      <c r="BQ493" s="21"/>
      <c r="BR493" s="21"/>
      <c r="BS493" s="21"/>
      <c r="BT493" s="21"/>
      <c r="BU493" s="21"/>
      <c r="BV493" s="21"/>
      <c r="BW493" s="22" t="s">
        <v>135</v>
      </c>
      <c r="BX493" s="23" t="str">
        <f>_xlfn.XLOOKUP(BW493,dimensions_items!$B$4:$B$35,dimensions_items!$C$4:$C$35,"NULL",0)</f>
        <v>R5.2OECD</v>
      </c>
      <c r="BY493" s="23" t="s">
        <v>25</v>
      </c>
      <c r="BZ493" s="22" t="s">
        <v>26</v>
      </c>
      <c r="CA493" s="22" t="s">
        <v>18</v>
      </c>
      <c r="CB493" s="22" t="s">
        <v>19</v>
      </c>
      <c r="CC493" s="21" t="str">
        <f t="shared" si="24"/>
        <v>RS</v>
      </c>
      <c r="CD493" s="21" t="str">
        <f t="shared" si="25"/>
        <v>C</v>
      </c>
      <c r="CE493" s="21" t="str">
        <f t="shared" si="26"/>
        <v>OECD_EU15</v>
      </c>
      <c r="CF493" s="21">
        <f>IF(ISNUMBER(Table1[[#This Row],[concrete]]),Table1[[#This Row],[concrete]],IF(AND(ISNUMBER(Table1[[#This Row],[cement]]),ISNUMBER(Table1[[#This Row],[aggregates]])),Table1[[#This Row],[cement]]+Table1[[#This Row],[aggregates]],""))</f>
        <v>476.8</v>
      </c>
    </row>
    <row r="494" spans="1:84" s="8" customFormat="1">
      <c r="A494" s="10">
        <v>492</v>
      </c>
      <c r="B494" s="21" t="s">
        <v>795</v>
      </c>
      <c r="C494" s="21" t="s">
        <v>958</v>
      </c>
      <c r="D494" s="39"/>
      <c r="E494" s="10"/>
      <c r="F494" s="39">
        <v>76</v>
      </c>
      <c r="G494" s="39"/>
      <c r="H494" s="39"/>
      <c r="I494" s="39"/>
      <c r="J494" s="120"/>
      <c r="K494" s="120"/>
      <c r="L494" s="120"/>
      <c r="M494" s="120">
        <v>400</v>
      </c>
      <c r="N494" s="120"/>
      <c r="O494" s="120"/>
      <c r="P494" s="120"/>
      <c r="Q494" s="120"/>
      <c r="R494" s="120"/>
      <c r="S494" s="120">
        <v>1.8</v>
      </c>
      <c r="T494" s="120"/>
      <c r="U494" s="120"/>
      <c r="V494" s="120"/>
      <c r="W494" s="120"/>
      <c r="X494" s="120"/>
      <c r="Y494" s="120"/>
      <c r="Z494" s="120"/>
      <c r="AA494" s="120"/>
      <c r="AB494" s="120">
        <v>2</v>
      </c>
      <c r="AC494" s="120"/>
      <c r="AD494" s="120"/>
      <c r="AE494" s="120"/>
      <c r="AF494" s="120"/>
      <c r="AG494" s="120"/>
      <c r="AH494" s="120"/>
      <c r="AI494" s="120">
        <v>4</v>
      </c>
      <c r="AJ494" s="120"/>
      <c r="AK494" s="120"/>
      <c r="AL494" s="32" t="s">
        <v>977</v>
      </c>
      <c r="AM494" s="39"/>
      <c r="AN494" s="21" t="s">
        <v>353</v>
      </c>
      <c r="AO494" s="21" t="s">
        <v>192</v>
      </c>
      <c r="AP494" s="21" t="s">
        <v>601</v>
      </c>
      <c r="AQ494" s="21" t="s">
        <v>121</v>
      </c>
      <c r="AR494" s="21"/>
      <c r="AS494" s="8" t="s">
        <v>1365</v>
      </c>
      <c r="AT494" s="39">
        <v>2021</v>
      </c>
      <c r="AU494" s="21" t="s">
        <v>960</v>
      </c>
      <c r="AV494" s="21" t="s">
        <v>255</v>
      </c>
      <c r="AW494" s="21" t="s">
        <v>126</v>
      </c>
      <c r="AX494" s="21" t="s">
        <v>1326</v>
      </c>
      <c r="AY494" s="21" t="str">
        <f>"https://doi.org/"&amp;Table1[[#This Row],[DOI]]</f>
        <v>https://doi.org/10.1016/j.resconrec.2021.105512</v>
      </c>
      <c r="AZ494" s="21" t="s">
        <v>120</v>
      </c>
      <c r="BA494" s="21"/>
      <c r="BB494" s="21" t="s">
        <v>969</v>
      </c>
      <c r="BC494" s="21"/>
      <c r="BD494" s="21"/>
      <c r="BE494" s="21" t="s">
        <v>1347</v>
      </c>
      <c r="BF494" s="21"/>
      <c r="BG494" s="21"/>
      <c r="BH494" s="21"/>
      <c r="BI494" s="21"/>
      <c r="BJ494" s="21"/>
      <c r="BK494" s="21"/>
      <c r="BL494" s="21"/>
      <c r="BM494" s="21"/>
      <c r="BN494" s="21"/>
      <c r="BO494" s="21"/>
      <c r="BP494" s="21"/>
      <c r="BQ494" s="21"/>
      <c r="BR494" s="21"/>
      <c r="BS494" s="21"/>
      <c r="BT494" s="21"/>
      <c r="BU494" s="21"/>
      <c r="BV494" s="21"/>
      <c r="BW494" s="22" t="s">
        <v>135</v>
      </c>
      <c r="BX494" s="23" t="str">
        <f>_xlfn.XLOOKUP(BW494,dimensions_items!$B$4:$B$35,dimensions_items!$C$4:$C$35,"NULL",0)</f>
        <v>R5.2OECD</v>
      </c>
      <c r="BY494" s="23" t="s">
        <v>46</v>
      </c>
      <c r="BZ494" s="22" t="s">
        <v>26</v>
      </c>
      <c r="CA494" s="22" t="s">
        <v>18</v>
      </c>
      <c r="CB494" s="22" t="s">
        <v>19</v>
      </c>
      <c r="CC494" s="21" t="str">
        <f t="shared" si="24"/>
        <v>NR</v>
      </c>
      <c r="CD494" s="21" t="str">
        <f t="shared" si="25"/>
        <v>C</v>
      </c>
      <c r="CE494" s="21" t="str">
        <f t="shared" si="26"/>
        <v>OECD_EU15</v>
      </c>
      <c r="CF494" s="21">
        <f>IF(ISNUMBER(Table1[[#This Row],[concrete]]),Table1[[#This Row],[concrete]],IF(AND(ISNUMBER(Table1[[#This Row],[cement]]),ISNUMBER(Table1[[#This Row],[aggregates]])),Table1[[#This Row],[cement]]+Table1[[#This Row],[aggregates]],""))</f>
        <v>400</v>
      </c>
    </row>
    <row r="495" spans="1:84" s="8" customFormat="1">
      <c r="A495" s="10">
        <v>493</v>
      </c>
      <c r="B495" s="21" t="s">
        <v>795</v>
      </c>
      <c r="C495" s="21" t="s">
        <v>958</v>
      </c>
      <c r="D495" s="39"/>
      <c r="E495" s="10">
        <v>1914</v>
      </c>
      <c r="F495" s="39"/>
      <c r="G495" s="39"/>
      <c r="H495" s="39"/>
      <c r="I495" s="39">
        <v>2.7</v>
      </c>
      <c r="J495" s="120">
        <v>53.8</v>
      </c>
      <c r="K495" s="120"/>
      <c r="L495" s="120"/>
      <c r="M495" s="120"/>
      <c r="N495" s="120"/>
      <c r="O495" s="120"/>
      <c r="P495" s="120">
        <v>128.6</v>
      </c>
      <c r="Q495" s="120"/>
      <c r="R495" s="120"/>
      <c r="S495" s="120">
        <v>14.4</v>
      </c>
      <c r="T495" s="120"/>
      <c r="U495" s="120"/>
      <c r="V495" s="120"/>
      <c r="W495" s="120">
        <v>1754.5</v>
      </c>
      <c r="X495" s="120"/>
      <c r="Y495" s="120"/>
      <c r="Z495" s="120"/>
      <c r="AA495" s="120"/>
      <c r="AB495" s="120">
        <v>1.4</v>
      </c>
      <c r="AC495" s="120"/>
      <c r="AD495" s="120"/>
      <c r="AE495" s="120"/>
      <c r="AF495" s="120"/>
      <c r="AG495" s="120"/>
      <c r="AH495" s="120"/>
      <c r="AI495" s="120">
        <v>2.4</v>
      </c>
      <c r="AJ495" s="120"/>
      <c r="AK495" s="120"/>
      <c r="AL495" s="32" t="s">
        <v>978</v>
      </c>
      <c r="AM495" s="39"/>
      <c r="AN495" s="21" t="s">
        <v>353</v>
      </c>
      <c r="AO495" s="21" t="s">
        <v>192</v>
      </c>
      <c r="AP495" s="21" t="s">
        <v>601</v>
      </c>
      <c r="AQ495" s="21" t="s">
        <v>121</v>
      </c>
      <c r="AR495" s="21"/>
      <c r="AS495" s="8" t="s">
        <v>1365</v>
      </c>
      <c r="AT495" s="39">
        <v>2021</v>
      </c>
      <c r="AU495" s="21" t="s">
        <v>960</v>
      </c>
      <c r="AV495" s="21" t="s">
        <v>255</v>
      </c>
      <c r="AW495" s="21" t="s">
        <v>126</v>
      </c>
      <c r="AX495" s="21" t="s">
        <v>1326</v>
      </c>
      <c r="AY495" s="21" t="str">
        <f>"https://doi.org/"&amp;Table1[[#This Row],[DOI]]</f>
        <v>https://doi.org/10.1016/j.resconrec.2021.105512</v>
      </c>
      <c r="AZ495" s="21" t="s">
        <v>120</v>
      </c>
      <c r="BA495" s="21"/>
      <c r="BB495" s="21" t="s">
        <v>963</v>
      </c>
      <c r="BC495" s="21"/>
      <c r="BD495" s="21"/>
      <c r="BE495" s="21" t="s">
        <v>1347</v>
      </c>
      <c r="BF495" s="21"/>
      <c r="BG495" s="21"/>
      <c r="BH495" s="21"/>
      <c r="BI495" s="21"/>
      <c r="BJ495" s="21"/>
      <c r="BK495" s="21"/>
      <c r="BL495" s="21"/>
      <c r="BM495" s="21"/>
      <c r="BN495" s="21"/>
      <c r="BO495" s="21"/>
      <c r="BP495" s="21"/>
      <c r="BQ495" s="21"/>
      <c r="BR495" s="21"/>
      <c r="BS495" s="21"/>
      <c r="BT495" s="21"/>
      <c r="BU495" s="21"/>
      <c r="BV495" s="21"/>
      <c r="BW495" s="22" t="s">
        <v>135</v>
      </c>
      <c r="BX495" s="23" t="str">
        <f>_xlfn.XLOOKUP(BW495,dimensions_items!$B$4:$B$35,dimensions_items!$C$4:$C$35,"NULL",0)</f>
        <v>R5.2OECD</v>
      </c>
      <c r="BY495" s="23" t="s">
        <v>46</v>
      </c>
      <c r="BZ495" s="22" t="s">
        <v>26</v>
      </c>
      <c r="CA495" s="22" t="s">
        <v>18</v>
      </c>
      <c r="CB495" s="22" t="s">
        <v>19</v>
      </c>
      <c r="CC495" s="21" t="str">
        <f t="shared" si="24"/>
        <v>NR</v>
      </c>
      <c r="CD495" s="21" t="str">
        <f t="shared" si="25"/>
        <v>C</v>
      </c>
      <c r="CE495" s="21" t="str">
        <f t="shared" si="26"/>
        <v>OECD_EU15</v>
      </c>
      <c r="CF495" s="21" t="str">
        <f>IF(ISNUMBER(Table1[[#This Row],[concrete]]),Table1[[#This Row],[concrete]],IF(AND(ISNUMBER(Table1[[#This Row],[cement]]),ISNUMBER(Table1[[#This Row],[aggregates]])),Table1[[#This Row],[cement]]+Table1[[#This Row],[aggregates]],""))</f>
        <v/>
      </c>
    </row>
    <row r="496" spans="1:84" s="8" customFormat="1">
      <c r="A496" s="10">
        <v>494</v>
      </c>
      <c r="B496" s="21" t="s">
        <v>795</v>
      </c>
      <c r="C496" s="21" t="s">
        <v>958</v>
      </c>
      <c r="D496" s="39">
        <v>1914</v>
      </c>
      <c r="E496" s="10">
        <v>1947</v>
      </c>
      <c r="F496" s="39"/>
      <c r="G496" s="39"/>
      <c r="H496" s="39"/>
      <c r="I496" s="39">
        <v>2.7</v>
      </c>
      <c r="J496" s="120">
        <v>73.400000000000006</v>
      </c>
      <c r="K496" s="120"/>
      <c r="L496" s="120"/>
      <c r="M496" s="120"/>
      <c r="N496" s="120"/>
      <c r="O496" s="120"/>
      <c r="P496" s="120">
        <v>30</v>
      </c>
      <c r="Q496" s="120"/>
      <c r="R496" s="120"/>
      <c r="S496" s="120">
        <v>14.4</v>
      </c>
      <c r="T496" s="120"/>
      <c r="U496" s="120"/>
      <c r="V496" s="120"/>
      <c r="W496" s="120">
        <v>1441.8</v>
      </c>
      <c r="X496" s="120"/>
      <c r="Y496" s="120"/>
      <c r="Z496" s="120"/>
      <c r="AA496" s="120"/>
      <c r="AB496" s="120">
        <v>1.4</v>
      </c>
      <c r="AC496" s="120"/>
      <c r="AD496" s="120"/>
      <c r="AE496" s="120"/>
      <c r="AF496" s="120"/>
      <c r="AG496" s="120"/>
      <c r="AH496" s="120"/>
      <c r="AI496" s="120">
        <v>1.3</v>
      </c>
      <c r="AJ496" s="120"/>
      <c r="AK496" s="120"/>
      <c r="AL496" s="32" t="s">
        <v>978</v>
      </c>
      <c r="AM496" s="39"/>
      <c r="AN496" s="21" t="s">
        <v>353</v>
      </c>
      <c r="AO496" s="21" t="s">
        <v>192</v>
      </c>
      <c r="AP496" s="21" t="s">
        <v>601</v>
      </c>
      <c r="AQ496" s="21" t="s">
        <v>121</v>
      </c>
      <c r="AR496" s="21"/>
      <c r="AS496" s="8" t="s">
        <v>1365</v>
      </c>
      <c r="AT496" s="39">
        <v>2021</v>
      </c>
      <c r="AU496" s="21" t="s">
        <v>960</v>
      </c>
      <c r="AV496" s="21" t="s">
        <v>255</v>
      </c>
      <c r="AW496" s="21" t="s">
        <v>126</v>
      </c>
      <c r="AX496" s="21" t="s">
        <v>1326</v>
      </c>
      <c r="AY496" s="21" t="str">
        <f>"https://doi.org/"&amp;Table1[[#This Row],[DOI]]</f>
        <v>https://doi.org/10.1016/j.resconrec.2021.105512</v>
      </c>
      <c r="AZ496" s="21" t="s">
        <v>120</v>
      </c>
      <c r="BA496" s="21"/>
      <c r="BB496" s="21" t="s">
        <v>963</v>
      </c>
      <c r="BC496" s="21"/>
      <c r="BD496" s="21"/>
      <c r="BE496" s="21" t="s">
        <v>1347</v>
      </c>
      <c r="BF496" s="21"/>
      <c r="BG496" s="21"/>
      <c r="BH496" s="21"/>
      <c r="BI496" s="21"/>
      <c r="BJ496" s="21"/>
      <c r="BK496" s="21"/>
      <c r="BL496" s="21"/>
      <c r="BM496" s="21"/>
      <c r="BN496" s="21"/>
      <c r="BO496" s="21"/>
      <c r="BP496" s="21"/>
      <c r="BQ496" s="21"/>
      <c r="BR496" s="21"/>
      <c r="BS496" s="21"/>
      <c r="BT496" s="21"/>
      <c r="BU496" s="21"/>
      <c r="BV496" s="21"/>
      <c r="BW496" s="22" t="s">
        <v>135</v>
      </c>
      <c r="BX496" s="23" t="str">
        <f>_xlfn.XLOOKUP(BW496,dimensions_items!$B$4:$B$35,dimensions_items!$C$4:$C$35,"NULL",0)</f>
        <v>R5.2OECD</v>
      </c>
      <c r="BY496" s="23" t="s">
        <v>46</v>
      </c>
      <c r="BZ496" s="22" t="s">
        <v>26</v>
      </c>
      <c r="CA496" s="22" t="s">
        <v>18</v>
      </c>
      <c r="CB496" s="22" t="s">
        <v>19</v>
      </c>
      <c r="CC496" s="21" t="str">
        <f t="shared" si="24"/>
        <v>NR</v>
      </c>
      <c r="CD496" s="21" t="str">
        <f t="shared" si="25"/>
        <v>C</v>
      </c>
      <c r="CE496" s="21" t="str">
        <f t="shared" si="26"/>
        <v>OECD_EU15</v>
      </c>
      <c r="CF496" s="21" t="str">
        <f>IF(ISNUMBER(Table1[[#This Row],[concrete]]),Table1[[#This Row],[concrete]],IF(AND(ISNUMBER(Table1[[#This Row],[cement]]),ISNUMBER(Table1[[#This Row],[aggregates]])),Table1[[#This Row],[cement]]+Table1[[#This Row],[aggregates]],""))</f>
        <v/>
      </c>
    </row>
    <row r="497" spans="1:84" s="8" customFormat="1">
      <c r="A497" s="10">
        <v>495</v>
      </c>
      <c r="B497" s="21" t="s">
        <v>795</v>
      </c>
      <c r="C497" s="21" t="s">
        <v>958</v>
      </c>
      <c r="D497" s="39">
        <v>1948</v>
      </c>
      <c r="E497" s="10">
        <v>1974</v>
      </c>
      <c r="F497" s="39">
        <v>29.8</v>
      </c>
      <c r="G497" s="39"/>
      <c r="H497" s="39"/>
      <c r="I497" s="39"/>
      <c r="J497" s="120"/>
      <c r="K497" s="120"/>
      <c r="L497" s="120"/>
      <c r="M497" s="120">
        <v>1595.7</v>
      </c>
      <c r="N497" s="120"/>
      <c r="O497" s="120"/>
      <c r="P497" s="120">
        <v>63.8</v>
      </c>
      <c r="Q497" s="120"/>
      <c r="R497" s="120"/>
      <c r="S497" s="120">
        <v>29.8</v>
      </c>
      <c r="T497" s="120"/>
      <c r="U497" s="120">
        <v>5.8</v>
      </c>
      <c r="V497" s="120"/>
      <c r="W497" s="120"/>
      <c r="X497" s="120"/>
      <c r="Y497" s="120"/>
      <c r="Z497" s="120"/>
      <c r="AA497" s="120"/>
      <c r="AB497" s="120"/>
      <c r="AC497" s="120"/>
      <c r="AD497" s="120">
        <v>1</v>
      </c>
      <c r="AE497" s="120">
        <v>1.7</v>
      </c>
      <c r="AF497" s="120"/>
      <c r="AG497" s="120"/>
      <c r="AH497" s="120"/>
      <c r="AI497" s="120"/>
      <c r="AJ497" s="120"/>
      <c r="AK497" s="120"/>
      <c r="AL497" s="32" t="s">
        <v>978</v>
      </c>
      <c r="AM497" s="39"/>
      <c r="AN497" s="21" t="s">
        <v>353</v>
      </c>
      <c r="AO497" s="21" t="s">
        <v>192</v>
      </c>
      <c r="AP497" s="21" t="s">
        <v>601</v>
      </c>
      <c r="AQ497" s="21" t="s">
        <v>121</v>
      </c>
      <c r="AR497" s="21"/>
      <c r="AS497" s="8" t="s">
        <v>1365</v>
      </c>
      <c r="AT497" s="39">
        <v>2021</v>
      </c>
      <c r="AU497" s="21" t="s">
        <v>960</v>
      </c>
      <c r="AV497" s="21" t="s">
        <v>255</v>
      </c>
      <c r="AW497" s="21" t="s">
        <v>126</v>
      </c>
      <c r="AX497" s="21" t="s">
        <v>1326</v>
      </c>
      <c r="AY497" s="21" t="str">
        <f>"https://doi.org/"&amp;Table1[[#This Row],[DOI]]</f>
        <v>https://doi.org/10.1016/j.resconrec.2021.105512</v>
      </c>
      <c r="AZ497" s="21" t="s">
        <v>120</v>
      </c>
      <c r="BA497" s="21"/>
      <c r="BB497" s="21" t="s">
        <v>964</v>
      </c>
      <c r="BC497" s="21"/>
      <c r="BD497" s="21"/>
      <c r="BE497" s="21" t="s">
        <v>1347</v>
      </c>
      <c r="BF497" s="21"/>
      <c r="BG497" s="21"/>
      <c r="BH497" s="21"/>
      <c r="BI497" s="21"/>
      <c r="BJ497" s="21"/>
      <c r="BK497" s="21"/>
      <c r="BL497" s="21"/>
      <c r="BM497" s="21"/>
      <c r="BN497" s="21"/>
      <c r="BO497" s="21"/>
      <c r="BP497" s="21"/>
      <c r="BQ497" s="21"/>
      <c r="BR497" s="21"/>
      <c r="BS497" s="21"/>
      <c r="BT497" s="21"/>
      <c r="BU497" s="21"/>
      <c r="BV497" s="21"/>
      <c r="BW497" s="22" t="s">
        <v>135</v>
      </c>
      <c r="BX497" s="23" t="str">
        <f>_xlfn.XLOOKUP(BW497,dimensions_items!$B$4:$B$35,dimensions_items!$C$4:$C$35,"NULL",0)</f>
        <v>R5.2OECD</v>
      </c>
      <c r="BY497" s="23" t="s">
        <v>46</v>
      </c>
      <c r="BZ497" s="22" t="s">
        <v>26</v>
      </c>
      <c r="CA497" s="22" t="s">
        <v>18</v>
      </c>
      <c r="CB497" s="22" t="s">
        <v>19</v>
      </c>
      <c r="CC497" s="21" t="str">
        <f t="shared" si="24"/>
        <v>NR</v>
      </c>
      <c r="CD497" s="21" t="str">
        <f t="shared" si="25"/>
        <v>C</v>
      </c>
      <c r="CE497" s="21" t="str">
        <f t="shared" si="26"/>
        <v>OECD_EU15</v>
      </c>
      <c r="CF497" s="21">
        <f>IF(ISNUMBER(Table1[[#This Row],[concrete]]),Table1[[#This Row],[concrete]],IF(AND(ISNUMBER(Table1[[#This Row],[cement]]),ISNUMBER(Table1[[#This Row],[aggregates]])),Table1[[#This Row],[cement]]+Table1[[#This Row],[aggregates]],""))</f>
        <v>1595.7</v>
      </c>
    </row>
    <row r="498" spans="1:84" s="8" customFormat="1">
      <c r="A498" s="10">
        <v>496</v>
      </c>
      <c r="B498" s="21" t="s">
        <v>795</v>
      </c>
      <c r="C498" s="21" t="s">
        <v>958</v>
      </c>
      <c r="D498" s="39">
        <v>1975</v>
      </c>
      <c r="E498" s="10">
        <v>2000</v>
      </c>
      <c r="F498" s="39">
        <v>34.5</v>
      </c>
      <c r="G498" s="39"/>
      <c r="H498" s="39"/>
      <c r="I498" s="39"/>
      <c r="J498" s="120">
        <v>19.399999999999999</v>
      </c>
      <c r="K498" s="120"/>
      <c r="L498" s="120"/>
      <c r="M498" s="120">
        <v>1302.5999999999999</v>
      </c>
      <c r="N498" s="120"/>
      <c r="O498" s="120"/>
      <c r="P498" s="120"/>
      <c r="Q498" s="120"/>
      <c r="R498" s="120"/>
      <c r="S498" s="120">
        <v>28.5</v>
      </c>
      <c r="T498" s="120"/>
      <c r="U498" s="120">
        <v>17</v>
      </c>
      <c r="V498" s="120"/>
      <c r="W498" s="120"/>
      <c r="X498" s="120"/>
      <c r="Y498" s="120"/>
      <c r="Z498" s="120"/>
      <c r="AA498" s="120"/>
      <c r="AB498" s="120">
        <v>3.2</v>
      </c>
      <c r="AC498" s="120"/>
      <c r="AD498" s="120">
        <v>1.3</v>
      </c>
      <c r="AE498" s="120">
        <v>2.1</v>
      </c>
      <c r="AF498" s="120"/>
      <c r="AG498" s="120"/>
      <c r="AH498" s="120"/>
      <c r="AI498" s="120">
        <v>1.6</v>
      </c>
      <c r="AJ498" s="120"/>
      <c r="AK498" s="120">
        <v>2.6</v>
      </c>
      <c r="AL498" s="32" t="s">
        <v>978</v>
      </c>
      <c r="AM498" s="39"/>
      <c r="AN498" s="21" t="s">
        <v>353</v>
      </c>
      <c r="AO498" s="21" t="s">
        <v>192</v>
      </c>
      <c r="AP498" s="21" t="s">
        <v>601</v>
      </c>
      <c r="AQ498" s="21" t="s">
        <v>121</v>
      </c>
      <c r="AR498" s="21"/>
      <c r="AS498" s="8" t="s">
        <v>1365</v>
      </c>
      <c r="AT498" s="39">
        <v>2021</v>
      </c>
      <c r="AU498" s="21" t="s">
        <v>960</v>
      </c>
      <c r="AV498" s="21" t="s">
        <v>255</v>
      </c>
      <c r="AW498" s="21" t="s">
        <v>126</v>
      </c>
      <c r="AX498" s="21" t="s">
        <v>1326</v>
      </c>
      <c r="AY498" s="21" t="str">
        <f>"https://doi.org/"&amp;Table1[[#This Row],[DOI]]</f>
        <v>https://doi.org/10.1016/j.resconrec.2021.105512</v>
      </c>
      <c r="AZ498" s="21" t="s">
        <v>120</v>
      </c>
      <c r="BA498" s="21"/>
      <c r="BB498" s="21" t="s">
        <v>965</v>
      </c>
      <c r="BC498" s="21"/>
      <c r="BD498" s="21"/>
      <c r="BE498" s="21" t="s">
        <v>1347</v>
      </c>
      <c r="BF498" s="21"/>
      <c r="BG498" s="21"/>
      <c r="BH498" s="21"/>
      <c r="BI498" s="21"/>
      <c r="BJ498" s="21"/>
      <c r="BK498" s="21"/>
      <c r="BL498" s="21"/>
      <c r="BM498" s="21"/>
      <c r="BN498" s="21"/>
      <c r="BO498" s="21"/>
      <c r="BP498" s="21"/>
      <c r="BQ498" s="21"/>
      <c r="BR498" s="21"/>
      <c r="BS498" s="21"/>
      <c r="BT498" s="21"/>
      <c r="BU498" s="21"/>
      <c r="BV498" s="21"/>
      <c r="BW498" s="22" t="s">
        <v>135</v>
      </c>
      <c r="BX498" s="23" t="str">
        <f>_xlfn.XLOOKUP(BW498,dimensions_items!$B$4:$B$35,dimensions_items!$C$4:$C$35,"NULL",0)</f>
        <v>R5.2OECD</v>
      </c>
      <c r="BY498" s="23" t="s">
        <v>46</v>
      </c>
      <c r="BZ498" s="22" t="s">
        <v>26</v>
      </c>
      <c r="CA498" s="22" t="s">
        <v>18</v>
      </c>
      <c r="CB498" s="22" t="s">
        <v>19</v>
      </c>
      <c r="CC498" s="21" t="str">
        <f t="shared" si="24"/>
        <v>NR</v>
      </c>
      <c r="CD498" s="21" t="str">
        <f t="shared" si="25"/>
        <v>C</v>
      </c>
      <c r="CE498" s="21" t="str">
        <f t="shared" si="26"/>
        <v>OECD_EU15</v>
      </c>
      <c r="CF498" s="21">
        <f>IF(ISNUMBER(Table1[[#This Row],[concrete]]),Table1[[#This Row],[concrete]],IF(AND(ISNUMBER(Table1[[#This Row],[cement]]),ISNUMBER(Table1[[#This Row],[aggregates]])),Table1[[#This Row],[cement]]+Table1[[#This Row],[aggregates]],""))</f>
        <v>1302.5999999999999</v>
      </c>
    </row>
    <row r="499" spans="1:84" s="8" customFormat="1">
      <c r="A499" s="10">
        <v>497</v>
      </c>
      <c r="B499" s="21" t="s">
        <v>795</v>
      </c>
      <c r="C499" s="21" t="s">
        <v>958</v>
      </c>
      <c r="D499" s="39">
        <v>2001</v>
      </c>
      <c r="E499" s="10"/>
      <c r="F499" s="39">
        <v>53.9</v>
      </c>
      <c r="G499" s="39"/>
      <c r="H499" s="39">
        <v>0.2</v>
      </c>
      <c r="I499" s="39"/>
      <c r="J499" s="120"/>
      <c r="K499" s="120"/>
      <c r="L499" s="120"/>
      <c r="M499" s="120">
        <v>1427.3</v>
      </c>
      <c r="N499" s="120"/>
      <c r="O499" s="120"/>
      <c r="P499" s="120"/>
      <c r="Q499" s="120">
        <v>4.5999999999999996</v>
      </c>
      <c r="R499" s="120"/>
      <c r="S499" s="120">
        <v>3.1</v>
      </c>
      <c r="T499" s="120"/>
      <c r="U499" s="120">
        <v>11.1</v>
      </c>
      <c r="V499" s="120"/>
      <c r="W499" s="120"/>
      <c r="X499" s="120"/>
      <c r="Y499" s="120"/>
      <c r="Z499" s="120"/>
      <c r="AA499" s="120">
        <v>3.9</v>
      </c>
      <c r="AB499" s="120">
        <v>0.7</v>
      </c>
      <c r="AC499" s="120"/>
      <c r="AD499" s="120">
        <v>0.2</v>
      </c>
      <c r="AE499" s="120">
        <v>0.1</v>
      </c>
      <c r="AF499" s="120"/>
      <c r="AG499" s="120"/>
      <c r="AH499" s="120"/>
      <c r="AI499" s="120">
        <v>0.6</v>
      </c>
      <c r="AJ499" s="120"/>
      <c r="AK499" s="120"/>
      <c r="AL499" s="32" t="s">
        <v>978</v>
      </c>
      <c r="AM499" s="39"/>
      <c r="AN499" s="21" t="s">
        <v>353</v>
      </c>
      <c r="AO499" s="21" t="s">
        <v>192</v>
      </c>
      <c r="AP499" s="21" t="s">
        <v>601</v>
      </c>
      <c r="AQ499" s="21" t="s">
        <v>121</v>
      </c>
      <c r="AR499" s="21"/>
      <c r="AS499" s="8" t="s">
        <v>1365</v>
      </c>
      <c r="AT499" s="39">
        <v>2021</v>
      </c>
      <c r="AU499" s="21" t="s">
        <v>960</v>
      </c>
      <c r="AV499" s="21" t="s">
        <v>255</v>
      </c>
      <c r="AW499" s="21" t="s">
        <v>126</v>
      </c>
      <c r="AX499" s="21" t="s">
        <v>1326</v>
      </c>
      <c r="AY499" s="21" t="str">
        <f>"https://doi.org/"&amp;Table1[[#This Row],[DOI]]</f>
        <v>https://doi.org/10.1016/j.resconrec.2021.105512</v>
      </c>
      <c r="AZ499" s="21" t="s">
        <v>120</v>
      </c>
      <c r="BA499" s="21"/>
      <c r="BB499" s="21" t="s">
        <v>979</v>
      </c>
      <c r="BC499" s="21"/>
      <c r="BD499" s="21"/>
      <c r="BE499" s="21" t="s">
        <v>1347</v>
      </c>
      <c r="BF499" s="21"/>
      <c r="BG499" s="21"/>
      <c r="BH499" s="21"/>
      <c r="BI499" s="21"/>
      <c r="BJ499" s="21"/>
      <c r="BK499" s="21"/>
      <c r="BL499" s="21"/>
      <c r="BM499" s="21"/>
      <c r="BN499" s="21"/>
      <c r="BO499" s="21"/>
      <c r="BP499" s="21"/>
      <c r="BQ499" s="21"/>
      <c r="BR499" s="21"/>
      <c r="BS499" s="21"/>
      <c r="BT499" s="21"/>
      <c r="BU499" s="21"/>
      <c r="BV499" s="21"/>
      <c r="BW499" s="22" t="s">
        <v>135</v>
      </c>
      <c r="BX499" s="23" t="str">
        <f>_xlfn.XLOOKUP(BW499,dimensions_items!$B$4:$B$35,dimensions_items!$C$4:$C$35,"NULL",0)</f>
        <v>R5.2OECD</v>
      </c>
      <c r="BY499" s="23" t="s">
        <v>46</v>
      </c>
      <c r="BZ499" s="22" t="s">
        <v>26</v>
      </c>
      <c r="CA499" s="22" t="s">
        <v>18</v>
      </c>
      <c r="CB499" s="22" t="s">
        <v>19</v>
      </c>
      <c r="CC499" s="21" t="str">
        <f t="shared" si="24"/>
        <v>NR</v>
      </c>
      <c r="CD499" s="21" t="str">
        <f t="shared" si="25"/>
        <v>C</v>
      </c>
      <c r="CE499" s="21" t="str">
        <f t="shared" si="26"/>
        <v>OECD_EU15</v>
      </c>
      <c r="CF499" s="21">
        <f>IF(ISNUMBER(Table1[[#This Row],[concrete]]),Table1[[#This Row],[concrete]],IF(AND(ISNUMBER(Table1[[#This Row],[cement]]),ISNUMBER(Table1[[#This Row],[aggregates]])),Table1[[#This Row],[cement]]+Table1[[#This Row],[aggregates]],""))</f>
        <v>1427.3</v>
      </c>
    </row>
    <row r="500" spans="1:84" s="8" customFormat="1">
      <c r="A500" s="10">
        <v>498</v>
      </c>
      <c r="B500" s="21" t="s">
        <v>795</v>
      </c>
      <c r="C500" s="21" t="s">
        <v>958</v>
      </c>
      <c r="D500" s="39"/>
      <c r="E500" s="10">
        <v>1948</v>
      </c>
      <c r="F500" s="39">
        <v>65.8</v>
      </c>
      <c r="G500" s="39"/>
      <c r="H500" s="39"/>
      <c r="I500" s="39"/>
      <c r="J500" s="120"/>
      <c r="K500" s="120"/>
      <c r="L500" s="120"/>
      <c r="M500" s="120">
        <v>500</v>
      </c>
      <c r="N500" s="120"/>
      <c r="O500" s="120"/>
      <c r="P500" s="120">
        <v>285.2</v>
      </c>
      <c r="Q500" s="120"/>
      <c r="R500" s="120"/>
      <c r="S500" s="120"/>
      <c r="T500" s="120"/>
      <c r="U500" s="120"/>
      <c r="V500" s="120"/>
      <c r="W500" s="120"/>
      <c r="X500" s="120"/>
      <c r="Y500" s="120"/>
      <c r="Z500" s="120"/>
      <c r="AA500" s="120"/>
      <c r="AB500" s="120">
        <v>0.5</v>
      </c>
      <c r="AC500" s="120"/>
      <c r="AD500" s="120"/>
      <c r="AE500" s="120"/>
      <c r="AF500" s="120"/>
      <c r="AG500" s="120"/>
      <c r="AH500" s="120"/>
      <c r="AI500" s="120"/>
      <c r="AJ500" s="120"/>
      <c r="AK500" s="120"/>
      <c r="AL500" s="32" t="s">
        <v>980</v>
      </c>
      <c r="AM500" s="39"/>
      <c r="AN500" s="21" t="s">
        <v>353</v>
      </c>
      <c r="AO500" s="21" t="s">
        <v>210</v>
      </c>
      <c r="AP500" s="21" t="s">
        <v>601</v>
      </c>
      <c r="AQ500" s="21" t="s">
        <v>121</v>
      </c>
      <c r="AR500" s="21"/>
      <c r="AS500" s="8" t="s">
        <v>1365</v>
      </c>
      <c r="AT500" s="39">
        <v>2021</v>
      </c>
      <c r="AU500" s="21" t="s">
        <v>960</v>
      </c>
      <c r="AV500" s="21" t="s">
        <v>255</v>
      </c>
      <c r="AW500" s="21" t="s">
        <v>126</v>
      </c>
      <c r="AX500" s="21" t="s">
        <v>1326</v>
      </c>
      <c r="AY500" s="21" t="str">
        <f>"https://doi.org/"&amp;Table1[[#This Row],[DOI]]</f>
        <v>https://doi.org/10.1016/j.resconrec.2021.105512</v>
      </c>
      <c r="AZ500" s="21" t="s">
        <v>120</v>
      </c>
      <c r="BA500" s="21"/>
      <c r="BB500" s="21"/>
      <c r="BC500" s="21"/>
      <c r="BD500" s="21"/>
      <c r="BE500" s="21" t="s">
        <v>1347</v>
      </c>
      <c r="BF500" s="21"/>
      <c r="BG500" s="21"/>
      <c r="BH500" s="21"/>
      <c r="BI500" s="21"/>
      <c r="BJ500" s="21"/>
      <c r="BK500" s="21"/>
      <c r="BL500" s="21"/>
      <c r="BM500" s="21"/>
      <c r="BN500" s="21"/>
      <c r="BO500" s="21"/>
      <c r="BP500" s="21"/>
      <c r="BQ500" s="21"/>
      <c r="BR500" s="21"/>
      <c r="BS500" s="21"/>
      <c r="BT500" s="21"/>
      <c r="BU500" s="21"/>
      <c r="BV500" s="21"/>
      <c r="BW500" s="22" t="s">
        <v>135</v>
      </c>
      <c r="BX500" s="23" t="str">
        <f>_xlfn.XLOOKUP(BW500,dimensions_items!$B$4:$B$35,dimensions_items!$C$4:$C$35,"NULL",0)</f>
        <v>R5.2OECD</v>
      </c>
      <c r="BY500" s="23" t="s">
        <v>47</v>
      </c>
      <c r="BZ500" s="22" t="s">
        <v>26</v>
      </c>
      <c r="CA500" s="22" t="s">
        <v>18</v>
      </c>
      <c r="CB500" s="22" t="s">
        <v>19</v>
      </c>
      <c r="CC500" s="21" t="str">
        <f t="shared" si="24"/>
        <v>NR</v>
      </c>
      <c r="CD500" s="21" t="str">
        <f t="shared" si="25"/>
        <v>C</v>
      </c>
      <c r="CE500" s="21" t="str">
        <f t="shared" si="26"/>
        <v>OECD_EU15</v>
      </c>
      <c r="CF500" s="21">
        <f>IF(ISNUMBER(Table1[[#This Row],[concrete]]),Table1[[#This Row],[concrete]],IF(AND(ISNUMBER(Table1[[#This Row],[cement]]),ISNUMBER(Table1[[#This Row],[aggregates]])),Table1[[#This Row],[cement]]+Table1[[#This Row],[aggregates]],""))</f>
        <v>500</v>
      </c>
    </row>
    <row r="501" spans="1:84" s="8" customFormat="1">
      <c r="A501" s="10">
        <v>499</v>
      </c>
      <c r="B501" s="21" t="s">
        <v>795</v>
      </c>
      <c r="C501" s="21" t="s">
        <v>958</v>
      </c>
      <c r="D501" s="39">
        <v>1948</v>
      </c>
      <c r="E501" s="10"/>
      <c r="F501" s="39">
        <v>83.4</v>
      </c>
      <c r="G501" s="39"/>
      <c r="H501" s="39"/>
      <c r="I501" s="39"/>
      <c r="J501" s="120"/>
      <c r="K501" s="120"/>
      <c r="L501" s="120"/>
      <c r="M501" s="120">
        <v>400</v>
      </c>
      <c r="N501" s="120"/>
      <c r="O501" s="120"/>
      <c r="P501" s="120"/>
      <c r="Q501" s="120"/>
      <c r="R501" s="120"/>
      <c r="S501" s="120">
        <v>1.1000000000000001</v>
      </c>
      <c r="T501" s="120"/>
      <c r="U501" s="120">
        <v>33</v>
      </c>
      <c r="V501" s="120"/>
      <c r="W501" s="120"/>
      <c r="X501" s="120"/>
      <c r="Y501" s="120"/>
      <c r="Z501" s="120"/>
      <c r="AA501" s="120"/>
      <c r="AB501" s="120">
        <v>0.6</v>
      </c>
      <c r="AC501" s="120"/>
      <c r="AD501" s="120"/>
      <c r="AE501" s="120"/>
      <c r="AF501" s="120"/>
      <c r="AG501" s="120"/>
      <c r="AH501" s="120"/>
      <c r="AI501" s="120">
        <v>4</v>
      </c>
      <c r="AJ501" s="120"/>
      <c r="AK501" s="120"/>
      <c r="AL501" s="32" t="s">
        <v>980</v>
      </c>
      <c r="AM501" s="39"/>
      <c r="AN501" s="21" t="s">
        <v>353</v>
      </c>
      <c r="AO501" s="21" t="s">
        <v>210</v>
      </c>
      <c r="AP501" s="21" t="s">
        <v>601</v>
      </c>
      <c r="AQ501" s="21" t="s">
        <v>121</v>
      </c>
      <c r="AR501" s="21"/>
      <c r="AS501" s="8" t="s">
        <v>1365</v>
      </c>
      <c r="AT501" s="39">
        <v>2021</v>
      </c>
      <c r="AU501" s="21" t="s">
        <v>960</v>
      </c>
      <c r="AV501" s="21" t="s">
        <v>255</v>
      </c>
      <c r="AW501" s="21" t="s">
        <v>126</v>
      </c>
      <c r="AX501" s="21" t="s">
        <v>1326</v>
      </c>
      <c r="AY501" s="21" t="str">
        <f>"https://doi.org/"&amp;Table1[[#This Row],[DOI]]</f>
        <v>https://doi.org/10.1016/j.resconrec.2021.105512</v>
      </c>
      <c r="AZ501" s="21" t="s">
        <v>120</v>
      </c>
      <c r="BA501" s="21"/>
      <c r="BB501" s="21" t="s">
        <v>969</v>
      </c>
      <c r="BC501" s="21"/>
      <c r="BD501" s="21"/>
      <c r="BE501" s="21" t="s">
        <v>1347</v>
      </c>
      <c r="BF501" s="21"/>
      <c r="BG501" s="21"/>
      <c r="BH501" s="21"/>
      <c r="BI501" s="21"/>
      <c r="BJ501" s="21"/>
      <c r="BK501" s="21"/>
      <c r="BL501" s="21"/>
      <c r="BM501" s="21"/>
      <c r="BN501" s="21"/>
      <c r="BO501" s="21"/>
      <c r="BP501" s="21"/>
      <c r="BQ501" s="21"/>
      <c r="BR501" s="21"/>
      <c r="BS501" s="21"/>
      <c r="BT501" s="21"/>
      <c r="BU501" s="21"/>
      <c r="BV501" s="21"/>
      <c r="BW501" s="22" t="s">
        <v>135</v>
      </c>
      <c r="BX501" s="23" t="str">
        <f>_xlfn.XLOOKUP(BW501,dimensions_items!$B$4:$B$35,dimensions_items!$C$4:$C$35,"NULL",0)</f>
        <v>R5.2OECD</v>
      </c>
      <c r="BY501" s="23" t="s">
        <v>47</v>
      </c>
      <c r="BZ501" s="22" t="s">
        <v>26</v>
      </c>
      <c r="CA501" s="22" t="s">
        <v>18</v>
      </c>
      <c r="CB501" s="22" t="s">
        <v>19</v>
      </c>
      <c r="CC501" s="21" t="str">
        <f t="shared" si="24"/>
        <v>NR</v>
      </c>
      <c r="CD501" s="21" t="str">
        <f t="shared" si="25"/>
        <v>C</v>
      </c>
      <c r="CE501" s="21" t="str">
        <f t="shared" si="26"/>
        <v>OECD_EU15</v>
      </c>
      <c r="CF501" s="21">
        <f>IF(ISNUMBER(Table1[[#This Row],[concrete]]),Table1[[#This Row],[concrete]],IF(AND(ISNUMBER(Table1[[#This Row],[cement]]),ISNUMBER(Table1[[#This Row],[aggregates]])),Table1[[#This Row],[cement]]+Table1[[#This Row],[aggregates]],""))</f>
        <v>400</v>
      </c>
    </row>
    <row r="502" spans="1:84" s="8" customFormat="1">
      <c r="A502" s="10">
        <v>500</v>
      </c>
      <c r="B502" s="21" t="s">
        <v>688</v>
      </c>
      <c r="C502" s="21" t="s">
        <v>981</v>
      </c>
      <c r="D502" s="39"/>
      <c r="E502" s="10">
        <v>1930</v>
      </c>
      <c r="F502" s="39"/>
      <c r="G502" s="39"/>
      <c r="H502" s="39"/>
      <c r="I502" s="39"/>
      <c r="J502" s="120">
        <v>105</v>
      </c>
      <c r="K502" s="120"/>
      <c r="L502" s="120"/>
      <c r="M502" s="120"/>
      <c r="N502" s="120"/>
      <c r="O502" s="120">
        <v>9</v>
      </c>
      <c r="P502" s="120">
        <v>637</v>
      </c>
      <c r="Q502" s="120"/>
      <c r="R502" s="120"/>
      <c r="S502" s="120"/>
      <c r="T502" s="120"/>
      <c r="U502" s="120">
        <v>4</v>
      </c>
      <c r="V502" s="120"/>
      <c r="W502" s="120"/>
      <c r="X502" s="120"/>
      <c r="Y502" s="120"/>
      <c r="Z502" s="120"/>
      <c r="AA502" s="120"/>
      <c r="AB502" s="120"/>
      <c r="AC502" s="120"/>
      <c r="AD502" s="120"/>
      <c r="AE502" s="120"/>
      <c r="AF502" s="120"/>
      <c r="AG502" s="120"/>
      <c r="AH502" s="120"/>
      <c r="AI502" s="120"/>
      <c r="AJ502" s="120"/>
      <c r="AK502" s="120"/>
      <c r="AL502" s="21" t="s">
        <v>982</v>
      </c>
      <c r="AM502" s="39"/>
      <c r="AN502" s="21" t="s">
        <v>118</v>
      </c>
      <c r="AO502" s="21" t="s">
        <v>20</v>
      </c>
      <c r="AP502" s="21" t="s">
        <v>601</v>
      </c>
      <c r="AQ502" s="21" t="s">
        <v>121</v>
      </c>
      <c r="AR502" s="21"/>
      <c r="AS502" s="8" t="s">
        <v>1366</v>
      </c>
      <c r="AT502" s="39">
        <v>2021</v>
      </c>
      <c r="AU502" s="21" t="s">
        <v>983</v>
      </c>
      <c r="AV502" s="21" t="s">
        <v>217</v>
      </c>
      <c r="AW502" s="21" t="s">
        <v>126</v>
      </c>
      <c r="AX502" s="50" t="s">
        <v>1327</v>
      </c>
      <c r="AY502" s="21" t="str">
        <f>"https://doi.org/"&amp;Table1[[#This Row],[DOI]]</f>
        <v>https://doi.org/10.1016/j.jclepro.2020.124501</v>
      </c>
      <c r="AZ502" s="21" t="s">
        <v>120</v>
      </c>
      <c r="BA502" s="21"/>
      <c r="BB502" s="21"/>
      <c r="BC502" s="21"/>
      <c r="BD502" s="21"/>
      <c r="BE502" s="21" t="s">
        <v>1347</v>
      </c>
      <c r="BF502" s="21"/>
      <c r="BG502" s="21"/>
      <c r="BH502" s="21"/>
      <c r="BI502" s="21"/>
      <c r="BJ502" s="21"/>
      <c r="BK502" s="21"/>
      <c r="BL502" s="21"/>
      <c r="BM502" s="21"/>
      <c r="BN502" s="21"/>
      <c r="BO502" s="21"/>
      <c r="BP502" s="21"/>
      <c r="BQ502" s="21"/>
      <c r="BR502" s="21"/>
      <c r="BS502" s="21"/>
      <c r="BT502" s="21"/>
      <c r="BU502" s="21"/>
      <c r="BV502" s="21"/>
      <c r="BW502" s="22" t="s">
        <v>697</v>
      </c>
      <c r="BX502" s="23" t="str">
        <f>_xlfn.XLOOKUP(BW502,dimensions_items!$B$4:$B$35,dimensions_items!$C$4:$C$35,"NULL",0)</f>
        <v>R5.2OECD</v>
      </c>
      <c r="BY502" s="23" t="s">
        <v>16</v>
      </c>
      <c r="BZ502" s="22" t="s">
        <v>31</v>
      </c>
      <c r="CA502" s="22" t="s">
        <v>18</v>
      </c>
      <c r="CB502" s="22" t="s">
        <v>19</v>
      </c>
      <c r="CC502" s="21" t="str">
        <f t="shared" si="24"/>
        <v>RS</v>
      </c>
      <c r="CD502" s="21" t="str">
        <f t="shared" si="25"/>
        <v>U</v>
      </c>
      <c r="CE502" s="21" t="str">
        <f t="shared" si="26"/>
        <v>OECD_CAN</v>
      </c>
      <c r="CF502" s="21" t="str">
        <f>IF(ISNUMBER(Table1[[#This Row],[concrete]]),Table1[[#This Row],[concrete]],IF(AND(ISNUMBER(Table1[[#This Row],[cement]]),ISNUMBER(Table1[[#This Row],[aggregates]])),Table1[[#This Row],[cement]]+Table1[[#This Row],[aggregates]],""))</f>
        <v/>
      </c>
    </row>
    <row r="503" spans="1:84" s="8" customFormat="1">
      <c r="A503" s="10">
        <v>501</v>
      </c>
      <c r="B503" s="21" t="s">
        <v>688</v>
      </c>
      <c r="C503" s="21" t="s">
        <v>981</v>
      </c>
      <c r="D503" s="39">
        <v>1930</v>
      </c>
      <c r="E503" s="10">
        <v>1960</v>
      </c>
      <c r="F503" s="39"/>
      <c r="G503" s="39"/>
      <c r="H503" s="39"/>
      <c r="I503" s="39"/>
      <c r="J503" s="120">
        <v>120</v>
      </c>
      <c r="K503" s="120"/>
      <c r="L503" s="120"/>
      <c r="M503" s="120">
        <v>323</v>
      </c>
      <c r="N503" s="120"/>
      <c r="O503" s="120">
        <v>199</v>
      </c>
      <c r="P503" s="120">
        <v>145</v>
      </c>
      <c r="Q503" s="120"/>
      <c r="R503" s="120"/>
      <c r="S503" s="120">
        <v>140</v>
      </c>
      <c r="T503" s="120"/>
      <c r="U503" s="120">
        <v>9</v>
      </c>
      <c r="V503" s="120"/>
      <c r="W503" s="120"/>
      <c r="X503" s="120"/>
      <c r="Y503" s="120"/>
      <c r="Z503" s="120"/>
      <c r="AA503" s="120"/>
      <c r="AB503" s="120"/>
      <c r="AC503" s="120"/>
      <c r="AD503" s="120"/>
      <c r="AE503" s="120"/>
      <c r="AF503" s="120"/>
      <c r="AG503" s="120"/>
      <c r="AH503" s="120"/>
      <c r="AI503" s="120"/>
      <c r="AJ503" s="120"/>
      <c r="AK503" s="120"/>
      <c r="AL503" s="21" t="s">
        <v>982</v>
      </c>
      <c r="AM503" s="39"/>
      <c r="AN503" s="21" t="s">
        <v>118</v>
      </c>
      <c r="AO503" s="21" t="s">
        <v>20</v>
      </c>
      <c r="AP503" s="21" t="s">
        <v>601</v>
      </c>
      <c r="AQ503" s="21" t="s">
        <v>121</v>
      </c>
      <c r="AR503" s="21"/>
      <c r="AS503" s="8" t="s">
        <v>1366</v>
      </c>
      <c r="AT503" s="39">
        <v>2021</v>
      </c>
      <c r="AU503" s="21" t="s">
        <v>983</v>
      </c>
      <c r="AV503" s="21" t="s">
        <v>217</v>
      </c>
      <c r="AW503" s="21" t="s">
        <v>126</v>
      </c>
      <c r="AX503" s="21" t="s">
        <v>1327</v>
      </c>
      <c r="AY503" s="21" t="str">
        <f>"https://doi.org/"&amp;Table1[[#This Row],[DOI]]</f>
        <v>https://doi.org/10.1016/j.jclepro.2020.124501</v>
      </c>
      <c r="AZ503" s="21" t="s">
        <v>120</v>
      </c>
      <c r="BA503" s="21"/>
      <c r="BB503" s="21"/>
      <c r="BC503" s="21"/>
      <c r="BD503" s="21"/>
      <c r="BE503" s="21" t="s">
        <v>1347</v>
      </c>
      <c r="BF503" s="21"/>
      <c r="BG503" s="21"/>
      <c r="BH503" s="21"/>
      <c r="BI503" s="21"/>
      <c r="BJ503" s="21"/>
      <c r="BK503" s="21"/>
      <c r="BL503" s="21"/>
      <c r="BM503" s="21"/>
      <c r="BN503" s="21"/>
      <c r="BO503" s="21"/>
      <c r="BP503" s="21"/>
      <c r="BQ503" s="21"/>
      <c r="BR503" s="21"/>
      <c r="BS503" s="21"/>
      <c r="BT503" s="21"/>
      <c r="BU503" s="21"/>
      <c r="BV503" s="21"/>
      <c r="BW503" s="22" t="s">
        <v>697</v>
      </c>
      <c r="BX503" s="23" t="str">
        <f>_xlfn.XLOOKUP(BW503,dimensions_items!$B$4:$B$35,dimensions_items!$C$4:$C$35,"NULL",0)</f>
        <v>R5.2OECD</v>
      </c>
      <c r="BY503" s="23" t="s">
        <v>16</v>
      </c>
      <c r="BZ503" s="22" t="s">
        <v>31</v>
      </c>
      <c r="CA503" s="22" t="s">
        <v>18</v>
      </c>
      <c r="CB503" s="22" t="s">
        <v>19</v>
      </c>
      <c r="CC503" s="21" t="str">
        <f t="shared" si="24"/>
        <v>RS</v>
      </c>
      <c r="CD503" s="21" t="str">
        <f t="shared" si="25"/>
        <v>U</v>
      </c>
      <c r="CE503" s="21" t="str">
        <f t="shared" si="26"/>
        <v>OECD_CAN</v>
      </c>
      <c r="CF503" s="21">
        <f>IF(ISNUMBER(Table1[[#This Row],[concrete]]),Table1[[#This Row],[concrete]],IF(AND(ISNUMBER(Table1[[#This Row],[cement]]),ISNUMBER(Table1[[#This Row],[aggregates]])),Table1[[#This Row],[cement]]+Table1[[#This Row],[aggregates]],""))</f>
        <v>323</v>
      </c>
    </row>
    <row r="504" spans="1:84" s="8" customFormat="1">
      <c r="A504" s="10">
        <v>502</v>
      </c>
      <c r="B504" s="21" t="s">
        <v>688</v>
      </c>
      <c r="C504" s="21" t="s">
        <v>981</v>
      </c>
      <c r="D504" s="39">
        <v>1961</v>
      </c>
      <c r="E504" s="10">
        <v>1975</v>
      </c>
      <c r="F504" s="39"/>
      <c r="G504" s="39"/>
      <c r="H504" s="39"/>
      <c r="I504" s="39"/>
      <c r="J504" s="120">
        <v>86</v>
      </c>
      <c r="K504" s="120"/>
      <c r="L504" s="120"/>
      <c r="M504" s="120">
        <v>388</v>
      </c>
      <c r="N504" s="120"/>
      <c r="O504" s="120">
        <v>171</v>
      </c>
      <c r="P504" s="120">
        <v>141</v>
      </c>
      <c r="Q504" s="120"/>
      <c r="R504" s="120"/>
      <c r="S504" s="120">
        <v>97</v>
      </c>
      <c r="T504" s="120"/>
      <c r="U504" s="120">
        <v>5</v>
      </c>
      <c r="V504" s="120"/>
      <c r="W504" s="120"/>
      <c r="X504" s="120"/>
      <c r="Y504" s="120"/>
      <c r="Z504" s="120"/>
      <c r="AA504" s="120"/>
      <c r="AB504" s="120"/>
      <c r="AC504" s="120"/>
      <c r="AD504" s="120"/>
      <c r="AE504" s="120"/>
      <c r="AF504" s="120"/>
      <c r="AG504" s="120"/>
      <c r="AH504" s="120"/>
      <c r="AI504" s="120"/>
      <c r="AJ504" s="120"/>
      <c r="AK504" s="120"/>
      <c r="AL504" s="21" t="s">
        <v>982</v>
      </c>
      <c r="AM504" s="39"/>
      <c r="AN504" s="21" t="s">
        <v>118</v>
      </c>
      <c r="AO504" s="21" t="s">
        <v>20</v>
      </c>
      <c r="AP504" s="21" t="s">
        <v>601</v>
      </c>
      <c r="AQ504" s="21" t="s">
        <v>121</v>
      </c>
      <c r="AR504" s="21"/>
      <c r="AS504" s="8" t="s">
        <v>1366</v>
      </c>
      <c r="AT504" s="39">
        <v>2021</v>
      </c>
      <c r="AU504" s="21" t="s">
        <v>983</v>
      </c>
      <c r="AV504" s="21" t="s">
        <v>217</v>
      </c>
      <c r="AW504" s="21" t="s">
        <v>126</v>
      </c>
      <c r="AX504" s="21" t="s">
        <v>1327</v>
      </c>
      <c r="AY504" s="21" t="str">
        <f>"https://doi.org/"&amp;Table1[[#This Row],[DOI]]</f>
        <v>https://doi.org/10.1016/j.jclepro.2020.124501</v>
      </c>
      <c r="AZ504" s="21" t="s">
        <v>120</v>
      </c>
      <c r="BA504" s="21"/>
      <c r="BB504" s="21"/>
      <c r="BC504" s="21"/>
      <c r="BD504" s="21"/>
      <c r="BE504" s="21" t="s">
        <v>1347</v>
      </c>
      <c r="BF504" s="21"/>
      <c r="BG504" s="21"/>
      <c r="BH504" s="21"/>
      <c r="BI504" s="21"/>
      <c r="BJ504" s="21"/>
      <c r="BK504" s="21"/>
      <c r="BL504" s="21"/>
      <c r="BM504" s="21"/>
      <c r="BN504" s="21"/>
      <c r="BO504" s="21"/>
      <c r="BP504" s="21"/>
      <c r="BQ504" s="21"/>
      <c r="BR504" s="21"/>
      <c r="BS504" s="21"/>
      <c r="BT504" s="21"/>
      <c r="BU504" s="21"/>
      <c r="BV504" s="21"/>
      <c r="BW504" s="22" t="s">
        <v>697</v>
      </c>
      <c r="BX504" s="23" t="str">
        <f>_xlfn.XLOOKUP(BW504,dimensions_items!$B$4:$B$35,dimensions_items!$C$4:$C$35,"NULL",0)</f>
        <v>R5.2OECD</v>
      </c>
      <c r="BY504" s="23" t="s">
        <v>16</v>
      </c>
      <c r="BZ504" s="22" t="s">
        <v>31</v>
      </c>
      <c r="CA504" s="22" t="s">
        <v>18</v>
      </c>
      <c r="CB504" s="22" t="s">
        <v>19</v>
      </c>
      <c r="CC504" s="21" t="str">
        <f t="shared" si="24"/>
        <v>RS</v>
      </c>
      <c r="CD504" s="21" t="str">
        <f t="shared" si="25"/>
        <v>U</v>
      </c>
      <c r="CE504" s="21" t="str">
        <f t="shared" si="26"/>
        <v>OECD_CAN</v>
      </c>
      <c r="CF504" s="21">
        <f>IF(ISNUMBER(Table1[[#This Row],[concrete]]),Table1[[#This Row],[concrete]],IF(AND(ISNUMBER(Table1[[#This Row],[cement]]),ISNUMBER(Table1[[#This Row],[aggregates]])),Table1[[#This Row],[cement]]+Table1[[#This Row],[aggregates]],""))</f>
        <v>388</v>
      </c>
    </row>
    <row r="505" spans="1:84" s="8" customFormat="1">
      <c r="A505" s="10">
        <v>503</v>
      </c>
      <c r="B505" s="21" t="s">
        <v>688</v>
      </c>
      <c r="C505" s="21" t="s">
        <v>981</v>
      </c>
      <c r="D505" s="39">
        <v>1976</v>
      </c>
      <c r="E505" s="10">
        <v>1999</v>
      </c>
      <c r="F505" s="39"/>
      <c r="G505" s="39"/>
      <c r="H505" s="39"/>
      <c r="I505" s="39"/>
      <c r="J505" s="120">
        <v>84.81</v>
      </c>
      <c r="K505" s="120"/>
      <c r="L505" s="120"/>
      <c r="M505" s="120">
        <v>547</v>
      </c>
      <c r="N505" s="120"/>
      <c r="O505" s="120">
        <v>184</v>
      </c>
      <c r="P505" s="120">
        <v>186</v>
      </c>
      <c r="Q505" s="120"/>
      <c r="R505" s="120"/>
      <c r="S505" s="120">
        <v>111</v>
      </c>
      <c r="T505" s="120"/>
      <c r="U505" s="120">
        <v>11</v>
      </c>
      <c r="V505" s="120"/>
      <c r="W505" s="120"/>
      <c r="X505" s="120"/>
      <c r="Y505" s="120"/>
      <c r="Z505" s="120"/>
      <c r="AA505" s="120"/>
      <c r="AB505" s="120"/>
      <c r="AC505" s="120"/>
      <c r="AD505" s="120"/>
      <c r="AE505" s="120"/>
      <c r="AF505" s="120"/>
      <c r="AG505" s="120"/>
      <c r="AH505" s="120"/>
      <c r="AI505" s="120"/>
      <c r="AJ505" s="120"/>
      <c r="AK505" s="120"/>
      <c r="AL505" s="21" t="s">
        <v>982</v>
      </c>
      <c r="AM505" s="39"/>
      <c r="AN505" s="21" t="s">
        <v>118</v>
      </c>
      <c r="AO505" s="21" t="s">
        <v>20</v>
      </c>
      <c r="AP505" s="21" t="s">
        <v>601</v>
      </c>
      <c r="AQ505" s="21" t="s">
        <v>121</v>
      </c>
      <c r="AR505" s="21"/>
      <c r="AS505" s="8" t="s">
        <v>1366</v>
      </c>
      <c r="AT505" s="39">
        <v>2021</v>
      </c>
      <c r="AU505" s="21" t="s">
        <v>983</v>
      </c>
      <c r="AV505" s="21" t="s">
        <v>217</v>
      </c>
      <c r="AW505" s="21" t="s">
        <v>126</v>
      </c>
      <c r="AX505" s="21" t="s">
        <v>1327</v>
      </c>
      <c r="AY505" s="21" t="str">
        <f>"https://doi.org/"&amp;Table1[[#This Row],[DOI]]</f>
        <v>https://doi.org/10.1016/j.jclepro.2020.124501</v>
      </c>
      <c r="AZ505" s="21" t="s">
        <v>120</v>
      </c>
      <c r="BA505" s="21"/>
      <c r="BB505" s="21"/>
      <c r="BC505" s="21"/>
      <c r="BD505" s="21"/>
      <c r="BE505" s="21" t="s">
        <v>1347</v>
      </c>
      <c r="BF505" s="21"/>
      <c r="BG505" s="21"/>
      <c r="BH505" s="21"/>
      <c r="BI505" s="21"/>
      <c r="BJ505" s="21"/>
      <c r="BK505" s="21"/>
      <c r="BL505" s="21"/>
      <c r="BM505" s="21"/>
      <c r="BN505" s="21"/>
      <c r="BO505" s="21"/>
      <c r="BP505" s="21"/>
      <c r="BQ505" s="21"/>
      <c r="BR505" s="21"/>
      <c r="BS505" s="21"/>
      <c r="BT505" s="21"/>
      <c r="BU505" s="21"/>
      <c r="BV505" s="21"/>
      <c r="BW505" s="22" t="s">
        <v>697</v>
      </c>
      <c r="BX505" s="23" t="str">
        <f>_xlfn.XLOOKUP(BW505,dimensions_items!$B$4:$B$35,dimensions_items!$C$4:$C$35,"NULL",0)</f>
        <v>R5.2OECD</v>
      </c>
      <c r="BY505" s="23" t="s">
        <v>16</v>
      </c>
      <c r="BZ505" s="22" t="s">
        <v>31</v>
      </c>
      <c r="CA505" s="22" t="s">
        <v>18</v>
      </c>
      <c r="CB505" s="22" t="s">
        <v>19</v>
      </c>
      <c r="CC505" s="21" t="str">
        <f t="shared" si="24"/>
        <v>RS</v>
      </c>
      <c r="CD505" s="21" t="str">
        <f t="shared" si="25"/>
        <v>U</v>
      </c>
      <c r="CE505" s="21" t="str">
        <f t="shared" si="26"/>
        <v>OECD_CAN</v>
      </c>
      <c r="CF505" s="21">
        <f>IF(ISNUMBER(Table1[[#This Row],[concrete]]),Table1[[#This Row],[concrete]],IF(AND(ISNUMBER(Table1[[#This Row],[cement]]),ISNUMBER(Table1[[#This Row],[aggregates]])),Table1[[#This Row],[cement]]+Table1[[#This Row],[aggregates]],""))</f>
        <v>547</v>
      </c>
    </row>
    <row r="506" spans="1:84">
      <c r="A506" s="10">
        <v>504</v>
      </c>
      <c r="B506" s="21" t="s">
        <v>688</v>
      </c>
      <c r="C506" s="24" t="s">
        <v>981</v>
      </c>
      <c r="D506" s="39">
        <v>2000</v>
      </c>
      <c r="E506" s="10">
        <v>2018</v>
      </c>
      <c r="J506" s="120">
        <v>124</v>
      </c>
      <c r="M506" s="120">
        <v>650</v>
      </c>
      <c r="O506" s="120">
        <v>716</v>
      </c>
      <c r="P506" s="120">
        <v>73</v>
      </c>
      <c r="S506" s="120">
        <v>53</v>
      </c>
      <c r="AL506" s="21" t="s">
        <v>982</v>
      </c>
      <c r="AN506" s="21" t="s">
        <v>118</v>
      </c>
      <c r="AO506" s="21" t="s">
        <v>20</v>
      </c>
      <c r="AP506" s="21" t="s">
        <v>601</v>
      </c>
      <c r="AQ506" s="21" t="s">
        <v>121</v>
      </c>
      <c r="AR506" s="21"/>
      <c r="AS506" s="8" t="s">
        <v>1366</v>
      </c>
      <c r="AT506" s="39">
        <v>2021</v>
      </c>
      <c r="AU506" s="21" t="s">
        <v>983</v>
      </c>
      <c r="AV506" s="21" t="s">
        <v>217</v>
      </c>
      <c r="AW506" s="21" t="s">
        <v>126</v>
      </c>
      <c r="AX506" s="21" t="s">
        <v>1327</v>
      </c>
      <c r="AY506" s="21" t="str">
        <f>"https://doi.org/"&amp;Table1[[#This Row],[DOI]]</f>
        <v>https://doi.org/10.1016/j.jclepro.2020.124501</v>
      </c>
      <c r="AZ506" s="21" t="s">
        <v>120</v>
      </c>
      <c r="BA506" s="21"/>
      <c r="BB506" s="21"/>
      <c r="BC506" s="21"/>
      <c r="BD506" s="21"/>
      <c r="BE506" s="21" t="s">
        <v>1347</v>
      </c>
      <c r="BF506" s="21"/>
      <c r="BG506" s="21"/>
      <c r="BH506" s="21"/>
      <c r="BI506" s="21"/>
      <c r="BJ506" s="21"/>
      <c r="BK506" s="21"/>
      <c r="BL506" s="21"/>
      <c r="BM506" s="21"/>
      <c r="BN506" s="21"/>
      <c r="BO506" s="21"/>
      <c r="BP506" s="21"/>
      <c r="BQ506" s="21"/>
      <c r="BR506" s="21"/>
      <c r="BS506" s="21"/>
      <c r="BT506" s="21"/>
      <c r="BU506" s="21"/>
      <c r="BV506" s="21"/>
      <c r="BW506" s="22" t="s">
        <v>697</v>
      </c>
      <c r="BX506" s="23" t="str">
        <f>_xlfn.XLOOKUP(BW506,dimensions_items!$B$4:$B$35,dimensions_items!$C$4:$C$35,"NULL",0)</f>
        <v>R5.2OECD</v>
      </c>
      <c r="BY506" s="23" t="s">
        <v>16</v>
      </c>
      <c r="BZ506" s="22" t="s">
        <v>31</v>
      </c>
      <c r="CA506" s="22" t="s">
        <v>18</v>
      </c>
      <c r="CB506" s="22" t="s">
        <v>19</v>
      </c>
      <c r="CC506" s="21" t="str">
        <f t="shared" si="24"/>
        <v>RS</v>
      </c>
      <c r="CD506" s="21" t="str">
        <f t="shared" si="25"/>
        <v>U</v>
      </c>
      <c r="CE506" s="21" t="str">
        <f t="shared" si="26"/>
        <v>OECD_CAN</v>
      </c>
      <c r="CF506" s="21">
        <f>IF(ISNUMBER(Table1[[#This Row],[concrete]]),Table1[[#This Row],[concrete]],IF(AND(ISNUMBER(Table1[[#This Row],[cement]]),ISNUMBER(Table1[[#This Row],[aggregates]])),Table1[[#This Row],[cement]]+Table1[[#This Row],[aggregates]],""))</f>
        <v>650</v>
      </c>
    </row>
    <row r="507" spans="1:84">
      <c r="A507" s="10">
        <v>505</v>
      </c>
      <c r="B507" s="21" t="s">
        <v>688</v>
      </c>
      <c r="C507" s="24" t="s">
        <v>981</v>
      </c>
      <c r="J507" s="120">
        <v>129</v>
      </c>
      <c r="M507" s="120">
        <v>574</v>
      </c>
      <c r="O507" s="120">
        <v>717</v>
      </c>
      <c r="P507" s="120">
        <v>104</v>
      </c>
      <c r="S507" s="120">
        <v>57</v>
      </c>
      <c r="AL507" s="21" t="s">
        <v>984</v>
      </c>
      <c r="AN507" s="21" t="s">
        <v>118</v>
      </c>
      <c r="AO507" s="21" t="s">
        <v>24</v>
      </c>
      <c r="AP507" s="21" t="s">
        <v>601</v>
      </c>
      <c r="AQ507" s="21" t="s">
        <v>121</v>
      </c>
      <c r="AR507" s="21"/>
      <c r="AS507" s="8" t="s">
        <v>1366</v>
      </c>
      <c r="AT507" s="39">
        <v>2021</v>
      </c>
      <c r="AU507" s="21" t="s">
        <v>983</v>
      </c>
      <c r="AV507" s="21" t="s">
        <v>217</v>
      </c>
      <c r="AW507" s="21" t="s">
        <v>126</v>
      </c>
      <c r="AX507" s="21" t="s">
        <v>1327</v>
      </c>
      <c r="AY507" s="21" t="str">
        <f>"https://doi.org/"&amp;Table1[[#This Row],[DOI]]</f>
        <v>https://doi.org/10.1016/j.jclepro.2020.124501</v>
      </c>
      <c r="AZ507" s="21" t="s">
        <v>120</v>
      </c>
      <c r="BA507" s="21"/>
      <c r="BB507" s="21"/>
      <c r="BC507" s="21"/>
      <c r="BD507" s="21"/>
      <c r="BE507" s="21" t="s">
        <v>1347</v>
      </c>
      <c r="BF507" s="21"/>
      <c r="BG507" s="21"/>
      <c r="BH507" s="21"/>
      <c r="BI507" s="21"/>
      <c r="BJ507" s="21"/>
      <c r="BK507" s="21"/>
      <c r="BL507" s="21"/>
      <c r="BM507" s="21"/>
      <c r="BN507" s="21"/>
      <c r="BO507" s="21"/>
      <c r="BP507" s="21"/>
      <c r="BQ507" s="21"/>
      <c r="BR507" s="21"/>
      <c r="BS507" s="21"/>
      <c r="BT507" s="21"/>
      <c r="BU507" s="21"/>
      <c r="BV507" s="21"/>
      <c r="BW507" s="22" t="s">
        <v>697</v>
      </c>
      <c r="BX507" s="23" t="str">
        <f>_xlfn.XLOOKUP(BW507,dimensions_items!$B$4:$B$35,dimensions_items!$C$4:$C$35,"NULL",0)</f>
        <v>R5.2OECD</v>
      </c>
      <c r="BY507" s="23" t="s">
        <v>21</v>
      </c>
      <c r="BZ507" s="22" t="s">
        <v>31</v>
      </c>
      <c r="CA507" s="22" t="s">
        <v>18</v>
      </c>
      <c r="CB507" s="22" t="s">
        <v>19</v>
      </c>
      <c r="CC507" s="21" t="str">
        <f t="shared" si="24"/>
        <v>RS</v>
      </c>
      <c r="CD507" s="21" t="str">
        <f t="shared" si="25"/>
        <v>U</v>
      </c>
      <c r="CE507" s="21" t="str">
        <f t="shared" si="26"/>
        <v>OECD_CAN</v>
      </c>
      <c r="CF507" s="21">
        <f>IF(ISNUMBER(Table1[[#This Row],[concrete]]),Table1[[#This Row],[concrete]],IF(AND(ISNUMBER(Table1[[#This Row],[cement]]),ISNUMBER(Table1[[#This Row],[aggregates]])),Table1[[#This Row],[cement]]+Table1[[#This Row],[aggregates]],""))</f>
        <v>574</v>
      </c>
    </row>
    <row r="508" spans="1:84">
      <c r="A508" s="10">
        <v>506</v>
      </c>
      <c r="B508" s="21" t="s">
        <v>688</v>
      </c>
      <c r="C508" s="21" t="s">
        <v>981</v>
      </c>
      <c r="F508" s="39">
        <v>56</v>
      </c>
      <c r="J508" s="120">
        <v>163</v>
      </c>
      <c r="M508" s="120">
        <v>165</v>
      </c>
      <c r="O508" s="120">
        <v>162</v>
      </c>
      <c r="P508" s="120">
        <v>263</v>
      </c>
      <c r="AL508" s="21" t="s">
        <v>24</v>
      </c>
      <c r="AN508" s="21" t="s">
        <v>118</v>
      </c>
      <c r="AO508" s="21" t="s">
        <v>24</v>
      </c>
      <c r="AP508" s="21" t="s">
        <v>601</v>
      </c>
      <c r="AQ508" s="21" t="s">
        <v>121</v>
      </c>
      <c r="AR508" s="21"/>
      <c r="AS508" s="8" t="s">
        <v>1366</v>
      </c>
      <c r="AT508" s="39">
        <v>2021</v>
      </c>
      <c r="AU508" s="21" t="s">
        <v>983</v>
      </c>
      <c r="AV508" s="21" t="s">
        <v>217</v>
      </c>
      <c r="AW508" s="21" t="s">
        <v>126</v>
      </c>
      <c r="AX508" s="21" t="s">
        <v>1327</v>
      </c>
      <c r="AY508" s="21" t="str">
        <f>"https://doi.org/"&amp;Table1[[#This Row],[DOI]]</f>
        <v>https://doi.org/10.1016/j.jclepro.2020.124501</v>
      </c>
      <c r="AZ508" s="21" t="s">
        <v>120</v>
      </c>
      <c r="BA508" s="21"/>
      <c r="BB508" s="21"/>
      <c r="BC508" s="21"/>
      <c r="BD508" s="21"/>
      <c r="BE508" s="21" t="s">
        <v>1347</v>
      </c>
      <c r="BF508" s="21"/>
      <c r="BG508" s="21"/>
      <c r="BH508" s="21"/>
      <c r="BI508" s="21"/>
      <c r="BJ508" s="21"/>
      <c r="BK508" s="21"/>
      <c r="BL508" s="21"/>
      <c r="BM508" s="21"/>
      <c r="BN508" s="21"/>
      <c r="BO508" s="21"/>
      <c r="BP508" s="21"/>
      <c r="BQ508" s="21"/>
      <c r="BR508" s="21"/>
      <c r="BS508" s="21"/>
      <c r="BT508" s="21"/>
      <c r="BU508" s="21"/>
      <c r="BV508" s="21"/>
      <c r="BW508" s="22" t="s">
        <v>697</v>
      </c>
      <c r="BX508" s="23" t="str">
        <f>_xlfn.XLOOKUP(BW508,dimensions_items!$B$4:$B$35,dimensions_items!$C$4:$C$35,"NULL",0)</f>
        <v>R5.2OECD</v>
      </c>
      <c r="BY508" s="23" t="s">
        <v>40</v>
      </c>
      <c r="BZ508" s="22" t="s">
        <v>31</v>
      </c>
      <c r="CA508" s="22" t="s">
        <v>18</v>
      </c>
      <c r="CB508" s="22" t="s">
        <v>19</v>
      </c>
      <c r="CC508" s="21" t="str">
        <f t="shared" si="24"/>
        <v>RM</v>
      </c>
      <c r="CD508" s="21" t="str">
        <f t="shared" si="25"/>
        <v>U</v>
      </c>
      <c r="CE508" s="21" t="str">
        <f t="shared" si="26"/>
        <v>OECD_CAN</v>
      </c>
      <c r="CF508" s="21">
        <f>IF(ISNUMBER(Table1[[#This Row],[concrete]]),Table1[[#This Row],[concrete]],IF(AND(ISNUMBER(Table1[[#This Row],[cement]]),ISNUMBER(Table1[[#This Row],[aggregates]])),Table1[[#This Row],[cement]]+Table1[[#This Row],[aggregates]],""))</f>
        <v>165</v>
      </c>
    </row>
    <row r="509" spans="1:84">
      <c r="A509" s="10">
        <v>507</v>
      </c>
      <c r="B509" s="21" t="s">
        <v>688</v>
      </c>
      <c r="C509" s="21" t="s">
        <v>981</v>
      </c>
      <c r="F509" s="39">
        <v>61</v>
      </c>
      <c r="J509" s="120">
        <v>35</v>
      </c>
      <c r="M509" s="120">
        <v>288</v>
      </c>
      <c r="O509" s="120">
        <v>5</v>
      </c>
      <c r="P509" s="120">
        <v>61</v>
      </c>
      <c r="S509" s="120">
        <v>11</v>
      </c>
      <c r="U509" s="120">
        <v>4</v>
      </c>
      <c r="AL509" s="21" t="s">
        <v>24</v>
      </c>
      <c r="AN509" s="21" t="s">
        <v>118</v>
      </c>
      <c r="AO509" s="21" t="s">
        <v>24</v>
      </c>
      <c r="AP509" s="21" t="s">
        <v>601</v>
      </c>
      <c r="AQ509" s="21" t="s">
        <v>121</v>
      </c>
      <c r="AR509" s="21"/>
      <c r="AS509" s="8" t="s">
        <v>1366</v>
      </c>
      <c r="AT509" s="39">
        <v>2021</v>
      </c>
      <c r="AU509" s="21" t="s">
        <v>983</v>
      </c>
      <c r="AV509" s="21" t="s">
        <v>217</v>
      </c>
      <c r="AW509" s="21" t="s">
        <v>126</v>
      </c>
      <c r="AX509" s="21" t="s">
        <v>1327</v>
      </c>
      <c r="AY509" s="21" t="str">
        <f>"https://doi.org/"&amp;Table1[[#This Row],[DOI]]</f>
        <v>https://doi.org/10.1016/j.jclepro.2020.124501</v>
      </c>
      <c r="AZ509" s="21" t="s">
        <v>120</v>
      </c>
      <c r="BA509" s="21"/>
      <c r="BB509" s="21"/>
      <c r="BC509" s="21"/>
      <c r="BD509" s="21"/>
      <c r="BE509" s="21" t="s">
        <v>1347</v>
      </c>
      <c r="BF509" s="21"/>
      <c r="BG509" s="21"/>
      <c r="BH509" s="21"/>
      <c r="BI509" s="21"/>
      <c r="BJ509" s="21"/>
      <c r="BK509" s="21"/>
      <c r="BL509" s="21"/>
      <c r="BM509" s="21"/>
      <c r="BN509" s="21"/>
      <c r="BO509" s="21"/>
      <c r="BP509" s="21"/>
      <c r="BQ509" s="21"/>
      <c r="BR509" s="21"/>
      <c r="BS509" s="21"/>
      <c r="BT509" s="21"/>
      <c r="BU509" s="21"/>
      <c r="BV509" s="21"/>
      <c r="BW509" s="22" t="s">
        <v>697</v>
      </c>
      <c r="BX509" s="23" t="str">
        <f>_xlfn.XLOOKUP(BW509,dimensions_items!$B$4:$B$35,dimensions_items!$C$4:$C$35,"NULL",0)</f>
        <v>R5.2OECD</v>
      </c>
      <c r="BY509" s="23" t="s">
        <v>40</v>
      </c>
      <c r="BZ509" s="22" t="s">
        <v>31</v>
      </c>
      <c r="CA509" s="22" t="s">
        <v>18</v>
      </c>
      <c r="CB509" s="22" t="s">
        <v>19</v>
      </c>
      <c r="CC509" s="21" t="str">
        <f t="shared" si="24"/>
        <v>RM</v>
      </c>
      <c r="CD509" s="21" t="str">
        <f t="shared" si="25"/>
        <v>U</v>
      </c>
      <c r="CE509" s="21" t="str">
        <f t="shared" si="26"/>
        <v>OECD_CAN</v>
      </c>
      <c r="CF509" s="21">
        <f>IF(ISNUMBER(Table1[[#This Row],[concrete]]),Table1[[#This Row],[concrete]],IF(AND(ISNUMBER(Table1[[#This Row],[cement]]),ISNUMBER(Table1[[#This Row],[aggregates]])),Table1[[#This Row],[cement]]+Table1[[#This Row],[aggregates]],""))</f>
        <v>288</v>
      </c>
    </row>
    <row r="510" spans="1:84">
      <c r="A510" s="10">
        <v>508</v>
      </c>
      <c r="B510" s="21" t="s">
        <v>688</v>
      </c>
      <c r="C510" s="21" t="s">
        <v>981</v>
      </c>
      <c r="F510" s="39">
        <v>74</v>
      </c>
      <c r="J510" s="120">
        <v>1</v>
      </c>
      <c r="M510" s="120">
        <v>426</v>
      </c>
      <c r="O510" s="120">
        <v>66</v>
      </c>
      <c r="U510" s="120">
        <v>20</v>
      </c>
      <c r="AL510" s="21" t="s">
        <v>193</v>
      </c>
      <c r="AN510" s="21" t="s">
        <v>353</v>
      </c>
      <c r="AO510" s="21" t="s">
        <v>192</v>
      </c>
      <c r="AP510" s="21" t="s">
        <v>601</v>
      </c>
      <c r="AQ510" s="21" t="s">
        <v>121</v>
      </c>
      <c r="AR510" s="21"/>
      <c r="AS510" s="8" t="s">
        <v>1366</v>
      </c>
      <c r="AT510" s="39">
        <v>2021</v>
      </c>
      <c r="AU510" s="21" t="s">
        <v>983</v>
      </c>
      <c r="AV510" s="21" t="s">
        <v>217</v>
      </c>
      <c r="AW510" s="21" t="s">
        <v>126</v>
      </c>
      <c r="AX510" s="21" t="s">
        <v>1327</v>
      </c>
      <c r="AY510" s="21" t="str">
        <f>"https://doi.org/"&amp;Table1[[#This Row],[DOI]]</f>
        <v>https://doi.org/10.1016/j.jclepro.2020.124501</v>
      </c>
      <c r="AZ510" s="21" t="s">
        <v>120</v>
      </c>
      <c r="BA510" s="21"/>
      <c r="BB510" s="21"/>
      <c r="BC510" s="21"/>
      <c r="BD510" s="21"/>
      <c r="BE510" s="21" t="s">
        <v>1347</v>
      </c>
      <c r="BF510" s="21"/>
      <c r="BG510" s="21"/>
      <c r="BH510" s="21"/>
      <c r="BI510" s="21"/>
      <c r="BJ510" s="21"/>
      <c r="BK510" s="21"/>
      <c r="BL510" s="21"/>
      <c r="BM510" s="21"/>
      <c r="BN510" s="21"/>
      <c r="BO510" s="21"/>
      <c r="BP510" s="21"/>
      <c r="BQ510" s="21"/>
      <c r="BR510" s="21"/>
      <c r="BS510" s="21"/>
      <c r="BT510" s="21"/>
      <c r="BU510" s="21"/>
      <c r="BV510" s="21"/>
      <c r="BW510" s="22" t="s">
        <v>697</v>
      </c>
      <c r="BX510" s="23" t="str">
        <f>_xlfn.XLOOKUP(BW510,dimensions_items!$B$4:$B$35,dimensions_items!$C$4:$C$35,"NULL",0)</f>
        <v>R5.2OECD</v>
      </c>
      <c r="BY510" s="23" t="s">
        <v>46</v>
      </c>
      <c r="BZ510" s="22" t="s">
        <v>31</v>
      </c>
      <c r="CA510" s="22" t="s">
        <v>18</v>
      </c>
      <c r="CB510" s="22" t="s">
        <v>19</v>
      </c>
      <c r="CC510" s="21" t="str">
        <f t="shared" si="24"/>
        <v>NR</v>
      </c>
      <c r="CD510" s="21" t="str">
        <f t="shared" si="25"/>
        <v>U</v>
      </c>
      <c r="CE510" s="21" t="str">
        <f t="shared" si="26"/>
        <v>OECD_CAN</v>
      </c>
      <c r="CF510" s="21">
        <f>IF(ISNUMBER(Table1[[#This Row],[concrete]]),Table1[[#This Row],[concrete]],IF(AND(ISNUMBER(Table1[[#This Row],[cement]]),ISNUMBER(Table1[[#This Row],[aggregates]])),Table1[[#This Row],[cement]]+Table1[[#This Row],[aggregates]],""))</f>
        <v>426</v>
      </c>
    </row>
    <row r="511" spans="1:84">
      <c r="A511" s="10">
        <v>509</v>
      </c>
      <c r="B511" s="21" t="s">
        <v>688</v>
      </c>
      <c r="C511" s="21" t="s">
        <v>981</v>
      </c>
      <c r="F511" s="39">
        <v>49</v>
      </c>
      <c r="J511" s="120">
        <v>5</v>
      </c>
      <c r="M511" s="120">
        <v>321</v>
      </c>
      <c r="O511" s="120">
        <v>47</v>
      </c>
      <c r="P511" s="120">
        <v>60</v>
      </c>
      <c r="S511" s="120">
        <v>4</v>
      </c>
      <c r="U511" s="120">
        <v>14</v>
      </c>
      <c r="AL511" s="21" t="s">
        <v>985</v>
      </c>
      <c r="AN511" s="21" t="s">
        <v>353</v>
      </c>
      <c r="AO511" s="21" t="s">
        <v>628</v>
      </c>
      <c r="AP511" s="21" t="s">
        <v>601</v>
      </c>
      <c r="AQ511" s="21" t="s">
        <v>121</v>
      </c>
      <c r="AR511" s="21"/>
      <c r="AS511" s="8" t="s">
        <v>1366</v>
      </c>
      <c r="AT511" s="39">
        <v>2021</v>
      </c>
      <c r="AU511" s="21" t="s">
        <v>983</v>
      </c>
      <c r="AV511" s="21" t="s">
        <v>217</v>
      </c>
      <c r="AW511" s="21" t="s">
        <v>126</v>
      </c>
      <c r="AX511" s="21" t="s">
        <v>1327</v>
      </c>
      <c r="AY511" s="21" t="str">
        <f>"https://doi.org/"&amp;Table1[[#This Row],[DOI]]</f>
        <v>https://doi.org/10.1016/j.jclepro.2020.124501</v>
      </c>
      <c r="AZ511" s="21" t="s">
        <v>120</v>
      </c>
      <c r="BA511" s="21"/>
      <c r="BB511" s="21"/>
      <c r="BC511" s="21"/>
      <c r="BD511" s="21"/>
      <c r="BE511" s="21" t="s">
        <v>1347</v>
      </c>
      <c r="BF511" s="21"/>
      <c r="BG511" s="21"/>
      <c r="BH511" s="21"/>
      <c r="BI511" s="21"/>
      <c r="BJ511" s="21"/>
      <c r="BK511" s="21"/>
      <c r="BL511" s="21"/>
      <c r="BM511" s="21"/>
      <c r="BN511" s="21"/>
      <c r="BO511" s="21"/>
      <c r="BP511" s="21"/>
      <c r="BQ511" s="21"/>
      <c r="BR511" s="21"/>
      <c r="BS511" s="21"/>
      <c r="BT511" s="21"/>
      <c r="BU511" s="21"/>
      <c r="BV511" s="21"/>
      <c r="BW511" s="22" t="s">
        <v>697</v>
      </c>
      <c r="BX511" s="23" t="str">
        <f>_xlfn.XLOOKUP(BW511,dimensions_items!$B$4:$B$35,dimensions_items!$C$4:$C$35,"NULL",0)</f>
        <v>R5.2OECD</v>
      </c>
      <c r="BY511" s="23" t="s">
        <v>44</v>
      </c>
      <c r="BZ511" s="22" t="s">
        <v>31</v>
      </c>
      <c r="CA511" s="22" t="s">
        <v>18</v>
      </c>
      <c r="CB511" s="22" t="s">
        <v>19</v>
      </c>
      <c r="CC511" s="21" t="str">
        <f t="shared" si="24"/>
        <v>NR</v>
      </c>
      <c r="CD511" s="21" t="str">
        <f t="shared" si="25"/>
        <v>U</v>
      </c>
      <c r="CE511" s="21" t="str">
        <f t="shared" si="26"/>
        <v>OECD_CAN</v>
      </c>
      <c r="CF511" s="21">
        <f>IF(ISNUMBER(Table1[[#This Row],[concrete]]),Table1[[#This Row],[concrete]],IF(AND(ISNUMBER(Table1[[#This Row],[cement]]),ISNUMBER(Table1[[#This Row],[aggregates]])),Table1[[#This Row],[cement]]+Table1[[#This Row],[aggregates]],""))</f>
        <v>321</v>
      </c>
    </row>
    <row r="512" spans="1:84">
      <c r="A512" s="10">
        <v>510</v>
      </c>
      <c r="B512" s="21" t="s">
        <v>688</v>
      </c>
      <c r="C512" s="21" t="s">
        <v>981</v>
      </c>
      <c r="F512" s="39">
        <v>111</v>
      </c>
      <c r="M512" s="120">
        <v>533</v>
      </c>
      <c r="O512" s="120">
        <v>66</v>
      </c>
      <c r="U512" s="120">
        <v>20</v>
      </c>
      <c r="AL512" s="21" t="s">
        <v>986</v>
      </c>
      <c r="AN512" s="21" t="s">
        <v>353</v>
      </c>
      <c r="AO512" s="21" t="s">
        <v>210</v>
      </c>
      <c r="AP512" s="21" t="s">
        <v>601</v>
      </c>
      <c r="AQ512" s="21" t="s">
        <v>121</v>
      </c>
      <c r="AR512" s="21"/>
      <c r="AS512" s="8" t="s">
        <v>1366</v>
      </c>
      <c r="AT512" s="39">
        <v>2021</v>
      </c>
      <c r="AU512" s="21" t="s">
        <v>983</v>
      </c>
      <c r="AV512" s="21" t="s">
        <v>217</v>
      </c>
      <c r="AW512" s="21" t="s">
        <v>126</v>
      </c>
      <c r="AX512" s="21" t="s">
        <v>1327</v>
      </c>
      <c r="AY512" s="21" t="str">
        <f>"https://doi.org/"&amp;Table1[[#This Row],[DOI]]</f>
        <v>https://doi.org/10.1016/j.jclepro.2020.124501</v>
      </c>
      <c r="AZ512" s="21" t="s">
        <v>120</v>
      </c>
      <c r="BA512" s="21"/>
      <c r="BB512" s="21"/>
      <c r="BC512" s="21"/>
      <c r="BD512" s="21"/>
      <c r="BE512" s="21" t="s">
        <v>1347</v>
      </c>
      <c r="BF512" s="21"/>
      <c r="BG512" s="21"/>
      <c r="BH512" s="21"/>
      <c r="BI512" s="21"/>
      <c r="BJ512" s="21"/>
      <c r="BK512" s="21"/>
      <c r="BL512" s="21"/>
      <c r="BM512" s="21"/>
      <c r="BN512" s="21"/>
      <c r="BO512" s="21"/>
      <c r="BP512" s="21"/>
      <c r="BQ512" s="21"/>
      <c r="BR512" s="21"/>
      <c r="BS512" s="21"/>
      <c r="BT512" s="21"/>
      <c r="BU512" s="21"/>
      <c r="BV512" s="21"/>
      <c r="BW512" s="22" t="s">
        <v>697</v>
      </c>
      <c r="BX512" s="23" t="str">
        <f>_xlfn.XLOOKUP(BW512,dimensions_items!$B$4:$B$35,dimensions_items!$C$4:$C$35,"NULL",0)</f>
        <v>R5.2OECD</v>
      </c>
      <c r="BY512" s="23" t="s">
        <v>47</v>
      </c>
      <c r="BZ512" s="22" t="s">
        <v>31</v>
      </c>
      <c r="CA512" s="22" t="s">
        <v>18</v>
      </c>
      <c r="CB512" s="22" t="s">
        <v>19</v>
      </c>
      <c r="CC512" s="21" t="str">
        <f t="shared" si="24"/>
        <v>NR</v>
      </c>
      <c r="CD512" s="21" t="str">
        <f t="shared" si="25"/>
        <v>U</v>
      </c>
      <c r="CE512" s="21" t="str">
        <f t="shared" si="26"/>
        <v>OECD_CAN</v>
      </c>
      <c r="CF512" s="21">
        <f>IF(ISNUMBER(Table1[[#This Row],[concrete]]),Table1[[#This Row],[concrete]],IF(AND(ISNUMBER(Table1[[#This Row],[cement]]),ISNUMBER(Table1[[#This Row],[aggregates]])),Table1[[#This Row],[cement]]+Table1[[#This Row],[aggregates]],""))</f>
        <v>533</v>
      </c>
    </row>
    <row r="513" spans="1:84">
      <c r="A513" s="10">
        <v>511</v>
      </c>
      <c r="B513" s="21" t="s">
        <v>688</v>
      </c>
      <c r="C513" s="21" t="s">
        <v>981</v>
      </c>
      <c r="F513" s="39">
        <v>102</v>
      </c>
      <c r="M513" s="120">
        <v>464</v>
      </c>
      <c r="O513" s="120">
        <v>66</v>
      </c>
      <c r="P513" s="120">
        <v>50</v>
      </c>
      <c r="U513" s="120">
        <v>20</v>
      </c>
      <c r="AL513" s="21" t="s">
        <v>987</v>
      </c>
      <c r="AN513" s="21" t="s">
        <v>353</v>
      </c>
      <c r="AO513" s="21" t="s">
        <v>637</v>
      </c>
      <c r="AP513" s="21" t="s">
        <v>601</v>
      </c>
      <c r="AQ513" s="21" t="s">
        <v>121</v>
      </c>
      <c r="AR513" s="21"/>
      <c r="AS513" s="8" t="s">
        <v>1366</v>
      </c>
      <c r="AT513" s="39">
        <v>2021</v>
      </c>
      <c r="AU513" s="21" t="s">
        <v>983</v>
      </c>
      <c r="AV513" s="21" t="s">
        <v>217</v>
      </c>
      <c r="AW513" s="21" t="s">
        <v>126</v>
      </c>
      <c r="AX513" s="21" t="s">
        <v>1327</v>
      </c>
      <c r="AY513" s="21" t="str">
        <f>"https://doi.org/"&amp;Table1[[#This Row],[DOI]]</f>
        <v>https://doi.org/10.1016/j.jclepro.2020.124501</v>
      </c>
      <c r="AZ513" s="21" t="s">
        <v>120</v>
      </c>
      <c r="BA513" s="21"/>
      <c r="BB513" s="21"/>
      <c r="BC513" s="21"/>
      <c r="BD513" s="21"/>
      <c r="BE513" s="21" t="s">
        <v>1347</v>
      </c>
      <c r="BF513" s="21"/>
      <c r="BG513" s="21"/>
      <c r="BH513" s="21"/>
      <c r="BI513" s="21"/>
      <c r="BJ513" s="21"/>
      <c r="BK513" s="21"/>
      <c r="BL513" s="21"/>
      <c r="BM513" s="21"/>
      <c r="BN513" s="21"/>
      <c r="BO513" s="21"/>
      <c r="BP513" s="21"/>
      <c r="BQ513" s="21"/>
      <c r="BR513" s="21"/>
      <c r="BS513" s="21"/>
      <c r="BT513" s="21"/>
      <c r="BU513" s="21"/>
      <c r="BV513" s="21"/>
      <c r="BW513" s="22" t="s">
        <v>697</v>
      </c>
      <c r="BX513" s="23" t="str">
        <f>_xlfn.XLOOKUP(BW513,dimensions_items!$B$4:$B$35,dimensions_items!$C$4:$C$35,"NULL",0)</f>
        <v>R5.2OECD</v>
      </c>
      <c r="BY513" s="23" t="s">
        <v>49</v>
      </c>
      <c r="BZ513" s="22" t="s">
        <v>31</v>
      </c>
      <c r="CA513" s="22" t="s">
        <v>18</v>
      </c>
      <c r="CB513" s="22" t="s">
        <v>19</v>
      </c>
      <c r="CC513" s="21" t="str">
        <f t="shared" si="24"/>
        <v>NR</v>
      </c>
      <c r="CD513" s="21" t="str">
        <f t="shared" si="25"/>
        <v>U</v>
      </c>
      <c r="CE513" s="21" t="str">
        <f t="shared" si="26"/>
        <v>OECD_CAN</v>
      </c>
      <c r="CF513" s="21">
        <f>IF(ISNUMBER(Table1[[#This Row],[concrete]]),Table1[[#This Row],[concrete]],IF(AND(ISNUMBER(Table1[[#This Row],[cement]]),ISNUMBER(Table1[[#This Row],[aggregates]])),Table1[[#This Row],[cement]]+Table1[[#This Row],[aggregates]],""))</f>
        <v>464</v>
      </c>
    </row>
    <row r="514" spans="1:84">
      <c r="A514" s="10">
        <v>512</v>
      </c>
      <c r="B514" s="21" t="s">
        <v>688</v>
      </c>
      <c r="C514" s="21" t="s">
        <v>981</v>
      </c>
      <c r="F514" s="39">
        <v>95</v>
      </c>
      <c r="J514" s="120">
        <v>14</v>
      </c>
      <c r="M514" s="120">
        <v>399</v>
      </c>
      <c r="O514" s="120">
        <v>66</v>
      </c>
      <c r="P514" s="120">
        <v>109</v>
      </c>
      <c r="U514" s="120">
        <v>20</v>
      </c>
      <c r="AL514" s="21" t="s">
        <v>987</v>
      </c>
      <c r="AN514" s="21" t="s">
        <v>353</v>
      </c>
      <c r="AO514" s="21" t="s">
        <v>988</v>
      </c>
      <c r="AP514" s="21" t="s">
        <v>601</v>
      </c>
      <c r="AQ514" s="21" t="s">
        <v>121</v>
      </c>
      <c r="AR514" s="21"/>
      <c r="AS514" s="8" t="s">
        <v>1366</v>
      </c>
      <c r="AT514" s="39">
        <v>2021</v>
      </c>
      <c r="AU514" s="21" t="s">
        <v>983</v>
      </c>
      <c r="AV514" s="21" t="s">
        <v>217</v>
      </c>
      <c r="AW514" s="21" t="s">
        <v>126</v>
      </c>
      <c r="AX514" s="21" t="s">
        <v>1327</v>
      </c>
      <c r="AY514" s="21" t="str">
        <f>"https://doi.org/"&amp;Table1[[#This Row],[DOI]]</f>
        <v>https://doi.org/10.1016/j.jclepro.2020.124501</v>
      </c>
      <c r="AZ514" s="21" t="s">
        <v>120</v>
      </c>
      <c r="BA514" s="21"/>
      <c r="BB514" s="21"/>
      <c r="BC514" s="21"/>
      <c r="BD514" s="21"/>
      <c r="BE514" s="21" t="s">
        <v>1347</v>
      </c>
      <c r="BF514" s="21"/>
      <c r="BG514" s="21"/>
      <c r="BH514" s="21"/>
      <c r="BI514" s="21"/>
      <c r="BJ514" s="21"/>
      <c r="BK514" s="21"/>
      <c r="BL514" s="21"/>
      <c r="BM514" s="21"/>
      <c r="BN514" s="21"/>
      <c r="BO514" s="21"/>
      <c r="BP514" s="21"/>
      <c r="BQ514" s="21"/>
      <c r="BR514" s="21"/>
      <c r="BS514" s="21"/>
      <c r="BT514" s="21"/>
      <c r="BU514" s="21"/>
      <c r="BV514" s="21"/>
      <c r="BW514" s="22" t="s">
        <v>697</v>
      </c>
      <c r="BX514" s="23" t="str">
        <f>_xlfn.XLOOKUP(BW514,dimensions_items!$B$4:$B$35,dimensions_items!$C$4:$C$35,"NULL",0)</f>
        <v>R5.2OECD</v>
      </c>
      <c r="BY514" s="23" t="s">
        <v>49</v>
      </c>
      <c r="BZ514" s="22" t="s">
        <v>31</v>
      </c>
      <c r="CA514" s="22" t="s">
        <v>18</v>
      </c>
      <c r="CB514" s="22" t="s">
        <v>19</v>
      </c>
      <c r="CC514" s="21" t="str">
        <f t="shared" si="24"/>
        <v>NR</v>
      </c>
      <c r="CD514" s="21" t="str">
        <f t="shared" si="25"/>
        <v>U</v>
      </c>
      <c r="CE514" s="21" t="str">
        <f t="shared" si="26"/>
        <v>OECD_CAN</v>
      </c>
      <c r="CF514" s="21">
        <f>IF(ISNUMBER(Table1[[#This Row],[concrete]]),Table1[[#This Row],[concrete]],IF(AND(ISNUMBER(Table1[[#This Row],[cement]]),ISNUMBER(Table1[[#This Row],[aggregates]])),Table1[[#This Row],[cement]]+Table1[[#This Row],[aggregates]],""))</f>
        <v>399</v>
      </c>
    </row>
    <row r="515" spans="1:84">
      <c r="A515" s="10">
        <v>513</v>
      </c>
      <c r="B515" s="21" t="s">
        <v>688</v>
      </c>
      <c r="C515" s="21" t="s">
        <v>981</v>
      </c>
      <c r="F515" s="39">
        <v>131</v>
      </c>
      <c r="M515" s="120">
        <v>692</v>
      </c>
      <c r="O515" s="120">
        <v>22</v>
      </c>
      <c r="P515" s="120">
        <v>7</v>
      </c>
      <c r="S515" s="120">
        <v>8</v>
      </c>
      <c r="U515" s="120">
        <v>20</v>
      </c>
      <c r="AL515" s="21" t="s">
        <v>600</v>
      </c>
      <c r="AN515" s="21" t="s">
        <v>353</v>
      </c>
      <c r="AO515" s="21" t="s">
        <v>600</v>
      </c>
      <c r="AP515" s="21" t="s">
        <v>601</v>
      </c>
      <c r="AQ515" s="21" t="s">
        <v>121</v>
      </c>
      <c r="AR515" s="21"/>
      <c r="AS515" s="8" t="s">
        <v>1366</v>
      </c>
      <c r="AT515" s="39">
        <v>2021</v>
      </c>
      <c r="AU515" s="21" t="s">
        <v>983</v>
      </c>
      <c r="AV515" s="21" t="s">
        <v>217</v>
      </c>
      <c r="AW515" s="21" t="s">
        <v>126</v>
      </c>
      <c r="AX515" s="21" t="s">
        <v>1327</v>
      </c>
      <c r="AY515" s="21" t="str">
        <f>"https://doi.org/"&amp;Table1[[#This Row],[DOI]]</f>
        <v>https://doi.org/10.1016/j.jclepro.2020.124501</v>
      </c>
      <c r="AZ515" s="21" t="s">
        <v>120</v>
      </c>
      <c r="BA515" s="21"/>
      <c r="BB515" s="21"/>
      <c r="BC515" s="21"/>
      <c r="BD515" s="21"/>
      <c r="BE515" s="21" t="s">
        <v>1347</v>
      </c>
      <c r="BF515" s="21"/>
      <c r="BG515" s="21"/>
      <c r="BH515" s="21"/>
      <c r="BI515" s="21"/>
      <c r="BJ515" s="21"/>
      <c r="BK515" s="21"/>
      <c r="BL515" s="21"/>
      <c r="BM515" s="21"/>
      <c r="BN515" s="21"/>
      <c r="BO515" s="21"/>
      <c r="BP515" s="21"/>
      <c r="BQ515" s="21"/>
      <c r="BR515" s="21"/>
      <c r="BS515" s="21"/>
      <c r="BT515" s="21"/>
      <c r="BU515" s="21"/>
      <c r="BV515" s="21"/>
      <c r="BW515" s="22" t="s">
        <v>697</v>
      </c>
      <c r="BX515" s="23" t="str">
        <f>_xlfn.XLOOKUP(BW515,dimensions_items!$B$4:$B$35,dimensions_items!$C$4:$C$35,"NULL",0)</f>
        <v>R5.2OECD</v>
      </c>
      <c r="BY515" s="23" t="s">
        <v>49</v>
      </c>
      <c r="BZ515" s="22" t="s">
        <v>31</v>
      </c>
      <c r="CA515" s="22" t="s">
        <v>18</v>
      </c>
      <c r="CB515" s="22" t="s">
        <v>19</v>
      </c>
      <c r="CC515" s="21" t="str">
        <f t="shared" ref="CC515:CC578" si="27">IF(LEFT(BY515,1)="N","NR",IF(LEFT(BY515,1)="I","IN",IF(LEFT(BY515,1)="U","UN",IF(LEFT(BY515,3)="R_u","RU",IF(LEFT(BY515,3)="R_M","RM",IF(LEFT(BY515,3)="R_S","RS",""))))))</f>
        <v>NR</v>
      </c>
      <c r="CD515" s="21" t="str">
        <f t="shared" ref="CD515:CD578" si="28">IF(LEFT(BZ515,1)="R","C",(LEFT(BZ515,1)))</f>
        <v>U</v>
      </c>
      <c r="CE515" s="21" t="str">
        <f t="shared" ref="CE515:CE578" si="29">RIGHT(BX515,LEN(BX515)-4)&amp;"_"&amp;RIGHT(BW515,LEN(BW515)-3)</f>
        <v>OECD_CAN</v>
      </c>
      <c r="CF515" s="21">
        <f>IF(ISNUMBER(Table1[[#This Row],[concrete]]),Table1[[#This Row],[concrete]],IF(AND(ISNUMBER(Table1[[#This Row],[cement]]),ISNUMBER(Table1[[#This Row],[aggregates]])),Table1[[#This Row],[cement]]+Table1[[#This Row],[aggregates]],""))</f>
        <v>692</v>
      </c>
    </row>
    <row r="516" spans="1:84">
      <c r="A516" s="10">
        <v>514</v>
      </c>
      <c r="B516" s="21" t="s">
        <v>688</v>
      </c>
      <c r="C516" s="21" t="s">
        <v>981</v>
      </c>
      <c r="F516" s="39">
        <v>49</v>
      </c>
      <c r="J516" s="120">
        <v>5</v>
      </c>
      <c r="M516" s="120">
        <v>321</v>
      </c>
      <c r="O516" s="120">
        <v>47</v>
      </c>
      <c r="P516" s="120">
        <v>60</v>
      </c>
      <c r="S516" s="120">
        <v>4</v>
      </c>
      <c r="U516" s="120">
        <v>14</v>
      </c>
      <c r="AL516" s="21" t="s">
        <v>985</v>
      </c>
      <c r="AN516" s="21" t="s">
        <v>353</v>
      </c>
      <c r="AO516" s="21" t="s">
        <v>628</v>
      </c>
      <c r="AP516" s="21" t="s">
        <v>601</v>
      </c>
      <c r="AQ516" s="21" t="s">
        <v>121</v>
      </c>
      <c r="AR516" s="21"/>
      <c r="AS516" s="8" t="s">
        <v>1366</v>
      </c>
      <c r="AT516" s="39">
        <v>2021</v>
      </c>
      <c r="AU516" s="21" t="s">
        <v>983</v>
      </c>
      <c r="AV516" s="21" t="s">
        <v>217</v>
      </c>
      <c r="AW516" s="21" t="s">
        <v>126</v>
      </c>
      <c r="AX516" s="33" t="s">
        <v>1327</v>
      </c>
      <c r="AY516" s="21" t="str">
        <f>"https://doi.org/"&amp;Table1[[#This Row],[DOI]]</f>
        <v>https://doi.org/10.1016/j.jclepro.2020.124501</v>
      </c>
      <c r="AZ516" s="21" t="s">
        <v>120</v>
      </c>
      <c r="BA516" s="21"/>
      <c r="BB516" s="21"/>
      <c r="BC516" s="21"/>
      <c r="BD516" s="21"/>
      <c r="BE516" s="21" t="s">
        <v>1347</v>
      </c>
      <c r="BF516" s="21"/>
      <c r="BG516" s="21"/>
      <c r="BH516" s="21"/>
      <c r="BI516" s="21"/>
      <c r="BJ516" s="21"/>
      <c r="BK516" s="21"/>
      <c r="BL516" s="21"/>
      <c r="BM516" s="21"/>
      <c r="BN516" s="21"/>
      <c r="BO516" s="21"/>
      <c r="BP516" s="21"/>
      <c r="BQ516" s="21"/>
      <c r="BR516" s="21"/>
      <c r="BS516" s="21"/>
      <c r="BT516" s="21"/>
      <c r="BU516" s="21"/>
      <c r="BV516" s="21"/>
      <c r="BW516" s="22" t="s">
        <v>697</v>
      </c>
      <c r="BX516" s="23" t="str">
        <f>_xlfn.XLOOKUP(BW516,dimensions_items!$B$4:$B$35,dimensions_items!$C$4:$C$35,"NULL",0)</f>
        <v>R5.2OECD</v>
      </c>
      <c r="BY516" s="23" t="s">
        <v>44</v>
      </c>
      <c r="BZ516" s="22" t="s">
        <v>31</v>
      </c>
      <c r="CA516" s="22" t="s">
        <v>18</v>
      </c>
      <c r="CB516" s="22" t="s">
        <v>19</v>
      </c>
      <c r="CC516" s="21" t="str">
        <f t="shared" si="27"/>
        <v>NR</v>
      </c>
      <c r="CD516" s="21" t="str">
        <f t="shared" si="28"/>
        <v>U</v>
      </c>
      <c r="CE516" s="21" t="str">
        <f t="shared" si="29"/>
        <v>OECD_CAN</v>
      </c>
      <c r="CF516" s="21">
        <f>IF(ISNUMBER(Table1[[#This Row],[concrete]]),Table1[[#This Row],[concrete]],IF(AND(ISNUMBER(Table1[[#This Row],[cement]]),ISNUMBER(Table1[[#This Row],[aggregates]])),Table1[[#This Row],[cement]]+Table1[[#This Row],[aggregates]],""))</f>
        <v>321</v>
      </c>
    </row>
    <row r="517" spans="1:84">
      <c r="A517" s="10">
        <v>515</v>
      </c>
      <c r="B517" s="21" t="s">
        <v>227</v>
      </c>
      <c r="C517" s="34" t="s">
        <v>989</v>
      </c>
      <c r="I517" s="39">
        <v>65</v>
      </c>
      <c r="J517" s="120">
        <v>20</v>
      </c>
      <c r="M517" s="120">
        <v>880</v>
      </c>
      <c r="P517" s="120">
        <v>180</v>
      </c>
      <c r="AK517" s="120">
        <v>316</v>
      </c>
      <c r="AL517" s="21"/>
      <c r="AN517" s="21" t="s">
        <v>119</v>
      </c>
      <c r="AO517" s="21" t="s">
        <v>119</v>
      </c>
      <c r="AP517" s="21" t="s">
        <v>601</v>
      </c>
      <c r="AQ517" s="21" t="s">
        <v>121</v>
      </c>
      <c r="AR517" s="21"/>
      <c r="AS517" s="8" t="s">
        <v>1367</v>
      </c>
      <c r="AT517" s="39">
        <v>2019</v>
      </c>
      <c r="AU517" s="21" t="s">
        <v>990</v>
      </c>
      <c r="AV517" s="21" t="s">
        <v>217</v>
      </c>
      <c r="AW517" s="21" t="s">
        <v>126</v>
      </c>
      <c r="AX517" s="21" t="s">
        <v>1328</v>
      </c>
      <c r="AY517" s="21" t="str">
        <f>"https://doi.org/"&amp;Table1[[#This Row],[DOI]]</f>
        <v>https://doi.org/10.1016/j.jclepro.2019.04.341</v>
      </c>
      <c r="AZ517" s="21" t="s">
        <v>120</v>
      </c>
      <c r="BA517" s="21"/>
      <c r="BB517" s="21"/>
      <c r="BC517" s="21"/>
      <c r="BD517" s="21"/>
      <c r="BE517" s="21" t="s">
        <v>1347</v>
      </c>
      <c r="BF517" s="21"/>
      <c r="BG517" s="21"/>
      <c r="BH517" s="21"/>
      <c r="BI517" s="21"/>
      <c r="BJ517" s="21"/>
      <c r="BK517" s="21"/>
      <c r="BL517" s="21"/>
      <c r="BM517" s="21"/>
      <c r="BN517" s="21"/>
      <c r="BO517" s="21"/>
      <c r="BP517" s="21"/>
      <c r="BQ517" s="21"/>
      <c r="BR517" s="21"/>
      <c r="BS517" s="21"/>
      <c r="BT517" s="21"/>
      <c r="BU517" s="21"/>
      <c r="BV517" s="21"/>
      <c r="BW517" s="22" t="s">
        <v>234</v>
      </c>
      <c r="BX517" s="23" t="str">
        <f>_xlfn.XLOOKUP(BW517,dimensions_items!$B$4:$B$35,dimensions_items!$C$4:$C$35,"NULL",0)</f>
        <v>R5.2ASIA</v>
      </c>
      <c r="BY517" s="23" t="s">
        <v>31</v>
      </c>
      <c r="BZ517" s="22" t="s">
        <v>38</v>
      </c>
      <c r="CA517" s="22" t="s">
        <v>18</v>
      </c>
      <c r="CB517" s="22" t="s">
        <v>19</v>
      </c>
      <c r="CC517" s="21" t="str">
        <f t="shared" si="27"/>
        <v>UN</v>
      </c>
      <c r="CD517" s="21" t="str">
        <f t="shared" si="28"/>
        <v>S</v>
      </c>
      <c r="CE517" s="21" t="str">
        <f t="shared" si="29"/>
        <v>ASIA_CHN</v>
      </c>
      <c r="CF517" s="21">
        <f>IF(ISNUMBER(Table1[[#This Row],[concrete]]),Table1[[#This Row],[concrete]],IF(AND(ISNUMBER(Table1[[#This Row],[cement]]),ISNUMBER(Table1[[#This Row],[aggregates]])),Table1[[#This Row],[cement]]+Table1[[#This Row],[aggregates]],""))</f>
        <v>880</v>
      </c>
    </row>
    <row r="518" spans="1:84">
      <c r="A518" s="10">
        <v>516</v>
      </c>
      <c r="B518" s="21" t="s">
        <v>227</v>
      </c>
      <c r="C518" s="34" t="s">
        <v>989</v>
      </c>
      <c r="I518" s="39">
        <v>22</v>
      </c>
      <c r="J518" s="120">
        <v>32</v>
      </c>
      <c r="M518" s="120">
        <v>782</v>
      </c>
      <c r="P518" s="120">
        <v>328</v>
      </c>
      <c r="AK518" s="120">
        <v>326</v>
      </c>
      <c r="AL518" s="21" t="s">
        <v>276</v>
      </c>
      <c r="AN518" s="21" t="s">
        <v>119</v>
      </c>
      <c r="AO518" s="21" t="s">
        <v>119</v>
      </c>
      <c r="AP518" s="21" t="s">
        <v>601</v>
      </c>
      <c r="AQ518" s="21" t="s">
        <v>121</v>
      </c>
      <c r="AR518" s="21"/>
      <c r="AS518" s="8" t="s">
        <v>1367</v>
      </c>
      <c r="AT518" s="39">
        <v>2019</v>
      </c>
      <c r="AU518" s="21" t="s">
        <v>990</v>
      </c>
      <c r="AV518" s="21" t="s">
        <v>217</v>
      </c>
      <c r="AW518" s="21" t="s">
        <v>126</v>
      </c>
      <c r="AX518" s="21" t="s">
        <v>1328</v>
      </c>
      <c r="AY518" s="21" t="str">
        <f>"https://doi.org/"&amp;Table1[[#This Row],[DOI]]</f>
        <v>https://doi.org/10.1016/j.jclepro.2019.04.341</v>
      </c>
      <c r="AZ518" s="21" t="s">
        <v>120</v>
      </c>
      <c r="BA518" s="21"/>
      <c r="BB518" s="21"/>
      <c r="BC518" s="21"/>
      <c r="BD518" s="21"/>
      <c r="BE518" s="21" t="s">
        <v>1347</v>
      </c>
      <c r="BF518" s="21"/>
      <c r="BG518" s="21"/>
      <c r="BH518" s="21"/>
      <c r="BI518" s="21"/>
      <c r="BJ518" s="21"/>
      <c r="BK518" s="21"/>
      <c r="BL518" s="21"/>
      <c r="BM518" s="21"/>
      <c r="BN518" s="21"/>
      <c r="BO518" s="21"/>
      <c r="BP518" s="21"/>
      <c r="BQ518" s="21"/>
      <c r="BR518" s="21"/>
      <c r="BS518" s="21"/>
      <c r="BT518" s="21"/>
      <c r="BU518" s="21"/>
      <c r="BV518" s="21"/>
      <c r="BW518" s="22" t="s">
        <v>234</v>
      </c>
      <c r="BX518" s="23" t="str">
        <f>_xlfn.XLOOKUP(BW518,dimensions_items!$B$4:$B$35,dimensions_items!$C$4:$C$35,"NULL",0)</f>
        <v>R5.2ASIA</v>
      </c>
      <c r="BY518" s="23" t="s">
        <v>31</v>
      </c>
      <c r="BZ518" s="22" t="s">
        <v>1492</v>
      </c>
      <c r="CA518" s="22" t="s">
        <v>18</v>
      </c>
      <c r="CB518" s="22" t="s">
        <v>19</v>
      </c>
      <c r="CC518" s="21" t="str">
        <f t="shared" si="27"/>
        <v>UN</v>
      </c>
      <c r="CD518" s="21" t="str">
        <f t="shared" si="28"/>
        <v>M</v>
      </c>
      <c r="CE518" s="21" t="str">
        <f t="shared" si="29"/>
        <v>ASIA_CHN</v>
      </c>
      <c r="CF518" s="21">
        <f>IF(ISNUMBER(Table1[[#This Row],[concrete]]),Table1[[#This Row],[concrete]],IF(AND(ISNUMBER(Table1[[#This Row],[cement]]),ISNUMBER(Table1[[#This Row],[aggregates]])),Table1[[#This Row],[cement]]+Table1[[#This Row],[aggregates]],""))</f>
        <v>782</v>
      </c>
    </row>
    <row r="519" spans="1:84">
      <c r="A519" s="10">
        <v>517</v>
      </c>
      <c r="B519" s="21" t="s">
        <v>991</v>
      </c>
      <c r="C519" s="35" t="s">
        <v>992</v>
      </c>
      <c r="I519" s="39">
        <v>38.1</v>
      </c>
      <c r="J519" s="120">
        <v>22.1</v>
      </c>
      <c r="M519" s="120">
        <v>1126.8</v>
      </c>
      <c r="P519" s="120">
        <v>409</v>
      </c>
      <c r="Q519" s="120">
        <v>34.200000000000003</v>
      </c>
      <c r="AB519" s="120">
        <v>5.8</v>
      </c>
      <c r="AC519" s="120">
        <v>34.9</v>
      </c>
      <c r="AK519" s="120">
        <v>5.5</v>
      </c>
      <c r="AL519" s="21" t="s">
        <v>36</v>
      </c>
      <c r="AN519" s="21" t="s">
        <v>118</v>
      </c>
      <c r="AO519" s="21" t="s">
        <v>119</v>
      </c>
      <c r="AP519" s="21" t="s">
        <v>601</v>
      </c>
      <c r="AQ519" s="21" t="s">
        <v>121</v>
      </c>
      <c r="AR519" s="21"/>
      <c r="AS519" s="8" t="s">
        <v>1368</v>
      </c>
      <c r="AT519" s="39">
        <v>2020</v>
      </c>
      <c r="AU519" s="21" t="s">
        <v>993</v>
      </c>
      <c r="AV519" s="21" t="s">
        <v>217</v>
      </c>
      <c r="AW519" s="21" t="s">
        <v>126</v>
      </c>
      <c r="AX519" s="33" t="s">
        <v>1329</v>
      </c>
      <c r="AY519" s="21" t="str">
        <f>"https://doi.org/"&amp;Table1[[#This Row],[DOI]]</f>
        <v>https://doi.org/10.1016/j.jclepro.2020.120385</v>
      </c>
      <c r="AZ519" s="21" t="s">
        <v>120</v>
      </c>
      <c r="BA519" s="21"/>
      <c r="BB519" s="21" t="s">
        <v>994</v>
      </c>
      <c r="BC519" s="21"/>
      <c r="BD519" s="21"/>
      <c r="BE519" s="21" t="s">
        <v>1347</v>
      </c>
      <c r="BF519" s="21"/>
      <c r="BG519" s="21"/>
      <c r="BH519" s="21"/>
      <c r="BI519" s="21"/>
      <c r="BJ519" s="21"/>
      <c r="BK519" s="21"/>
      <c r="BL519" s="21"/>
      <c r="BM519" s="21"/>
      <c r="BN519" s="21"/>
      <c r="BO519" s="21"/>
      <c r="BP519" s="21"/>
      <c r="BQ519" s="21"/>
      <c r="BR519" s="21"/>
      <c r="BS519" s="21"/>
      <c r="BT519" s="21"/>
      <c r="BU519" s="21"/>
      <c r="BV519" s="21"/>
      <c r="BW519" s="22" t="s">
        <v>888</v>
      </c>
      <c r="BX519" s="23" t="str">
        <f>_xlfn.XLOOKUP(BW519,dimensions_items!$B$4:$B$35,dimensions_items!$C$4:$C$35,"NULL",0)</f>
        <v>R5.2OECD</v>
      </c>
      <c r="BY519" s="23" t="s">
        <v>42</v>
      </c>
      <c r="BZ519" s="22" t="s">
        <v>26</v>
      </c>
      <c r="CA519" s="22" t="s">
        <v>18</v>
      </c>
      <c r="CB519" s="22" t="s">
        <v>19</v>
      </c>
      <c r="CC519" s="21" t="str">
        <f t="shared" si="27"/>
        <v>RU</v>
      </c>
      <c r="CD519" s="21" t="str">
        <f t="shared" si="28"/>
        <v>C</v>
      </c>
      <c r="CE519" s="21" t="str">
        <f t="shared" si="29"/>
        <v>OECD_KOR</v>
      </c>
      <c r="CF519" s="21">
        <f>IF(ISNUMBER(Table1[[#This Row],[concrete]]),Table1[[#This Row],[concrete]],IF(AND(ISNUMBER(Table1[[#This Row],[cement]]),ISNUMBER(Table1[[#This Row],[aggregates]])),Table1[[#This Row],[cement]]+Table1[[#This Row],[aggregates]],""))</f>
        <v>1126.8</v>
      </c>
    </row>
    <row r="520" spans="1:84">
      <c r="A520" s="10">
        <v>518</v>
      </c>
      <c r="B520" s="21" t="s">
        <v>991</v>
      </c>
      <c r="C520" s="35" t="s">
        <v>992</v>
      </c>
      <c r="I520" s="39">
        <v>14</v>
      </c>
      <c r="J520" s="120">
        <v>76.599999999999994</v>
      </c>
      <c r="M520" s="120">
        <v>453.6</v>
      </c>
      <c r="P520" s="120">
        <v>806.8</v>
      </c>
      <c r="Q520" s="120">
        <v>115.7</v>
      </c>
      <c r="AB520" s="120">
        <v>6.6</v>
      </c>
      <c r="AC520" s="120">
        <v>18.2</v>
      </c>
      <c r="AK520" s="120">
        <v>46.6</v>
      </c>
      <c r="AL520" s="21" t="s">
        <v>995</v>
      </c>
      <c r="AN520" s="21" t="s">
        <v>118</v>
      </c>
      <c r="AO520" s="21" t="s">
        <v>119</v>
      </c>
      <c r="AP520" s="21" t="s">
        <v>601</v>
      </c>
      <c r="AQ520" s="21" t="s">
        <v>121</v>
      </c>
      <c r="AR520" s="21"/>
      <c r="AS520" s="8" t="s">
        <v>1368</v>
      </c>
      <c r="AT520" s="39">
        <v>2020</v>
      </c>
      <c r="AU520" s="21" t="s">
        <v>993</v>
      </c>
      <c r="AV520" s="21" t="s">
        <v>217</v>
      </c>
      <c r="AW520" s="21" t="s">
        <v>126</v>
      </c>
      <c r="AX520" s="21" t="s">
        <v>1329</v>
      </c>
      <c r="AY520" s="21" t="str">
        <f>"https://doi.org/"&amp;Table1[[#This Row],[DOI]]</f>
        <v>https://doi.org/10.1016/j.jclepro.2020.120385</v>
      </c>
      <c r="AZ520" s="21" t="s">
        <v>120</v>
      </c>
      <c r="BA520" s="21"/>
      <c r="BB520" s="21" t="s">
        <v>994</v>
      </c>
      <c r="BC520" s="21"/>
      <c r="BD520" s="21"/>
      <c r="BE520" s="21" t="s">
        <v>1347</v>
      </c>
      <c r="BF520" s="21"/>
      <c r="BG520" s="21"/>
      <c r="BH520" s="21"/>
      <c r="BI520" s="21"/>
      <c r="BJ520" s="21"/>
      <c r="BK520" s="21"/>
      <c r="BL520" s="21"/>
      <c r="BM520" s="21"/>
      <c r="BN520" s="21"/>
      <c r="BO520" s="21"/>
      <c r="BP520" s="21"/>
      <c r="BQ520" s="21"/>
      <c r="BR520" s="21"/>
      <c r="BS520" s="21"/>
      <c r="BT520" s="21"/>
      <c r="BU520" s="21"/>
      <c r="BV520" s="21"/>
      <c r="BW520" s="22" t="s">
        <v>888</v>
      </c>
      <c r="BX520" s="23" t="str">
        <f>_xlfn.XLOOKUP(BW520,dimensions_items!$B$4:$B$35,dimensions_items!$C$4:$C$35,"NULL",0)</f>
        <v>R5.2OECD</v>
      </c>
      <c r="BY520" s="23" t="s">
        <v>42</v>
      </c>
      <c r="BZ520" s="22" t="s">
        <v>1492</v>
      </c>
      <c r="CA520" s="22" t="s">
        <v>18</v>
      </c>
      <c r="CB520" s="22" t="s">
        <v>19</v>
      </c>
      <c r="CC520" s="21" t="str">
        <f t="shared" si="27"/>
        <v>RU</v>
      </c>
      <c r="CD520" s="21" t="str">
        <f t="shared" si="28"/>
        <v>M</v>
      </c>
      <c r="CE520" s="21" t="str">
        <f t="shared" si="29"/>
        <v>OECD_KOR</v>
      </c>
      <c r="CF520" s="21">
        <f>IF(ISNUMBER(Table1[[#This Row],[concrete]]),Table1[[#This Row],[concrete]],IF(AND(ISNUMBER(Table1[[#This Row],[cement]]),ISNUMBER(Table1[[#This Row],[aggregates]])),Table1[[#This Row],[cement]]+Table1[[#This Row],[aggregates]],""))</f>
        <v>453.6</v>
      </c>
    </row>
    <row r="521" spans="1:84">
      <c r="A521" s="10">
        <v>519</v>
      </c>
      <c r="B521" s="21" t="s">
        <v>991</v>
      </c>
      <c r="C521" s="35" t="s">
        <v>992</v>
      </c>
      <c r="I521" s="39">
        <v>3.1</v>
      </c>
      <c r="J521" s="120">
        <v>123.7</v>
      </c>
      <c r="M521" s="120">
        <v>800.4</v>
      </c>
      <c r="P521" s="120">
        <v>17.2</v>
      </c>
      <c r="Q521" s="120">
        <v>103.2</v>
      </c>
      <c r="AB521" s="120">
        <v>3.7</v>
      </c>
      <c r="AC521" s="120">
        <v>21.9</v>
      </c>
      <c r="AK521" s="120">
        <v>62.3</v>
      </c>
      <c r="AL521" s="21" t="s">
        <v>996</v>
      </c>
      <c r="AN521" s="21" t="s">
        <v>118</v>
      </c>
      <c r="AO521" s="21" t="s">
        <v>119</v>
      </c>
      <c r="AP521" s="21" t="s">
        <v>601</v>
      </c>
      <c r="AQ521" s="21" t="s">
        <v>121</v>
      </c>
      <c r="AR521" s="21"/>
      <c r="AS521" s="8" t="s">
        <v>1368</v>
      </c>
      <c r="AT521" s="39">
        <v>2020</v>
      </c>
      <c r="AU521" s="21" t="s">
        <v>993</v>
      </c>
      <c r="AV521" s="21" t="s">
        <v>217</v>
      </c>
      <c r="AW521" s="21" t="s">
        <v>126</v>
      </c>
      <c r="AX521" s="50" t="s">
        <v>1329</v>
      </c>
      <c r="AY521" s="21" t="str">
        <f>"https://doi.org/"&amp;Table1[[#This Row],[DOI]]</f>
        <v>https://doi.org/10.1016/j.jclepro.2020.120385</v>
      </c>
      <c r="AZ521" s="21" t="s">
        <v>120</v>
      </c>
      <c r="BA521" s="21"/>
      <c r="BB521" s="21" t="s">
        <v>994</v>
      </c>
      <c r="BC521" s="21"/>
      <c r="BD521" s="21"/>
      <c r="BE521" s="21" t="s">
        <v>1347</v>
      </c>
      <c r="BF521" s="21"/>
      <c r="BG521" s="21"/>
      <c r="BH521" s="21"/>
      <c r="BI521" s="21"/>
      <c r="BJ521" s="21"/>
      <c r="BK521" s="21"/>
      <c r="BL521" s="21"/>
      <c r="BM521" s="21"/>
      <c r="BN521" s="21"/>
      <c r="BO521" s="21"/>
      <c r="BP521" s="21"/>
      <c r="BQ521" s="21"/>
      <c r="BR521" s="21"/>
      <c r="BS521" s="21"/>
      <c r="BT521" s="21"/>
      <c r="BU521" s="21"/>
      <c r="BV521" s="21"/>
      <c r="BW521" s="22" t="s">
        <v>888</v>
      </c>
      <c r="BX521" s="23" t="str">
        <f>_xlfn.XLOOKUP(BW521,dimensions_items!$B$4:$B$35,dimensions_items!$C$4:$C$35,"NULL",0)</f>
        <v>R5.2OECD</v>
      </c>
      <c r="BY521" s="23" t="s">
        <v>42</v>
      </c>
      <c r="BZ521" s="22" t="s">
        <v>1494</v>
      </c>
      <c r="CA521" s="22" t="s">
        <v>18</v>
      </c>
      <c r="CB521" s="22" t="s">
        <v>19</v>
      </c>
      <c r="CC521" s="21" t="str">
        <f t="shared" si="27"/>
        <v>RU</v>
      </c>
      <c r="CD521" s="21" t="str">
        <f t="shared" si="28"/>
        <v>M</v>
      </c>
      <c r="CE521" s="21" t="str">
        <f t="shared" si="29"/>
        <v>OECD_KOR</v>
      </c>
      <c r="CF521" s="21">
        <f>IF(ISNUMBER(Table1[[#This Row],[concrete]]),Table1[[#This Row],[concrete]],IF(AND(ISNUMBER(Table1[[#This Row],[cement]]),ISNUMBER(Table1[[#This Row],[aggregates]])),Table1[[#This Row],[cement]]+Table1[[#This Row],[aggregates]],""))</f>
        <v>800.4</v>
      </c>
    </row>
    <row r="522" spans="1:84">
      <c r="A522" s="10">
        <v>520</v>
      </c>
      <c r="B522" s="21" t="s">
        <v>991</v>
      </c>
      <c r="C522" s="35" t="s">
        <v>992</v>
      </c>
      <c r="I522" s="39">
        <v>1.5</v>
      </c>
      <c r="J522" s="120">
        <v>96.4</v>
      </c>
      <c r="M522" s="120">
        <v>271</v>
      </c>
      <c r="P522" s="120">
        <v>193.9</v>
      </c>
      <c r="Q522" s="120">
        <v>191.4</v>
      </c>
      <c r="AB522" s="120">
        <v>5</v>
      </c>
      <c r="AC522" s="120">
        <v>5.2</v>
      </c>
      <c r="AK522" s="120">
        <v>143.6</v>
      </c>
      <c r="AL522" s="21" t="s">
        <v>61</v>
      </c>
      <c r="AN522" s="21" t="s">
        <v>118</v>
      </c>
      <c r="AO522" s="21" t="s">
        <v>119</v>
      </c>
      <c r="AP522" s="21" t="s">
        <v>601</v>
      </c>
      <c r="AQ522" s="21" t="s">
        <v>121</v>
      </c>
      <c r="AR522" s="21"/>
      <c r="AS522" s="8" t="s">
        <v>1368</v>
      </c>
      <c r="AT522" s="39">
        <v>2020</v>
      </c>
      <c r="AU522" s="21" t="s">
        <v>993</v>
      </c>
      <c r="AV522" s="21" t="s">
        <v>217</v>
      </c>
      <c r="AW522" s="21" t="s">
        <v>126</v>
      </c>
      <c r="AX522" s="21" t="s">
        <v>1329</v>
      </c>
      <c r="AY522" s="21" t="str">
        <f>"https://doi.org/"&amp;Table1[[#This Row],[DOI]]</f>
        <v>https://doi.org/10.1016/j.jclepro.2020.120385</v>
      </c>
      <c r="AZ522" s="21" t="s">
        <v>120</v>
      </c>
      <c r="BA522" s="21"/>
      <c r="BB522" s="21" t="s">
        <v>994</v>
      </c>
      <c r="BC522" s="21"/>
      <c r="BD522" s="21"/>
      <c r="BE522" s="21" t="s">
        <v>1347</v>
      </c>
      <c r="BF522" s="21"/>
      <c r="BG522" s="21"/>
      <c r="BH522" s="21"/>
      <c r="BI522" s="21"/>
      <c r="BJ522" s="21"/>
      <c r="BK522" s="21"/>
      <c r="BL522" s="21"/>
      <c r="BM522" s="21"/>
      <c r="BN522" s="21"/>
      <c r="BO522" s="21"/>
      <c r="BP522" s="21"/>
      <c r="BQ522" s="21"/>
      <c r="BR522" s="21"/>
      <c r="BS522" s="21"/>
      <c r="BT522" s="21"/>
      <c r="BU522" s="21"/>
      <c r="BV522" s="21"/>
      <c r="BW522" s="22" t="s">
        <v>888</v>
      </c>
      <c r="BX522" s="23" t="str">
        <f>_xlfn.XLOOKUP(BW522,dimensions_items!$B$4:$B$35,dimensions_items!$C$4:$C$35,"NULL",0)</f>
        <v>R5.2OECD</v>
      </c>
      <c r="BY522" s="23" t="s">
        <v>42</v>
      </c>
      <c r="BZ522" s="22" t="s">
        <v>1598</v>
      </c>
      <c r="CA522" s="22" t="s">
        <v>18</v>
      </c>
      <c r="CB522" s="22" t="s">
        <v>19</v>
      </c>
      <c r="CC522" s="21" t="str">
        <f t="shared" si="27"/>
        <v>RU</v>
      </c>
      <c r="CD522" s="21" t="str">
        <f t="shared" si="28"/>
        <v>T</v>
      </c>
      <c r="CE522" s="21" t="str">
        <f t="shared" si="29"/>
        <v>OECD_KOR</v>
      </c>
      <c r="CF522" s="21">
        <f>IF(ISNUMBER(Table1[[#This Row],[concrete]]),Table1[[#This Row],[concrete]],IF(AND(ISNUMBER(Table1[[#This Row],[cement]]),ISNUMBER(Table1[[#This Row],[aggregates]])),Table1[[#This Row],[cement]]+Table1[[#This Row],[aggregates]],""))</f>
        <v>271</v>
      </c>
    </row>
    <row r="523" spans="1:84">
      <c r="A523" s="10">
        <v>521</v>
      </c>
      <c r="B523" s="21" t="s">
        <v>997</v>
      </c>
      <c r="C523" s="21" t="s">
        <v>998</v>
      </c>
      <c r="F523" s="39">
        <v>5</v>
      </c>
      <c r="J523" s="120">
        <v>1</v>
      </c>
      <c r="M523" s="120">
        <v>1824</v>
      </c>
      <c r="AL523" s="21" t="s">
        <v>999</v>
      </c>
      <c r="AN523" s="21" t="s">
        <v>119</v>
      </c>
      <c r="AO523" s="21" t="s">
        <v>119</v>
      </c>
      <c r="AP523" s="21" t="s">
        <v>601</v>
      </c>
      <c r="AQ523" s="21" t="s">
        <v>121</v>
      </c>
      <c r="AR523" s="21"/>
      <c r="AS523" s="8" t="s">
        <v>1363</v>
      </c>
      <c r="AT523" s="39">
        <v>2020</v>
      </c>
      <c r="AU523" s="32" t="s">
        <v>1000</v>
      </c>
      <c r="AV523" s="21" t="s">
        <v>893</v>
      </c>
      <c r="AW523" s="21" t="s">
        <v>1001</v>
      </c>
      <c r="AX523" s="21" t="s">
        <v>1330</v>
      </c>
      <c r="AY523" s="21" t="str">
        <f>"https://doi.org/"&amp;Table1[[#This Row],[DOI]]</f>
        <v>https://doi.org/10.3390/su12030834</v>
      </c>
      <c r="AZ523" s="21" t="s">
        <v>120</v>
      </c>
      <c r="BA523" s="21"/>
      <c r="BB523" s="21"/>
      <c r="BC523" s="21"/>
      <c r="BD523" s="21"/>
      <c r="BE523" s="21" t="s">
        <v>1347</v>
      </c>
      <c r="BF523" s="21"/>
      <c r="BG523" s="21"/>
      <c r="BH523" s="21"/>
      <c r="BI523" s="21"/>
      <c r="BJ523" s="21"/>
      <c r="BK523" s="21"/>
      <c r="BL523" s="21"/>
      <c r="BM523" s="21"/>
      <c r="BN523" s="21"/>
      <c r="BO523" s="21"/>
      <c r="BP523" s="21"/>
      <c r="BQ523" s="21"/>
      <c r="BR523" s="21"/>
      <c r="BS523" s="21"/>
      <c r="BT523" s="21"/>
      <c r="BU523" s="21"/>
      <c r="BV523" s="21"/>
      <c r="BW523" s="22" t="s">
        <v>955</v>
      </c>
      <c r="BX523" s="23" t="str">
        <f>_xlfn.XLOOKUP(BW523,dimensions_items!$B$4:$B$35,dimensions_items!$C$4:$C$35,"NULL",0)</f>
        <v>R5.2ASIA</v>
      </c>
      <c r="BY523" s="23" t="s">
        <v>31</v>
      </c>
      <c r="BZ523" s="22" t="s">
        <v>1492</v>
      </c>
      <c r="CA523" s="22" t="s">
        <v>18</v>
      </c>
      <c r="CB523" s="22" t="s">
        <v>19</v>
      </c>
      <c r="CC523" s="21" t="str">
        <f t="shared" si="27"/>
        <v>UN</v>
      </c>
      <c r="CD523" s="21" t="str">
        <f t="shared" si="28"/>
        <v>M</v>
      </c>
      <c r="CE523" s="21" t="str">
        <f t="shared" si="29"/>
        <v>ASIA_OAS-L</v>
      </c>
      <c r="CF523" s="21">
        <f>IF(ISNUMBER(Table1[[#This Row],[concrete]]),Table1[[#This Row],[concrete]],IF(AND(ISNUMBER(Table1[[#This Row],[cement]]),ISNUMBER(Table1[[#This Row],[aggregates]])),Table1[[#This Row],[cement]]+Table1[[#This Row],[aggregates]],""))</f>
        <v>1824</v>
      </c>
    </row>
    <row r="524" spans="1:84">
      <c r="A524" s="10">
        <v>522</v>
      </c>
      <c r="B524" s="21" t="s">
        <v>997</v>
      </c>
      <c r="C524" s="21" t="s">
        <v>998</v>
      </c>
      <c r="F524" s="39">
        <v>104</v>
      </c>
      <c r="M524" s="120">
        <v>1416</v>
      </c>
      <c r="AL524" s="21" t="s">
        <v>36</v>
      </c>
      <c r="AN524" s="21" t="s">
        <v>119</v>
      </c>
      <c r="AO524" s="21" t="s">
        <v>119</v>
      </c>
      <c r="AP524" s="21" t="s">
        <v>601</v>
      </c>
      <c r="AQ524" s="21" t="s">
        <v>121</v>
      </c>
      <c r="AR524" s="21"/>
      <c r="AS524" s="8" t="s">
        <v>1363</v>
      </c>
      <c r="AT524" s="39">
        <v>2020</v>
      </c>
      <c r="AU524" s="32" t="s">
        <v>1000</v>
      </c>
      <c r="AV524" s="21" t="s">
        <v>893</v>
      </c>
      <c r="AW524" s="21" t="s">
        <v>1001</v>
      </c>
      <c r="AX524" s="21" t="s">
        <v>1330</v>
      </c>
      <c r="AY524" s="21" t="str">
        <f>"https://doi.org/"&amp;Table1[[#This Row],[DOI]]</f>
        <v>https://doi.org/10.3390/su12030834</v>
      </c>
      <c r="AZ524" s="21" t="s">
        <v>120</v>
      </c>
      <c r="BA524" s="21"/>
      <c r="BB524" s="21"/>
      <c r="BC524" s="21"/>
      <c r="BD524" s="21"/>
      <c r="BE524" s="21" t="s">
        <v>1347</v>
      </c>
      <c r="BF524" s="21"/>
      <c r="BG524" s="21"/>
      <c r="BH524" s="21"/>
      <c r="BI524" s="21"/>
      <c r="BJ524" s="21"/>
      <c r="BK524" s="21"/>
      <c r="BL524" s="21"/>
      <c r="BM524" s="21"/>
      <c r="BN524" s="21"/>
      <c r="BO524" s="21"/>
      <c r="BP524" s="21"/>
      <c r="BQ524" s="21"/>
      <c r="BR524" s="21"/>
      <c r="BS524" s="21"/>
      <c r="BT524" s="21"/>
      <c r="BU524" s="21"/>
      <c r="BV524" s="21"/>
      <c r="BW524" s="22" t="s">
        <v>955</v>
      </c>
      <c r="BX524" s="23" t="str">
        <f>_xlfn.XLOOKUP(BW524,dimensions_items!$B$4:$B$35,dimensions_items!$C$4:$C$35,"NULL",0)</f>
        <v>R5.2ASIA</v>
      </c>
      <c r="BY524" s="23" t="s">
        <v>31</v>
      </c>
      <c r="BZ524" s="22" t="s">
        <v>26</v>
      </c>
      <c r="CA524" s="22" t="s">
        <v>18</v>
      </c>
      <c r="CB524" s="22" t="s">
        <v>19</v>
      </c>
      <c r="CC524" s="21" t="str">
        <f t="shared" si="27"/>
        <v>UN</v>
      </c>
      <c r="CD524" s="21" t="str">
        <f t="shared" si="28"/>
        <v>C</v>
      </c>
      <c r="CE524" s="21" t="str">
        <f t="shared" si="29"/>
        <v>ASIA_OAS-L</v>
      </c>
      <c r="CF524" s="21">
        <f>IF(ISNUMBER(Table1[[#This Row],[concrete]]),Table1[[#This Row],[concrete]],IF(AND(ISNUMBER(Table1[[#This Row],[cement]]),ISNUMBER(Table1[[#This Row],[aggregates]])),Table1[[#This Row],[cement]]+Table1[[#This Row],[aggregates]],""))</f>
        <v>1416</v>
      </c>
    </row>
    <row r="525" spans="1:84">
      <c r="A525" s="10">
        <v>523</v>
      </c>
      <c r="B525" s="21" t="s">
        <v>997</v>
      </c>
      <c r="C525" s="21" t="s">
        <v>998</v>
      </c>
      <c r="F525" s="39">
        <v>8</v>
      </c>
      <c r="J525" s="120">
        <v>61</v>
      </c>
      <c r="M525" s="120">
        <v>108</v>
      </c>
      <c r="AL525" s="21" t="s">
        <v>1002</v>
      </c>
      <c r="AN525" s="21" t="s">
        <v>119</v>
      </c>
      <c r="AO525" s="21" t="s">
        <v>119</v>
      </c>
      <c r="AP525" s="21" t="s">
        <v>601</v>
      </c>
      <c r="AQ525" s="21" t="s">
        <v>121</v>
      </c>
      <c r="AR525" s="21"/>
      <c r="AS525" s="8" t="s">
        <v>1363</v>
      </c>
      <c r="AT525" s="39">
        <v>2020</v>
      </c>
      <c r="AU525" s="32" t="s">
        <v>1000</v>
      </c>
      <c r="AV525" s="21" t="s">
        <v>893</v>
      </c>
      <c r="AW525" s="21" t="s">
        <v>1001</v>
      </c>
      <c r="AX525" s="21" t="s">
        <v>1330</v>
      </c>
      <c r="AY525" s="21" t="str">
        <f>"https://doi.org/"&amp;Table1[[#This Row],[DOI]]</f>
        <v>https://doi.org/10.3390/su12030834</v>
      </c>
      <c r="AZ525" s="21" t="s">
        <v>120</v>
      </c>
      <c r="BA525" s="21"/>
      <c r="BB525" s="21"/>
      <c r="BC525" s="21"/>
      <c r="BD525" s="21"/>
      <c r="BE525" s="21" t="s">
        <v>1347</v>
      </c>
      <c r="BF525" s="21"/>
      <c r="BG525" s="21"/>
      <c r="BH525" s="21"/>
      <c r="BI525" s="21"/>
      <c r="BJ525" s="21"/>
      <c r="BK525" s="21"/>
      <c r="BL525" s="21"/>
      <c r="BM525" s="21"/>
      <c r="BN525" s="21"/>
      <c r="BO525" s="21"/>
      <c r="BP525" s="21"/>
      <c r="BQ525" s="21"/>
      <c r="BR525" s="21"/>
      <c r="BS525" s="21"/>
      <c r="BT525" s="21"/>
      <c r="BU525" s="21"/>
      <c r="BV525" s="21"/>
      <c r="BW525" s="22" t="s">
        <v>955</v>
      </c>
      <c r="BX525" s="23" t="str">
        <f>_xlfn.XLOOKUP(BW525,dimensions_items!$B$4:$B$35,dimensions_items!$C$4:$C$35,"NULL",0)</f>
        <v>R5.2ASIA</v>
      </c>
      <c r="BY525" s="23" t="s">
        <v>31</v>
      </c>
      <c r="BZ525" s="22" t="s">
        <v>38</v>
      </c>
      <c r="CA525" s="22" t="s">
        <v>18</v>
      </c>
      <c r="CB525" s="22" t="s">
        <v>19</v>
      </c>
      <c r="CC525" s="21" t="str">
        <f t="shared" si="27"/>
        <v>UN</v>
      </c>
      <c r="CD525" s="21" t="str">
        <f t="shared" si="28"/>
        <v>S</v>
      </c>
      <c r="CE525" s="21" t="str">
        <f t="shared" si="29"/>
        <v>ASIA_OAS-L</v>
      </c>
      <c r="CF525" s="21">
        <f>IF(ISNUMBER(Table1[[#This Row],[concrete]]),Table1[[#This Row],[concrete]],IF(AND(ISNUMBER(Table1[[#This Row],[cement]]),ISNUMBER(Table1[[#This Row],[aggregates]])),Table1[[#This Row],[cement]]+Table1[[#This Row],[aggregates]],""))</f>
        <v>108</v>
      </c>
    </row>
    <row r="526" spans="1:84">
      <c r="A526" s="10">
        <v>524</v>
      </c>
      <c r="B526" s="21" t="s">
        <v>997</v>
      </c>
      <c r="C526" s="21" t="s">
        <v>998</v>
      </c>
      <c r="F526" s="39">
        <v>5</v>
      </c>
      <c r="J526" s="120">
        <v>94</v>
      </c>
      <c r="M526" s="120">
        <v>108</v>
      </c>
      <c r="AL526" s="21" t="s">
        <v>1003</v>
      </c>
      <c r="AN526" s="21" t="s">
        <v>119</v>
      </c>
      <c r="AO526" s="21" t="s">
        <v>119</v>
      </c>
      <c r="AP526" s="21" t="s">
        <v>601</v>
      </c>
      <c r="AQ526" s="21" t="s">
        <v>121</v>
      </c>
      <c r="AR526" s="21"/>
      <c r="AS526" s="8" t="s">
        <v>1363</v>
      </c>
      <c r="AT526" s="39">
        <v>2020</v>
      </c>
      <c r="AU526" s="32" t="s">
        <v>1000</v>
      </c>
      <c r="AV526" s="21" t="s">
        <v>893</v>
      </c>
      <c r="AW526" s="21" t="s">
        <v>1001</v>
      </c>
      <c r="AX526" s="21" t="s">
        <v>1330</v>
      </c>
      <c r="AY526" s="21" t="str">
        <f>"https://doi.org/"&amp;Table1[[#This Row],[DOI]]</f>
        <v>https://doi.org/10.3390/su12030834</v>
      </c>
      <c r="AZ526" s="21" t="s">
        <v>120</v>
      </c>
      <c r="BA526" s="21"/>
      <c r="BB526" s="21"/>
      <c r="BC526" s="21"/>
      <c r="BD526" s="21"/>
      <c r="BE526" s="21" t="s">
        <v>1347</v>
      </c>
      <c r="BF526" s="21"/>
      <c r="BG526" s="21"/>
      <c r="BH526" s="21"/>
      <c r="BI526" s="21"/>
      <c r="BJ526" s="21"/>
      <c r="BK526" s="21"/>
      <c r="BL526" s="21"/>
      <c r="BM526" s="21"/>
      <c r="BN526" s="21"/>
      <c r="BO526" s="21"/>
      <c r="BP526" s="21"/>
      <c r="BQ526" s="21"/>
      <c r="BR526" s="21"/>
      <c r="BS526" s="21"/>
      <c r="BT526" s="21"/>
      <c r="BU526" s="21"/>
      <c r="BV526" s="21"/>
      <c r="BW526" s="22" t="s">
        <v>955</v>
      </c>
      <c r="BX526" s="23" t="str">
        <f>_xlfn.XLOOKUP(BW526,dimensions_items!$B$4:$B$35,dimensions_items!$C$4:$C$35,"NULL",0)</f>
        <v>R5.2ASIA</v>
      </c>
      <c r="BY526" s="23" t="s">
        <v>31</v>
      </c>
      <c r="BZ526" s="22" t="s">
        <v>1598</v>
      </c>
      <c r="CA526" s="22" t="s">
        <v>18</v>
      </c>
      <c r="CB526" s="22" t="s">
        <v>19</v>
      </c>
      <c r="CC526" s="21" t="str">
        <f t="shared" si="27"/>
        <v>UN</v>
      </c>
      <c r="CD526" s="21" t="str">
        <f t="shared" si="28"/>
        <v>T</v>
      </c>
      <c r="CE526" s="21" t="str">
        <f t="shared" si="29"/>
        <v>ASIA_OAS-L</v>
      </c>
      <c r="CF526" s="21">
        <f>IF(ISNUMBER(Table1[[#This Row],[concrete]]),Table1[[#This Row],[concrete]],IF(AND(ISNUMBER(Table1[[#This Row],[cement]]),ISNUMBER(Table1[[#This Row],[aggregates]])),Table1[[#This Row],[cement]]+Table1[[#This Row],[aggregates]],""))</f>
        <v>108</v>
      </c>
    </row>
    <row r="527" spans="1:84">
      <c r="A527" s="10">
        <v>525</v>
      </c>
      <c r="B527" s="21" t="s">
        <v>472</v>
      </c>
      <c r="C527" s="37" t="s">
        <v>1087</v>
      </c>
      <c r="D527" s="39">
        <v>2019</v>
      </c>
      <c r="E527" s="10">
        <v>2030</v>
      </c>
      <c r="F527" s="39">
        <v>6.9439252329999999</v>
      </c>
      <c r="J527" s="120">
        <v>237.62531523300001</v>
      </c>
      <c r="M527" s="120">
        <v>426.08681497999999</v>
      </c>
      <c r="S527" s="120">
        <v>19.408878505000001</v>
      </c>
      <c r="AB527" s="120">
        <v>7.3381222570000002</v>
      </c>
      <c r="AJ527" s="120">
        <v>5.7067710279999897</v>
      </c>
      <c r="AK527" s="120">
        <v>25.813457945</v>
      </c>
      <c r="AL527" s="37" t="s">
        <v>1088</v>
      </c>
      <c r="AN527" s="37" t="s">
        <v>1089</v>
      </c>
      <c r="AO527" s="21" t="s">
        <v>637</v>
      </c>
      <c r="AP527" s="37" t="s">
        <v>601</v>
      </c>
      <c r="AQ527" s="21" t="s">
        <v>121</v>
      </c>
      <c r="AR527" s="21"/>
      <c r="AS527" s="36" t="s">
        <v>1146</v>
      </c>
      <c r="AT527" s="39">
        <v>2020</v>
      </c>
      <c r="AU527" s="21" t="s">
        <v>1147</v>
      </c>
      <c r="AV527" s="37" t="s">
        <v>125</v>
      </c>
      <c r="AW527" s="21" t="s">
        <v>1001</v>
      </c>
      <c r="AX527" s="50" t="s">
        <v>1331</v>
      </c>
      <c r="AY527" s="21" t="str">
        <f>"https://doi.org/"&amp;Table1[[#This Row],[DOI]]</f>
        <v>https://doi.org/10.1111/jiec.13049</v>
      </c>
      <c r="AZ527" s="21" t="s">
        <v>120</v>
      </c>
      <c r="BA527" s="21"/>
      <c r="BB527" s="21" t="s">
        <v>1232</v>
      </c>
      <c r="BC527" s="21"/>
      <c r="BD527" s="21"/>
      <c r="BE527" s="62" t="s">
        <v>1348</v>
      </c>
      <c r="BF527" s="21"/>
      <c r="BG527" s="21"/>
      <c r="BH527" s="21"/>
      <c r="BI527" s="21"/>
      <c r="BJ527" s="21"/>
      <c r="BK527" s="21"/>
      <c r="BL527" s="21"/>
      <c r="BM527" s="21"/>
      <c r="BN527" s="21"/>
      <c r="BO527" s="21"/>
      <c r="BP527" s="21"/>
      <c r="BQ527" s="21"/>
      <c r="BR527" s="21"/>
      <c r="BS527" s="21"/>
      <c r="BT527" s="21"/>
      <c r="BU527" s="21"/>
      <c r="BV527" s="21"/>
      <c r="BW527" s="63" t="s">
        <v>1090</v>
      </c>
      <c r="BX527" s="23" t="str">
        <f>_xlfn.XLOOKUP(BW527,dimensions_items!$B$4:$B$35,dimensions_items!$C$4:$C$35,"NULL",0)</f>
        <v>R5.2OECD</v>
      </c>
      <c r="BY527" s="63" t="s">
        <v>49</v>
      </c>
      <c r="BZ527" s="30" t="s">
        <v>17</v>
      </c>
      <c r="CA527" s="22" t="s">
        <v>27</v>
      </c>
      <c r="CB527" s="63" t="s">
        <v>19</v>
      </c>
      <c r="CC527" s="21" t="str">
        <f t="shared" si="27"/>
        <v>NR</v>
      </c>
      <c r="CD527" s="21" t="str">
        <f t="shared" si="28"/>
        <v>C</v>
      </c>
      <c r="CE527" s="21" t="str">
        <f t="shared" si="29"/>
        <v>OECD_EFTA</v>
      </c>
      <c r="CF527" s="21">
        <f>IF(ISNUMBER(Table1[[#This Row],[concrete]]),Table1[[#This Row],[concrete]],IF(AND(ISNUMBER(Table1[[#This Row],[cement]]),ISNUMBER(Table1[[#This Row],[aggregates]])),Table1[[#This Row],[cement]]+Table1[[#This Row],[aggregates]],""))</f>
        <v>426.08681497999999</v>
      </c>
    </row>
    <row r="528" spans="1:84">
      <c r="A528" s="10">
        <v>526</v>
      </c>
      <c r="B528" s="21" t="s">
        <v>472</v>
      </c>
      <c r="C528" s="37" t="s">
        <v>1087</v>
      </c>
      <c r="D528" s="39">
        <v>2019</v>
      </c>
      <c r="E528" s="10">
        <v>2030</v>
      </c>
      <c r="F528" s="39">
        <v>24.207939452000002</v>
      </c>
      <c r="J528" s="120">
        <v>255.90830621000001</v>
      </c>
      <c r="M528" s="120">
        <v>585.49101022399896</v>
      </c>
      <c r="S528" s="120">
        <v>16.215357006999898</v>
      </c>
      <c r="AB528" s="120">
        <v>0</v>
      </c>
      <c r="AJ528" s="120">
        <v>5.1572172710000004</v>
      </c>
      <c r="AK528" s="120">
        <v>108.893928575</v>
      </c>
      <c r="AL528" s="37" t="s">
        <v>1088</v>
      </c>
      <c r="AN528" s="37" t="s">
        <v>572</v>
      </c>
      <c r="AO528" s="21" t="s">
        <v>637</v>
      </c>
      <c r="AP528" s="37" t="s">
        <v>601</v>
      </c>
      <c r="AQ528" s="21" t="s">
        <v>121</v>
      </c>
      <c r="AR528" s="21"/>
      <c r="AS528" s="36" t="s">
        <v>1146</v>
      </c>
      <c r="AT528" s="39">
        <v>2020</v>
      </c>
      <c r="AU528" s="21" t="s">
        <v>1147</v>
      </c>
      <c r="AV528" s="37" t="s">
        <v>125</v>
      </c>
      <c r="AW528" s="21" t="s">
        <v>1001</v>
      </c>
      <c r="AX528" s="50" t="s">
        <v>1331</v>
      </c>
      <c r="AY528" s="21" t="str">
        <f>"https://doi.org/"&amp;Table1[[#This Row],[DOI]]</f>
        <v>https://doi.org/10.1111/jiec.13049</v>
      </c>
      <c r="AZ528" s="21" t="s">
        <v>120</v>
      </c>
      <c r="BA528" s="21"/>
      <c r="BB528" s="21" t="s">
        <v>1232</v>
      </c>
      <c r="BC528" s="21"/>
      <c r="BD528" s="21"/>
      <c r="BE528" s="62" t="s">
        <v>1348</v>
      </c>
      <c r="BF528" s="21"/>
      <c r="BG528" s="21"/>
      <c r="BH528" s="21"/>
      <c r="BI528" s="21"/>
      <c r="BJ528" s="21"/>
      <c r="BK528" s="21"/>
      <c r="BL528" s="21"/>
      <c r="BM528" s="21"/>
      <c r="BN528" s="21"/>
      <c r="BO528" s="21"/>
      <c r="BP528" s="21"/>
      <c r="BQ528" s="21"/>
      <c r="BR528" s="21"/>
      <c r="BS528" s="21"/>
      <c r="BT528" s="21"/>
      <c r="BU528" s="21"/>
      <c r="BV528" s="21"/>
      <c r="BW528" s="63" t="s">
        <v>1090</v>
      </c>
      <c r="BX528" s="23" t="str">
        <f>_xlfn.XLOOKUP(BW528,dimensions_items!$B$4:$B$35,dimensions_items!$C$4:$C$35,"NULL",0)</f>
        <v>R5.2OECD</v>
      </c>
      <c r="BY528" s="63" t="s">
        <v>49</v>
      </c>
      <c r="BZ528" s="30" t="s">
        <v>17</v>
      </c>
      <c r="CA528" s="22" t="s">
        <v>27</v>
      </c>
      <c r="CB528" s="63" t="s">
        <v>19</v>
      </c>
      <c r="CC528" s="21" t="str">
        <f t="shared" si="27"/>
        <v>NR</v>
      </c>
      <c r="CD528" s="21" t="str">
        <f t="shared" si="28"/>
        <v>C</v>
      </c>
      <c r="CE528" s="21" t="str">
        <f t="shared" si="29"/>
        <v>OECD_EFTA</v>
      </c>
      <c r="CF528" s="21">
        <f>IF(ISNUMBER(Table1[[#This Row],[concrete]]),Table1[[#This Row],[concrete]],IF(AND(ISNUMBER(Table1[[#This Row],[cement]]),ISNUMBER(Table1[[#This Row],[aggregates]])),Table1[[#This Row],[cement]]+Table1[[#This Row],[aggregates]],""))</f>
        <v>585.49101022399896</v>
      </c>
    </row>
    <row r="529" spans="1:84">
      <c r="A529" s="10">
        <v>527</v>
      </c>
      <c r="B529" s="21" t="s">
        <v>472</v>
      </c>
      <c r="C529" s="37" t="s">
        <v>1087</v>
      </c>
      <c r="D529" s="39">
        <v>2019</v>
      </c>
      <c r="E529" s="10">
        <v>2030</v>
      </c>
      <c r="F529" s="39">
        <v>5</v>
      </c>
      <c r="J529" s="120">
        <v>129.65021874999999</v>
      </c>
      <c r="M529" s="120">
        <v>470.12625000000003</v>
      </c>
      <c r="S529" s="120">
        <v>49.483125000000001</v>
      </c>
      <c r="AB529" s="120">
        <v>14.878125000000001</v>
      </c>
      <c r="AJ529" s="120">
        <v>22.350625000000001</v>
      </c>
      <c r="AK529" s="120">
        <v>3.375</v>
      </c>
      <c r="AL529" s="37" t="s">
        <v>1088</v>
      </c>
      <c r="AN529" s="64" t="s">
        <v>1091</v>
      </c>
      <c r="AO529" s="21" t="s">
        <v>118</v>
      </c>
      <c r="AP529" s="37" t="s">
        <v>601</v>
      </c>
      <c r="AQ529" s="21" t="s">
        <v>121</v>
      </c>
      <c r="AR529" s="21"/>
      <c r="AS529" s="36" t="s">
        <v>1146</v>
      </c>
      <c r="AT529" s="39">
        <v>2020</v>
      </c>
      <c r="AU529" s="21" t="s">
        <v>1147</v>
      </c>
      <c r="AV529" s="37" t="s">
        <v>125</v>
      </c>
      <c r="AW529" s="21" t="s">
        <v>1001</v>
      </c>
      <c r="AX529" s="50" t="s">
        <v>1331</v>
      </c>
      <c r="AY529" s="21" t="str">
        <f>"https://doi.org/"&amp;Table1[[#This Row],[DOI]]</f>
        <v>https://doi.org/10.1111/jiec.13049</v>
      </c>
      <c r="AZ529" s="21" t="s">
        <v>120</v>
      </c>
      <c r="BA529" s="21"/>
      <c r="BB529" s="21" t="s">
        <v>1232</v>
      </c>
      <c r="BC529" s="21"/>
      <c r="BD529" s="21"/>
      <c r="BE529" s="62" t="s">
        <v>1348</v>
      </c>
      <c r="BF529" s="21"/>
      <c r="BG529" s="21"/>
      <c r="BH529" s="21"/>
      <c r="BI529" s="21"/>
      <c r="BJ529" s="21"/>
      <c r="BK529" s="21"/>
      <c r="BL529" s="21"/>
      <c r="BM529" s="21"/>
      <c r="BN529" s="21"/>
      <c r="BO529" s="21"/>
      <c r="BP529" s="21"/>
      <c r="BQ529" s="21"/>
      <c r="BR529" s="21"/>
      <c r="BS529" s="21"/>
      <c r="BT529" s="21"/>
      <c r="BU529" s="21"/>
      <c r="BV529" s="21"/>
      <c r="BW529" s="63" t="s">
        <v>1090</v>
      </c>
      <c r="BX529" s="23" t="str">
        <f>_xlfn.XLOOKUP(BW529,dimensions_items!$B$4:$B$35,dimensions_items!$C$4:$C$35,"NULL",0)</f>
        <v>R5.2OECD</v>
      </c>
      <c r="BY529" s="63" t="s">
        <v>16</v>
      </c>
      <c r="BZ529" s="30" t="s">
        <v>17</v>
      </c>
      <c r="CA529" s="22" t="s">
        <v>27</v>
      </c>
      <c r="CB529" s="63" t="s">
        <v>19</v>
      </c>
      <c r="CC529" s="21" t="str">
        <f t="shared" si="27"/>
        <v>RS</v>
      </c>
      <c r="CD529" s="21" t="str">
        <f t="shared" si="28"/>
        <v>C</v>
      </c>
      <c r="CE529" s="21" t="str">
        <f t="shared" si="29"/>
        <v>OECD_EFTA</v>
      </c>
      <c r="CF529" s="21">
        <f>IF(ISNUMBER(Table1[[#This Row],[concrete]]),Table1[[#This Row],[concrete]],IF(AND(ISNUMBER(Table1[[#This Row],[cement]]),ISNUMBER(Table1[[#This Row],[aggregates]])),Table1[[#This Row],[cement]]+Table1[[#This Row],[aggregates]],""))</f>
        <v>470.12625000000003</v>
      </c>
    </row>
    <row r="530" spans="1:84">
      <c r="A530" s="10">
        <v>528</v>
      </c>
      <c r="B530" s="21" t="s">
        <v>472</v>
      </c>
      <c r="C530" s="37" t="s">
        <v>1087</v>
      </c>
      <c r="D530" s="39">
        <v>2019</v>
      </c>
      <c r="E530" s="10">
        <v>2030</v>
      </c>
      <c r="F530" s="39">
        <v>5</v>
      </c>
      <c r="J530" s="120">
        <v>129.65021874999999</v>
      </c>
      <c r="M530" s="120">
        <v>470.12625000000003</v>
      </c>
      <c r="S530" s="120">
        <v>49.483125000000001</v>
      </c>
      <c r="AB530" s="120">
        <v>14.878125000000001</v>
      </c>
      <c r="AJ530" s="120">
        <v>22.350625000000001</v>
      </c>
      <c r="AK530" s="120">
        <v>3.375</v>
      </c>
      <c r="AL530" s="37" t="s">
        <v>1088</v>
      </c>
      <c r="AN530" s="64" t="s">
        <v>1092</v>
      </c>
      <c r="AO530" s="21" t="s">
        <v>118</v>
      </c>
      <c r="AP530" s="37" t="s">
        <v>601</v>
      </c>
      <c r="AQ530" s="21" t="s">
        <v>121</v>
      </c>
      <c r="AR530" s="21"/>
      <c r="AS530" s="36" t="s">
        <v>1146</v>
      </c>
      <c r="AT530" s="39">
        <v>2020</v>
      </c>
      <c r="AU530" s="21" t="s">
        <v>1147</v>
      </c>
      <c r="AV530" s="37" t="s">
        <v>125</v>
      </c>
      <c r="AW530" s="21" t="s">
        <v>1001</v>
      </c>
      <c r="AX530" s="50" t="s">
        <v>1331</v>
      </c>
      <c r="AY530" s="21" t="str">
        <f>"https://doi.org/"&amp;Table1[[#This Row],[DOI]]</f>
        <v>https://doi.org/10.1111/jiec.13049</v>
      </c>
      <c r="AZ530" s="21" t="s">
        <v>120</v>
      </c>
      <c r="BA530" s="21"/>
      <c r="BB530" s="21" t="s">
        <v>1232</v>
      </c>
      <c r="BC530" s="21"/>
      <c r="BD530" s="21"/>
      <c r="BE530" s="62" t="s">
        <v>1348</v>
      </c>
      <c r="BF530" s="21"/>
      <c r="BG530" s="21"/>
      <c r="BH530" s="21"/>
      <c r="BI530" s="21"/>
      <c r="BJ530" s="21"/>
      <c r="BK530" s="21"/>
      <c r="BL530" s="21"/>
      <c r="BM530" s="21"/>
      <c r="BN530" s="21"/>
      <c r="BO530" s="21"/>
      <c r="BP530" s="21"/>
      <c r="BQ530" s="21"/>
      <c r="BR530" s="21"/>
      <c r="BS530" s="21"/>
      <c r="BT530" s="21"/>
      <c r="BU530" s="21"/>
      <c r="BV530" s="21"/>
      <c r="BW530" s="63" t="s">
        <v>1090</v>
      </c>
      <c r="BX530" s="23" t="str">
        <f>_xlfn.XLOOKUP(BW530,dimensions_items!$B$4:$B$35,dimensions_items!$C$4:$C$35,"NULL",0)</f>
        <v>R5.2OECD</v>
      </c>
      <c r="BY530" s="63" t="s">
        <v>16</v>
      </c>
      <c r="BZ530" s="30" t="s">
        <v>17</v>
      </c>
      <c r="CA530" s="22" t="s">
        <v>27</v>
      </c>
      <c r="CB530" s="63" t="s">
        <v>19</v>
      </c>
      <c r="CC530" s="21" t="str">
        <f t="shared" si="27"/>
        <v>RS</v>
      </c>
      <c r="CD530" s="21" t="str">
        <f t="shared" si="28"/>
        <v>C</v>
      </c>
      <c r="CE530" s="21" t="str">
        <f t="shared" si="29"/>
        <v>OECD_EFTA</v>
      </c>
      <c r="CF530" s="21">
        <f>IF(ISNUMBER(Table1[[#This Row],[concrete]]),Table1[[#This Row],[concrete]],IF(AND(ISNUMBER(Table1[[#This Row],[cement]]),ISNUMBER(Table1[[#This Row],[aggregates]])),Table1[[#This Row],[cement]]+Table1[[#This Row],[aggregates]],""))</f>
        <v>470.12625000000003</v>
      </c>
    </row>
    <row r="531" spans="1:84">
      <c r="A531" s="10">
        <v>529</v>
      </c>
      <c r="B531" s="21" t="s">
        <v>472</v>
      </c>
      <c r="C531" s="37" t="s">
        <v>1087</v>
      </c>
      <c r="D531" s="39">
        <v>2019</v>
      </c>
      <c r="E531" s="10">
        <v>2030</v>
      </c>
      <c r="F531" s="39">
        <v>5</v>
      </c>
      <c r="J531" s="120">
        <v>129.65021874999999</v>
      </c>
      <c r="M531" s="120">
        <v>470.12625000000003</v>
      </c>
      <c r="S531" s="120">
        <v>49.483125000000001</v>
      </c>
      <c r="AB531" s="120">
        <v>14.878125000000001</v>
      </c>
      <c r="AJ531" s="120">
        <v>22.350625000000001</v>
      </c>
      <c r="AK531" s="120">
        <v>3.375</v>
      </c>
      <c r="AL531" s="37" t="s">
        <v>1088</v>
      </c>
      <c r="AN531" s="64" t="s">
        <v>1093</v>
      </c>
      <c r="AO531" s="21" t="s">
        <v>118</v>
      </c>
      <c r="AP531" s="37" t="s">
        <v>601</v>
      </c>
      <c r="AQ531" s="21" t="s">
        <v>121</v>
      </c>
      <c r="AR531" s="21"/>
      <c r="AS531" s="36" t="s">
        <v>1146</v>
      </c>
      <c r="AT531" s="39">
        <v>2020</v>
      </c>
      <c r="AU531" s="21" t="s">
        <v>1147</v>
      </c>
      <c r="AV531" s="37" t="s">
        <v>125</v>
      </c>
      <c r="AW531" s="21" t="s">
        <v>1001</v>
      </c>
      <c r="AX531" s="50" t="s">
        <v>1331</v>
      </c>
      <c r="AY531" s="21" t="str">
        <f>"https://doi.org/"&amp;Table1[[#This Row],[DOI]]</f>
        <v>https://doi.org/10.1111/jiec.13049</v>
      </c>
      <c r="AZ531" s="21" t="s">
        <v>120</v>
      </c>
      <c r="BA531" s="21"/>
      <c r="BB531" s="21" t="s">
        <v>1232</v>
      </c>
      <c r="BC531" s="21"/>
      <c r="BD531" s="21"/>
      <c r="BE531" s="62" t="s">
        <v>1348</v>
      </c>
      <c r="BF531" s="21"/>
      <c r="BG531" s="21"/>
      <c r="BH531" s="21"/>
      <c r="BI531" s="21"/>
      <c r="BJ531" s="21"/>
      <c r="BK531" s="21"/>
      <c r="BL531" s="21"/>
      <c r="BM531" s="21"/>
      <c r="BN531" s="21"/>
      <c r="BO531" s="21"/>
      <c r="BP531" s="21"/>
      <c r="BQ531" s="21"/>
      <c r="BR531" s="21"/>
      <c r="BS531" s="21"/>
      <c r="BT531" s="21"/>
      <c r="BU531" s="21"/>
      <c r="BV531" s="21"/>
      <c r="BW531" s="63" t="s">
        <v>1090</v>
      </c>
      <c r="BX531" s="23" t="str">
        <f>_xlfn.XLOOKUP(BW531,dimensions_items!$B$4:$B$35,dimensions_items!$C$4:$C$35,"NULL",0)</f>
        <v>R5.2OECD</v>
      </c>
      <c r="BY531" s="63" t="s">
        <v>16</v>
      </c>
      <c r="BZ531" s="30" t="s">
        <v>17</v>
      </c>
      <c r="CA531" s="22" t="s">
        <v>27</v>
      </c>
      <c r="CB531" s="63" t="s">
        <v>19</v>
      </c>
      <c r="CC531" s="21" t="str">
        <f t="shared" si="27"/>
        <v>RS</v>
      </c>
      <c r="CD531" s="21" t="str">
        <f t="shared" si="28"/>
        <v>C</v>
      </c>
      <c r="CE531" s="21" t="str">
        <f t="shared" si="29"/>
        <v>OECD_EFTA</v>
      </c>
      <c r="CF531" s="21">
        <f>IF(ISNUMBER(Table1[[#This Row],[concrete]]),Table1[[#This Row],[concrete]],IF(AND(ISNUMBER(Table1[[#This Row],[cement]]),ISNUMBER(Table1[[#This Row],[aggregates]])),Table1[[#This Row],[cement]]+Table1[[#This Row],[aggregates]],""))</f>
        <v>470.12625000000003</v>
      </c>
    </row>
    <row r="532" spans="1:84" ht="15.75">
      <c r="A532" s="10">
        <v>530</v>
      </c>
      <c r="B532" s="37" t="s">
        <v>227</v>
      </c>
      <c r="C532" s="37" t="s">
        <v>1094</v>
      </c>
      <c r="E532" s="10">
        <v>1960</v>
      </c>
      <c r="F532" s="39">
        <v>14</v>
      </c>
      <c r="I532" s="123"/>
      <c r="J532" s="120">
        <v>24</v>
      </c>
      <c r="N532" s="120">
        <v>145</v>
      </c>
      <c r="O532" s="120">
        <v>1000</v>
      </c>
      <c r="P532" s="120">
        <v>420</v>
      </c>
      <c r="AB532" s="120">
        <v>0.9</v>
      </c>
      <c r="AK532" s="120">
        <v>30</v>
      </c>
      <c r="AL532" s="37" t="s">
        <v>276</v>
      </c>
      <c r="AN532" s="37" t="s">
        <v>1095</v>
      </c>
      <c r="AO532" s="21" t="s">
        <v>118</v>
      </c>
      <c r="AP532" s="37" t="s">
        <v>924</v>
      </c>
      <c r="AQ532" s="21" t="s">
        <v>121</v>
      </c>
      <c r="AR532" s="21"/>
      <c r="AS532" s="8" t="s">
        <v>1375</v>
      </c>
      <c r="AT532" s="39">
        <v>2018</v>
      </c>
      <c r="AU532" s="21" t="s">
        <v>1148</v>
      </c>
      <c r="AV532" s="45" t="s">
        <v>1150</v>
      </c>
      <c r="AW532" s="37" t="s">
        <v>1149</v>
      </c>
      <c r="AX532" s="50" t="s">
        <v>1332</v>
      </c>
      <c r="AY532" s="21" t="str">
        <f>"https://doi.org/"&amp;Table1[[#This Row],[DOI]]</f>
        <v>https://doi.org/10.1021/acs.est.8b03111</v>
      </c>
      <c r="AZ532" s="65" t="s">
        <v>1226</v>
      </c>
      <c r="BA532" s="21"/>
      <c r="BB532" s="21"/>
      <c r="BC532" s="21"/>
      <c r="BD532" s="21"/>
      <c r="BE532" s="62" t="s">
        <v>1348</v>
      </c>
      <c r="BF532" s="21"/>
      <c r="BG532" s="21"/>
      <c r="BH532" s="21"/>
      <c r="BI532" s="21"/>
      <c r="BJ532" s="21"/>
      <c r="BK532" s="21"/>
      <c r="BL532" s="21"/>
      <c r="BM532" s="21"/>
      <c r="BN532" s="21"/>
      <c r="BO532" s="21"/>
      <c r="BP532" s="21"/>
      <c r="BQ532" s="21"/>
      <c r="BR532" s="21"/>
      <c r="BS532" s="21"/>
      <c r="BT532" s="21"/>
      <c r="BU532" s="21"/>
      <c r="BV532" s="21"/>
      <c r="BW532" s="63" t="s">
        <v>234</v>
      </c>
      <c r="BX532" s="23" t="str">
        <f>_xlfn.XLOOKUP(BW532,dimensions_items!$B$4:$B$35,dimensions_items!$C$4:$C$35,"NULL",0)</f>
        <v>R5.2ASIA</v>
      </c>
      <c r="BY532" s="63" t="s">
        <v>42</v>
      </c>
      <c r="BZ532" s="22" t="s">
        <v>1492</v>
      </c>
      <c r="CA532" s="22" t="s">
        <v>18</v>
      </c>
      <c r="CB532" s="66" t="s">
        <v>23</v>
      </c>
      <c r="CC532" s="21" t="str">
        <f t="shared" si="27"/>
        <v>RU</v>
      </c>
      <c r="CD532" s="21" t="str">
        <f t="shared" si="28"/>
        <v>M</v>
      </c>
      <c r="CE532" s="21" t="str">
        <f t="shared" si="29"/>
        <v>ASIA_CHN</v>
      </c>
      <c r="CF532" s="21">
        <f>IF(ISNUMBER(Table1[[#This Row],[concrete]]),Table1[[#This Row],[concrete]],IF(AND(ISNUMBER(Table1[[#This Row],[cement]]),ISNUMBER(Table1[[#This Row],[aggregates]])),Table1[[#This Row],[cement]]+Table1[[#This Row],[aggregates]],""))</f>
        <v>1145</v>
      </c>
    </row>
    <row r="533" spans="1:84" ht="15.75">
      <c r="A533" s="10">
        <v>531</v>
      </c>
      <c r="B533" s="37" t="s">
        <v>227</v>
      </c>
      <c r="C533" s="37" t="s">
        <v>1094</v>
      </c>
      <c r="D533" s="39">
        <v>1960</v>
      </c>
      <c r="E533" s="10">
        <v>1980</v>
      </c>
      <c r="F533" s="39">
        <v>16</v>
      </c>
      <c r="I533" s="123"/>
      <c r="J533" s="120">
        <v>20</v>
      </c>
      <c r="N533" s="120">
        <v>160</v>
      </c>
      <c r="O533" s="120">
        <v>900</v>
      </c>
      <c r="P533" s="120">
        <v>370</v>
      </c>
      <c r="AB533" s="120">
        <v>1.8</v>
      </c>
      <c r="AK533" s="120">
        <v>31</v>
      </c>
      <c r="AL533" s="37" t="s">
        <v>276</v>
      </c>
      <c r="AN533" s="37" t="s">
        <v>1095</v>
      </c>
      <c r="AO533" s="21" t="s">
        <v>118</v>
      </c>
      <c r="AP533" s="37" t="s">
        <v>924</v>
      </c>
      <c r="AQ533" s="21" t="s">
        <v>121</v>
      </c>
      <c r="AR533" s="21"/>
      <c r="AS533" s="8" t="s">
        <v>1375</v>
      </c>
      <c r="AT533" s="39">
        <v>2018</v>
      </c>
      <c r="AU533" s="21" t="s">
        <v>1148</v>
      </c>
      <c r="AV533" s="45" t="s">
        <v>1150</v>
      </c>
      <c r="AW533" s="37" t="s">
        <v>1149</v>
      </c>
      <c r="AX533" s="50" t="s">
        <v>1332</v>
      </c>
      <c r="AY533" s="21" t="str">
        <f>"https://doi.org/"&amp;Table1[[#This Row],[DOI]]</f>
        <v>https://doi.org/10.1021/acs.est.8b03111</v>
      </c>
      <c r="AZ533" s="65" t="s">
        <v>1226</v>
      </c>
      <c r="BA533" s="21"/>
      <c r="BB533" s="21"/>
      <c r="BC533" s="21"/>
      <c r="BD533" s="21"/>
      <c r="BE533" s="62" t="s">
        <v>1348</v>
      </c>
      <c r="BF533" s="21"/>
      <c r="BG533" s="21"/>
      <c r="BH533" s="21"/>
      <c r="BI533" s="21"/>
      <c r="BJ533" s="21"/>
      <c r="BK533" s="21"/>
      <c r="BL533" s="21"/>
      <c r="BM533" s="21"/>
      <c r="BN533" s="21"/>
      <c r="BO533" s="21"/>
      <c r="BP533" s="21"/>
      <c r="BQ533" s="21"/>
      <c r="BR533" s="21"/>
      <c r="BS533" s="21"/>
      <c r="BT533" s="21"/>
      <c r="BU533" s="21"/>
      <c r="BV533" s="21"/>
      <c r="BW533" s="63" t="s">
        <v>234</v>
      </c>
      <c r="BX533" s="23" t="str">
        <f>_xlfn.XLOOKUP(BW533,dimensions_items!$B$4:$B$35,dimensions_items!$C$4:$C$35,"NULL",0)</f>
        <v>R5.2ASIA</v>
      </c>
      <c r="BY533" s="63" t="s">
        <v>42</v>
      </c>
      <c r="BZ533" s="22" t="s">
        <v>1492</v>
      </c>
      <c r="CA533" s="22" t="s">
        <v>18</v>
      </c>
      <c r="CB533" s="66" t="s">
        <v>23</v>
      </c>
      <c r="CC533" s="21" t="str">
        <f t="shared" si="27"/>
        <v>RU</v>
      </c>
      <c r="CD533" s="21" t="str">
        <f t="shared" si="28"/>
        <v>M</v>
      </c>
      <c r="CE533" s="21" t="str">
        <f t="shared" si="29"/>
        <v>ASIA_CHN</v>
      </c>
      <c r="CF533" s="21">
        <f>IF(ISNUMBER(Table1[[#This Row],[concrete]]),Table1[[#This Row],[concrete]],IF(AND(ISNUMBER(Table1[[#This Row],[cement]]),ISNUMBER(Table1[[#This Row],[aggregates]])),Table1[[#This Row],[cement]]+Table1[[#This Row],[aggregates]],""))</f>
        <v>1060</v>
      </c>
    </row>
    <row r="534" spans="1:84" ht="15.75">
      <c r="A534" s="10">
        <v>532</v>
      </c>
      <c r="B534" s="37" t="s">
        <v>227</v>
      </c>
      <c r="C534" s="37" t="s">
        <v>1094</v>
      </c>
      <c r="D534" s="39">
        <v>1980</v>
      </c>
      <c r="E534" s="10">
        <v>2000</v>
      </c>
      <c r="F534" s="39">
        <v>18</v>
      </c>
      <c r="I534" s="123"/>
      <c r="J534" s="120">
        <v>16</v>
      </c>
      <c r="N534" s="120">
        <v>175</v>
      </c>
      <c r="O534" s="120">
        <v>800</v>
      </c>
      <c r="P534" s="120">
        <v>350</v>
      </c>
      <c r="AB534" s="120">
        <v>2</v>
      </c>
      <c r="AK534" s="120">
        <v>32</v>
      </c>
      <c r="AL534" s="37" t="s">
        <v>276</v>
      </c>
      <c r="AN534" s="37" t="s">
        <v>1095</v>
      </c>
      <c r="AO534" s="21" t="s">
        <v>118</v>
      </c>
      <c r="AP534" s="37" t="s">
        <v>924</v>
      </c>
      <c r="AQ534" s="21" t="s">
        <v>121</v>
      </c>
      <c r="AR534" s="21"/>
      <c r="AS534" s="8" t="s">
        <v>1375</v>
      </c>
      <c r="AT534" s="39">
        <v>2018</v>
      </c>
      <c r="AU534" s="21" t="s">
        <v>1148</v>
      </c>
      <c r="AV534" s="45" t="s">
        <v>1150</v>
      </c>
      <c r="AW534" s="37" t="s">
        <v>1149</v>
      </c>
      <c r="AX534" s="50" t="s">
        <v>1332</v>
      </c>
      <c r="AY534" s="21" t="str">
        <f>"https://doi.org/"&amp;Table1[[#This Row],[DOI]]</f>
        <v>https://doi.org/10.1021/acs.est.8b03111</v>
      </c>
      <c r="AZ534" s="65" t="s">
        <v>1226</v>
      </c>
      <c r="BA534" s="21"/>
      <c r="BB534" s="21"/>
      <c r="BC534" s="21"/>
      <c r="BD534" s="21"/>
      <c r="BE534" s="62" t="s">
        <v>1348</v>
      </c>
      <c r="BF534" s="21"/>
      <c r="BG534" s="21"/>
      <c r="BH534" s="21"/>
      <c r="BI534" s="21"/>
      <c r="BJ534" s="21"/>
      <c r="BK534" s="21"/>
      <c r="BL534" s="21"/>
      <c r="BM534" s="21"/>
      <c r="BN534" s="21"/>
      <c r="BO534" s="21"/>
      <c r="BP534" s="21"/>
      <c r="BQ534" s="21"/>
      <c r="BR534" s="21"/>
      <c r="BS534" s="21"/>
      <c r="BT534" s="21"/>
      <c r="BU534" s="21"/>
      <c r="BV534" s="21"/>
      <c r="BW534" s="63" t="s">
        <v>234</v>
      </c>
      <c r="BX534" s="23" t="str">
        <f>_xlfn.XLOOKUP(BW534,dimensions_items!$B$4:$B$35,dimensions_items!$C$4:$C$35,"NULL",0)</f>
        <v>R5.2ASIA</v>
      </c>
      <c r="BY534" s="63" t="s">
        <v>42</v>
      </c>
      <c r="BZ534" s="22" t="s">
        <v>1492</v>
      </c>
      <c r="CA534" s="22" t="s">
        <v>18</v>
      </c>
      <c r="CB534" s="66" t="s">
        <v>23</v>
      </c>
      <c r="CC534" s="21" t="str">
        <f t="shared" si="27"/>
        <v>RU</v>
      </c>
      <c r="CD534" s="21" t="str">
        <f t="shared" si="28"/>
        <v>M</v>
      </c>
      <c r="CE534" s="21" t="str">
        <f t="shared" si="29"/>
        <v>ASIA_CHN</v>
      </c>
      <c r="CF534" s="21">
        <f>IF(ISNUMBER(Table1[[#This Row],[concrete]]),Table1[[#This Row],[concrete]],IF(AND(ISNUMBER(Table1[[#This Row],[cement]]),ISNUMBER(Table1[[#This Row],[aggregates]])),Table1[[#This Row],[cement]]+Table1[[#This Row],[aggregates]],""))</f>
        <v>975</v>
      </c>
    </row>
    <row r="535" spans="1:84" ht="15.75">
      <c r="A535" s="10">
        <v>533</v>
      </c>
      <c r="B535" s="37" t="s">
        <v>227</v>
      </c>
      <c r="C535" s="37" t="s">
        <v>1094</v>
      </c>
      <c r="D535" s="39">
        <v>2000</v>
      </c>
      <c r="E535" s="10">
        <v>2010</v>
      </c>
      <c r="F535" s="39">
        <v>20</v>
      </c>
      <c r="I535" s="123"/>
      <c r="J535" s="120">
        <v>12</v>
      </c>
      <c r="N535" s="120">
        <v>180</v>
      </c>
      <c r="O535" s="120">
        <v>740</v>
      </c>
      <c r="P535" s="120">
        <v>320</v>
      </c>
      <c r="AB535" s="120">
        <v>2.1</v>
      </c>
      <c r="AK535" s="120">
        <v>33</v>
      </c>
      <c r="AL535" s="37" t="s">
        <v>276</v>
      </c>
      <c r="AN535" s="37" t="s">
        <v>1095</v>
      </c>
      <c r="AO535" s="21" t="s">
        <v>118</v>
      </c>
      <c r="AP535" s="37" t="s">
        <v>924</v>
      </c>
      <c r="AQ535" s="21" t="s">
        <v>121</v>
      </c>
      <c r="AR535" s="21"/>
      <c r="AS535" s="8" t="s">
        <v>1375</v>
      </c>
      <c r="AT535" s="39">
        <v>2018</v>
      </c>
      <c r="AU535" s="21" t="s">
        <v>1148</v>
      </c>
      <c r="AV535" s="45" t="s">
        <v>1150</v>
      </c>
      <c r="AW535" s="37" t="s">
        <v>1149</v>
      </c>
      <c r="AX535" s="50" t="s">
        <v>1332</v>
      </c>
      <c r="AY535" s="21" t="str">
        <f>"https://doi.org/"&amp;Table1[[#This Row],[DOI]]</f>
        <v>https://doi.org/10.1021/acs.est.8b03111</v>
      </c>
      <c r="AZ535" s="65" t="s">
        <v>1226</v>
      </c>
      <c r="BA535" s="21"/>
      <c r="BB535" s="21"/>
      <c r="BC535" s="21"/>
      <c r="BD535" s="21"/>
      <c r="BE535" s="62" t="s">
        <v>1348</v>
      </c>
      <c r="BF535" s="21"/>
      <c r="BG535" s="21"/>
      <c r="BH535" s="21"/>
      <c r="BI535" s="21"/>
      <c r="BJ535" s="21"/>
      <c r="BK535" s="21"/>
      <c r="BL535" s="21"/>
      <c r="BM535" s="21"/>
      <c r="BN535" s="21"/>
      <c r="BO535" s="21"/>
      <c r="BP535" s="21"/>
      <c r="BQ535" s="21"/>
      <c r="BR535" s="21"/>
      <c r="BS535" s="21"/>
      <c r="BT535" s="21"/>
      <c r="BU535" s="21"/>
      <c r="BV535" s="21"/>
      <c r="BW535" s="63" t="s">
        <v>234</v>
      </c>
      <c r="BX535" s="23" t="str">
        <f>_xlfn.XLOOKUP(BW535,dimensions_items!$B$4:$B$35,dimensions_items!$C$4:$C$35,"NULL",0)</f>
        <v>R5.2ASIA</v>
      </c>
      <c r="BY535" s="63" t="s">
        <v>42</v>
      </c>
      <c r="BZ535" s="22" t="s">
        <v>1492</v>
      </c>
      <c r="CA535" s="22" t="s">
        <v>18</v>
      </c>
      <c r="CB535" s="66" t="s">
        <v>23</v>
      </c>
      <c r="CC535" s="21" t="str">
        <f t="shared" si="27"/>
        <v>RU</v>
      </c>
      <c r="CD535" s="21" t="str">
        <f t="shared" si="28"/>
        <v>M</v>
      </c>
      <c r="CE535" s="21" t="str">
        <f t="shared" si="29"/>
        <v>ASIA_CHN</v>
      </c>
      <c r="CF535" s="21">
        <f>IF(ISNUMBER(Table1[[#This Row],[concrete]]),Table1[[#This Row],[concrete]],IF(AND(ISNUMBER(Table1[[#This Row],[cement]]),ISNUMBER(Table1[[#This Row],[aggregates]])),Table1[[#This Row],[cement]]+Table1[[#This Row],[aggregates]],""))</f>
        <v>920</v>
      </c>
    </row>
    <row r="536" spans="1:84" ht="15.75">
      <c r="A536" s="10">
        <v>534</v>
      </c>
      <c r="B536" s="37" t="s">
        <v>227</v>
      </c>
      <c r="C536" s="37" t="s">
        <v>1094</v>
      </c>
      <c r="E536" s="10">
        <v>1960</v>
      </c>
      <c r="F536" s="39">
        <v>15</v>
      </c>
      <c r="I536" s="123"/>
      <c r="J536" s="120">
        <v>24</v>
      </c>
      <c r="N536" s="120">
        <v>155</v>
      </c>
      <c r="O536" s="120">
        <v>1020</v>
      </c>
      <c r="P536" s="120">
        <v>40</v>
      </c>
      <c r="AB536" s="120">
        <v>1</v>
      </c>
      <c r="AK536" s="120">
        <v>14</v>
      </c>
      <c r="AL536" s="37" t="s">
        <v>36</v>
      </c>
      <c r="AN536" s="37" t="s">
        <v>1095</v>
      </c>
      <c r="AO536" s="21" t="s">
        <v>118</v>
      </c>
      <c r="AP536" s="37" t="s">
        <v>924</v>
      </c>
      <c r="AQ536" s="21" t="s">
        <v>121</v>
      </c>
      <c r="AR536" s="21"/>
      <c r="AS536" s="8" t="s">
        <v>1375</v>
      </c>
      <c r="AT536" s="39">
        <v>2018</v>
      </c>
      <c r="AU536" s="21" t="s">
        <v>1148</v>
      </c>
      <c r="AV536" s="45" t="s">
        <v>1150</v>
      </c>
      <c r="AW536" s="37" t="s">
        <v>1149</v>
      </c>
      <c r="AX536" s="50" t="s">
        <v>1332</v>
      </c>
      <c r="AY536" s="21" t="str">
        <f>"https://doi.org/"&amp;Table1[[#This Row],[DOI]]</f>
        <v>https://doi.org/10.1021/acs.est.8b03111</v>
      </c>
      <c r="AZ536" s="65" t="s">
        <v>1226</v>
      </c>
      <c r="BA536" s="21"/>
      <c r="BB536" s="21"/>
      <c r="BC536" s="21"/>
      <c r="BD536" s="21"/>
      <c r="BE536" s="62" t="s">
        <v>1348</v>
      </c>
      <c r="BF536" s="21"/>
      <c r="BG536" s="21"/>
      <c r="BH536" s="21"/>
      <c r="BI536" s="21"/>
      <c r="BJ536" s="21"/>
      <c r="BK536" s="21"/>
      <c r="BL536" s="21"/>
      <c r="BM536" s="21"/>
      <c r="BN536" s="21"/>
      <c r="BO536" s="21"/>
      <c r="BP536" s="21"/>
      <c r="BQ536" s="21"/>
      <c r="BR536" s="21"/>
      <c r="BS536" s="21"/>
      <c r="BT536" s="21"/>
      <c r="BU536" s="21"/>
      <c r="BV536" s="21"/>
      <c r="BW536" s="63" t="s">
        <v>234</v>
      </c>
      <c r="BX536" s="23" t="str">
        <f>_xlfn.XLOOKUP(BW536,dimensions_items!$B$4:$B$35,dimensions_items!$C$4:$C$35,"NULL",0)</f>
        <v>R5.2ASIA</v>
      </c>
      <c r="BY536" s="63" t="s">
        <v>42</v>
      </c>
      <c r="BZ536" s="22" t="s">
        <v>26</v>
      </c>
      <c r="CA536" s="22" t="s">
        <v>18</v>
      </c>
      <c r="CB536" s="66" t="s">
        <v>23</v>
      </c>
      <c r="CC536" s="21" t="str">
        <f t="shared" si="27"/>
        <v>RU</v>
      </c>
      <c r="CD536" s="21" t="str">
        <f t="shared" si="28"/>
        <v>C</v>
      </c>
      <c r="CE536" s="21" t="str">
        <f t="shared" si="29"/>
        <v>ASIA_CHN</v>
      </c>
      <c r="CF536" s="21">
        <f>IF(ISNUMBER(Table1[[#This Row],[concrete]]),Table1[[#This Row],[concrete]],IF(AND(ISNUMBER(Table1[[#This Row],[cement]]),ISNUMBER(Table1[[#This Row],[aggregates]])),Table1[[#This Row],[cement]]+Table1[[#This Row],[aggregates]],""))</f>
        <v>1175</v>
      </c>
    </row>
    <row r="537" spans="1:84" ht="15.75">
      <c r="A537" s="10">
        <v>535</v>
      </c>
      <c r="B537" s="37" t="s">
        <v>227</v>
      </c>
      <c r="C537" s="37" t="s">
        <v>1094</v>
      </c>
      <c r="D537" s="39">
        <v>1960</v>
      </c>
      <c r="E537" s="10">
        <v>1980</v>
      </c>
      <c r="F537" s="39">
        <v>25</v>
      </c>
      <c r="I537" s="123"/>
      <c r="J537" s="120">
        <v>20</v>
      </c>
      <c r="N537" s="120">
        <v>190</v>
      </c>
      <c r="O537" s="120">
        <v>930</v>
      </c>
      <c r="P537" s="120">
        <v>30</v>
      </c>
      <c r="AB537" s="120">
        <v>1.9</v>
      </c>
      <c r="AK537" s="120">
        <v>16</v>
      </c>
      <c r="AL537" s="37" t="s">
        <v>36</v>
      </c>
      <c r="AN537" s="37" t="s">
        <v>1095</v>
      </c>
      <c r="AO537" s="21" t="s">
        <v>118</v>
      </c>
      <c r="AP537" s="37" t="s">
        <v>924</v>
      </c>
      <c r="AQ537" s="21" t="s">
        <v>121</v>
      </c>
      <c r="AR537" s="21"/>
      <c r="AS537" s="8" t="s">
        <v>1375</v>
      </c>
      <c r="AT537" s="39">
        <v>2018</v>
      </c>
      <c r="AU537" s="21" t="s">
        <v>1148</v>
      </c>
      <c r="AV537" s="45" t="s">
        <v>1150</v>
      </c>
      <c r="AW537" s="37" t="s">
        <v>1149</v>
      </c>
      <c r="AX537" s="50" t="s">
        <v>1332</v>
      </c>
      <c r="AY537" s="21" t="str">
        <f>"https://doi.org/"&amp;Table1[[#This Row],[DOI]]</f>
        <v>https://doi.org/10.1021/acs.est.8b03111</v>
      </c>
      <c r="AZ537" s="65" t="s">
        <v>1226</v>
      </c>
      <c r="BA537" s="21"/>
      <c r="BB537" s="21"/>
      <c r="BC537" s="21"/>
      <c r="BD537" s="21"/>
      <c r="BE537" s="62" t="s">
        <v>1348</v>
      </c>
      <c r="BF537" s="21"/>
      <c r="BG537" s="21"/>
      <c r="BH537" s="21"/>
      <c r="BI537" s="21"/>
      <c r="BJ537" s="21"/>
      <c r="BK537" s="21"/>
      <c r="BL537" s="21"/>
      <c r="BM537" s="21"/>
      <c r="BN537" s="21"/>
      <c r="BO537" s="21"/>
      <c r="BP537" s="21"/>
      <c r="BQ537" s="21"/>
      <c r="BR537" s="21"/>
      <c r="BS537" s="21"/>
      <c r="BT537" s="21"/>
      <c r="BU537" s="21"/>
      <c r="BV537" s="21"/>
      <c r="BW537" s="63" t="s">
        <v>234</v>
      </c>
      <c r="BX537" s="23" t="str">
        <f>_xlfn.XLOOKUP(BW537,dimensions_items!$B$4:$B$35,dimensions_items!$C$4:$C$35,"NULL",0)</f>
        <v>R5.2ASIA</v>
      </c>
      <c r="BY537" s="63" t="s">
        <v>42</v>
      </c>
      <c r="BZ537" s="22" t="s">
        <v>26</v>
      </c>
      <c r="CA537" s="22" t="s">
        <v>18</v>
      </c>
      <c r="CB537" s="66" t="s">
        <v>23</v>
      </c>
      <c r="CC537" s="21" t="str">
        <f t="shared" si="27"/>
        <v>RU</v>
      </c>
      <c r="CD537" s="21" t="str">
        <f t="shared" si="28"/>
        <v>C</v>
      </c>
      <c r="CE537" s="21" t="str">
        <f t="shared" si="29"/>
        <v>ASIA_CHN</v>
      </c>
      <c r="CF537" s="21">
        <f>IF(ISNUMBER(Table1[[#This Row],[concrete]]),Table1[[#This Row],[concrete]],IF(AND(ISNUMBER(Table1[[#This Row],[cement]]),ISNUMBER(Table1[[#This Row],[aggregates]])),Table1[[#This Row],[cement]]+Table1[[#This Row],[aggregates]],""))</f>
        <v>1120</v>
      </c>
    </row>
    <row r="538" spans="1:84" ht="15.75">
      <c r="A538" s="10">
        <v>536</v>
      </c>
      <c r="B538" s="37" t="s">
        <v>227</v>
      </c>
      <c r="C538" s="37" t="s">
        <v>1094</v>
      </c>
      <c r="D538" s="39">
        <v>1980</v>
      </c>
      <c r="E538" s="10">
        <v>2000</v>
      </c>
      <c r="F538" s="39">
        <v>65</v>
      </c>
      <c r="I538" s="123"/>
      <c r="J538" s="120">
        <v>16</v>
      </c>
      <c r="N538" s="120">
        <v>200</v>
      </c>
      <c r="O538" s="120">
        <v>820</v>
      </c>
      <c r="P538" s="120">
        <v>15</v>
      </c>
      <c r="AB538" s="120">
        <v>2.1</v>
      </c>
      <c r="AK538" s="120">
        <v>28</v>
      </c>
      <c r="AL538" s="37" t="s">
        <v>36</v>
      </c>
      <c r="AN538" s="37" t="s">
        <v>1095</v>
      </c>
      <c r="AO538" s="21" t="s">
        <v>118</v>
      </c>
      <c r="AP538" s="37" t="s">
        <v>924</v>
      </c>
      <c r="AQ538" s="21" t="s">
        <v>121</v>
      </c>
      <c r="AR538" s="21"/>
      <c r="AS538" s="8" t="s">
        <v>1375</v>
      </c>
      <c r="AT538" s="39">
        <v>2018</v>
      </c>
      <c r="AU538" s="21" t="s">
        <v>1148</v>
      </c>
      <c r="AV538" s="45" t="s">
        <v>1150</v>
      </c>
      <c r="AW538" s="37" t="s">
        <v>1149</v>
      </c>
      <c r="AX538" s="50" t="s">
        <v>1332</v>
      </c>
      <c r="AY538" s="21" t="str">
        <f>"https://doi.org/"&amp;Table1[[#This Row],[DOI]]</f>
        <v>https://doi.org/10.1021/acs.est.8b03111</v>
      </c>
      <c r="AZ538" s="65" t="s">
        <v>1226</v>
      </c>
      <c r="BA538" s="21"/>
      <c r="BB538" s="21"/>
      <c r="BC538" s="21"/>
      <c r="BD538" s="21"/>
      <c r="BE538" s="62" t="s">
        <v>1348</v>
      </c>
      <c r="BF538" s="21"/>
      <c r="BG538" s="21"/>
      <c r="BH538" s="21"/>
      <c r="BI538" s="21"/>
      <c r="BJ538" s="21"/>
      <c r="BK538" s="21"/>
      <c r="BL538" s="21"/>
      <c r="BM538" s="21"/>
      <c r="BN538" s="21"/>
      <c r="BO538" s="21"/>
      <c r="BP538" s="21"/>
      <c r="BQ538" s="21"/>
      <c r="BR538" s="21"/>
      <c r="BS538" s="21"/>
      <c r="BT538" s="21"/>
      <c r="BU538" s="21"/>
      <c r="BV538" s="21"/>
      <c r="BW538" s="63" t="s">
        <v>234</v>
      </c>
      <c r="BX538" s="23" t="str">
        <f>_xlfn.XLOOKUP(BW538,dimensions_items!$B$4:$B$35,dimensions_items!$C$4:$C$35,"NULL",0)</f>
        <v>R5.2ASIA</v>
      </c>
      <c r="BY538" s="63" t="s">
        <v>42</v>
      </c>
      <c r="BZ538" s="22" t="s">
        <v>26</v>
      </c>
      <c r="CA538" s="22" t="s">
        <v>18</v>
      </c>
      <c r="CB538" s="66" t="s">
        <v>23</v>
      </c>
      <c r="CC538" s="21" t="str">
        <f t="shared" si="27"/>
        <v>RU</v>
      </c>
      <c r="CD538" s="21" t="str">
        <f t="shared" si="28"/>
        <v>C</v>
      </c>
      <c r="CE538" s="21" t="str">
        <f t="shared" si="29"/>
        <v>ASIA_CHN</v>
      </c>
      <c r="CF538" s="21">
        <f>IF(ISNUMBER(Table1[[#This Row],[concrete]]),Table1[[#This Row],[concrete]],IF(AND(ISNUMBER(Table1[[#This Row],[cement]]),ISNUMBER(Table1[[#This Row],[aggregates]])),Table1[[#This Row],[cement]]+Table1[[#This Row],[aggregates]],""))</f>
        <v>1020</v>
      </c>
    </row>
    <row r="539" spans="1:84" ht="15.75">
      <c r="A539" s="10">
        <v>537</v>
      </c>
      <c r="B539" s="37" t="s">
        <v>227</v>
      </c>
      <c r="C539" s="37" t="s">
        <v>1094</v>
      </c>
      <c r="D539" s="39">
        <v>2000</v>
      </c>
      <c r="E539" s="10">
        <v>2010</v>
      </c>
      <c r="F539" s="39">
        <v>70</v>
      </c>
      <c r="I539" s="123"/>
      <c r="J539" s="120">
        <v>12</v>
      </c>
      <c r="N539" s="120">
        <v>220</v>
      </c>
      <c r="O539" s="120">
        <v>780</v>
      </c>
      <c r="P539" s="120">
        <v>10</v>
      </c>
      <c r="AB539" s="120">
        <v>2.2000000000000002</v>
      </c>
      <c r="AK539" s="120">
        <v>32</v>
      </c>
      <c r="AL539" s="37" t="s">
        <v>36</v>
      </c>
      <c r="AN539" s="37" t="s">
        <v>1095</v>
      </c>
      <c r="AO539" s="21" t="s">
        <v>118</v>
      </c>
      <c r="AP539" s="37" t="s">
        <v>924</v>
      </c>
      <c r="AQ539" s="21" t="s">
        <v>121</v>
      </c>
      <c r="AR539" s="21"/>
      <c r="AS539" s="8" t="s">
        <v>1375</v>
      </c>
      <c r="AT539" s="39">
        <v>2018</v>
      </c>
      <c r="AU539" s="21" t="s">
        <v>1148</v>
      </c>
      <c r="AV539" s="45" t="s">
        <v>1150</v>
      </c>
      <c r="AW539" s="37" t="s">
        <v>1149</v>
      </c>
      <c r="AX539" s="50" t="s">
        <v>1332</v>
      </c>
      <c r="AY539" s="21" t="str">
        <f>"https://doi.org/"&amp;Table1[[#This Row],[DOI]]</f>
        <v>https://doi.org/10.1021/acs.est.8b03111</v>
      </c>
      <c r="AZ539" s="65" t="s">
        <v>1226</v>
      </c>
      <c r="BA539" s="21"/>
      <c r="BB539" s="21"/>
      <c r="BC539" s="21"/>
      <c r="BD539" s="21"/>
      <c r="BE539" s="62" t="s">
        <v>1348</v>
      </c>
      <c r="BF539" s="21"/>
      <c r="BG539" s="21"/>
      <c r="BH539" s="21"/>
      <c r="BI539" s="21"/>
      <c r="BJ539" s="21"/>
      <c r="BK539" s="21"/>
      <c r="BL539" s="21"/>
      <c r="BM539" s="21"/>
      <c r="BN539" s="21"/>
      <c r="BO539" s="21"/>
      <c r="BP539" s="21"/>
      <c r="BQ539" s="21"/>
      <c r="BR539" s="21"/>
      <c r="BS539" s="21"/>
      <c r="BT539" s="21"/>
      <c r="BU539" s="21"/>
      <c r="BV539" s="21"/>
      <c r="BW539" s="63" t="s">
        <v>234</v>
      </c>
      <c r="BX539" s="23" t="str">
        <f>_xlfn.XLOOKUP(BW539,dimensions_items!$B$4:$B$35,dimensions_items!$C$4:$C$35,"NULL",0)</f>
        <v>R5.2ASIA</v>
      </c>
      <c r="BY539" s="63" t="s">
        <v>42</v>
      </c>
      <c r="BZ539" s="22" t="s">
        <v>26</v>
      </c>
      <c r="CA539" s="22" t="s">
        <v>18</v>
      </c>
      <c r="CB539" s="66" t="s">
        <v>23</v>
      </c>
      <c r="CC539" s="21" t="str">
        <f t="shared" si="27"/>
        <v>RU</v>
      </c>
      <c r="CD539" s="21" t="str">
        <f t="shared" si="28"/>
        <v>C</v>
      </c>
      <c r="CE539" s="21" t="str">
        <f t="shared" si="29"/>
        <v>ASIA_CHN</v>
      </c>
      <c r="CF539" s="21">
        <f>IF(ISNUMBER(Table1[[#This Row],[concrete]]),Table1[[#This Row],[concrete]],IF(AND(ISNUMBER(Table1[[#This Row],[cement]]),ISNUMBER(Table1[[#This Row],[aggregates]])),Table1[[#This Row],[cement]]+Table1[[#This Row],[aggregates]],""))</f>
        <v>1000</v>
      </c>
    </row>
    <row r="540" spans="1:84" ht="15.75">
      <c r="A540" s="10">
        <v>538</v>
      </c>
      <c r="B540" s="37" t="s">
        <v>227</v>
      </c>
      <c r="C540" s="37" t="s">
        <v>1094</v>
      </c>
      <c r="E540" s="10">
        <v>1949</v>
      </c>
      <c r="F540" s="39">
        <v>0.09</v>
      </c>
      <c r="I540" s="123"/>
      <c r="J540" s="120">
        <v>86</v>
      </c>
      <c r="M540" s="120">
        <v>0</v>
      </c>
      <c r="P540" s="120">
        <v>0</v>
      </c>
      <c r="S540" s="120">
        <v>0</v>
      </c>
      <c r="U540" s="124">
        <v>0</v>
      </c>
      <c r="AB540" s="120">
        <v>0.13</v>
      </c>
      <c r="AL540" s="37" t="s">
        <v>1096</v>
      </c>
      <c r="AN540" s="64" t="s">
        <v>1097</v>
      </c>
      <c r="AO540" s="21" t="s">
        <v>118</v>
      </c>
      <c r="AP540" s="37" t="s">
        <v>924</v>
      </c>
      <c r="AQ540" s="21" t="s">
        <v>121</v>
      </c>
      <c r="AR540" s="21"/>
      <c r="AS540" s="8" t="s">
        <v>1375</v>
      </c>
      <c r="AT540" s="39">
        <v>2018</v>
      </c>
      <c r="AU540" s="21" t="s">
        <v>1148</v>
      </c>
      <c r="AV540" s="45" t="s">
        <v>1150</v>
      </c>
      <c r="AW540" s="37" t="s">
        <v>1149</v>
      </c>
      <c r="AX540" s="50" t="s">
        <v>1332</v>
      </c>
      <c r="AY540" s="21" t="str">
        <f>"https://doi.org/"&amp;Table1[[#This Row],[DOI]]</f>
        <v>https://doi.org/10.1021/acs.est.8b03111</v>
      </c>
      <c r="AZ540" s="65" t="s">
        <v>1226</v>
      </c>
      <c r="BA540" s="21"/>
      <c r="BB540" s="21"/>
      <c r="BC540" s="21"/>
      <c r="BD540" s="21"/>
      <c r="BE540" s="62" t="s">
        <v>1348</v>
      </c>
      <c r="BF540" s="21"/>
      <c r="BG540" s="21"/>
      <c r="BH540" s="21"/>
      <c r="BI540" s="21"/>
      <c r="BJ540" s="21"/>
      <c r="BK540" s="21"/>
      <c r="BL540" s="21"/>
      <c r="BM540" s="21"/>
      <c r="BN540" s="21"/>
      <c r="BO540" s="21"/>
      <c r="BP540" s="21"/>
      <c r="BQ540" s="21"/>
      <c r="BR540" s="21"/>
      <c r="BS540" s="21"/>
      <c r="BT540" s="21"/>
      <c r="BU540" s="21"/>
      <c r="BV540" s="21"/>
      <c r="BW540" s="63" t="s">
        <v>234</v>
      </c>
      <c r="BX540" s="23" t="str">
        <f>_xlfn.XLOOKUP(BW540,dimensions_items!$B$4:$B$35,dimensions_items!$C$4:$C$35,"NULL",0)</f>
        <v>R5.2ASIA</v>
      </c>
      <c r="BY540" s="63" t="s">
        <v>42</v>
      </c>
      <c r="BZ540" s="22" t="s">
        <v>26</v>
      </c>
      <c r="CA540" s="22" t="s">
        <v>18</v>
      </c>
      <c r="CB540" s="66" t="s">
        <v>23</v>
      </c>
      <c r="CC540" s="21" t="str">
        <f t="shared" si="27"/>
        <v>RU</v>
      </c>
      <c r="CD540" s="21" t="str">
        <f t="shared" si="28"/>
        <v>C</v>
      </c>
      <c r="CE540" s="21" t="str">
        <f t="shared" si="29"/>
        <v>ASIA_CHN</v>
      </c>
      <c r="CF540" s="21">
        <f>IF(ISNUMBER(Table1[[#This Row],[concrete]]),Table1[[#This Row],[concrete]],IF(AND(ISNUMBER(Table1[[#This Row],[cement]]),ISNUMBER(Table1[[#This Row],[aggregates]])),Table1[[#This Row],[cement]]+Table1[[#This Row],[aggregates]],""))</f>
        <v>0</v>
      </c>
    </row>
    <row r="541" spans="1:84" ht="15.75">
      <c r="A541" s="10">
        <v>539</v>
      </c>
      <c r="B541" s="37" t="s">
        <v>227</v>
      </c>
      <c r="C541" s="37" t="s">
        <v>1094</v>
      </c>
      <c r="E541" s="10">
        <v>1949</v>
      </c>
      <c r="F541" s="39">
        <v>1.9</v>
      </c>
      <c r="I541" s="123"/>
      <c r="J541" s="120">
        <v>35</v>
      </c>
      <c r="M541" s="120">
        <v>0</v>
      </c>
      <c r="P541" s="120">
        <v>855</v>
      </c>
      <c r="S541" s="120">
        <v>43.8</v>
      </c>
      <c r="U541" s="120">
        <v>0</v>
      </c>
      <c r="AB541" s="120">
        <v>0.25</v>
      </c>
      <c r="AL541" s="37" t="s">
        <v>1098</v>
      </c>
      <c r="AN541" s="64" t="s">
        <v>1097</v>
      </c>
      <c r="AO541" s="21" t="s">
        <v>118</v>
      </c>
      <c r="AP541" s="37" t="s">
        <v>924</v>
      </c>
      <c r="AQ541" s="21" t="s">
        <v>121</v>
      </c>
      <c r="AR541" s="21"/>
      <c r="AS541" s="8" t="s">
        <v>1375</v>
      </c>
      <c r="AT541" s="39">
        <v>2018</v>
      </c>
      <c r="AU541" s="21" t="s">
        <v>1148</v>
      </c>
      <c r="AV541" s="45" t="s">
        <v>1150</v>
      </c>
      <c r="AW541" s="37" t="s">
        <v>1149</v>
      </c>
      <c r="AX541" s="50" t="s">
        <v>1332</v>
      </c>
      <c r="AY541" s="21" t="str">
        <f>"https://doi.org/"&amp;Table1[[#This Row],[DOI]]</f>
        <v>https://doi.org/10.1021/acs.est.8b03111</v>
      </c>
      <c r="AZ541" s="65" t="s">
        <v>1226</v>
      </c>
      <c r="BA541" s="21"/>
      <c r="BB541" s="21"/>
      <c r="BC541" s="21"/>
      <c r="BD541" s="21"/>
      <c r="BE541" s="62" t="s">
        <v>1348</v>
      </c>
      <c r="BF541" s="21"/>
      <c r="BG541" s="21"/>
      <c r="BH541" s="21"/>
      <c r="BI541" s="21"/>
      <c r="BJ541" s="21"/>
      <c r="BK541" s="21"/>
      <c r="BL541" s="21"/>
      <c r="BM541" s="21"/>
      <c r="BN541" s="21"/>
      <c r="BO541" s="21"/>
      <c r="BP541" s="21"/>
      <c r="BQ541" s="21"/>
      <c r="BR541" s="21"/>
      <c r="BS541" s="21"/>
      <c r="BT541" s="21"/>
      <c r="BU541" s="21"/>
      <c r="BV541" s="21"/>
      <c r="BW541" s="63" t="s">
        <v>234</v>
      </c>
      <c r="BX541" s="23" t="str">
        <f>_xlfn.XLOOKUP(BW541,dimensions_items!$B$4:$B$35,dimensions_items!$C$4:$C$35,"NULL",0)</f>
        <v>R5.2ASIA</v>
      </c>
      <c r="BY541" s="63" t="s">
        <v>42</v>
      </c>
      <c r="BZ541" s="22" t="s">
        <v>26</v>
      </c>
      <c r="CA541" s="22" t="s">
        <v>18</v>
      </c>
      <c r="CB541" s="66" t="s">
        <v>23</v>
      </c>
      <c r="CC541" s="21" t="str">
        <f t="shared" si="27"/>
        <v>RU</v>
      </c>
      <c r="CD541" s="21" t="str">
        <f t="shared" si="28"/>
        <v>C</v>
      </c>
      <c r="CE541" s="21" t="str">
        <f t="shared" si="29"/>
        <v>ASIA_CHN</v>
      </c>
      <c r="CF541" s="21">
        <f>IF(ISNUMBER(Table1[[#This Row],[concrete]]),Table1[[#This Row],[concrete]],IF(AND(ISNUMBER(Table1[[#This Row],[cement]]),ISNUMBER(Table1[[#This Row],[aggregates]])),Table1[[#This Row],[cement]]+Table1[[#This Row],[aggregates]],""))</f>
        <v>0</v>
      </c>
    </row>
    <row r="542" spans="1:84" ht="15.75">
      <c r="A542" s="10">
        <v>540</v>
      </c>
      <c r="B542" s="37" t="s">
        <v>227</v>
      </c>
      <c r="C542" s="37" t="s">
        <v>1094</v>
      </c>
      <c r="E542" s="10">
        <v>1949</v>
      </c>
      <c r="F542" s="39">
        <v>9</v>
      </c>
      <c r="I542" s="123"/>
      <c r="J542" s="120">
        <v>28.1</v>
      </c>
      <c r="M542" s="120">
        <v>439.2</v>
      </c>
      <c r="P542" s="120">
        <v>638</v>
      </c>
      <c r="S542" s="120">
        <v>47.5</v>
      </c>
      <c r="U542" s="120">
        <v>1</v>
      </c>
      <c r="AB542" s="120">
        <v>1</v>
      </c>
      <c r="AL542" s="37" t="s">
        <v>1099</v>
      </c>
      <c r="AN542" s="64" t="s">
        <v>1097</v>
      </c>
      <c r="AO542" s="21" t="s">
        <v>118</v>
      </c>
      <c r="AP542" s="37" t="s">
        <v>924</v>
      </c>
      <c r="AQ542" s="21" t="s">
        <v>121</v>
      </c>
      <c r="AR542" s="21"/>
      <c r="AS542" s="8" t="s">
        <v>1374</v>
      </c>
      <c r="AT542" s="39">
        <v>2020</v>
      </c>
      <c r="AU542" s="21" t="s">
        <v>1151</v>
      </c>
      <c r="AV542" s="37" t="s">
        <v>217</v>
      </c>
      <c r="AW542" s="37" t="s">
        <v>126</v>
      </c>
      <c r="AX542" s="50" t="s">
        <v>1333</v>
      </c>
      <c r="AY542" s="21" t="str">
        <f>"https://doi.org/"&amp;Table1[[#This Row],[DOI]]</f>
        <v>https://doi.org/10.1016/j.jclepro.2019.119941</v>
      </c>
      <c r="AZ542" s="21" t="s">
        <v>120</v>
      </c>
      <c r="BA542" s="21"/>
      <c r="BB542" s="21"/>
      <c r="BC542" s="21" t="s">
        <v>1225</v>
      </c>
      <c r="BD542" s="21"/>
      <c r="BE542" s="62" t="s">
        <v>1348</v>
      </c>
      <c r="BF542" s="21"/>
      <c r="BG542" s="21"/>
      <c r="BH542" s="21"/>
      <c r="BI542" s="21"/>
      <c r="BJ542" s="21"/>
      <c r="BK542" s="21"/>
      <c r="BL542" s="21"/>
      <c r="BM542" s="21"/>
      <c r="BN542" s="21"/>
      <c r="BO542" s="21"/>
      <c r="BP542" s="21"/>
      <c r="BQ542" s="21"/>
      <c r="BR542" s="21"/>
      <c r="BS542" s="21"/>
      <c r="BT542" s="21"/>
      <c r="BU542" s="21"/>
      <c r="BV542" s="21"/>
      <c r="BW542" s="63" t="s">
        <v>234</v>
      </c>
      <c r="BX542" s="23" t="str">
        <f>_xlfn.XLOOKUP(BW542,dimensions_items!$B$4:$B$35,dimensions_items!$C$4:$C$35,"NULL",0)</f>
        <v>R5.2ASIA</v>
      </c>
      <c r="BY542" s="63" t="s">
        <v>42</v>
      </c>
      <c r="BZ542" s="67" t="s">
        <v>17</v>
      </c>
      <c r="CA542" s="22" t="s">
        <v>18</v>
      </c>
      <c r="CB542" s="63" t="s">
        <v>19</v>
      </c>
      <c r="CC542" s="21" t="str">
        <f t="shared" si="27"/>
        <v>RU</v>
      </c>
      <c r="CD542" s="21" t="str">
        <f t="shared" si="28"/>
        <v>C</v>
      </c>
      <c r="CE542" s="21" t="str">
        <f t="shared" si="29"/>
        <v>ASIA_CHN</v>
      </c>
      <c r="CF542" s="21">
        <f>IF(ISNUMBER(Table1[[#This Row],[concrete]]),Table1[[#This Row],[concrete]],IF(AND(ISNUMBER(Table1[[#This Row],[cement]]),ISNUMBER(Table1[[#This Row],[aggregates]])),Table1[[#This Row],[cement]]+Table1[[#This Row],[aggregates]],""))</f>
        <v>439.2</v>
      </c>
    </row>
    <row r="543" spans="1:84" ht="15.75">
      <c r="A543" s="10">
        <v>541</v>
      </c>
      <c r="B543" s="37" t="s">
        <v>227</v>
      </c>
      <c r="C543" s="37" t="s">
        <v>1094</v>
      </c>
      <c r="D543" s="39">
        <v>1950</v>
      </c>
      <c r="E543" s="10">
        <v>1959</v>
      </c>
      <c r="F543" s="39">
        <v>14</v>
      </c>
      <c r="I543" s="123"/>
      <c r="J543" s="120">
        <v>20</v>
      </c>
      <c r="M543" s="120">
        <v>439.2</v>
      </c>
      <c r="P543" s="120">
        <v>638</v>
      </c>
      <c r="S543" s="120">
        <v>47.5</v>
      </c>
      <c r="U543" s="120">
        <v>1</v>
      </c>
      <c r="AB543" s="120">
        <v>1</v>
      </c>
      <c r="AL543" s="37" t="s">
        <v>1099</v>
      </c>
      <c r="AN543" s="64" t="s">
        <v>1097</v>
      </c>
      <c r="AO543" s="21" t="s">
        <v>118</v>
      </c>
      <c r="AP543" s="37" t="s">
        <v>924</v>
      </c>
      <c r="AQ543" s="21" t="s">
        <v>121</v>
      </c>
      <c r="AR543" s="21"/>
      <c r="AS543" s="8" t="s">
        <v>1374</v>
      </c>
      <c r="AT543" s="39">
        <v>2020</v>
      </c>
      <c r="AU543" s="21" t="s">
        <v>1151</v>
      </c>
      <c r="AV543" s="37" t="s">
        <v>217</v>
      </c>
      <c r="AW543" s="37" t="s">
        <v>126</v>
      </c>
      <c r="AX543" s="50" t="s">
        <v>1333</v>
      </c>
      <c r="AY543" s="21" t="str">
        <f>"https://doi.org/"&amp;Table1[[#This Row],[DOI]]</f>
        <v>https://doi.org/10.1016/j.jclepro.2019.119941</v>
      </c>
      <c r="AZ543" s="21" t="s">
        <v>120</v>
      </c>
      <c r="BA543" s="21"/>
      <c r="BB543" s="21"/>
      <c r="BC543" s="21" t="s">
        <v>1225</v>
      </c>
      <c r="BD543" s="21"/>
      <c r="BE543" s="62" t="s">
        <v>1348</v>
      </c>
      <c r="BF543" s="21"/>
      <c r="BG543" s="21"/>
      <c r="BH543" s="21"/>
      <c r="BI543" s="21"/>
      <c r="BJ543" s="21"/>
      <c r="BK543" s="21"/>
      <c r="BL543" s="21"/>
      <c r="BM543" s="21"/>
      <c r="BN543" s="21"/>
      <c r="BO543" s="21"/>
      <c r="BP543" s="21"/>
      <c r="BQ543" s="21"/>
      <c r="BR543" s="21"/>
      <c r="BS543" s="21"/>
      <c r="BT543" s="21"/>
      <c r="BU543" s="21"/>
      <c r="BV543" s="21"/>
      <c r="BW543" s="63" t="s">
        <v>234</v>
      </c>
      <c r="BX543" s="23" t="str">
        <f>_xlfn.XLOOKUP(BW543,dimensions_items!$B$4:$B$35,dimensions_items!$C$4:$C$35,"NULL",0)</f>
        <v>R5.2ASIA</v>
      </c>
      <c r="BY543" s="63" t="s">
        <v>42</v>
      </c>
      <c r="BZ543" s="67" t="s">
        <v>17</v>
      </c>
      <c r="CA543" s="22" t="s">
        <v>18</v>
      </c>
      <c r="CB543" s="63" t="s">
        <v>19</v>
      </c>
      <c r="CC543" s="21" t="str">
        <f t="shared" si="27"/>
        <v>RU</v>
      </c>
      <c r="CD543" s="21" t="str">
        <f t="shared" si="28"/>
        <v>C</v>
      </c>
      <c r="CE543" s="21" t="str">
        <f t="shared" si="29"/>
        <v>ASIA_CHN</v>
      </c>
      <c r="CF543" s="21">
        <f>IF(ISNUMBER(Table1[[#This Row],[concrete]]),Table1[[#This Row],[concrete]],IF(AND(ISNUMBER(Table1[[#This Row],[cement]]),ISNUMBER(Table1[[#This Row],[aggregates]])),Table1[[#This Row],[cement]]+Table1[[#This Row],[aggregates]],""))</f>
        <v>439.2</v>
      </c>
    </row>
    <row r="544" spans="1:84">
      <c r="A544" s="10">
        <v>542</v>
      </c>
      <c r="B544" s="37" t="s">
        <v>227</v>
      </c>
      <c r="C544" s="37" t="s">
        <v>1094</v>
      </c>
      <c r="D544" s="39">
        <v>1960</v>
      </c>
      <c r="E544" s="10">
        <v>1979</v>
      </c>
      <c r="F544" s="39">
        <v>16</v>
      </c>
      <c r="J544" s="120">
        <v>22</v>
      </c>
      <c r="M544" s="120">
        <v>439.2</v>
      </c>
      <c r="P544" s="120">
        <v>676.4</v>
      </c>
      <c r="S544" s="120">
        <v>47.5</v>
      </c>
      <c r="U544" s="120">
        <v>1</v>
      </c>
      <c r="AB544" s="120">
        <v>1</v>
      </c>
      <c r="AL544" s="37" t="s">
        <v>1099</v>
      </c>
      <c r="AN544" s="64" t="s">
        <v>1097</v>
      </c>
      <c r="AO544" s="21" t="s">
        <v>118</v>
      </c>
      <c r="AP544" s="37" t="s">
        <v>924</v>
      </c>
      <c r="AQ544" s="21" t="s">
        <v>121</v>
      </c>
      <c r="AR544" s="21"/>
      <c r="AS544" s="8" t="s">
        <v>1374</v>
      </c>
      <c r="AT544" s="39">
        <v>2020</v>
      </c>
      <c r="AU544" s="21" t="s">
        <v>1151</v>
      </c>
      <c r="AV544" s="37" t="s">
        <v>217</v>
      </c>
      <c r="AW544" s="37" t="s">
        <v>126</v>
      </c>
      <c r="AX544" s="50" t="s">
        <v>1333</v>
      </c>
      <c r="AY544" s="21" t="str">
        <f>"https://doi.org/"&amp;Table1[[#This Row],[DOI]]</f>
        <v>https://doi.org/10.1016/j.jclepro.2019.119941</v>
      </c>
      <c r="AZ544" s="21" t="s">
        <v>120</v>
      </c>
      <c r="BA544" s="21"/>
      <c r="BB544" s="21"/>
      <c r="BC544" s="21" t="s">
        <v>1225</v>
      </c>
      <c r="BD544" s="21"/>
      <c r="BE544" s="62" t="s">
        <v>1348</v>
      </c>
      <c r="BF544" s="21"/>
      <c r="BG544" s="21"/>
      <c r="BH544" s="21"/>
      <c r="BI544" s="21"/>
      <c r="BJ544" s="21"/>
      <c r="BK544" s="21"/>
      <c r="BL544" s="21"/>
      <c r="BM544" s="21"/>
      <c r="BN544" s="21"/>
      <c r="BO544" s="21"/>
      <c r="BP544" s="21"/>
      <c r="BQ544" s="21"/>
      <c r="BR544" s="21"/>
      <c r="BS544" s="21"/>
      <c r="BT544" s="21"/>
      <c r="BU544" s="21"/>
      <c r="BV544" s="21"/>
      <c r="BW544" s="63" t="s">
        <v>234</v>
      </c>
      <c r="BX544" s="23" t="str">
        <f>_xlfn.XLOOKUP(BW544,dimensions_items!$B$4:$B$35,dimensions_items!$C$4:$C$35,"NULL",0)</f>
        <v>R5.2ASIA</v>
      </c>
      <c r="BY544" s="63" t="s">
        <v>42</v>
      </c>
      <c r="BZ544" s="67" t="s">
        <v>17</v>
      </c>
      <c r="CA544" s="22" t="s">
        <v>18</v>
      </c>
      <c r="CB544" s="63" t="s">
        <v>19</v>
      </c>
      <c r="CC544" s="21" t="str">
        <f t="shared" si="27"/>
        <v>RU</v>
      </c>
      <c r="CD544" s="21" t="str">
        <f t="shared" si="28"/>
        <v>C</v>
      </c>
      <c r="CE544" s="21" t="str">
        <f t="shared" si="29"/>
        <v>ASIA_CHN</v>
      </c>
      <c r="CF544" s="21">
        <f>IF(ISNUMBER(Table1[[#This Row],[concrete]]),Table1[[#This Row],[concrete]],IF(AND(ISNUMBER(Table1[[#This Row],[cement]]),ISNUMBER(Table1[[#This Row],[aggregates]])),Table1[[#This Row],[cement]]+Table1[[#This Row],[aggregates]],""))</f>
        <v>439.2</v>
      </c>
    </row>
    <row r="545" spans="1:84">
      <c r="A545" s="10">
        <v>543</v>
      </c>
      <c r="B545" s="37" t="s">
        <v>227</v>
      </c>
      <c r="C545" s="37" t="s">
        <v>1094</v>
      </c>
      <c r="D545" s="39">
        <v>1980</v>
      </c>
      <c r="E545" s="10">
        <v>1999</v>
      </c>
      <c r="F545" s="39">
        <v>17.5</v>
      </c>
      <c r="J545" s="120">
        <v>26.2</v>
      </c>
      <c r="M545" s="120">
        <v>715.6</v>
      </c>
      <c r="P545" s="120">
        <v>672.2</v>
      </c>
      <c r="S545" s="120">
        <v>31.5</v>
      </c>
      <c r="U545" s="120">
        <v>2</v>
      </c>
      <c r="AB545" s="120">
        <v>2</v>
      </c>
      <c r="AL545" s="37" t="s">
        <v>1099</v>
      </c>
      <c r="AN545" s="64" t="s">
        <v>1097</v>
      </c>
      <c r="AO545" s="21" t="s">
        <v>118</v>
      </c>
      <c r="AP545" s="37" t="s">
        <v>924</v>
      </c>
      <c r="AQ545" s="21" t="s">
        <v>121</v>
      </c>
      <c r="AR545" s="21"/>
      <c r="AS545" s="8" t="s">
        <v>1374</v>
      </c>
      <c r="AT545" s="39">
        <v>2020</v>
      </c>
      <c r="AU545" s="21" t="s">
        <v>1151</v>
      </c>
      <c r="AV545" s="37" t="s">
        <v>217</v>
      </c>
      <c r="AW545" s="37" t="s">
        <v>126</v>
      </c>
      <c r="AX545" s="50" t="s">
        <v>1333</v>
      </c>
      <c r="AY545" s="21" t="str">
        <f>"https://doi.org/"&amp;Table1[[#This Row],[DOI]]</f>
        <v>https://doi.org/10.1016/j.jclepro.2019.119941</v>
      </c>
      <c r="AZ545" s="21" t="s">
        <v>120</v>
      </c>
      <c r="BA545" s="21"/>
      <c r="BB545" s="21"/>
      <c r="BC545" s="21" t="s">
        <v>1225</v>
      </c>
      <c r="BD545" s="21"/>
      <c r="BE545" s="62" t="s">
        <v>1348</v>
      </c>
      <c r="BF545" s="21"/>
      <c r="BG545" s="21"/>
      <c r="BH545" s="21"/>
      <c r="BI545" s="21"/>
      <c r="BJ545" s="21"/>
      <c r="BK545" s="21"/>
      <c r="BL545" s="21"/>
      <c r="BM545" s="21"/>
      <c r="BN545" s="21"/>
      <c r="BO545" s="21"/>
      <c r="BP545" s="21"/>
      <c r="BQ545" s="21"/>
      <c r="BR545" s="21"/>
      <c r="BS545" s="21"/>
      <c r="BT545" s="21"/>
      <c r="BU545" s="21"/>
      <c r="BV545" s="21"/>
      <c r="BW545" s="63" t="s">
        <v>234</v>
      </c>
      <c r="BX545" s="23" t="str">
        <f>_xlfn.XLOOKUP(BW545,dimensions_items!$B$4:$B$35,dimensions_items!$C$4:$C$35,"NULL",0)</f>
        <v>R5.2ASIA</v>
      </c>
      <c r="BY545" s="63" t="s">
        <v>42</v>
      </c>
      <c r="BZ545" s="67" t="s">
        <v>17</v>
      </c>
      <c r="CA545" s="22" t="s">
        <v>18</v>
      </c>
      <c r="CB545" s="63" t="s">
        <v>19</v>
      </c>
      <c r="CC545" s="21" t="str">
        <f t="shared" si="27"/>
        <v>RU</v>
      </c>
      <c r="CD545" s="21" t="str">
        <f t="shared" si="28"/>
        <v>C</v>
      </c>
      <c r="CE545" s="21" t="str">
        <f t="shared" si="29"/>
        <v>ASIA_CHN</v>
      </c>
      <c r="CF545" s="21">
        <f>IF(ISNUMBER(Table1[[#This Row],[concrete]]),Table1[[#This Row],[concrete]],IF(AND(ISNUMBER(Table1[[#This Row],[cement]]),ISNUMBER(Table1[[#This Row],[aggregates]])),Table1[[#This Row],[cement]]+Table1[[#This Row],[aggregates]],""))</f>
        <v>715.6</v>
      </c>
    </row>
    <row r="546" spans="1:84">
      <c r="A546" s="10">
        <v>544</v>
      </c>
      <c r="B546" s="37" t="s">
        <v>227</v>
      </c>
      <c r="C546" s="37" t="s">
        <v>1094</v>
      </c>
      <c r="D546" s="39">
        <v>2000</v>
      </c>
      <c r="F546" s="39">
        <v>53.6</v>
      </c>
      <c r="J546" s="120">
        <v>27.5</v>
      </c>
      <c r="M546" s="120">
        <v>791.3</v>
      </c>
      <c r="P546" s="120">
        <v>683.3</v>
      </c>
      <c r="S546" s="120">
        <v>30.2</v>
      </c>
      <c r="U546" s="120">
        <v>2</v>
      </c>
      <c r="AB546" s="120">
        <v>2</v>
      </c>
      <c r="AL546" s="37" t="s">
        <v>1099</v>
      </c>
      <c r="AN546" s="64" t="s">
        <v>1097</v>
      </c>
      <c r="AO546" s="21" t="s">
        <v>118</v>
      </c>
      <c r="AP546" s="37" t="s">
        <v>924</v>
      </c>
      <c r="AQ546" s="21" t="s">
        <v>121</v>
      </c>
      <c r="AR546" s="21"/>
      <c r="AS546" s="8" t="s">
        <v>1374</v>
      </c>
      <c r="AT546" s="39">
        <v>2020</v>
      </c>
      <c r="AU546" s="21" t="s">
        <v>1151</v>
      </c>
      <c r="AV546" s="37" t="s">
        <v>217</v>
      </c>
      <c r="AW546" s="37" t="s">
        <v>126</v>
      </c>
      <c r="AX546" s="50" t="s">
        <v>1333</v>
      </c>
      <c r="AY546" s="21" t="str">
        <f>"https://doi.org/"&amp;Table1[[#This Row],[DOI]]</f>
        <v>https://doi.org/10.1016/j.jclepro.2019.119941</v>
      </c>
      <c r="AZ546" s="21" t="s">
        <v>120</v>
      </c>
      <c r="BA546" s="21"/>
      <c r="BB546" s="21"/>
      <c r="BC546" s="21" t="s">
        <v>1225</v>
      </c>
      <c r="BD546" s="21"/>
      <c r="BE546" s="62" t="s">
        <v>1348</v>
      </c>
      <c r="BF546" s="21"/>
      <c r="BG546" s="21"/>
      <c r="BH546" s="21"/>
      <c r="BI546" s="21"/>
      <c r="BJ546" s="21"/>
      <c r="BK546" s="21"/>
      <c r="BL546" s="21"/>
      <c r="BM546" s="21"/>
      <c r="BN546" s="21"/>
      <c r="BO546" s="21"/>
      <c r="BP546" s="21"/>
      <c r="BQ546" s="21"/>
      <c r="BR546" s="21"/>
      <c r="BS546" s="21"/>
      <c r="BT546" s="21"/>
      <c r="BU546" s="21"/>
      <c r="BV546" s="21"/>
      <c r="BW546" s="63" t="s">
        <v>234</v>
      </c>
      <c r="BX546" s="23" t="str">
        <f>_xlfn.XLOOKUP(BW546,dimensions_items!$B$4:$B$35,dimensions_items!$C$4:$C$35,"NULL",0)</f>
        <v>R5.2ASIA</v>
      </c>
      <c r="BY546" s="63" t="s">
        <v>42</v>
      </c>
      <c r="BZ546" s="67" t="s">
        <v>17</v>
      </c>
      <c r="CA546" s="22" t="s">
        <v>18</v>
      </c>
      <c r="CB546" s="63" t="s">
        <v>19</v>
      </c>
      <c r="CC546" s="21" t="str">
        <f t="shared" si="27"/>
        <v>RU</v>
      </c>
      <c r="CD546" s="21" t="str">
        <f t="shared" si="28"/>
        <v>C</v>
      </c>
      <c r="CE546" s="21" t="str">
        <f t="shared" si="29"/>
        <v>ASIA_CHN</v>
      </c>
      <c r="CF546" s="21">
        <f>IF(ISNUMBER(Table1[[#This Row],[concrete]]),Table1[[#This Row],[concrete]],IF(AND(ISNUMBER(Table1[[#This Row],[cement]]),ISNUMBER(Table1[[#This Row],[aggregates]])),Table1[[#This Row],[cement]]+Table1[[#This Row],[aggregates]],""))</f>
        <v>791.3</v>
      </c>
    </row>
    <row r="547" spans="1:84">
      <c r="A547" s="10">
        <v>545</v>
      </c>
      <c r="B547" s="37" t="s">
        <v>227</v>
      </c>
      <c r="C547" s="37" t="s">
        <v>1094</v>
      </c>
      <c r="E547" s="10">
        <v>1949</v>
      </c>
      <c r="F547" s="39">
        <v>15</v>
      </c>
      <c r="J547" s="120">
        <v>22</v>
      </c>
      <c r="M547" s="120">
        <v>924.5</v>
      </c>
      <c r="P547" s="120">
        <v>107</v>
      </c>
      <c r="S547" s="120">
        <v>19.2</v>
      </c>
      <c r="U547" s="120">
        <v>2</v>
      </c>
      <c r="AB547" s="120">
        <v>2</v>
      </c>
      <c r="AL547" s="64" t="s">
        <v>36</v>
      </c>
      <c r="AN547" s="64" t="s">
        <v>1097</v>
      </c>
      <c r="AO547" s="21" t="s">
        <v>118</v>
      </c>
      <c r="AP547" s="37" t="s">
        <v>924</v>
      </c>
      <c r="AQ547" s="21" t="s">
        <v>121</v>
      </c>
      <c r="AR547" s="21"/>
      <c r="AS547" s="8" t="s">
        <v>1374</v>
      </c>
      <c r="AT547" s="39">
        <v>2020</v>
      </c>
      <c r="AU547" s="21" t="s">
        <v>1151</v>
      </c>
      <c r="AV547" s="37" t="s">
        <v>217</v>
      </c>
      <c r="AW547" s="37" t="s">
        <v>126</v>
      </c>
      <c r="AX547" s="50" t="s">
        <v>1333</v>
      </c>
      <c r="AY547" s="21" t="str">
        <f>"https://doi.org/"&amp;Table1[[#This Row],[DOI]]</f>
        <v>https://doi.org/10.1016/j.jclepro.2019.119941</v>
      </c>
      <c r="AZ547" s="21" t="s">
        <v>120</v>
      </c>
      <c r="BA547" s="21"/>
      <c r="BB547" s="21"/>
      <c r="BC547" s="21" t="s">
        <v>1225</v>
      </c>
      <c r="BD547" s="21"/>
      <c r="BE547" s="62" t="s">
        <v>1348</v>
      </c>
      <c r="BF547" s="21"/>
      <c r="BG547" s="21"/>
      <c r="BH547" s="21"/>
      <c r="BI547" s="21"/>
      <c r="BJ547" s="21"/>
      <c r="BK547" s="21"/>
      <c r="BL547" s="21"/>
      <c r="BM547" s="21"/>
      <c r="BN547" s="21"/>
      <c r="BO547" s="21"/>
      <c r="BP547" s="21"/>
      <c r="BQ547" s="21"/>
      <c r="BR547" s="21"/>
      <c r="BS547" s="21"/>
      <c r="BT547" s="21"/>
      <c r="BU547" s="21"/>
      <c r="BV547" s="21"/>
      <c r="BW547" s="63" t="s">
        <v>234</v>
      </c>
      <c r="BX547" s="23" t="str">
        <f>_xlfn.XLOOKUP(BW547,dimensions_items!$B$4:$B$35,dimensions_items!$C$4:$C$35,"NULL",0)</f>
        <v>R5.2ASIA</v>
      </c>
      <c r="BY547" s="63" t="s">
        <v>42</v>
      </c>
      <c r="BZ547" s="67" t="s">
        <v>17</v>
      </c>
      <c r="CA547" s="22" t="s">
        <v>18</v>
      </c>
      <c r="CB547" s="63" t="s">
        <v>19</v>
      </c>
      <c r="CC547" s="21" t="str">
        <f t="shared" si="27"/>
        <v>RU</v>
      </c>
      <c r="CD547" s="21" t="str">
        <f t="shared" si="28"/>
        <v>C</v>
      </c>
      <c r="CE547" s="21" t="str">
        <f t="shared" si="29"/>
        <v>ASIA_CHN</v>
      </c>
      <c r="CF547" s="21">
        <f>IF(ISNUMBER(Table1[[#This Row],[concrete]]),Table1[[#This Row],[concrete]],IF(AND(ISNUMBER(Table1[[#This Row],[cement]]),ISNUMBER(Table1[[#This Row],[aggregates]])),Table1[[#This Row],[cement]]+Table1[[#This Row],[aggregates]],""))</f>
        <v>924.5</v>
      </c>
    </row>
    <row r="548" spans="1:84">
      <c r="A548" s="10">
        <v>546</v>
      </c>
      <c r="B548" s="37" t="s">
        <v>227</v>
      </c>
      <c r="C548" s="37" t="s">
        <v>1094</v>
      </c>
      <c r="D548" s="39">
        <v>1950</v>
      </c>
      <c r="E548" s="10">
        <v>1979</v>
      </c>
      <c r="F548" s="39">
        <v>25</v>
      </c>
      <c r="J548" s="120">
        <v>22</v>
      </c>
      <c r="M548" s="120">
        <v>925.4</v>
      </c>
      <c r="P548" s="120">
        <v>107</v>
      </c>
      <c r="S548" s="120">
        <v>19.2</v>
      </c>
      <c r="U548" s="120">
        <v>2</v>
      </c>
      <c r="AB548" s="120">
        <v>2</v>
      </c>
      <c r="AL548" s="64" t="s">
        <v>36</v>
      </c>
      <c r="AN548" s="64" t="s">
        <v>1097</v>
      </c>
      <c r="AO548" s="21" t="s">
        <v>118</v>
      </c>
      <c r="AP548" s="37" t="s">
        <v>924</v>
      </c>
      <c r="AQ548" s="21" t="s">
        <v>121</v>
      </c>
      <c r="AR548" s="21"/>
      <c r="AS548" s="8" t="s">
        <v>1374</v>
      </c>
      <c r="AT548" s="39">
        <v>2020</v>
      </c>
      <c r="AU548" s="21" t="s">
        <v>1151</v>
      </c>
      <c r="AV548" s="37" t="s">
        <v>217</v>
      </c>
      <c r="AW548" s="37" t="s">
        <v>126</v>
      </c>
      <c r="AX548" s="50" t="s">
        <v>1333</v>
      </c>
      <c r="AY548" s="21" t="str">
        <f>"https://doi.org/"&amp;Table1[[#This Row],[DOI]]</f>
        <v>https://doi.org/10.1016/j.jclepro.2019.119941</v>
      </c>
      <c r="AZ548" s="21" t="s">
        <v>120</v>
      </c>
      <c r="BA548" s="21"/>
      <c r="BB548" s="21"/>
      <c r="BC548" s="21" t="s">
        <v>1225</v>
      </c>
      <c r="BD548" s="21"/>
      <c r="BE548" s="62" t="s">
        <v>1348</v>
      </c>
      <c r="BF548" s="21"/>
      <c r="BG548" s="21"/>
      <c r="BH548" s="21"/>
      <c r="BI548" s="21"/>
      <c r="BJ548" s="21"/>
      <c r="BK548" s="21"/>
      <c r="BL548" s="21"/>
      <c r="BM548" s="21"/>
      <c r="BN548" s="21"/>
      <c r="BO548" s="21"/>
      <c r="BP548" s="21"/>
      <c r="BQ548" s="21"/>
      <c r="BR548" s="21"/>
      <c r="BS548" s="21"/>
      <c r="BT548" s="21"/>
      <c r="BU548" s="21"/>
      <c r="BV548" s="21"/>
      <c r="BW548" s="63" t="s">
        <v>234</v>
      </c>
      <c r="BX548" s="23" t="str">
        <f>_xlfn.XLOOKUP(BW548,dimensions_items!$B$4:$B$35,dimensions_items!$C$4:$C$35,"NULL",0)</f>
        <v>R5.2ASIA</v>
      </c>
      <c r="BY548" s="63" t="s">
        <v>42</v>
      </c>
      <c r="BZ548" s="67" t="s">
        <v>17</v>
      </c>
      <c r="CA548" s="22" t="s">
        <v>18</v>
      </c>
      <c r="CB548" s="63" t="s">
        <v>19</v>
      </c>
      <c r="CC548" s="21" t="str">
        <f t="shared" si="27"/>
        <v>RU</v>
      </c>
      <c r="CD548" s="21" t="str">
        <f t="shared" si="28"/>
        <v>C</v>
      </c>
      <c r="CE548" s="21" t="str">
        <f t="shared" si="29"/>
        <v>ASIA_CHN</v>
      </c>
      <c r="CF548" s="21">
        <f>IF(ISNUMBER(Table1[[#This Row],[concrete]]),Table1[[#This Row],[concrete]],IF(AND(ISNUMBER(Table1[[#This Row],[cement]]),ISNUMBER(Table1[[#This Row],[aggregates]])),Table1[[#This Row],[cement]]+Table1[[#This Row],[aggregates]],""))</f>
        <v>925.4</v>
      </c>
    </row>
    <row r="549" spans="1:84">
      <c r="A549" s="10">
        <v>547</v>
      </c>
      <c r="B549" s="37" t="s">
        <v>227</v>
      </c>
      <c r="C549" s="37" t="s">
        <v>1094</v>
      </c>
      <c r="D549" s="39">
        <v>1980</v>
      </c>
      <c r="E549" s="10">
        <v>1989</v>
      </c>
      <c r="F549" s="39">
        <v>38.200000000000003</v>
      </c>
      <c r="J549" s="124">
        <v>23.4</v>
      </c>
      <c r="M549" s="120">
        <v>924.5</v>
      </c>
      <c r="P549" s="120">
        <v>317</v>
      </c>
      <c r="S549" s="120">
        <v>19.2</v>
      </c>
      <c r="U549" s="120">
        <v>2</v>
      </c>
      <c r="AB549" s="120">
        <v>2</v>
      </c>
      <c r="AL549" s="64" t="s">
        <v>36</v>
      </c>
      <c r="AN549" s="64" t="s">
        <v>1097</v>
      </c>
      <c r="AO549" s="21" t="s">
        <v>118</v>
      </c>
      <c r="AP549" s="37" t="s">
        <v>924</v>
      </c>
      <c r="AQ549" s="21" t="s">
        <v>121</v>
      </c>
      <c r="AR549" s="21"/>
      <c r="AS549" s="8" t="s">
        <v>1374</v>
      </c>
      <c r="AT549" s="39">
        <v>2020</v>
      </c>
      <c r="AU549" s="21" t="s">
        <v>1151</v>
      </c>
      <c r="AV549" s="37" t="s">
        <v>217</v>
      </c>
      <c r="AW549" s="37" t="s">
        <v>126</v>
      </c>
      <c r="AX549" s="50" t="s">
        <v>1333</v>
      </c>
      <c r="AY549" s="21" t="str">
        <f>"https://doi.org/"&amp;Table1[[#This Row],[DOI]]</f>
        <v>https://doi.org/10.1016/j.jclepro.2019.119941</v>
      </c>
      <c r="AZ549" s="21" t="s">
        <v>120</v>
      </c>
      <c r="BA549" s="21"/>
      <c r="BB549" s="21"/>
      <c r="BC549" s="21" t="s">
        <v>1225</v>
      </c>
      <c r="BD549" s="21"/>
      <c r="BE549" s="62" t="s">
        <v>1348</v>
      </c>
      <c r="BF549" s="21"/>
      <c r="BG549" s="21"/>
      <c r="BH549" s="21"/>
      <c r="BI549" s="21"/>
      <c r="BJ549" s="21"/>
      <c r="BK549" s="21"/>
      <c r="BL549" s="21"/>
      <c r="BM549" s="21"/>
      <c r="BN549" s="21"/>
      <c r="BO549" s="21"/>
      <c r="BP549" s="21"/>
      <c r="BQ549" s="21"/>
      <c r="BR549" s="21"/>
      <c r="BS549" s="21"/>
      <c r="BT549" s="21"/>
      <c r="BU549" s="21"/>
      <c r="BV549" s="21"/>
      <c r="BW549" s="63" t="s">
        <v>234</v>
      </c>
      <c r="BX549" s="23" t="str">
        <f>_xlfn.XLOOKUP(BW549,dimensions_items!$B$4:$B$35,dimensions_items!$C$4:$C$35,"NULL",0)</f>
        <v>R5.2ASIA</v>
      </c>
      <c r="BY549" s="63" t="s">
        <v>42</v>
      </c>
      <c r="BZ549" s="67" t="s">
        <v>17</v>
      </c>
      <c r="CA549" s="22" t="s">
        <v>18</v>
      </c>
      <c r="CB549" s="63" t="s">
        <v>19</v>
      </c>
      <c r="CC549" s="21" t="str">
        <f t="shared" si="27"/>
        <v>RU</v>
      </c>
      <c r="CD549" s="21" t="str">
        <f t="shared" si="28"/>
        <v>C</v>
      </c>
      <c r="CE549" s="21" t="str">
        <f t="shared" si="29"/>
        <v>ASIA_CHN</v>
      </c>
      <c r="CF549" s="21">
        <f>IF(ISNUMBER(Table1[[#This Row],[concrete]]),Table1[[#This Row],[concrete]],IF(AND(ISNUMBER(Table1[[#This Row],[cement]]),ISNUMBER(Table1[[#This Row],[aggregates]])),Table1[[#This Row],[cement]]+Table1[[#This Row],[aggregates]],""))</f>
        <v>924.5</v>
      </c>
    </row>
    <row r="550" spans="1:84">
      <c r="A550" s="10">
        <v>548</v>
      </c>
      <c r="B550" s="37" t="s">
        <v>227</v>
      </c>
      <c r="C550" s="37" t="s">
        <v>1094</v>
      </c>
      <c r="D550" s="39">
        <v>1990</v>
      </c>
      <c r="E550" s="10">
        <v>1999</v>
      </c>
      <c r="F550" s="39">
        <v>65</v>
      </c>
      <c r="J550" s="120">
        <v>21.6</v>
      </c>
      <c r="M550" s="120">
        <v>1012.4</v>
      </c>
      <c r="P550" s="120">
        <v>329.2</v>
      </c>
      <c r="S550" s="120">
        <v>24</v>
      </c>
      <c r="U550" s="120">
        <v>2</v>
      </c>
      <c r="AB550" s="120">
        <v>2</v>
      </c>
      <c r="AL550" s="64" t="s">
        <v>36</v>
      </c>
      <c r="AN550" s="64" t="s">
        <v>1097</v>
      </c>
      <c r="AO550" s="21" t="s">
        <v>118</v>
      </c>
      <c r="AP550" s="37" t="s">
        <v>924</v>
      </c>
      <c r="AQ550" s="21" t="s">
        <v>121</v>
      </c>
      <c r="AR550" s="21"/>
      <c r="AS550" s="8" t="s">
        <v>1374</v>
      </c>
      <c r="AT550" s="39">
        <v>2020</v>
      </c>
      <c r="AU550" s="21" t="s">
        <v>1151</v>
      </c>
      <c r="AV550" s="37" t="s">
        <v>217</v>
      </c>
      <c r="AW550" s="37" t="s">
        <v>126</v>
      </c>
      <c r="AX550" s="50" t="s">
        <v>1333</v>
      </c>
      <c r="AY550" s="21" t="str">
        <f>"https://doi.org/"&amp;Table1[[#This Row],[DOI]]</f>
        <v>https://doi.org/10.1016/j.jclepro.2019.119941</v>
      </c>
      <c r="AZ550" s="21" t="s">
        <v>120</v>
      </c>
      <c r="BA550" s="21"/>
      <c r="BB550" s="21"/>
      <c r="BC550" s="21" t="s">
        <v>1225</v>
      </c>
      <c r="BD550" s="21"/>
      <c r="BE550" s="62" t="s">
        <v>1348</v>
      </c>
      <c r="BF550" s="21"/>
      <c r="BG550" s="21"/>
      <c r="BH550" s="21"/>
      <c r="BI550" s="21"/>
      <c r="BJ550" s="21"/>
      <c r="BK550" s="21"/>
      <c r="BL550" s="21"/>
      <c r="BM550" s="21"/>
      <c r="BN550" s="21"/>
      <c r="BO550" s="21"/>
      <c r="BP550" s="21"/>
      <c r="BQ550" s="21"/>
      <c r="BR550" s="21"/>
      <c r="BS550" s="21"/>
      <c r="BT550" s="21"/>
      <c r="BU550" s="21"/>
      <c r="BV550" s="21"/>
      <c r="BW550" s="63" t="s">
        <v>234</v>
      </c>
      <c r="BX550" s="23" t="str">
        <f>_xlfn.XLOOKUP(BW550,dimensions_items!$B$4:$B$35,dimensions_items!$C$4:$C$35,"NULL",0)</f>
        <v>R5.2ASIA</v>
      </c>
      <c r="BY550" s="63" t="s">
        <v>42</v>
      </c>
      <c r="BZ550" s="67" t="s">
        <v>17</v>
      </c>
      <c r="CA550" s="22" t="s">
        <v>18</v>
      </c>
      <c r="CB550" s="63" t="s">
        <v>19</v>
      </c>
      <c r="CC550" s="21" t="str">
        <f t="shared" si="27"/>
        <v>RU</v>
      </c>
      <c r="CD550" s="21" t="str">
        <f t="shared" si="28"/>
        <v>C</v>
      </c>
      <c r="CE550" s="21" t="str">
        <f t="shared" si="29"/>
        <v>ASIA_CHN</v>
      </c>
      <c r="CF550" s="21">
        <f>IF(ISNUMBER(Table1[[#This Row],[concrete]]),Table1[[#This Row],[concrete]],IF(AND(ISNUMBER(Table1[[#This Row],[cement]]),ISNUMBER(Table1[[#This Row],[aggregates]])),Table1[[#This Row],[cement]]+Table1[[#This Row],[aggregates]],""))</f>
        <v>1012.4</v>
      </c>
    </row>
    <row r="551" spans="1:84">
      <c r="A551" s="10">
        <v>549</v>
      </c>
      <c r="B551" s="37" t="s">
        <v>227</v>
      </c>
      <c r="C551" s="37" t="s">
        <v>1094</v>
      </c>
      <c r="D551" s="39">
        <v>2000</v>
      </c>
      <c r="F551" s="39">
        <v>79</v>
      </c>
      <c r="J551" s="120">
        <v>21.2</v>
      </c>
      <c r="M551" s="120">
        <v>1111.5</v>
      </c>
      <c r="P551" s="120">
        <v>342.7</v>
      </c>
      <c r="S551" s="120">
        <v>18.3</v>
      </c>
      <c r="U551" s="120">
        <v>2</v>
      </c>
      <c r="AB551" s="120">
        <v>2</v>
      </c>
      <c r="AL551" s="64" t="s">
        <v>36</v>
      </c>
      <c r="AN551" s="64" t="s">
        <v>1100</v>
      </c>
      <c r="AO551" s="21" t="s">
        <v>118</v>
      </c>
      <c r="AP551" s="37" t="s">
        <v>924</v>
      </c>
      <c r="AQ551" s="21" t="s">
        <v>121</v>
      </c>
      <c r="AR551" s="21"/>
      <c r="AS551" s="8" t="s">
        <v>1374</v>
      </c>
      <c r="AT551" s="39">
        <v>2020</v>
      </c>
      <c r="AU551" s="21" t="s">
        <v>1151</v>
      </c>
      <c r="AV551" s="37" t="s">
        <v>217</v>
      </c>
      <c r="AW551" s="37" t="s">
        <v>126</v>
      </c>
      <c r="AX551" s="50" t="s">
        <v>1333</v>
      </c>
      <c r="AY551" s="21" t="str">
        <f>"https://doi.org/"&amp;Table1[[#This Row],[DOI]]</f>
        <v>https://doi.org/10.1016/j.jclepro.2019.119941</v>
      </c>
      <c r="AZ551" s="21" t="s">
        <v>120</v>
      </c>
      <c r="BA551" s="21"/>
      <c r="BB551" s="21"/>
      <c r="BC551" s="21" t="s">
        <v>1225</v>
      </c>
      <c r="BD551" s="21"/>
      <c r="BE551" s="62" t="s">
        <v>1348</v>
      </c>
      <c r="BF551" s="21"/>
      <c r="BG551" s="21"/>
      <c r="BH551" s="21"/>
      <c r="BI551" s="21"/>
      <c r="BJ551" s="21"/>
      <c r="BK551" s="21"/>
      <c r="BL551" s="21"/>
      <c r="BM551" s="21"/>
      <c r="BN551" s="21"/>
      <c r="BO551" s="21"/>
      <c r="BP551" s="21"/>
      <c r="BQ551" s="21"/>
      <c r="BR551" s="21"/>
      <c r="BS551" s="21"/>
      <c r="BT551" s="21"/>
      <c r="BU551" s="21"/>
      <c r="BV551" s="21"/>
      <c r="BW551" s="63" t="s">
        <v>234</v>
      </c>
      <c r="BX551" s="23" t="str">
        <f>_xlfn.XLOOKUP(BW551,dimensions_items!$B$4:$B$35,dimensions_items!$C$4:$C$35,"NULL",0)</f>
        <v>R5.2ASIA</v>
      </c>
      <c r="BY551" s="63" t="s">
        <v>42</v>
      </c>
      <c r="BZ551" s="22" t="s">
        <v>1598</v>
      </c>
      <c r="CA551" s="22" t="s">
        <v>18</v>
      </c>
      <c r="CB551" s="63" t="s">
        <v>19</v>
      </c>
      <c r="CC551" s="21" t="str">
        <f t="shared" si="27"/>
        <v>RU</v>
      </c>
      <c r="CD551" s="21" t="str">
        <f t="shared" si="28"/>
        <v>T</v>
      </c>
      <c r="CE551" s="21" t="str">
        <f t="shared" si="29"/>
        <v>ASIA_CHN</v>
      </c>
      <c r="CF551" s="21">
        <f>IF(ISNUMBER(Table1[[#This Row],[concrete]]),Table1[[#This Row],[concrete]],IF(AND(ISNUMBER(Table1[[#This Row],[cement]]),ISNUMBER(Table1[[#This Row],[aggregates]])),Table1[[#This Row],[cement]]+Table1[[#This Row],[aggregates]],""))</f>
        <v>1111.5</v>
      </c>
    </row>
    <row r="552" spans="1:84">
      <c r="A552" s="10">
        <v>550</v>
      </c>
      <c r="B552" s="37" t="s">
        <v>227</v>
      </c>
      <c r="C552" s="37" t="s">
        <v>1094</v>
      </c>
      <c r="E552" s="10">
        <v>1949</v>
      </c>
      <c r="F552" s="39">
        <v>0.09</v>
      </c>
      <c r="J552" s="120">
        <v>86</v>
      </c>
      <c r="M552" s="120">
        <v>0</v>
      </c>
      <c r="P552" s="120">
        <v>0</v>
      </c>
      <c r="S552" s="120">
        <v>0</v>
      </c>
      <c r="U552" s="120">
        <v>0</v>
      </c>
      <c r="AB552" s="120">
        <v>0.13</v>
      </c>
      <c r="AL552" s="64" t="s">
        <v>1096</v>
      </c>
      <c r="AN552" s="64" t="s">
        <v>1100</v>
      </c>
      <c r="AO552" s="21" t="s">
        <v>118</v>
      </c>
      <c r="AP552" s="37" t="s">
        <v>924</v>
      </c>
      <c r="AQ552" s="21" t="s">
        <v>121</v>
      </c>
      <c r="AR552" s="21"/>
      <c r="AS552" s="8" t="s">
        <v>1374</v>
      </c>
      <c r="AT552" s="39">
        <v>2020</v>
      </c>
      <c r="AU552" s="21" t="s">
        <v>1151</v>
      </c>
      <c r="AV552" s="37" t="s">
        <v>217</v>
      </c>
      <c r="AW552" s="37" t="s">
        <v>126</v>
      </c>
      <c r="AX552" s="50" t="s">
        <v>1333</v>
      </c>
      <c r="AY552" s="21" t="str">
        <f>"https://doi.org/"&amp;Table1[[#This Row],[DOI]]</f>
        <v>https://doi.org/10.1016/j.jclepro.2019.119941</v>
      </c>
      <c r="AZ552" s="21" t="s">
        <v>120</v>
      </c>
      <c r="BA552" s="21"/>
      <c r="BB552" s="21"/>
      <c r="BC552" s="21" t="s">
        <v>1225</v>
      </c>
      <c r="BD552" s="21"/>
      <c r="BE552" s="62" t="s">
        <v>1348</v>
      </c>
      <c r="BF552" s="21"/>
      <c r="BG552" s="21"/>
      <c r="BH552" s="21"/>
      <c r="BI552" s="21"/>
      <c r="BJ552" s="21"/>
      <c r="BK552" s="21"/>
      <c r="BL552" s="21"/>
      <c r="BM552" s="21"/>
      <c r="BN552" s="21"/>
      <c r="BO552" s="21"/>
      <c r="BP552" s="21"/>
      <c r="BQ552" s="21"/>
      <c r="BR552" s="21"/>
      <c r="BS552" s="21"/>
      <c r="BT552" s="21"/>
      <c r="BU552" s="21"/>
      <c r="BV552" s="21"/>
      <c r="BW552" s="63" t="s">
        <v>234</v>
      </c>
      <c r="BX552" s="23" t="str">
        <f>_xlfn.XLOOKUP(BW552,dimensions_items!$B$4:$B$35,dimensions_items!$C$4:$C$35,"NULL",0)</f>
        <v>R5.2ASIA</v>
      </c>
      <c r="BY552" s="63" t="s">
        <v>42</v>
      </c>
      <c r="BZ552" s="22" t="s">
        <v>1598</v>
      </c>
      <c r="CA552" s="22" t="s">
        <v>18</v>
      </c>
      <c r="CB552" s="63" t="s">
        <v>19</v>
      </c>
      <c r="CC552" s="21" t="str">
        <f t="shared" si="27"/>
        <v>RU</v>
      </c>
      <c r="CD552" s="21" t="str">
        <f t="shared" si="28"/>
        <v>T</v>
      </c>
      <c r="CE552" s="21" t="str">
        <f t="shared" si="29"/>
        <v>ASIA_CHN</v>
      </c>
      <c r="CF552" s="21">
        <f>IF(ISNUMBER(Table1[[#This Row],[concrete]]),Table1[[#This Row],[concrete]],IF(AND(ISNUMBER(Table1[[#This Row],[cement]]),ISNUMBER(Table1[[#This Row],[aggregates]])),Table1[[#This Row],[cement]]+Table1[[#This Row],[aggregates]],""))</f>
        <v>0</v>
      </c>
    </row>
    <row r="553" spans="1:84">
      <c r="A553" s="10">
        <v>551</v>
      </c>
      <c r="B553" s="37" t="s">
        <v>227</v>
      </c>
      <c r="C553" s="37" t="s">
        <v>1094</v>
      </c>
      <c r="D553" s="39">
        <v>1950</v>
      </c>
      <c r="E553" s="10">
        <v>2010</v>
      </c>
      <c r="F553" s="39">
        <v>0.09</v>
      </c>
      <c r="J553" s="120">
        <v>86</v>
      </c>
      <c r="M553" s="120">
        <v>0</v>
      </c>
      <c r="P553" s="120">
        <v>0</v>
      </c>
      <c r="S553" s="120">
        <v>0</v>
      </c>
      <c r="U553" s="120">
        <v>0</v>
      </c>
      <c r="AB553" s="120">
        <v>0.13</v>
      </c>
      <c r="AL553" s="64" t="s">
        <v>1096</v>
      </c>
      <c r="AN553" s="64" t="s">
        <v>1100</v>
      </c>
      <c r="AO553" s="21" t="s">
        <v>118</v>
      </c>
      <c r="AP553" s="37" t="s">
        <v>924</v>
      </c>
      <c r="AQ553" s="21" t="s">
        <v>121</v>
      </c>
      <c r="AR553" s="21"/>
      <c r="AS553" s="8" t="s">
        <v>1374</v>
      </c>
      <c r="AT553" s="39">
        <v>2020</v>
      </c>
      <c r="AU553" s="21" t="s">
        <v>1151</v>
      </c>
      <c r="AV553" s="37" t="s">
        <v>217</v>
      </c>
      <c r="AW553" s="37" t="s">
        <v>126</v>
      </c>
      <c r="AX553" s="50" t="s">
        <v>1333</v>
      </c>
      <c r="AY553" s="21" t="str">
        <f>"https://doi.org/"&amp;Table1[[#This Row],[DOI]]</f>
        <v>https://doi.org/10.1016/j.jclepro.2019.119941</v>
      </c>
      <c r="AZ553" s="21" t="s">
        <v>120</v>
      </c>
      <c r="BA553" s="21"/>
      <c r="BB553" s="21"/>
      <c r="BC553" s="21" t="s">
        <v>1225</v>
      </c>
      <c r="BD553" s="21"/>
      <c r="BE553" s="62" t="s">
        <v>1348</v>
      </c>
      <c r="BF553" s="21"/>
      <c r="BG553" s="21"/>
      <c r="BH553" s="21"/>
      <c r="BI553" s="21"/>
      <c r="BJ553" s="21"/>
      <c r="BK553" s="21"/>
      <c r="BL553" s="21"/>
      <c r="BM553" s="21"/>
      <c r="BN553" s="21"/>
      <c r="BO553" s="21"/>
      <c r="BP553" s="21"/>
      <c r="BQ553" s="21"/>
      <c r="BR553" s="21"/>
      <c r="BS553" s="21"/>
      <c r="BT553" s="21"/>
      <c r="BU553" s="21"/>
      <c r="BV553" s="21"/>
      <c r="BW553" s="63" t="s">
        <v>234</v>
      </c>
      <c r="BX553" s="23" t="str">
        <f>_xlfn.XLOOKUP(BW553,dimensions_items!$B$4:$B$35,dimensions_items!$C$4:$C$35,"NULL",0)</f>
        <v>R5.2ASIA</v>
      </c>
      <c r="BY553" s="63" t="s">
        <v>42</v>
      </c>
      <c r="BZ553" s="22" t="s">
        <v>1598</v>
      </c>
      <c r="CA553" s="22" t="s">
        <v>18</v>
      </c>
      <c r="CB553" s="63" t="s">
        <v>19</v>
      </c>
      <c r="CC553" s="21" t="str">
        <f t="shared" si="27"/>
        <v>RU</v>
      </c>
      <c r="CD553" s="21" t="str">
        <f t="shared" si="28"/>
        <v>T</v>
      </c>
      <c r="CE553" s="21" t="str">
        <f t="shared" si="29"/>
        <v>ASIA_CHN</v>
      </c>
      <c r="CF553" s="21">
        <f>IF(ISNUMBER(Table1[[#This Row],[concrete]]),Table1[[#This Row],[concrete]],IF(AND(ISNUMBER(Table1[[#This Row],[cement]]),ISNUMBER(Table1[[#This Row],[aggregates]])),Table1[[#This Row],[cement]]+Table1[[#This Row],[aggregates]],""))</f>
        <v>0</v>
      </c>
    </row>
    <row r="554" spans="1:84">
      <c r="A554" s="10">
        <v>552</v>
      </c>
      <c r="B554" s="37" t="s">
        <v>227</v>
      </c>
      <c r="C554" s="37" t="s">
        <v>1094</v>
      </c>
      <c r="D554" s="39">
        <v>1950</v>
      </c>
      <c r="E554" s="10">
        <v>2010</v>
      </c>
      <c r="F554" s="39">
        <v>1.9</v>
      </c>
      <c r="J554" s="120">
        <v>35</v>
      </c>
      <c r="M554" s="120">
        <v>0</v>
      </c>
      <c r="P554" s="120">
        <v>855</v>
      </c>
      <c r="S554" s="120">
        <v>43.8</v>
      </c>
      <c r="U554" s="120">
        <v>0</v>
      </c>
      <c r="AB554" s="120">
        <v>0.25</v>
      </c>
      <c r="AL554" s="64" t="s">
        <v>1098</v>
      </c>
      <c r="AN554" s="64" t="s">
        <v>1100</v>
      </c>
      <c r="AO554" s="21" t="s">
        <v>118</v>
      </c>
      <c r="AP554" s="37" t="s">
        <v>924</v>
      </c>
      <c r="AQ554" s="21" t="s">
        <v>121</v>
      </c>
      <c r="AR554" s="21"/>
      <c r="AS554" s="8" t="s">
        <v>1374</v>
      </c>
      <c r="AT554" s="39">
        <v>2020</v>
      </c>
      <c r="AU554" s="21" t="s">
        <v>1151</v>
      </c>
      <c r="AV554" s="37" t="s">
        <v>217</v>
      </c>
      <c r="AW554" s="37" t="s">
        <v>126</v>
      </c>
      <c r="AX554" s="50" t="s">
        <v>1333</v>
      </c>
      <c r="AY554" s="21" t="str">
        <f>"https://doi.org/"&amp;Table1[[#This Row],[DOI]]</f>
        <v>https://doi.org/10.1016/j.jclepro.2019.119941</v>
      </c>
      <c r="AZ554" s="21" t="s">
        <v>120</v>
      </c>
      <c r="BA554" s="21"/>
      <c r="BB554" s="21"/>
      <c r="BC554" s="21" t="s">
        <v>1225</v>
      </c>
      <c r="BD554" s="21"/>
      <c r="BE554" s="62" t="s">
        <v>1348</v>
      </c>
      <c r="BF554" s="21"/>
      <c r="BG554" s="21"/>
      <c r="BH554" s="21"/>
      <c r="BI554" s="21"/>
      <c r="BJ554" s="21"/>
      <c r="BK554" s="21"/>
      <c r="BL554" s="21"/>
      <c r="BM554" s="21"/>
      <c r="BN554" s="21"/>
      <c r="BO554" s="21"/>
      <c r="BP554" s="21"/>
      <c r="BQ554" s="21"/>
      <c r="BR554" s="21"/>
      <c r="BS554" s="21"/>
      <c r="BT554" s="21"/>
      <c r="BU554" s="21"/>
      <c r="BV554" s="21"/>
      <c r="BW554" s="63" t="s">
        <v>234</v>
      </c>
      <c r="BX554" s="23" t="str">
        <f>_xlfn.XLOOKUP(BW554,dimensions_items!$B$4:$B$35,dimensions_items!$C$4:$C$35,"NULL",0)</f>
        <v>R5.2ASIA</v>
      </c>
      <c r="BY554" s="63" t="s">
        <v>42</v>
      </c>
      <c r="BZ554" s="22" t="s">
        <v>1598</v>
      </c>
      <c r="CA554" s="22" t="s">
        <v>18</v>
      </c>
      <c r="CB554" s="63" t="s">
        <v>19</v>
      </c>
      <c r="CC554" s="21" t="str">
        <f t="shared" si="27"/>
        <v>RU</v>
      </c>
      <c r="CD554" s="21" t="str">
        <f t="shared" si="28"/>
        <v>T</v>
      </c>
      <c r="CE554" s="21" t="str">
        <f t="shared" si="29"/>
        <v>ASIA_CHN</v>
      </c>
      <c r="CF554" s="21">
        <f>IF(ISNUMBER(Table1[[#This Row],[concrete]]),Table1[[#This Row],[concrete]],IF(AND(ISNUMBER(Table1[[#This Row],[cement]]),ISNUMBER(Table1[[#This Row],[aggregates]])),Table1[[#This Row],[cement]]+Table1[[#This Row],[aggregates]],""))</f>
        <v>0</v>
      </c>
    </row>
    <row r="555" spans="1:84">
      <c r="A555" s="10">
        <v>553</v>
      </c>
      <c r="B555" s="37" t="s">
        <v>227</v>
      </c>
      <c r="C555" s="37" t="s">
        <v>1094</v>
      </c>
      <c r="D555" s="39">
        <v>1965</v>
      </c>
      <c r="E555" s="10">
        <v>1979</v>
      </c>
      <c r="F555" s="39">
        <v>16</v>
      </c>
      <c r="J555" s="120">
        <v>22</v>
      </c>
      <c r="M555" s="120">
        <v>439.2</v>
      </c>
      <c r="P555" s="120">
        <v>676.4</v>
      </c>
      <c r="S555" s="120">
        <v>47.5</v>
      </c>
      <c r="U555" s="120">
        <v>1</v>
      </c>
      <c r="AB555" s="120">
        <v>1</v>
      </c>
      <c r="AL555" s="64" t="s">
        <v>1099</v>
      </c>
      <c r="AN555" s="64" t="s">
        <v>1100</v>
      </c>
      <c r="AO555" s="21" t="s">
        <v>118</v>
      </c>
      <c r="AP555" s="37" t="s">
        <v>924</v>
      </c>
      <c r="AQ555" s="21" t="s">
        <v>121</v>
      </c>
      <c r="AR555" s="21"/>
      <c r="AS555" s="8" t="s">
        <v>1374</v>
      </c>
      <c r="AT555" s="39">
        <v>2020</v>
      </c>
      <c r="AU555" s="21" t="s">
        <v>1151</v>
      </c>
      <c r="AV555" s="37" t="s">
        <v>217</v>
      </c>
      <c r="AW555" s="37" t="s">
        <v>126</v>
      </c>
      <c r="AX555" s="50" t="s">
        <v>1333</v>
      </c>
      <c r="AY555" s="21" t="str">
        <f>"https://doi.org/"&amp;Table1[[#This Row],[DOI]]</f>
        <v>https://doi.org/10.1016/j.jclepro.2019.119941</v>
      </c>
      <c r="AZ555" s="21" t="s">
        <v>120</v>
      </c>
      <c r="BA555" s="21"/>
      <c r="BB555" s="21"/>
      <c r="BC555" s="21" t="s">
        <v>1225</v>
      </c>
      <c r="BD555" s="21"/>
      <c r="BE555" s="62" t="s">
        <v>1348</v>
      </c>
      <c r="BF555" s="21"/>
      <c r="BG555" s="21"/>
      <c r="BH555" s="21"/>
      <c r="BI555" s="21"/>
      <c r="BJ555" s="21"/>
      <c r="BK555" s="21"/>
      <c r="BL555" s="21"/>
      <c r="BM555" s="21"/>
      <c r="BN555" s="21"/>
      <c r="BO555" s="21"/>
      <c r="BP555" s="21"/>
      <c r="BQ555" s="21"/>
      <c r="BR555" s="21"/>
      <c r="BS555" s="21"/>
      <c r="BT555" s="21"/>
      <c r="BU555" s="21"/>
      <c r="BV555" s="21"/>
      <c r="BW555" s="63" t="s">
        <v>234</v>
      </c>
      <c r="BX555" s="23" t="str">
        <f>_xlfn.XLOOKUP(BW555,dimensions_items!$B$4:$B$35,dimensions_items!$C$4:$C$35,"NULL",0)</f>
        <v>R5.2ASIA</v>
      </c>
      <c r="BY555" s="63" t="s">
        <v>42</v>
      </c>
      <c r="BZ555" s="22" t="s">
        <v>26</v>
      </c>
      <c r="CA555" s="22" t="s">
        <v>18</v>
      </c>
      <c r="CB555" s="63" t="s">
        <v>19</v>
      </c>
      <c r="CC555" s="21" t="str">
        <f t="shared" si="27"/>
        <v>RU</v>
      </c>
      <c r="CD555" s="21" t="str">
        <f t="shared" si="28"/>
        <v>C</v>
      </c>
      <c r="CE555" s="21" t="str">
        <f t="shared" si="29"/>
        <v>ASIA_CHN</v>
      </c>
      <c r="CF555" s="21">
        <f>IF(ISNUMBER(Table1[[#This Row],[concrete]]),Table1[[#This Row],[concrete]],IF(AND(ISNUMBER(Table1[[#This Row],[cement]]),ISNUMBER(Table1[[#This Row],[aggregates]])),Table1[[#This Row],[cement]]+Table1[[#This Row],[aggregates]],""))</f>
        <v>439.2</v>
      </c>
    </row>
    <row r="556" spans="1:84">
      <c r="A556" s="10">
        <v>554</v>
      </c>
      <c r="B556" s="37" t="s">
        <v>227</v>
      </c>
      <c r="C556" s="37" t="s">
        <v>1094</v>
      </c>
      <c r="D556" s="39">
        <v>1980</v>
      </c>
      <c r="E556" s="10">
        <v>1999</v>
      </c>
      <c r="F556" s="39">
        <v>17.5</v>
      </c>
      <c r="J556" s="120">
        <v>26.2</v>
      </c>
      <c r="M556" s="120">
        <v>715.6</v>
      </c>
      <c r="P556" s="120">
        <v>672.2</v>
      </c>
      <c r="S556" s="120">
        <v>31.5</v>
      </c>
      <c r="U556" s="120">
        <v>2</v>
      </c>
      <c r="AB556" s="120">
        <v>2</v>
      </c>
      <c r="AL556" s="64" t="s">
        <v>1099</v>
      </c>
      <c r="AN556" s="64" t="s">
        <v>1100</v>
      </c>
      <c r="AO556" s="21" t="s">
        <v>118</v>
      </c>
      <c r="AP556" s="37" t="s">
        <v>924</v>
      </c>
      <c r="AQ556" s="21" t="s">
        <v>121</v>
      </c>
      <c r="AR556" s="21"/>
      <c r="AS556" s="8" t="s">
        <v>1374</v>
      </c>
      <c r="AT556" s="39">
        <v>2020</v>
      </c>
      <c r="AU556" s="21" t="s">
        <v>1151</v>
      </c>
      <c r="AV556" s="37" t="s">
        <v>217</v>
      </c>
      <c r="AW556" s="37" t="s">
        <v>126</v>
      </c>
      <c r="AX556" s="50" t="s">
        <v>1333</v>
      </c>
      <c r="AY556" s="21" t="str">
        <f>"https://doi.org/"&amp;Table1[[#This Row],[DOI]]</f>
        <v>https://doi.org/10.1016/j.jclepro.2019.119941</v>
      </c>
      <c r="AZ556" s="21" t="s">
        <v>120</v>
      </c>
      <c r="BA556" s="21"/>
      <c r="BB556" s="21"/>
      <c r="BC556" s="21" t="s">
        <v>1225</v>
      </c>
      <c r="BD556" s="21"/>
      <c r="BE556" s="62" t="s">
        <v>1348</v>
      </c>
      <c r="BF556" s="21"/>
      <c r="BG556" s="21"/>
      <c r="BH556" s="21"/>
      <c r="BI556" s="21"/>
      <c r="BJ556" s="21"/>
      <c r="BK556" s="21"/>
      <c r="BL556" s="21"/>
      <c r="BM556" s="21"/>
      <c r="BN556" s="21"/>
      <c r="BO556" s="21"/>
      <c r="BP556" s="21"/>
      <c r="BQ556" s="21"/>
      <c r="BR556" s="21"/>
      <c r="BS556" s="21"/>
      <c r="BT556" s="21"/>
      <c r="BU556" s="21"/>
      <c r="BV556" s="21"/>
      <c r="BW556" s="63" t="s">
        <v>234</v>
      </c>
      <c r="BX556" s="23" t="str">
        <f>_xlfn.XLOOKUP(BW556,dimensions_items!$B$4:$B$35,dimensions_items!$C$4:$C$35,"NULL",0)</f>
        <v>R5.2ASIA</v>
      </c>
      <c r="BY556" s="63" t="s">
        <v>42</v>
      </c>
      <c r="BZ556" s="22" t="s">
        <v>26</v>
      </c>
      <c r="CA556" s="22" t="s">
        <v>18</v>
      </c>
      <c r="CB556" s="63" t="s">
        <v>19</v>
      </c>
      <c r="CC556" s="21" t="str">
        <f t="shared" si="27"/>
        <v>RU</v>
      </c>
      <c r="CD556" s="21" t="str">
        <f t="shared" si="28"/>
        <v>C</v>
      </c>
      <c r="CE556" s="21" t="str">
        <f t="shared" si="29"/>
        <v>ASIA_CHN</v>
      </c>
      <c r="CF556" s="21">
        <f>IF(ISNUMBER(Table1[[#This Row],[concrete]]),Table1[[#This Row],[concrete]],IF(AND(ISNUMBER(Table1[[#This Row],[cement]]),ISNUMBER(Table1[[#This Row],[aggregates]])),Table1[[#This Row],[cement]]+Table1[[#This Row],[aggregates]],""))</f>
        <v>715.6</v>
      </c>
    </row>
    <row r="557" spans="1:84">
      <c r="A557" s="10">
        <v>555</v>
      </c>
      <c r="B557" s="37" t="s">
        <v>227</v>
      </c>
      <c r="C557" s="37" t="s">
        <v>1094</v>
      </c>
      <c r="D557" s="39">
        <v>2000</v>
      </c>
      <c r="E557" s="10">
        <v>2010</v>
      </c>
      <c r="F557" s="39">
        <v>53.6</v>
      </c>
      <c r="J557" s="120">
        <v>27.5</v>
      </c>
      <c r="M557" s="120">
        <v>791.3</v>
      </c>
      <c r="P557" s="120">
        <v>683.3</v>
      </c>
      <c r="S557" s="120">
        <v>30.2</v>
      </c>
      <c r="U557" s="120">
        <v>2</v>
      </c>
      <c r="AB557" s="120">
        <v>2</v>
      </c>
      <c r="AL557" s="64" t="s">
        <v>1099</v>
      </c>
      <c r="AN557" s="64" t="s">
        <v>1100</v>
      </c>
      <c r="AO557" s="21" t="s">
        <v>118</v>
      </c>
      <c r="AP557" s="37" t="s">
        <v>924</v>
      </c>
      <c r="AQ557" s="21" t="s">
        <v>121</v>
      </c>
      <c r="AR557" s="21"/>
      <c r="AS557" s="8" t="s">
        <v>1374</v>
      </c>
      <c r="AT557" s="39">
        <v>2020</v>
      </c>
      <c r="AU557" s="21" t="s">
        <v>1151</v>
      </c>
      <c r="AV557" s="37" t="s">
        <v>217</v>
      </c>
      <c r="AW557" s="37" t="s">
        <v>126</v>
      </c>
      <c r="AX557" s="50" t="s">
        <v>1333</v>
      </c>
      <c r="AY557" s="21" t="str">
        <f>"https://doi.org/"&amp;Table1[[#This Row],[DOI]]</f>
        <v>https://doi.org/10.1016/j.jclepro.2019.119941</v>
      </c>
      <c r="AZ557" s="21" t="s">
        <v>120</v>
      </c>
      <c r="BA557" s="21"/>
      <c r="BB557" s="21"/>
      <c r="BC557" s="21" t="s">
        <v>1225</v>
      </c>
      <c r="BD557" s="21"/>
      <c r="BE557" s="62" t="s">
        <v>1348</v>
      </c>
      <c r="BF557" s="21"/>
      <c r="BG557" s="21"/>
      <c r="BH557" s="21"/>
      <c r="BI557" s="21"/>
      <c r="BJ557" s="21"/>
      <c r="BK557" s="21"/>
      <c r="BL557" s="21"/>
      <c r="BM557" s="21"/>
      <c r="BN557" s="21"/>
      <c r="BO557" s="21"/>
      <c r="BP557" s="21"/>
      <c r="BQ557" s="21"/>
      <c r="BR557" s="21"/>
      <c r="BS557" s="21"/>
      <c r="BT557" s="21"/>
      <c r="BU557" s="21"/>
      <c r="BV557" s="21"/>
      <c r="BW557" s="63" t="s">
        <v>234</v>
      </c>
      <c r="BX557" s="23" t="str">
        <f>_xlfn.XLOOKUP(BW557,dimensions_items!$B$4:$B$35,dimensions_items!$C$4:$C$35,"NULL",0)</f>
        <v>R5.2ASIA</v>
      </c>
      <c r="BY557" s="63" t="s">
        <v>42</v>
      </c>
      <c r="BZ557" s="22" t="s">
        <v>26</v>
      </c>
      <c r="CA557" s="22" t="s">
        <v>18</v>
      </c>
      <c r="CB557" s="63" t="s">
        <v>19</v>
      </c>
      <c r="CC557" s="21" t="str">
        <f t="shared" si="27"/>
        <v>RU</v>
      </c>
      <c r="CD557" s="21" t="str">
        <f t="shared" si="28"/>
        <v>C</v>
      </c>
      <c r="CE557" s="21" t="str">
        <f t="shared" si="29"/>
        <v>ASIA_CHN</v>
      </c>
      <c r="CF557" s="21">
        <f>IF(ISNUMBER(Table1[[#This Row],[concrete]]),Table1[[#This Row],[concrete]],IF(AND(ISNUMBER(Table1[[#This Row],[cement]]),ISNUMBER(Table1[[#This Row],[aggregates]])),Table1[[#This Row],[cement]]+Table1[[#This Row],[aggregates]],""))</f>
        <v>791.3</v>
      </c>
    </row>
    <row r="558" spans="1:84">
      <c r="A558" s="10">
        <v>556</v>
      </c>
      <c r="B558" s="37" t="s">
        <v>227</v>
      </c>
      <c r="C558" s="37" t="s">
        <v>1094</v>
      </c>
      <c r="D558" s="39">
        <v>1980</v>
      </c>
      <c r="E558" s="10">
        <v>1989</v>
      </c>
      <c r="F558" s="39">
        <v>38.200000000000003</v>
      </c>
      <c r="J558" s="120">
        <v>23.4</v>
      </c>
      <c r="M558" s="120">
        <v>924.5</v>
      </c>
      <c r="P558" s="120">
        <v>317</v>
      </c>
      <c r="S558" s="120">
        <v>19.2</v>
      </c>
      <c r="U558" s="120">
        <v>2</v>
      </c>
      <c r="AB558" s="120">
        <v>2</v>
      </c>
      <c r="AL558" s="68" t="s">
        <v>36</v>
      </c>
      <c r="AN558" s="64" t="s">
        <v>1100</v>
      </c>
      <c r="AO558" s="21" t="s">
        <v>118</v>
      </c>
      <c r="AP558" s="37" t="s">
        <v>924</v>
      </c>
      <c r="AQ558" s="21" t="s">
        <v>121</v>
      </c>
      <c r="AR558" s="21"/>
      <c r="AS558" s="8" t="s">
        <v>1374</v>
      </c>
      <c r="AT558" s="39">
        <v>2020</v>
      </c>
      <c r="AU558" s="21" t="s">
        <v>1151</v>
      </c>
      <c r="AV558" s="37" t="s">
        <v>217</v>
      </c>
      <c r="AW558" s="37" t="s">
        <v>126</v>
      </c>
      <c r="AX558" s="50" t="s">
        <v>1333</v>
      </c>
      <c r="AY558" s="21" t="str">
        <f>"https://doi.org/"&amp;Table1[[#This Row],[DOI]]</f>
        <v>https://doi.org/10.1016/j.jclepro.2019.119941</v>
      </c>
      <c r="AZ558" s="21" t="s">
        <v>120</v>
      </c>
      <c r="BA558" s="21"/>
      <c r="BB558" s="21"/>
      <c r="BC558" s="21" t="s">
        <v>1225</v>
      </c>
      <c r="BD558" s="21"/>
      <c r="BE558" s="62" t="s">
        <v>1348</v>
      </c>
      <c r="BF558" s="21"/>
      <c r="BG558" s="21"/>
      <c r="BH558" s="21"/>
      <c r="BI558" s="21"/>
      <c r="BJ558" s="21"/>
      <c r="BK558" s="21"/>
      <c r="BL558" s="21"/>
      <c r="BM558" s="21"/>
      <c r="BN558" s="21"/>
      <c r="BO558" s="21"/>
      <c r="BP558" s="21"/>
      <c r="BQ558" s="21"/>
      <c r="BR558" s="21"/>
      <c r="BS558" s="21"/>
      <c r="BT558" s="21"/>
      <c r="BU558" s="21"/>
      <c r="BV558" s="21"/>
      <c r="BW558" s="63" t="s">
        <v>234</v>
      </c>
      <c r="BX558" s="23" t="str">
        <f>_xlfn.XLOOKUP(BW558,dimensions_items!$B$4:$B$35,dimensions_items!$C$4:$C$35,"NULL",0)</f>
        <v>R5.2ASIA</v>
      </c>
      <c r="BY558" s="63" t="s">
        <v>42</v>
      </c>
      <c r="BZ558" s="22" t="s">
        <v>26</v>
      </c>
      <c r="CA558" s="22" t="s">
        <v>18</v>
      </c>
      <c r="CB558" s="63" t="s">
        <v>19</v>
      </c>
      <c r="CC558" s="21" t="str">
        <f t="shared" si="27"/>
        <v>RU</v>
      </c>
      <c r="CD558" s="21" t="str">
        <f t="shared" si="28"/>
        <v>C</v>
      </c>
      <c r="CE558" s="21" t="str">
        <f t="shared" si="29"/>
        <v>ASIA_CHN</v>
      </c>
      <c r="CF558" s="21">
        <f>IF(ISNUMBER(Table1[[#This Row],[concrete]]),Table1[[#This Row],[concrete]],IF(AND(ISNUMBER(Table1[[#This Row],[cement]]),ISNUMBER(Table1[[#This Row],[aggregates]])),Table1[[#This Row],[cement]]+Table1[[#This Row],[aggregates]],""))</f>
        <v>924.5</v>
      </c>
    </row>
    <row r="559" spans="1:84">
      <c r="A559" s="10">
        <v>557</v>
      </c>
      <c r="B559" s="37" t="s">
        <v>227</v>
      </c>
      <c r="C559" s="37" t="s">
        <v>1094</v>
      </c>
      <c r="D559" s="39">
        <v>1990</v>
      </c>
      <c r="E559" s="10">
        <v>1999</v>
      </c>
      <c r="F559" s="39">
        <v>39</v>
      </c>
      <c r="J559" s="120">
        <v>21.6</v>
      </c>
      <c r="M559" s="120">
        <v>1012.4</v>
      </c>
      <c r="P559" s="120">
        <v>329.2</v>
      </c>
      <c r="S559" s="120">
        <v>24</v>
      </c>
      <c r="U559" s="120">
        <v>2</v>
      </c>
      <c r="AB559" s="120">
        <v>2</v>
      </c>
      <c r="AL559" s="68" t="s">
        <v>36</v>
      </c>
      <c r="AN559" s="64" t="s">
        <v>1100</v>
      </c>
      <c r="AO559" s="21" t="s">
        <v>118</v>
      </c>
      <c r="AP559" s="37" t="s">
        <v>924</v>
      </c>
      <c r="AQ559" s="21" t="s">
        <v>121</v>
      </c>
      <c r="AR559" s="21"/>
      <c r="AS559" s="8" t="s">
        <v>1374</v>
      </c>
      <c r="AT559" s="39">
        <v>2020</v>
      </c>
      <c r="AU559" s="21" t="s">
        <v>1151</v>
      </c>
      <c r="AV559" s="37" t="s">
        <v>217</v>
      </c>
      <c r="AW559" s="37" t="s">
        <v>126</v>
      </c>
      <c r="AX559" s="50" t="s">
        <v>1333</v>
      </c>
      <c r="AY559" s="21" t="str">
        <f>"https://doi.org/"&amp;Table1[[#This Row],[DOI]]</f>
        <v>https://doi.org/10.1016/j.jclepro.2019.119941</v>
      </c>
      <c r="AZ559" s="21" t="s">
        <v>120</v>
      </c>
      <c r="BA559" s="21"/>
      <c r="BB559" s="21"/>
      <c r="BC559" s="21" t="s">
        <v>1225</v>
      </c>
      <c r="BD559" s="21"/>
      <c r="BE559" s="62" t="s">
        <v>1348</v>
      </c>
      <c r="BF559" s="21"/>
      <c r="BG559" s="21"/>
      <c r="BH559" s="21"/>
      <c r="BI559" s="21"/>
      <c r="BJ559" s="21"/>
      <c r="BK559" s="21"/>
      <c r="BL559" s="21"/>
      <c r="BM559" s="21"/>
      <c r="BN559" s="21"/>
      <c r="BO559" s="21"/>
      <c r="BP559" s="21"/>
      <c r="BQ559" s="21"/>
      <c r="BR559" s="21"/>
      <c r="BS559" s="21"/>
      <c r="BT559" s="21"/>
      <c r="BU559" s="21"/>
      <c r="BV559" s="21"/>
      <c r="BW559" s="63" t="s">
        <v>234</v>
      </c>
      <c r="BX559" s="23" t="str">
        <f>_xlfn.XLOOKUP(BW559,dimensions_items!$B$4:$B$35,dimensions_items!$C$4:$C$35,"NULL",0)</f>
        <v>R5.2ASIA</v>
      </c>
      <c r="BY559" s="63" t="s">
        <v>42</v>
      </c>
      <c r="BZ559" s="22" t="s">
        <v>26</v>
      </c>
      <c r="CA559" s="22" t="s">
        <v>18</v>
      </c>
      <c r="CB559" s="63" t="s">
        <v>19</v>
      </c>
      <c r="CC559" s="21" t="str">
        <f t="shared" si="27"/>
        <v>RU</v>
      </c>
      <c r="CD559" s="21" t="str">
        <f t="shared" si="28"/>
        <v>C</v>
      </c>
      <c r="CE559" s="21" t="str">
        <f t="shared" si="29"/>
        <v>ASIA_CHN</v>
      </c>
      <c r="CF559" s="21">
        <f>IF(ISNUMBER(Table1[[#This Row],[concrete]]),Table1[[#This Row],[concrete]],IF(AND(ISNUMBER(Table1[[#This Row],[cement]]),ISNUMBER(Table1[[#This Row],[aggregates]])),Table1[[#This Row],[cement]]+Table1[[#This Row],[aggregates]],""))</f>
        <v>1012.4</v>
      </c>
    </row>
    <row r="560" spans="1:84">
      <c r="A560" s="10">
        <v>558</v>
      </c>
      <c r="B560" s="37" t="s">
        <v>227</v>
      </c>
      <c r="C560" s="37" t="s">
        <v>1094</v>
      </c>
      <c r="D560" s="39">
        <v>2000</v>
      </c>
      <c r="E560" s="10">
        <v>2010</v>
      </c>
      <c r="F560" s="39">
        <v>79</v>
      </c>
      <c r="J560" s="120">
        <v>21.2</v>
      </c>
      <c r="M560" s="120">
        <v>1115.5</v>
      </c>
      <c r="P560" s="120">
        <v>342.7</v>
      </c>
      <c r="S560" s="120">
        <v>18.3</v>
      </c>
      <c r="U560" s="120">
        <v>2</v>
      </c>
      <c r="AB560" s="120">
        <v>2</v>
      </c>
      <c r="AL560" s="68" t="s">
        <v>36</v>
      </c>
      <c r="AN560" s="64" t="s">
        <v>1100</v>
      </c>
      <c r="AO560" s="21" t="s">
        <v>118</v>
      </c>
      <c r="AP560" s="37" t="s">
        <v>924</v>
      </c>
      <c r="AQ560" s="21" t="s">
        <v>121</v>
      </c>
      <c r="AR560" s="21"/>
      <c r="AS560" s="8" t="s">
        <v>1374</v>
      </c>
      <c r="AT560" s="39">
        <v>2020</v>
      </c>
      <c r="AU560" s="21" t="s">
        <v>1151</v>
      </c>
      <c r="AV560" s="37" t="s">
        <v>217</v>
      </c>
      <c r="AW560" s="37" t="s">
        <v>126</v>
      </c>
      <c r="AX560" s="50" t="s">
        <v>1333</v>
      </c>
      <c r="AY560" s="21" t="str">
        <f>"https://doi.org/"&amp;Table1[[#This Row],[DOI]]</f>
        <v>https://doi.org/10.1016/j.jclepro.2019.119941</v>
      </c>
      <c r="AZ560" s="21" t="s">
        <v>120</v>
      </c>
      <c r="BA560" s="21"/>
      <c r="BB560" s="21"/>
      <c r="BC560" s="21" t="s">
        <v>1225</v>
      </c>
      <c r="BD560" s="21"/>
      <c r="BE560" s="62" t="s">
        <v>1348</v>
      </c>
      <c r="BF560" s="21"/>
      <c r="BG560" s="21"/>
      <c r="BH560" s="21"/>
      <c r="BI560" s="21"/>
      <c r="BJ560" s="21"/>
      <c r="BK560" s="21"/>
      <c r="BL560" s="21"/>
      <c r="BM560" s="21"/>
      <c r="BN560" s="21"/>
      <c r="BO560" s="21"/>
      <c r="BP560" s="21"/>
      <c r="BQ560" s="21"/>
      <c r="BR560" s="21"/>
      <c r="BS560" s="21"/>
      <c r="BT560" s="21"/>
      <c r="BU560" s="21"/>
      <c r="BV560" s="21"/>
      <c r="BW560" s="63" t="s">
        <v>234</v>
      </c>
      <c r="BX560" s="23" t="str">
        <f>_xlfn.XLOOKUP(BW560,dimensions_items!$B$4:$B$35,dimensions_items!$C$4:$C$35,"NULL",0)</f>
        <v>R5.2ASIA</v>
      </c>
      <c r="BY560" s="63" t="s">
        <v>42</v>
      </c>
      <c r="BZ560" s="22" t="s">
        <v>26</v>
      </c>
      <c r="CA560" s="22" t="s">
        <v>18</v>
      </c>
      <c r="CB560" s="63" t="s">
        <v>19</v>
      </c>
      <c r="CC560" s="21" t="str">
        <f t="shared" si="27"/>
        <v>RU</v>
      </c>
      <c r="CD560" s="21" t="str">
        <f t="shared" si="28"/>
        <v>C</v>
      </c>
      <c r="CE560" s="21" t="str">
        <f t="shared" si="29"/>
        <v>ASIA_CHN</v>
      </c>
      <c r="CF560" s="21">
        <f>IF(ISNUMBER(Table1[[#This Row],[concrete]]),Table1[[#This Row],[concrete]],IF(AND(ISNUMBER(Table1[[#This Row],[cement]]),ISNUMBER(Table1[[#This Row],[aggregates]])),Table1[[#This Row],[cement]]+Table1[[#This Row],[aggregates]],""))</f>
        <v>1115.5</v>
      </c>
    </row>
    <row r="561" spans="1:84">
      <c r="A561" s="10">
        <v>559</v>
      </c>
      <c r="B561" s="37" t="s">
        <v>1101</v>
      </c>
      <c r="C561" s="21"/>
      <c r="D561" s="39">
        <v>1978</v>
      </c>
      <c r="E561" s="10">
        <v>2010</v>
      </c>
      <c r="L561" s="125"/>
      <c r="M561" s="126">
        <v>739.4</v>
      </c>
      <c r="N561" s="120">
        <v>41</v>
      </c>
      <c r="U561" s="120">
        <v>16.440000000000001</v>
      </c>
      <c r="V561" s="120">
        <v>4.3</v>
      </c>
      <c r="AD561" s="120">
        <v>4.4000000000000004</v>
      </c>
      <c r="AL561" s="37" t="s">
        <v>36</v>
      </c>
      <c r="AN561" s="37" t="s">
        <v>1097</v>
      </c>
      <c r="AO561" s="21" t="s">
        <v>118</v>
      </c>
      <c r="AP561" s="37" t="s">
        <v>601</v>
      </c>
      <c r="AQ561" s="21" t="s">
        <v>121</v>
      </c>
      <c r="AR561" s="21"/>
      <c r="AS561" s="37" t="s">
        <v>1153</v>
      </c>
      <c r="AT561" s="39">
        <v>2016</v>
      </c>
      <c r="AU561" s="21" t="s">
        <v>1154</v>
      </c>
      <c r="AV561" s="21" t="s">
        <v>893</v>
      </c>
      <c r="AW561" s="37" t="s">
        <v>1152</v>
      </c>
      <c r="AX561" s="50" t="s">
        <v>1334</v>
      </c>
      <c r="AY561" s="21" t="str">
        <f>"https://doi.org/"&amp;Table1[[#This Row],[DOI]]</f>
        <v>https://doi.org/10.3390/su8121303</v>
      </c>
      <c r="AZ561" s="37" t="s">
        <v>1155</v>
      </c>
      <c r="BA561" s="21"/>
      <c r="BB561" s="21"/>
      <c r="BC561" s="8" t="s">
        <v>1219</v>
      </c>
      <c r="BD561" s="21"/>
      <c r="BE561" s="62" t="s">
        <v>1348</v>
      </c>
      <c r="BF561" s="21"/>
      <c r="BG561" s="21"/>
      <c r="BH561" s="21"/>
      <c r="BI561" s="21"/>
      <c r="BJ561" s="21"/>
      <c r="BK561" s="21"/>
      <c r="BL561" s="21"/>
      <c r="BM561" s="21"/>
      <c r="BN561" s="21"/>
      <c r="BO561" s="21"/>
      <c r="BP561" s="21"/>
      <c r="BQ561" s="21"/>
      <c r="BR561" s="21"/>
      <c r="BS561" s="21"/>
      <c r="BT561" s="21"/>
      <c r="BU561" s="21"/>
      <c r="BV561" s="21"/>
      <c r="BW561" s="63" t="s">
        <v>1102</v>
      </c>
      <c r="BX561" s="23" t="str">
        <f>_xlfn.XLOOKUP(BW561,dimensions_items!$B$4:$B$35,dimensions_items!$C$4:$C$35,"NULL",0)</f>
        <v>R5.2OECD</v>
      </c>
      <c r="BY561" s="67" t="s">
        <v>33</v>
      </c>
      <c r="BZ561" s="22" t="s">
        <v>26</v>
      </c>
      <c r="CA561" s="22" t="s">
        <v>18</v>
      </c>
      <c r="CB561" s="63" t="s">
        <v>28</v>
      </c>
      <c r="CC561" s="21" t="str">
        <f t="shared" si="27"/>
        <v>RM</v>
      </c>
      <c r="CD561" s="21" t="str">
        <f t="shared" si="28"/>
        <v>C</v>
      </c>
      <c r="CE561" s="21" t="str">
        <f t="shared" si="29"/>
        <v>OECD_EU12-H</v>
      </c>
      <c r="CF561" s="21">
        <f>IF(ISNUMBER(Table1[[#This Row],[concrete]]),Table1[[#This Row],[concrete]],IF(AND(ISNUMBER(Table1[[#This Row],[cement]]),ISNUMBER(Table1[[#This Row],[aggregates]])),Table1[[#This Row],[cement]]+Table1[[#This Row],[aggregates]],""))</f>
        <v>739.4</v>
      </c>
    </row>
    <row r="562" spans="1:84">
      <c r="A562" s="10">
        <v>560</v>
      </c>
      <c r="B562" s="37" t="s">
        <v>525</v>
      </c>
      <c r="C562" s="37" t="s">
        <v>1103</v>
      </c>
      <c r="D562" s="39">
        <v>1965</v>
      </c>
      <c r="E562" s="10">
        <v>2014</v>
      </c>
      <c r="F562" s="39">
        <v>92</v>
      </c>
      <c r="H562" s="39">
        <v>0.65</v>
      </c>
      <c r="J562" s="120">
        <v>18</v>
      </c>
      <c r="M562" s="120">
        <v>1442</v>
      </c>
      <c r="P562" s="120">
        <v>141</v>
      </c>
      <c r="AB562" s="120">
        <v>2</v>
      </c>
      <c r="AL562" s="37" t="s">
        <v>36</v>
      </c>
      <c r="AN562" s="37" t="s">
        <v>1097</v>
      </c>
      <c r="AO562" s="21" t="s">
        <v>118</v>
      </c>
      <c r="AP562" s="37" t="s">
        <v>601</v>
      </c>
      <c r="AQ562" s="21" t="s">
        <v>121</v>
      </c>
      <c r="AR562" s="21"/>
      <c r="AS562" s="8" t="s">
        <v>1373</v>
      </c>
      <c r="AT562" s="39">
        <v>2018</v>
      </c>
      <c r="AU562" s="21" t="s">
        <v>528</v>
      </c>
      <c r="AV562" s="45" t="s">
        <v>255</v>
      </c>
      <c r="AW562" s="37" t="s">
        <v>126</v>
      </c>
      <c r="AX562" s="50" t="s">
        <v>529</v>
      </c>
      <c r="AY562" s="21" t="str">
        <f>"https://doi.org/"&amp;Table1[[#This Row],[DOI]]</f>
        <v>https://doi.org/10.1016/j.resconrec.2018.02.003</v>
      </c>
      <c r="AZ562" s="21"/>
      <c r="BA562" s="21"/>
      <c r="BB562" s="21"/>
      <c r="BC562" s="8" t="s">
        <v>1224</v>
      </c>
      <c r="BD562" s="21"/>
      <c r="BE562" s="62" t="s">
        <v>1348</v>
      </c>
      <c r="BF562" s="21"/>
      <c r="BG562" s="21"/>
      <c r="BH562" s="21"/>
      <c r="BI562" s="21"/>
      <c r="BJ562" s="21"/>
      <c r="BK562" s="21"/>
      <c r="BL562" s="21"/>
      <c r="BM562" s="21"/>
      <c r="BN562" s="21"/>
      <c r="BO562" s="21"/>
      <c r="BP562" s="21"/>
      <c r="BQ562" s="21"/>
      <c r="BR562" s="21"/>
      <c r="BS562" s="21"/>
      <c r="BT562" s="21"/>
      <c r="BU562" s="21"/>
      <c r="BV562" s="21"/>
      <c r="BW562" s="63" t="s">
        <v>1104</v>
      </c>
      <c r="BX562" s="23" t="str">
        <f>_xlfn.XLOOKUP(BW562,dimensions_items!$B$4:$B$35,dimensions_items!$C$4:$C$35,"NULL",0)</f>
        <v>R5.2ASIA</v>
      </c>
      <c r="BY562" s="63" t="s">
        <v>42</v>
      </c>
      <c r="BZ562" s="22" t="s">
        <v>26</v>
      </c>
      <c r="CA562" s="22" t="s">
        <v>18</v>
      </c>
      <c r="CB562" s="63" t="s">
        <v>23</v>
      </c>
      <c r="CC562" s="21" t="str">
        <f t="shared" si="27"/>
        <v>RU</v>
      </c>
      <c r="CD562" s="21" t="str">
        <f t="shared" si="28"/>
        <v>C</v>
      </c>
      <c r="CE562" s="21" t="str">
        <f t="shared" si="29"/>
        <v>ASIA_TWN</v>
      </c>
      <c r="CF562" s="21">
        <f>IF(ISNUMBER(Table1[[#This Row],[concrete]]),Table1[[#This Row],[concrete]],IF(AND(ISNUMBER(Table1[[#This Row],[cement]]),ISNUMBER(Table1[[#This Row],[aggregates]])),Table1[[#This Row],[cement]]+Table1[[#This Row],[aggregates]],""))</f>
        <v>1442</v>
      </c>
    </row>
    <row r="563" spans="1:84">
      <c r="A563" s="10">
        <v>561</v>
      </c>
      <c r="B563" s="37" t="s">
        <v>525</v>
      </c>
      <c r="C563" s="37" t="s">
        <v>1103</v>
      </c>
      <c r="D563" s="39">
        <v>1965</v>
      </c>
      <c r="E563" s="10">
        <v>2014</v>
      </c>
      <c r="F563" s="39">
        <v>903</v>
      </c>
      <c r="H563" s="39">
        <v>0.59</v>
      </c>
      <c r="J563" s="120">
        <v>18</v>
      </c>
      <c r="M563" s="120">
        <v>1286</v>
      </c>
      <c r="P563" s="120">
        <v>117</v>
      </c>
      <c r="AB563" s="120">
        <v>2.2999999999999998</v>
      </c>
      <c r="AL563" s="37" t="s">
        <v>36</v>
      </c>
      <c r="AN563" s="37" t="s">
        <v>210</v>
      </c>
      <c r="AO563" s="21" t="s">
        <v>210</v>
      </c>
      <c r="AP563" s="37" t="s">
        <v>601</v>
      </c>
      <c r="AQ563" s="21" t="s">
        <v>121</v>
      </c>
      <c r="AR563" s="21"/>
      <c r="AS563" s="8" t="s">
        <v>1373</v>
      </c>
      <c r="AT563" s="39">
        <v>2018</v>
      </c>
      <c r="AU563" s="21" t="s">
        <v>528</v>
      </c>
      <c r="AV563" s="45" t="s">
        <v>255</v>
      </c>
      <c r="AW563" s="37" t="s">
        <v>126</v>
      </c>
      <c r="AX563" s="50" t="s">
        <v>529</v>
      </c>
      <c r="AY563" s="21" t="str">
        <f>"https://doi.org/"&amp;Table1[[#This Row],[DOI]]</f>
        <v>https://doi.org/10.1016/j.resconrec.2018.02.003</v>
      </c>
      <c r="AZ563" s="21"/>
      <c r="BA563" s="21"/>
      <c r="BB563" s="21"/>
      <c r="BC563" s="8" t="s">
        <v>1224</v>
      </c>
      <c r="BD563" s="21"/>
      <c r="BE563" s="62" t="s">
        <v>1348</v>
      </c>
      <c r="BF563" s="21"/>
      <c r="BG563" s="21"/>
      <c r="BH563" s="21"/>
      <c r="BI563" s="21"/>
      <c r="BJ563" s="21"/>
      <c r="BK563" s="21"/>
      <c r="BL563" s="21"/>
      <c r="BM563" s="21"/>
      <c r="BN563" s="21"/>
      <c r="BO563" s="21"/>
      <c r="BP563" s="21"/>
      <c r="BQ563" s="21"/>
      <c r="BR563" s="21"/>
      <c r="BS563" s="21"/>
      <c r="BT563" s="21"/>
      <c r="BU563" s="21"/>
      <c r="BV563" s="21"/>
      <c r="BW563" s="63" t="s">
        <v>1104</v>
      </c>
      <c r="BX563" s="23" t="str">
        <f>_xlfn.XLOOKUP(BW563,dimensions_items!$B$4:$B$35,dimensions_items!$C$4:$C$35,"NULL",0)</f>
        <v>R5.2ASIA</v>
      </c>
      <c r="BY563" s="63" t="s">
        <v>42</v>
      </c>
      <c r="BZ563" s="22" t="s">
        <v>26</v>
      </c>
      <c r="CA563" s="22" t="s">
        <v>18</v>
      </c>
      <c r="CB563" s="63" t="s">
        <v>23</v>
      </c>
      <c r="CC563" s="21" t="str">
        <f t="shared" si="27"/>
        <v>RU</v>
      </c>
      <c r="CD563" s="21" t="str">
        <f t="shared" si="28"/>
        <v>C</v>
      </c>
      <c r="CE563" s="21" t="str">
        <f t="shared" si="29"/>
        <v>ASIA_TWN</v>
      </c>
      <c r="CF563" s="21">
        <f>IF(ISNUMBER(Table1[[#This Row],[concrete]]),Table1[[#This Row],[concrete]],IF(AND(ISNUMBER(Table1[[#This Row],[cement]]),ISNUMBER(Table1[[#This Row],[aggregates]])),Table1[[#This Row],[cement]]+Table1[[#This Row],[aggregates]],""))</f>
        <v>1286</v>
      </c>
    </row>
    <row r="564" spans="1:84">
      <c r="A564" s="10">
        <v>562</v>
      </c>
      <c r="B564" s="37" t="s">
        <v>525</v>
      </c>
      <c r="C564" s="37" t="s">
        <v>1103</v>
      </c>
      <c r="D564" s="39">
        <v>1965</v>
      </c>
      <c r="E564" s="10">
        <v>2014</v>
      </c>
      <c r="F564" s="39">
        <v>125</v>
      </c>
      <c r="H564" s="39">
        <v>0.46</v>
      </c>
      <c r="J564" s="120">
        <v>18</v>
      </c>
      <c r="M564" s="120">
        <v>1526</v>
      </c>
      <c r="P564" s="120">
        <v>114</v>
      </c>
      <c r="AB564" s="120">
        <v>1.5</v>
      </c>
      <c r="AL564" s="37" t="s">
        <v>36</v>
      </c>
      <c r="AN564" s="21" t="s">
        <v>985</v>
      </c>
      <c r="AO564" s="21" t="s">
        <v>628</v>
      </c>
      <c r="AP564" s="37" t="s">
        <v>601</v>
      </c>
      <c r="AQ564" s="21" t="s">
        <v>121</v>
      </c>
      <c r="AR564" s="21"/>
      <c r="AS564" s="8" t="s">
        <v>1373</v>
      </c>
      <c r="AT564" s="39">
        <v>2018</v>
      </c>
      <c r="AU564" s="21" t="s">
        <v>528</v>
      </c>
      <c r="AV564" s="45" t="s">
        <v>255</v>
      </c>
      <c r="AW564" s="37" t="s">
        <v>126</v>
      </c>
      <c r="AX564" s="50" t="s">
        <v>529</v>
      </c>
      <c r="AY564" s="21" t="str">
        <f>"https://doi.org/"&amp;Table1[[#This Row],[DOI]]</f>
        <v>https://doi.org/10.1016/j.resconrec.2018.02.003</v>
      </c>
      <c r="AZ564" s="21"/>
      <c r="BA564" s="21"/>
      <c r="BB564" s="21"/>
      <c r="BC564" s="8" t="s">
        <v>1224</v>
      </c>
      <c r="BD564" s="21"/>
      <c r="BE564" s="62" t="s">
        <v>1348</v>
      </c>
      <c r="BF564" s="21"/>
      <c r="BG564" s="21"/>
      <c r="BH564" s="21"/>
      <c r="BI564" s="21"/>
      <c r="BJ564" s="21"/>
      <c r="BK564" s="21"/>
      <c r="BL564" s="21"/>
      <c r="BM564" s="21"/>
      <c r="BN564" s="21"/>
      <c r="BO564" s="21"/>
      <c r="BP564" s="21"/>
      <c r="BQ564" s="21"/>
      <c r="BR564" s="21"/>
      <c r="BS564" s="21"/>
      <c r="BT564" s="21"/>
      <c r="BU564" s="21"/>
      <c r="BV564" s="21"/>
      <c r="BW564" s="63" t="s">
        <v>1104</v>
      </c>
      <c r="BX564" s="23" t="str">
        <f>_xlfn.XLOOKUP(BW564,dimensions_items!$B$4:$B$35,dimensions_items!$C$4:$C$35,"NULL",0)</f>
        <v>R5.2ASIA</v>
      </c>
      <c r="BY564" s="63" t="s">
        <v>42</v>
      </c>
      <c r="BZ564" s="22" t="s">
        <v>26</v>
      </c>
      <c r="CA564" s="22" t="s">
        <v>18</v>
      </c>
      <c r="CB564" s="63" t="s">
        <v>23</v>
      </c>
      <c r="CC564" s="21" t="str">
        <f t="shared" si="27"/>
        <v>RU</v>
      </c>
      <c r="CD564" s="21" t="str">
        <f t="shared" si="28"/>
        <v>C</v>
      </c>
      <c r="CE564" s="21" t="str">
        <f t="shared" si="29"/>
        <v>ASIA_TWN</v>
      </c>
      <c r="CF564" s="21">
        <f>IF(ISNUMBER(Table1[[#This Row],[concrete]]),Table1[[#This Row],[concrete]],IF(AND(ISNUMBER(Table1[[#This Row],[cement]]),ISNUMBER(Table1[[#This Row],[aggregates]])),Table1[[#This Row],[cement]]+Table1[[#This Row],[aggregates]],""))</f>
        <v>1526</v>
      </c>
    </row>
    <row r="565" spans="1:84">
      <c r="A565" s="10">
        <v>563</v>
      </c>
      <c r="B565" s="37" t="s">
        <v>525</v>
      </c>
      <c r="C565" s="37" t="s">
        <v>1103</v>
      </c>
      <c r="D565" s="39">
        <v>1965</v>
      </c>
      <c r="E565" s="10">
        <v>2014</v>
      </c>
      <c r="F565" s="39">
        <v>106</v>
      </c>
      <c r="H565" s="39">
        <v>0.65</v>
      </c>
      <c r="J565" s="120">
        <v>18</v>
      </c>
      <c r="M565" s="120">
        <v>1601</v>
      </c>
      <c r="P565" s="120">
        <v>206</v>
      </c>
      <c r="AB565" s="120">
        <v>2</v>
      </c>
      <c r="AL565" s="37" t="s">
        <v>36</v>
      </c>
      <c r="AN565" s="21" t="s">
        <v>572</v>
      </c>
      <c r="AO565" s="21" t="s">
        <v>1156</v>
      </c>
      <c r="AP565" s="37" t="s">
        <v>601</v>
      </c>
      <c r="AQ565" s="21" t="s">
        <v>121</v>
      </c>
      <c r="AR565" s="21"/>
      <c r="AS565" s="8" t="s">
        <v>1373</v>
      </c>
      <c r="AT565" s="39">
        <v>2018</v>
      </c>
      <c r="AU565" s="21" t="s">
        <v>528</v>
      </c>
      <c r="AV565" s="45" t="s">
        <v>255</v>
      </c>
      <c r="AW565" s="37" t="s">
        <v>126</v>
      </c>
      <c r="AX565" s="50" t="s">
        <v>529</v>
      </c>
      <c r="AY565" s="21" t="str">
        <f>"https://doi.org/"&amp;Table1[[#This Row],[DOI]]</f>
        <v>https://doi.org/10.1016/j.resconrec.2018.02.003</v>
      </c>
      <c r="AZ565" s="21"/>
      <c r="BA565" s="21"/>
      <c r="BB565" s="21"/>
      <c r="BC565" s="8" t="s">
        <v>1224</v>
      </c>
      <c r="BD565" s="21"/>
      <c r="BE565" s="62" t="s">
        <v>1348</v>
      </c>
      <c r="BF565" s="21"/>
      <c r="BG565" s="21"/>
      <c r="BH565" s="21"/>
      <c r="BI565" s="21"/>
      <c r="BJ565" s="21"/>
      <c r="BK565" s="21"/>
      <c r="BL565" s="21"/>
      <c r="BM565" s="21"/>
      <c r="BN565" s="21"/>
      <c r="BO565" s="21"/>
      <c r="BP565" s="21"/>
      <c r="BQ565" s="21"/>
      <c r="BR565" s="21"/>
      <c r="BS565" s="21"/>
      <c r="BT565" s="21"/>
      <c r="BU565" s="21"/>
      <c r="BV565" s="21"/>
      <c r="BW565" s="63" t="s">
        <v>1104</v>
      </c>
      <c r="BX565" s="23" t="str">
        <f>_xlfn.XLOOKUP(BW565,dimensions_items!$B$4:$B$35,dimensions_items!$C$4:$C$35,"NULL",0)</f>
        <v>R5.2ASIA</v>
      </c>
      <c r="BY565" s="63" t="s">
        <v>42</v>
      </c>
      <c r="BZ565" s="22" t="s">
        <v>26</v>
      </c>
      <c r="CA565" s="22" t="s">
        <v>18</v>
      </c>
      <c r="CB565" s="63" t="s">
        <v>23</v>
      </c>
      <c r="CC565" s="21" t="str">
        <f t="shared" si="27"/>
        <v>RU</v>
      </c>
      <c r="CD565" s="21" t="str">
        <f t="shared" si="28"/>
        <v>C</v>
      </c>
      <c r="CE565" s="21" t="str">
        <f t="shared" si="29"/>
        <v>ASIA_TWN</v>
      </c>
      <c r="CF565" s="21">
        <f>IF(ISNUMBER(Table1[[#This Row],[concrete]]),Table1[[#This Row],[concrete]],IF(AND(ISNUMBER(Table1[[#This Row],[cement]]),ISNUMBER(Table1[[#This Row],[aggregates]])),Table1[[#This Row],[cement]]+Table1[[#This Row],[aggregates]],""))</f>
        <v>1601</v>
      </c>
    </row>
    <row r="566" spans="1:84">
      <c r="A566" s="10">
        <v>564</v>
      </c>
      <c r="B566" s="37" t="s">
        <v>525</v>
      </c>
      <c r="C566" s="37" t="s">
        <v>1103</v>
      </c>
      <c r="D566" s="39">
        <v>1965</v>
      </c>
      <c r="E566" s="10">
        <v>2014</v>
      </c>
      <c r="F566" s="39">
        <v>104</v>
      </c>
      <c r="H566" s="39">
        <v>0.59</v>
      </c>
      <c r="J566" s="120">
        <v>18</v>
      </c>
      <c r="M566" s="120">
        <v>1464</v>
      </c>
      <c r="P566" s="120">
        <v>145</v>
      </c>
      <c r="AB566" s="120">
        <v>2</v>
      </c>
      <c r="AL566" s="69" t="s">
        <v>36</v>
      </c>
      <c r="AN566" s="21" t="s">
        <v>1157</v>
      </c>
      <c r="AO566" s="21" t="s">
        <v>1157</v>
      </c>
      <c r="AP566" s="37" t="s">
        <v>601</v>
      </c>
      <c r="AQ566" s="21" t="s">
        <v>121</v>
      </c>
      <c r="AR566" s="21"/>
      <c r="AS566" s="8" t="s">
        <v>1373</v>
      </c>
      <c r="AT566" s="39">
        <v>2018</v>
      </c>
      <c r="AU566" s="21" t="s">
        <v>528</v>
      </c>
      <c r="AV566" s="45" t="s">
        <v>255</v>
      </c>
      <c r="AW566" s="37" t="s">
        <v>126</v>
      </c>
      <c r="AX566" s="50" t="s">
        <v>529</v>
      </c>
      <c r="AY566" s="21" t="str">
        <f>"https://doi.org/"&amp;Table1[[#This Row],[DOI]]</f>
        <v>https://doi.org/10.1016/j.resconrec.2018.02.003</v>
      </c>
      <c r="AZ566" s="21"/>
      <c r="BA566" s="21"/>
      <c r="BB566" s="21"/>
      <c r="BC566" s="8" t="s">
        <v>1224</v>
      </c>
      <c r="BD566" s="21"/>
      <c r="BE566" s="62" t="s">
        <v>1348</v>
      </c>
      <c r="BF566" s="21"/>
      <c r="BG566" s="21"/>
      <c r="BH566" s="21"/>
      <c r="BI566" s="21"/>
      <c r="BJ566" s="21"/>
      <c r="BK566" s="21"/>
      <c r="BL566" s="21"/>
      <c r="BM566" s="21"/>
      <c r="BN566" s="21"/>
      <c r="BO566" s="21"/>
      <c r="BP566" s="21"/>
      <c r="BQ566" s="21"/>
      <c r="BR566" s="21"/>
      <c r="BS566" s="21"/>
      <c r="BT566" s="21"/>
      <c r="BU566" s="21"/>
      <c r="BV566" s="21"/>
      <c r="BW566" s="63" t="s">
        <v>1104</v>
      </c>
      <c r="BX566" s="23" t="str">
        <f>_xlfn.XLOOKUP(BW566,dimensions_items!$B$4:$B$35,dimensions_items!$C$4:$C$35,"NULL",0)</f>
        <v>R5.2ASIA</v>
      </c>
      <c r="BY566" s="63" t="s">
        <v>42</v>
      </c>
      <c r="BZ566" s="22" t="s">
        <v>26</v>
      </c>
      <c r="CA566" s="22" t="s">
        <v>18</v>
      </c>
      <c r="CB566" s="63" t="s">
        <v>23</v>
      </c>
      <c r="CC566" s="21" t="str">
        <f t="shared" si="27"/>
        <v>RU</v>
      </c>
      <c r="CD566" s="21" t="str">
        <f t="shared" si="28"/>
        <v>C</v>
      </c>
      <c r="CE566" s="21" t="str">
        <f t="shared" si="29"/>
        <v>ASIA_TWN</v>
      </c>
      <c r="CF566" s="21">
        <f>IF(ISNUMBER(Table1[[#This Row],[concrete]]),Table1[[#This Row],[concrete]],IF(AND(ISNUMBER(Table1[[#This Row],[cement]]),ISNUMBER(Table1[[#This Row],[aggregates]])),Table1[[#This Row],[cement]]+Table1[[#This Row],[aggregates]],""))</f>
        <v>1464</v>
      </c>
    </row>
    <row r="567" spans="1:84">
      <c r="A567" s="10">
        <v>565</v>
      </c>
      <c r="B567" s="37" t="s">
        <v>525</v>
      </c>
      <c r="C567" s="37" t="s">
        <v>1103</v>
      </c>
      <c r="D567" s="39">
        <v>1965</v>
      </c>
      <c r="E567" s="10">
        <v>2014</v>
      </c>
      <c r="F567" s="39">
        <v>165</v>
      </c>
      <c r="H567" s="39">
        <v>0.48</v>
      </c>
      <c r="J567" s="120">
        <v>18</v>
      </c>
      <c r="M567" s="120">
        <v>506</v>
      </c>
      <c r="P567" s="120">
        <v>117</v>
      </c>
      <c r="AB567" s="120">
        <v>2.2999999999999998</v>
      </c>
      <c r="AL567" s="64" t="s">
        <v>1106</v>
      </c>
      <c r="AN567" s="37" t="s">
        <v>31</v>
      </c>
      <c r="AO567" s="21" t="s">
        <v>1131</v>
      </c>
      <c r="AP567" s="37" t="s">
        <v>601</v>
      </c>
      <c r="AQ567" s="21" t="s">
        <v>121</v>
      </c>
      <c r="AR567" s="21"/>
      <c r="AS567" s="8" t="s">
        <v>1373</v>
      </c>
      <c r="AT567" s="39">
        <v>2018</v>
      </c>
      <c r="AU567" s="21" t="s">
        <v>528</v>
      </c>
      <c r="AV567" s="45" t="s">
        <v>255</v>
      </c>
      <c r="AW567" s="37" t="s">
        <v>126</v>
      </c>
      <c r="AX567" s="50" t="s">
        <v>529</v>
      </c>
      <c r="AY567" s="21" t="str">
        <f>"https://doi.org/"&amp;Table1[[#This Row],[DOI]]</f>
        <v>https://doi.org/10.1016/j.resconrec.2018.02.003</v>
      </c>
      <c r="AZ567" s="21"/>
      <c r="BA567" s="21"/>
      <c r="BB567" s="21"/>
      <c r="BC567" s="8" t="s">
        <v>1224</v>
      </c>
      <c r="BD567" s="21"/>
      <c r="BE567" s="62" t="s">
        <v>1348</v>
      </c>
      <c r="BF567" s="21"/>
      <c r="BG567" s="21"/>
      <c r="BH567" s="21"/>
      <c r="BI567" s="21"/>
      <c r="BJ567" s="21"/>
      <c r="BK567" s="21"/>
      <c r="BL567" s="21"/>
      <c r="BM567" s="21"/>
      <c r="BN567" s="21"/>
      <c r="BO567" s="21"/>
      <c r="BP567" s="21"/>
      <c r="BQ567" s="21"/>
      <c r="BR567" s="21"/>
      <c r="BS567" s="21"/>
      <c r="BT567" s="21"/>
      <c r="BU567" s="21"/>
      <c r="BV567" s="21"/>
      <c r="BW567" s="63" t="s">
        <v>1104</v>
      </c>
      <c r="BX567" s="23" t="str">
        <f>_xlfn.XLOOKUP(BW567,dimensions_items!$B$4:$B$35,dimensions_items!$C$4:$C$35,"NULL",0)</f>
        <v>R5.2ASIA</v>
      </c>
      <c r="BY567" s="63" t="s">
        <v>42</v>
      </c>
      <c r="BZ567" s="22" t="s">
        <v>38</v>
      </c>
      <c r="CA567" s="22" t="s">
        <v>18</v>
      </c>
      <c r="CB567" s="63" t="s">
        <v>23</v>
      </c>
      <c r="CC567" s="21" t="str">
        <f t="shared" si="27"/>
        <v>RU</v>
      </c>
      <c r="CD567" s="21" t="str">
        <f t="shared" si="28"/>
        <v>S</v>
      </c>
      <c r="CE567" s="21" t="str">
        <f t="shared" si="29"/>
        <v>ASIA_TWN</v>
      </c>
      <c r="CF567" s="21">
        <f>IF(ISNUMBER(Table1[[#This Row],[concrete]]),Table1[[#This Row],[concrete]],IF(AND(ISNUMBER(Table1[[#This Row],[cement]]),ISNUMBER(Table1[[#This Row],[aggregates]])),Table1[[#This Row],[cement]]+Table1[[#This Row],[aggregates]],""))</f>
        <v>506</v>
      </c>
    </row>
    <row r="568" spans="1:84">
      <c r="A568" s="10">
        <v>566</v>
      </c>
      <c r="B568" s="37" t="s">
        <v>525</v>
      </c>
      <c r="C568" s="37" t="s">
        <v>1103</v>
      </c>
      <c r="D568" s="39">
        <v>1965</v>
      </c>
      <c r="E568" s="10">
        <v>2014</v>
      </c>
      <c r="F568" s="39">
        <v>195</v>
      </c>
      <c r="H568" s="39">
        <v>0.48</v>
      </c>
      <c r="J568" s="120">
        <v>18</v>
      </c>
      <c r="M568" s="120">
        <v>1416</v>
      </c>
      <c r="P568" s="120">
        <v>0</v>
      </c>
      <c r="AB568" s="120">
        <v>0</v>
      </c>
      <c r="AL568" s="64" t="s">
        <v>1107</v>
      </c>
      <c r="AN568" s="37" t="s">
        <v>31</v>
      </c>
      <c r="AO568" s="21" t="s">
        <v>1131</v>
      </c>
      <c r="AP568" s="37" t="s">
        <v>601</v>
      </c>
      <c r="AQ568" s="21" t="s">
        <v>121</v>
      </c>
      <c r="AR568" s="21"/>
      <c r="AS568" s="8" t="s">
        <v>1373</v>
      </c>
      <c r="AT568" s="39">
        <v>2018</v>
      </c>
      <c r="AU568" s="21" t="s">
        <v>528</v>
      </c>
      <c r="AV568" s="45" t="s">
        <v>255</v>
      </c>
      <c r="AW568" s="37" t="s">
        <v>126</v>
      </c>
      <c r="AX568" s="50" t="s">
        <v>529</v>
      </c>
      <c r="AY568" s="21" t="str">
        <f>"https://doi.org/"&amp;Table1[[#This Row],[DOI]]</f>
        <v>https://doi.org/10.1016/j.resconrec.2018.02.003</v>
      </c>
      <c r="AZ568" s="21"/>
      <c r="BA568" s="21"/>
      <c r="BB568" s="21"/>
      <c r="BC568" s="8" t="s">
        <v>1224</v>
      </c>
      <c r="BD568" s="21"/>
      <c r="BE568" s="62" t="s">
        <v>1348</v>
      </c>
      <c r="BF568" s="21"/>
      <c r="BG568" s="21"/>
      <c r="BH568" s="21"/>
      <c r="BI568" s="21"/>
      <c r="BJ568" s="21"/>
      <c r="BK568" s="21"/>
      <c r="BL568" s="21"/>
      <c r="BM568" s="21"/>
      <c r="BN568" s="21"/>
      <c r="BO568" s="21"/>
      <c r="BP568" s="21"/>
      <c r="BQ568" s="21"/>
      <c r="BR568" s="21"/>
      <c r="BS568" s="21"/>
      <c r="BT568" s="21"/>
      <c r="BU568" s="21"/>
      <c r="BV568" s="21"/>
      <c r="BW568" s="63" t="s">
        <v>1104</v>
      </c>
      <c r="BX568" s="23" t="str">
        <f>_xlfn.XLOOKUP(BW568,dimensions_items!$B$4:$B$35,dimensions_items!$C$4:$C$35,"NULL",0)</f>
        <v>R5.2ASIA</v>
      </c>
      <c r="BY568" s="63" t="s">
        <v>42</v>
      </c>
      <c r="BZ568" s="22" t="s">
        <v>38</v>
      </c>
      <c r="CA568" s="22" t="s">
        <v>18</v>
      </c>
      <c r="CB568" s="63" t="s">
        <v>23</v>
      </c>
      <c r="CC568" s="21" t="str">
        <f t="shared" si="27"/>
        <v>RU</v>
      </c>
      <c r="CD568" s="21" t="str">
        <f t="shared" si="28"/>
        <v>S</v>
      </c>
      <c r="CE568" s="21" t="str">
        <f t="shared" si="29"/>
        <v>ASIA_TWN</v>
      </c>
      <c r="CF568" s="21">
        <f>IF(ISNUMBER(Table1[[#This Row],[concrete]]),Table1[[#This Row],[concrete]],IF(AND(ISNUMBER(Table1[[#This Row],[cement]]),ISNUMBER(Table1[[#This Row],[aggregates]])),Table1[[#This Row],[cement]]+Table1[[#This Row],[aggregates]],""))</f>
        <v>1416</v>
      </c>
    </row>
    <row r="569" spans="1:84">
      <c r="A569" s="10">
        <v>567</v>
      </c>
      <c r="B569" s="37" t="s">
        <v>525</v>
      </c>
      <c r="C569" s="37" t="s">
        <v>1103</v>
      </c>
      <c r="D569" s="39">
        <v>1965</v>
      </c>
      <c r="E569" s="10">
        <v>2014</v>
      </c>
      <c r="F569" s="39">
        <v>0</v>
      </c>
      <c r="H569" s="39">
        <v>0</v>
      </c>
      <c r="J569" s="120">
        <v>120</v>
      </c>
      <c r="M569" s="120">
        <v>0</v>
      </c>
      <c r="P569" s="120">
        <v>960</v>
      </c>
      <c r="AB569" s="120">
        <v>2</v>
      </c>
      <c r="AL569" s="64" t="s">
        <v>349</v>
      </c>
      <c r="AN569" s="37" t="s">
        <v>31</v>
      </c>
      <c r="AO569" s="21" t="s">
        <v>1131</v>
      </c>
      <c r="AP569" s="37" t="s">
        <v>601</v>
      </c>
      <c r="AQ569" s="21" t="s">
        <v>121</v>
      </c>
      <c r="AR569" s="21"/>
      <c r="AS569" s="8" t="s">
        <v>1373</v>
      </c>
      <c r="AT569" s="39">
        <v>2018</v>
      </c>
      <c r="AU569" s="21" t="s">
        <v>528</v>
      </c>
      <c r="AV569" s="45" t="s">
        <v>255</v>
      </c>
      <c r="AW569" s="37" t="s">
        <v>126</v>
      </c>
      <c r="AX569" s="50" t="s">
        <v>529</v>
      </c>
      <c r="AY569" s="21" t="str">
        <f>"https://doi.org/"&amp;Table1[[#This Row],[DOI]]</f>
        <v>https://doi.org/10.1016/j.resconrec.2018.02.003</v>
      </c>
      <c r="AZ569" s="21"/>
      <c r="BA569" s="21"/>
      <c r="BB569" s="21"/>
      <c r="BC569" s="8" t="s">
        <v>1224</v>
      </c>
      <c r="BD569" s="21"/>
      <c r="BE569" s="62" t="s">
        <v>1348</v>
      </c>
      <c r="BF569" s="21"/>
      <c r="BG569" s="21"/>
      <c r="BH569" s="21"/>
      <c r="BI569" s="21"/>
      <c r="BJ569" s="21"/>
      <c r="BK569" s="21"/>
      <c r="BL569" s="21"/>
      <c r="BM569" s="21"/>
      <c r="BN569" s="21"/>
      <c r="BO569" s="21"/>
      <c r="BP569" s="21"/>
      <c r="BQ569" s="21"/>
      <c r="BR569" s="21"/>
      <c r="BS569" s="21"/>
      <c r="BT569" s="21"/>
      <c r="BU569" s="21"/>
      <c r="BV569" s="21"/>
      <c r="BW569" s="63" t="s">
        <v>1104</v>
      </c>
      <c r="BX569" s="23" t="str">
        <f>_xlfn.XLOOKUP(BW569,dimensions_items!$B$4:$B$35,dimensions_items!$C$4:$C$35,"NULL",0)</f>
        <v>R5.2ASIA</v>
      </c>
      <c r="BY569" s="63" t="s">
        <v>42</v>
      </c>
      <c r="BZ569" s="22" t="s">
        <v>1492</v>
      </c>
      <c r="CA569" s="22" t="s">
        <v>18</v>
      </c>
      <c r="CB569" s="63" t="s">
        <v>23</v>
      </c>
      <c r="CC569" s="21" t="str">
        <f t="shared" si="27"/>
        <v>RU</v>
      </c>
      <c r="CD569" s="21" t="str">
        <f t="shared" si="28"/>
        <v>M</v>
      </c>
      <c r="CE569" s="21" t="str">
        <f t="shared" si="29"/>
        <v>ASIA_TWN</v>
      </c>
      <c r="CF569" s="21">
        <f>IF(ISNUMBER(Table1[[#This Row],[concrete]]),Table1[[#This Row],[concrete]],IF(AND(ISNUMBER(Table1[[#This Row],[cement]]),ISNUMBER(Table1[[#This Row],[aggregates]])),Table1[[#This Row],[cement]]+Table1[[#This Row],[aggregates]],""))</f>
        <v>0</v>
      </c>
    </row>
    <row r="570" spans="1:84">
      <c r="A570" s="10">
        <v>568</v>
      </c>
      <c r="B570" s="37" t="s">
        <v>525</v>
      </c>
      <c r="C570" s="37" t="s">
        <v>1103</v>
      </c>
      <c r="D570" s="39">
        <v>1965</v>
      </c>
      <c r="E570" s="10">
        <v>2014</v>
      </c>
      <c r="F570" s="39">
        <v>21</v>
      </c>
      <c r="H570" s="39">
        <v>0</v>
      </c>
      <c r="J570" s="120">
        <v>192</v>
      </c>
      <c r="M570" s="120">
        <v>768</v>
      </c>
      <c r="P570" s="120">
        <v>800</v>
      </c>
      <c r="AB570" s="120">
        <v>2</v>
      </c>
      <c r="AL570" s="64" t="s">
        <v>1108</v>
      </c>
      <c r="AN570" s="37" t="s">
        <v>31</v>
      </c>
      <c r="AO570" s="21" t="s">
        <v>1131</v>
      </c>
      <c r="AP570" s="37" t="s">
        <v>601</v>
      </c>
      <c r="AQ570" s="21" t="s">
        <v>121</v>
      </c>
      <c r="AR570" s="21"/>
      <c r="AS570" s="8" t="s">
        <v>1373</v>
      </c>
      <c r="AT570" s="39">
        <v>2018</v>
      </c>
      <c r="AU570" s="21" t="s">
        <v>528</v>
      </c>
      <c r="AV570" s="45" t="s">
        <v>255</v>
      </c>
      <c r="AW570" s="37" t="s">
        <v>126</v>
      </c>
      <c r="AX570" s="50" t="s">
        <v>529</v>
      </c>
      <c r="AY570" s="21" t="str">
        <f>"https://doi.org/"&amp;Table1[[#This Row],[DOI]]</f>
        <v>https://doi.org/10.1016/j.resconrec.2018.02.003</v>
      </c>
      <c r="AZ570" s="21"/>
      <c r="BA570" s="21"/>
      <c r="BB570" s="21"/>
      <c r="BC570" s="8" t="s">
        <v>1224</v>
      </c>
      <c r="BD570" s="21"/>
      <c r="BE570" s="62" t="s">
        <v>1348</v>
      </c>
      <c r="BF570" s="21"/>
      <c r="BG570" s="21"/>
      <c r="BH570" s="21"/>
      <c r="BI570" s="21"/>
      <c r="BJ570" s="21"/>
      <c r="BK570" s="21"/>
      <c r="BL570" s="21"/>
      <c r="BM570" s="21"/>
      <c r="BN570" s="21"/>
      <c r="BO570" s="21"/>
      <c r="BP570" s="21"/>
      <c r="BQ570" s="21"/>
      <c r="BR570" s="21"/>
      <c r="BS570" s="21"/>
      <c r="BT570" s="21"/>
      <c r="BU570" s="21"/>
      <c r="BV570" s="21"/>
      <c r="BW570" s="63" t="s">
        <v>1104</v>
      </c>
      <c r="BX570" s="23" t="str">
        <f>_xlfn.XLOOKUP(BW570,dimensions_items!$B$4:$B$35,dimensions_items!$C$4:$C$35,"NULL",0)</f>
        <v>R5.2ASIA</v>
      </c>
      <c r="BY570" s="63" t="s">
        <v>42</v>
      </c>
      <c r="BZ570" s="22" t="s">
        <v>1492</v>
      </c>
      <c r="CA570" s="22" t="s">
        <v>18</v>
      </c>
      <c r="CB570" s="63" t="s">
        <v>23</v>
      </c>
      <c r="CC570" s="21" t="str">
        <f t="shared" si="27"/>
        <v>RU</v>
      </c>
      <c r="CD570" s="21" t="str">
        <f t="shared" si="28"/>
        <v>M</v>
      </c>
      <c r="CE570" s="21" t="str">
        <f t="shared" si="29"/>
        <v>ASIA_TWN</v>
      </c>
      <c r="CF570" s="21">
        <f>IF(ISNUMBER(Table1[[#This Row],[concrete]]),Table1[[#This Row],[concrete]],IF(AND(ISNUMBER(Table1[[#This Row],[cement]]),ISNUMBER(Table1[[#This Row],[aggregates]])),Table1[[#This Row],[cement]]+Table1[[#This Row],[aggregates]],""))</f>
        <v>768</v>
      </c>
    </row>
    <row r="571" spans="1:84">
      <c r="A571" s="10">
        <v>569</v>
      </c>
      <c r="B571" s="37" t="s">
        <v>525</v>
      </c>
      <c r="C571" s="37" t="s">
        <v>1103</v>
      </c>
      <c r="D571" s="39">
        <v>1965</v>
      </c>
      <c r="E571" s="10">
        <v>2014</v>
      </c>
      <c r="F571" s="39">
        <v>0</v>
      </c>
      <c r="H571" s="39">
        <v>0</v>
      </c>
      <c r="J571" s="120">
        <v>480</v>
      </c>
      <c r="M571" s="120">
        <v>0</v>
      </c>
      <c r="P571" s="120">
        <v>100</v>
      </c>
      <c r="AB571" s="120">
        <v>2</v>
      </c>
      <c r="AL571" s="64" t="s">
        <v>1109</v>
      </c>
      <c r="AN571" s="37" t="s">
        <v>31</v>
      </c>
      <c r="AO571" s="21" t="s">
        <v>1131</v>
      </c>
      <c r="AP571" s="37" t="s">
        <v>601</v>
      </c>
      <c r="AQ571" s="21" t="s">
        <v>121</v>
      </c>
      <c r="AR571" s="21"/>
      <c r="AS571" s="8" t="s">
        <v>1373</v>
      </c>
      <c r="AT571" s="39">
        <v>2018</v>
      </c>
      <c r="AU571" s="21" t="s">
        <v>528</v>
      </c>
      <c r="AV571" s="45" t="s">
        <v>255</v>
      </c>
      <c r="AW571" s="37" t="s">
        <v>126</v>
      </c>
      <c r="AX571" s="50" t="s">
        <v>529</v>
      </c>
      <c r="AY571" s="21" t="str">
        <f>"https://doi.org/"&amp;Table1[[#This Row],[DOI]]</f>
        <v>https://doi.org/10.1016/j.resconrec.2018.02.003</v>
      </c>
      <c r="AZ571" s="21"/>
      <c r="BA571" s="21"/>
      <c r="BB571" s="21"/>
      <c r="BC571" s="8" t="s">
        <v>1224</v>
      </c>
      <c r="BD571" s="21"/>
      <c r="BE571" s="62" t="s">
        <v>1348</v>
      </c>
      <c r="BF571" s="21"/>
      <c r="BG571" s="21"/>
      <c r="BH571" s="21"/>
      <c r="BI571" s="21"/>
      <c r="BJ571" s="21"/>
      <c r="BK571" s="21"/>
      <c r="BL571" s="21"/>
      <c r="BM571" s="21"/>
      <c r="BN571" s="21"/>
      <c r="BO571" s="21"/>
      <c r="BP571" s="21"/>
      <c r="BQ571" s="21"/>
      <c r="BR571" s="21"/>
      <c r="BS571" s="21"/>
      <c r="BT571" s="21"/>
      <c r="BU571" s="21"/>
      <c r="BV571" s="21"/>
      <c r="BW571" s="63" t="s">
        <v>1104</v>
      </c>
      <c r="BX571" s="23" t="str">
        <f>_xlfn.XLOOKUP(BW571,dimensions_items!$B$4:$B$35,dimensions_items!$C$4:$C$35,"NULL",0)</f>
        <v>R5.2ASIA</v>
      </c>
      <c r="BY571" s="63" t="s">
        <v>42</v>
      </c>
      <c r="BZ571" s="22" t="s">
        <v>1598</v>
      </c>
      <c r="CA571" s="22" t="s">
        <v>18</v>
      </c>
      <c r="CB571" s="63" t="s">
        <v>23</v>
      </c>
      <c r="CC571" s="21" t="str">
        <f t="shared" si="27"/>
        <v>RU</v>
      </c>
      <c r="CD571" s="21" t="str">
        <f t="shared" si="28"/>
        <v>T</v>
      </c>
      <c r="CE571" s="21" t="str">
        <f t="shared" si="29"/>
        <v>ASIA_TWN</v>
      </c>
      <c r="CF571" s="21">
        <f>IF(ISNUMBER(Table1[[#This Row],[concrete]]),Table1[[#This Row],[concrete]],IF(AND(ISNUMBER(Table1[[#This Row],[cement]]),ISNUMBER(Table1[[#This Row],[aggregates]])),Table1[[#This Row],[cement]]+Table1[[#This Row],[aggregates]],""))</f>
        <v>0</v>
      </c>
    </row>
    <row r="572" spans="1:84">
      <c r="A572" s="10">
        <v>570</v>
      </c>
      <c r="B572" s="21" t="s">
        <v>227</v>
      </c>
      <c r="C572" s="37" t="s">
        <v>236</v>
      </c>
      <c r="D572" s="70"/>
      <c r="E572" s="10">
        <v>1980</v>
      </c>
      <c r="F572" s="39">
        <v>1</v>
      </c>
      <c r="J572" s="120">
        <v>88</v>
      </c>
      <c r="N572" s="120">
        <v>27</v>
      </c>
      <c r="O572" s="120">
        <f>(52+269)</f>
        <v>321</v>
      </c>
      <c r="P572" s="120">
        <v>52</v>
      </c>
      <c r="U572" s="120">
        <v>0</v>
      </c>
      <c r="AB572" s="120">
        <v>1</v>
      </c>
      <c r="AL572" s="21"/>
      <c r="AN572" s="37" t="s">
        <v>1110</v>
      </c>
      <c r="AO572" s="21" t="s">
        <v>1132</v>
      </c>
      <c r="AP572" s="37" t="s">
        <v>763</v>
      </c>
      <c r="AQ572" s="21" t="s">
        <v>121</v>
      </c>
      <c r="AR572" s="21"/>
      <c r="AS572" s="8" t="s">
        <v>1372</v>
      </c>
      <c r="AT572" s="39">
        <v>2020</v>
      </c>
      <c r="AU572" s="21" t="s">
        <v>1158</v>
      </c>
      <c r="AV572" s="37" t="s">
        <v>1150</v>
      </c>
      <c r="AW572" s="37" t="s">
        <v>1149</v>
      </c>
      <c r="AX572" s="50" t="s">
        <v>1335</v>
      </c>
      <c r="AY572" s="21" t="str">
        <f>"https://doi.org/"&amp;Table1[[#This Row],[DOI]]</f>
        <v>https://doi.org/10.1021/acs.est.9b07229</v>
      </c>
      <c r="AZ572" s="21"/>
      <c r="BA572" s="21"/>
      <c r="BB572" s="21"/>
      <c r="BC572" s="21" t="s">
        <v>1220</v>
      </c>
      <c r="BD572" s="21"/>
      <c r="BE572" s="62" t="s">
        <v>1348</v>
      </c>
      <c r="BF572" s="21"/>
      <c r="BG572" s="21"/>
      <c r="BH572" s="21"/>
      <c r="BI572" s="21"/>
      <c r="BJ572" s="21"/>
      <c r="BK572" s="21"/>
      <c r="BL572" s="21"/>
      <c r="BM572" s="21"/>
      <c r="BN572" s="21"/>
      <c r="BO572" s="21"/>
      <c r="BP572" s="21"/>
      <c r="BQ572" s="21"/>
      <c r="BR572" s="21"/>
      <c r="BS572" s="21"/>
      <c r="BT572" s="21"/>
      <c r="BU572" s="21"/>
      <c r="BV572" s="21"/>
      <c r="BW572" s="63" t="s">
        <v>1111</v>
      </c>
      <c r="BX572" s="23" t="str">
        <f>_xlfn.XLOOKUP(BW572,dimensions_items!$B$4:$B$35,dimensions_items!$C$4:$C$35,"NULL",0)</f>
        <v>R5.2ASIA</v>
      </c>
      <c r="BY572" s="23" t="s">
        <v>49</v>
      </c>
      <c r="BZ572" s="67" t="s">
        <v>31</v>
      </c>
      <c r="CA572" s="22" t="s">
        <v>18</v>
      </c>
      <c r="CB572" s="67" t="s">
        <v>23</v>
      </c>
      <c r="CC572" s="21" t="str">
        <f t="shared" si="27"/>
        <v>NR</v>
      </c>
      <c r="CD572" s="21" t="str">
        <f t="shared" si="28"/>
        <v>U</v>
      </c>
      <c r="CE572" s="21" t="str">
        <f t="shared" si="29"/>
        <v>ASIA_CHN</v>
      </c>
      <c r="CF572" s="21">
        <f>IF(ISNUMBER(Table1[[#This Row],[concrete]]),Table1[[#This Row],[concrete]],IF(AND(ISNUMBER(Table1[[#This Row],[cement]]),ISNUMBER(Table1[[#This Row],[aggregates]])),Table1[[#This Row],[cement]]+Table1[[#This Row],[aggregates]],""))</f>
        <v>348</v>
      </c>
    </row>
    <row r="573" spans="1:84">
      <c r="A573" s="10">
        <v>571</v>
      </c>
      <c r="B573" s="21" t="s">
        <v>227</v>
      </c>
      <c r="C573" s="37" t="s">
        <v>236</v>
      </c>
      <c r="D573" s="70"/>
      <c r="E573" s="10">
        <v>1980</v>
      </c>
      <c r="F573" s="39">
        <v>68.62</v>
      </c>
      <c r="J573" s="120">
        <v>10.28</v>
      </c>
      <c r="N573" s="120">
        <v>399.92</v>
      </c>
      <c r="O573" s="120">
        <f>(800.6+811.78)</f>
        <v>1612.38</v>
      </c>
      <c r="P573" s="120">
        <v>443.63</v>
      </c>
      <c r="U573" s="120">
        <v>4.51</v>
      </c>
      <c r="AB573" s="120">
        <v>1.71</v>
      </c>
      <c r="AL573" s="21"/>
      <c r="AN573" s="37" t="s">
        <v>192</v>
      </c>
      <c r="AO573" s="21" t="s">
        <v>192</v>
      </c>
      <c r="AP573" s="37" t="s">
        <v>763</v>
      </c>
      <c r="AQ573" s="21" t="s">
        <v>121</v>
      </c>
      <c r="AR573" s="21"/>
      <c r="AS573" s="8" t="s">
        <v>1372</v>
      </c>
      <c r="AT573" s="39">
        <v>2020</v>
      </c>
      <c r="AU573" s="21" t="s">
        <v>1158</v>
      </c>
      <c r="AV573" s="37" t="s">
        <v>1150</v>
      </c>
      <c r="AW573" s="37" t="s">
        <v>1149</v>
      </c>
      <c r="AX573" s="50" t="s">
        <v>1335</v>
      </c>
      <c r="AY573" s="21" t="str">
        <f>"https://doi.org/"&amp;Table1[[#This Row],[DOI]]</f>
        <v>https://doi.org/10.1021/acs.est.9b07229</v>
      </c>
      <c r="AZ573" s="21"/>
      <c r="BA573" s="21"/>
      <c r="BB573" s="21"/>
      <c r="BC573" s="21" t="s">
        <v>1220</v>
      </c>
      <c r="BD573" s="21"/>
      <c r="BE573" s="62" t="s">
        <v>1348</v>
      </c>
      <c r="BF573" s="21"/>
      <c r="BG573" s="21"/>
      <c r="BH573" s="21"/>
      <c r="BI573" s="21"/>
      <c r="BJ573" s="21"/>
      <c r="BK573" s="21"/>
      <c r="BL573" s="21"/>
      <c r="BM573" s="21"/>
      <c r="BN573" s="21"/>
      <c r="BO573" s="21"/>
      <c r="BP573" s="21"/>
      <c r="BQ573" s="21"/>
      <c r="BR573" s="21"/>
      <c r="BS573" s="21"/>
      <c r="BT573" s="21"/>
      <c r="BU573" s="21"/>
      <c r="BV573" s="21"/>
      <c r="BW573" s="63" t="s">
        <v>1111</v>
      </c>
      <c r="BX573" s="23" t="str">
        <f>_xlfn.XLOOKUP(BW573,dimensions_items!$B$4:$B$35,dimensions_items!$C$4:$C$35,"NULL",0)</f>
        <v>R5.2ASIA</v>
      </c>
      <c r="BY573" s="23" t="s">
        <v>46</v>
      </c>
      <c r="BZ573" s="67" t="s">
        <v>31</v>
      </c>
      <c r="CA573" s="22" t="s">
        <v>18</v>
      </c>
      <c r="CB573" s="67" t="s">
        <v>23</v>
      </c>
      <c r="CC573" s="21" t="str">
        <f t="shared" si="27"/>
        <v>NR</v>
      </c>
      <c r="CD573" s="21" t="str">
        <f t="shared" si="28"/>
        <v>U</v>
      </c>
      <c r="CE573" s="21" t="str">
        <f t="shared" si="29"/>
        <v>ASIA_CHN</v>
      </c>
      <c r="CF573" s="21">
        <f>IF(ISNUMBER(Table1[[#This Row],[concrete]]),Table1[[#This Row],[concrete]],IF(AND(ISNUMBER(Table1[[#This Row],[cement]]),ISNUMBER(Table1[[#This Row],[aggregates]])),Table1[[#This Row],[cement]]+Table1[[#This Row],[aggregates]],""))</f>
        <v>2012.3000000000002</v>
      </c>
    </row>
    <row r="574" spans="1:84">
      <c r="A574" s="10">
        <v>572</v>
      </c>
      <c r="B574" s="21" t="s">
        <v>227</v>
      </c>
      <c r="C574" s="37" t="s">
        <v>236</v>
      </c>
      <c r="D574" s="70"/>
      <c r="E574" s="10">
        <v>1980</v>
      </c>
      <c r="F574" s="39">
        <v>35.75</v>
      </c>
      <c r="J574" s="120">
        <v>28.44</v>
      </c>
      <c r="N574" s="120">
        <v>222</v>
      </c>
      <c r="O574" s="120">
        <f>(663.92+557.71)</f>
        <v>1221.6300000000001</v>
      </c>
      <c r="P574" s="120">
        <v>663.92</v>
      </c>
      <c r="U574" s="120">
        <v>2.35</v>
      </c>
      <c r="AB574" s="120">
        <v>2.2999999999999998</v>
      </c>
      <c r="AL574" s="21"/>
      <c r="AN574" s="37" t="s">
        <v>1112</v>
      </c>
      <c r="AO574" s="21" t="s">
        <v>1133</v>
      </c>
      <c r="AP574" s="37" t="s">
        <v>763</v>
      </c>
      <c r="AQ574" s="21" t="s">
        <v>121</v>
      </c>
      <c r="AR574" s="21"/>
      <c r="AS574" s="8" t="s">
        <v>1372</v>
      </c>
      <c r="AT574" s="39">
        <v>2020</v>
      </c>
      <c r="AU574" s="21" t="s">
        <v>1158</v>
      </c>
      <c r="AV574" s="37" t="s">
        <v>1150</v>
      </c>
      <c r="AW574" s="37" t="s">
        <v>1149</v>
      </c>
      <c r="AX574" s="50" t="s">
        <v>1335</v>
      </c>
      <c r="AY574" s="21" t="str">
        <f>"https://doi.org/"&amp;Table1[[#This Row],[DOI]]</f>
        <v>https://doi.org/10.1021/acs.est.9b07229</v>
      </c>
      <c r="AZ574" s="21"/>
      <c r="BA574" s="21"/>
      <c r="BB574" s="21"/>
      <c r="BC574" s="21" t="s">
        <v>1220</v>
      </c>
      <c r="BD574" s="21"/>
      <c r="BE574" s="62" t="s">
        <v>1348</v>
      </c>
      <c r="BF574" s="21"/>
      <c r="BG574" s="21"/>
      <c r="BH574" s="21"/>
      <c r="BI574" s="21"/>
      <c r="BJ574" s="21"/>
      <c r="BK574" s="21"/>
      <c r="BL574" s="21"/>
      <c r="BM574" s="21"/>
      <c r="BN574" s="21"/>
      <c r="BO574" s="21"/>
      <c r="BP574" s="21"/>
      <c r="BQ574" s="21"/>
      <c r="BR574" s="21"/>
      <c r="BS574" s="21"/>
      <c r="BT574" s="21"/>
      <c r="BU574" s="21"/>
      <c r="BV574" s="21"/>
      <c r="BW574" s="63" t="s">
        <v>1111</v>
      </c>
      <c r="BX574" s="23" t="str">
        <f>_xlfn.XLOOKUP(BW574,dimensions_items!$B$4:$B$35,dimensions_items!$C$4:$C$35,"NULL",0)</f>
        <v>R5.2ASIA</v>
      </c>
      <c r="BY574" s="23" t="s">
        <v>49</v>
      </c>
      <c r="BZ574" s="67" t="s">
        <v>31</v>
      </c>
      <c r="CA574" s="22" t="s">
        <v>18</v>
      </c>
      <c r="CB574" s="67" t="s">
        <v>23</v>
      </c>
      <c r="CC574" s="21" t="str">
        <f t="shared" si="27"/>
        <v>NR</v>
      </c>
      <c r="CD574" s="21" t="str">
        <f t="shared" si="28"/>
        <v>U</v>
      </c>
      <c r="CE574" s="21" t="str">
        <f t="shared" si="29"/>
        <v>ASIA_CHN</v>
      </c>
      <c r="CF574" s="21">
        <f>IF(ISNUMBER(Table1[[#This Row],[concrete]]),Table1[[#This Row],[concrete]],IF(AND(ISNUMBER(Table1[[#This Row],[cement]]),ISNUMBER(Table1[[#This Row],[aggregates]])),Table1[[#This Row],[cement]]+Table1[[#This Row],[aggregates]],""))</f>
        <v>1443.63</v>
      </c>
    </row>
    <row r="575" spans="1:84">
      <c r="A575" s="10">
        <v>573</v>
      </c>
      <c r="B575" s="21" t="s">
        <v>227</v>
      </c>
      <c r="C575" s="37" t="s">
        <v>236</v>
      </c>
      <c r="D575" s="70"/>
      <c r="E575" s="10">
        <v>1980</v>
      </c>
      <c r="F575" s="39">
        <v>0</v>
      </c>
      <c r="J575" s="120">
        <v>0</v>
      </c>
      <c r="N575" s="120">
        <v>1.88</v>
      </c>
      <c r="O575" s="120">
        <v>229.5</v>
      </c>
      <c r="P575" s="120">
        <v>229.5</v>
      </c>
      <c r="U575" s="120">
        <v>0</v>
      </c>
      <c r="AB575" s="120">
        <v>0</v>
      </c>
      <c r="AL575" s="21"/>
      <c r="AN575" s="37" t="s">
        <v>1113</v>
      </c>
      <c r="AO575" s="21" t="s">
        <v>1134</v>
      </c>
      <c r="AP575" s="37" t="s">
        <v>763</v>
      </c>
      <c r="AQ575" s="21" t="s">
        <v>121</v>
      </c>
      <c r="AR575" s="21"/>
      <c r="AS575" s="8" t="s">
        <v>1372</v>
      </c>
      <c r="AT575" s="39">
        <v>2020</v>
      </c>
      <c r="AU575" s="21" t="s">
        <v>1158</v>
      </c>
      <c r="AV575" s="37" t="s">
        <v>1150</v>
      </c>
      <c r="AW575" s="37" t="s">
        <v>1149</v>
      </c>
      <c r="AX575" s="50" t="s">
        <v>1335</v>
      </c>
      <c r="AY575" s="21" t="str">
        <f>"https://doi.org/"&amp;Table1[[#This Row],[DOI]]</f>
        <v>https://doi.org/10.1021/acs.est.9b07229</v>
      </c>
      <c r="AZ575" s="21"/>
      <c r="BA575" s="21"/>
      <c r="BB575" s="21"/>
      <c r="BC575" s="21" t="s">
        <v>1220</v>
      </c>
      <c r="BD575" s="21"/>
      <c r="BE575" s="62" t="s">
        <v>1348</v>
      </c>
      <c r="BF575" s="21"/>
      <c r="BG575" s="21"/>
      <c r="BH575" s="21"/>
      <c r="BI575" s="21"/>
      <c r="BJ575" s="21"/>
      <c r="BK575" s="21"/>
      <c r="BL575" s="21"/>
      <c r="BM575" s="21"/>
      <c r="BN575" s="21"/>
      <c r="BO575" s="21"/>
      <c r="BP575" s="21"/>
      <c r="BQ575" s="21"/>
      <c r="BR575" s="21"/>
      <c r="BS575" s="21"/>
      <c r="BT575" s="21"/>
      <c r="BU575" s="21"/>
      <c r="BV575" s="21"/>
      <c r="BW575" s="63" t="s">
        <v>1111</v>
      </c>
      <c r="BX575" s="23" t="str">
        <f>_xlfn.XLOOKUP(BW575,dimensions_items!$B$4:$B$35,dimensions_items!$C$4:$C$35,"NULL",0)</f>
        <v>R5.2ASIA</v>
      </c>
      <c r="BY575" s="23" t="s">
        <v>48</v>
      </c>
      <c r="BZ575" s="67" t="s">
        <v>31</v>
      </c>
      <c r="CA575" s="22" t="s">
        <v>18</v>
      </c>
      <c r="CB575" s="67" t="s">
        <v>23</v>
      </c>
      <c r="CC575" s="21" t="str">
        <f t="shared" si="27"/>
        <v>NR</v>
      </c>
      <c r="CD575" s="21" t="str">
        <f t="shared" si="28"/>
        <v>U</v>
      </c>
      <c r="CE575" s="21" t="str">
        <f t="shared" si="29"/>
        <v>ASIA_CHN</v>
      </c>
      <c r="CF575" s="21">
        <f>IF(ISNUMBER(Table1[[#This Row],[concrete]]),Table1[[#This Row],[concrete]],IF(AND(ISNUMBER(Table1[[#This Row],[cement]]),ISNUMBER(Table1[[#This Row],[aggregates]])),Table1[[#This Row],[cement]]+Table1[[#This Row],[aggregates]],""))</f>
        <v>231.38</v>
      </c>
    </row>
    <row r="576" spans="1:84">
      <c r="A576" s="10">
        <v>574</v>
      </c>
      <c r="B576" s="21" t="s">
        <v>227</v>
      </c>
      <c r="C576" s="37" t="s">
        <v>236</v>
      </c>
      <c r="D576" s="70"/>
      <c r="E576" s="10">
        <v>1980</v>
      </c>
      <c r="F576" s="39">
        <v>93.51</v>
      </c>
      <c r="J576" s="120">
        <v>6.93</v>
      </c>
      <c r="N576" s="120">
        <v>404.08</v>
      </c>
      <c r="O576" s="120">
        <f>(289.65 +680.95)</f>
        <v>970.6</v>
      </c>
      <c r="P576" s="120">
        <v>289.64999999999998</v>
      </c>
      <c r="U576" s="120">
        <v>1.72</v>
      </c>
      <c r="AB576" s="120">
        <v>1.07</v>
      </c>
      <c r="AL576" s="21"/>
      <c r="AN576" s="37" t="s">
        <v>1114</v>
      </c>
      <c r="AO576" s="21" t="s">
        <v>1135</v>
      </c>
      <c r="AP576" s="37" t="s">
        <v>763</v>
      </c>
      <c r="AQ576" s="21" t="s">
        <v>121</v>
      </c>
      <c r="AR576" s="21"/>
      <c r="AS576" s="8" t="s">
        <v>1372</v>
      </c>
      <c r="AT576" s="39">
        <v>2020</v>
      </c>
      <c r="AU576" s="21" t="s">
        <v>1158</v>
      </c>
      <c r="AV576" s="37" t="s">
        <v>1150</v>
      </c>
      <c r="AW576" s="37" t="s">
        <v>1149</v>
      </c>
      <c r="AX576" s="50" t="s">
        <v>1335</v>
      </c>
      <c r="AY576" s="21" t="str">
        <f>"https://doi.org/"&amp;Table1[[#This Row],[DOI]]</f>
        <v>https://doi.org/10.1021/acs.est.9b07229</v>
      </c>
      <c r="AZ576" s="21"/>
      <c r="BA576" s="21"/>
      <c r="BB576" s="21"/>
      <c r="BC576" s="21" t="s">
        <v>1220</v>
      </c>
      <c r="BD576" s="21"/>
      <c r="BE576" s="62" t="s">
        <v>1348</v>
      </c>
      <c r="BF576" s="21"/>
      <c r="BG576" s="21"/>
      <c r="BH576" s="21"/>
      <c r="BI576" s="21"/>
      <c r="BJ576" s="21"/>
      <c r="BK576" s="21"/>
      <c r="BL576" s="21"/>
      <c r="BM576" s="21"/>
      <c r="BN576" s="21"/>
      <c r="BO576" s="21"/>
      <c r="BP576" s="21"/>
      <c r="BQ576" s="21"/>
      <c r="BR576" s="21"/>
      <c r="BS576" s="21"/>
      <c r="BT576" s="21"/>
      <c r="BU576" s="21"/>
      <c r="BV576" s="21"/>
      <c r="BW576" s="63" t="s">
        <v>1111</v>
      </c>
      <c r="BX576" s="23" t="str">
        <f>_xlfn.XLOOKUP(BW576,dimensions_items!$B$4:$B$35,dimensions_items!$C$4:$C$35,"NULL",0)</f>
        <v>R5.2ASIA</v>
      </c>
      <c r="BY576" s="23" t="s">
        <v>50</v>
      </c>
      <c r="BZ576" s="67" t="s">
        <v>31</v>
      </c>
      <c r="CA576" s="22" t="s">
        <v>18</v>
      </c>
      <c r="CB576" s="67" t="s">
        <v>23</v>
      </c>
      <c r="CC576" s="21" t="str">
        <f t="shared" si="27"/>
        <v>NR</v>
      </c>
      <c r="CD576" s="21" t="str">
        <f t="shared" si="28"/>
        <v>U</v>
      </c>
      <c r="CE576" s="21" t="str">
        <f t="shared" si="29"/>
        <v>ASIA_CHN</v>
      </c>
      <c r="CF576" s="21">
        <f>IF(ISNUMBER(Table1[[#This Row],[concrete]]),Table1[[#This Row],[concrete]],IF(AND(ISNUMBER(Table1[[#This Row],[cement]]),ISNUMBER(Table1[[#This Row],[aggregates]])),Table1[[#This Row],[cement]]+Table1[[#This Row],[aggregates]],""))</f>
        <v>1374.68</v>
      </c>
    </row>
    <row r="577" spans="1:84">
      <c r="A577" s="10">
        <v>575</v>
      </c>
      <c r="B577" s="21" t="s">
        <v>227</v>
      </c>
      <c r="C577" s="37" t="s">
        <v>236</v>
      </c>
      <c r="D577" s="70"/>
      <c r="E577" s="10">
        <v>1980</v>
      </c>
      <c r="F577" s="39">
        <v>50.65</v>
      </c>
      <c r="J577" s="120">
        <v>2.08</v>
      </c>
      <c r="L577" s="126"/>
      <c r="M577" s="126"/>
      <c r="N577" s="120">
        <v>218.43</v>
      </c>
      <c r="O577" s="120">
        <f>(595.08 +275.2)</f>
        <v>870.28</v>
      </c>
      <c r="P577" s="120">
        <v>595.08000000000004</v>
      </c>
      <c r="U577" s="120">
        <v>2.52</v>
      </c>
      <c r="AB577" s="120">
        <v>2.77</v>
      </c>
      <c r="AL577" s="21"/>
      <c r="AN577" s="37" t="s">
        <v>210</v>
      </c>
      <c r="AO577" s="21" t="s">
        <v>210</v>
      </c>
      <c r="AP577" s="37" t="s">
        <v>763</v>
      </c>
      <c r="AQ577" s="21" t="s">
        <v>121</v>
      </c>
      <c r="AR577" s="21"/>
      <c r="AS577" s="8" t="s">
        <v>1372</v>
      </c>
      <c r="AT577" s="39">
        <v>2020</v>
      </c>
      <c r="AU577" s="21" t="s">
        <v>1158</v>
      </c>
      <c r="AV577" s="37" t="s">
        <v>1150</v>
      </c>
      <c r="AW577" s="37" t="s">
        <v>1149</v>
      </c>
      <c r="AX577" s="50" t="s">
        <v>1335</v>
      </c>
      <c r="AY577" s="21" t="str">
        <f>"https://doi.org/"&amp;Table1[[#This Row],[DOI]]</f>
        <v>https://doi.org/10.1021/acs.est.9b07229</v>
      </c>
      <c r="AZ577" s="21"/>
      <c r="BA577" s="21"/>
      <c r="BB577" s="21"/>
      <c r="BC577" s="21" t="s">
        <v>1220</v>
      </c>
      <c r="BD577" s="21"/>
      <c r="BE577" s="62" t="s">
        <v>1348</v>
      </c>
      <c r="BF577" s="21"/>
      <c r="BG577" s="21"/>
      <c r="BH577" s="21"/>
      <c r="BI577" s="21"/>
      <c r="BJ577" s="21"/>
      <c r="BK577" s="21"/>
      <c r="BL577" s="21"/>
      <c r="BM577" s="21"/>
      <c r="BN577" s="21"/>
      <c r="BO577" s="21"/>
      <c r="BP577" s="21"/>
      <c r="BQ577" s="21"/>
      <c r="BR577" s="21"/>
      <c r="BS577" s="21"/>
      <c r="BT577" s="21"/>
      <c r="BU577" s="21"/>
      <c r="BV577" s="21"/>
      <c r="BW577" s="63" t="s">
        <v>1111</v>
      </c>
      <c r="BX577" s="23" t="str">
        <f>_xlfn.XLOOKUP(BW577,dimensions_items!$B$4:$B$35,dimensions_items!$C$4:$C$35,"NULL",0)</f>
        <v>R5.2ASIA</v>
      </c>
      <c r="BY577" s="23" t="s">
        <v>47</v>
      </c>
      <c r="BZ577" s="67" t="s">
        <v>31</v>
      </c>
      <c r="CA577" s="22" t="s">
        <v>18</v>
      </c>
      <c r="CB577" s="67" t="s">
        <v>23</v>
      </c>
      <c r="CC577" s="21" t="str">
        <f t="shared" si="27"/>
        <v>NR</v>
      </c>
      <c r="CD577" s="21" t="str">
        <f t="shared" si="28"/>
        <v>U</v>
      </c>
      <c r="CE577" s="21" t="str">
        <f t="shared" si="29"/>
        <v>ASIA_CHN</v>
      </c>
      <c r="CF577" s="21">
        <f>IF(ISNUMBER(Table1[[#This Row],[concrete]]),Table1[[#This Row],[concrete]],IF(AND(ISNUMBER(Table1[[#This Row],[cement]]),ISNUMBER(Table1[[#This Row],[aggregates]])),Table1[[#This Row],[cement]]+Table1[[#This Row],[aggregates]],""))</f>
        <v>1088.71</v>
      </c>
    </row>
    <row r="578" spans="1:84">
      <c r="A578" s="10">
        <v>576</v>
      </c>
      <c r="B578" s="21" t="s">
        <v>227</v>
      </c>
      <c r="C578" s="37" t="s">
        <v>236</v>
      </c>
      <c r="D578" s="70"/>
      <c r="E578" s="10">
        <v>1980</v>
      </c>
      <c r="F578" s="39">
        <v>54.92</v>
      </c>
      <c r="J578" s="120">
        <v>11.63</v>
      </c>
      <c r="N578" s="120">
        <v>274.88</v>
      </c>
      <c r="O578" s="120">
        <f>(728.95+ 503.72)</f>
        <v>1232.67</v>
      </c>
      <c r="P578" s="120">
        <v>728.95</v>
      </c>
      <c r="U578" s="120">
        <v>2.67</v>
      </c>
      <c r="AB578" s="120">
        <v>2.06</v>
      </c>
      <c r="AL578" s="21"/>
      <c r="AN578" s="37" t="s">
        <v>1115</v>
      </c>
      <c r="AO578" s="21" t="s">
        <v>380</v>
      </c>
      <c r="AP578" s="37" t="s">
        <v>763</v>
      </c>
      <c r="AQ578" s="21" t="s">
        <v>121</v>
      </c>
      <c r="AR578" s="21"/>
      <c r="AS578" s="8" t="s">
        <v>1372</v>
      </c>
      <c r="AT578" s="39">
        <v>2020</v>
      </c>
      <c r="AU578" s="21" t="s">
        <v>1158</v>
      </c>
      <c r="AV578" s="37" t="s">
        <v>1150</v>
      </c>
      <c r="AW578" s="37" t="s">
        <v>1149</v>
      </c>
      <c r="AX578" s="50" t="s">
        <v>1335</v>
      </c>
      <c r="AY578" s="21" t="str">
        <f>"https://doi.org/"&amp;Table1[[#This Row],[DOI]]</f>
        <v>https://doi.org/10.1021/acs.est.9b07229</v>
      </c>
      <c r="AZ578" s="21"/>
      <c r="BA578" s="21"/>
      <c r="BB578" s="21"/>
      <c r="BC578" s="21" t="s">
        <v>1220</v>
      </c>
      <c r="BD578" s="21"/>
      <c r="BE578" s="62" t="s">
        <v>1348</v>
      </c>
      <c r="BF578" s="21"/>
      <c r="BG578" s="21"/>
      <c r="BH578" s="21"/>
      <c r="BI578" s="21"/>
      <c r="BJ578" s="21"/>
      <c r="BK578" s="21"/>
      <c r="BL578" s="21"/>
      <c r="BM578" s="21"/>
      <c r="BN578" s="21"/>
      <c r="BO578" s="21"/>
      <c r="BP578" s="21"/>
      <c r="BQ578" s="21"/>
      <c r="BR578" s="21"/>
      <c r="BS578" s="21"/>
      <c r="BT578" s="21"/>
      <c r="BU578" s="21"/>
      <c r="BV578" s="21"/>
      <c r="BW578" s="63" t="s">
        <v>1111</v>
      </c>
      <c r="BX578" s="23" t="str">
        <f>_xlfn.XLOOKUP(BW578,dimensions_items!$B$4:$B$35,dimensions_items!$C$4:$C$35,"NULL",0)</f>
        <v>R5.2ASIA</v>
      </c>
      <c r="BY578" s="23" t="s">
        <v>49</v>
      </c>
      <c r="BZ578" s="67" t="s">
        <v>31</v>
      </c>
      <c r="CA578" s="22" t="s">
        <v>18</v>
      </c>
      <c r="CB578" s="67" t="s">
        <v>23</v>
      </c>
      <c r="CC578" s="21" t="str">
        <f t="shared" si="27"/>
        <v>NR</v>
      </c>
      <c r="CD578" s="21" t="str">
        <f t="shared" si="28"/>
        <v>U</v>
      </c>
      <c r="CE578" s="21" t="str">
        <f t="shared" si="29"/>
        <v>ASIA_CHN</v>
      </c>
      <c r="CF578" s="21">
        <f>IF(ISNUMBER(Table1[[#This Row],[concrete]]),Table1[[#This Row],[concrete]],IF(AND(ISNUMBER(Table1[[#This Row],[cement]]),ISNUMBER(Table1[[#This Row],[aggregates]])),Table1[[#This Row],[cement]]+Table1[[#This Row],[aggregates]],""))</f>
        <v>1507.5500000000002</v>
      </c>
    </row>
    <row r="579" spans="1:84">
      <c r="A579" s="10">
        <v>577</v>
      </c>
      <c r="B579" s="21" t="s">
        <v>227</v>
      </c>
      <c r="C579" s="37" t="s">
        <v>236</v>
      </c>
      <c r="D579" s="70"/>
      <c r="E579" s="10">
        <v>1980</v>
      </c>
      <c r="F579" s="39">
        <v>25.44</v>
      </c>
      <c r="J579" s="120">
        <v>14.79</v>
      </c>
      <c r="N579" s="120">
        <v>187.68</v>
      </c>
      <c r="O579" s="120">
        <f>(854.28 +543.95)</f>
        <v>1398.23</v>
      </c>
      <c r="P579" s="120">
        <v>854.28</v>
      </c>
      <c r="U579" s="120">
        <v>2.59</v>
      </c>
      <c r="AB579" s="120">
        <v>2.68</v>
      </c>
      <c r="AL579" s="21"/>
      <c r="AN579" s="37" t="s">
        <v>1116</v>
      </c>
      <c r="AO579" s="21" t="s">
        <v>1136</v>
      </c>
      <c r="AP579" s="37" t="s">
        <v>763</v>
      </c>
      <c r="AQ579" s="21" t="s">
        <v>121</v>
      </c>
      <c r="AR579" s="21"/>
      <c r="AS579" s="8" t="s">
        <v>1372</v>
      </c>
      <c r="AT579" s="39">
        <v>2020</v>
      </c>
      <c r="AU579" s="21" t="s">
        <v>1158</v>
      </c>
      <c r="AV579" s="37" t="s">
        <v>1150</v>
      </c>
      <c r="AW579" s="37" t="s">
        <v>1149</v>
      </c>
      <c r="AX579" s="50" t="s">
        <v>1335</v>
      </c>
      <c r="AY579" s="21" t="str">
        <f>"https://doi.org/"&amp;Table1[[#This Row],[DOI]]</f>
        <v>https://doi.org/10.1021/acs.est.9b07229</v>
      </c>
      <c r="AZ579" s="21"/>
      <c r="BA579" s="21"/>
      <c r="BB579" s="21"/>
      <c r="BC579" s="21" t="s">
        <v>1220</v>
      </c>
      <c r="BD579" s="21"/>
      <c r="BE579" s="62" t="s">
        <v>1348</v>
      </c>
      <c r="BF579" s="21"/>
      <c r="BG579" s="21"/>
      <c r="BH579" s="21"/>
      <c r="BI579" s="21"/>
      <c r="BJ579" s="21"/>
      <c r="BK579" s="21"/>
      <c r="BL579" s="21"/>
      <c r="BM579" s="21"/>
      <c r="BN579" s="21"/>
      <c r="BO579" s="21"/>
      <c r="BP579" s="21"/>
      <c r="BQ579" s="21"/>
      <c r="BR579" s="21"/>
      <c r="BS579" s="21"/>
      <c r="BT579" s="21"/>
      <c r="BU579" s="21"/>
      <c r="BV579" s="21"/>
      <c r="BW579" s="63" t="s">
        <v>1111</v>
      </c>
      <c r="BX579" s="23" t="str">
        <f>_xlfn.XLOOKUP(BW579,dimensions_items!$B$4:$B$35,dimensions_items!$C$4:$C$35,"NULL",0)</f>
        <v>R5.2ASIA</v>
      </c>
      <c r="BY579" s="23" t="s">
        <v>49</v>
      </c>
      <c r="BZ579" s="67" t="s">
        <v>31</v>
      </c>
      <c r="CA579" s="22" t="s">
        <v>18</v>
      </c>
      <c r="CB579" s="67" t="s">
        <v>23</v>
      </c>
      <c r="CC579" s="21" t="str">
        <f t="shared" ref="CC579:CC642" si="30">IF(LEFT(BY579,1)="N","NR",IF(LEFT(BY579,1)="I","IN",IF(LEFT(BY579,1)="U","UN",IF(LEFT(BY579,3)="R_u","RU",IF(LEFT(BY579,3)="R_M","RM",IF(LEFT(BY579,3)="R_S","RS",""))))))</f>
        <v>NR</v>
      </c>
      <c r="CD579" s="21" t="str">
        <f t="shared" ref="CD579:CD642" si="31">IF(LEFT(BZ579,1)="R","C",(LEFT(BZ579,1)))</f>
        <v>U</v>
      </c>
      <c r="CE579" s="21" t="str">
        <f t="shared" ref="CE579:CE642" si="32">RIGHT(BX579,LEN(BX579)-4)&amp;"_"&amp;RIGHT(BW579,LEN(BW579)-3)</f>
        <v>ASIA_CHN</v>
      </c>
      <c r="CF579" s="21">
        <f>IF(ISNUMBER(Table1[[#This Row],[concrete]]),Table1[[#This Row],[concrete]],IF(AND(ISNUMBER(Table1[[#This Row],[cement]]),ISNUMBER(Table1[[#This Row],[aggregates]])),Table1[[#This Row],[cement]]+Table1[[#This Row],[aggregates]],""))</f>
        <v>1585.91</v>
      </c>
    </row>
    <row r="580" spans="1:84">
      <c r="A580" s="10">
        <v>578</v>
      </c>
      <c r="B580" s="21" t="s">
        <v>227</v>
      </c>
      <c r="C580" s="37" t="s">
        <v>236</v>
      </c>
      <c r="D580" s="70"/>
      <c r="E580" s="10">
        <v>1980</v>
      </c>
      <c r="F580" s="39">
        <v>0</v>
      </c>
      <c r="J580" s="120">
        <v>7</v>
      </c>
      <c r="N580" s="120">
        <v>20</v>
      </c>
      <c r="O580" s="120">
        <v>850</v>
      </c>
      <c r="P580" s="120">
        <v>580</v>
      </c>
      <c r="U580" s="120">
        <v>0</v>
      </c>
      <c r="AB580" s="120">
        <v>0</v>
      </c>
      <c r="AL580" s="21"/>
      <c r="AN580" s="37" t="s">
        <v>1117</v>
      </c>
      <c r="AO580" s="21" t="s">
        <v>118</v>
      </c>
      <c r="AP580" s="37" t="s">
        <v>763</v>
      </c>
      <c r="AQ580" s="21" t="s">
        <v>121</v>
      </c>
      <c r="AR580" s="21"/>
      <c r="AS580" s="8" t="s">
        <v>1372</v>
      </c>
      <c r="AT580" s="39">
        <v>2020</v>
      </c>
      <c r="AU580" s="21" t="s">
        <v>1158</v>
      </c>
      <c r="AV580" s="37" t="s">
        <v>1150</v>
      </c>
      <c r="AW580" s="37" t="s">
        <v>1149</v>
      </c>
      <c r="AX580" s="50" t="s">
        <v>1335</v>
      </c>
      <c r="AY580" s="21" t="str">
        <f>"https://doi.org/"&amp;Table1[[#This Row],[DOI]]</f>
        <v>https://doi.org/10.1021/acs.est.9b07229</v>
      </c>
      <c r="AZ580" s="21"/>
      <c r="BA580" s="21"/>
      <c r="BB580" s="21"/>
      <c r="BC580" s="21" t="s">
        <v>1220</v>
      </c>
      <c r="BD580" s="21"/>
      <c r="BE580" s="62" t="s">
        <v>1348</v>
      </c>
      <c r="BF580" s="21"/>
      <c r="BG580" s="21"/>
      <c r="BH580" s="21"/>
      <c r="BI580" s="21"/>
      <c r="BJ580" s="21"/>
      <c r="BK580" s="21"/>
      <c r="BL580" s="21"/>
      <c r="BM580" s="21"/>
      <c r="BN580" s="21"/>
      <c r="BO580" s="21"/>
      <c r="BP580" s="21"/>
      <c r="BQ580" s="21"/>
      <c r="BR580" s="21"/>
      <c r="BS580" s="21"/>
      <c r="BT580" s="21"/>
      <c r="BU580" s="21"/>
      <c r="BV580" s="21"/>
      <c r="BW580" s="63" t="s">
        <v>1111</v>
      </c>
      <c r="BX580" s="23" t="str">
        <f>_xlfn.XLOOKUP(BW580,dimensions_items!$B$4:$B$35,dimensions_items!$C$4:$C$35,"NULL",0)</f>
        <v>R5.2ASIA</v>
      </c>
      <c r="BY580" s="23" t="s">
        <v>42</v>
      </c>
      <c r="BZ580" s="67" t="s">
        <v>31</v>
      </c>
      <c r="CA580" s="22" t="s">
        <v>18</v>
      </c>
      <c r="CB580" s="67" t="s">
        <v>23</v>
      </c>
      <c r="CC580" s="21" t="str">
        <f t="shared" si="30"/>
        <v>RU</v>
      </c>
      <c r="CD580" s="21" t="str">
        <f t="shared" si="31"/>
        <v>U</v>
      </c>
      <c r="CE580" s="21" t="str">
        <f t="shared" si="32"/>
        <v>ASIA_CHN</v>
      </c>
      <c r="CF580" s="21">
        <f>IF(ISNUMBER(Table1[[#This Row],[concrete]]),Table1[[#This Row],[concrete]],IF(AND(ISNUMBER(Table1[[#This Row],[cement]]),ISNUMBER(Table1[[#This Row],[aggregates]])),Table1[[#This Row],[cement]]+Table1[[#This Row],[aggregates]],""))</f>
        <v>870</v>
      </c>
    </row>
    <row r="581" spans="1:84">
      <c r="A581" s="10">
        <v>579</v>
      </c>
      <c r="B581" s="21" t="s">
        <v>227</v>
      </c>
      <c r="C581" s="37" t="s">
        <v>236</v>
      </c>
      <c r="D581" s="70"/>
      <c r="E581" s="10">
        <v>1980</v>
      </c>
      <c r="F581" s="39">
        <v>40.35</v>
      </c>
      <c r="J581" s="120">
        <v>52.57</v>
      </c>
      <c r="N581" s="120">
        <v>209.68</v>
      </c>
      <c r="O581" s="120">
        <f>(612.28+889.34)</f>
        <v>1501.62</v>
      </c>
      <c r="P581" s="120">
        <v>612.28</v>
      </c>
      <c r="U581" s="120">
        <v>5.24</v>
      </c>
      <c r="AB581" s="120">
        <v>2.77</v>
      </c>
      <c r="AL581" s="21"/>
      <c r="AN581" s="37" t="s">
        <v>1118</v>
      </c>
      <c r="AO581" s="21" t="s">
        <v>1137</v>
      </c>
      <c r="AP581" s="37" t="s">
        <v>763</v>
      </c>
      <c r="AQ581" s="21" t="s">
        <v>121</v>
      </c>
      <c r="AR581" s="21"/>
      <c r="AS581" s="8" t="s">
        <v>1372</v>
      </c>
      <c r="AT581" s="39">
        <v>2020</v>
      </c>
      <c r="AU581" s="21" t="s">
        <v>1158</v>
      </c>
      <c r="AV581" s="37" t="s">
        <v>1150</v>
      </c>
      <c r="AW581" s="37" t="s">
        <v>1149</v>
      </c>
      <c r="AX581" s="50" t="s">
        <v>1335</v>
      </c>
      <c r="AY581" s="21" t="str">
        <f>"https://doi.org/"&amp;Table1[[#This Row],[DOI]]</f>
        <v>https://doi.org/10.1021/acs.est.9b07229</v>
      </c>
      <c r="AZ581" s="21"/>
      <c r="BA581" s="21"/>
      <c r="BB581" s="21"/>
      <c r="BC581" s="21" t="s">
        <v>1220</v>
      </c>
      <c r="BD581" s="21"/>
      <c r="BE581" s="62" t="s">
        <v>1348</v>
      </c>
      <c r="BF581" s="21"/>
      <c r="BG581" s="21"/>
      <c r="BH581" s="21"/>
      <c r="BI581" s="21"/>
      <c r="BJ581" s="21"/>
      <c r="BK581" s="21"/>
      <c r="BL581" s="21"/>
      <c r="BM581" s="21"/>
      <c r="BN581" s="21"/>
      <c r="BO581" s="21"/>
      <c r="BP581" s="21"/>
      <c r="BQ581" s="21"/>
      <c r="BR581" s="21"/>
      <c r="BS581" s="21"/>
      <c r="BT581" s="21"/>
      <c r="BU581" s="21"/>
      <c r="BV581" s="21"/>
      <c r="BW581" s="63" t="s">
        <v>1111</v>
      </c>
      <c r="BX581" s="23" t="str">
        <f>_xlfn.XLOOKUP(BW581,dimensions_items!$B$4:$B$35,dimensions_items!$C$4:$C$35,"NULL",0)</f>
        <v>R5.2ASIA</v>
      </c>
      <c r="BY581" s="23" t="s">
        <v>49</v>
      </c>
      <c r="BZ581" s="67" t="s">
        <v>31</v>
      </c>
      <c r="CA581" s="22" t="s">
        <v>18</v>
      </c>
      <c r="CB581" s="67" t="s">
        <v>23</v>
      </c>
      <c r="CC581" s="21" t="str">
        <f t="shared" si="30"/>
        <v>NR</v>
      </c>
      <c r="CD581" s="21" t="str">
        <f t="shared" si="31"/>
        <v>U</v>
      </c>
      <c r="CE581" s="21" t="str">
        <f t="shared" si="32"/>
        <v>ASIA_CHN</v>
      </c>
      <c r="CF581" s="21">
        <f>IF(ISNUMBER(Table1[[#This Row],[concrete]]),Table1[[#This Row],[concrete]],IF(AND(ISNUMBER(Table1[[#This Row],[cement]]),ISNUMBER(Table1[[#This Row],[aggregates]])),Table1[[#This Row],[cement]]+Table1[[#This Row],[aggregates]],""))</f>
        <v>1711.3</v>
      </c>
    </row>
    <row r="582" spans="1:84">
      <c r="A582" s="10">
        <v>580</v>
      </c>
      <c r="B582" s="21" t="s">
        <v>227</v>
      </c>
      <c r="C582" s="37" t="s">
        <v>236</v>
      </c>
      <c r="D582" s="70"/>
      <c r="E582" s="10">
        <v>1980</v>
      </c>
      <c r="F582" s="39">
        <v>8.25</v>
      </c>
      <c r="J582" s="120">
        <v>1.05</v>
      </c>
      <c r="N582" s="120">
        <v>52.5</v>
      </c>
      <c r="O582" s="120">
        <v>416.5</v>
      </c>
      <c r="P582" s="120">
        <v>416.5</v>
      </c>
      <c r="U582" s="120">
        <v>0</v>
      </c>
      <c r="AA582" s="120">
        <v>18</v>
      </c>
      <c r="AB582" s="120">
        <v>0</v>
      </c>
      <c r="AL582" s="21"/>
      <c r="AN582" s="37" t="s">
        <v>1119</v>
      </c>
      <c r="AO582" s="21" t="s">
        <v>1138</v>
      </c>
      <c r="AP582" s="37" t="s">
        <v>763</v>
      </c>
      <c r="AQ582" s="21" t="s">
        <v>121</v>
      </c>
      <c r="AR582" s="21"/>
      <c r="AS582" s="8" t="s">
        <v>1372</v>
      </c>
      <c r="AT582" s="39">
        <v>2020</v>
      </c>
      <c r="AU582" s="21" t="s">
        <v>1158</v>
      </c>
      <c r="AV582" s="37" t="s">
        <v>1150</v>
      </c>
      <c r="AW582" s="37" t="s">
        <v>1149</v>
      </c>
      <c r="AX582" s="50" t="s">
        <v>1335</v>
      </c>
      <c r="AY582" s="21" t="str">
        <f>"https://doi.org/"&amp;Table1[[#This Row],[DOI]]</f>
        <v>https://doi.org/10.1021/acs.est.9b07229</v>
      </c>
      <c r="AZ582" s="21"/>
      <c r="BA582" s="21"/>
      <c r="BB582" s="21"/>
      <c r="BC582" s="21" t="s">
        <v>1220</v>
      </c>
      <c r="BD582" s="21"/>
      <c r="BE582" s="62" t="s">
        <v>1348</v>
      </c>
      <c r="BF582" s="21"/>
      <c r="BG582" s="21"/>
      <c r="BH582" s="21"/>
      <c r="BI582" s="21"/>
      <c r="BJ582" s="21"/>
      <c r="BK582" s="21"/>
      <c r="BL582" s="21"/>
      <c r="BM582" s="21"/>
      <c r="BN582" s="21"/>
      <c r="BO582" s="21"/>
      <c r="BP582" s="21"/>
      <c r="BQ582" s="21"/>
      <c r="BR582" s="21"/>
      <c r="BS582" s="21"/>
      <c r="BT582" s="21"/>
      <c r="BU582" s="21"/>
      <c r="BV582" s="21"/>
      <c r="BW582" s="63" t="s">
        <v>1111</v>
      </c>
      <c r="BX582" s="23" t="str">
        <f>_xlfn.XLOOKUP(BW582,dimensions_items!$B$4:$B$35,dimensions_items!$C$4:$C$35,"NULL",0)</f>
        <v>R5.2ASIA</v>
      </c>
      <c r="BY582" s="23" t="s">
        <v>49</v>
      </c>
      <c r="BZ582" s="67" t="s">
        <v>31</v>
      </c>
      <c r="CA582" s="22" t="s">
        <v>18</v>
      </c>
      <c r="CB582" s="67" t="s">
        <v>23</v>
      </c>
      <c r="CC582" s="21" t="str">
        <f t="shared" si="30"/>
        <v>NR</v>
      </c>
      <c r="CD582" s="21" t="str">
        <f t="shared" si="31"/>
        <v>U</v>
      </c>
      <c r="CE582" s="21" t="str">
        <f t="shared" si="32"/>
        <v>ASIA_CHN</v>
      </c>
      <c r="CF582" s="21">
        <f>IF(ISNUMBER(Table1[[#This Row],[concrete]]),Table1[[#This Row],[concrete]],IF(AND(ISNUMBER(Table1[[#This Row],[cement]]),ISNUMBER(Table1[[#This Row],[aggregates]])),Table1[[#This Row],[cement]]+Table1[[#This Row],[aggregates]],""))</f>
        <v>469</v>
      </c>
    </row>
    <row r="583" spans="1:84">
      <c r="A583" s="10">
        <v>581</v>
      </c>
      <c r="B583" s="21" t="s">
        <v>227</v>
      </c>
      <c r="C583" s="37" t="s">
        <v>236</v>
      </c>
      <c r="D583" s="70"/>
      <c r="E583" s="10">
        <v>1980</v>
      </c>
      <c r="F583" s="39">
        <v>0</v>
      </c>
      <c r="J583" s="120">
        <v>0.43</v>
      </c>
      <c r="N583" s="120">
        <v>16.670000000000002</v>
      </c>
      <c r="O583" s="120">
        <v>523.66999999999996</v>
      </c>
      <c r="P583" s="120">
        <v>498.67</v>
      </c>
      <c r="U583" s="120">
        <v>0</v>
      </c>
      <c r="AA583" s="120">
        <v>0</v>
      </c>
      <c r="AB583" s="120">
        <v>0</v>
      </c>
      <c r="AL583" s="21"/>
      <c r="AN583" s="37" t="s">
        <v>1120</v>
      </c>
      <c r="AO583" s="21" t="s">
        <v>1139</v>
      </c>
      <c r="AP583" s="37" t="s">
        <v>763</v>
      </c>
      <c r="AQ583" s="21" t="s">
        <v>121</v>
      </c>
      <c r="AR583" s="21"/>
      <c r="AS583" s="8" t="s">
        <v>1372</v>
      </c>
      <c r="AT583" s="39">
        <v>2020</v>
      </c>
      <c r="AU583" s="21" t="s">
        <v>1158</v>
      </c>
      <c r="AV583" s="37" t="s">
        <v>1150</v>
      </c>
      <c r="AW583" s="37" t="s">
        <v>1149</v>
      </c>
      <c r="AX583" s="50" t="s">
        <v>1335</v>
      </c>
      <c r="AY583" s="21" t="str">
        <f>"https://doi.org/"&amp;Table1[[#This Row],[DOI]]</f>
        <v>https://doi.org/10.1021/acs.est.9b07229</v>
      </c>
      <c r="AZ583" s="21"/>
      <c r="BA583" s="21"/>
      <c r="BB583" s="21"/>
      <c r="BC583" s="37" t="s">
        <v>1220</v>
      </c>
      <c r="BD583" s="21"/>
      <c r="BE583" s="62" t="s">
        <v>1348</v>
      </c>
      <c r="BF583" s="21"/>
      <c r="BG583" s="21"/>
      <c r="BH583" s="21"/>
      <c r="BI583" s="21"/>
      <c r="BJ583" s="21"/>
      <c r="BK583" s="21"/>
      <c r="BL583" s="21"/>
      <c r="BM583" s="21"/>
      <c r="BN583" s="21"/>
      <c r="BO583" s="21"/>
      <c r="BP583" s="21"/>
      <c r="BQ583" s="21"/>
      <c r="BR583" s="21"/>
      <c r="BS583" s="21"/>
      <c r="BT583" s="21"/>
      <c r="BU583" s="21"/>
      <c r="BV583" s="21"/>
      <c r="BW583" s="63" t="s">
        <v>1111</v>
      </c>
      <c r="BX583" s="23" t="str">
        <f>_xlfn.XLOOKUP(BW583,dimensions_items!$B$4:$B$35,dimensions_items!$C$4:$C$35,"NULL",0)</f>
        <v>R5.2ASIA</v>
      </c>
      <c r="BY583" s="23" t="s">
        <v>49</v>
      </c>
      <c r="BZ583" s="67" t="s">
        <v>31</v>
      </c>
      <c r="CA583" s="22" t="s">
        <v>18</v>
      </c>
      <c r="CB583" s="67" t="s">
        <v>23</v>
      </c>
      <c r="CC583" s="21" t="str">
        <f t="shared" si="30"/>
        <v>NR</v>
      </c>
      <c r="CD583" s="21" t="str">
        <f t="shared" si="31"/>
        <v>U</v>
      </c>
      <c r="CE583" s="21" t="str">
        <f t="shared" si="32"/>
        <v>ASIA_CHN</v>
      </c>
      <c r="CF583" s="21">
        <f>IF(ISNUMBER(Table1[[#This Row],[concrete]]),Table1[[#This Row],[concrete]],IF(AND(ISNUMBER(Table1[[#This Row],[cement]]),ISNUMBER(Table1[[#This Row],[aggregates]])),Table1[[#This Row],[cement]]+Table1[[#This Row],[aggregates]],""))</f>
        <v>540.33999999999992</v>
      </c>
    </row>
    <row r="584" spans="1:84">
      <c r="A584" s="10">
        <v>582</v>
      </c>
      <c r="B584" s="21" t="s">
        <v>227</v>
      </c>
      <c r="C584" s="37" t="s">
        <v>236</v>
      </c>
      <c r="D584" s="39">
        <v>1981</v>
      </c>
      <c r="E584" s="10">
        <v>2000</v>
      </c>
      <c r="F584" s="39">
        <v>57.18</v>
      </c>
      <c r="N584" s="120">
        <v>333.27</v>
      </c>
      <c r="O584" s="120">
        <f>(667.16+ 676.49)</f>
        <v>1343.65</v>
      </c>
      <c r="P584" s="120">
        <v>369.69</v>
      </c>
      <c r="U584" s="120">
        <v>3.76</v>
      </c>
      <c r="AA584" s="120">
        <v>0</v>
      </c>
      <c r="AB584" s="120">
        <v>1.43</v>
      </c>
      <c r="AL584" s="21"/>
      <c r="AN584" s="37" t="s">
        <v>192</v>
      </c>
      <c r="AO584" s="21" t="s">
        <v>192</v>
      </c>
      <c r="AP584" s="37" t="s">
        <v>763</v>
      </c>
      <c r="AQ584" s="21" t="s">
        <v>121</v>
      </c>
      <c r="AR584" s="21"/>
      <c r="AS584" s="8" t="s">
        <v>1372</v>
      </c>
      <c r="AT584" s="39">
        <v>2020</v>
      </c>
      <c r="AU584" s="21" t="s">
        <v>1158</v>
      </c>
      <c r="AV584" s="37" t="s">
        <v>1150</v>
      </c>
      <c r="AW584" s="37" t="s">
        <v>1149</v>
      </c>
      <c r="AX584" s="50" t="s">
        <v>1335</v>
      </c>
      <c r="AY584" s="21" t="str">
        <f>"https://doi.org/"&amp;Table1[[#This Row],[DOI]]</f>
        <v>https://doi.org/10.1021/acs.est.9b07229</v>
      </c>
      <c r="AZ584" s="21"/>
      <c r="BA584" s="21"/>
      <c r="BB584" s="21"/>
      <c r="BC584" s="37" t="s">
        <v>1221</v>
      </c>
      <c r="BD584" s="21"/>
      <c r="BE584" s="62" t="s">
        <v>1348</v>
      </c>
      <c r="BF584" s="21"/>
      <c r="BG584" s="21"/>
      <c r="BH584" s="21"/>
      <c r="BI584" s="21"/>
      <c r="BJ584" s="21"/>
      <c r="BK584" s="21"/>
      <c r="BL584" s="21"/>
      <c r="BM584" s="21"/>
      <c r="BN584" s="21"/>
      <c r="BO584" s="21"/>
      <c r="BP584" s="21"/>
      <c r="BQ584" s="21"/>
      <c r="BR584" s="21"/>
      <c r="BS584" s="21"/>
      <c r="BT584" s="21"/>
      <c r="BU584" s="21"/>
      <c r="BV584" s="21"/>
      <c r="BW584" s="63" t="s">
        <v>1111</v>
      </c>
      <c r="BX584" s="23" t="str">
        <f>_xlfn.XLOOKUP(BW584,dimensions_items!$B$4:$B$35,dimensions_items!$C$4:$C$35,"NULL",0)</f>
        <v>R5.2ASIA</v>
      </c>
      <c r="BY584" s="23" t="s">
        <v>46</v>
      </c>
      <c r="BZ584" s="67" t="s">
        <v>31</v>
      </c>
      <c r="CA584" s="22" t="s">
        <v>18</v>
      </c>
      <c r="CB584" s="67" t="s">
        <v>23</v>
      </c>
      <c r="CC584" s="21" t="str">
        <f t="shared" si="30"/>
        <v>NR</v>
      </c>
      <c r="CD584" s="21" t="str">
        <f t="shared" si="31"/>
        <v>U</v>
      </c>
      <c r="CE584" s="21" t="str">
        <f t="shared" si="32"/>
        <v>ASIA_CHN</v>
      </c>
      <c r="CF584" s="21">
        <f>IF(ISNUMBER(Table1[[#This Row],[concrete]]),Table1[[#This Row],[concrete]],IF(AND(ISNUMBER(Table1[[#This Row],[cement]]),ISNUMBER(Table1[[#This Row],[aggregates]])),Table1[[#This Row],[cement]]+Table1[[#This Row],[aggregates]],""))</f>
        <v>1676.92</v>
      </c>
    </row>
    <row r="585" spans="1:84">
      <c r="A585" s="10">
        <v>583</v>
      </c>
      <c r="B585" s="21" t="s">
        <v>227</v>
      </c>
      <c r="C585" s="37" t="s">
        <v>236</v>
      </c>
      <c r="D585" s="39">
        <v>1981</v>
      </c>
      <c r="E585" s="10">
        <v>2000</v>
      </c>
      <c r="F585" s="39">
        <v>27.79</v>
      </c>
      <c r="N585" s="120">
        <v>185</v>
      </c>
      <c r="O585" s="120">
        <f>(464.76+440.51)</f>
        <v>905.27</v>
      </c>
      <c r="P585" s="120">
        <v>553.27</v>
      </c>
      <c r="U585" s="120">
        <v>1.96</v>
      </c>
      <c r="AA585" s="120">
        <v>0</v>
      </c>
      <c r="AB585" s="120">
        <v>1.92</v>
      </c>
      <c r="AL585" s="21"/>
      <c r="AN585" s="37" t="s">
        <v>1112</v>
      </c>
      <c r="AO585" s="21" t="s">
        <v>1133</v>
      </c>
      <c r="AP585" s="37" t="s">
        <v>763</v>
      </c>
      <c r="AQ585" s="21" t="s">
        <v>121</v>
      </c>
      <c r="AR585" s="21"/>
      <c r="AS585" s="8" t="s">
        <v>1372</v>
      </c>
      <c r="AT585" s="39">
        <v>2020</v>
      </c>
      <c r="AU585" s="21" t="s">
        <v>1158</v>
      </c>
      <c r="AV585" s="37" t="s">
        <v>1150</v>
      </c>
      <c r="AW585" s="37" t="s">
        <v>1149</v>
      </c>
      <c r="AX585" s="50" t="s">
        <v>1335</v>
      </c>
      <c r="AY585" s="21" t="str">
        <f>"https://doi.org/"&amp;Table1[[#This Row],[DOI]]</f>
        <v>https://doi.org/10.1021/acs.est.9b07229</v>
      </c>
      <c r="AZ585" s="21"/>
      <c r="BA585" s="21"/>
      <c r="BB585" s="21"/>
      <c r="BC585" s="37" t="s">
        <v>1221</v>
      </c>
      <c r="BD585" s="21"/>
      <c r="BE585" s="62" t="s">
        <v>1348</v>
      </c>
      <c r="BF585" s="21"/>
      <c r="BG585" s="21"/>
      <c r="BH585" s="21"/>
      <c r="BI585" s="21"/>
      <c r="BJ585" s="21"/>
      <c r="BK585" s="21"/>
      <c r="BL585" s="21"/>
      <c r="BM585" s="21"/>
      <c r="BN585" s="21"/>
      <c r="BO585" s="21"/>
      <c r="BP585" s="21"/>
      <c r="BQ585" s="21"/>
      <c r="BR585" s="21"/>
      <c r="BS585" s="21"/>
      <c r="BT585" s="21"/>
      <c r="BU585" s="21"/>
      <c r="BV585" s="21"/>
      <c r="BW585" s="63" t="s">
        <v>1111</v>
      </c>
      <c r="BX585" s="23" t="str">
        <f>_xlfn.XLOOKUP(BW585,dimensions_items!$B$4:$B$35,dimensions_items!$C$4:$C$35,"NULL",0)</f>
        <v>R5.2ASIA</v>
      </c>
      <c r="BY585" s="23" t="s">
        <v>49</v>
      </c>
      <c r="BZ585" s="67" t="s">
        <v>31</v>
      </c>
      <c r="CA585" s="22" t="s">
        <v>18</v>
      </c>
      <c r="CB585" s="67" t="s">
        <v>23</v>
      </c>
      <c r="CC585" s="21" t="str">
        <f t="shared" si="30"/>
        <v>NR</v>
      </c>
      <c r="CD585" s="21" t="str">
        <f t="shared" si="31"/>
        <v>U</v>
      </c>
      <c r="CE585" s="21" t="str">
        <f t="shared" si="32"/>
        <v>ASIA_CHN</v>
      </c>
      <c r="CF585" s="21">
        <f>IF(ISNUMBER(Table1[[#This Row],[concrete]]),Table1[[#This Row],[concrete]],IF(AND(ISNUMBER(Table1[[#This Row],[cement]]),ISNUMBER(Table1[[#This Row],[aggregates]])),Table1[[#This Row],[cement]]+Table1[[#This Row],[aggregates]],""))</f>
        <v>1090.27</v>
      </c>
    </row>
    <row r="586" spans="1:84">
      <c r="A586" s="10">
        <v>584</v>
      </c>
      <c r="B586" s="21" t="s">
        <v>227</v>
      </c>
      <c r="C586" s="37" t="s">
        <v>236</v>
      </c>
      <c r="D586" s="39">
        <v>1981</v>
      </c>
      <c r="E586" s="10">
        <v>2000</v>
      </c>
      <c r="F586" s="39">
        <v>0.94</v>
      </c>
      <c r="N586" s="120">
        <v>14.49</v>
      </c>
      <c r="O586" s="120">
        <f>(6.41+ 120.12)</f>
        <v>126.53</v>
      </c>
      <c r="P586" s="120">
        <v>376.99</v>
      </c>
      <c r="U586" s="120">
        <v>0</v>
      </c>
      <c r="AA586" s="120">
        <v>0</v>
      </c>
      <c r="AB586" s="120">
        <v>0</v>
      </c>
      <c r="AL586" s="21"/>
      <c r="AN586" s="37" t="s">
        <v>1113</v>
      </c>
      <c r="AO586" s="21" t="s">
        <v>1134</v>
      </c>
      <c r="AP586" s="37" t="s">
        <v>763</v>
      </c>
      <c r="AQ586" s="21" t="s">
        <v>121</v>
      </c>
      <c r="AR586" s="21"/>
      <c r="AS586" s="8" t="s">
        <v>1372</v>
      </c>
      <c r="AT586" s="39">
        <v>2020</v>
      </c>
      <c r="AU586" s="21" t="s">
        <v>1158</v>
      </c>
      <c r="AV586" s="37" t="s">
        <v>1150</v>
      </c>
      <c r="AW586" s="37" t="s">
        <v>1149</v>
      </c>
      <c r="AX586" s="50" t="s">
        <v>1335</v>
      </c>
      <c r="AY586" s="21" t="str">
        <f>"https://doi.org/"&amp;Table1[[#This Row],[DOI]]</f>
        <v>https://doi.org/10.1021/acs.est.9b07229</v>
      </c>
      <c r="AZ586" s="21"/>
      <c r="BA586" s="21"/>
      <c r="BB586" s="21"/>
      <c r="BC586" s="37" t="s">
        <v>1221</v>
      </c>
      <c r="BD586" s="21"/>
      <c r="BE586" s="62" t="s">
        <v>1348</v>
      </c>
      <c r="BF586" s="21"/>
      <c r="BG586" s="21"/>
      <c r="BH586" s="21"/>
      <c r="BI586" s="21"/>
      <c r="BJ586" s="21"/>
      <c r="BK586" s="21"/>
      <c r="BL586" s="21"/>
      <c r="BM586" s="21"/>
      <c r="BN586" s="21"/>
      <c r="BO586" s="21"/>
      <c r="BP586" s="21"/>
      <c r="BQ586" s="21"/>
      <c r="BR586" s="21"/>
      <c r="BS586" s="21"/>
      <c r="BT586" s="21"/>
      <c r="BU586" s="21"/>
      <c r="BV586" s="21"/>
      <c r="BW586" s="63" t="s">
        <v>1111</v>
      </c>
      <c r="BX586" s="23" t="str">
        <f>_xlfn.XLOOKUP(BW586,dimensions_items!$B$4:$B$35,dimensions_items!$C$4:$C$35,"NULL",0)</f>
        <v>R5.2ASIA</v>
      </c>
      <c r="BY586" s="23" t="s">
        <v>48</v>
      </c>
      <c r="BZ586" s="67" t="s">
        <v>31</v>
      </c>
      <c r="CA586" s="22" t="s">
        <v>18</v>
      </c>
      <c r="CB586" s="67" t="s">
        <v>23</v>
      </c>
      <c r="CC586" s="21" t="str">
        <f t="shared" si="30"/>
        <v>NR</v>
      </c>
      <c r="CD586" s="21" t="str">
        <f t="shared" si="31"/>
        <v>U</v>
      </c>
      <c r="CE586" s="21" t="str">
        <f t="shared" si="32"/>
        <v>ASIA_CHN</v>
      </c>
      <c r="CF586" s="21">
        <f>IF(ISNUMBER(Table1[[#This Row],[concrete]]),Table1[[#This Row],[concrete]],IF(AND(ISNUMBER(Table1[[#This Row],[cement]]),ISNUMBER(Table1[[#This Row],[aggregates]])),Table1[[#This Row],[cement]]+Table1[[#This Row],[aggregates]],""))</f>
        <v>141.02000000000001</v>
      </c>
    </row>
    <row r="587" spans="1:84">
      <c r="A587" s="10">
        <v>585</v>
      </c>
      <c r="B587" s="21" t="s">
        <v>227</v>
      </c>
      <c r="C587" s="37" t="s">
        <v>236</v>
      </c>
      <c r="D587" s="39">
        <v>1981</v>
      </c>
      <c r="E587" s="10">
        <v>2000</v>
      </c>
      <c r="F587" s="39">
        <v>92.58</v>
      </c>
      <c r="N587" s="120">
        <v>400.08</v>
      </c>
      <c r="O587" s="120">
        <f>(674.21+ 561.13)</f>
        <v>1235.3400000000001</v>
      </c>
      <c r="P587" s="120">
        <v>286.77999999999997</v>
      </c>
      <c r="U587" s="120">
        <v>1.7</v>
      </c>
      <c r="AA587" s="120">
        <v>0</v>
      </c>
      <c r="AB587" s="120">
        <v>1.06</v>
      </c>
      <c r="AL587" s="21"/>
      <c r="AN587" s="37" t="s">
        <v>1114</v>
      </c>
      <c r="AO587" s="21" t="s">
        <v>1135</v>
      </c>
      <c r="AP587" s="37" t="s">
        <v>763</v>
      </c>
      <c r="AQ587" s="21" t="s">
        <v>121</v>
      </c>
      <c r="AR587" s="21"/>
      <c r="AS587" s="8" t="s">
        <v>1372</v>
      </c>
      <c r="AT587" s="39">
        <v>2020</v>
      </c>
      <c r="AU587" s="21" t="s">
        <v>1158</v>
      </c>
      <c r="AV587" s="37" t="s">
        <v>1150</v>
      </c>
      <c r="AW587" s="37" t="s">
        <v>1149</v>
      </c>
      <c r="AX587" s="50" t="s">
        <v>1335</v>
      </c>
      <c r="AY587" s="21" t="str">
        <f>"https://doi.org/"&amp;Table1[[#This Row],[DOI]]</f>
        <v>https://doi.org/10.1021/acs.est.9b07229</v>
      </c>
      <c r="AZ587" s="21"/>
      <c r="BA587" s="21"/>
      <c r="BB587" s="21"/>
      <c r="BC587" s="37" t="s">
        <v>1221</v>
      </c>
      <c r="BD587" s="21"/>
      <c r="BE587" s="62" t="s">
        <v>1348</v>
      </c>
      <c r="BF587" s="21"/>
      <c r="BG587" s="21"/>
      <c r="BH587" s="21"/>
      <c r="BI587" s="21"/>
      <c r="BJ587" s="21"/>
      <c r="BK587" s="21"/>
      <c r="BL587" s="21"/>
      <c r="BM587" s="21"/>
      <c r="BN587" s="21"/>
      <c r="BO587" s="21"/>
      <c r="BP587" s="21"/>
      <c r="BQ587" s="21"/>
      <c r="BR587" s="21"/>
      <c r="BS587" s="21"/>
      <c r="BT587" s="21"/>
      <c r="BU587" s="21"/>
      <c r="BV587" s="21"/>
      <c r="BW587" s="63" t="s">
        <v>1111</v>
      </c>
      <c r="BX587" s="23" t="str">
        <f>_xlfn.XLOOKUP(BW587,dimensions_items!$B$4:$B$35,dimensions_items!$C$4:$C$35,"NULL",0)</f>
        <v>R5.2ASIA</v>
      </c>
      <c r="BY587" s="23" t="s">
        <v>50</v>
      </c>
      <c r="BZ587" s="67" t="s">
        <v>31</v>
      </c>
      <c r="CA587" s="22" t="s">
        <v>18</v>
      </c>
      <c r="CB587" s="67" t="s">
        <v>23</v>
      </c>
      <c r="CC587" s="21" t="str">
        <f t="shared" si="30"/>
        <v>NR</v>
      </c>
      <c r="CD587" s="21" t="str">
        <f t="shared" si="31"/>
        <v>U</v>
      </c>
      <c r="CE587" s="21" t="str">
        <f t="shared" si="32"/>
        <v>ASIA_CHN</v>
      </c>
      <c r="CF587" s="21">
        <f>IF(ISNUMBER(Table1[[#This Row],[concrete]]),Table1[[#This Row],[concrete]],IF(AND(ISNUMBER(Table1[[#This Row],[cement]]),ISNUMBER(Table1[[#This Row],[aggregates]])),Table1[[#This Row],[cement]]+Table1[[#This Row],[aggregates]],""))</f>
        <v>1635.42</v>
      </c>
    </row>
    <row r="588" spans="1:84">
      <c r="A588" s="10">
        <v>586</v>
      </c>
      <c r="B588" s="21" t="s">
        <v>227</v>
      </c>
      <c r="C588" s="37" t="s">
        <v>236</v>
      </c>
      <c r="D588" s="39">
        <v>1981</v>
      </c>
      <c r="E588" s="10">
        <v>2000</v>
      </c>
      <c r="F588" s="39">
        <v>49.65</v>
      </c>
      <c r="N588" s="120">
        <v>214.15</v>
      </c>
      <c r="O588" s="120">
        <f>(269.81 +267.33)</f>
        <v>537.14</v>
      </c>
      <c r="P588" s="120">
        <v>583.41</v>
      </c>
      <c r="U588" s="120">
        <v>2.4700000000000002</v>
      </c>
      <c r="AA588" s="120">
        <v>0</v>
      </c>
      <c r="AB588" s="120">
        <v>2.72</v>
      </c>
      <c r="AL588" s="21"/>
      <c r="AN588" s="37" t="s">
        <v>210</v>
      </c>
      <c r="AO588" s="21" t="s">
        <v>210</v>
      </c>
      <c r="AP588" s="37" t="s">
        <v>763</v>
      </c>
      <c r="AQ588" s="21" t="s">
        <v>121</v>
      </c>
      <c r="AR588" s="21"/>
      <c r="AS588" s="8" t="s">
        <v>1372</v>
      </c>
      <c r="AT588" s="39">
        <v>2020</v>
      </c>
      <c r="AU588" s="21" t="s">
        <v>1158</v>
      </c>
      <c r="AV588" s="37" t="s">
        <v>1150</v>
      </c>
      <c r="AW588" s="37" t="s">
        <v>1149</v>
      </c>
      <c r="AX588" s="50" t="s">
        <v>1335</v>
      </c>
      <c r="AY588" s="21" t="str">
        <f>"https://doi.org/"&amp;Table1[[#This Row],[DOI]]</f>
        <v>https://doi.org/10.1021/acs.est.9b07229</v>
      </c>
      <c r="AZ588" s="21"/>
      <c r="BA588" s="21"/>
      <c r="BB588" s="21"/>
      <c r="BC588" s="37" t="s">
        <v>1221</v>
      </c>
      <c r="BD588" s="21"/>
      <c r="BE588" s="62" t="s">
        <v>1348</v>
      </c>
      <c r="BF588" s="21"/>
      <c r="BG588" s="21"/>
      <c r="BH588" s="21"/>
      <c r="BI588" s="21"/>
      <c r="BJ588" s="21"/>
      <c r="BK588" s="21"/>
      <c r="BL588" s="21"/>
      <c r="BM588" s="21"/>
      <c r="BN588" s="21"/>
      <c r="BO588" s="21"/>
      <c r="BP588" s="21"/>
      <c r="BQ588" s="21"/>
      <c r="BR588" s="21"/>
      <c r="BS588" s="21"/>
      <c r="BT588" s="21"/>
      <c r="BU588" s="21"/>
      <c r="BV588" s="21"/>
      <c r="BW588" s="63" t="s">
        <v>1111</v>
      </c>
      <c r="BX588" s="23" t="str">
        <f>_xlfn.XLOOKUP(BW588,dimensions_items!$B$4:$B$35,dimensions_items!$C$4:$C$35,"NULL",0)</f>
        <v>R5.2ASIA</v>
      </c>
      <c r="BY588" s="23" t="s">
        <v>47</v>
      </c>
      <c r="BZ588" s="67" t="s">
        <v>31</v>
      </c>
      <c r="CA588" s="22" t="s">
        <v>18</v>
      </c>
      <c r="CB588" s="67" t="s">
        <v>23</v>
      </c>
      <c r="CC588" s="21" t="str">
        <f t="shared" si="30"/>
        <v>NR</v>
      </c>
      <c r="CD588" s="21" t="str">
        <f t="shared" si="31"/>
        <v>U</v>
      </c>
      <c r="CE588" s="21" t="str">
        <f t="shared" si="32"/>
        <v>ASIA_CHN</v>
      </c>
      <c r="CF588" s="21">
        <f>IF(ISNUMBER(Table1[[#This Row],[concrete]]),Table1[[#This Row],[concrete]],IF(AND(ISNUMBER(Table1[[#This Row],[cement]]),ISNUMBER(Table1[[#This Row],[aggregates]])),Table1[[#This Row],[cement]]+Table1[[#This Row],[aggregates]],""))</f>
        <v>751.29</v>
      </c>
    </row>
    <row r="589" spans="1:84">
      <c r="A589" s="10">
        <v>587</v>
      </c>
      <c r="B589" s="21" t="s">
        <v>227</v>
      </c>
      <c r="C589" s="37" t="s">
        <v>236</v>
      </c>
      <c r="D589" s="39">
        <v>1981</v>
      </c>
      <c r="E589" s="10">
        <v>2000</v>
      </c>
      <c r="F589" s="39">
        <v>49.92</v>
      </c>
      <c r="N589" s="120">
        <v>249.89</v>
      </c>
      <c r="O589" s="120">
        <f>(457.93+563.03)</f>
        <v>1020.96</v>
      </c>
      <c r="P589" s="120">
        <v>662.69</v>
      </c>
      <c r="U589" s="120">
        <v>2.4300000000000002</v>
      </c>
      <c r="AA589" s="120">
        <v>0</v>
      </c>
      <c r="AB589" s="120">
        <v>1.87</v>
      </c>
      <c r="AL589" s="21"/>
      <c r="AN589" s="37" t="s">
        <v>1115</v>
      </c>
      <c r="AO589" s="21" t="s">
        <v>380</v>
      </c>
      <c r="AP589" s="37" t="s">
        <v>763</v>
      </c>
      <c r="AQ589" s="21" t="s">
        <v>121</v>
      </c>
      <c r="AR589" s="21"/>
      <c r="AS589" s="8" t="s">
        <v>1372</v>
      </c>
      <c r="AT589" s="39">
        <v>2020</v>
      </c>
      <c r="AU589" s="21" t="s">
        <v>1158</v>
      </c>
      <c r="AV589" s="37" t="s">
        <v>1150</v>
      </c>
      <c r="AW589" s="37" t="s">
        <v>1149</v>
      </c>
      <c r="AX589" s="50" t="s">
        <v>1335</v>
      </c>
      <c r="AY589" s="21" t="str">
        <f>"https://doi.org/"&amp;Table1[[#This Row],[DOI]]</f>
        <v>https://doi.org/10.1021/acs.est.9b07229</v>
      </c>
      <c r="AZ589" s="21"/>
      <c r="BA589" s="21"/>
      <c r="BB589" s="21"/>
      <c r="BC589" s="37" t="s">
        <v>1221</v>
      </c>
      <c r="BD589" s="21"/>
      <c r="BE589" s="62" t="s">
        <v>1348</v>
      </c>
      <c r="BF589" s="21"/>
      <c r="BG589" s="21"/>
      <c r="BH589" s="21"/>
      <c r="BI589" s="21"/>
      <c r="BJ589" s="21"/>
      <c r="BK589" s="21"/>
      <c r="BL589" s="21"/>
      <c r="BM589" s="21"/>
      <c r="BN589" s="21"/>
      <c r="BO589" s="21"/>
      <c r="BP589" s="21"/>
      <c r="BQ589" s="21"/>
      <c r="BR589" s="21"/>
      <c r="BS589" s="21"/>
      <c r="BT589" s="21"/>
      <c r="BU589" s="21"/>
      <c r="BV589" s="21"/>
      <c r="BW589" s="63" t="s">
        <v>1111</v>
      </c>
      <c r="BX589" s="23" t="str">
        <f>_xlfn.XLOOKUP(BW589,dimensions_items!$B$4:$B$35,dimensions_items!$C$4:$C$35,"NULL",0)</f>
        <v>R5.2ASIA</v>
      </c>
      <c r="BY589" s="23" t="s">
        <v>49</v>
      </c>
      <c r="BZ589" s="67" t="s">
        <v>31</v>
      </c>
      <c r="CA589" s="22" t="s">
        <v>18</v>
      </c>
      <c r="CB589" s="67" t="s">
        <v>23</v>
      </c>
      <c r="CC589" s="21" t="str">
        <f t="shared" si="30"/>
        <v>NR</v>
      </c>
      <c r="CD589" s="21" t="str">
        <f t="shared" si="31"/>
        <v>U</v>
      </c>
      <c r="CE589" s="21" t="str">
        <f t="shared" si="32"/>
        <v>ASIA_CHN</v>
      </c>
      <c r="CF589" s="21">
        <f>IF(ISNUMBER(Table1[[#This Row],[concrete]]),Table1[[#This Row],[concrete]],IF(AND(ISNUMBER(Table1[[#This Row],[cement]]),ISNUMBER(Table1[[#This Row],[aggregates]])),Table1[[#This Row],[cement]]+Table1[[#This Row],[aggregates]],""))</f>
        <v>1270.8499999999999</v>
      </c>
    </row>
    <row r="590" spans="1:84">
      <c r="A590" s="10">
        <v>588</v>
      </c>
      <c r="B590" s="21" t="s">
        <v>227</v>
      </c>
      <c r="C590" s="37" t="s">
        <v>236</v>
      </c>
      <c r="D590" s="39">
        <v>1981</v>
      </c>
      <c r="E590" s="10">
        <v>2000</v>
      </c>
      <c r="F590" s="39">
        <v>23.12</v>
      </c>
      <c r="N590" s="120">
        <v>170.62</v>
      </c>
      <c r="O590" s="120">
        <f>(494.5 +549.49)</f>
        <v>1043.99</v>
      </c>
      <c r="P590" s="120">
        <v>776.62</v>
      </c>
      <c r="U590" s="120">
        <v>2.36</v>
      </c>
      <c r="AA590" s="120">
        <v>0</v>
      </c>
      <c r="AB590" s="120">
        <v>2.44</v>
      </c>
      <c r="AL590" s="21"/>
      <c r="AN590" s="37" t="s">
        <v>1116</v>
      </c>
      <c r="AO590" s="21" t="s">
        <v>1136</v>
      </c>
      <c r="AP590" s="37" t="s">
        <v>763</v>
      </c>
      <c r="AQ590" s="21" t="s">
        <v>121</v>
      </c>
      <c r="AR590" s="21"/>
      <c r="AS590" s="8" t="s">
        <v>1372</v>
      </c>
      <c r="AT590" s="39">
        <v>2020</v>
      </c>
      <c r="AU590" s="21" t="s">
        <v>1158</v>
      </c>
      <c r="AV590" s="37" t="s">
        <v>1150</v>
      </c>
      <c r="AW590" s="37" t="s">
        <v>1149</v>
      </c>
      <c r="AX590" s="50" t="s">
        <v>1335</v>
      </c>
      <c r="AY590" s="21" t="str">
        <f>"https://doi.org/"&amp;Table1[[#This Row],[DOI]]</f>
        <v>https://doi.org/10.1021/acs.est.9b07229</v>
      </c>
      <c r="AZ590" s="21"/>
      <c r="BA590" s="21"/>
      <c r="BB590" s="21"/>
      <c r="BC590" s="37" t="s">
        <v>1221</v>
      </c>
      <c r="BD590" s="21"/>
      <c r="BE590" s="62" t="s">
        <v>1348</v>
      </c>
      <c r="BF590" s="21"/>
      <c r="BG590" s="21"/>
      <c r="BH590" s="21"/>
      <c r="BI590" s="21"/>
      <c r="BJ590" s="21"/>
      <c r="BK590" s="21"/>
      <c r="BL590" s="21"/>
      <c r="BM590" s="21"/>
      <c r="BN590" s="21"/>
      <c r="BO590" s="21"/>
      <c r="BP590" s="21"/>
      <c r="BQ590" s="21"/>
      <c r="BR590" s="21"/>
      <c r="BS590" s="21"/>
      <c r="BT590" s="21"/>
      <c r="BU590" s="21"/>
      <c r="BV590" s="21"/>
      <c r="BW590" s="63" t="s">
        <v>1111</v>
      </c>
      <c r="BX590" s="23" t="str">
        <f>_xlfn.XLOOKUP(BW590,dimensions_items!$B$4:$B$35,dimensions_items!$C$4:$C$35,"NULL",0)</f>
        <v>R5.2ASIA</v>
      </c>
      <c r="BY590" s="23" t="s">
        <v>49</v>
      </c>
      <c r="BZ590" s="67" t="s">
        <v>31</v>
      </c>
      <c r="CA590" s="22" t="s">
        <v>18</v>
      </c>
      <c r="CB590" s="67" t="s">
        <v>23</v>
      </c>
      <c r="CC590" s="21" t="str">
        <f t="shared" si="30"/>
        <v>NR</v>
      </c>
      <c r="CD590" s="21" t="str">
        <f t="shared" si="31"/>
        <v>U</v>
      </c>
      <c r="CE590" s="21" t="str">
        <f t="shared" si="32"/>
        <v>ASIA_CHN</v>
      </c>
      <c r="CF590" s="21">
        <f>IF(ISNUMBER(Table1[[#This Row],[concrete]]),Table1[[#This Row],[concrete]],IF(AND(ISNUMBER(Table1[[#This Row],[cement]]),ISNUMBER(Table1[[#This Row],[aggregates]])),Table1[[#This Row],[cement]]+Table1[[#This Row],[aggregates]],""))</f>
        <v>1214.6100000000001</v>
      </c>
    </row>
    <row r="591" spans="1:84">
      <c r="A591" s="10">
        <v>589</v>
      </c>
      <c r="B591" s="21" t="s">
        <v>227</v>
      </c>
      <c r="C591" s="37" t="s">
        <v>236</v>
      </c>
      <c r="D591" s="39">
        <v>1981</v>
      </c>
      <c r="E591" s="10">
        <v>2000</v>
      </c>
      <c r="F591" s="39">
        <v>16.64</v>
      </c>
      <c r="N591" s="120">
        <v>114.3</v>
      </c>
      <c r="O591" s="120">
        <f>(226.15+ 262.58)</f>
        <v>488.73</v>
      </c>
      <c r="P591" s="120">
        <v>536</v>
      </c>
      <c r="U591" s="120">
        <v>0.68</v>
      </c>
      <c r="AA591" s="120">
        <v>0</v>
      </c>
      <c r="AB591" s="120">
        <v>1.1499999999999999</v>
      </c>
      <c r="AL591" s="21"/>
      <c r="AN591" s="37" t="s">
        <v>1117</v>
      </c>
      <c r="AO591" s="21" t="s">
        <v>118</v>
      </c>
      <c r="AP591" s="37" t="s">
        <v>763</v>
      </c>
      <c r="AQ591" s="21" t="s">
        <v>121</v>
      </c>
      <c r="AR591" s="21"/>
      <c r="AS591" s="8" t="s">
        <v>1372</v>
      </c>
      <c r="AT591" s="39">
        <v>2020</v>
      </c>
      <c r="AU591" s="21" t="s">
        <v>1158</v>
      </c>
      <c r="AV591" s="37" t="s">
        <v>1150</v>
      </c>
      <c r="AW591" s="37" t="s">
        <v>1149</v>
      </c>
      <c r="AX591" s="50" t="s">
        <v>1335</v>
      </c>
      <c r="AY591" s="21" t="str">
        <f>"https://doi.org/"&amp;Table1[[#This Row],[DOI]]</f>
        <v>https://doi.org/10.1021/acs.est.9b07229</v>
      </c>
      <c r="AZ591" s="21"/>
      <c r="BA591" s="21"/>
      <c r="BB591" s="21"/>
      <c r="BC591" s="37" t="s">
        <v>1221</v>
      </c>
      <c r="BD591" s="21"/>
      <c r="BE591" s="62" t="s">
        <v>1348</v>
      </c>
      <c r="BF591" s="21"/>
      <c r="BG591" s="21"/>
      <c r="BH591" s="21"/>
      <c r="BI591" s="21"/>
      <c r="BJ591" s="21"/>
      <c r="BK591" s="21"/>
      <c r="BL591" s="21"/>
      <c r="BM591" s="21"/>
      <c r="BN591" s="21"/>
      <c r="BO591" s="21"/>
      <c r="BP591" s="21"/>
      <c r="BQ591" s="21"/>
      <c r="BR591" s="21"/>
      <c r="BS591" s="21"/>
      <c r="BT591" s="21"/>
      <c r="BU591" s="21"/>
      <c r="BV591" s="21"/>
      <c r="BW591" s="63" t="s">
        <v>1111</v>
      </c>
      <c r="BX591" s="23" t="str">
        <f>_xlfn.XLOOKUP(BW591,dimensions_items!$B$4:$B$35,dimensions_items!$C$4:$C$35,"NULL",0)</f>
        <v>R5.2ASIA</v>
      </c>
      <c r="BY591" s="23" t="s">
        <v>42</v>
      </c>
      <c r="BZ591" s="67" t="s">
        <v>31</v>
      </c>
      <c r="CA591" s="22" t="s">
        <v>18</v>
      </c>
      <c r="CB591" s="67" t="s">
        <v>23</v>
      </c>
      <c r="CC591" s="21" t="str">
        <f t="shared" si="30"/>
        <v>RU</v>
      </c>
      <c r="CD591" s="21" t="str">
        <f t="shared" si="31"/>
        <v>U</v>
      </c>
      <c r="CE591" s="21" t="str">
        <f t="shared" si="32"/>
        <v>ASIA_CHN</v>
      </c>
      <c r="CF591" s="21">
        <f>IF(ISNUMBER(Table1[[#This Row],[concrete]]),Table1[[#This Row],[concrete]],IF(AND(ISNUMBER(Table1[[#This Row],[cement]]),ISNUMBER(Table1[[#This Row],[aggregates]])),Table1[[#This Row],[cement]]+Table1[[#This Row],[aggregates]],""))</f>
        <v>603.03</v>
      </c>
    </row>
    <row r="592" spans="1:84">
      <c r="A592" s="10">
        <v>590</v>
      </c>
      <c r="B592" s="21" t="s">
        <v>227</v>
      </c>
      <c r="C592" s="37" t="s">
        <v>236</v>
      </c>
      <c r="D592" s="39">
        <v>1981</v>
      </c>
      <c r="E592" s="10">
        <v>2000</v>
      </c>
      <c r="F592" s="39">
        <v>42.47</v>
      </c>
      <c r="N592" s="120">
        <v>220.72</v>
      </c>
      <c r="O592" s="120">
        <f>(936.15+ 754.89)</f>
        <v>1691.04</v>
      </c>
      <c r="P592" s="120">
        <v>644.5</v>
      </c>
      <c r="U592" s="120">
        <v>5.52</v>
      </c>
      <c r="AA592" s="120">
        <v>0</v>
      </c>
      <c r="AB592" s="120">
        <v>2.91</v>
      </c>
      <c r="AL592" s="21"/>
      <c r="AN592" s="37" t="s">
        <v>1118</v>
      </c>
      <c r="AO592" s="21" t="s">
        <v>1137</v>
      </c>
      <c r="AP592" s="37" t="s">
        <v>763</v>
      </c>
      <c r="AQ592" s="21" t="s">
        <v>121</v>
      </c>
      <c r="AR592" s="21"/>
      <c r="AS592" s="8" t="s">
        <v>1372</v>
      </c>
      <c r="AT592" s="39">
        <v>2020</v>
      </c>
      <c r="AU592" s="21" t="s">
        <v>1158</v>
      </c>
      <c r="AV592" s="37" t="s">
        <v>1150</v>
      </c>
      <c r="AW592" s="37" t="s">
        <v>1149</v>
      </c>
      <c r="AX592" s="50" t="s">
        <v>1335</v>
      </c>
      <c r="AY592" s="21" t="str">
        <f>"https://doi.org/"&amp;Table1[[#This Row],[DOI]]</f>
        <v>https://doi.org/10.1021/acs.est.9b07229</v>
      </c>
      <c r="AZ592" s="21"/>
      <c r="BA592" s="21"/>
      <c r="BB592" s="21"/>
      <c r="BC592" s="37" t="s">
        <v>1221</v>
      </c>
      <c r="BD592" s="21"/>
      <c r="BE592" s="62" t="s">
        <v>1348</v>
      </c>
      <c r="BF592" s="21"/>
      <c r="BG592" s="21"/>
      <c r="BH592" s="21"/>
      <c r="BI592" s="21"/>
      <c r="BJ592" s="21"/>
      <c r="BK592" s="21"/>
      <c r="BL592" s="21"/>
      <c r="BM592" s="21"/>
      <c r="BN592" s="21"/>
      <c r="BO592" s="21"/>
      <c r="BP592" s="21"/>
      <c r="BQ592" s="21"/>
      <c r="BR592" s="21"/>
      <c r="BS592" s="21"/>
      <c r="BT592" s="21"/>
      <c r="BU592" s="21"/>
      <c r="BV592" s="21"/>
      <c r="BW592" s="63" t="s">
        <v>1111</v>
      </c>
      <c r="BX592" s="23" t="str">
        <f>_xlfn.XLOOKUP(BW592,dimensions_items!$B$4:$B$35,dimensions_items!$C$4:$C$35,"NULL",0)</f>
        <v>R5.2ASIA</v>
      </c>
      <c r="BY592" s="23" t="s">
        <v>49</v>
      </c>
      <c r="BZ592" s="67" t="s">
        <v>31</v>
      </c>
      <c r="CA592" s="22" t="s">
        <v>18</v>
      </c>
      <c r="CB592" s="67" t="s">
        <v>23</v>
      </c>
      <c r="CC592" s="21" t="str">
        <f t="shared" si="30"/>
        <v>NR</v>
      </c>
      <c r="CD592" s="21" t="str">
        <f t="shared" si="31"/>
        <v>U</v>
      </c>
      <c r="CE592" s="21" t="str">
        <f t="shared" si="32"/>
        <v>ASIA_CHN</v>
      </c>
      <c r="CF592" s="21">
        <f>IF(ISNUMBER(Table1[[#This Row],[concrete]]),Table1[[#This Row],[concrete]],IF(AND(ISNUMBER(Table1[[#This Row],[cement]]),ISNUMBER(Table1[[#This Row],[aggregates]])),Table1[[#This Row],[cement]]+Table1[[#This Row],[aggregates]],""))</f>
        <v>1911.76</v>
      </c>
    </row>
    <row r="593" spans="1:84">
      <c r="A593" s="10">
        <v>591</v>
      </c>
      <c r="B593" s="21" t="s">
        <v>227</v>
      </c>
      <c r="C593" s="37" t="s">
        <v>236</v>
      </c>
      <c r="D593" s="39">
        <v>1981</v>
      </c>
      <c r="E593" s="10">
        <v>2000</v>
      </c>
      <c r="F593" s="39">
        <v>46.5</v>
      </c>
      <c r="N593" s="120">
        <v>175</v>
      </c>
      <c r="O593" s="120">
        <v>0</v>
      </c>
      <c r="P593" s="120">
        <v>833</v>
      </c>
      <c r="U593" s="120">
        <v>0</v>
      </c>
      <c r="AA593" s="120">
        <v>0</v>
      </c>
      <c r="AB593" s="120">
        <v>0</v>
      </c>
      <c r="AL593" s="21"/>
      <c r="AN593" s="37" t="s">
        <v>1119</v>
      </c>
      <c r="AO593" s="21" t="s">
        <v>1138</v>
      </c>
      <c r="AP593" s="37" t="s">
        <v>763</v>
      </c>
      <c r="AQ593" s="21" t="s">
        <v>121</v>
      </c>
      <c r="AR593" s="21"/>
      <c r="AS593" s="8" t="s">
        <v>1372</v>
      </c>
      <c r="AT593" s="39">
        <v>2020</v>
      </c>
      <c r="AU593" s="21" t="s">
        <v>1158</v>
      </c>
      <c r="AV593" s="37" t="s">
        <v>1150</v>
      </c>
      <c r="AW593" s="37" t="s">
        <v>1149</v>
      </c>
      <c r="AX593" s="50" t="s">
        <v>1335</v>
      </c>
      <c r="AY593" s="21" t="str">
        <f>"https://doi.org/"&amp;Table1[[#This Row],[DOI]]</f>
        <v>https://doi.org/10.1021/acs.est.9b07229</v>
      </c>
      <c r="AZ593" s="21"/>
      <c r="BA593" s="21"/>
      <c r="BB593" s="21"/>
      <c r="BC593" s="37" t="s">
        <v>1221</v>
      </c>
      <c r="BD593" s="21"/>
      <c r="BE593" s="62" t="s">
        <v>1348</v>
      </c>
      <c r="BF593" s="21"/>
      <c r="BG593" s="21"/>
      <c r="BH593" s="21"/>
      <c r="BI593" s="21"/>
      <c r="BJ593" s="21"/>
      <c r="BK593" s="21"/>
      <c r="BL593" s="21"/>
      <c r="BM593" s="21"/>
      <c r="BN593" s="21"/>
      <c r="BO593" s="21"/>
      <c r="BP593" s="21"/>
      <c r="BQ593" s="21"/>
      <c r="BR593" s="21"/>
      <c r="BS593" s="21"/>
      <c r="BT593" s="21"/>
      <c r="BU593" s="21"/>
      <c r="BV593" s="21"/>
      <c r="BW593" s="63" t="s">
        <v>1111</v>
      </c>
      <c r="BX593" s="23" t="str">
        <f>_xlfn.XLOOKUP(BW593,dimensions_items!$B$4:$B$35,dimensions_items!$C$4:$C$35,"NULL",0)</f>
        <v>R5.2ASIA</v>
      </c>
      <c r="BY593" s="23" t="s">
        <v>49</v>
      </c>
      <c r="BZ593" s="67" t="s">
        <v>31</v>
      </c>
      <c r="CA593" s="22" t="s">
        <v>18</v>
      </c>
      <c r="CB593" s="67" t="s">
        <v>23</v>
      </c>
      <c r="CC593" s="21" t="str">
        <f t="shared" si="30"/>
        <v>NR</v>
      </c>
      <c r="CD593" s="21" t="str">
        <f t="shared" si="31"/>
        <v>U</v>
      </c>
      <c r="CE593" s="21" t="str">
        <f t="shared" si="32"/>
        <v>ASIA_CHN</v>
      </c>
      <c r="CF593" s="21">
        <f>IF(ISNUMBER(Table1[[#This Row],[concrete]]),Table1[[#This Row],[concrete]],IF(AND(ISNUMBER(Table1[[#This Row],[cement]]),ISNUMBER(Table1[[#This Row],[aggregates]])),Table1[[#This Row],[cement]]+Table1[[#This Row],[aggregates]],""))</f>
        <v>175</v>
      </c>
    </row>
    <row r="594" spans="1:84">
      <c r="A594" s="10">
        <v>592</v>
      </c>
      <c r="B594" s="21" t="s">
        <v>227</v>
      </c>
      <c r="C594" s="37" t="s">
        <v>236</v>
      </c>
      <c r="D594" s="39">
        <v>1981</v>
      </c>
      <c r="E594" s="10">
        <v>2000</v>
      </c>
      <c r="F594" s="39">
        <v>0</v>
      </c>
      <c r="N594" s="120">
        <v>28.57</v>
      </c>
      <c r="O594" s="120">
        <f>(71.43+ 178.57)</f>
        <v>250</v>
      </c>
      <c r="P594" s="120">
        <v>1092.8599999999999</v>
      </c>
      <c r="U594" s="120">
        <v>0</v>
      </c>
      <c r="AA594" s="120">
        <v>0</v>
      </c>
      <c r="AB594" s="120">
        <v>0</v>
      </c>
      <c r="AL594" s="21"/>
      <c r="AN594" s="37" t="s">
        <v>1120</v>
      </c>
      <c r="AO594" s="21" t="s">
        <v>1139</v>
      </c>
      <c r="AP594" s="37" t="s">
        <v>763</v>
      </c>
      <c r="AQ594" s="21" t="s">
        <v>121</v>
      </c>
      <c r="AR594" s="21"/>
      <c r="AS594" s="8" t="s">
        <v>1372</v>
      </c>
      <c r="AT594" s="39">
        <v>2020</v>
      </c>
      <c r="AU594" s="21" t="s">
        <v>1158</v>
      </c>
      <c r="AV594" s="37" t="s">
        <v>1150</v>
      </c>
      <c r="AW594" s="37" t="s">
        <v>1149</v>
      </c>
      <c r="AX594" s="50" t="s">
        <v>1335</v>
      </c>
      <c r="AY594" s="21" t="str">
        <f>"https://doi.org/"&amp;Table1[[#This Row],[DOI]]</f>
        <v>https://doi.org/10.1021/acs.est.9b07229</v>
      </c>
      <c r="AZ594" s="21"/>
      <c r="BA594" s="21"/>
      <c r="BB594" s="21"/>
      <c r="BC594" s="37" t="s">
        <v>1221</v>
      </c>
      <c r="BD594" s="21"/>
      <c r="BE594" s="62" t="s">
        <v>1348</v>
      </c>
      <c r="BF594" s="21"/>
      <c r="BG594" s="21"/>
      <c r="BH594" s="21"/>
      <c r="BI594" s="21"/>
      <c r="BJ594" s="21"/>
      <c r="BK594" s="21"/>
      <c r="BL594" s="21"/>
      <c r="BM594" s="21"/>
      <c r="BN594" s="21"/>
      <c r="BO594" s="21"/>
      <c r="BP594" s="21"/>
      <c r="BQ594" s="21"/>
      <c r="BR594" s="21"/>
      <c r="BS594" s="21"/>
      <c r="BT594" s="21"/>
      <c r="BU594" s="21"/>
      <c r="BV594" s="21"/>
      <c r="BW594" s="63" t="s">
        <v>1111</v>
      </c>
      <c r="BX594" s="23" t="str">
        <f>_xlfn.XLOOKUP(BW594,dimensions_items!$B$4:$B$35,dimensions_items!$C$4:$C$35,"NULL",0)</f>
        <v>R5.2ASIA</v>
      </c>
      <c r="BY594" s="23" t="s">
        <v>49</v>
      </c>
      <c r="BZ594" s="67" t="s">
        <v>31</v>
      </c>
      <c r="CA594" s="22" t="s">
        <v>18</v>
      </c>
      <c r="CB594" s="67" t="s">
        <v>23</v>
      </c>
      <c r="CC594" s="21" t="str">
        <f t="shared" si="30"/>
        <v>NR</v>
      </c>
      <c r="CD594" s="21" t="str">
        <f t="shared" si="31"/>
        <v>U</v>
      </c>
      <c r="CE594" s="21" t="str">
        <f t="shared" si="32"/>
        <v>ASIA_CHN</v>
      </c>
      <c r="CF594" s="21">
        <f>IF(ISNUMBER(Table1[[#This Row],[concrete]]),Table1[[#This Row],[concrete]],IF(AND(ISNUMBER(Table1[[#This Row],[cement]]),ISNUMBER(Table1[[#This Row],[aggregates]])),Table1[[#This Row],[cement]]+Table1[[#This Row],[aggregates]],""))</f>
        <v>278.57</v>
      </c>
    </row>
    <row r="595" spans="1:84">
      <c r="A595" s="10">
        <v>593</v>
      </c>
      <c r="B595" s="21" t="s">
        <v>227</v>
      </c>
      <c r="C595" s="37" t="s">
        <v>236</v>
      </c>
      <c r="D595" s="39">
        <v>2001</v>
      </c>
      <c r="E595" s="10">
        <v>2018</v>
      </c>
      <c r="F595" s="39">
        <v>133.22999999999999</v>
      </c>
      <c r="J595" s="120">
        <v>2.38</v>
      </c>
      <c r="N595" s="120">
        <v>206.68</v>
      </c>
      <c r="O595" s="120">
        <f>(500.49+329.09)</f>
        <v>829.57999999999993</v>
      </c>
      <c r="P595" s="120">
        <v>88.64</v>
      </c>
      <c r="U595" s="120">
        <v>0</v>
      </c>
      <c r="AA595" s="120">
        <v>3.4</v>
      </c>
      <c r="AB595" s="120">
        <v>0</v>
      </c>
      <c r="AL595" s="21"/>
      <c r="AN595" s="37" t="s">
        <v>193</v>
      </c>
      <c r="AO595" s="37" t="s">
        <v>192</v>
      </c>
      <c r="AP595" s="37" t="s">
        <v>763</v>
      </c>
      <c r="AQ595" s="21" t="s">
        <v>121</v>
      </c>
      <c r="AR595" s="21"/>
      <c r="AS595" s="8" t="s">
        <v>1372</v>
      </c>
      <c r="AT595" s="39">
        <v>2020</v>
      </c>
      <c r="AU595" s="21" t="s">
        <v>1158</v>
      </c>
      <c r="AV595" s="37" t="s">
        <v>1150</v>
      </c>
      <c r="AW595" s="37" t="s">
        <v>1149</v>
      </c>
      <c r="AX595" s="50" t="s">
        <v>1335</v>
      </c>
      <c r="AY595" s="21" t="str">
        <f>"https://doi.org/"&amp;Table1[[#This Row],[DOI]]</f>
        <v>https://doi.org/10.1021/acs.est.9b07229</v>
      </c>
      <c r="AZ595" s="21"/>
      <c r="BA595" s="21"/>
      <c r="BB595" s="21"/>
      <c r="BC595" s="37" t="s">
        <v>1222</v>
      </c>
      <c r="BD595" s="21"/>
      <c r="BE595" s="62" t="s">
        <v>1348</v>
      </c>
      <c r="BF595" s="21"/>
      <c r="BG595" s="21"/>
      <c r="BH595" s="21"/>
      <c r="BI595" s="21"/>
      <c r="BJ595" s="21"/>
      <c r="BK595" s="21"/>
      <c r="BL595" s="21"/>
      <c r="BM595" s="21"/>
      <c r="BN595" s="21"/>
      <c r="BO595" s="21"/>
      <c r="BP595" s="21"/>
      <c r="BQ595" s="21"/>
      <c r="BR595" s="21"/>
      <c r="BS595" s="21"/>
      <c r="BT595" s="21"/>
      <c r="BU595" s="21"/>
      <c r="BV595" s="21"/>
      <c r="BW595" s="63" t="s">
        <v>1111</v>
      </c>
      <c r="BX595" s="23" t="str">
        <f>_xlfn.XLOOKUP(BW595,dimensions_items!$B$4:$B$35,dimensions_items!$C$4:$C$35,"NULL",0)</f>
        <v>R5.2ASIA</v>
      </c>
      <c r="BY595" s="23" t="s">
        <v>46</v>
      </c>
      <c r="BZ595" s="67" t="s">
        <v>31</v>
      </c>
      <c r="CA595" s="22" t="s">
        <v>18</v>
      </c>
      <c r="CB595" s="67" t="s">
        <v>23</v>
      </c>
      <c r="CC595" s="21" t="str">
        <f t="shared" si="30"/>
        <v>NR</v>
      </c>
      <c r="CD595" s="21" t="str">
        <f t="shared" si="31"/>
        <v>U</v>
      </c>
      <c r="CE595" s="21" t="str">
        <f t="shared" si="32"/>
        <v>ASIA_CHN</v>
      </c>
      <c r="CF595" s="21">
        <f>IF(ISNUMBER(Table1[[#This Row],[concrete]]),Table1[[#This Row],[concrete]],IF(AND(ISNUMBER(Table1[[#This Row],[cement]]),ISNUMBER(Table1[[#This Row],[aggregates]])),Table1[[#This Row],[cement]]+Table1[[#This Row],[aggregates]],""))</f>
        <v>1036.26</v>
      </c>
    </row>
    <row r="596" spans="1:84">
      <c r="A596" s="10">
        <v>594</v>
      </c>
      <c r="B596" s="21" t="s">
        <v>227</v>
      </c>
      <c r="C596" s="37" t="s">
        <v>236</v>
      </c>
      <c r="D596" s="39">
        <v>2001</v>
      </c>
      <c r="E596" s="10">
        <v>2018</v>
      </c>
      <c r="F596" s="39">
        <v>70.72</v>
      </c>
      <c r="J596" s="120">
        <v>0</v>
      </c>
      <c r="N596" s="120">
        <v>138.47999999999999</v>
      </c>
      <c r="O596" s="120">
        <f>(370.09 +421)</f>
        <v>791.08999999999992</v>
      </c>
      <c r="P596" s="120">
        <v>0</v>
      </c>
      <c r="U596" s="120">
        <v>0.13</v>
      </c>
      <c r="AA596" s="120">
        <v>0</v>
      </c>
      <c r="AB596" s="120">
        <v>0</v>
      </c>
      <c r="AL596" s="21"/>
      <c r="AN596" s="37" t="s">
        <v>1105</v>
      </c>
      <c r="AO596" s="37" t="s">
        <v>1133</v>
      </c>
      <c r="AP596" s="37" t="s">
        <v>763</v>
      </c>
      <c r="AQ596" s="21" t="s">
        <v>121</v>
      </c>
      <c r="AR596" s="21"/>
      <c r="AS596" s="8" t="s">
        <v>1372</v>
      </c>
      <c r="AT596" s="39">
        <v>2020</v>
      </c>
      <c r="AU596" s="21" t="s">
        <v>1158</v>
      </c>
      <c r="AV596" s="37" t="s">
        <v>1150</v>
      </c>
      <c r="AW596" s="37" t="s">
        <v>1149</v>
      </c>
      <c r="AX596" s="50" t="s">
        <v>1335</v>
      </c>
      <c r="AY596" s="21" t="str">
        <f>"https://doi.org/"&amp;Table1[[#This Row],[DOI]]</f>
        <v>https://doi.org/10.1021/acs.est.9b07229</v>
      </c>
      <c r="AZ596" s="21"/>
      <c r="BA596" s="21"/>
      <c r="BB596" s="21"/>
      <c r="BC596" s="37" t="s">
        <v>1222</v>
      </c>
      <c r="BD596" s="21"/>
      <c r="BE596" s="62" t="s">
        <v>1348</v>
      </c>
      <c r="BF596" s="21"/>
      <c r="BG596" s="21"/>
      <c r="BH596" s="21"/>
      <c r="BI596" s="21"/>
      <c r="BJ596" s="21"/>
      <c r="BK596" s="21"/>
      <c r="BL596" s="21"/>
      <c r="BM596" s="21"/>
      <c r="BN596" s="21"/>
      <c r="BO596" s="21"/>
      <c r="BP596" s="21"/>
      <c r="BQ596" s="21"/>
      <c r="BR596" s="21"/>
      <c r="BS596" s="21"/>
      <c r="BT596" s="21"/>
      <c r="BU596" s="21"/>
      <c r="BV596" s="21"/>
      <c r="BW596" s="63" t="s">
        <v>1111</v>
      </c>
      <c r="BX596" s="23" t="str">
        <f>_xlfn.XLOOKUP(BW596,dimensions_items!$B$4:$B$35,dimensions_items!$C$4:$C$35,"NULL",0)</f>
        <v>R5.2ASIA</v>
      </c>
      <c r="BY596" s="23" t="s">
        <v>49</v>
      </c>
      <c r="BZ596" s="67" t="s">
        <v>31</v>
      </c>
      <c r="CA596" s="22" t="s">
        <v>18</v>
      </c>
      <c r="CB596" s="67" t="s">
        <v>23</v>
      </c>
      <c r="CC596" s="21" t="str">
        <f t="shared" si="30"/>
        <v>NR</v>
      </c>
      <c r="CD596" s="21" t="str">
        <f t="shared" si="31"/>
        <v>U</v>
      </c>
      <c r="CE596" s="21" t="str">
        <f t="shared" si="32"/>
        <v>ASIA_CHN</v>
      </c>
      <c r="CF596" s="21">
        <f>IF(ISNUMBER(Table1[[#This Row],[concrete]]),Table1[[#This Row],[concrete]],IF(AND(ISNUMBER(Table1[[#This Row],[cement]]),ISNUMBER(Table1[[#This Row],[aggregates]])),Table1[[#This Row],[cement]]+Table1[[#This Row],[aggregates]],""))</f>
        <v>929.56999999999994</v>
      </c>
    </row>
    <row r="597" spans="1:84">
      <c r="A597" s="10">
        <v>595</v>
      </c>
      <c r="B597" s="21" t="s">
        <v>227</v>
      </c>
      <c r="C597" s="37" t="s">
        <v>236</v>
      </c>
      <c r="D597" s="39">
        <v>2001</v>
      </c>
      <c r="E597" s="10">
        <v>2018</v>
      </c>
      <c r="F597" s="39">
        <v>0</v>
      </c>
      <c r="J597" s="120">
        <v>0</v>
      </c>
      <c r="N597" s="120">
        <v>45.45</v>
      </c>
      <c r="O597" s="120">
        <f>(65.91 +349.09)</f>
        <v>415</v>
      </c>
      <c r="P597" s="120">
        <v>185.45</v>
      </c>
      <c r="U597" s="120">
        <v>0</v>
      </c>
      <c r="AA597" s="120">
        <v>0</v>
      </c>
      <c r="AB597" s="120">
        <v>0</v>
      </c>
      <c r="AL597" s="21"/>
      <c r="AN597" s="37" t="s">
        <v>1113</v>
      </c>
      <c r="AO597" s="37" t="s">
        <v>683</v>
      </c>
      <c r="AP597" s="37" t="s">
        <v>763</v>
      </c>
      <c r="AQ597" s="21" t="s">
        <v>121</v>
      </c>
      <c r="AR597" s="21"/>
      <c r="AS597" s="8" t="s">
        <v>1372</v>
      </c>
      <c r="AT597" s="39">
        <v>2020</v>
      </c>
      <c r="AU597" s="21" t="s">
        <v>1158</v>
      </c>
      <c r="AV597" s="37" t="s">
        <v>1150</v>
      </c>
      <c r="AW597" s="37" t="s">
        <v>1149</v>
      </c>
      <c r="AX597" s="50" t="s">
        <v>1335</v>
      </c>
      <c r="AY597" s="21" t="str">
        <f>"https://doi.org/"&amp;Table1[[#This Row],[DOI]]</f>
        <v>https://doi.org/10.1021/acs.est.9b07229</v>
      </c>
      <c r="AZ597" s="21"/>
      <c r="BA597" s="21"/>
      <c r="BB597" s="21"/>
      <c r="BC597" s="37" t="s">
        <v>1222</v>
      </c>
      <c r="BD597" s="21"/>
      <c r="BE597" s="62" t="s">
        <v>1348</v>
      </c>
      <c r="BF597" s="21"/>
      <c r="BG597" s="21"/>
      <c r="BH597" s="21"/>
      <c r="BI597" s="21"/>
      <c r="BJ597" s="21"/>
      <c r="BK597" s="21"/>
      <c r="BL597" s="21"/>
      <c r="BM597" s="21"/>
      <c r="BN597" s="21"/>
      <c r="BO597" s="21"/>
      <c r="BP597" s="21"/>
      <c r="BQ597" s="21"/>
      <c r="BR597" s="21"/>
      <c r="BS597" s="21"/>
      <c r="BT597" s="21"/>
      <c r="BU597" s="21"/>
      <c r="BV597" s="21"/>
      <c r="BW597" s="63" t="s">
        <v>1111</v>
      </c>
      <c r="BX597" s="23" t="str">
        <f>_xlfn.XLOOKUP(BW597,dimensions_items!$B$4:$B$35,dimensions_items!$C$4:$C$35,"NULL",0)</f>
        <v>R5.2ASIA</v>
      </c>
      <c r="BY597" s="23" t="s">
        <v>48</v>
      </c>
      <c r="BZ597" s="67" t="s">
        <v>31</v>
      </c>
      <c r="CA597" s="22" t="s">
        <v>18</v>
      </c>
      <c r="CB597" s="67" t="s">
        <v>23</v>
      </c>
      <c r="CC597" s="21" t="str">
        <f t="shared" si="30"/>
        <v>NR</v>
      </c>
      <c r="CD597" s="21" t="str">
        <f t="shared" si="31"/>
        <v>U</v>
      </c>
      <c r="CE597" s="21" t="str">
        <f t="shared" si="32"/>
        <v>ASIA_CHN</v>
      </c>
      <c r="CF597" s="21">
        <f>IF(ISNUMBER(Table1[[#This Row],[concrete]]),Table1[[#This Row],[concrete]],IF(AND(ISNUMBER(Table1[[#This Row],[cement]]),ISNUMBER(Table1[[#This Row],[aggregates]])),Table1[[#This Row],[cement]]+Table1[[#This Row],[aggregates]],""))</f>
        <v>460.45</v>
      </c>
    </row>
    <row r="598" spans="1:84">
      <c r="A598" s="10">
        <v>596</v>
      </c>
      <c r="B598" s="21" t="s">
        <v>227</v>
      </c>
      <c r="C598" s="37" t="s">
        <v>236</v>
      </c>
      <c r="D598" s="39">
        <v>2001</v>
      </c>
      <c r="E598" s="10">
        <v>2018</v>
      </c>
      <c r="F598" s="39">
        <v>71.11</v>
      </c>
      <c r="J598" s="120">
        <v>1.28</v>
      </c>
      <c r="N598" s="120">
        <v>146.94999999999999</v>
      </c>
      <c r="O598" s="120">
        <v>23.19</v>
      </c>
      <c r="P598" s="120">
        <v>263.5</v>
      </c>
      <c r="U598" s="120">
        <v>0</v>
      </c>
      <c r="AA598" s="120">
        <v>0</v>
      </c>
      <c r="AB598" s="120">
        <v>0</v>
      </c>
      <c r="AL598" s="24"/>
      <c r="AN598" s="37" t="s">
        <v>1114</v>
      </c>
      <c r="AO598" s="37" t="s">
        <v>1135</v>
      </c>
      <c r="AP598" s="37" t="s">
        <v>763</v>
      </c>
      <c r="AQ598" s="21" t="s">
        <v>121</v>
      </c>
      <c r="AR598" s="21"/>
      <c r="AS598" s="8" t="s">
        <v>1372</v>
      </c>
      <c r="AT598" s="39">
        <v>2020</v>
      </c>
      <c r="AU598" s="21" t="s">
        <v>1158</v>
      </c>
      <c r="AV598" s="37" t="s">
        <v>1150</v>
      </c>
      <c r="AW598" s="37" t="s">
        <v>1149</v>
      </c>
      <c r="AX598" s="50" t="s">
        <v>1335</v>
      </c>
      <c r="AY598" s="21" t="str">
        <f>"https://doi.org/"&amp;Table1[[#This Row],[DOI]]</f>
        <v>https://doi.org/10.1021/acs.est.9b07229</v>
      </c>
      <c r="AZ598" s="21"/>
      <c r="BA598" s="21"/>
      <c r="BB598" s="21"/>
      <c r="BC598" s="37" t="s">
        <v>1222</v>
      </c>
      <c r="BD598" s="21"/>
      <c r="BE598" s="62" t="s">
        <v>1348</v>
      </c>
      <c r="BF598" s="21"/>
      <c r="BG598" s="21"/>
      <c r="BH598" s="21"/>
      <c r="BI598" s="21"/>
      <c r="BJ598" s="21"/>
      <c r="BK598" s="21"/>
      <c r="BL598" s="21"/>
      <c r="BM598" s="21"/>
      <c r="BN598" s="21"/>
      <c r="BO598" s="21"/>
      <c r="BP598" s="21"/>
      <c r="BQ598" s="21"/>
      <c r="BR598" s="21"/>
      <c r="BS598" s="21"/>
      <c r="BT598" s="21"/>
      <c r="BU598" s="21"/>
      <c r="BV598" s="21"/>
      <c r="BW598" s="63" t="s">
        <v>1111</v>
      </c>
      <c r="BX598" s="23" t="str">
        <f>_xlfn.XLOOKUP(BW598,dimensions_items!$B$4:$B$35,dimensions_items!$C$4:$C$35,"NULL",0)</f>
        <v>R5.2ASIA</v>
      </c>
      <c r="BY598" s="23" t="s">
        <v>50</v>
      </c>
      <c r="BZ598" s="67" t="s">
        <v>31</v>
      </c>
      <c r="CA598" s="22" t="s">
        <v>18</v>
      </c>
      <c r="CB598" s="67" t="s">
        <v>23</v>
      </c>
      <c r="CC598" s="21" t="str">
        <f t="shared" si="30"/>
        <v>NR</v>
      </c>
      <c r="CD598" s="21" t="str">
        <f t="shared" si="31"/>
        <v>U</v>
      </c>
      <c r="CE598" s="21" t="str">
        <f t="shared" si="32"/>
        <v>ASIA_CHN</v>
      </c>
      <c r="CF598" s="21">
        <f>IF(ISNUMBER(Table1[[#This Row],[concrete]]),Table1[[#This Row],[concrete]],IF(AND(ISNUMBER(Table1[[#This Row],[cement]]),ISNUMBER(Table1[[#This Row],[aggregates]])),Table1[[#This Row],[cement]]+Table1[[#This Row],[aggregates]],""))</f>
        <v>170.14</v>
      </c>
    </row>
    <row r="599" spans="1:84">
      <c r="A599" s="10">
        <v>597</v>
      </c>
      <c r="B599" s="21" t="s">
        <v>227</v>
      </c>
      <c r="C599" s="37" t="s">
        <v>236</v>
      </c>
      <c r="D599" s="39">
        <v>2001</v>
      </c>
      <c r="E599" s="10">
        <v>2018</v>
      </c>
      <c r="F599" s="39">
        <v>40.479999999999997</v>
      </c>
      <c r="J599" s="120">
        <v>6.05</v>
      </c>
      <c r="N599" s="120">
        <v>154.72999999999999</v>
      </c>
      <c r="O599" s="120">
        <f>(216.67 +144.4)</f>
        <v>361.07</v>
      </c>
      <c r="P599" s="120">
        <v>188.26</v>
      </c>
      <c r="U599" s="120">
        <v>0.24</v>
      </c>
      <c r="AA599" s="120">
        <v>0</v>
      </c>
      <c r="AB599" s="120">
        <v>0</v>
      </c>
      <c r="AL599" s="21"/>
      <c r="AN599" s="37" t="s">
        <v>210</v>
      </c>
      <c r="AO599" s="37" t="s">
        <v>210</v>
      </c>
      <c r="AP599" s="37" t="s">
        <v>763</v>
      </c>
      <c r="AQ599" s="21" t="s">
        <v>121</v>
      </c>
      <c r="AR599" s="21"/>
      <c r="AS599" s="8" t="s">
        <v>1372</v>
      </c>
      <c r="AT599" s="39">
        <v>2020</v>
      </c>
      <c r="AU599" s="21" t="s">
        <v>1158</v>
      </c>
      <c r="AV599" s="37" t="s">
        <v>1150</v>
      </c>
      <c r="AW599" s="37" t="s">
        <v>1149</v>
      </c>
      <c r="AX599" s="50" t="s">
        <v>1335</v>
      </c>
      <c r="AY599" s="21" t="str">
        <f>"https://doi.org/"&amp;Table1[[#This Row],[DOI]]</f>
        <v>https://doi.org/10.1021/acs.est.9b07229</v>
      </c>
      <c r="AZ599" s="21"/>
      <c r="BA599" s="21"/>
      <c r="BB599" s="21"/>
      <c r="BC599" s="37" t="s">
        <v>1222</v>
      </c>
      <c r="BD599" s="21"/>
      <c r="BE599" s="62" t="s">
        <v>1348</v>
      </c>
      <c r="BF599" s="21"/>
      <c r="BG599" s="21"/>
      <c r="BH599" s="21"/>
      <c r="BI599" s="21"/>
      <c r="BJ599" s="21"/>
      <c r="BK599" s="21"/>
      <c r="BL599" s="21"/>
      <c r="BM599" s="21"/>
      <c r="BN599" s="21"/>
      <c r="BO599" s="21"/>
      <c r="BP599" s="21"/>
      <c r="BQ599" s="21"/>
      <c r="BR599" s="21"/>
      <c r="BS599" s="21"/>
      <c r="BT599" s="21"/>
      <c r="BU599" s="21"/>
      <c r="BV599" s="21"/>
      <c r="BW599" s="63" t="s">
        <v>1111</v>
      </c>
      <c r="BX599" s="23" t="str">
        <f>_xlfn.XLOOKUP(BW599,dimensions_items!$B$4:$B$35,dimensions_items!$C$4:$C$35,"NULL",0)</f>
        <v>R5.2ASIA</v>
      </c>
      <c r="BY599" s="23" t="s">
        <v>47</v>
      </c>
      <c r="BZ599" s="67" t="s">
        <v>31</v>
      </c>
      <c r="CA599" s="29" t="s">
        <v>18</v>
      </c>
      <c r="CB599" s="67" t="s">
        <v>23</v>
      </c>
      <c r="CC599" s="21" t="str">
        <f t="shared" si="30"/>
        <v>NR</v>
      </c>
      <c r="CD599" s="21" t="str">
        <f t="shared" si="31"/>
        <v>U</v>
      </c>
      <c r="CE599" s="21" t="str">
        <f t="shared" si="32"/>
        <v>ASIA_CHN</v>
      </c>
      <c r="CF599" s="21">
        <f>IF(ISNUMBER(Table1[[#This Row],[concrete]]),Table1[[#This Row],[concrete]],IF(AND(ISNUMBER(Table1[[#This Row],[cement]]),ISNUMBER(Table1[[#This Row],[aggregates]])),Table1[[#This Row],[cement]]+Table1[[#This Row],[aggregates]],""))</f>
        <v>515.79999999999995</v>
      </c>
    </row>
    <row r="600" spans="1:84">
      <c r="A600" s="10">
        <v>598</v>
      </c>
      <c r="B600" s="21" t="s">
        <v>227</v>
      </c>
      <c r="C600" s="37" t="s">
        <v>236</v>
      </c>
      <c r="D600" s="39">
        <v>2001</v>
      </c>
      <c r="E600" s="10">
        <v>2018</v>
      </c>
      <c r="F600" s="39">
        <v>92.44</v>
      </c>
      <c r="J600" s="120">
        <v>1.96</v>
      </c>
      <c r="N600" s="120">
        <v>186.89</v>
      </c>
      <c r="O600" s="120">
        <f>(456.8 +301.67)</f>
        <v>758.47</v>
      </c>
      <c r="P600" s="120">
        <v>373.29</v>
      </c>
      <c r="U600" s="120">
        <v>0.09</v>
      </c>
      <c r="AA600" s="120">
        <v>2.0499999999999998</v>
      </c>
      <c r="AB600" s="120">
        <v>0</v>
      </c>
      <c r="AL600" s="21"/>
      <c r="AN600" s="37" t="s">
        <v>1105</v>
      </c>
      <c r="AO600" s="37" t="s">
        <v>380</v>
      </c>
      <c r="AP600" s="37" t="s">
        <v>763</v>
      </c>
      <c r="AQ600" s="21" t="s">
        <v>121</v>
      </c>
      <c r="AR600" s="21"/>
      <c r="AS600" s="8" t="s">
        <v>1372</v>
      </c>
      <c r="AT600" s="39">
        <v>2020</v>
      </c>
      <c r="AU600" s="21" t="s">
        <v>1158</v>
      </c>
      <c r="AV600" s="37" t="s">
        <v>1150</v>
      </c>
      <c r="AW600" s="37" t="s">
        <v>1149</v>
      </c>
      <c r="AX600" s="50" t="s">
        <v>1335</v>
      </c>
      <c r="AY600" s="21" t="str">
        <f>"https://doi.org/"&amp;Table1[[#This Row],[DOI]]</f>
        <v>https://doi.org/10.1021/acs.est.9b07229</v>
      </c>
      <c r="AZ600" s="21"/>
      <c r="BA600" s="21"/>
      <c r="BB600" s="21"/>
      <c r="BC600" s="37" t="s">
        <v>1222</v>
      </c>
      <c r="BD600" s="21"/>
      <c r="BE600" s="62" t="s">
        <v>1348</v>
      </c>
      <c r="BF600" s="21"/>
      <c r="BG600" s="21"/>
      <c r="BH600" s="21"/>
      <c r="BI600" s="21"/>
      <c r="BJ600" s="21"/>
      <c r="BK600" s="21"/>
      <c r="BL600" s="21"/>
      <c r="BM600" s="21"/>
      <c r="BN600" s="21"/>
      <c r="BO600" s="21"/>
      <c r="BP600" s="21"/>
      <c r="BQ600" s="21"/>
      <c r="BR600" s="21"/>
      <c r="BS600" s="21"/>
      <c r="BT600" s="21"/>
      <c r="BU600" s="21"/>
      <c r="BV600" s="21"/>
      <c r="BW600" s="63" t="s">
        <v>1111</v>
      </c>
      <c r="BX600" s="23" t="str">
        <f>_xlfn.XLOOKUP(BW600,dimensions_items!$B$4:$B$35,dimensions_items!$C$4:$C$35,"NULL",0)</f>
        <v>R5.2ASIA</v>
      </c>
      <c r="BY600" s="23" t="s">
        <v>49</v>
      </c>
      <c r="BZ600" s="67" t="s">
        <v>31</v>
      </c>
      <c r="CA600" s="22" t="s">
        <v>18</v>
      </c>
      <c r="CB600" s="67" t="s">
        <v>23</v>
      </c>
      <c r="CC600" s="21" t="str">
        <f t="shared" si="30"/>
        <v>NR</v>
      </c>
      <c r="CD600" s="21" t="str">
        <f t="shared" si="31"/>
        <v>U</v>
      </c>
      <c r="CE600" s="21" t="str">
        <f t="shared" si="32"/>
        <v>ASIA_CHN</v>
      </c>
      <c r="CF600" s="21">
        <f>IF(ISNUMBER(Table1[[#This Row],[concrete]]),Table1[[#This Row],[concrete]],IF(AND(ISNUMBER(Table1[[#This Row],[cement]]),ISNUMBER(Table1[[#This Row],[aggregates]])),Table1[[#This Row],[cement]]+Table1[[#This Row],[aggregates]],""))</f>
        <v>945.36</v>
      </c>
    </row>
    <row r="601" spans="1:84">
      <c r="A601" s="10">
        <v>599</v>
      </c>
      <c r="B601" s="21" t="s">
        <v>227</v>
      </c>
      <c r="C601" s="37" t="s">
        <v>236</v>
      </c>
      <c r="D601" s="39">
        <v>2001</v>
      </c>
      <c r="E601" s="10">
        <v>2018</v>
      </c>
      <c r="F601" s="39">
        <v>50.64</v>
      </c>
      <c r="J601" s="120">
        <v>0</v>
      </c>
      <c r="N601" s="120">
        <v>215.99</v>
      </c>
      <c r="O601" s="120">
        <f>(636.63 +614.64)</f>
        <v>1251.27</v>
      </c>
      <c r="P601" s="120">
        <v>0</v>
      </c>
      <c r="U601" s="120">
        <v>0.1</v>
      </c>
      <c r="AA601" s="120">
        <v>0</v>
      </c>
      <c r="AB601" s="120">
        <v>0</v>
      </c>
      <c r="AL601" s="21"/>
      <c r="AN601" s="37" t="s">
        <v>1116</v>
      </c>
      <c r="AO601" s="37" t="s">
        <v>637</v>
      </c>
      <c r="AP601" s="37" t="s">
        <v>763</v>
      </c>
      <c r="AQ601" s="21" t="s">
        <v>121</v>
      </c>
      <c r="AR601" s="21"/>
      <c r="AS601" s="8" t="s">
        <v>1372</v>
      </c>
      <c r="AT601" s="39">
        <v>2020</v>
      </c>
      <c r="AU601" s="21" t="s">
        <v>1158</v>
      </c>
      <c r="AV601" s="37" t="s">
        <v>1150</v>
      </c>
      <c r="AW601" s="37" t="s">
        <v>1149</v>
      </c>
      <c r="AX601" s="50" t="s">
        <v>1335</v>
      </c>
      <c r="AY601" s="21" t="str">
        <f>"https://doi.org/"&amp;Table1[[#This Row],[DOI]]</f>
        <v>https://doi.org/10.1021/acs.est.9b07229</v>
      </c>
      <c r="AZ601" s="21"/>
      <c r="BA601" s="21"/>
      <c r="BB601" s="21"/>
      <c r="BC601" s="37" t="s">
        <v>1222</v>
      </c>
      <c r="BD601" s="21"/>
      <c r="BE601" s="62" t="s">
        <v>1348</v>
      </c>
      <c r="BF601" s="21"/>
      <c r="BG601" s="21"/>
      <c r="BH601" s="21"/>
      <c r="BI601" s="21"/>
      <c r="BJ601" s="21"/>
      <c r="BK601" s="21"/>
      <c r="BL601" s="21"/>
      <c r="BM601" s="21"/>
      <c r="BN601" s="21"/>
      <c r="BO601" s="21"/>
      <c r="BP601" s="21"/>
      <c r="BQ601" s="21"/>
      <c r="BR601" s="21"/>
      <c r="BS601" s="21"/>
      <c r="BT601" s="21"/>
      <c r="BU601" s="21"/>
      <c r="BV601" s="21"/>
      <c r="BW601" s="63" t="s">
        <v>1111</v>
      </c>
      <c r="BX601" s="23" t="str">
        <f>_xlfn.XLOOKUP(BW601,dimensions_items!$B$4:$B$35,dimensions_items!$C$4:$C$35,"NULL",0)</f>
        <v>R5.2ASIA</v>
      </c>
      <c r="BY601" s="23" t="s">
        <v>49</v>
      </c>
      <c r="BZ601" s="67" t="s">
        <v>31</v>
      </c>
      <c r="CA601" s="22" t="s">
        <v>18</v>
      </c>
      <c r="CB601" s="67" t="s">
        <v>23</v>
      </c>
      <c r="CC601" s="21" t="str">
        <f t="shared" si="30"/>
        <v>NR</v>
      </c>
      <c r="CD601" s="21" t="str">
        <f t="shared" si="31"/>
        <v>U</v>
      </c>
      <c r="CE601" s="21" t="str">
        <f t="shared" si="32"/>
        <v>ASIA_CHN</v>
      </c>
      <c r="CF601" s="21">
        <f>IF(ISNUMBER(Table1[[#This Row],[concrete]]),Table1[[#This Row],[concrete]],IF(AND(ISNUMBER(Table1[[#This Row],[cement]]),ISNUMBER(Table1[[#This Row],[aggregates]])),Table1[[#This Row],[cement]]+Table1[[#This Row],[aggregates]],""))</f>
        <v>1467.26</v>
      </c>
    </row>
    <row r="602" spans="1:84">
      <c r="A602" s="10">
        <v>600</v>
      </c>
      <c r="B602" s="21" t="s">
        <v>227</v>
      </c>
      <c r="C602" s="37" t="s">
        <v>236</v>
      </c>
      <c r="D602" s="39">
        <v>2001</v>
      </c>
      <c r="E602" s="10">
        <v>2018</v>
      </c>
      <c r="F602" s="39">
        <v>25.85</v>
      </c>
      <c r="J602" s="120">
        <v>9.27</v>
      </c>
      <c r="N602" s="120">
        <v>84.66</v>
      </c>
      <c r="O602" s="120">
        <f>(192.3 +214.52)</f>
        <v>406.82000000000005</v>
      </c>
      <c r="P602" s="120">
        <v>319.47000000000003</v>
      </c>
      <c r="U602" s="120">
        <v>0.02</v>
      </c>
      <c r="AA602" s="120">
        <v>0.45</v>
      </c>
      <c r="AB602" s="120">
        <v>0.05</v>
      </c>
      <c r="AL602" s="21"/>
      <c r="AN602" s="37" t="s">
        <v>1117</v>
      </c>
      <c r="AO602" s="37" t="s">
        <v>118</v>
      </c>
      <c r="AP602" s="37" t="s">
        <v>763</v>
      </c>
      <c r="AQ602" s="21" t="s">
        <v>121</v>
      </c>
      <c r="AR602" s="21"/>
      <c r="AS602" s="8" t="s">
        <v>1372</v>
      </c>
      <c r="AT602" s="39">
        <v>2020</v>
      </c>
      <c r="AU602" s="21" t="s">
        <v>1158</v>
      </c>
      <c r="AV602" s="37" t="s">
        <v>1150</v>
      </c>
      <c r="AW602" s="37" t="s">
        <v>1149</v>
      </c>
      <c r="AX602" s="50" t="s">
        <v>1335</v>
      </c>
      <c r="AY602" s="21" t="str">
        <f>"https://doi.org/"&amp;Table1[[#This Row],[DOI]]</f>
        <v>https://doi.org/10.1021/acs.est.9b07229</v>
      </c>
      <c r="AZ602" s="21"/>
      <c r="BA602" s="21"/>
      <c r="BB602" s="21"/>
      <c r="BC602" s="37" t="s">
        <v>1222</v>
      </c>
      <c r="BD602" s="21"/>
      <c r="BE602" s="62" t="s">
        <v>1348</v>
      </c>
      <c r="BF602" s="21"/>
      <c r="BG602" s="21"/>
      <c r="BH602" s="21"/>
      <c r="BI602" s="21"/>
      <c r="BJ602" s="21"/>
      <c r="BK602" s="21"/>
      <c r="BL602" s="21"/>
      <c r="BM602" s="21"/>
      <c r="BN602" s="21"/>
      <c r="BO602" s="21"/>
      <c r="BP602" s="21"/>
      <c r="BQ602" s="21"/>
      <c r="BR602" s="21"/>
      <c r="BS602" s="21"/>
      <c r="BT602" s="21"/>
      <c r="BU602" s="21"/>
      <c r="BV602" s="21"/>
      <c r="BW602" s="63" t="s">
        <v>1111</v>
      </c>
      <c r="BX602" s="23" t="str">
        <f>_xlfn.XLOOKUP(BW602,dimensions_items!$B$4:$B$35,dimensions_items!$C$4:$C$35,"NULL",0)</f>
        <v>R5.2ASIA</v>
      </c>
      <c r="BY602" s="23" t="s">
        <v>42</v>
      </c>
      <c r="BZ602" s="67" t="s">
        <v>31</v>
      </c>
      <c r="CA602" s="22" t="s">
        <v>18</v>
      </c>
      <c r="CB602" s="67" t="s">
        <v>23</v>
      </c>
      <c r="CC602" s="21" t="str">
        <f t="shared" si="30"/>
        <v>RU</v>
      </c>
      <c r="CD602" s="21" t="str">
        <f t="shared" si="31"/>
        <v>U</v>
      </c>
      <c r="CE602" s="21" t="str">
        <f t="shared" si="32"/>
        <v>ASIA_CHN</v>
      </c>
      <c r="CF602" s="21">
        <f>IF(ISNUMBER(Table1[[#This Row],[concrete]]),Table1[[#This Row],[concrete]],IF(AND(ISNUMBER(Table1[[#This Row],[cement]]),ISNUMBER(Table1[[#This Row],[aggregates]])),Table1[[#This Row],[cement]]+Table1[[#This Row],[aggregates]],""))</f>
        <v>491.48</v>
      </c>
    </row>
    <row r="603" spans="1:84">
      <c r="A603" s="10">
        <v>601</v>
      </c>
      <c r="B603" s="21" t="s">
        <v>227</v>
      </c>
      <c r="C603" s="37" t="s">
        <v>236</v>
      </c>
      <c r="D603" s="39">
        <v>2001</v>
      </c>
      <c r="E603" s="10">
        <v>2018</v>
      </c>
      <c r="F603" s="39">
        <v>80.63</v>
      </c>
      <c r="J603" s="120">
        <v>2.08</v>
      </c>
      <c r="N603" s="120">
        <v>241.48</v>
      </c>
      <c r="O603" s="120">
        <f>(536.42 +315.5)</f>
        <v>851.92</v>
      </c>
      <c r="P603" s="120">
        <v>177.46</v>
      </c>
      <c r="U603" s="120">
        <v>0.36</v>
      </c>
      <c r="AA603" s="120">
        <v>1.19</v>
      </c>
      <c r="AB603" s="120">
        <v>7.0000000000000007E-2</v>
      </c>
      <c r="AL603" s="21"/>
      <c r="AN603" s="37" t="s">
        <v>1118</v>
      </c>
      <c r="AO603" s="37" t="s">
        <v>1130</v>
      </c>
      <c r="AP603" s="37" t="s">
        <v>763</v>
      </c>
      <c r="AQ603" s="21" t="s">
        <v>121</v>
      </c>
      <c r="AR603" s="21"/>
      <c r="AS603" s="8" t="s">
        <v>1372</v>
      </c>
      <c r="AT603" s="39">
        <v>2020</v>
      </c>
      <c r="AU603" s="21" t="s">
        <v>1158</v>
      </c>
      <c r="AV603" s="37" t="s">
        <v>1150</v>
      </c>
      <c r="AW603" s="37" t="s">
        <v>1149</v>
      </c>
      <c r="AX603" s="50" t="s">
        <v>1335</v>
      </c>
      <c r="AY603" s="21" t="str">
        <f>"https://doi.org/"&amp;Table1[[#This Row],[DOI]]</f>
        <v>https://doi.org/10.1021/acs.est.9b07229</v>
      </c>
      <c r="AZ603" s="21"/>
      <c r="BA603" s="21"/>
      <c r="BB603" s="21"/>
      <c r="BC603" s="37" t="s">
        <v>1222</v>
      </c>
      <c r="BD603" s="21"/>
      <c r="BE603" s="62" t="s">
        <v>1348</v>
      </c>
      <c r="BF603" s="21"/>
      <c r="BG603" s="21"/>
      <c r="BH603" s="21"/>
      <c r="BI603" s="21"/>
      <c r="BJ603" s="21"/>
      <c r="BK603" s="21"/>
      <c r="BL603" s="21"/>
      <c r="BM603" s="21"/>
      <c r="BN603" s="21"/>
      <c r="BO603" s="21"/>
      <c r="BP603" s="21"/>
      <c r="BQ603" s="21"/>
      <c r="BR603" s="21"/>
      <c r="BS603" s="21"/>
      <c r="BT603" s="21"/>
      <c r="BU603" s="21"/>
      <c r="BV603" s="21"/>
      <c r="BW603" s="63" t="s">
        <v>1111</v>
      </c>
      <c r="BX603" s="23" t="str">
        <f>_xlfn.XLOOKUP(BW603,dimensions_items!$B$4:$B$35,dimensions_items!$C$4:$C$35,"NULL",0)</f>
        <v>R5.2ASIA</v>
      </c>
      <c r="BY603" s="23" t="s">
        <v>49</v>
      </c>
      <c r="BZ603" s="67" t="s">
        <v>31</v>
      </c>
      <c r="CA603" s="22" t="s">
        <v>18</v>
      </c>
      <c r="CB603" s="67" t="s">
        <v>23</v>
      </c>
      <c r="CC603" s="21" t="str">
        <f t="shared" si="30"/>
        <v>NR</v>
      </c>
      <c r="CD603" s="21" t="str">
        <f t="shared" si="31"/>
        <v>U</v>
      </c>
      <c r="CE603" s="21" t="str">
        <f t="shared" si="32"/>
        <v>ASIA_CHN</v>
      </c>
      <c r="CF603" s="21">
        <f>IF(ISNUMBER(Table1[[#This Row],[concrete]]),Table1[[#This Row],[concrete]],IF(AND(ISNUMBER(Table1[[#This Row],[cement]]),ISNUMBER(Table1[[#This Row],[aggregates]])),Table1[[#This Row],[cement]]+Table1[[#This Row],[aggregates]],""))</f>
        <v>1093.3999999999999</v>
      </c>
    </row>
    <row r="604" spans="1:84">
      <c r="A604" s="10">
        <v>602</v>
      </c>
      <c r="B604" s="21" t="s">
        <v>227</v>
      </c>
      <c r="C604" s="37" t="s">
        <v>236</v>
      </c>
      <c r="D604" s="39">
        <v>2001</v>
      </c>
      <c r="E604" s="10">
        <v>2018</v>
      </c>
      <c r="F604" s="39">
        <v>95.63</v>
      </c>
      <c r="J604" s="120">
        <v>0.26</v>
      </c>
      <c r="N604" s="120">
        <v>367.46</v>
      </c>
      <c r="O604" s="120">
        <f>(1438.81+ 887.8)</f>
        <v>2326.6099999999997</v>
      </c>
      <c r="P604" s="120">
        <v>118.58</v>
      </c>
      <c r="U604" s="120">
        <v>1.41</v>
      </c>
      <c r="AA604" s="120">
        <v>0</v>
      </c>
      <c r="AB604" s="120">
        <v>0</v>
      </c>
      <c r="AL604" s="21"/>
      <c r="AN604" s="37" t="s">
        <v>1119</v>
      </c>
      <c r="AO604" s="37" t="s">
        <v>1138</v>
      </c>
      <c r="AP604" s="37" t="s">
        <v>763</v>
      </c>
      <c r="AQ604" s="21" t="s">
        <v>121</v>
      </c>
      <c r="AR604" s="21"/>
      <c r="AS604" s="8" t="s">
        <v>1372</v>
      </c>
      <c r="AT604" s="39">
        <v>2020</v>
      </c>
      <c r="AU604" s="21" t="s">
        <v>1158</v>
      </c>
      <c r="AV604" s="37" t="s">
        <v>1150</v>
      </c>
      <c r="AW604" s="37" t="s">
        <v>1149</v>
      </c>
      <c r="AX604" s="50" t="s">
        <v>1335</v>
      </c>
      <c r="AY604" s="21" t="str">
        <f>"https://doi.org/"&amp;Table1[[#This Row],[DOI]]</f>
        <v>https://doi.org/10.1021/acs.est.9b07229</v>
      </c>
      <c r="AZ604" s="21"/>
      <c r="BA604" s="21"/>
      <c r="BB604" s="21"/>
      <c r="BC604" s="37" t="s">
        <v>1222</v>
      </c>
      <c r="BD604" s="21"/>
      <c r="BE604" s="62" t="s">
        <v>1348</v>
      </c>
      <c r="BF604" s="21"/>
      <c r="BG604" s="21"/>
      <c r="BH604" s="21"/>
      <c r="BI604" s="21"/>
      <c r="BJ604" s="21"/>
      <c r="BK604" s="21"/>
      <c r="BL604" s="21"/>
      <c r="BM604" s="21"/>
      <c r="BN604" s="21"/>
      <c r="BO604" s="21"/>
      <c r="BP604" s="21"/>
      <c r="BQ604" s="21"/>
      <c r="BR604" s="21"/>
      <c r="BS604" s="21"/>
      <c r="BT604" s="21"/>
      <c r="BU604" s="21"/>
      <c r="BV604" s="21"/>
      <c r="BW604" s="63" t="s">
        <v>1111</v>
      </c>
      <c r="BX604" s="23" t="str">
        <f>_xlfn.XLOOKUP(BW604,dimensions_items!$B$4:$B$35,dimensions_items!$C$4:$C$35,"NULL",0)</f>
        <v>R5.2ASIA</v>
      </c>
      <c r="BY604" s="23" t="s">
        <v>49</v>
      </c>
      <c r="BZ604" s="67" t="s">
        <v>31</v>
      </c>
      <c r="CA604" s="22" t="s">
        <v>18</v>
      </c>
      <c r="CB604" s="67" t="s">
        <v>23</v>
      </c>
      <c r="CC604" s="21" t="str">
        <f t="shared" si="30"/>
        <v>NR</v>
      </c>
      <c r="CD604" s="21" t="str">
        <f t="shared" si="31"/>
        <v>U</v>
      </c>
      <c r="CE604" s="21" t="str">
        <f t="shared" si="32"/>
        <v>ASIA_CHN</v>
      </c>
      <c r="CF604" s="21">
        <f>IF(ISNUMBER(Table1[[#This Row],[concrete]]),Table1[[#This Row],[concrete]],IF(AND(ISNUMBER(Table1[[#This Row],[cement]]),ISNUMBER(Table1[[#This Row],[aggregates]])),Table1[[#This Row],[cement]]+Table1[[#This Row],[aggregates]],""))</f>
        <v>2694.0699999999997</v>
      </c>
    </row>
    <row r="605" spans="1:84">
      <c r="A605" s="10">
        <v>603</v>
      </c>
      <c r="B605" s="21" t="s">
        <v>227</v>
      </c>
      <c r="C605" s="37" t="s">
        <v>236</v>
      </c>
      <c r="D605" s="39">
        <v>2001</v>
      </c>
      <c r="E605" s="10">
        <v>2018</v>
      </c>
      <c r="F605" s="39">
        <v>0</v>
      </c>
      <c r="J605" s="120">
        <v>0.53</v>
      </c>
      <c r="N605" s="120">
        <v>31.38</v>
      </c>
      <c r="O605" s="120">
        <f>(11.07+ 14.05)</f>
        <v>25.12</v>
      </c>
      <c r="P605" s="120">
        <v>842.31</v>
      </c>
      <c r="U605" s="120">
        <v>0</v>
      </c>
      <c r="AA605" s="120">
        <v>0</v>
      </c>
      <c r="AB605" s="120">
        <v>0</v>
      </c>
      <c r="AL605" s="21"/>
      <c r="AN605" s="37" t="s">
        <v>1120</v>
      </c>
      <c r="AO605" s="37" t="s">
        <v>1139</v>
      </c>
      <c r="AP605" s="37" t="s">
        <v>763</v>
      </c>
      <c r="AQ605" s="21" t="s">
        <v>121</v>
      </c>
      <c r="AR605" s="21"/>
      <c r="AS605" s="8" t="s">
        <v>1372</v>
      </c>
      <c r="AT605" s="39">
        <v>2020</v>
      </c>
      <c r="AU605" s="21" t="s">
        <v>1158</v>
      </c>
      <c r="AV605" s="37" t="s">
        <v>1150</v>
      </c>
      <c r="AW605" s="37" t="s">
        <v>1149</v>
      </c>
      <c r="AX605" s="50" t="s">
        <v>1335</v>
      </c>
      <c r="AY605" s="21" t="str">
        <f>"https://doi.org/"&amp;Table1[[#This Row],[DOI]]</f>
        <v>https://doi.org/10.1021/acs.est.9b07229</v>
      </c>
      <c r="AZ605" s="21"/>
      <c r="BA605" s="21"/>
      <c r="BB605" s="21"/>
      <c r="BC605" s="37" t="s">
        <v>1222</v>
      </c>
      <c r="BD605" s="21"/>
      <c r="BE605" s="62" t="s">
        <v>1348</v>
      </c>
      <c r="BF605" s="21"/>
      <c r="BG605" s="21"/>
      <c r="BH605" s="21"/>
      <c r="BI605" s="21"/>
      <c r="BJ605" s="21"/>
      <c r="BK605" s="21"/>
      <c r="BL605" s="21"/>
      <c r="BM605" s="21"/>
      <c r="BN605" s="21"/>
      <c r="BO605" s="21"/>
      <c r="BP605" s="21"/>
      <c r="BQ605" s="21"/>
      <c r="BR605" s="21"/>
      <c r="BS605" s="21"/>
      <c r="BT605" s="21"/>
      <c r="BU605" s="21"/>
      <c r="BV605" s="21"/>
      <c r="BW605" s="63" t="s">
        <v>1111</v>
      </c>
      <c r="BX605" s="23" t="str">
        <f>_xlfn.XLOOKUP(BW605,dimensions_items!$B$4:$B$35,dimensions_items!$C$4:$C$35,"NULL",0)</f>
        <v>R5.2ASIA</v>
      </c>
      <c r="BY605" s="23" t="s">
        <v>49</v>
      </c>
      <c r="BZ605" s="67" t="s">
        <v>31</v>
      </c>
      <c r="CA605" s="22" t="s">
        <v>18</v>
      </c>
      <c r="CB605" s="67" t="s">
        <v>23</v>
      </c>
      <c r="CC605" s="21" t="str">
        <f t="shared" si="30"/>
        <v>NR</v>
      </c>
      <c r="CD605" s="21" t="str">
        <f t="shared" si="31"/>
        <v>U</v>
      </c>
      <c r="CE605" s="21" t="str">
        <f t="shared" si="32"/>
        <v>ASIA_CHN</v>
      </c>
      <c r="CF605" s="21">
        <f>IF(ISNUMBER(Table1[[#This Row],[concrete]]),Table1[[#This Row],[concrete]],IF(AND(ISNUMBER(Table1[[#This Row],[cement]]),ISNUMBER(Table1[[#This Row],[aggregates]])),Table1[[#This Row],[cement]]+Table1[[#This Row],[aggregates]],""))</f>
        <v>56.5</v>
      </c>
    </row>
    <row r="606" spans="1:84">
      <c r="A606" s="10">
        <v>604</v>
      </c>
      <c r="B606" s="21" t="s">
        <v>227</v>
      </c>
      <c r="C606" s="37" t="s">
        <v>236</v>
      </c>
      <c r="D606" s="39">
        <v>2001</v>
      </c>
      <c r="E606" s="10">
        <v>2018</v>
      </c>
      <c r="F606" s="39">
        <v>0.03</v>
      </c>
      <c r="N606" s="120">
        <v>435.06</v>
      </c>
      <c r="O606" s="120">
        <v>0</v>
      </c>
      <c r="P606" s="120">
        <v>18.670000000000002</v>
      </c>
      <c r="U606" s="120">
        <v>0</v>
      </c>
      <c r="AL606" s="21"/>
      <c r="AN606" s="37" t="s">
        <v>1159</v>
      </c>
      <c r="AO606" s="37" t="s">
        <v>1134</v>
      </c>
      <c r="AP606" s="37" t="s">
        <v>763</v>
      </c>
      <c r="AQ606" s="21" t="s">
        <v>121</v>
      </c>
      <c r="AR606" s="21"/>
      <c r="AS606" s="8" t="s">
        <v>1372</v>
      </c>
      <c r="AT606" s="39">
        <v>2020</v>
      </c>
      <c r="AU606" s="21" t="s">
        <v>1158</v>
      </c>
      <c r="AV606" s="37" t="s">
        <v>1150</v>
      </c>
      <c r="AW606" s="37" t="s">
        <v>1149</v>
      </c>
      <c r="AX606" s="50" t="s">
        <v>1335</v>
      </c>
      <c r="AY606" s="21" t="str">
        <f>"https://doi.org/"&amp;Table1[[#This Row],[DOI]]</f>
        <v>https://doi.org/10.1021/acs.est.9b07229</v>
      </c>
      <c r="AZ606" s="21"/>
      <c r="BA606" s="21"/>
      <c r="BB606" s="21"/>
      <c r="BC606" s="37" t="s">
        <v>1222</v>
      </c>
      <c r="BD606" s="21"/>
      <c r="BE606" s="62" t="s">
        <v>1348</v>
      </c>
      <c r="BF606" s="21"/>
      <c r="BG606" s="21"/>
      <c r="BH606" s="21"/>
      <c r="BI606" s="21"/>
      <c r="BJ606" s="21"/>
      <c r="BK606" s="21"/>
      <c r="BL606" s="21"/>
      <c r="BM606" s="21"/>
      <c r="BN606" s="21"/>
      <c r="BO606" s="21"/>
      <c r="BP606" s="21"/>
      <c r="BQ606" s="21"/>
      <c r="BR606" s="21"/>
      <c r="BS606" s="21"/>
      <c r="BT606" s="21"/>
      <c r="BU606" s="21"/>
      <c r="BV606" s="21"/>
      <c r="BW606" s="63" t="s">
        <v>1111</v>
      </c>
      <c r="BX606" s="23" t="str">
        <f>_xlfn.XLOOKUP(BW606,dimensions_items!$B$4:$B$35,dimensions_items!$C$4:$C$35,"NULL",0)</f>
        <v>R5.2ASIA</v>
      </c>
      <c r="BY606" s="23" t="s">
        <v>49</v>
      </c>
      <c r="BZ606" s="67" t="s">
        <v>31</v>
      </c>
      <c r="CA606" s="22" t="s">
        <v>18</v>
      </c>
      <c r="CB606" s="67" t="s">
        <v>23</v>
      </c>
      <c r="CC606" s="21" t="str">
        <f t="shared" si="30"/>
        <v>NR</v>
      </c>
      <c r="CD606" s="21" t="str">
        <f t="shared" si="31"/>
        <v>U</v>
      </c>
      <c r="CE606" s="21" t="str">
        <f t="shared" si="32"/>
        <v>ASIA_CHN</v>
      </c>
      <c r="CF606" s="21">
        <f>IF(ISNUMBER(Table1[[#This Row],[concrete]]),Table1[[#This Row],[concrete]],IF(AND(ISNUMBER(Table1[[#This Row],[cement]]),ISNUMBER(Table1[[#This Row],[aggregates]])),Table1[[#This Row],[cement]]+Table1[[#This Row],[aggregates]],""))</f>
        <v>435.06</v>
      </c>
    </row>
    <row r="607" spans="1:84">
      <c r="A607" s="10">
        <v>605</v>
      </c>
      <c r="B607" s="21" t="s">
        <v>227</v>
      </c>
      <c r="C607" s="37" t="s">
        <v>236</v>
      </c>
      <c r="D607" s="39">
        <v>2001</v>
      </c>
      <c r="E607" s="10">
        <v>2018</v>
      </c>
      <c r="F607" s="39">
        <v>0</v>
      </c>
      <c r="N607" s="120">
        <v>51.16</v>
      </c>
      <c r="O607" s="120">
        <f>(139.17+56.79)</f>
        <v>195.95999999999998</v>
      </c>
      <c r="P607" s="120">
        <v>0</v>
      </c>
      <c r="U607" s="120">
        <v>0</v>
      </c>
      <c r="AL607" s="21"/>
      <c r="AN607" s="37" t="s">
        <v>1160</v>
      </c>
      <c r="AO607" s="21"/>
      <c r="AP607" s="37" t="s">
        <v>763</v>
      </c>
      <c r="AQ607" s="21" t="s">
        <v>121</v>
      </c>
      <c r="AR607" s="21"/>
      <c r="AS607" s="8" t="s">
        <v>1372</v>
      </c>
      <c r="AT607" s="39">
        <v>2020</v>
      </c>
      <c r="AU607" s="21" t="s">
        <v>1158</v>
      </c>
      <c r="AV607" s="37" t="s">
        <v>1150</v>
      </c>
      <c r="AW607" s="37" t="s">
        <v>1149</v>
      </c>
      <c r="AX607" s="50" t="s">
        <v>1335</v>
      </c>
      <c r="AY607" s="21" t="str">
        <f>"https://doi.org/"&amp;Table1[[#This Row],[DOI]]</f>
        <v>https://doi.org/10.1021/acs.est.9b07229</v>
      </c>
      <c r="AZ607" s="21"/>
      <c r="BA607" s="21"/>
      <c r="BB607" s="21"/>
      <c r="BC607" s="37" t="s">
        <v>1222</v>
      </c>
      <c r="BD607" s="21"/>
      <c r="BE607" s="62" t="s">
        <v>1348</v>
      </c>
      <c r="BF607" s="21"/>
      <c r="BG607" s="21"/>
      <c r="BH607" s="21"/>
      <c r="BI607" s="21"/>
      <c r="BJ607" s="21"/>
      <c r="BK607" s="21"/>
      <c r="BL607" s="21"/>
      <c r="BM607" s="21"/>
      <c r="BN607" s="21"/>
      <c r="BO607" s="21"/>
      <c r="BP607" s="21"/>
      <c r="BQ607" s="21"/>
      <c r="BR607" s="21"/>
      <c r="BS607" s="21"/>
      <c r="BT607" s="21"/>
      <c r="BU607" s="21"/>
      <c r="BV607" s="21"/>
      <c r="BW607" s="63" t="s">
        <v>1111</v>
      </c>
      <c r="BX607" s="23" t="str">
        <f>_xlfn.XLOOKUP(BW607,dimensions_items!$B$4:$B$35,dimensions_items!$C$4:$C$35,"NULL",0)</f>
        <v>R5.2ASIA</v>
      </c>
      <c r="BY607" s="23" t="s">
        <v>49</v>
      </c>
      <c r="BZ607" s="67" t="s">
        <v>31</v>
      </c>
      <c r="CA607" s="22" t="s">
        <v>18</v>
      </c>
      <c r="CB607" s="67" t="s">
        <v>23</v>
      </c>
      <c r="CC607" s="21" t="str">
        <f t="shared" si="30"/>
        <v>NR</v>
      </c>
      <c r="CD607" s="21" t="str">
        <f t="shared" si="31"/>
        <v>U</v>
      </c>
      <c r="CE607" s="21" t="str">
        <f t="shared" si="32"/>
        <v>ASIA_CHN</v>
      </c>
      <c r="CF607" s="21">
        <f>IF(ISNUMBER(Table1[[#This Row],[concrete]]),Table1[[#This Row],[concrete]],IF(AND(ISNUMBER(Table1[[#This Row],[cement]]),ISNUMBER(Table1[[#This Row],[aggregates]])),Table1[[#This Row],[cement]]+Table1[[#This Row],[aggregates]],""))</f>
        <v>247.11999999999998</v>
      </c>
    </row>
    <row r="608" spans="1:84">
      <c r="A608" s="10">
        <v>606</v>
      </c>
      <c r="B608" s="21" t="s">
        <v>227</v>
      </c>
      <c r="C608" s="37" t="s">
        <v>236</v>
      </c>
      <c r="D608" s="39">
        <v>2001</v>
      </c>
      <c r="E608" s="10">
        <v>2018</v>
      </c>
      <c r="F608" s="39">
        <v>20</v>
      </c>
      <c r="N608" s="120">
        <v>500</v>
      </c>
      <c r="O608" s="120">
        <v>19.52</v>
      </c>
      <c r="P608" s="120">
        <v>0.14000000000000001</v>
      </c>
      <c r="U608" s="120">
        <v>1.86</v>
      </c>
      <c r="AL608" s="21"/>
      <c r="AN608" s="37" t="s">
        <v>1161</v>
      </c>
      <c r="AO608" s="37" t="s">
        <v>1134</v>
      </c>
      <c r="AP608" s="37" t="s">
        <v>763</v>
      </c>
      <c r="AQ608" s="21" t="s">
        <v>121</v>
      </c>
      <c r="AR608" s="21"/>
      <c r="AS608" s="8" t="s">
        <v>1372</v>
      </c>
      <c r="AT608" s="39">
        <v>2020</v>
      </c>
      <c r="AU608" s="21" t="s">
        <v>1158</v>
      </c>
      <c r="AV608" s="37" t="s">
        <v>1150</v>
      </c>
      <c r="AW608" s="37" t="s">
        <v>1149</v>
      </c>
      <c r="AX608" s="50" t="s">
        <v>1335</v>
      </c>
      <c r="AY608" s="21" t="str">
        <f>"https://doi.org/"&amp;Table1[[#This Row],[DOI]]</f>
        <v>https://doi.org/10.1021/acs.est.9b07229</v>
      </c>
      <c r="AZ608" s="21"/>
      <c r="BA608" s="21"/>
      <c r="BB608" s="21"/>
      <c r="BC608" s="37" t="s">
        <v>1222</v>
      </c>
      <c r="BD608" s="21"/>
      <c r="BE608" s="62" t="s">
        <v>1348</v>
      </c>
      <c r="BF608" s="21"/>
      <c r="BG608" s="21"/>
      <c r="BH608" s="21"/>
      <c r="BI608" s="21"/>
      <c r="BJ608" s="21"/>
      <c r="BK608" s="21"/>
      <c r="BL608" s="21"/>
      <c r="BM608" s="21"/>
      <c r="BN608" s="21"/>
      <c r="BO608" s="21"/>
      <c r="BP608" s="21"/>
      <c r="BQ608" s="21"/>
      <c r="BR608" s="21"/>
      <c r="BS608" s="21"/>
      <c r="BT608" s="21"/>
      <c r="BU608" s="21"/>
      <c r="BV608" s="21"/>
      <c r="BW608" s="63" t="s">
        <v>1111</v>
      </c>
      <c r="BX608" s="23" t="str">
        <f>_xlfn.XLOOKUP(BW608,dimensions_items!$B$4:$B$35,dimensions_items!$C$4:$C$35,"NULL",0)</f>
        <v>R5.2ASIA</v>
      </c>
      <c r="BY608" s="23" t="s">
        <v>49</v>
      </c>
      <c r="BZ608" s="67" t="s">
        <v>31</v>
      </c>
      <c r="CA608" s="22" t="s">
        <v>18</v>
      </c>
      <c r="CB608" s="67" t="s">
        <v>23</v>
      </c>
      <c r="CC608" s="21" t="str">
        <f t="shared" si="30"/>
        <v>NR</v>
      </c>
      <c r="CD608" s="21" t="str">
        <f t="shared" si="31"/>
        <v>U</v>
      </c>
      <c r="CE608" s="21" t="str">
        <f t="shared" si="32"/>
        <v>ASIA_CHN</v>
      </c>
      <c r="CF608" s="21">
        <f>IF(ISNUMBER(Table1[[#This Row],[concrete]]),Table1[[#This Row],[concrete]],IF(AND(ISNUMBER(Table1[[#This Row],[cement]]),ISNUMBER(Table1[[#This Row],[aggregates]])),Table1[[#This Row],[cement]]+Table1[[#This Row],[aggregates]],""))</f>
        <v>519.52</v>
      </c>
    </row>
    <row r="609" spans="1:84">
      <c r="A609" s="10">
        <v>607</v>
      </c>
      <c r="B609" s="21" t="s">
        <v>615</v>
      </c>
      <c r="C609" s="21" t="s">
        <v>616</v>
      </c>
      <c r="D609" s="39">
        <v>2001</v>
      </c>
      <c r="E609" s="10">
        <v>2003</v>
      </c>
      <c r="F609" s="39">
        <v>140.91999999999999</v>
      </c>
      <c r="H609" s="39">
        <v>1.52</v>
      </c>
      <c r="J609" s="120">
        <v>2.23</v>
      </c>
      <c r="M609" s="122">
        <v>1413.42</v>
      </c>
      <c r="N609" s="120">
        <v>0.06</v>
      </c>
      <c r="W609" s="120">
        <v>0.81</v>
      </c>
      <c r="AB609" s="120">
        <v>4.41</v>
      </c>
      <c r="AL609" s="37" t="s">
        <v>1122</v>
      </c>
      <c r="AM609" s="39">
        <v>30</v>
      </c>
      <c r="AN609" s="37" t="s">
        <v>192</v>
      </c>
      <c r="AO609" s="37" t="s">
        <v>192</v>
      </c>
      <c r="AP609" s="37" t="s">
        <v>601</v>
      </c>
      <c r="AQ609" s="21" t="s">
        <v>121</v>
      </c>
      <c r="AR609" s="37" t="s">
        <v>120</v>
      </c>
      <c r="AS609" s="71" t="s">
        <v>1163</v>
      </c>
      <c r="AT609" s="39">
        <v>2020</v>
      </c>
      <c r="AU609" s="21" t="s">
        <v>622</v>
      </c>
      <c r="AV609" s="37" t="s">
        <v>403</v>
      </c>
      <c r="AW609" s="37" t="s">
        <v>126</v>
      </c>
      <c r="AX609" s="50" t="s">
        <v>623</v>
      </c>
      <c r="AY609" s="21" t="str">
        <f>"https://doi.org/"&amp;Table1[[#This Row],[DOI]]</f>
        <v>https://doi.org/10.1016/j.buildenv.2009.09.014</v>
      </c>
      <c r="AZ609" s="37" t="s">
        <v>1121</v>
      </c>
      <c r="BA609" s="21"/>
      <c r="BB609" s="21"/>
      <c r="BC609" s="72" t="s">
        <v>1227</v>
      </c>
      <c r="BD609" s="21"/>
      <c r="BE609" s="62" t="s">
        <v>1348</v>
      </c>
      <c r="BF609" s="21"/>
      <c r="BG609" s="21"/>
      <c r="BH609" s="21"/>
      <c r="BI609" s="21"/>
      <c r="BJ609" s="21"/>
      <c r="BK609" s="21"/>
      <c r="BL609" s="21"/>
      <c r="BM609" s="21"/>
      <c r="BN609" s="21"/>
      <c r="BO609" s="21"/>
      <c r="BP609" s="21"/>
      <c r="BQ609" s="21"/>
      <c r="BR609" s="21"/>
      <c r="BS609" s="21"/>
      <c r="BT609" s="21"/>
      <c r="BU609" s="21"/>
      <c r="BV609" s="21"/>
      <c r="BW609" s="63" t="s">
        <v>1111</v>
      </c>
      <c r="BX609" s="23" t="str">
        <f>_xlfn.XLOOKUP(BW609,dimensions_items!$B$4:$B$35,dimensions_items!$C$4:$C$35,"NULL",0)</f>
        <v>R5.2ASIA</v>
      </c>
      <c r="BY609" s="23" t="s">
        <v>46</v>
      </c>
      <c r="BZ609" s="67" t="s">
        <v>31</v>
      </c>
      <c r="CA609" s="22" t="s">
        <v>18</v>
      </c>
      <c r="CB609" s="22" t="s">
        <v>19</v>
      </c>
      <c r="CC609" s="21" t="str">
        <f t="shared" si="30"/>
        <v>NR</v>
      </c>
      <c r="CD609" s="21" t="str">
        <f t="shared" si="31"/>
        <v>U</v>
      </c>
      <c r="CE609" s="21" t="str">
        <f t="shared" si="32"/>
        <v>ASIA_CHN</v>
      </c>
      <c r="CF609" s="21">
        <f>IF(ISNUMBER(Table1[[#This Row],[concrete]]),Table1[[#This Row],[concrete]],IF(AND(ISNUMBER(Table1[[#This Row],[cement]]),ISNUMBER(Table1[[#This Row],[aggregates]])),Table1[[#This Row],[cement]]+Table1[[#This Row],[aggregates]],""))</f>
        <v>1413.42</v>
      </c>
    </row>
    <row r="610" spans="1:84">
      <c r="A610" s="10">
        <v>608</v>
      </c>
      <c r="B610" s="73" t="s">
        <v>296</v>
      </c>
      <c r="C610" s="49"/>
      <c r="D610" s="74"/>
      <c r="E610" s="75"/>
      <c r="F610" s="127">
        <v>13.11</v>
      </c>
      <c r="G610" s="74"/>
      <c r="H610" s="74">
        <v>1.07</v>
      </c>
      <c r="I610" s="74"/>
      <c r="J610" s="128">
        <v>1.84</v>
      </c>
      <c r="K610" s="128"/>
      <c r="L610" s="128"/>
      <c r="M610" s="128">
        <v>88.61</v>
      </c>
      <c r="N610" s="128">
        <v>5.29</v>
      </c>
      <c r="O610" s="128"/>
      <c r="P610" s="128">
        <v>20.04</v>
      </c>
      <c r="Q610" s="128"/>
      <c r="R610" s="128"/>
      <c r="S610" s="128"/>
      <c r="T610" s="128"/>
      <c r="U610" s="128"/>
      <c r="V610" s="128"/>
      <c r="W610" s="128"/>
      <c r="X610" s="128"/>
      <c r="Y610" s="128"/>
      <c r="Z610" s="128"/>
      <c r="AA610" s="128"/>
      <c r="AB610" s="128">
        <v>2.57</v>
      </c>
      <c r="AC610" s="128"/>
      <c r="AD610" s="128">
        <v>0.88</v>
      </c>
      <c r="AE610" s="128">
        <v>0.08</v>
      </c>
      <c r="AF610" s="128"/>
      <c r="AG610" s="128"/>
      <c r="AH610" s="128"/>
      <c r="AI610" s="128"/>
      <c r="AJ610" s="128"/>
      <c r="AK610" s="128"/>
      <c r="AL610" s="77" t="s">
        <v>1123</v>
      </c>
      <c r="AM610" s="74"/>
      <c r="AN610" s="77" t="s">
        <v>210</v>
      </c>
      <c r="AO610" s="77" t="s">
        <v>210</v>
      </c>
      <c r="AP610" s="77" t="s">
        <v>601</v>
      </c>
      <c r="AQ610" s="31" t="s">
        <v>121</v>
      </c>
      <c r="AR610" s="77" t="s">
        <v>120</v>
      </c>
      <c r="AS610" s="31" t="s">
        <v>342</v>
      </c>
      <c r="AT610" s="48">
        <v>2016</v>
      </c>
      <c r="AU610" s="31" t="s">
        <v>354</v>
      </c>
      <c r="AV610" s="76" t="s">
        <v>344</v>
      </c>
      <c r="AW610" s="31" t="s">
        <v>126</v>
      </c>
      <c r="AX610" s="50" t="s">
        <v>355</v>
      </c>
      <c r="AY610" s="21" t="str">
        <f>"https://doi.org/"&amp;Table1[[#This Row],[DOI]]</f>
        <v>https://doi.org/10.1080/09613218.2016.1112096</v>
      </c>
      <c r="AZ610" s="49"/>
      <c r="BA610" s="49"/>
      <c r="BB610" s="31"/>
      <c r="BC610" s="78" t="s">
        <v>1223</v>
      </c>
      <c r="BD610" s="49"/>
      <c r="BE610" s="79" t="s">
        <v>1348</v>
      </c>
      <c r="BF610" s="49"/>
      <c r="BG610" s="49"/>
      <c r="BH610" s="49"/>
      <c r="BI610" s="49"/>
      <c r="BJ610" s="49"/>
      <c r="BK610" s="49"/>
      <c r="BL610" s="49"/>
      <c r="BM610" s="49"/>
      <c r="BN610" s="49"/>
      <c r="BO610" s="49"/>
      <c r="BP610" s="49"/>
      <c r="BQ610" s="49"/>
      <c r="BR610" s="49"/>
      <c r="BS610" s="49"/>
      <c r="BT610" s="49"/>
      <c r="BU610" s="49"/>
      <c r="BV610" s="49"/>
      <c r="BW610" s="63" t="s">
        <v>135</v>
      </c>
      <c r="BX610" s="23" t="str">
        <f>_xlfn.XLOOKUP(BW610,dimensions_items!$B$4:$B$35,dimensions_items!$C$4:$C$35,"NULL",0)</f>
        <v>R5.2OECD</v>
      </c>
      <c r="BY610" s="23" t="s">
        <v>47</v>
      </c>
      <c r="BZ610" s="67" t="s">
        <v>17</v>
      </c>
      <c r="CA610" s="22" t="s">
        <v>18</v>
      </c>
      <c r="CB610" s="22" t="s">
        <v>19</v>
      </c>
      <c r="CC610" s="21" t="str">
        <f t="shared" si="30"/>
        <v>NR</v>
      </c>
      <c r="CD610" s="21" t="str">
        <f t="shared" si="31"/>
        <v>C</v>
      </c>
      <c r="CE610" s="21" t="str">
        <f t="shared" si="32"/>
        <v>OECD_EU15</v>
      </c>
      <c r="CF610" s="21">
        <f>IF(ISNUMBER(Table1[[#This Row],[concrete]]),Table1[[#This Row],[concrete]],IF(AND(ISNUMBER(Table1[[#This Row],[cement]]),ISNUMBER(Table1[[#This Row],[aggregates]])),Table1[[#This Row],[cement]]+Table1[[#This Row],[aggregates]],""))</f>
        <v>88.61</v>
      </c>
    </row>
    <row r="611" spans="1:84">
      <c r="A611" s="10">
        <v>609</v>
      </c>
      <c r="B611" s="64" t="s">
        <v>494</v>
      </c>
      <c r="C611" s="64" t="s">
        <v>495</v>
      </c>
      <c r="F611" s="87">
        <v>34.799999999999997</v>
      </c>
      <c r="M611" s="120">
        <v>1049</v>
      </c>
      <c r="P611" s="120">
        <v>267</v>
      </c>
      <c r="Q611" s="120">
        <v>256</v>
      </c>
      <c r="AL611" s="37" t="s">
        <v>1124</v>
      </c>
      <c r="AM611" s="39">
        <v>1.9</v>
      </c>
      <c r="AN611" s="37" t="s">
        <v>118</v>
      </c>
      <c r="AO611" s="37" t="s">
        <v>118</v>
      </c>
      <c r="AP611" s="37" t="s">
        <v>601</v>
      </c>
      <c r="AQ611" s="21" t="s">
        <v>121</v>
      </c>
      <c r="AR611" s="80" t="s">
        <v>120</v>
      </c>
      <c r="AS611" s="21" t="s">
        <v>497</v>
      </c>
      <c r="AT611" s="39">
        <v>2017</v>
      </c>
      <c r="AU611" s="81" t="s">
        <v>1164</v>
      </c>
      <c r="AV611" s="82" t="s">
        <v>1165</v>
      </c>
      <c r="AW611" s="77" t="s">
        <v>1001</v>
      </c>
      <c r="AX611" s="31" t="s">
        <v>119</v>
      </c>
      <c r="AY611" s="21" t="s">
        <v>1345</v>
      </c>
      <c r="AZ611" s="37" t="s">
        <v>1166</v>
      </c>
      <c r="BA611" s="21"/>
      <c r="BB611" s="21"/>
      <c r="BC611" s="21" t="s">
        <v>1218</v>
      </c>
      <c r="BD611" s="21"/>
      <c r="BE611" s="62" t="s">
        <v>1348</v>
      </c>
      <c r="BF611" s="21"/>
      <c r="BG611" s="21"/>
      <c r="BH611" s="21"/>
      <c r="BI611" s="21"/>
      <c r="BJ611" s="21"/>
      <c r="BK611" s="21"/>
      <c r="BL611" s="21"/>
      <c r="BM611" s="21"/>
      <c r="BN611" s="21"/>
      <c r="BO611" s="21"/>
      <c r="BP611" s="21"/>
      <c r="BQ611" s="21"/>
      <c r="BR611" s="21"/>
      <c r="BS611" s="21"/>
      <c r="BT611" s="21"/>
      <c r="BU611" s="21"/>
      <c r="BV611" s="21"/>
      <c r="BW611" s="63" t="s">
        <v>368</v>
      </c>
      <c r="BX611" s="23" t="str">
        <f>_xlfn.XLOOKUP(BW611,dimensions_items!$B$4:$B$35,dimensions_items!$C$4:$C$35,"NULL",0)</f>
        <v>R5.2LAM</v>
      </c>
      <c r="BY611" s="23" t="s">
        <v>42</v>
      </c>
      <c r="BZ611" s="67" t="s">
        <v>1492</v>
      </c>
      <c r="CA611" s="22" t="s">
        <v>18</v>
      </c>
      <c r="CB611" s="22" t="s">
        <v>19</v>
      </c>
      <c r="CC611" s="21" t="str">
        <f t="shared" si="30"/>
        <v>RU</v>
      </c>
      <c r="CD611" s="21" t="str">
        <f t="shared" si="31"/>
        <v>M</v>
      </c>
      <c r="CE611" s="21" t="str">
        <f t="shared" si="32"/>
        <v>LAM_LAM-M</v>
      </c>
      <c r="CF611" s="21">
        <f>IF(ISNUMBER(Table1[[#This Row],[concrete]]),Table1[[#This Row],[concrete]],IF(AND(ISNUMBER(Table1[[#This Row],[cement]]),ISNUMBER(Table1[[#This Row],[aggregates]])),Table1[[#This Row],[cement]]+Table1[[#This Row],[aggregates]],""))</f>
        <v>1049</v>
      </c>
    </row>
    <row r="612" spans="1:84">
      <c r="A612" s="10">
        <v>610</v>
      </c>
      <c r="B612" s="64" t="s">
        <v>494</v>
      </c>
      <c r="C612" s="64" t="s">
        <v>495</v>
      </c>
      <c r="F612" s="87"/>
      <c r="J612" s="120">
        <v>150</v>
      </c>
      <c r="M612" s="120">
        <v>539</v>
      </c>
      <c r="AL612" s="37" t="s">
        <v>1096</v>
      </c>
      <c r="AM612" s="70">
        <v>1.2</v>
      </c>
      <c r="AN612" s="37" t="s">
        <v>118</v>
      </c>
      <c r="AO612" s="37" t="s">
        <v>118</v>
      </c>
      <c r="AP612" s="37" t="s">
        <v>601</v>
      </c>
      <c r="AQ612" s="21" t="s">
        <v>121</v>
      </c>
      <c r="AR612" s="80" t="s">
        <v>120</v>
      </c>
      <c r="AS612" s="21" t="s">
        <v>497</v>
      </c>
      <c r="AT612" s="39">
        <v>2017</v>
      </c>
      <c r="AU612" s="83" t="s">
        <v>1164</v>
      </c>
      <c r="AV612" s="82" t="s">
        <v>1165</v>
      </c>
      <c r="AW612" s="77" t="s">
        <v>1001</v>
      </c>
      <c r="AX612" s="31" t="s">
        <v>119</v>
      </c>
      <c r="AY612" s="21" t="s">
        <v>1345</v>
      </c>
      <c r="AZ612" s="37" t="s">
        <v>1166</v>
      </c>
      <c r="BA612" s="21"/>
      <c r="BB612" s="21"/>
      <c r="BC612" s="21" t="s">
        <v>1218</v>
      </c>
      <c r="BD612" s="21"/>
      <c r="BE612" s="62" t="s">
        <v>1348</v>
      </c>
      <c r="BF612" s="21"/>
      <c r="BG612" s="21"/>
      <c r="BH612" s="21"/>
      <c r="BI612" s="21"/>
      <c r="BJ612" s="21"/>
      <c r="BK612" s="21"/>
      <c r="BL612" s="21"/>
      <c r="BM612" s="21"/>
      <c r="BN612" s="21"/>
      <c r="BO612" s="21"/>
      <c r="BP612" s="21"/>
      <c r="BQ612" s="21"/>
      <c r="BR612" s="21"/>
      <c r="BS612" s="21"/>
      <c r="BT612" s="21"/>
      <c r="BU612" s="21"/>
      <c r="BV612" s="21"/>
      <c r="BW612" s="63" t="s">
        <v>368</v>
      </c>
      <c r="BX612" s="23" t="str">
        <f>_xlfn.XLOOKUP(BW612,dimensions_items!$B$4:$B$35,dimensions_items!$C$4:$C$35,"NULL",0)</f>
        <v>R5.2LAM</v>
      </c>
      <c r="BY612" s="23" t="s">
        <v>42</v>
      </c>
      <c r="BZ612" s="67" t="s">
        <v>1493</v>
      </c>
      <c r="CA612" s="22" t="s">
        <v>18</v>
      </c>
      <c r="CB612" s="22" t="s">
        <v>19</v>
      </c>
      <c r="CC612" s="21" t="str">
        <f t="shared" si="30"/>
        <v>RU</v>
      </c>
      <c r="CD612" s="21" t="str">
        <f t="shared" si="31"/>
        <v>M</v>
      </c>
      <c r="CE612" s="21" t="str">
        <f t="shared" si="32"/>
        <v>LAM_LAM-M</v>
      </c>
      <c r="CF612" s="21">
        <f>IF(ISNUMBER(Table1[[#This Row],[concrete]]),Table1[[#This Row],[concrete]],IF(AND(ISNUMBER(Table1[[#This Row],[cement]]),ISNUMBER(Table1[[#This Row],[aggregates]])),Table1[[#This Row],[cement]]+Table1[[#This Row],[aggregates]],""))</f>
        <v>539</v>
      </c>
    </row>
    <row r="613" spans="1:84" ht="15.75" thickBot="1">
      <c r="A613" s="10">
        <v>611</v>
      </c>
      <c r="B613" s="64" t="s">
        <v>494</v>
      </c>
      <c r="C613" s="64" t="s">
        <v>495</v>
      </c>
      <c r="F613" s="87">
        <v>37.5</v>
      </c>
      <c r="M613" s="120">
        <v>933</v>
      </c>
      <c r="P613" s="120">
        <v>234</v>
      </c>
      <c r="Q613" s="120">
        <v>241</v>
      </c>
      <c r="AL613" s="37" t="s">
        <v>36</v>
      </c>
      <c r="AM613" s="39">
        <v>1</v>
      </c>
      <c r="AN613" s="37" t="s">
        <v>118</v>
      </c>
      <c r="AO613" s="37" t="s">
        <v>118</v>
      </c>
      <c r="AP613" s="37" t="s">
        <v>601</v>
      </c>
      <c r="AQ613" s="21" t="s">
        <v>121</v>
      </c>
      <c r="AR613" s="80" t="s">
        <v>120</v>
      </c>
      <c r="AS613" s="21" t="s">
        <v>497</v>
      </c>
      <c r="AT613" s="39">
        <v>2017</v>
      </c>
      <c r="AU613" s="83" t="s">
        <v>1164</v>
      </c>
      <c r="AV613" s="82" t="s">
        <v>1165</v>
      </c>
      <c r="AW613" s="77" t="s">
        <v>1001</v>
      </c>
      <c r="AX613" s="31" t="s">
        <v>119</v>
      </c>
      <c r="AY613" s="21" t="s">
        <v>1345</v>
      </c>
      <c r="AZ613" s="37" t="s">
        <v>1166</v>
      </c>
      <c r="BA613" s="21"/>
      <c r="BB613" s="21"/>
      <c r="BC613" s="21" t="s">
        <v>1218</v>
      </c>
      <c r="BD613" s="21"/>
      <c r="BE613" s="62" t="s">
        <v>1348</v>
      </c>
      <c r="BF613" s="21"/>
      <c r="BG613" s="21"/>
      <c r="BH613" s="21"/>
      <c r="BI613" s="21"/>
      <c r="BJ613" s="21"/>
      <c r="BK613" s="21"/>
      <c r="BL613" s="21"/>
      <c r="BM613" s="21"/>
      <c r="BN613" s="21"/>
      <c r="BO613" s="21"/>
      <c r="BP613" s="21"/>
      <c r="BQ613" s="21"/>
      <c r="BR613" s="21"/>
      <c r="BS613" s="21"/>
      <c r="BT613" s="21"/>
      <c r="BU613" s="21"/>
      <c r="BV613" s="21"/>
      <c r="BW613" s="63" t="s">
        <v>368</v>
      </c>
      <c r="BX613" s="23" t="str">
        <f>_xlfn.XLOOKUP(BW613,dimensions_items!$B$4:$B$35,dimensions_items!$C$4:$C$35,"NULL",0)</f>
        <v>R5.2LAM</v>
      </c>
      <c r="BY613" s="23" t="s">
        <v>42</v>
      </c>
      <c r="BZ613" s="67" t="s">
        <v>17</v>
      </c>
      <c r="CA613" s="22" t="s">
        <v>18</v>
      </c>
      <c r="CB613" s="22" t="s">
        <v>19</v>
      </c>
      <c r="CC613" s="21" t="str">
        <f t="shared" si="30"/>
        <v>RU</v>
      </c>
      <c r="CD613" s="21" t="str">
        <f t="shared" si="31"/>
        <v>C</v>
      </c>
      <c r="CE613" s="21" t="str">
        <f t="shared" si="32"/>
        <v>LAM_LAM-M</v>
      </c>
      <c r="CF613" s="21">
        <f>IF(ISNUMBER(Table1[[#This Row],[concrete]]),Table1[[#This Row],[concrete]],IF(AND(ISNUMBER(Table1[[#This Row],[cement]]),ISNUMBER(Table1[[#This Row],[aggregates]])),Table1[[#This Row],[cement]]+Table1[[#This Row],[aggregates]],""))</f>
        <v>933</v>
      </c>
    </row>
    <row r="614" spans="1:84">
      <c r="A614" s="10">
        <v>612</v>
      </c>
      <c r="B614" s="84" t="s">
        <v>227</v>
      </c>
      <c r="C614" s="80" t="s">
        <v>1128</v>
      </c>
      <c r="D614" s="85"/>
      <c r="E614" s="47"/>
      <c r="F614" s="87">
        <v>35.54</v>
      </c>
      <c r="G614" s="129"/>
      <c r="H614" s="130"/>
      <c r="I614" s="129"/>
      <c r="J614" s="131"/>
      <c r="K614" s="122"/>
      <c r="L614" s="122"/>
      <c r="M614" s="122"/>
      <c r="N614" s="122"/>
      <c r="O614" s="122"/>
      <c r="P614" s="122">
        <v>380</v>
      </c>
      <c r="Q614" s="122"/>
      <c r="R614" s="122"/>
      <c r="S614" s="122"/>
      <c r="T614" s="122"/>
      <c r="U614" s="122"/>
      <c r="V614" s="122"/>
      <c r="X614" s="122"/>
      <c r="Y614" s="122"/>
      <c r="Z614" s="122"/>
      <c r="AA614" s="122"/>
      <c r="AB614" s="122"/>
      <c r="AC614" s="122"/>
      <c r="AD614" s="122"/>
      <c r="AE614" s="122"/>
      <c r="AF614" s="122"/>
      <c r="AG614" s="122"/>
      <c r="AH614" s="122"/>
      <c r="AI614" s="122"/>
      <c r="AJ614" s="122"/>
      <c r="AK614" s="122"/>
      <c r="AL614" s="37" t="s">
        <v>1125</v>
      </c>
      <c r="AM614" s="46">
        <v>2</v>
      </c>
      <c r="AN614" s="37" t="s">
        <v>118</v>
      </c>
      <c r="AO614" s="37" t="s">
        <v>20</v>
      </c>
      <c r="AP614" s="37" t="s">
        <v>601</v>
      </c>
      <c r="AQ614" s="37" t="s">
        <v>258</v>
      </c>
      <c r="AR614" s="80" t="s">
        <v>120</v>
      </c>
      <c r="AS614" s="8" t="s">
        <v>1371</v>
      </c>
      <c r="AT614" s="46">
        <v>2021</v>
      </c>
      <c r="AU614" s="21" t="s">
        <v>1162</v>
      </c>
      <c r="AV614" s="80" t="s">
        <v>217</v>
      </c>
      <c r="AW614" s="37" t="s">
        <v>126</v>
      </c>
      <c r="AX614" s="50" t="s">
        <v>1336</v>
      </c>
      <c r="AY614" s="21" t="str">
        <f>"https://doi.org/"&amp;Table1[[#This Row],[DOI]]</f>
        <v>https://doi.org/10.1016/j.jclepro.2021.126190</v>
      </c>
      <c r="AZ614" s="86" t="s">
        <v>1129</v>
      </c>
      <c r="BA614" s="24"/>
      <c r="BB614" s="24"/>
      <c r="BC614" s="21" t="s">
        <v>1217</v>
      </c>
      <c r="BD614" s="24"/>
      <c r="BE614" s="62" t="s">
        <v>1348</v>
      </c>
      <c r="BF614" s="24"/>
      <c r="BG614" s="24"/>
      <c r="BH614" s="24"/>
      <c r="BI614" s="24"/>
      <c r="BJ614" s="24"/>
      <c r="BK614" s="24"/>
      <c r="BL614" s="24"/>
      <c r="BM614" s="24"/>
      <c r="BN614" s="24"/>
      <c r="BO614" s="24"/>
      <c r="BP614" s="24"/>
      <c r="BQ614" s="24"/>
      <c r="BR614" s="24"/>
      <c r="BS614" s="24"/>
      <c r="BT614" s="24"/>
      <c r="BU614" s="24"/>
      <c r="BV614" s="24"/>
      <c r="BW614" s="63" t="s">
        <v>1111</v>
      </c>
      <c r="BX614" s="23" t="str">
        <f>_xlfn.XLOOKUP(BW614,dimensions_items!$B$4:$B$35,dimensions_items!$C$4:$C$35,"NULL",0)</f>
        <v>R5.2ASIA</v>
      </c>
      <c r="BY614" s="23" t="s">
        <v>16</v>
      </c>
      <c r="BZ614" s="67" t="s">
        <v>17</v>
      </c>
      <c r="CA614" s="22" t="s">
        <v>18</v>
      </c>
      <c r="CB614" s="22" t="s">
        <v>19</v>
      </c>
      <c r="CC614" s="21" t="str">
        <f t="shared" si="30"/>
        <v>RS</v>
      </c>
      <c r="CD614" s="21" t="str">
        <f t="shared" si="31"/>
        <v>C</v>
      </c>
      <c r="CE614" s="21" t="str">
        <f t="shared" si="32"/>
        <v>ASIA_CHN</v>
      </c>
      <c r="CF614" s="21" t="str">
        <f>IF(ISNUMBER(Table1[[#This Row],[concrete]]),Table1[[#This Row],[concrete]],IF(AND(ISNUMBER(Table1[[#This Row],[cement]]),ISNUMBER(Table1[[#This Row],[aggregates]])),Table1[[#This Row],[cement]]+Table1[[#This Row],[aggregates]],""))</f>
        <v/>
      </c>
    </row>
    <row r="615" spans="1:84">
      <c r="A615" s="10">
        <v>613</v>
      </c>
      <c r="B615" s="84" t="s">
        <v>227</v>
      </c>
      <c r="C615" s="80" t="s">
        <v>1128</v>
      </c>
      <c r="D615" s="85"/>
      <c r="F615" s="39">
        <v>15.04</v>
      </c>
      <c r="G615" s="132"/>
      <c r="H615" s="132"/>
      <c r="I615" s="132"/>
      <c r="J615" s="133"/>
      <c r="P615" s="120">
        <v>1690</v>
      </c>
      <c r="W615" s="122"/>
      <c r="AL615" s="37" t="s">
        <v>1126</v>
      </c>
      <c r="AM615" s="39">
        <v>2</v>
      </c>
      <c r="AN615" s="37" t="s">
        <v>118</v>
      </c>
      <c r="AO615" s="37" t="s">
        <v>20</v>
      </c>
      <c r="AP615" s="37" t="s">
        <v>601</v>
      </c>
      <c r="AQ615" s="37" t="s">
        <v>258</v>
      </c>
      <c r="AR615" s="80" t="s">
        <v>120</v>
      </c>
      <c r="AS615" s="8" t="s">
        <v>1371</v>
      </c>
      <c r="AT615" s="46">
        <v>2021</v>
      </c>
      <c r="AU615" s="21" t="s">
        <v>1162</v>
      </c>
      <c r="AV615" s="80" t="s">
        <v>217</v>
      </c>
      <c r="AW615" s="37" t="s">
        <v>126</v>
      </c>
      <c r="AX615" s="50" t="s">
        <v>1336</v>
      </c>
      <c r="AY615" s="21" t="str">
        <f>"https://doi.org/"&amp;Table1[[#This Row],[DOI]]</f>
        <v>https://doi.org/10.1016/j.jclepro.2021.126190</v>
      </c>
      <c r="AZ615" s="86" t="s">
        <v>1129</v>
      </c>
      <c r="BA615" s="21"/>
      <c r="BB615" s="21"/>
      <c r="BC615" s="21" t="s">
        <v>1217</v>
      </c>
      <c r="BD615" s="21"/>
      <c r="BE615" s="62" t="s">
        <v>1348</v>
      </c>
      <c r="BF615" s="21"/>
      <c r="BG615" s="21"/>
      <c r="BH615" s="21"/>
      <c r="BI615" s="21"/>
      <c r="BJ615" s="21"/>
      <c r="BK615" s="21"/>
      <c r="BL615" s="21"/>
      <c r="BM615" s="21"/>
      <c r="BN615" s="21"/>
      <c r="BO615" s="21"/>
      <c r="BP615" s="21"/>
      <c r="BQ615" s="21"/>
      <c r="BR615" s="21"/>
      <c r="BS615" s="21"/>
      <c r="BT615" s="21"/>
      <c r="BU615" s="21"/>
      <c r="BV615" s="21"/>
      <c r="BW615" s="63" t="s">
        <v>1111</v>
      </c>
      <c r="BX615" s="23" t="str">
        <f>_xlfn.XLOOKUP(BW615,dimensions_items!$B$4:$B$35,dimensions_items!$C$4:$C$35,"NULL",0)</f>
        <v>R5.2ASIA</v>
      </c>
      <c r="BY615" s="23" t="s">
        <v>16</v>
      </c>
      <c r="BZ615" s="67" t="s">
        <v>1492</v>
      </c>
      <c r="CA615" s="22" t="s">
        <v>18</v>
      </c>
      <c r="CB615" s="22" t="s">
        <v>19</v>
      </c>
      <c r="CC615" s="21" t="str">
        <f t="shared" si="30"/>
        <v>RS</v>
      </c>
      <c r="CD615" s="21" t="str">
        <f t="shared" si="31"/>
        <v>M</v>
      </c>
      <c r="CE615" s="21" t="str">
        <f t="shared" si="32"/>
        <v>ASIA_CHN</v>
      </c>
      <c r="CF615" s="21" t="str">
        <f>IF(ISNUMBER(Table1[[#This Row],[concrete]]),Table1[[#This Row],[concrete]],IF(AND(ISNUMBER(Table1[[#This Row],[cement]]),ISNUMBER(Table1[[#This Row],[aggregates]])),Table1[[#This Row],[cement]]+Table1[[#This Row],[aggregates]],""))</f>
        <v/>
      </c>
    </row>
    <row r="616" spans="1:84">
      <c r="A616" s="10">
        <v>614</v>
      </c>
      <c r="B616" s="84" t="s">
        <v>227</v>
      </c>
      <c r="C616" s="80" t="s">
        <v>1128</v>
      </c>
      <c r="F616" s="39">
        <v>17.690000000000001</v>
      </c>
      <c r="P616" s="120">
        <v>810</v>
      </c>
      <c r="AL616" s="37" t="s">
        <v>1127</v>
      </c>
      <c r="AM616" s="39">
        <v>2</v>
      </c>
      <c r="AN616" s="37" t="s">
        <v>118</v>
      </c>
      <c r="AO616" s="37" t="s">
        <v>20</v>
      </c>
      <c r="AP616" s="37" t="s">
        <v>601</v>
      </c>
      <c r="AQ616" s="37" t="s">
        <v>258</v>
      </c>
      <c r="AR616" s="80" t="s">
        <v>120</v>
      </c>
      <c r="AS616" s="8" t="s">
        <v>1371</v>
      </c>
      <c r="AT616" s="46">
        <v>2021</v>
      </c>
      <c r="AU616" s="21" t="s">
        <v>1162</v>
      </c>
      <c r="AV616" s="80" t="s">
        <v>217</v>
      </c>
      <c r="AW616" s="37" t="s">
        <v>126</v>
      </c>
      <c r="AX616" s="50" t="s">
        <v>1336</v>
      </c>
      <c r="AY616" s="21" t="str">
        <f>"https://doi.org/"&amp;Table1[[#This Row],[DOI]]</f>
        <v>https://doi.org/10.1016/j.jclepro.2021.126190</v>
      </c>
      <c r="AZ616" s="86" t="s">
        <v>1129</v>
      </c>
      <c r="BA616" s="21"/>
      <c r="BB616" s="21"/>
      <c r="BC616" s="21" t="s">
        <v>1217</v>
      </c>
      <c r="BD616" s="21"/>
      <c r="BE616" s="62" t="s">
        <v>1348</v>
      </c>
      <c r="BF616" s="21"/>
      <c r="BG616" s="21"/>
      <c r="BH616" s="21"/>
      <c r="BI616" s="21"/>
      <c r="BJ616" s="21"/>
      <c r="BK616" s="21"/>
      <c r="BL616" s="21"/>
      <c r="BM616" s="21"/>
      <c r="BN616" s="21"/>
      <c r="BO616" s="21"/>
      <c r="BP616" s="21"/>
      <c r="BQ616" s="21"/>
      <c r="BR616" s="21"/>
      <c r="BS616" s="21"/>
      <c r="BT616" s="21"/>
      <c r="BU616" s="21"/>
      <c r="BV616" s="21"/>
      <c r="BW616" s="63" t="s">
        <v>1111</v>
      </c>
      <c r="BX616" s="23" t="str">
        <f>_xlfn.XLOOKUP(BW616,dimensions_items!$B$4:$B$35,dimensions_items!$C$4:$C$35,"NULL",0)</f>
        <v>R5.2ASIA</v>
      </c>
      <c r="BY616" s="23" t="s">
        <v>16</v>
      </c>
      <c r="BZ616" s="67" t="s">
        <v>1491</v>
      </c>
      <c r="CA616" s="22" t="s">
        <v>18</v>
      </c>
      <c r="CB616" s="22" t="s">
        <v>19</v>
      </c>
      <c r="CC616" s="21" t="str">
        <f t="shared" si="30"/>
        <v>RS</v>
      </c>
      <c r="CD616" s="21" t="str">
        <f t="shared" si="31"/>
        <v>C</v>
      </c>
      <c r="CE616" s="21" t="str">
        <f t="shared" si="32"/>
        <v>ASIA_CHN</v>
      </c>
      <c r="CF616" s="21" t="str">
        <f>IF(ISNUMBER(Table1[[#This Row],[concrete]]),Table1[[#This Row],[concrete]],IF(AND(ISNUMBER(Table1[[#This Row],[cement]]),ISNUMBER(Table1[[#This Row],[aggregates]])),Table1[[#This Row],[cement]]+Table1[[#This Row],[aggregates]],""))</f>
        <v/>
      </c>
    </row>
    <row r="617" spans="1:84">
      <c r="A617" s="10">
        <v>615</v>
      </c>
      <c r="B617" s="84" t="s">
        <v>504</v>
      </c>
      <c r="C617" s="80"/>
      <c r="E617" s="10">
        <v>1930</v>
      </c>
      <c r="F617" s="39">
        <v>3</v>
      </c>
      <c r="J617" s="120">
        <v>199</v>
      </c>
      <c r="M617" s="120">
        <v>119</v>
      </c>
      <c r="O617" s="120">
        <v>730</v>
      </c>
      <c r="P617" s="120">
        <v>33</v>
      </c>
      <c r="W617" s="122"/>
      <c r="AB617" s="120">
        <v>24</v>
      </c>
      <c r="AL617" s="140" t="s">
        <v>1520</v>
      </c>
      <c r="AN617" s="37" t="s">
        <v>118</v>
      </c>
      <c r="AO617" s="37" t="s">
        <v>20</v>
      </c>
      <c r="AP617" s="37" t="s">
        <v>924</v>
      </c>
      <c r="AQ617" s="140" t="s">
        <v>1519</v>
      </c>
      <c r="AR617" s="141" t="s">
        <v>1528</v>
      </c>
      <c r="AS617" s="37" t="s">
        <v>1167</v>
      </c>
      <c r="AT617" s="39">
        <v>2020</v>
      </c>
      <c r="AU617" s="21" t="s">
        <v>1168</v>
      </c>
      <c r="AV617" s="80" t="s">
        <v>217</v>
      </c>
      <c r="AW617" s="37" t="s">
        <v>126</v>
      </c>
      <c r="AX617" s="50" t="s">
        <v>1337</v>
      </c>
      <c r="AY617" s="21" t="str">
        <f>"https://doi.org/"&amp;Table1[[#This Row],[DOI]]</f>
        <v>https://doi.org/10.1016/j.jclepro.2019.119435</v>
      </c>
      <c r="AZ617" s="21"/>
      <c r="BA617" s="21"/>
      <c r="BB617" s="21"/>
      <c r="BC617" s="21" t="s">
        <v>1214</v>
      </c>
      <c r="BD617" s="21"/>
      <c r="BE617" s="62" t="s">
        <v>1348</v>
      </c>
      <c r="BF617" s="21"/>
      <c r="BG617" s="21"/>
      <c r="BH617" s="21"/>
      <c r="BI617" s="21"/>
      <c r="BJ617" s="21"/>
      <c r="BK617" s="21"/>
      <c r="BL617" s="21"/>
      <c r="BM617" s="21"/>
      <c r="BN617" s="21"/>
      <c r="BO617" s="21"/>
      <c r="BP617" s="21"/>
      <c r="BQ617" s="21"/>
      <c r="BR617" s="21"/>
      <c r="BS617" s="21"/>
      <c r="BT617" s="21"/>
      <c r="BU617" s="21"/>
      <c r="BV617" s="21"/>
      <c r="BW617" s="63" t="s">
        <v>135</v>
      </c>
      <c r="BX617" s="23" t="str">
        <f>_xlfn.XLOOKUP(BW617,dimensions_items!$B$4:$B$35,dimensions_items!$C$4:$C$35,"NULL",0)</f>
        <v>R5.2OECD</v>
      </c>
      <c r="BY617" s="23" t="s">
        <v>25</v>
      </c>
      <c r="BZ617" s="67" t="s">
        <v>31</v>
      </c>
      <c r="CA617" s="22" t="s">
        <v>18</v>
      </c>
      <c r="CB617" s="67" t="s">
        <v>23</v>
      </c>
      <c r="CC617" s="21" t="str">
        <f t="shared" si="30"/>
        <v>RS</v>
      </c>
      <c r="CD617" s="21" t="str">
        <f t="shared" si="31"/>
        <v>U</v>
      </c>
      <c r="CE617" s="21" t="str">
        <f t="shared" si="32"/>
        <v>OECD_EU15</v>
      </c>
      <c r="CF617" s="21">
        <f>IF(ISNUMBER(Table1[[#This Row],[concrete]]),Table1[[#This Row],[concrete]],IF(AND(ISNUMBER(Table1[[#This Row],[cement]]),ISNUMBER(Table1[[#This Row],[aggregates]])),Table1[[#This Row],[cement]]+Table1[[#This Row],[aggregates]],""))</f>
        <v>119</v>
      </c>
    </row>
    <row r="618" spans="1:84">
      <c r="A618" s="10">
        <v>616</v>
      </c>
      <c r="B618" s="84" t="s">
        <v>504</v>
      </c>
      <c r="C618" s="80"/>
      <c r="D618" s="39">
        <v>1931</v>
      </c>
      <c r="E618" s="10">
        <v>1950</v>
      </c>
      <c r="F618" s="39">
        <v>59</v>
      </c>
      <c r="J618" s="120">
        <v>120</v>
      </c>
      <c r="M618" s="120">
        <v>476</v>
      </c>
      <c r="O618" s="120">
        <v>75</v>
      </c>
      <c r="P618" s="120">
        <v>59</v>
      </c>
      <c r="AB618" s="120">
        <v>81</v>
      </c>
      <c r="AL618" s="140" t="s">
        <v>1521</v>
      </c>
      <c r="AN618" s="37" t="s">
        <v>118</v>
      </c>
      <c r="AO618" s="37" t="s">
        <v>20</v>
      </c>
      <c r="AP618" s="37" t="s">
        <v>924</v>
      </c>
      <c r="AQ618" s="140" t="s">
        <v>1519</v>
      </c>
      <c r="AR618" s="141" t="s">
        <v>1528</v>
      </c>
      <c r="AS618" s="37" t="s">
        <v>1167</v>
      </c>
      <c r="AT618" s="39">
        <v>2020</v>
      </c>
      <c r="AU618" s="21" t="s">
        <v>1168</v>
      </c>
      <c r="AV618" s="80" t="s">
        <v>217</v>
      </c>
      <c r="AW618" s="37" t="s">
        <v>126</v>
      </c>
      <c r="AX618" s="50" t="s">
        <v>1337</v>
      </c>
      <c r="AY618" s="21" t="str">
        <f>"https://doi.org/"&amp;Table1[[#This Row],[DOI]]</f>
        <v>https://doi.org/10.1016/j.jclepro.2019.119435</v>
      </c>
      <c r="AZ618" s="21"/>
      <c r="BA618" s="21"/>
      <c r="BB618" s="21"/>
      <c r="BC618" s="21" t="s">
        <v>1214</v>
      </c>
      <c r="BD618" s="21"/>
      <c r="BE618" s="62" t="s">
        <v>1348</v>
      </c>
      <c r="BF618" s="21"/>
      <c r="BG618" s="21"/>
      <c r="BH618" s="21"/>
      <c r="BI618" s="21"/>
      <c r="BJ618" s="21"/>
      <c r="BK618" s="21"/>
      <c r="BL618" s="21"/>
      <c r="BM618" s="21"/>
      <c r="BN618" s="21"/>
      <c r="BO618" s="21"/>
      <c r="BP618" s="21"/>
      <c r="BQ618" s="21"/>
      <c r="BR618" s="21"/>
      <c r="BS618" s="21"/>
      <c r="BT618" s="21"/>
      <c r="BU618" s="21"/>
      <c r="BV618" s="21"/>
      <c r="BW618" s="63" t="s">
        <v>135</v>
      </c>
      <c r="BX618" s="23" t="str">
        <f>_xlfn.XLOOKUP(BW618,dimensions_items!$B$4:$B$35,dimensions_items!$C$4:$C$35,"NULL",0)</f>
        <v>R5.2OECD</v>
      </c>
      <c r="BY618" s="23" t="s">
        <v>25</v>
      </c>
      <c r="BZ618" s="67" t="s">
        <v>31</v>
      </c>
      <c r="CA618" s="22" t="s">
        <v>18</v>
      </c>
      <c r="CB618" s="67" t="s">
        <v>23</v>
      </c>
      <c r="CC618" s="21" t="str">
        <f t="shared" si="30"/>
        <v>RS</v>
      </c>
      <c r="CD618" s="21" t="str">
        <f t="shared" si="31"/>
        <v>U</v>
      </c>
      <c r="CE618" s="21" t="str">
        <f t="shared" si="32"/>
        <v>OECD_EU15</v>
      </c>
      <c r="CF618" s="21">
        <f>IF(ISNUMBER(Table1[[#This Row],[concrete]]),Table1[[#This Row],[concrete]],IF(AND(ISNUMBER(Table1[[#This Row],[cement]]),ISNUMBER(Table1[[#This Row],[aggregates]])),Table1[[#This Row],[cement]]+Table1[[#This Row],[aggregates]],""))</f>
        <v>476</v>
      </c>
    </row>
    <row r="619" spans="1:84">
      <c r="A619" s="10">
        <v>617</v>
      </c>
      <c r="B619" s="84" t="s">
        <v>504</v>
      </c>
      <c r="C619" s="80"/>
      <c r="D619" s="87">
        <v>1951</v>
      </c>
      <c r="E619" s="10">
        <v>1980</v>
      </c>
      <c r="F619" s="39">
        <v>107</v>
      </c>
      <c r="J619" s="120">
        <v>70</v>
      </c>
      <c r="M619" s="120">
        <v>492</v>
      </c>
      <c r="P619" s="120">
        <v>53</v>
      </c>
      <c r="AB619" s="134">
        <v>51</v>
      </c>
      <c r="AL619" s="140" t="s">
        <v>1523</v>
      </c>
      <c r="AN619" s="37" t="s">
        <v>118</v>
      </c>
      <c r="AO619" s="37" t="s">
        <v>20</v>
      </c>
      <c r="AP619" s="37" t="s">
        <v>924</v>
      </c>
      <c r="AQ619" s="140" t="s">
        <v>1519</v>
      </c>
      <c r="AR619" s="141" t="s">
        <v>1528</v>
      </c>
      <c r="AS619" s="37" t="s">
        <v>1167</v>
      </c>
      <c r="AT619" s="39">
        <v>2020</v>
      </c>
      <c r="AU619" s="21" t="s">
        <v>1168</v>
      </c>
      <c r="AV619" s="80" t="s">
        <v>217</v>
      </c>
      <c r="AW619" s="37" t="s">
        <v>126</v>
      </c>
      <c r="AX619" s="50" t="s">
        <v>1337</v>
      </c>
      <c r="AY619" s="21" t="str">
        <f>"https://doi.org/"&amp;Table1[[#This Row],[DOI]]</f>
        <v>https://doi.org/10.1016/j.jclepro.2019.119435</v>
      </c>
      <c r="AZ619" s="21"/>
      <c r="BA619" s="21"/>
      <c r="BB619" s="21"/>
      <c r="BC619" s="21" t="s">
        <v>1214</v>
      </c>
      <c r="BD619" s="21"/>
      <c r="BE619" s="62" t="s">
        <v>1348</v>
      </c>
      <c r="BF619" s="21"/>
      <c r="BG619" s="21"/>
      <c r="BH619" s="21"/>
      <c r="BI619" s="21"/>
      <c r="BJ619" s="21"/>
      <c r="BK619" s="21"/>
      <c r="BL619" s="21"/>
      <c r="BM619" s="21"/>
      <c r="BN619" s="21"/>
      <c r="BO619" s="21"/>
      <c r="BP619" s="21"/>
      <c r="BQ619" s="21"/>
      <c r="BR619" s="21"/>
      <c r="BS619" s="21"/>
      <c r="BT619" s="21"/>
      <c r="BU619" s="21"/>
      <c r="BV619" s="21"/>
      <c r="BW619" s="63" t="s">
        <v>135</v>
      </c>
      <c r="BX619" s="23" t="str">
        <f>_xlfn.XLOOKUP(BW619,dimensions_items!$B$4:$B$35,dimensions_items!$C$4:$C$35,"NULL",0)</f>
        <v>R5.2OECD</v>
      </c>
      <c r="BY619" s="23" t="s">
        <v>25</v>
      </c>
      <c r="BZ619" s="67" t="s">
        <v>31</v>
      </c>
      <c r="CA619" s="22" t="s">
        <v>18</v>
      </c>
      <c r="CB619" s="67" t="s">
        <v>23</v>
      </c>
      <c r="CC619" s="21" t="str">
        <f t="shared" si="30"/>
        <v>RS</v>
      </c>
      <c r="CD619" s="21" t="str">
        <f t="shared" si="31"/>
        <v>U</v>
      </c>
      <c r="CE619" s="21" t="str">
        <f t="shared" si="32"/>
        <v>OECD_EU15</v>
      </c>
      <c r="CF619" s="21">
        <f>IF(ISNUMBER(Table1[[#This Row],[concrete]]),Table1[[#This Row],[concrete]],IF(AND(ISNUMBER(Table1[[#This Row],[cement]]),ISNUMBER(Table1[[#This Row],[aggregates]])),Table1[[#This Row],[cement]]+Table1[[#This Row],[aggregates]],""))</f>
        <v>492</v>
      </c>
    </row>
    <row r="620" spans="1:84">
      <c r="A620" s="10">
        <v>618</v>
      </c>
      <c r="B620" s="84" t="s">
        <v>504</v>
      </c>
      <c r="C620" s="80"/>
      <c r="D620" s="39">
        <v>1981</v>
      </c>
      <c r="F620" s="39">
        <v>65</v>
      </c>
      <c r="J620" s="120">
        <v>69</v>
      </c>
      <c r="M620" s="120">
        <v>343</v>
      </c>
      <c r="P620" s="120">
        <v>35</v>
      </c>
      <c r="AB620" s="120">
        <v>91</v>
      </c>
      <c r="AL620" s="140" t="s">
        <v>1522</v>
      </c>
      <c r="AN620" s="37" t="s">
        <v>118</v>
      </c>
      <c r="AO620" s="37" t="s">
        <v>20</v>
      </c>
      <c r="AP620" s="37" t="s">
        <v>924</v>
      </c>
      <c r="AQ620" s="140" t="s">
        <v>1519</v>
      </c>
      <c r="AR620" s="141" t="s">
        <v>1528</v>
      </c>
      <c r="AS620" s="37" t="s">
        <v>1167</v>
      </c>
      <c r="AT620" s="39">
        <v>2020</v>
      </c>
      <c r="AU620" s="21" t="s">
        <v>1168</v>
      </c>
      <c r="AV620" s="80" t="s">
        <v>217</v>
      </c>
      <c r="AW620" s="37" t="s">
        <v>126</v>
      </c>
      <c r="AX620" s="50" t="s">
        <v>1337</v>
      </c>
      <c r="AY620" s="21" t="str">
        <f>"https://doi.org/"&amp;Table1[[#This Row],[DOI]]</f>
        <v>https://doi.org/10.1016/j.jclepro.2019.119435</v>
      </c>
      <c r="AZ620" s="21"/>
      <c r="BA620" s="21"/>
      <c r="BB620" s="21"/>
      <c r="BC620" s="21" t="s">
        <v>1214</v>
      </c>
      <c r="BD620" s="21"/>
      <c r="BE620" s="62" t="s">
        <v>1348</v>
      </c>
      <c r="BF620" s="21"/>
      <c r="BG620" s="21"/>
      <c r="BH620" s="21"/>
      <c r="BI620" s="21"/>
      <c r="BJ620" s="21"/>
      <c r="BK620" s="21"/>
      <c r="BL620" s="21"/>
      <c r="BM620" s="21"/>
      <c r="BN620" s="21"/>
      <c r="BO620" s="21"/>
      <c r="BP620" s="21"/>
      <c r="BQ620" s="21"/>
      <c r="BR620" s="21"/>
      <c r="BS620" s="21"/>
      <c r="BT620" s="21"/>
      <c r="BU620" s="21"/>
      <c r="BV620" s="21"/>
      <c r="BW620" s="63" t="s">
        <v>135</v>
      </c>
      <c r="BX620" s="23" t="str">
        <f>_xlfn.XLOOKUP(BW620,dimensions_items!$B$4:$B$35,dimensions_items!$C$4:$C$35,"NULL",0)</f>
        <v>R5.2OECD</v>
      </c>
      <c r="BY620" s="23" t="s">
        <v>25</v>
      </c>
      <c r="BZ620" s="67" t="s">
        <v>31</v>
      </c>
      <c r="CA620" s="22" t="s">
        <v>18</v>
      </c>
      <c r="CB620" s="67" t="s">
        <v>23</v>
      </c>
      <c r="CC620" s="21" t="str">
        <f t="shared" si="30"/>
        <v>RS</v>
      </c>
      <c r="CD620" s="21" t="str">
        <f t="shared" si="31"/>
        <v>U</v>
      </c>
      <c r="CE620" s="21" t="str">
        <f t="shared" si="32"/>
        <v>OECD_EU15</v>
      </c>
      <c r="CF620" s="21">
        <f>IF(ISNUMBER(Table1[[#This Row],[concrete]]),Table1[[#This Row],[concrete]],IF(AND(ISNUMBER(Table1[[#This Row],[cement]]),ISNUMBER(Table1[[#This Row],[aggregates]])),Table1[[#This Row],[cement]]+Table1[[#This Row],[aggregates]],""))</f>
        <v>343</v>
      </c>
    </row>
    <row r="621" spans="1:84">
      <c r="A621" s="10">
        <v>619</v>
      </c>
      <c r="B621" s="84" t="s">
        <v>504</v>
      </c>
      <c r="C621" s="80"/>
      <c r="E621" s="10">
        <v>1930</v>
      </c>
      <c r="F621" s="39">
        <v>51</v>
      </c>
      <c r="J621" s="120">
        <v>155</v>
      </c>
      <c r="M621" s="120">
        <v>204</v>
      </c>
      <c r="O621" s="120">
        <v>259</v>
      </c>
      <c r="P621" s="120">
        <v>155</v>
      </c>
      <c r="AB621" s="120">
        <v>66</v>
      </c>
      <c r="AL621" s="140" t="s">
        <v>1524</v>
      </c>
      <c r="AN621" s="37" t="s">
        <v>118</v>
      </c>
      <c r="AO621" s="37" t="s">
        <v>24</v>
      </c>
      <c r="AP621" s="37" t="s">
        <v>924</v>
      </c>
      <c r="AQ621" s="140" t="s">
        <v>1519</v>
      </c>
      <c r="AR621" s="141" t="s">
        <v>1528</v>
      </c>
      <c r="AS621" s="37" t="s">
        <v>1167</v>
      </c>
      <c r="AT621" s="39">
        <v>2020</v>
      </c>
      <c r="AU621" s="21" t="s">
        <v>1168</v>
      </c>
      <c r="AV621" s="80" t="s">
        <v>217</v>
      </c>
      <c r="AW621" s="37" t="s">
        <v>126</v>
      </c>
      <c r="AX621" s="50" t="s">
        <v>1337</v>
      </c>
      <c r="AY621" s="21" t="str">
        <f>"https://doi.org/"&amp;Table1[[#This Row],[DOI]]</f>
        <v>https://doi.org/10.1016/j.jclepro.2019.119435</v>
      </c>
      <c r="AZ621" s="21"/>
      <c r="BA621" s="21"/>
      <c r="BB621" s="21"/>
      <c r="BC621" s="21" t="s">
        <v>1214</v>
      </c>
      <c r="BD621" s="21"/>
      <c r="BE621" s="62" t="s">
        <v>1348</v>
      </c>
      <c r="BF621" s="21"/>
      <c r="BG621" s="21"/>
      <c r="BH621" s="21"/>
      <c r="BI621" s="21"/>
      <c r="BJ621" s="21"/>
      <c r="BK621" s="21"/>
      <c r="BL621" s="21"/>
      <c r="BM621" s="21"/>
      <c r="BN621" s="21"/>
      <c r="BO621" s="21"/>
      <c r="BP621" s="21"/>
      <c r="BQ621" s="21"/>
      <c r="BR621" s="21"/>
      <c r="BS621" s="21"/>
      <c r="BT621" s="21"/>
      <c r="BU621" s="21"/>
      <c r="BV621" s="21"/>
      <c r="BW621" s="63" t="s">
        <v>135</v>
      </c>
      <c r="BX621" s="23" t="str">
        <f>_xlfn.XLOOKUP(BW621,dimensions_items!$B$4:$B$35,dimensions_items!$C$4:$C$35,"NULL",0)</f>
        <v>R5.2OECD</v>
      </c>
      <c r="BY621" s="23" t="s">
        <v>40</v>
      </c>
      <c r="BZ621" s="67" t="s">
        <v>31</v>
      </c>
      <c r="CA621" s="22" t="s">
        <v>18</v>
      </c>
      <c r="CB621" s="67" t="s">
        <v>23</v>
      </c>
      <c r="CC621" s="21" t="str">
        <f t="shared" si="30"/>
        <v>RM</v>
      </c>
      <c r="CD621" s="21" t="str">
        <f t="shared" si="31"/>
        <v>U</v>
      </c>
      <c r="CE621" s="21" t="str">
        <f t="shared" si="32"/>
        <v>OECD_EU15</v>
      </c>
      <c r="CF621" s="21">
        <f>IF(ISNUMBER(Table1[[#This Row],[concrete]]),Table1[[#This Row],[concrete]],IF(AND(ISNUMBER(Table1[[#This Row],[cement]]),ISNUMBER(Table1[[#This Row],[aggregates]])),Table1[[#This Row],[cement]]+Table1[[#This Row],[aggregates]],""))</f>
        <v>204</v>
      </c>
    </row>
    <row r="622" spans="1:84">
      <c r="A622" s="10">
        <v>620</v>
      </c>
      <c r="B622" s="84" t="s">
        <v>504</v>
      </c>
      <c r="C622" s="80"/>
      <c r="D622" s="39">
        <v>1931</v>
      </c>
      <c r="E622" s="10">
        <v>1950</v>
      </c>
      <c r="F622" s="39">
        <v>141</v>
      </c>
      <c r="J622" s="120">
        <v>33</v>
      </c>
      <c r="M622" s="120">
        <v>774</v>
      </c>
      <c r="O622" s="120">
        <v>13</v>
      </c>
      <c r="P622" s="120">
        <v>33</v>
      </c>
      <c r="AB622" s="120">
        <v>114</v>
      </c>
      <c r="AL622" s="140" t="s">
        <v>1525</v>
      </c>
      <c r="AN622" s="37" t="s">
        <v>118</v>
      </c>
      <c r="AO622" s="37" t="s">
        <v>24</v>
      </c>
      <c r="AP622" s="37" t="s">
        <v>924</v>
      </c>
      <c r="AQ622" s="140" t="s">
        <v>1519</v>
      </c>
      <c r="AR622" s="141" t="s">
        <v>1528</v>
      </c>
      <c r="AS622" s="37" t="s">
        <v>1167</v>
      </c>
      <c r="AT622" s="39">
        <v>2020</v>
      </c>
      <c r="AU622" s="21" t="s">
        <v>1168</v>
      </c>
      <c r="AV622" s="80" t="s">
        <v>217</v>
      </c>
      <c r="AW622" s="37" t="s">
        <v>126</v>
      </c>
      <c r="AX622" s="50" t="s">
        <v>1337</v>
      </c>
      <c r="AY622" s="21" t="str">
        <f>"https://doi.org/"&amp;Table1[[#This Row],[DOI]]</f>
        <v>https://doi.org/10.1016/j.jclepro.2019.119435</v>
      </c>
      <c r="AZ622" s="21"/>
      <c r="BA622" s="21"/>
      <c r="BB622" s="21"/>
      <c r="BC622" s="21" t="s">
        <v>1214</v>
      </c>
      <c r="BD622" s="21"/>
      <c r="BE622" s="62" t="s">
        <v>1348</v>
      </c>
      <c r="BF622" s="21"/>
      <c r="BG622" s="21"/>
      <c r="BH622" s="21"/>
      <c r="BI622" s="21"/>
      <c r="BJ622" s="21"/>
      <c r="BK622" s="21"/>
      <c r="BL622" s="21"/>
      <c r="BM622" s="21"/>
      <c r="BN622" s="21"/>
      <c r="BO622" s="21"/>
      <c r="BP622" s="21"/>
      <c r="BQ622" s="21"/>
      <c r="BR622" s="21"/>
      <c r="BS622" s="21"/>
      <c r="BT622" s="21"/>
      <c r="BU622" s="21"/>
      <c r="BV622" s="21"/>
      <c r="BW622" s="63" t="s">
        <v>135</v>
      </c>
      <c r="BX622" s="23" t="str">
        <f>_xlfn.XLOOKUP(BW622,dimensions_items!$B$4:$B$35,dimensions_items!$C$4:$C$35,"NULL",0)</f>
        <v>R5.2OECD</v>
      </c>
      <c r="BY622" s="23" t="s">
        <v>40</v>
      </c>
      <c r="BZ622" s="67" t="s">
        <v>31</v>
      </c>
      <c r="CA622" s="22" t="s">
        <v>18</v>
      </c>
      <c r="CB622" s="67" t="s">
        <v>23</v>
      </c>
      <c r="CC622" s="21" t="str">
        <f t="shared" si="30"/>
        <v>RM</v>
      </c>
      <c r="CD622" s="21" t="str">
        <f t="shared" si="31"/>
        <v>U</v>
      </c>
      <c r="CE622" s="21" t="str">
        <f t="shared" si="32"/>
        <v>OECD_EU15</v>
      </c>
      <c r="CF622" s="21">
        <f>IF(ISNUMBER(Table1[[#This Row],[concrete]]),Table1[[#This Row],[concrete]],IF(AND(ISNUMBER(Table1[[#This Row],[cement]]),ISNUMBER(Table1[[#This Row],[aggregates]])),Table1[[#This Row],[cement]]+Table1[[#This Row],[aggregates]],""))</f>
        <v>774</v>
      </c>
    </row>
    <row r="623" spans="1:84">
      <c r="A623" s="10">
        <v>621</v>
      </c>
      <c r="B623" s="84" t="s">
        <v>504</v>
      </c>
      <c r="C623" s="80"/>
      <c r="D623" s="87">
        <v>1951</v>
      </c>
      <c r="E623" s="10">
        <v>1980</v>
      </c>
      <c r="F623" s="39">
        <v>171</v>
      </c>
      <c r="J623" s="120">
        <v>19</v>
      </c>
      <c r="M623" s="120">
        <v>965</v>
      </c>
      <c r="O623" s="120">
        <v>12</v>
      </c>
      <c r="P623" s="120">
        <v>19</v>
      </c>
      <c r="AB623" s="120">
        <v>21</v>
      </c>
      <c r="AL623" s="140" t="s">
        <v>1526</v>
      </c>
      <c r="AN623" s="37" t="s">
        <v>118</v>
      </c>
      <c r="AO623" s="37" t="s">
        <v>24</v>
      </c>
      <c r="AP623" s="37" t="s">
        <v>924</v>
      </c>
      <c r="AQ623" s="140" t="s">
        <v>1519</v>
      </c>
      <c r="AR623" s="141" t="s">
        <v>1528</v>
      </c>
      <c r="AS623" s="37" t="s">
        <v>1167</v>
      </c>
      <c r="AT623" s="39">
        <v>2020</v>
      </c>
      <c r="AU623" s="21" t="s">
        <v>1168</v>
      </c>
      <c r="AV623" s="80" t="s">
        <v>217</v>
      </c>
      <c r="AW623" s="37" t="s">
        <v>126</v>
      </c>
      <c r="AX623" s="50" t="s">
        <v>1337</v>
      </c>
      <c r="AY623" s="21" t="str">
        <f>"https://doi.org/"&amp;Table1[[#This Row],[DOI]]</f>
        <v>https://doi.org/10.1016/j.jclepro.2019.119435</v>
      </c>
      <c r="AZ623" s="21"/>
      <c r="BA623" s="21"/>
      <c r="BB623" s="21"/>
      <c r="BC623" s="21" t="s">
        <v>1214</v>
      </c>
      <c r="BD623" s="21"/>
      <c r="BE623" s="62" t="s">
        <v>1348</v>
      </c>
      <c r="BF623" s="21"/>
      <c r="BG623" s="21"/>
      <c r="BH623" s="21"/>
      <c r="BI623" s="21"/>
      <c r="BJ623" s="21"/>
      <c r="BK623" s="21"/>
      <c r="BL623" s="21"/>
      <c r="BM623" s="21"/>
      <c r="BN623" s="21"/>
      <c r="BO623" s="21"/>
      <c r="BP623" s="21"/>
      <c r="BQ623" s="21"/>
      <c r="BR623" s="21"/>
      <c r="BS623" s="21"/>
      <c r="BT623" s="21"/>
      <c r="BU623" s="21"/>
      <c r="BV623" s="21"/>
      <c r="BW623" s="63" t="s">
        <v>135</v>
      </c>
      <c r="BX623" s="23" t="str">
        <f>_xlfn.XLOOKUP(BW623,dimensions_items!$B$4:$B$35,dimensions_items!$C$4:$C$35,"NULL",0)</f>
        <v>R5.2OECD</v>
      </c>
      <c r="BY623" s="23" t="s">
        <v>40</v>
      </c>
      <c r="BZ623" s="67" t="s">
        <v>31</v>
      </c>
      <c r="CA623" s="22" t="s">
        <v>18</v>
      </c>
      <c r="CB623" s="67" t="s">
        <v>23</v>
      </c>
      <c r="CC623" s="21" t="str">
        <f t="shared" si="30"/>
        <v>RM</v>
      </c>
      <c r="CD623" s="21" t="str">
        <f t="shared" si="31"/>
        <v>U</v>
      </c>
      <c r="CE623" s="21" t="str">
        <f t="shared" si="32"/>
        <v>OECD_EU15</v>
      </c>
      <c r="CF623" s="21">
        <f>IF(ISNUMBER(Table1[[#This Row],[concrete]]),Table1[[#This Row],[concrete]],IF(AND(ISNUMBER(Table1[[#This Row],[cement]]),ISNUMBER(Table1[[#This Row],[aggregates]])),Table1[[#This Row],[cement]]+Table1[[#This Row],[aggregates]],""))</f>
        <v>965</v>
      </c>
    </row>
    <row r="624" spans="1:84">
      <c r="A624" s="10">
        <v>622</v>
      </c>
      <c r="B624" s="84" t="s">
        <v>504</v>
      </c>
      <c r="C624" s="80"/>
      <c r="D624" s="39">
        <v>1981</v>
      </c>
      <c r="F624" s="39">
        <v>317</v>
      </c>
      <c r="J624" s="120">
        <v>34</v>
      </c>
      <c r="M624" s="120">
        <v>788</v>
      </c>
      <c r="P624" s="120">
        <v>34</v>
      </c>
      <c r="AB624" s="120">
        <v>62</v>
      </c>
      <c r="AL624" s="140" t="s">
        <v>1527</v>
      </c>
      <c r="AN624" s="37" t="s">
        <v>118</v>
      </c>
      <c r="AO624" s="37" t="s">
        <v>24</v>
      </c>
      <c r="AP624" s="37" t="s">
        <v>924</v>
      </c>
      <c r="AQ624" s="140" t="s">
        <v>1519</v>
      </c>
      <c r="AR624" s="141" t="s">
        <v>1528</v>
      </c>
      <c r="AS624" s="37" t="s">
        <v>1167</v>
      </c>
      <c r="AT624" s="39">
        <v>2020</v>
      </c>
      <c r="AU624" s="21" t="s">
        <v>1168</v>
      </c>
      <c r="AV624" s="80" t="s">
        <v>217</v>
      </c>
      <c r="AW624" s="37" t="s">
        <v>126</v>
      </c>
      <c r="AX624" s="50" t="s">
        <v>1337</v>
      </c>
      <c r="AY624" s="21" t="str">
        <f>"https://doi.org/"&amp;Table1[[#This Row],[DOI]]</f>
        <v>https://doi.org/10.1016/j.jclepro.2019.119435</v>
      </c>
      <c r="AZ624" s="21"/>
      <c r="BA624" s="21"/>
      <c r="BB624" s="21"/>
      <c r="BC624" s="21" t="s">
        <v>1214</v>
      </c>
      <c r="BD624" s="21"/>
      <c r="BE624" s="62" t="s">
        <v>1348</v>
      </c>
      <c r="BF624" s="21"/>
      <c r="BG624" s="21"/>
      <c r="BH624" s="21"/>
      <c r="BI624" s="21"/>
      <c r="BJ624" s="21"/>
      <c r="BK624" s="21"/>
      <c r="BL624" s="21"/>
      <c r="BM624" s="21"/>
      <c r="BN624" s="21"/>
      <c r="BO624" s="21"/>
      <c r="BP624" s="21"/>
      <c r="BQ624" s="21"/>
      <c r="BR624" s="21"/>
      <c r="BS624" s="21"/>
      <c r="BT624" s="21"/>
      <c r="BU624" s="21"/>
      <c r="BV624" s="21"/>
      <c r="BW624" s="63" t="s">
        <v>135</v>
      </c>
      <c r="BX624" s="23" t="str">
        <f>_xlfn.XLOOKUP(BW624,dimensions_items!$B$4:$B$35,dimensions_items!$C$4:$C$35,"NULL",0)</f>
        <v>R5.2OECD</v>
      </c>
      <c r="BY624" s="23" t="s">
        <v>40</v>
      </c>
      <c r="BZ624" s="67" t="s">
        <v>31</v>
      </c>
      <c r="CA624" s="22" t="s">
        <v>18</v>
      </c>
      <c r="CB624" s="67" t="s">
        <v>23</v>
      </c>
      <c r="CC624" s="21" t="str">
        <f t="shared" si="30"/>
        <v>RM</v>
      </c>
      <c r="CD624" s="21" t="str">
        <f t="shared" si="31"/>
        <v>U</v>
      </c>
      <c r="CE624" s="21" t="str">
        <f t="shared" si="32"/>
        <v>OECD_EU15</v>
      </c>
      <c r="CF624" s="21">
        <f>IF(ISNUMBER(Table1[[#This Row],[concrete]]),Table1[[#This Row],[concrete]],IF(AND(ISNUMBER(Table1[[#This Row],[cement]]),ISNUMBER(Table1[[#This Row],[aggregates]])),Table1[[#This Row],[cement]]+Table1[[#This Row],[aggregates]],""))</f>
        <v>788</v>
      </c>
    </row>
    <row r="625" spans="1:84">
      <c r="A625" s="10">
        <v>623</v>
      </c>
      <c r="B625" s="37" t="s">
        <v>227</v>
      </c>
      <c r="C625" s="80"/>
      <c r="D625" s="88"/>
      <c r="E625" s="89"/>
      <c r="F625" s="39">
        <v>1.5</v>
      </c>
      <c r="J625" s="120">
        <v>0.21</v>
      </c>
      <c r="L625" s="120">
        <v>2.84</v>
      </c>
      <c r="M625" s="120">
        <v>27.12</v>
      </c>
      <c r="N625" s="120">
        <v>9.57</v>
      </c>
      <c r="O625" s="120">
        <f>(18.08+54.79)</f>
        <v>72.87</v>
      </c>
      <c r="P625" s="120">
        <v>38.97</v>
      </c>
      <c r="AA625" s="120">
        <v>0.4</v>
      </c>
      <c r="AC625" s="120">
        <f>(0.26+35.5)</f>
        <v>35.76</v>
      </c>
      <c r="AK625" s="120">
        <v>4.78</v>
      </c>
      <c r="AL625" s="21" t="s">
        <v>1142</v>
      </c>
      <c r="AM625" s="39">
        <v>1</v>
      </c>
      <c r="AN625" s="37" t="s">
        <v>1117</v>
      </c>
      <c r="AO625" s="21"/>
      <c r="AP625" s="37" t="s">
        <v>601</v>
      </c>
      <c r="AQ625" s="37" t="s">
        <v>258</v>
      </c>
      <c r="AR625" s="21"/>
      <c r="AS625" s="8" t="s">
        <v>1370</v>
      </c>
      <c r="AT625" s="39">
        <v>2021</v>
      </c>
      <c r="AU625" s="39" t="s">
        <v>1170</v>
      </c>
      <c r="AV625" s="80" t="s">
        <v>217</v>
      </c>
      <c r="AW625" s="37" t="s">
        <v>126</v>
      </c>
      <c r="AX625" s="50" t="s">
        <v>1338</v>
      </c>
      <c r="AY625" s="21" t="str">
        <f>"https://doi.org/"&amp;Table1[[#This Row],[DOI]]</f>
        <v>https://doi.org/10.1016/j.jclepro.2021.127002</v>
      </c>
      <c r="AZ625" s="37" t="s">
        <v>1216</v>
      </c>
      <c r="BA625" s="21"/>
      <c r="BB625" s="21"/>
      <c r="BC625" s="21" t="s">
        <v>1215</v>
      </c>
      <c r="BD625" s="21"/>
      <c r="BE625" s="62" t="s">
        <v>1348</v>
      </c>
      <c r="BF625" s="21"/>
      <c r="BG625" s="21"/>
      <c r="BH625" s="21"/>
      <c r="BI625" s="21"/>
      <c r="BJ625" s="21"/>
      <c r="BK625" s="21"/>
      <c r="BL625" s="21"/>
      <c r="BM625" s="21"/>
      <c r="BN625" s="21"/>
      <c r="BO625" s="21"/>
      <c r="BP625" s="21"/>
      <c r="BQ625" s="21"/>
      <c r="BR625" s="21"/>
      <c r="BS625" s="21"/>
      <c r="BT625" s="21"/>
      <c r="BU625" s="21"/>
      <c r="BV625" s="21"/>
      <c r="BW625" s="63" t="s">
        <v>1111</v>
      </c>
      <c r="BX625" s="23" t="str">
        <f>_xlfn.XLOOKUP(BW625,dimensions_items!$B$4:$B$35,dimensions_items!$C$4:$C$35,"NULL",0)</f>
        <v>R5.2ASIA</v>
      </c>
      <c r="BY625" s="67" t="s">
        <v>31</v>
      </c>
      <c r="BZ625" s="67" t="s">
        <v>1598</v>
      </c>
      <c r="CA625" s="67" t="s">
        <v>18</v>
      </c>
      <c r="CB625" s="67" t="s">
        <v>19</v>
      </c>
      <c r="CC625" s="21" t="str">
        <f t="shared" si="30"/>
        <v>UN</v>
      </c>
      <c r="CD625" s="21" t="str">
        <f t="shared" si="31"/>
        <v>T</v>
      </c>
      <c r="CE625" s="21" t="str">
        <f t="shared" si="32"/>
        <v>ASIA_CHN</v>
      </c>
      <c r="CF625" s="21">
        <f>IF(ISNUMBER(Table1[[#This Row],[concrete]]),Table1[[#This Row],[concrete]],IF(AND(ISNUMBER(Table1[[#This Row],[cement]]),ISNUMBER(Table1[[#This Row],[aggregates]])),Table1[[#This Row],[cement]]+Table1[[#This Row],[aggregates]],""))</f>
        <v>27.12</v>
      </c>
    </row>
    <row r="626" spans="1:84">
      <c r="A626" s="10">
        <v>624</v>
      </c>
      <c r="B626" s="37" t="s">
        <v>227</v>
      </c>
      <c r="C626" s="80"/>
      <c r="D626" s="90"/>
      <c r="E626" s="91"/>
      <c r="F626" s="39">
        <f>(0.139+0.125)</f>
        <v>0.26400000000000001</v>
      </c>
      <c r="J626" s="120">
        <v>0.21</v>
      </c>
      <c r="L626" s="120">
        <v>6.27</v>
      </c>
      <c r="M626" s="120">
        <v>7.6289999999999996</v>
      </c>
      <c r="N626" s="120">
        <v>6.02</v>
      </c>
      <c r="O626" s="120">
        <f>(16.26+34.4)</f>
        <v>50.66</v>
      </c>
      <c r="P626" s="120">
        <v>12.94</v>
      </c>
      <c r="Y626" s="120">
        <v>0.54</v>
      </c>
      <c r="AB626" s="120">
        <v>0.3</v>
      </c>
      <c r="AD626" s="120">
        <v>0.47</v>
      </c>
      <c r="AK626" s="120">
        <v>5.04</v>
      </c>
      <c r="AL626" s="21" t="s">
        <v>1141</v>
      </c>
      <c r="AM626" s="39">
        <v>1</v>
      </c>
      <c r="AN626" s="37" t="s">
        <v>1117</v>
      </c>
      <c r="AO626" s="21"/>
      <c r="AP626" s="37" t="s">
        <v>601</v>
      </c>
      <c r="AQ626" s="37" t="s">
        <v>258</v>
      </c>
      <c r="AR626" s="21"/>
      <c r="AS626" s="8" t="s">
        <v>1370</v>
      </c>
      <c r="AT626" s="39">
        <v>2021</v>
      </c>
      <c r="AU626" s="39" t="s">
        <v>1170</v>
      </c>
      <c r="AV626" s="80" t="s">
        <v>217</v>
      </c>
      <c r="AW626" s="37" t="s">
        <v>126</v>
      </c>
      <c r="AX626" s="50" t="s">
        <v>1338</v>
      </c>
      <c r="AY626" s="21" t="str">
        <f>"https://doi.org/"&amp;Table1[[#This Row],[DOI]]</f>
        <v>https://doi.org/10.1016/j.jclepro.2021.127002</v>
      </c>
      <c r="AZ626" s="37" t="s">
        <v>1216</v>
      </c>
      <c r="BA626" s="21"/>
      <c r="BB626" s="21"/>
      <c r="BC626" s="21" t="s">
        <v>1215</v>
      </c>
      <c r="BD626" s="21"/>
      <c r="BE626" s="62" t="s">
        <v>1348</v>
      </c>
      <c r="BF626" s="21"/>
      <c r="BG626" s="21"/>
      <c r="BH626" s="21"/>
      <c r="BI626" s="21"/>
      <c r="BJ626" s="21"/>
      <c r="BK626" s="21"/>
      <c r="BL626" s="21"/>
      <c r="BM626" s="21"/>
      <c r="BN626" s="21"/>
      <c r="BO626" s="21"/>
      <c r="BP626" s="21"/>
      <c r="BQ626" s="21"/>
      <c r="BR626" s="21"/>
      <c r="BS626" s="21"/>
      <c r="BT626" s="21"/>
      <c r="BU626" s="21"/>
      <c r="BV626" s="21"/>
      <c r="BW626" s="63" t="s">
        <v>1111</v>
      </c>
      <c r="BX626" s="23" t="str">
        <f>_xlfn.XLOOKUP(BW626,dimensions_items!$B$4:$B$35,dimensions_items!$C$4:$C$35,"NULL",0)</f>
        <v>R5.2ASIA</v>
      </c>
      <c r="BY626" s="67" t="s">
        <v>31</v>
      </c>
      <c r="BZ626" s="67" t="s">
        <v>1598</v>
      </c>
      <c r="CA626" s="67" t="s">
        <v>18</v>
      </c>
      <c r="CB626" s="67" t="s">
        <v>19</v>
      </c>
      <c r="CC626" s="21" t="str">
        <f t="shared" si="30"/>
        <v>UN</v>
      </c>
      <c r="CD626" s="21" t="str">
        <f t="shared" si="31"/>
        <v>T</v>
      </c>
      <c r="CE626" s="21" t="str">
        <f t="shared" si="32"/>
        <v>ASIA_CHN</v>
      </c>
      <c r="CF626" s="21">
        <f>IF(ISNUMBER(Table1[[#This Row],[concrete]]),Table1[[#This Row],[concrete]],IF(AND(ISNUMBER(Table1[[#This Row],[cement]]),ISNUMBER(Table1[[#This Row],[aggregates]])),Table1[[#This Row],[cement]]+Table1[[#This Row],[aggregates]],""))</f>
        <v>7.6289999999999996</v>
      </c>
    </row>
    <row r="627" spans="1:84">
      <c r="A627" s="10">
        <v>625</v>
      </c>
      <c r="B627" s="37" t="s">
        <v>227</v>
      </c>
      <c r="C627" s="80"/>
      <c r="D627" s="90"/>
      <c r="E627" s="91"/>
      <c r="F627" s="39">
        <f>(4.795)</f>
        <v>4.7949999999999999</v>
      </c>
      <c r="J627" s="120">
        <v>1.83</v>
      </c>
      <c r="L627" s="120">
        <v>12.4</v>
      </c>
      <c r="M627" s="120">
        <v>5.15</v>
      </c>
      <c r="N627" s="120">
        <v>1.5</v>
      </c>
      <c r="O627" s="120">
        <f>(9.72+7.85)</f>
        <v>17.57</v>
      </c>
      <c r="P627" s="120">
        <v>7.68</v>
      </c>
      <c r="S627" s="120">
        <v>0.38</v>
      </c>
      <c r="AB627" s="120">
        <v>0.34</v>
      </c>
      <c r="AK627" s="120">
        <v>3.43</v>
      </c>
      <c r="AL627" s="21" t="s">
        <v>1143</v>
      </c>
      <c r="AM627" s="39">
        <v>2</v>
      </c>
      <c r="AN627" s="37" t="s">
        <v>1117</v>
      </c>
      <c r="AO627" s="21"/>
      <c r="AP627" s="37" t="s">
        <v>601</v>
      </c>
      <c r="AQ627" s="37" t="s">
        <v>258</v>
      </c>
      <c r="AR627" s="21"/>
      <c r="AS627" s="8" t="s">
        <v>1370</v>
      </c>
      <c r="AT627" s="39">
        <v>2021</v>
      </c>
      <c r="AU627" s="39" t="s">
        <v>1170</v>
      </c>
      <c r="AV627" s="80" t="s">
        <v>217</v>
      </c>
      <c r="AW627" s="37" t="s">
        <v>126</v>
      </c>
      <c r="AX627" s="50" t="s">
        <v>1338</v>
      </c>
      <c r="AY627" s="21" t="str">
        <f>"https://doi.org/"&amp;Table1[[#This Row],[DOI]]</f>
        <v>https://doi.org/10.1016/j.jclepro.2021.127002</v>
      </c>
      <c r="AZ627" s="37" t="s">
        <v>1216</v>
      </c>
      <c r="BA627" s="21"/>
      <c r="BB627" s="21"/>
      <c r="BC627" s="21" t="s">
        <v>1215</v>
      </c>
      <c r="BD627" s="21"/>
      <c r="BE627" s="62" t="s">
        <v>1348</v>
      </c>
      <c r="BF627" s="21"/>
      <c r="BG627" s="21"/>
      <c r="BH627" s="21"/>
      <c r="BI627" s="21"/>
      <c r="BJ627" s="21"/>
      <c r="BK627" s="21"/>
      <c r="BL627" s="21"/>
      <c r="BM627" s="21"/>
      <c r="BN627" s="21"/>
      <c r="BO627" s="21"/>
      <c r="BP627" s="21"/>
      <c r="BQ627" s="21"/>
      <c r="BR627" s="21"/>
      <c r="BS627" s="21"/>
      <c r="BT627" s="21"/>
      <c r="BU627" s="21"/>
      <c r="BV627" s="21"/>
      <c r="BW627" s="63" t="s">
        <v>1111</v>
      </c>
      <c r="BX627" s="23" t="str">
        <f>_xlfn.XLOOKUP(BW627,dimensions_items!$B$4:$B$35,dimensions_items!$C$4:$C$35,"NULL",0)</f>
        <v>R5.2ASIA</v>
      </c>
      <c r="BY627" s="67" t="s">
        <v>31</v>
      </c>
      <c r="BZ627" s="67" t="s">
        <v>1598</v>
      </c>
      <c r="CA627" s="67" t="s">
        <v>18</v>
      </c>
      <c r="CB627" s="67" t="s">
        <v>19</v>
      </c>
      <c r="CC627" s="21" t="str">
        <f t="shared" si="30"/>
        <v>UN</v>
      </c>
      <c r="CD627" s="21" t="str">
        <f t="shared" si="31"/>
        <v>T</v>
      </c>
      <c r="CE627" s="21" t="str">
        <f t="shared" si="32"/>
        <v>ASIA_CHN</v>
      </c>
      <c r="CF627" s="21">
        <f>IF(ISNUMBER(Table1[[#This Row],[concrete]]),Table1[[#This Row],[concrete]],IF(AND(ISNUMBER(Table1[[#This Row],[cement]]),ISNUMBER(Table1[[#This Row],[aggregates]])),Table1[[#This Row],[cement]]+Table1[[#This Row],[aggregates]],""))</f>
        <v>5.15</v>
      </c>
    </row>
    <row r="628" spans="1:84">
      <c r="A628" s="10">
        <v>626</v>
      </c>
      <c r="B628" s="37" t="s">
        <v>227</v>
      </c>
      <c r="C628" s="80"/>
      <c r="D628" s="92"/>
      <c r="E628" s="89"/>
      <c r="F628" s="39">
        <f>(7.2+0.83)</f>
        <v>8.0299999999999994</v>
      </c>
      <c r="J628" s="120">
        <v>0.3</v>
      </c>
      <c r="L628" s="120">
        <v>8.08</v>
      </c>
      <c r="M628" s="120">
        <v>7.8</v>
      </c>
      <c r="N628" s="120">
        <v>8.4</v>
      </c>
      <c r="O628" s="120">
        <f>(11.66+33.55)</f>
        <v>45.209999999999994</v>
      </c>
      <c r="P628" s="120">
        <v>12.28</v>
      </c>
      <c r="AA628" s="120">
        <v>0.48</v>
      </c>
      <c r="AC628" s="124">
        <f>(2.45+20.7)</f>
        <v>23.15</v>
      </c>
      <c r="AK628" s="120">
        <v>4.1100000000000003</v>
      </c>
      <c r="AL628" s="21" t="s">
        <v>1144</v>
      </c>
      <c r="AM628" s="39">
        <v>2</v>
      </c>
      <c r="AN628" s="37" t="s">
        <v>1117</v>
      </c>
      <c r="AO628" s="21"/>
      <c r="AP628" s="37" t="s">
        <v>601</v>
      </c>
      <c r="AQ628" s="37" t="s">
        <v>258</v>
      </c>
      <c r="AR628" s="21"/>
      <c r="AS628" s="8" t="s">
        <v>1370</v>
      </c>
      <c r="AT628" s="39">
        <v>2021</v>
      </c>
      <c r="AU628" s="39" t="s">
        <v>1170</v>
      </c>
      <c r="AV628" s="80" t="s">
        <v>217</v>
      </c>
      <c r="AW628" s="37" t="s">
        <v>126</v>
      </c>
      <c r="AX628" s="50" t="s">
        <v>1338</v>
      </c>
      <c r="AY628" s="21" t="str">
        <f>"https://doi.org/"&amp;Table1[[#This Row],[DOI]]</f>
        <v>https://doi.org/10.1016/j.jclepro.2021.127002</v>
      </c>
      <c r="AZ628" s="37" t="s">
        <v>1216</v>
      </c>
      <c r="BA628" s="21"/>
      <c r="BB628" s="21"/>
      <c r="BC628" s="21" t="s">
        <v>1215</v>
      </c>
      <c r="BD628" s="21"/>
      <c r="BE628" s="62" t="s">
        <v>1348</v>
      </c>
      <c r="BF628" s="21"/>
      <c r="BG628" s="21"/>
      <c r="BH628" s="21"/>
      <c r="BI628" s="21"/>
      <c r="BJ628" s="21"/>
      <c r="BK628" s="21"/>
      <c r="BL628" s="21"/>
      <c r="BM628" s="21"/>
      <c r="BN628" s="21"/>
      <c r="BO628" s="21"/>
      <c r="BP628" s="21"/>
      <c r="BQ628" s="21"/>
      <c r="BR628" s="21"/>
      <c r="BS628" s="21"/>
      <c r="BT628" s="21"/>
      <c r="BU628" s="21"/>
      <c r="BV628" s="21"/>
      <c r="BW628" s="63" t="s">
        <v>1111</v>
      </c>
      <c r="BX628" s="23" t="str">
        <f>_xlfn.XLOOKUP(BW628,dimensions_items!$B$4:$B$35,dimensions_items!$C$4:$C$35,"NULL",0)</f>
        <v>R5.2ASIA</v>
      </c>
      <c r="BY628" s="67" t="s">
        <v>31</v>
      </c>
      <c r="BZ628" s="67" t="s">
        <v>1598</v>
      </c>
      <c r="CA628" s="67" t="s">
        <v>18</v>
      </c>
      <c r="CB628" s="67" t="s">
        <v>19</v>
      </c>
      <c r="CC628" s="21" t="str">
        <f t="shared" si="30"/>
        <v>UN</v>
      </c>
      <c r="CD628" s="21" t="str">
        <f t="shared" si="31"/>
        <v>T</v>
      </c>
      <c r="CE628" s="21" t="str">
        <f t="shared" si="32"/>
        <v>ASIA_CHN</v>
      </c>
      <c r="CF628" s="21">
        <f>IF(ISNUMBER(Table1[[#This Row],[concrete]]),Table1[[#This Row],[concrete]],IF(AND(ISNUMBER(Table1[[#This Row],[cement]]),ISNUMBER(Table1[[#This Row],[aggregates]])),Table1[[#This Row],[cement]]+Table1[[#This Row],[aggregates]],""))</f>
        <v>7.8</v>
      </c>
    </row>
    <row r="629" spans="1:84">
      <c r="A629" s="10">
        <v>627</v>
      </c>
      <c r="B629" s="37" t="s">
        <v>227</v>
      </c>
      <c r="C629" s="80"/>
      <c r="F629" s="39">
        <v>8.0299999999999994</v>
      </c>
      <c r="J629" s="120">
        <v>0.6</v>
      </c>
      <c r="M629" s="120">
        <v>85.89</v>
      </c>
      <c r="N629" s="120">
        <v>30.71</v>
      </c>
      <c r="O629" s="120">
        <f>(28.55+229.3)</f>
        <v>257.85000000000002</v>
      </c>
      <c r="P629" s="120">
        <v>79.64</v>
      </c>
      <c r="Y629" s="120">
        <v>0.92</v>
      </c>
      <c r="AA629" s="120">
        <v>1.4</v>
      </c>
      <c r="AB629" s="120">
        <v>0.32</v>
      </c>
      <c r="AC629" s="120">
        <f>(0.66+54.8)</f>
        <v>55.459999999999994</v>
      </c>
      <c r="AK629" s="120">
        <v>8.44</v>
      </c>
      <c r="AL629" s="21" t="s">
        <v>1145</v>
      </c>
      <c r="AM629" s="39">
        <v>2</v>
      </c>
      <c r="AN629" s="37" t="s">
        <v>1117</v>
      </c>
      <c r="AO629" s="37" t="s">
        <v>24</v>
      </c>
      <c r="AP629" s="37" t="s">
        <v>601</v>
      </c>
      <c r="AQ629" s="37" t="s">
        <v>258</v>
      </c>
      <c r="AR629" s="21"/>
      <c r="AS629" s="8" t="s">
        <v>1370</v>
      </c>
      <c r="AT629" s="39">
        <v>2021</v>
      </c>
      <c r="AU629" s="39" t="s">
        <v>1170</v>
      </c>
      <c r="AV629" s="80" t="s">
        <v>217</v>
      </c>
      <c r="AW629" s="37" t="s">
        <v>126</v>
      </c>
      <c r="AX629" s="50" t="s">
        <v>1338</v>
      </c>
      <c r="AY629" s="21" t="str">
        <f>"https://doi.org/"&amp;Table1[[#This Row],[DOI]]</f>
        <v>https://doi.org/10.1016/j.jclepro.2021.127002</v>
      </c>
      <c r="AZ629" s="37" t="s">
        <v>1216</v>
      </c>
      <c r="BA629" s="21"/>
      <c r="BB629" s="21"/>
      <c r="BC629" s="21" t="s">
        <v>1215</v>
      </c>
      <c r="BD629" s="21"/>
      <c r="BE629" s="62" t="s">
        <v>1348</v>
      </c>
      <c r="BF629" s="21"/>
      <c r="BG629" s="21"/>
      <c r="BH629" s="21"/>
      <c r="BI629" s="21"/>
      <c r="BJ629" s="21"/>
      <c r="BK629" s="21"/>
      <c r="BL629" s="21"/>
      <c r="BM629" s="21"/>
      <c r="BN629" s="21"/>
      <c r="BO629" s="21"/>
      <c r="BP629" s="21"/>
      <c r="BQ629" s="21"/>
      <c r="BR629" s="21"/>
      <c r="BS629" s="21"/>
      <c r="BT629" s="21"/>
      <c r="BU629" s="21"/>
      <c r="BV629" s="21"/>
      <c r="BW629" s="63" t="s">
        <v>1111</v>
      </c>
      <c r="BX629" s="23" t="str">
        <f>_xlfn.XLOOKUP(BW629,dimensions_items!$B$4:$B$35,dimensions_items!$C$4:$C$35,"NULL",0)</f>
        <v>R5.2ASIA</v>
      </c>
      <c r="BY629" s="21" t="s">
        <v>29</v>
      </c>
      <c r="BZ629" s="67" t="s">
        <v>1598</v>
      </c>
      <c r="CA629" s="67" t="s">
        <v>18</v>
      </c>
      <c r="CB629" s="67" t="s">
        <v>19</v>
      </c>
      <c r="CC629" s="21" t="str">
        <f t="shared" si="30"/>
        <v>RM</v>
      </c>
      <c r="CD629" s="21" t="str">
        <f t="shared" si="31"/>
        <v>T</v>
      </c>
      <c r="CE629" s="21" t="str">
        <f t="shared" si="32"/>
        <v>ASIA_CHN</v>
      </c>
      <c r="CF629" s="21">
        <f>IF(ISNUMBER(Table1[[#This Row],[concrete]]),Table1[[#This Row],[concrete]],IF(AND(ISNUMBER(Table1[[#This Row],[cement]]),ISNUMBER(Table1[[#This Row],[aggregates]])),Table1[[#This Row],[cement]]+Table1[[#This Row],[aggregates]],""))</f>
        <v>85.89</v>
      </c>
    </row>
    <row r="630" spans="1:84" s="38" customFormat="1">
      <c r="A630" s="10">
        <v>628</v>
      </c>
      <c r="B630" s="93" t="s">
        <v>625</v>
      </c>
      <c r="C630" s="94" t="s">
        <v>1172</v>
      </c>
      <c r="D630" s="95">
        <v>2000</v>
      </c>
      <c r="E630" s="10">
        <v>2010</v>
      </c>
      <c r="F630" s="39">
        <v>97</v>
      </c>
      <c r="G630" s="39"/>
      <c r="H630" s="39">
        <v>6</v>
      </c>
      <c r="I630" s="39"/>
      <c r="J630" s="120">
        <v>0</v>
      </c>
      <c r="K630" s="120"/>
      <c r="L630" s="120"/>
      <c r="M630" s="120">
        <v>1648</v>
      </c>
      <c r="N630" s="120"/>
      <c r="O630" s="120"/>
      <c r="P630" s="135">
        <v>483</v>
      </c>
      <c r="Q630" s="120">
        <v>199</v>
      </c>
      <c r="R630" s="120"/>
      <c r="S630" s="120"/>
      <c r="T630" s="120"/>
      <c r="U630" s="120"/>
      <c r="V630" s="120"/>
      <c r="W630" s="120"/>
      <c r="X630" s="120"/>
      <c r="Y630" s="120"/>
      <c r="Z630" s="120"/>
      <c r="AA630" s="120">
        <v>47</v>
      </c>
      <c r="AB630" s="120"/>
      <c r="AC630" s="120"/>
      <c r="AD630" s="120"/>
      <c r="AE630" s="120"/>
      <c r="AF630" s="120"/>
      <c r="AG630" s="120"/>
      <c r="AH630" s="120"/>
      <c r="AI630" s="120">
        <v>66</v>
      </c>
      <c r="AJ630" s="120"/>
      <c r="AK630" s="120"/>
      <c r="AL630" s="96" t="s">
        <v>1171</v>
      </c>
      <c r="AM630" s="39">
        <v>3</v>
      </c>
      <c r="AN630" s="97" t="s">
        <v>1117</v>
      </c>
      <c r="AO630" s="97" t="s">
        <v>118</v>
      </c>
      <c r="AP630" s="97" t="s">
        <v>601</v>
      </c>
      <c r="AQ630" s="97" t="s">
        <v>121</v>
      </c>
      <c r="AR630" s="10"/>
      <c r="AS630" s="8" t="s">
        <v>1369</v>
      </c>
      <c r="AT630" s="10">
        <v>2017</v>
      </c>
      <c r="AU630" s="83" t="s">
        <v>1175</v>
      </c>
      <c r="AV630" s="83" t="s">
        <v>1176</v>
      </c>
      <c r="AW630" s="97" t="s">
        <v>1177</v>
      </c>
      <c r="AX630" s="50" t="s">
        <v>1361</v>
      </c>
      <c r="AY630" s="21" t="str">
        <f>"https://doi.org/"&amp;Table1[[#This Row],[DOI]]</f>
        <v>https://doi.org/10.1016/j.proenv.2017.03.113</v>
      </c>
      <c r="AZ630" s="10"/>
      <c r="BA630" s="10"/>
      <c r="BB630" s="10"/>
      <c r="BC630" s="72" t="s">
        <v>1228</v>
      </c>
      <c r="BD630" s="10"/>
      <c r="BE630" s="62" t="s">
        <v>1348</v>
      </c>
      <c r="BF630" s="10"/>
      <c r="BG630" s="10"/>
      <c r="BH630" s="10"/>
      <c r="BI630" s="10"/>
      <c r="BJ630" s="10"/>
      <c r="BK630" s="10"/>
      <c r="BL630" s="10"/>
      <c r="BM630" s="10"/>
      <c r="BN630" s="10"/>
      <c r="BO630" s="10"/>
      <c r="BP630" s="10"/>
      <c r="BQ630" s="10"/>
      <c r="BR630" s="10"/>
      <c r="BS630" s="10"/>
      <c r="BT630" s="10"/>
      <c r="BU630" s="10"/>
      <c r="BV630" s="10"/>
      <c r="BW630" s="63" t="s">
        <v>135</v>
      </c>
      <c r="BX630" s="23" t="str">
        <f>_xlfn.XLOOKUP(BW630,dimensions_items!$B$4:$B$35,dimensions_items!$C$4:$C$35,"NULL",0)</f>
        <v>R5.2OECD</v>
      </c>
      <c r="BY630" s="21" t="s">
        <v>29</v>
      </c>
      <c r="BZ630" s="67" t="s">
        <v>31</v>
      </c>
      <c r="CA630" s="67" t="s">
        <v>18</v>
      </c>
      <c r="CB630" s="67" t="s">
        <v>19</v>
      </c>
      <c r="CC630" s="21" t="str">
        <f t="shared" si="30"/>
        <v>RM</v>
      </c>
      <c r="CD630" s="21" t="str">
        <f t="shared" si="31"/>
        <v>U</v>
      </c>
      <c r="CE630" s="21" t="str">
        <f t="shared" si="32"/>
        <v>OECD_EU15</v>
      </c>
      <c r="CF630" s="21">
        <f>IF(ISNUMBER(Table1[[#This Row],[concrete]]),Table1[[#This Row],[concrete]],IF(AND(ISNUMBER(Table1[[#This Row],[cement]]),ISNUMBER(Table1[[#This Row],[aggregates]])),Table1[[#This Row],[cement]]+Table1[[#This Row],[aggregates]],""))</f>
        <v>1648</v>
      </c>
    </row>
    <row r="631" spans="1:84" s="38" customFormat="1">
      <c r="A631" s="10">
        <v>629</v>
      </c>
      <c r="B631" s="93" t="s">
        <v>625</v>
      </c>
      <c r="C631" s="94" t="s">
        <v>1172</v>
      </c>
      <c r="D631" s="95">
        <v>2000</v>
      </c>
      <c r="E631" s="10">
        <v>2010</v>
      </c>
      <c r="F631" s="39">
        <v>59</v>
      </c>
      <c r="G631" s="39"/>
      <c r="H631" s="39">
        <v>5</v>
      </c>
      <c r="I631" s="39"/>
      <c r="J631" s="120">
        <v>39</v>
      </c>
      <c r="K631" s="120"/>
      <c r="L631" s="120"/>
      <c r="M631" s="120">
        <v>1396</v>
      </c>
      <c r="N631" s="120"/>
      <c r="O631" s="120"/>
      <c r="P631" s="120">
        <v>446</v>
      </c>
      <c r="Q631" s="120">
        <v>198</v>
      </c>
      <c r="R631" s="120"/>
      <c r="S631" s="120"/>
      <c r="T631" s="120"/>
      <c r="U631" s="120"/>
      <c r="V631" s="120"/>
      <c r="W631" s="120"/>
      <c r="X631" s="120"/>
      <c r="Y631" s="120"/>
      <c r="Z631" s="120"/>
      <c r="AA631" s="120">
        <v>49</v>
      </c>
      <c r="AB631" s="120"/>
      <c r="AC631" s="120"/>
      <c r="AD631" s="120"/>
      <c r="AE631" s="120"/>
      <c r="AF631" s="120"/>
      <c r="AG631" s="120"/>
      <c r="AH631" s="120"/>
      <c r="AI631" s="120">
        <v>61</v>
      </c>
      <c r="AJ631" s="120"/>
      <c r="AK631" s="120"/>
      <c r="AL631" s="96" t="s">
        <v>1171</v>
      </c>
      <c r="AM631" s="39">
        <v>3</v>
      </c>
      <c r="AN631" s="97" t="s">
        <v>1117</v>
      </c>
      <c r="AO631" s="97"/>
      <c r="AP631" s="97" t="s">
        <v>601</v>
      </c>
      <c r="AQ631" s="97" t="s">
        <v>121</v>
      </c>
      <c r="AR631" s="10"/>
      <c r="AS631" s="8" t="s">
        <v>1369</v>
      </c>
      <c r="AT631" s="10">
        <v>2017</v>
      </c>
      <c r="AU631" s="83" t="s">
        <v>1175</v>
      </c>
      <c r="AV631" s="83" t="s">
        <v>1176</v>
      </c>
      <c r="AW631" s="97" t="s">
        <v>1177</v>
      </c>
      <c r="AX631" s="50" t="s">
        <v>1361</v>
      </c>
      <c r="AY631" s="21" t="str">
        <f>"https://doi.org/"&amp;Table1[[#This Row],[DOI]]</f>
        <v>https://doi.org/10.1016/j.proenv.2017.03.113</v>
      </c>
      <c r="AZ631" s="10"/>
      <c r="BA631" s="10"/>
      <c r="BB631" s="10"/>
      <c r="BC631" s="72" t="s">
        <v>1228</v>
      </c>
      <c r="BD631" s="10"/>
      <c r="BE631" s="62" t="s">
        <v>1348</v>
      </c>
      <c r="BF631" s="10"/>
      <c r="BG631" s="10"/>
      <c r="BH631" s="10"/>
      <c r="BI631" s="10"/>
      <c r="BJ631" s="10"/>
      <c r="BK631" s="10"/>
      <c r="BL631" s="10"/>
      <c r="BM631" s="10"/>
      <c r="BN631" s="10"/>
      <c r="BO631" s="10"/>
      <c r="BP631" s="10"/>
      <c r="BQ631" s="10"/>
      <c r="BR631" s="10"/>
      <c r="BS631" s="10"/>
      <c r="BT631" s="10"/>
      <c r="BU631" s="10"/>
      <c r="BV631" s="10"/>
      <c r="BW631" s="63" t="s">
        <v>135</v>
      </c>
      <c r="BX631" s="23" t="str">
        <f>_xlfn.XLOOKUP(BW631,dimensions_items!$B$4:$B$35,dimensions_items!$C$4:$C$35,"NULL",0)</f>
        <v>R5.2OECD</v>
      </c>
      <c r="BY631" s="21" t="s">
        <v>29</v>
      </c>
      <c r="BZ631" s="67" t="s">
        <v>31</v>
      </c>
      <c r="CA631" s="67" t="s">
        <v>18</v>
      </c>
      <c r="CB631" s="67" t="s">
        <v>19</v>
      </c>
      <c r="CC631" s="21" t="str">
        <f t="shared" si="30"/>
        <v>RM</v>
      </c>
      <c r="CD631" s="21" t="str">
        <f t="shared" si="31"/>
        <v>U</v>
      </c>
      <c r="CE631" s="21" t="str">
        <f t="shared" si="32"/>
        <v>OECD_EU15</v>
      </c>
      <c r="CF631" s="21">
        <f>IF(ISNUMBER(Table1[[#This Row],[concrete]]),Table1[[#This Row],[concrete]],IF(AND(ISNUMBER(Table1[[#This Row],[cement]]),ISNUMBER(Table1[[#This Row],[aggregates]])),Table1[[#This Row],[cement]]+Table1[[#This Row],[aggregates]],""))</f>
        <v>1396</v>
      </c>
    </row>
    <row r="632" spans="1:84" s="38" customFormat="1">
      <c r="A632" s="10">
        <v>630</v>
      </c>
      <c r="B632" s="93" t="s">
        <v>625</v>
      </c>
      <c r="C632" s="94" t="s">
        <v>1172</v>
      </c>
      <c r="D632" s="95">
        <v>2000</v>
      </c>
      <c r="E632" s="10">
        <v>2010</v>
      </c>
      <c r="F632" s="39">
        <v>115</v>
      </c>
      <c r="G632" s="39"/>
      <c r="H632" s="39">
        <v>0</v>
      </c>
      <c r="I632" s="39"/>
      <c r="J632" s="120">
        <v>73</v>
      </c>
      <c r="K632" s="120"/>
      <c r="L632" s="120"/>
      <c r="M632" s="120">
        <v>2507</v>
      </c>
      <c r="N632" s="120"/>
      <c r="O632" s="120"/>
      <c r="P632" s="120">
        <v>444</v>
      </c>
      <c r="Q632" s="120">
        <v>207</v>
      </c>
      <c r="R632" s="120"/>
      <c r="S632" s="120"/>
      <c r="T632" s="120"/>
      <c r="U632" s="120"/>
      <c r="V632" s="120"/>
      <c r="W632" s="120"/>
      <c r="X632" s="120"/>
      <c r="Y632" s="120"/>
      <c r="Z632" s="120"/>
      <c r="AA632" s="120">
        <v>84</v>
      </c>
      <c r="AB632" s="120"/>
      <c r="AC632" s="120"/>
      <c r="AD632" s="120"/>
      <c r="AE632" s="120"/>
      <c r="AF632" s="120"/>
      <c r="AG632" s="120"/>
      <c r="AH632" s="120"/>
      <c r="AI632" s="120">
        <v>61</v>
      </c>
      <c r="AJ632" s="120"/>
      <c r="AK632" s="120"/>
      <c r="AL632" s="97" t="s">
        <v>1173</v>
      </c>
      <c r="AM632" s="39">
        <v>1</v>
      </c>
      <c r="AN632" s="97" t="s">
        <v>1117</v>
      </c>
      <c r="AO632" s="10"/>
      <c r="AP632" s="97" t="s">
        <v>601</v>
      </c>
      <c r="AQ632" s="97" t="s">
        <v>121</v>
      </c>
      <c r="AR632" s="10"/>
      <c r="AS632" s="8" t="s">
        <v>1369</v>
      </c>
      <c r="AT632" s="10">
        <v>2017</v>
      </c>
      <c r="AU632" s="83" t="s">
        <v>1175</v>
      </c>
      <c r="AV632" s="83" t="s">
        <v>1176</v>
      </c>
      <c r="AW632" s="97" t="s">
        <v>1177</v>
      </c>
      <c r="AX632" s="50" t="s">
        <v>1361</v>
      </c>
      <c r="AY632" s="21" t="str">
        <f>"https://doi.org/"&amp;Table1[[#This Row],[DOI]]</f>
        <v>https://doi.org/10.1016/j.proenv.2017.03.113</v>
      </c>
      <c r="AZ632" s="10"/>
      <c r="BA632" s="10"/>
      <c r="BB632" s="10"/>
      <c r="BC632" s="72" t="s">
        <v>1228</v>
      </c>
      <c r="BD632" s="10"/>
      <c r="BE632" s="62" t="s">
        <v>1348</v>
      </c>
      <c r="BF632" s="10"/>
      <c r="BG632" s="10"/>
      <c r="BH632" s="10"/>
      <c r="BI632" s="10"/>
      <c r="BJ632" s="10"/>
      <c r="BK632" s="10"/>
      <c r="BL632" s="10"/>
      <c r="BM632" s="10"/>
      <c r="BN632" s="10"/>
      <c r="BO632" s="10"/>
      <c r="BP632" s="10"/>
      <c r="BQ632" s="10"/>
      <c r="BR632" s="10"/>
      <c r="BS632" s="10"/>
      <c r="BT632" s="10"/>
      <c r="BU632" s="10"/>
      <c r="BV632" s="10"/>
      <c r="BW632" s="63" t="s">
        <v>135</v>
      </c>
      <c r="BX632" s="23" t="str">
        <f>_xlfn.XLOOKUP(BW632,dimensions_items!$B$4:$B$35,dimensions_items!$C$4:$C$35,"NULL",0)</f>
        <v>R5.2OECD</v>
      </c>
      <c r="BY632" s="23" t="s">
        <v>16</v>
      </c>
      <c r="BZ632" s="67" t="s">
        <v>31</v>
      </c>
      <c r="CA632" s="67" t="s">
        <v>18</v>
      </c>
      <c r="CB632" s="67" t="s">
        <v>19</v>
      </c>
      <c r="CC632" s="21" t="str">
        <f t="shared" si="30"/>
        <v>RS</v>
      </c>
      <c r="CD632" s="21" t="str">
        <f t="shared" si="31"/>
        <v>U</v>
      </c>
      <c r="CE632" s="21" t="str">
        <f t="shared" si="32"/>
        <v>OECD_EU15</v>
      </c>
      <c r="CF632" s="21">
        <f>IF(ISNUMBER(Table1[[#This Row],[concrete]]),Table1[[#This Row],[concrete]],IF(AND(ISNUMBER(Table1[[#This Row],[cement]]),ISNUMBER(Table1[[#This Row],[aggregates]])),Table1[[#This Row],[cement]]+Table1[[#This Row],[aggregates]],""))</f>
        <v>2507</v>
      </c>
    </row>
    <row r="633" spans="1:84" s="38" customFormat="1">
      <c r="A633" s="10">
        <v>631</v>
      </c>
      <c r="B633" s="93" t="s">
        <v>625</v>
      </c>
      <c r="C633" s="94" t="s">
        <v>1172</v>
      </c>
      <c r="D633" s="95">
        <v>2000</v>
      </c>
      <c r="E633" s="10">
        <v>2010</v>
      </c>
      <c r="F633" s="39">
        <v>87</v>
      </c>
      <c r="G633" s="39"/>
      <c r="H633" s="39">
        <v>2</v>
      </c>
      <c r="I633" s="39"/>
      <c r="J633" s="120">
        <v>25</v>
      </c>
      <c r="K633" s="120"/>
      <c r="L633" s="120"/>
      <c r="M633" s="120">
        <v>1972</v>
      </c>
      <c r="N633" s="120"/>
      <c r="O633" s="120"/>
      <c r="P633" s="120">
        <v>665</v>
      </c>
      <c r="Q633" s="120">
        <v>264</v>
      </c>
      <c r="R633" s="120"/>
      <c r="S633" s="120"/>
      <c r="T633" s="120"/>
      <c r="U633" s="120"/>
      <c r="V633" s="120"/>
      <c r="W633" s="120"/>
      <c r="X633" s="120"/>
      <c r="Y633" s="120"/>
      <c r="Z633" s="120"/>
      <c r="AA633" s="120">
        <v>105</v>
      </c>
      <c r="AB633" s="120"/>
      <c r="AC633" s="120"/>
      <c r="AD633" s="120"/>
      <c r="AE633" s="120"/>
      <c r="AF633" s="120"/>
      <c r="AG633" s="120"/>
      <c r="AH633" s="120"/>
      <c r="AI633" s="120">
        <v>101</v>
      </c>
      <c r="AJ633" s="120"/>
      <c r="AK633" s="120"/>
      <c r="AL633" s="97" t="s">
        <v>1174</v>
      </c>
      <c r="AM633" s="39">
        <v>2</v>
      </c>
      <c r="AN633" s="97" t="s">
        <v>1117</v>
      </c>
      <c r="AO633" s="10"/>
      <c r="AP633" s="97" t="s">
        <v>601</v>
      </c>
      <c r="AQ633" s="97" t="s">
        <v>121</v>
      </c>
      <c r="AR633" s="10"/>
      <c r="AS633" s="8" t="s">
        <v>1369</v>
      </c>
      <c r="AT633" s="10">
        <v>2017</v>
      </c>
      <c r="AU633" s="83" t="s">
        <v>1175</v>
      </c>
      <c r="AV633" s="83" t="s">
        <v>1176</v>
      </c>
      <c r="AW633" s="97" t="s">
        <v>1177</v>
      </c>
      <c r="AX633" s="50" t="s">
        <v>1361</v>
      </c>
      <c r="AY633" s="21" t="str">
        <f>"https://doi.org/"&amp;Table1[[#This Row],[DOI]]</f>
        <v>https://doi.org/10.1016/j.proenv.2017.03.113</v>
      </c>
      <c r="AZ633" s="10"/>
      <c r="BA633" s="10"/>
      <c r="BB633" s="10"/>
      <c r="BC633" s="72" t="s">
        <v>1228</v>
      </c>
      <c r="BD633" s="10"/>
      <c r="BE633" s="62" t="s">
        <v>1348</v>
      </c>
      <c r="BF633" s="10"/>
      <c r="BG633" s="10"/>
      <c r="BH633" s="10"/>
      <c r="BI633" s="10"/>
      <c r="BJ633" s="10"/>
      <c r="BK633" s="10"/>
      <c r="BL633" s="10"/>
      <c r="BM633" s="10"/>
      <c r="BN633" s="10"/>
      <c r="BO633" s="10"/>
      <c r="BP633" s="10"/>
      <c r="BQ633" s="10"/>
      <c r="BR633" s="10"/>
      <c r="BS633" s="10"/>
      <c r="BT633" s="10"/>
      <c r="BU633" s="10"/>
      <c r="BV633" s="10"/>
      <c r="BW633" s="63" t="s">
        <v>135</v>
      </c>
      <c r="BX633" s="23" t="str">
        <f>_xlfn.XLOOKUP(BW633,dimensions_items!$B$4:$B$35,dimensions_items!$C$4:$C$35,"NULL",0)</f>
        <v>R5.2OECD</v>
      </c>
      <c r="BY633" s="23" t="s">
        <v>16</v>
      </c>
      <c r="BZ633" s="67" t="s">
        <v>31</v>
      </c>
      <c r="CA633" s="67" t="s">
        <v>18</v>
      </c>
      <c r="CB633" s="67" t="s">
        <v>19</v>
      </c>
      <c r="CC633" s="21" t="str">
        <f t="shared" si="30"/>
        <v>RS</v>
      </c>
      <c r="CD633" s="21" t="str">
        <f t="shared" si="31"/>
        <v>U</v>
      </c>
      <c r="CE633" s="21" t="str">
        <f t="shared" si="32"/>
        <v>OECD_EU15</v>
      </c>
      <c r="CF633" s="21">
        <f>IF(ISNUMBER(Table1[[#This Row],[concrete]]),Table1[[#This Row],[concrete]],IF(AND(ISNUMBER(Table1[[#This Row],[cement]]),ISNUMBER(Table1[[#This Row],[aggregates]])),Table1[[#This Row],[cement]]+Table1[[#This Row],[aggregates]],""))</f>
        <v>1972</v>
      </c>
    </row>
    <row r="634" spans="1:84">
      <c r="A634" s="10">
        <v>632</v>
      </c>
      <c r="B634" s="37" t="s">
        <v>407</v>
      </c>
      <c r="C634" s="37" t="s">
        <v>1178</v>
      </c>
      <c r="F634" s="39">
        <v>12.4</v>
      </c>
      <c r="H634" s="39">
        <v>0.5</v>
      </c>
      <c r="J634" s="120">
        <v>113.7</v>
      </c>
      <c r="M634" s="135">
        <v>246.1</v>
      </c>
      <c r="N634" s="120">
        <v>13.4</v>
      </c>
      <c r="S634" s="120">
        <v>26.6</v>
      </c>
      <c r="AB634" s="120">
        <v>10.5</v>
      </c>
      <c r="AL634" s="37" t="s">
        <v>1179</v>
      </c>
      <c r="AN634" s="21"/>
      <c r="AO634" s="21"/>
      <c r="AP634" s="37" t="s">
        <v>763</v>
      </c>
      <c r="AQ634" s="98" t="s">
        <v>121</v>
      </c>
      <c r="AR634" s="21"/>
      <c r="AS634" s="37" t="s">
        <v>1187</v>
      </c>
      <c r="AT634" s="39">
        <v>2008</v>
      </c>
      <c r="AU634" s="39" t="s">
        <v>1186</v>
      </c>
      <c r="AV634" s="37" t="s">
        <v>125</v>
      </c>
      <c r="AW634" s="37" t="s">
        <v>1185</v>
      </c>
      <c r="AX634" s="50" t="s">
        <v>1339</v>
      </c>
      <c r="AY634" s="21" t="str">
        <f>"https://doi.org/"&amp;Table1[[#This Row],[DOI]]</f>
        <v>https://doi.org/10.1162/108819800569212</v>
      </c>
      <c r="AZ634" s="37" t="s">
        <v>1230</v>
      </c>
      <c r="BA634" s="21"/>
      <c r="BB634" s="21"/>
      <c r="BC634" s="21" t="s">
        <v>1229</v>
      </c>
      <c r="BD634" s="21"/>
      <c r="BE634" s="62" t="s">
        <v>1348</v>
      </c>
      <c r="BF634" s="21"/>
      <c r="BG634" s="21"/>
      <c r="BH634" s="21"/>
      <c r="BI634" s="21"/>
      <c r="BJ634" s="21"/>
      <c r="BK634" s="21"/>
      <c r="BL634" s="21"/>
      <c r="BM634" s="21"/>
      <c r="BN634" s="21"/>
      <c r="BO634" s="21"/>
      <c r="BP634" s="21"/>
      <c r="BQ634" s="21"/>
      <c r="BR634" s="21"/>
      <c r="BS634" s="21"/>
      <c r="BT634" s="21"/>
      <c r="BU634" s="21"/>
      <c r="BV634" s="21"/>
      <c r="BW634" s="63" t="s">
        <v>413</v>
      </c>
      <c r="BX634" s="23" t="str">
        <f>_xlfn.XLOOKUP(BW634,dimensions_items!$B$4:$B$35,dimensions_items!$C$4:$C$35,"NULL",0)</f>
        <v>R5.2OECD</v>
      </c>
      <c r="BY634" s="99" t="s">
        <v>25</v>
      </c>
      <c r="BZ634" s="98" t="s">
        <v>1598</v>
      </c>
      <c r="CA634" s="67" t="s">
        <v>18</v>
      </c>
      <c r="CB634" s="67" t="s">
        <v>19</v>
      </c>
      <c r="CC634" s="21" t="str">
        <f t="shared" si="30"/>
        <v>RS</v>
      </c>
      <c r="CD634" s="21" t="str">
        <f t="shared" si="31"/>
        <v>T</v>
      </c>
      <c r="CE634" s="21" t="str">
        <f t="shared" si="32"/>
        <v>OECD_JPN</v>
      </c>
      <c r="CF634" s="21">
        <f>IF(ISNUMBER(Table1[[#This Row],[concrete]]),Table1[[#This Row],[concrete]],IF(AND(ISNUMBER(Table1[[#This Row],[cement]]),ISNUMBER(Table1[[#This Row],[aggregates]])),Table1[[#This Row],[cement]]+Table1[[#This Row],[aggregates]],""))</f>
        <v>246.1</v>
      </c>
    </row>
    <row r="635" spans="1:84">
      <c r="A635" s="10">
        <v>633</v>
      </c>
      <c r="B635" s="37" t="s">
        <v>407</v>
      </c>
      <c r="C635" s="37" t="s">
        <v>1178</v>
      </c>
      <c r="F635" s="39">
        <v>48.4</v>
      </c>
      <c r="H635" s="39">
        <v>1</v>
      </c>
      <c r="J635" s="120">
        <v>154.5</v>
      </c>
      <c r="M635" s="120">
        <v>1028.5999999999999</v>
      </c>
      <c r="S635" s="120">
        <v>41.6</v>
      </c>
      <c r="AB635" s="120">
        <v>15.1</v>
      </c>
      <c r="AL635" s="37" t="s">
        <v>1180</v>
      </c>
      <c r="AN635" s="21"/>
      <c r="AO635" s="21"/>
      <c r="AP635" s="37" t="s">
        <v>763</v>
      </c>
      <c r="AQ635" s="98" t="s">
        <v>121</v>
      </c>
      <c r="AR635" s="21"/>
      <c r="AS635" s="37" t="s">
        <v>1187</v>
      </c>
      <c r="AT635" s="39">
        <v>2008</v>
      </c>
      <c r="AU635" s="39" t="s">
        <v>1186</v>
      </c>
      <c r="AV635" s="37" t="s">
        <v>125</v>
      </c>
      <c r="AW635" s="37" t="s">
        <v>1185</v>
      </c>
      <c r="AX635" s="50" t="s">
        <v>1339</v>
      </c>
      <c r="AY635" s="21" t="str">
        <f>"https://doi.org/"&amp;Table1[[#This Row],[DOI]]</f>
        <v>https://doi.org/10.1162/108819800569212</v>
      </c>
      <c r="AZ635" s="37" t="s">
        <v>1230</v>
      </c>
      <c r="BA635" s="21"/>
      <c r="BB635" s="21"/>
      <c r="BC635" s="21" t="s">
        <v>1231</v>
      </c>
      <c r="BD635" s="21"/>
      <c r="BE635" s="62" t="s">
        <v>1348</v>
      </c>
      <c r="BF635" s="21"/>
      <c r="BG635" s="21"/>
      <c r="BH635" s="21"/>
      <c r="BI635" s="21"/>
      <c r="BJ635" s="21"/>
      <c r="BK635" s="21"/>
      <c r="BL635" s="21"/>
      <c r="BM635" s="21"/>
      <c r="BN635" s="21"/>
      <c r="BO635" s="21"/>
      <c r="BP635" s="21"/>
      <c r="BQ635" s="21"/>
      <c r="BR635" s="21"/>
      <c r="BS635" s="21"/>
      <c r="BT635" s="21"/>
      <c r="BU635" s="21"/>
      <c r="BV635" s="21"/>
      <c r="BW635" s="63" t="s">
        <v>413</v>
      </c>
      <c r="BX635" s="23" t="str">
        <f>_xlfn.XLOOKUP(BW635,dimensions_items!$B$4:$B$35,dimensions_items!$C$4:$C$35,"NULL",0)</f>
        <v>R5.2OECD</v>
      </c>
      <c r="BY635" s="99" t="s">
        <v>25</v>
      </c>
      <c r="BZ635" s="98" t="s">
        <v>1599</v>
      </c>
      <c r="CA635" s="67" t="s">
        <v>22</v>
      </c>
      <c r="CB635" s="67" t="s">
        <v>19</v>
      </c>
      <c r="CC635" s="21" t="str">
        <f t="shared" si="30"/>
        <v>RS</v>
      </c>
      <c r="CD635" s="21" t="str">
        <f t="shared" si="31"/>
        <v>T</v>
      </c>
      <c r="CE635" s="21" t="str">
        <f t="shared" si="32"/>
        <v>OECD_JPN</v>
      </c>
      <c r="CF635" s="21">
        <f>IF(ISNUMBER(Table1[[#This Row],[concrete]]),Table1[[#This Row],[concrete]],IF(AND(ISNUMBER(Table1[[#This Row],[cement]]),ISNUMBER(Table1[[#This Row],[aggregates]])),Table1[[#This Row],[cement]]+Table1[[#This Row],[aggregates]],""))</f>
        <v>1028.5999999999999</v>
      </c>
    </row>
    <row r="636" spans="1:84">
      <c r="A636" s="10">
        <v>634</v>
      </c>
      <c r="B636" s="37" t="s">
        <v>504</v>
      </c>
      <c r="C636" s="37" t="s">
        <v>1181</v>
      </c>
      <c r="E636" s="10">
        <v>1920</v>
      </c>
      <c r="F636" s="39">
        <v>25</v>
      </c>
      <c r="J636" s="120">
        <v>133</v>
      </c>
      <c r="N636" s="136">
        <v>78</v>
      </c>
      <c r="O636" s="120">
        <v>287</v>
      </c>
      <c r="P636" s="120">
        <v>572</v>
      </c>
      <c r="Q636" s="136"/>
      <c r="AK636" s="120">
        <v>44</v>
      </c>
      <c r="AL636" s="21" t="s">
        <v>1169</v>
      </c>
      <c r="AN636" s="37" t="s">
        <v>1117</v>
      </c>
      <c r="AO636" s="37" t="s">
        <v>118</v>
      </c>
      <c r="AP636" s="37" t="s">
        <v>601</v>
      </c>
      <c r="AQ636" s="37" t="s">
        <v>121</v>
      </c>
      <c r="AR636" s="37" t="s">
        <v>1140</v>
      </c>
      <c r="AS636" s="37" t="s">
        <v>1184</v>
      </c>
      <c r="AT636" s="39">
        <v>2019</v>
      </c>
      <c r="AU636" s="37" t="s">
        <v>1183</v>
      </c>
      <c r="AV636" s="37" t="s">
        <v>125</v>
      </c>
      <c r="AW636" s="37" t="s">
        <v>1185</v>
      </c>
      <c r="AX636" s="50" t="s">
        <v>1340</v>
      </c>
      <c r="AY636" s="21" t="str">
        <f>"https://doi.org/"&amp;Table1[[#This Row],[DOI]]</f>
        <v>https://doi.org/10.1111/jiec.12939</v>
      </c>
      <c r="AZ636" s="37" t="s">
        <v>1212</v>
      </c>
      <c r="BA636" s="21"/>
      <c r="BB636" s="21"/>
      <c r="BC636" s="72" t="s">
        <v>1213</v>
      </c>
      <c r="BD636" s="21"/>
      <c r="BE636" s="62" t="s">
        <v>1348</v>
      </c>
      <c r="BF636" s="21"/>
      <c r="BG636" s="21"/>
      <c r="BH636" s="21"/>
      <c r="BI636" s="21"/>
      <c r="BJ636" s="21"/>
      <c r="BK636" s="21"/>
      <c r="BL636" s="21"/>
      <c r="BM636" s="21"/>
      <c r="BN636" s="21"/>
      <c r="BO636" s="21"/>
      <c r="BP636" s="21"/>
      <c r="BQ636" s="21"/>
      <c r="BR636" s="21"/>
      <c r="BS636" s="21"/>
      <c r="BT636" s="21"/>
      <c r="BU636" s="21"/>
      <c r="BV636" s="21"/>
      <c r="BW636" s="63" t="s">
        <v>135</v>
      </c>
      <c r="BX636" s="23" t="str">
        <f>_xlfn.XLOOKUP(BW636,dimensions_items!$B$4:$B$35,dimensions_items!$C$4:$C$35,"NULL",0)</f>
        <v>R5.2OECD</v>
      </c>
      <c r="BY636" s="100" t="s">
        <v>40</v>
      </c>
      <c r="BZ636" s="67" t="s">
        <v>31</v>
      </c>
      <c r="CA636" s="67" t="s">
        <v>18</v>
      </c>
      <c r="CB636" s="67" t="s">
        <v>19</v>
      </c>
      <c r="CC636" s="21" t="str">
        <f t="shared" si="30"/>
        <v>RM</v>
      </c>
      <c r="CD636" s="21" t="str">
        <f t="shared" si="31"/>
        <v>U</v>
      </c>
      <c r="CE636" s="21" t="str">
        <f t="shared" si="32"/>
        <v>OECD_EU15</v>
      </c>
      <c r="CF636" s="21">
        <f>IF(ISNUMBER(Table1[[#This Row],[concrete]]),Table1[[#This Row],[concrete]],IF(AND(ISNUMBER(Table1[[#This Row],[cement]]),ISNUMBER(Table1[[#This Row],[aggregates]])),Table1[[#This Row],[cement]]+Table1[[#This Row],[aggregates]],""))</f>
        <v>365</v>
      </c>
    </row>
    <row r="637" spans="1:84">
      <c r="A637" s="10">
        <v>635</v>
      </c>
      <c r="B637" s="37" t="s">
        <v>504</v>
      </c>
      <c r="C637" s="37" t="s">
        <v>1181</v>
      </c>
      <c r="D637" s="39">
        <v>1921</v>
      </c>
      <c r="E637" s="10">
        <v>1950</v>
      </c>
      <c r="F637" s="39">
        <v>85</v>
      </c>
      <c r="J637" s="120">
        <v>81</v>
      </c>
      <c r="N637" s="136">
        <v>362</v>
      </c>
      <c r="O637" s="120">
        <v>60</v>
      </c>
      <c r="P637" s="120">
        <v>386</v>
      </c>
      <c r="Q637" s="136"/>
      <c r="AK637" s="120">
        <v>75</v>
      </c>
      <c r="AL637" s="21" t="s">
        <v>1169</v>
      </c>
      <c r="AN637" s="37" t="s">
        <v>1117</v>
      </c>
      <c r="AO637" s="37" t="s">
        <v>118</v>
      </c>
      <c r="AP637" s="37" t="s">
        <v>601</v>
      </c>
      <c r="AQ637" s="37" t="s">
        <v>121</v>
      </c>
      <c r="AR637" s="37" t="s">
        <v>1140</v>
      </c>
      <c r="AS637" s="37" t="s">
        <v>1184</v>
      </c>
      <c r="AT637" s="39">
        <v>2019</v>
      </c>
      <c r="AU637" s="37" t="s">
        <v>1183</v>
      </c>
      <c r="AV637" s="37" t="s">
        <v>125</v>
      </c>
      <c r="AW637" s="37" t="s">
        <v>1185</v>
      </c>
      <c r="AX637" s="50" t="s">
        <v>1340</v>
      </c>
      <c r="AY637" s="21" t="str">
        <f>"https://doi.org/"&amp;Table1[[#This Row],[DOI]]</f>
        <v>https://doi.org/10.1111/jiec.12939</v>
      </c>
      <c r="AZ637" s="37" t="s">
        <v>1212</v>
      </c>
      <c r="BA637" s="21"/>
      <c r="BB637" s="21"/>
      <c r="BC637" s="72" t="s">
        <v>1213</v>
      </c>
      <c r="BD637" s="21"/>
      <c r="BE637" s="62" t="s">
        <v>1348</v>
      </c>
      <c r="BF637" s="21"/>
      <c r="BG637" s="21"/>
      <c r="BH637" s="21"/>
      <c r="BI637" s="21"/>
      <c r="BJ637" s="21"/>
      <c r="BK637" s="21"/>
      <c r="BL637" s="21"/>
      <c r="BM637" s="21"/>
      <c r="BN637" s="21"/>
      <c r="BO637" s="21"/>
      <c r="BP637" s="21"/>
      <c r="BQ637" s="21"/>
      <c r="BR637" s="21"/>
      <c r="BS637" s="21"/>
      <c r="BT637" s="21"/>
      <c r="BU637" s="21"/>
      <c r="BV637" s="21"/>
      <c r="BW637" s="63" t="s">
        <v>135</v>
      </c>
      <c r="BX637" s="23" t="str">
        <f>_xlfn.XLOOKUP(BW637,dimensions_items!$B$4:$B$35,dimensions_items!$C$4:$C$35,"NULL",0)</f>
        <v>R5.2OECD</v>
      </c>
      <c r="BY637" s="100" t="s">
        <v>40</v>
      </c>
      <c r="BZ637" s="67" t="s">
        <v>31</v>
      </c>
      <c r="CA637" s="67" t="s">
        <v>18</v>
      </c>
      <c r="CB637" s="67" t="s">
        <v>19</v>
      </c>
      <c r="CC637" s="21" t="str">
        <f t="shared" si="30"/>
        <v>RM</v>
      </c>
      <c r="CD637" s="21" t="str">
        <f t="shared" si="31"/>
        <v>U</v>
      </c>
      <c r="CE637" s="21" t="str">
        <f t="shared" si="32"/>
        <v>OECD_EU15</v>
      </c>
      <c r="CF637" s="21">
        <f>IF(ISNUMBER(Table1[[#This Row],[concrete]]),Table1[[#This Row],[concrete]],IF(AND(ISNUMBER(Table1[[#This Row],[cement]]),ISNUMBER(Table1[[#This Row],[aggregates]])),Table1[[#This Row],[cement]]+Table1[[#This Row],[aggregates]],""))</f>
        <v>422</v>
      </c>
    </row>
    <row r="638" spans="1:84">
      <c r="A638" s="10">
        <v>636</v>
      </c>
      <c r="B638" s="37" t="s">
        <v>504</v>
      </c>
      <c r="C638" s="37" t="s">
        <v>1181</v>
      </c>
      <c r="D638" s="39">
        <v>1951</v>
      </c>
      <c r="E638" s="10">
        <v>1980</v>
      </c>
      <c r="F638" s="39">
        <v>122</v>
      </c>
      <c r="J638" s="120">
        <v>17</v>
      </c>
      <c r="N638" s="136">
        <v>763</v>
      </c>
      <c r="O638" s="120">
        <v>10</v>
      </c>
      <c r="P638" s="120">
        <v>28</v>
      </c>
      <c r="Q638" s="136"/>
      <c r="AK638" s="120">
        <v>30</v>
      </c>
      <c r="AL638" s="21" t="s">
        <v>1169</v>
      </c>
      <c r="AN638" s="37" t="s">
        <v>1117</v>
      </c>
      <c r="AO638" s="37" t="s">
        <v>118</v>
      </c>
      <c r="AP638" s="37" t="s">
        <v>601</v>
      </c>
      <c r="AQ638" s="37" t="s">
        <v>121</v>
      </c>
      <c r="AR638" s="37" t="s">
        <v>1140</v>
      </c>
      <c r="AS638" s="37" t="s">
        <v>1184</v>
      </c>
      <c r="AT638" s="39">
        <v>2019</v>
      </c>
      <c r="AU638" s="37" t="s">
        <v>1183</v>
      </c>
      <c r="AV638" s="37" t="s">
        <v>125</v>
      </c>
      <c r="AW638" s="37" t="s">
        <v>1185</v>
      </c>
      <c r="AX638" s="50" t="s">
        <v>1340</v>
      </c>
      <c r="AY638" s="21" t="str">
        <f>"https://doi.org/"&amp;Table1[[#This Row],[DOI]]</f>
        <v>https://doi.org/10.1111/jiec.12939</v>
      </c>
      <c r="AZ638" s="37" t="s">
        <v>1212</v>
      </c>
      <c r="BA638" s="21"/>
      <c r="BB638" s="21"/>
      <c r="BC638" s="72" t="s">
        <v>1213</v>
      </c>
      <c r="BD638" s="21"/>
      <c r="BE638" s="62" t="s">
        <v>1348</v>
      </c>
      <c r="BF638" s="21"/>
      <c r="BG638" s="21"/>
      <c r="BH638" s="21"/>
      <c r="BI638" s="21"/>
      <c r="BJ638" s="21"/>
      <c r="BK638" s="21"/>
      <c r="BL638" s="21"/>
      <c r="BM638" s="21"/>
      <c r="BN638" s="21"/>
      <c r="BO638" s="21"/>
      <c r="BP638" s="21"/>
      <c r="BQ638" s="21"/>
      <c r="BR638" s="21"/>
      <c r="BS638" s="21"/>
      <c r="BT638" s="21"/>
      <c r="BU638" s="21"/>
      <c r="BV638" s="21"/>
      <c r="BW638" s="63" t="s">
        <v>135</v>
      </c>
      <c r="BX638" s="23" t="str">
        <f>_xlfn.XLOOKUP(BW638,dimensions_items!$B$4:$B$35,dimensions_items!$C$4:$C$35,"NULL",0)</f>
        <v>R5.2OECD</v>
      </c>
      <c r="BY638" s="100" t="s">
        <v>40</v>
      </c>
      <c r="BZ638" s="67" t="s">
        <v>31</v>
      </c>
      <c r="CA638" s="67" t="s">
        <v>18</v>
      </c>
      <c r="CB638" s="67" t="s">
        <v>19</v>
      </c>
      <c r="CC638" s="21" t="str">
        <f t="shared" si="30"/>
        <v>RM</v>
      </c>
      <c r="CD638" s="21" t="str">
        <f t="shared" si="31"/>
        <v>U</v>
      </c>
      <c r="CE638" s="21" t="str">
        <f t="shared" si="32"/>
        <v>OECD_EU15</v>
      </c>
      <c r="CF638" s="21">
        <f>IF(ISNUMBER(Table1[[#This Row],[concrete]]),Table1[[#This Row],[concrete]],IF(AND(ISNUMBER(Table1[[#This Row],[cement]]),ISNUMBER(Table1[[#This Row],[aggregates]])),Table1[[#This Row],[cement]]+Table1[[#This Row],[aggregates]],""))</f>
        <v>773</v>
      </c>
    </row>
    <row r="639" spans="1:84">
      <c r="A639" s="10">
        <v>637</v>
      </c>
      <c r="B639" s="37" t="s">
        <v>504</v>
      </c>
      <c r="C639" s="37" t="s">
        <v>1181</v>
      </c>
      <c r="D639" s="39">
        <v>1981</v>
      </c>
      <c r="F639" s="39">
        <v>251</v>
      </c>
      <c r="J639" s="120">
        <v>28</v>
      </c>
      <c r="N639" s="136">
        <v>636</v>
      </c>
      <c r="Q639" s="136"/>
      <c r="AK639" s="120">
        <v>50</v>
      </c>
      <c r="AL639" s="21" t="s">
        <v>1169</v>
      </c>
      <c r="AN639" s="37" t="s">
        <v>1117</v>
      </c>
      <c r="AO639" s="37" t="s">
        <v>118</v>
      </c>
      <c r="AP639" s="37" t="s">
        <v>601</v>
      </c>
      <c r="AQ639" s="37" t="s">
        <v>121</v>
      </c>
      <c r="AR639" s="37" t="s">
        <v>1140</v>
      </c>
      <c r="AS639" s="37" t="s">
        <v>1184</v>
      </c>
      <c r="AT639" s="39">
        <v>2019</v>
      </c>
      <c r="AU639" s="37" t="s">
        <v>1183</v>
      </c>
      <c r="AV639" s="37" t="s">
        <v>125</v>
      </c>
      <c r="AW639" s="37" t="s">
        <v>1185</v>
      </c>
      <c r="AX639" s="50" t="s">
        <v>1340</v>
      </c>
      <c r="AY639" s="21" t="str">
        <f>"https://doi.org/"&amp;Table1[[#This Row],[DOI]]</f>
        <v>https://doi.org/10.1111/jiec.12939</v>
      </c>
      <c r="AZ639" s="37" t="s">
        <v>1212</v>
      </c>
      <c r="BA639" s="21"/>
      <c r="BB639" s="21"/>
      <c r="BC639" s="72" t="s">
        <v>1213</v>
      </c>
      <c r="BD639" s="21"/>
      <c r="BE639" s="62" t="s">
        <v>1348</v>
      </c>
      <c r="BF639" s="21"/>
      <c r="BG639" s="21"/>
      <c r="BH639" s="21"/>
      <c r="BI639" s="21"/>
      <c r="BJ639" s="21"/>
      <c r="BK639" s="21"/>
      <c r="BL639" s="21"/>
      <c r="BM639" s="21"/>
      <c r="BN639" s="21"/>
      <c r="BO639" s="21"/>
      <c r="BP639" s="21"/>
      <c r="BQ639" s="21"/>
      <c r="BR639" s="21"/>
      <c r="BS639" s="21"/>
      <c r="BT639" s="21"/>
      <c r="BU639" s="21"/>
      <c r="BV639" s="21"/>
      <c r="BW639" s="63" t="s">
        <v>135</v>
      </c>
      <c r="BX639" s="23" t="str">
        <f>_xlfn.XLOOKUP(BW639,dimensions_items!$B$4:$B$35,dimensions_items!$C$4:$C$35,"NULL",0)</f>
        <v>R5.2OECD</v>
      </c>
      <c r="BY639" s="100" t="s">
        <v>40</v>
      </c>
      <c r="BZ639" s="67" t="s">
        <v>31</v>
      </c>
      <c r="CA639" s="67" t="s">
        <v>18</v>
      </c>
      <c r="CB639" s="67" t="s">
        <v>19</v>
      </c>
      <c r="CC639" s="21" t="str">
        <f t="shared" si="30"/>
        <v>RM</v>
      </c>
      <c r="CD639" s="21" t="str">
        <f t="shared" si="31"/>
        <v>U</v>
      </c>
      <c r="CE639" s="21" t="str">
        <f t="shared" si="32"/>
        <v>OECD_EU15</v>
      </c>
      <c r="CF639" s="21" t="str">
        <f>IF(ISNUMBER(Table1[[#This Row],[concrete]]),Table1[[#This Row],[concrete]],IF(AND(ISNUMBER(Table1[[#This Row],[cement]]),ISNUMBER(Table1[[#This Row],[aggregates]])),Table1[[#This Row],[cement]]+Table1[[#This Row],[aggregates]],""))</f>
        <v/>
      </c>
    </row>
    <row r="640" spans="1:84">
      <c r="A640" s="10">
        <v>638</v>
      </c>
      <c r="B640" s="37" t="s">
        <v>504</v>
      </c>
      <c r="C640" s="37" t="s">
        <v>1181</v>
      </c>
      <c r="E640" s="10">
        <v>1920</v>
      </c>
      <c r="F640" s="39">
        <v>3</v>
      </c>
      <c r="J640" s="120">
        <v>149</v>
      </c>
      <c r="N640" s="136">
        <v>21</v>
      </c>
      <c r="O640" s="120">
        <v>675</v>
      </c>
      <c r="P640" s="120">
        <v>26</v>
      </c>
      <c r="Q640" s="136"/>
      <c r="AK640" s="120">
        <v>21</v>
      </c>
      <c r="AL640" s="21" t="s">
        <v>1169</v>
      </c>
      <c r="AN640" s="37" t="s">
        <v>1117</v>
      </c>
      <c r="AO640" s="37" t="s">
        <v>118</v>
      </c>
      <c r="AP640" s="37" t="s">
        <v>601</v>
      </c>
      <c r="AQ640" s="37" t="s">
        <v>121</v>
      </c>
      <c r="AR640" s="37" t="s">
        <v>1140</v>
      </c>
      <c r="AS640" s="37" t="s">
        <v>1184</v>
      </c>
      <c r="AT640" s="39">
        <v>2019</v>
      </c>
      <c r="AU640" s="37" t="s">
        <v>1183</v>
      </c>
      <c r="AV640" s="37" t="s">
        <v>125</v>
      </c>
      <c r="AW640" s="37" t="s">
        <v>1185</v>
      </c>
      <c r="AX640" s="50" t="s">
        <v>1340</v>
      </c>
      <c r="AY640" s="21" t="str">
        <f>"https://doi.org/"&amp;Table1[[#This Row],[DOI]]</f>
        <v>https://doi.org/10.1111/jiec.12939</v>
      </c>
      <c r="AZ640" s="37" t="s">
        <v>1212</v>
      </c>
      <c r="BA640" s="21"/>
      <c r="BB640" s="21"/>
      <c r="BC640" s="72" t="s">
        <v>1213</v>
      </c>
      <c r="BD640" s="21"/>
      <c r="BE640" s="62" t="s">
        <v>1348</v>
      </c>
      <c r="BF640" s="21"/>
      <c r="BG640" s="21"/>
      <c r="BH640" s="21"/>
      <c r="BI640" s="21"/>
      <c r="BJ640" s="21"/>
      <c r="BK640" s="21"/>
      <c r="BL640" s="21"/>
      <c r="BM640" s="21"/>
      <c r="BN640" s="21"/>
      <c r="BO640" s="21"/>
      <c r="BP640" s="21"/>
      <c r="BQ640" s="21"/>
      <c r="BR640" s="21"/>
      <c r="BS640" s="21"/>
      <c r="BT640" s="21"/>
      <c r="BU640" s="21"/>
      <c r="BV640" s="21"/>
      <c r="BW640" s="63" t="s">
        <v>135</v>
      </c>
      <c r="BX640" s="23" t="str">
        <f>_xlfn.XLOOKUP(BW640,dimensions_items!$B$4:$B$35,dimensions_items!$C$4:$C$35,"NULL",0)</f>
        <v>R5.2OECD</v>
      </c>
      <c r="BY640" s="100" t="s">
        <v>25</v>
      </c>
      <c r="BZ640" s="67" t="s">
        <v>31</v>
      </c>
      <c r="CA640" s="67" t="s">
        <v>18</v>
      </c>
      <c r="CB640" s="67" t="s">
        <v>19</v>
      </c>
      <c r="CC640" s="21" t="str">
        <f t="shared" si="30"/>
        <v>RS</v>
      </c>
      <c r="CD640" s="21" t="str">
        <f t="shared" si="31"/>
        <v>U</v>
      </c>
      <c r="CE640" s="21" t="str">
        <f t="shared" si="32"/>
        <v>OECD_EU15</v>
      </c>
      <c r="CF640" s="21">
        <f>IF(ISNUMBER(Table1[[#This Row],[concrete]]),Table1[[#This Row],[concrete]],IF(AND(ISNUMBER(Table1[[#This Row],[cement]]),ISNUMBER(Table1[[#This Row],[aggregates]])),Table1[[#This Row],[cement]]+Table1[[#This Row],[aggregates]],""))</f>
        <v>696</v>
      </c>
    </row>
    <row r="641" spans="1:84">
      <c r="A641" s="10">
        <v>639</v>
      </c>
      <c r="B641" s="37" t="s">
        <v>504</v>
      </c>
      <c r="C641" s="37" t="s">
        <v>1181</v>
      </c>
      <c r="D641" s="39">
        <v>1921</v>
      </c>
      <c r="E641" s="10">
        <v>1950</v>
      </c>
      <c r="F641" s="39">
        <v>8</v>
      </c>
      <c r="J641" s="120">
        <v>120</v>
      </c>
      <c r="N641" s="136">
        <v>276</v>
      </c>
      <c r="O641" s="120">
        <v>74</v>
      </c>
      <c r="P641" s="120">
        <v>11</v>
      </c>
      <c r="Q641" s="136"/>
      <c r="AK641" s="120">
        <v>52</v>
      </c>
      <c r="AL641" s="21" t="s">
        <v>1169</v>
      </c>
      <c r="AN641" s="37" t="s">
        <v>1117</v>
      </c>
      <c r="AO641" s="37" t="s">
        <v>118</v>
      </c>
      <c r="AP641" s="37" t="s">
        <v>601</v>
      </c>
      <c r="AQ641" s="37" t="s">
        <v>121</v>
      </c>
      <c r="AR641" s="37" t="s">
        <v>1140</v>
      </c>
      <c r="AS641" s="37" t="s">
        <v>1184</v>
      </c>
      <c r="AT641" s="39">
        <v>2019</v>
      </c>
      <c r="AU641" s="37" t="s">
        <v>1183</v>
      </c>
      <c r="AV641" s="37" t="s">
        <v>125</v>
      </c>
      <c r="AW641" s="37" t="s">
        <v>1185</v>
      </c>
      <c r="AX641" s="50" t="s">
        <v>1340</v>
      </c>
      <c r="AY641" s="21" t="str">
        <f>"https://doi.org/"&amp;Table1[[#This Row],[DOI]]</f>
        <v>https://doi.org/10.1111/jiec.12939</v>
      </c>
      <c r="AZ641" s="37" t="s">
        <v>1212</v>
      </c>
      <c r="BA641" s="21"/>
      <c r="BB641" s="21"/>
      <c r="BC641" s="72" t="s">
        <v>1213</v>
      </c>
      <c r="BD641" s="21"/>
      <c r="BE641" s="62" t="s">
        <v>1348</v>
      </c>
      <c r="BF641" s="21"/>
      <c r="BG641" s="21"/>
      <c r="BH641" s="21"/>
      <c r="BI641" s="21"/>
      <c r="BJ641" s="21"/>
      <c r="BK641" s="21"/>
      <c r="BL641" s="21"/>
      <c r="BM641" s="21"/>
      <c r="BN641" s="21"/>
      <c r="BO641" s="21"/>
      <c r="BP641" s="21"/>
      <c r="BQ641" s="21"/>
      <c r="BR641" s="21"/>
      <c r="BS641" s="21"/>
      <c r="BT641" s="21"/>
      <c r="BU641" s="21"/>
      <c r="BV641" s="21"/>
      <c r="BW641" s="63" t="s">
        <v>135</v>
      </c>
      <c r="BX641" s="23" t="str">
        <f>_xlfn.XLOOKUP(BW641,dimensions_items!$B$4:$B$35,dimensions_items!$C$4:$C$35,"NULL",0)</f>
        <v>R5.2OECD</v>
      </c>
      <c r="BY641" s="100" t="s">
        <v>25</v>
      </c>
      <c r="BZ641" s="67" t="s">
        <v>31</v>
      </c>
      <c r="CA641" s="67" t="s">
        <v>18</v>
      </c>
      <c r="CB641" s="67" t="s">
        <v>19</v>
      </c>
      <c r="CC641" s="21" t="str">
        <f t="shared" si="30"/>
        <v>RS</v>
      </c>
      <c r="CD641" s="21" t="str">
        <f t="shared" si="31"/>
        <v>U</v>
      </c>
      <c r="CE641" s="21" t="str">
        <f t="shared" si="32"/>
        <v>OECD_EU15</v>
      </c>
      <c r="CF641" s="21">
        <f>IF(ISNUMBER(Table1[[#This Row],[concrete]]),Table1[[#This Row],[concrete]],IF(AND(ISNUMBER(Table1[[#This Row],[cement]]),ISNUMBER(Table1[[#This Row],[aggregates]])),Table1[[#This Row],[cement]]+Table1[[#This Row],[aggregates]],""))</f>
        <v>350</v>
      </c>
    </row>
    <row r="642" spans="1:84">
      <c r="A642" s="10">
        <v>640</v>
      </c>
      <c r="B642" s="37" t="s">
        <v>504</v>
      </c>
      <c r="C642" s="37" t="s">
        <v>1181</v>
      </c>
      <c r="D642" s="39">
        <v>1951</v>
      </c>
      <c r="E642" s="10">
        <v>1980</v>
      </c>
      <c r="F642" s="39">
        <v>78</v>
      </c>
      <c r="J642" s="120">
        <v>51</v>
      </c>
      <c r="N642" s="136">
        <v>362</v>
      </c>
      <c r="P642" s="120">
        <v>39</v>
      </c>
      <c r="Q642" s="136"/>
      <c r="AK642" s="120">
        <v>37</v>
      </c>
      <c r="AL642" s="21" t="s">
        <v>1169</v>
      </c>
      <c r="AN642" s="37" t="s">
        <v>1117</v>
      </c>
      <c r="AO642" s="37" t="s">
        <v>118</v>
      </c>
      <c r="AP642" s="37" t="s">
        <v>601</v>
      </c>
      <c r="AQ642" s="37" t="s">
        <v>121</v>
      </c>
      <c r="AR642" s="37" t="s">
        <v>1140</v>
      </c>
      <c r="AS642" s="37" t="s">
        <v>1184</v>
      </c>
      <c r="AT642" s="39">
        <v>2019</v>
      </c>
      <c r="AU642" s="37" t="s">
        <v>1183</v>
      </c>
      <c r="AV642" s="37" t="s">
        <v>125</v>
      </c>
      <c r="AW642" s="37" t="s">
        <v>1185</v>
      </c>
      <c r="AX642" s="50" t="s">
        <v>1340</v>
      </c>
      <c r="AY642" s="21" t="str">
        <f>"https://doi.org/"&amp;Table1[[#This Row],[DOI]]</f>
        <v>https://doi.org/10.1111/jiec.12939</v>
      </c>
      <c r="AZ642" s="37" t="s">
        <v>1212</v>
      </c>
      <c r="BA642" s="21"/>
      <c r="BB642" s="21"/>
      <c r="BC642" s="72" t="s">
        <v>1213</v>
      </c>
      <c r="BD642" s="21"/>
      <c r="BE642" s="62" t="s">
        <v>1348</v>
      </c>
      <c r="BF642" s="21"/>
      <c r="BG642" s="21"/>
      <c r="BH642" s="21"/>
      <c r="BI642" s="21"/>
      <c r="BJ642" s="21"/>
      <c r="BK642" s="21"/>
      <c r="BL642" s="21"/>
      <c r="BM642" s="21"/>
      <c r="BN642" s="21"/>
      <c r="BO642" s="21"/>
      <c r="BP642" s="21"/>
      <c r="BQ642" s="21"/>
      <c r="BR642" s="21"/>
      <c r="BS642" s="21"/>
      <c r="BT642" s="21"/>
      <c r="BU642" s="21"/>
      <c r="BV642" s="21"/>
      <c r="BW642" s="63" t="s">
        <v>135</v>
      </c>
      <c r="BX642" s="23" t="str">
        <f>_xlfn.XLOOKUP(BW642,dimensions_items!$B$4:$B$35,dimensions_items!$C$4:$C$35,"NULL",0)</f>
        <v>R5.2OECD</v>
      </c>
      <c r="BY642" s="100" t="s">
        <v>25</v>
      </c>
      <c r="BZ642" s="67" t="s">
        <v>31</v>
      </c>
      <c r="CA642" s="67" t="s">
        <v>18</v>
      </c>
      <c r="CB642" s="67" t="s">
        <v>19</v>
      </c>
      <c r="CC642" s="21" t="str">
        <f t="shared" si="30"/>
        <v>RS</v>
      </c>
      <c r="CD642" s="21" t="str">
        <f t="shared" si="31"/>
        <v>U</v>
      </c>
      <c r="CE642" s="21" t="str">
        <f t="shared" si="32"/>
        <v>OECD_EU15</v>
      </c>
      <c r="CF642" s="21" t="str">
        <f>IF(ISNUMBER(Table1[[#This Row],[concrete]]),Table1[[#This Row],[concrete]],IF(AND(ISNUMBER(Table1[[#This Row],[cement]]),ISNUMBER(Table1[[#This Row],[aggregates]])),Table1[[#This Row],[cement]]+Table1[[#This Row],[aggregates]],""))</f>
        <v/>
      </c>
    </row>
    <row r="643" spans="1:84">
      <c r="A643" s="10">
        <v>641</v>
      </c>
      <c r="B643" s="37" t="s">
        <v>504</v>
      </c>
      <c r="C643" s="37" t="s">
        <v>1181</v>
      </c>
      <c r="D643" s="39">
        <v>1981</v>
      </c>
      <c r="F643" s="39">
        <v>47</v>
      </c>
      <c r="J643" s="120">
        <v>50</v>
      </c>
      <c r="N643" s="136">
        <v>252</v>
      </c>
      <c r="Q643" s="136"/>
      <c r="AK643" s="120">
        <v>67</v>
      </c>
      <c r="AL643" s="21" t="s">
        <v>1169</v>
      </c>
      <c r="AN643" s="37" t="s">
        <v>1117</v>
      </c>
      <c r="AO643" s="37" t="s">
        <v>118</v>
      </c>
      <c r="AP643" s="37" t="s">
        <v>601</v>
      </c>
      <c r="AQ643" s="37" t="s">
        <v>121</v>
      </c>
      <c r="AR643" s="37" t="s">
        <v>1140</v>
      </c>
      <c r="AS643" s="37" t="s">
        <v>1184</v>
      </c>
      <c r="AT643" s="39">
        <v>2019</v>
      </c>
      <c r="AU643" s="37" t="s">
        <v>1183</v>
      </c>
      <c r="AV643" s="37" t="s">
        <v>125</v>
      </c>
      <c r="AW643" s="37" t="s">
        <v>1185</v>
      </c>
      <c r="AX643" s="50" t="s">
        <v>1340</v>
      </c>
      <c r="AY643" s="21" t="str">
        <f>"https://doi.org/"&amp;Table1[[#This Row],[DOI]]</f>
        <v>https://doi.org/10.1111/jiec.12939</v>
      </c>
      <c r="AZ643" s="37" t="s">
        <v>1212</v>
      </c>
      <c r="BA643" s="21"/>
      <c r="BB643" s="21"/>
      <c r="BC643" s="72" t="s">
        <v>1213</v>
      </c>
      <c r="BD643" s="21"/>
      <c r="BE643" s="62" t="s">
        <v>1348</v>
      </c>
      <c r="BF643" s="21"/>
      <c r="BG643" s="21"/>
      <c r="BH643" s="21"/>
      <c r="BI643" s="21"/>
      <c r="BJ643" s="21"/>
      <c r="BK643" s="21"/>
      <c r="BL643" s="21"/>
      <c r="BM643" s="21"/>
      <c r="BN643" s="21"/>
      <c r="BO643" s="21"/>
      <c r="BP643" s="21"/>
      <c r="BQ643" s="21"/>
      <c r="BR643" s="21"/>
      <c r="BS643" s="21"/>
      <c r="BT643" s="21"/>
      <c r="BU643" s="21"/>
      <c r="BV643" s="21"/>
      <c r="BW643" s="63" t="s">
        <v>135</v>
      </c>
      <c r="BX643" s="23" t="str">
        <f>_xlfn.XLOOKUP(BW643,dimensions_items!$B$4:$B$35,dimensions_items!$C$4:$C$35,"NULL",0)</f>
        <v>R5.2OECD</v>
      </c>
      <c r="BY643" s="100" t="s">
        <v>25</v>
      </c>
      <c r="BZ643" s="67" t="s">
        <v>31</v>
      </c>
      <c r="CA643" s="67" t="s">
        <v>18</v>
      </c>
      <c r="CB643" s="67" t="s">
        <v>19</v>
      </c>
      <c r="CC643" s="21" t="str">
        <f t="shared" ref="CC643:CC706" si="33">IF(LEFT(BY643,1)="N","NR",IF(LEFT(BY643,1)="I","IN",IF(LEFT(BY643,1)="U","UN",IF(LEFT(BY643,3)="R_u","RU",IF(LEFT(BY643,3)="R_M","RM",IF(LEFT(BY643,3)="R_S","RS",""))))))</f>
        <v>RS</v>
      </c>
      <c r="CD643" s="21" t="str">
        <f t="shared" ref="CD643:CD706" si="34">IF(LEFT(BZ643,1)="R","C",(LEFT(BZ643,1)))</f>
        <v>U</v>
      </c>
      <c r="CE643" s="21" t="str">
        <f t="shared" ref="CE643:CE706" si="35">RIGHT(BX643,LEN(BX643)-4)&amp;"_"&amp;RIGHT(BW643,LEN(BW643)-3)</f>
        <v>OECD_EU15</v>
      </c>
      <c r="CF643" s="21" t="str">
        <f>IF(ISNUMBER(Table1[[#This Row],[concrete]]),Table1[[#This Row],[concrete]],IF(AND(ISNUMBER(Table1[[#This Row],[cement]]),ISNUMBER(Table1[[#This Row],[aggregates]])),Table1[[#This Row],[cement]]+Table1[[#This Row],[aggregates]],""))</f>
        <v/>
      </c>
    </row>
    <row r="644" spans="1:84">
      <c r="A644" s="10">
        <v>642</v>
      </c>
      <c r="B644" s="37" t="s">
        <v>504</v>
      </c>
      <c r="C644" s="37" t="s">
        <v>1181</v>
      </c>
      <c r="E644" s="10">
        <v>1920</v>
      </c>
      <c r="F644" s="39">
        <v>98</v>
      </c>
      <c r="J644" s="120">
        <v>38</v>
      </c>
      <c r="N644" s="136">
        <v>263</v>
      </c>
      <c r="O644" s="120">
        <v>219</v>
      </c>
      <c r="P644" s="120">
        <v>712</v>
      </c>
      <c r="Q644" s="136"/>
      <c r="AK644" s="120">
        <v>20</v>
      </c>
      <c r="AL644" s="21" t="s">
        <v>1278</v>
      </c>
      <c r="AN644" s="37" t="s">
        <v>1182</v>
      </c>
      <c r="AO644" s="37" t="s">
        <v>192</v>
      </c>
      <c r="AP644" s="37" t="s">
        <v>601</v>
      </c>
      <c r="AQ644" s="37" t="s">
        <v>121</v>
      </c>
      <c r="AR644" s="37" t="s">
        <v>1140</v>
      </c>
      <c r="AS644" s="37" t="s">
        <v>1184</v>
      </c>
      <c r="AT644" s="39">
        <v>2019</v>
      </c>
      <c r="AU644" s="37" t="s">
        <v>1183</v>
      </c>
      <c r="AV644" s="37" t="s">
        <v>125</v>
      </c>
      <c r="AW644" s="37" t="s">
        <v>1185</v>
      </c>
      <c r="AX644" s="50" t="s">
        <v>1340</v>
      </c>
      <c r="AY644" s="21" t="str">
        <f>"https://doi.org/"&amp;Table1[[#This Row],[DOI]]</f>
        <v>https://doi.org/10.1111/jiec.12939</v>
      </c>
      <c r="AZ644" s="37" t="s">
        <v>1212</v>
      </c>
      <c r="BA644" s="21"/>
      <c r="BB644" s="21"/>
      <c r="BC644" s="72" t="s">
        <v>1213</v>
      </c>
      <c r="BD644" s="21"/>
      <c r="BE644" s="62" t="s">
        <v>1348</v>
      </c>
      <c r="BF644" s="21"/>
      <c r="BG644" s="21"/>
      <c r="BH644" s="21"/>
      <c r="BI644" s="21"/>
      <c r="BJ644" s="21"/>
      <c r="BK644" s="21"/>
      <c r="BL644" s="21"/>
      <c r="BM644" s="21"/>
      <c r="BN644" s="21"/>
      <c r="BO644" s="21"/>
      <c r="BP644" s="21"/>
      <c r="BQ644" s="21"/>
      <c r="BR644" s="21"/>
      <c r="BS644" s="21"/>
      <c r="BT644" s="21"/>
      <c r="BU644" s="21"/>
      <c r="BV644" s="21"/>
      <c r="BW644" s="63" t="s">
        <v>135</v>
      </c>
      <c r="BX644" s="23" t="str">
        <f>_xlfn.XLOOKUP(BW644,dimensions_items!$B$4:$B$35,dimensions_items!$C$4:$C$35,"NULL",0)</f>
        <v>R5.2OECD</v>
      </c>
      <c r="BY644" s="100" t="s">
        <v>46</v>
      </c>
      <c r="BZ644" s="67" t="s">
        <v>31</v>
      </c>
      <c r="CA644" s="67" t="s">
        <v>18</v>
      </c>
      <c r="CB644" s="67" t="s">
        <v>19</v>
      </c>
      <c r="CC644" s="21" t="str">
        <f t="shared" si="33"/>
        <v>NR</v>
      </c>
      <c r="CD644" s="21" t="str">
        <f t="shared" si="34"/>
        <v>U</v>
      </c>
      <c r="CE644" s="21" t="str">
        <f t="shared" si="35"/>
        <v>OECD_EU15</v>
      </c>
      <c r="CF644" s="21">
        <f>IF(ISNUMBER(Table1[[#This Row],[concrete]]),Table1[[#This Row],[concrete]],IF(AND(ISNUMBER(Table1[[#This Row],[cement]]),ISNUMBER(Table1[[#This Row],[aggregates]])),Table1[[#This Row],[cement]]+Table1[[#This Row],[aggregates]],""))</f>
        <v>482</v>
      </c>
    </row>
    <row r="645" spans="1:84">
      <c r="A645" s="10">
        <v>643</v>
      </c>
      <c r="B645" s="37" t="s">
        <v>504</v>
      </c>
      <c r="C645" s="37" t="s">
        <v>1181</v>
      </c>
      <c r="D645" s="39">
        <v>1921</v>
      </c>
      <c r="E645" s="10">
        <v>1950</v>
      </c>
      <c r="F645" s="39">
        <v>139</v>
      </c>
      <c r="J645" s="120">
        <v>7</v>
      </c>
      <c r="N645" s="136">
        <v>661</v>
      </c>
      <c r="O645" s="120">
        <v>48</v>
      </c>
      <c r="P645" s="120">
        <v>396</v>
      </c>
      <c r="Q645" s="136"/>
      <c r="AK645" s="120">
        <v>16</v>
      </c>
      <c r="AL645" s="21" t="s">
        <v>1278</v>
      </c>
      <c r="AN645" s="37" t="s">
        <v>1182</v>
      </c>
      <c r="AO645" s="37" t="s">
        <v>192</v>
      </c>
      <c r="AP645" s="37" t="s">
        <v>601</v>
      </c>
      <c r="AQ645" s="37" t="s">
        <v>121</v>
      </c>
      <c r="AR645" s="37" t="s">
        <v>1140</v>
      </c>
      <c r="AS645" s="37" t="s">
        <v>1184</v>
      </c>
      <c r="AT645" s="39">
        <v>2019</v>
      </c>
      <c r="AU645" s="37" t="s">
        <v>1183</v>
      </c>
      <c r="AV645" s="37" t="s">
        <v>125</v>
      </c>
      <c r="AW645" s="37" t="s">
        <v>1185</v>
      </c>
      <c r="AX645" s="50" t="s">
        <v>1340</v>
      </c>
      <c r="AY645" s="21" t="str">
        <f>"https://doi.org/"&amp;Table1[[#This Row],[DOI]]</f>
        <v>https://doi.org/10.1111/jiec.12939</v>
      </c>
      <c r="AZ645" s="37" t="s">
        <v>1212</v>
      </c>
      <c r="BA645" s="21"/>
      <c r="BB645" s="21"/>
      <c r="BC645" s="72" t="s">
        <v>1213</v>
      </c>
      <c r="BD645" s="21"/>
      <c r="BE645" s="62" t="s">
        <v>1348</v>
      </c>
      <c r="BF645" s="21"/>
      <c r="BG645" s="21"/>
      <c r="BH645" s="21"/>
      <c r="BI645" s="21"/>
      <c r="BJ645" s="21"/>
      <c r="BK645" s="21"/>
      <c r="BL645" s="21"/>
      <c r="BM645" s="21"/>
      <c r="BN645" s="21"/>
      <c r="BO645" s="21"/>
      <c r="BP645" s="21"/>
      <c r="BQ645" s="21"/>
      <c r="BR645" s="21"/>
      <c r="BS645" s="21"/>
      <c r="BT645" s="21"/>
      <c r="BU645" s="21"/>
      <c r="BV645" s="21"/>
      <c r="BW645" s="63" t="s">
        <v>135</v>
      </c>
      <c r="BX645" s="23" t="str">
        <f>_xlfn.XLOOKUP(BW645,dimensions_items!$B$4:$B$35,dimensions_items!$C$4:$C$35,"NULL",0)</f>
        <v>R5.2OECD</v>
      </c>
      <c r="BY645" s="100" t="s">
        <v>46</v>
      </c>
      <c r="BZ645" s="67" t="s">
        <v>31</v>
      </c>
      <c r="CA645" s="67" t="s">
        <v>18</v>
      </c>
      <c r="CB645" s="67" t="s">
        <v>19</v>
      </c>
      <c r="CC645" s="21" t="str">
        <f t="shared" si="33"/>
        <v>NR</v>
      </c>
      <c r="CD645" s="21" t="str">
        <f t="shared" si="34"/>
        <v>U</v>
      </c>
      <c r="CE645" s="21" t="str">
        <f t="shared" si="35"/>
        <v>OECD_EU15</v>
      </c>
      <c r="CF645" s="21">
        <f>IF(ISNUMBER(Table1[[#This Row],[concrete]]),Table1[[#This Row],[concrete]],IF(AND(ISNUMBER(Table1[[#This Row],[cement]]),ISNUMBER(Table1[[#This Row],[aggregates]])),Table1[[#This Row],[cement]]+Table1[[#This Row],[aggregates]],""))</f>
        <v>709</v>
      </c>
    </row>
    <row r="646" spans="1:84">
      <c r="A646" s="10">
        <v>644</v>
      </c>
      <c r="B646" s="37" t="s">
        <v>504</v>
      </c>
      <c r="C646" s="37" t="s">
        <v>1181</v>
      </c>
      <c r="D646" s="39">
        <v>1951</v>
      </c>
      <c r="F646" s="39">
        <v>47</v>
      </c>
      <c r="J646" s="120">
        <v>5</v>
      </c>
      <c r="N646" s="136">
        <v>885</v>
      </c>
      <c r="P646" s="120">
        <v>30</v>
      </c>
      <c r="Q646" s="136"/>
      <c r="AK646" s="120">
        <v>16</v>
      </c>
      <c r="AL646" s="21" t="s">
        <v>1278</v>
      </c>
      <c r="AN646" s="37" t="s">
        <v>1182</v>
      </c>
      <c r="AO646" s="37" t="s">
        <v>192</v>
      </c>
      <c r="AP646" s="37" t="s">
        <v>601</v>
      </c>
      <c r="AQ646" s="37" t="s">
        <v>121</v>
      </c>
      <c r="AR646" s="37" t="s">
        <v>1140</v>
      </c>
      <c r="AS646" s="37" t="s">
        <v>1184</v>
      </c>
      <c r="AT646" s="39">
        <v>2019</v>
      </c>
      <c r="AU646" s="37" t="s">
        <v>1183</v>
      </c>
      <c r="AV646" s="37" t="s">
        <v>125</v>
      </c>
      <c r="AW646" s="37" t="s">
        <v>1185</v>
      </c>
      <c r="AX646" s="50" t="s">
        <v>1340</v>
      </c>
      <c r="AY646" s="21" t="str">
        <f>"https://doi.org/"&amp;Table1[[#This Row],[DOI]]</f>
        <v>https://doi.org/10.1111/jiec.12939</v>
      </c>
      <c r="AZ646" s="37" t="s">
        <v>1212</v>
      </c>
      <c r="BA646" s="21"/>
      <c r="BB646" s="21"/>
      <c r="BC646" s="72" t="s">
        <v>1213</v>
      </c>
      <c r="BD646" s="21"/>
      <c r="BE646" s="62" t="s">
        <v>1348</v>
      </c>
      <c r="BF646" s="21"/>
      <c r="BG646" s="21"/>
      <c r="BH646" s="21"/>
      <c r="BI646" s="21"/>
      <c r="BJ646" s="21"/>
      <c r="BK646" s="21"/>
      <c r="BL646" s="21"/>
      <c r="BM646" s="21"/>
      <c r="BN646" s="21"/>
      <c r="BO646" s="21"/>
      <c r="BP646" s="21"/>
      <c r="BQ646" s="21"/>
      <c r="BR646" s="21"/>
      <c r="BS646" s="21"/>
      <c r="BT646" s="21"/>
      <c r="BU646" s="21"/>
      <c r="BV646" s="21"/>
      <c r="BW646" s="63" t="s">
        <v>135</v>
      </c>
      <c r="BX646" s="23" t="str">
        <f>_xlfn.XLOOKUP(BW646,dimensions_items!$B$4:$B$35,dimensions_items!$C$4:$C$35,"NULL",0)</f>
        <v>R5.2OECD</v>
      </c>
      <c r="BY646" s="100" t="s">
        <v>46</v>
      </c>
      <c r="BZ646" s="67" t="s">
        <v>31</v>
      </c>
      <c r="CA646" s="67" t="s">
        <v>18</v>
      </c>
      <c r="CB646" s="67" t="s">
        <v>19</v>
      </c>
      <c r="CC646" s="21" t="str">
        <f t="shared" si="33"/>
        <v>NR</v>
      </c>
      <c r="CD646" s="21" t="str">
        <f t="shared" si="34"/>
        <v>U</v>
      </c>
      <c r="CE646" s="21" t="str">
        <f t="shared" si="35"/>
        <v>OECD_EU15</v>
      </c>
      <c r="CF646" s="21" t="str">
        <f>IF(ISNUMBER(Table1[[#This Row],[concrete]]),Table1[[#This Row],[concrete]],IF(AND(ISNUMBER(Table1[[#This Row],[cement]]),ISNUMBER(Table1[[#This Row],[aggregates]])),Table1[[#This Row],[cement]]+Table1[[#This Row],[aggregates]],""))</f>
        <v/>
      </c>
    </row>
    <row r="647" spans="1:84">
      <c r="A647" s="10">
        <v>645</v>
      </c>
      <c r="B647" s="37" t="s">
        <v>504</v>
      </c>
      <c r="C647" s="37" t="s">
        <v>1181</v>
      </c>
      <c r="D647" s="10"/>
      <c r="E647" s="10">
        <v>1930</v>
      </c>
      <c r="F647" s="39">
        <v>39</v>
      </c>
      <c r="J647" s="120">
        <v>13</v>
      </c>
      <c r="N647" s="136">
        <v>1369</v>
      </c>
      <c r="P647" s="120">
        <v>975</v>
      </c>
      <c r="Q647" s="136"/>
      <c r="AK647" s="120">
        <v>7</v>
      </c>
      <c r="AL647" s="10" t="s">
        <v>980</v>
      </c>
      <c r="AN647" s="97" t="s">
        <v>210</v>
      </c>
      <c r="AO647" s="97" t="s">
        <v>210</v>
      </c>
      <c r="AP647" s="37" t="s">
        <v>601</v>
      </c>
      <c r="AQ647" s="37" t="s">
        <v>121</v>
      </c>
      <c r="AR647" s="37" t="s">
        <v>1140</v>
      </c>
      <c r="AS647" s="37" t="s">
        <v>1184</v>
      </c>
      <c r="AT647" s="39">
        <v>2019</v>
      </c>
      <c r="AU647" s="37" t="s">
        <v>1183</v>
      </c>
      <c r="AV647" s="37" t="s">
        <v>125</v>
      </c>
      <c r="AW647" s="37" t="s">
        <v>1185</v>
      </c>
      <c r="AX647" s="50" t="s">
        <v>1340</v>
      </c>
      <c r="AY647" s="21" t="str">
        <f>"https://doi.org/"&amp;Table1[[#This Row],[DOI]]</f>
        <v>https://doi.org/10.1111/jiec.12939</v>
      </c>
      <c r="AZ647" s="37" t="s">
        <v>1212</v>
      </c>
      <c r="BA647" s="21"/>
      <c r="BB647" s="21"/>
      <c r="BC647" s="72" t="s">
        <v>1213</v>
      </c>
      <c r="BD647" s="21"/>
      <c r="BE647" s="62" t="s">
        <v>1348</v>
      </c>
      <c r="BF647" s="21"/>
      <c r="BG647" s="21"/>
      <c r="BH647" s="21"/>
      <c r="BI647" s="21"/>
      <c r="BJ647" s="21"/>
      <c r="BK647" s="21"/>
      <c r="BL647" s="21"/>
      <c r="BM647" s="21"/>
      <c r="BN647" s="21"/>
      <c r="BO647" s="21"/>
      <c r="BP647" s="21"/>
      <c r="BQ647" s="21"/>
      <c r="BR647" s="21"/>
      <c r="BS647" s="21"/>
      <c r="BT647" s="21"/>
      <c r="BU647" s="21"/>
      <c r="BV647" s="21"/>
      <c r="BW647" s="63" t="s">
        <v>135</v>
      </c>
      <c r="BX647" s="23" t="str">
        <f>_xlfn.XLOOKUP(BW647,dimensions_items!$B$4:$B$35,dimensions_items!$C$4:$C$35,"NULL",0)</f>
        <v>R5.2OECD</v>
      </c>
      <c r="BY647" s="100" t="s">
        <v>47</v>
      </c>
      <c r="BZ647" s="67" t="s">
        <v>31</v>
      </c>
      <c r="CA647" s="67" t="s">
        <v>18</v>
      </c>
      <c r="CB647" s="67" t="s">
        <v>19</v>
      </c>
      <c r="CC647" s="21" t="str">
        <f t="shared" si="33"/>
        <v>NR</v>
      </c>
      <c r="CD647" s="21" t="str">
        <f t="shared" si="34"/>
        <v>U</v>
      </c>
      <c r="CE647" s="21" t="str">
        <f t="shared" si="35"/>
        <v>OECD_EU15</v>
      </c>
      <c r="CF647" s="21" t="str">
        <f>IF(ISNUMBER(Table1[[#This Row],[concrete]]),Table1[[#This Row],[concrete]],IF(AND(ISNUMBER(Table1[[#This Row],[cement]]),ISNUMBER(Table1[[#This Row],[aggregates]])),Table1[[#This Row],[cement]]+Table1[[#This Row],[aggregates]],""))</f>
        <v/>
      </c>
    </row>
    <row r="648" spans="1:84">
      <c r="A648" s="10">
        <v>646</v>
      </c>
      <c r="B648" s="37" t="s">
        <v>504</v>
      </c>
      <c r="C648" s="37" t="s">
        <v>1181</v>
      </c>
      <c r="D648" s="39">
        <v>1931</v>
      </c>
      <c r="E648" s="10">
        <v>1980</v>
      </c>
      <c r="F648" s="39">
        <v>153</v>
      </c>
      <c r="G648" s="46"/>
      <c r="I648" s="46"/>
      <c r="J648" s="122">
        <v>16</v>
      </c>
      <c r="N648" s="136">
        <v>712</v>
      </c>
      <c r="P648" s="120">
        <v>27</v>
      </c>
      <c r="Q648" s="136"/>
      <c r="AK648" s="120">
        <v>13</v>
      </c>
      <c r="AL648" s="10" t="s">
        <v>980</v>
      </c>
      <c r="AN648" s="97" t="s">
        <v>210</v>
      </c>
      <c r="AO648" s="97" t="s">
        <v>210</v>
      </c>
      <c r="AP648" s="37" t="s">
        <v>601</v>
      </c>
      <c r="AQ648" s="37" t="s">
        <v>121</v>
      </c>
      <c r="AR648" s="37" t="s">
        <v>1140</v>
      </c>
      <c r="AS648" s="37" t="s">
        <v>1184</v>
      </c>
      <c r="AT648" s="39">
        <v>2019</v>
      </c>
      <c r="AU648" s="37" t="s">
        <v>1183</v>
      </c>
      <c r="AV648" s="37" t="s">
        <v>125</v>
      </c>
      <c r="AW648" s="37" t="s">
        <v>1185</v>
      </c>
      <c r="AX648" s="50" t="s">
        <v>1340</v>
      </c>
      <c r="AY648" s="21" t="str">
        <f>"https://doi.org/"&amp;Table1[[#This Row],[DOI]]</f>
        <v>https://doi.org/10.1111/jiec.12939</v>
      </c>
      <c r="AZ648" s="37" t="s">
        <v>1212</v>
      </c>
      <c r="BA648" s="21"/>
      <c r="BB648" s="21"/>
      <c r="BC648" s="72" t="s">
        <v>1213</v>
      </c>
      <c r="BD648" s="21"/>
      <c r="BE648" s="62" t="s">
        <v>1348</v>
      </c>
      <c r="BF648" s="21"/>
      <c r="BG648" s="21"/>
      <c r="BH648" s="21"/>
      <c r="BI648" s="21"/>
      <c r="BJ648" s="21"/>
      <c r="BK648" s="21"/>
      <c r="BL648" s="21"/>
      <c r="BM648" s="21"/>
      <c r="BN648" s="21"/>
      <c r="BO648" s="21"/>
      <c r="BP648" s="21"/>
      <c r="BQ648" s="21"/>
      <c r="BR648" s="21"/>
      <c r="BS648" s="21"/>
      <c r="BT648" s="21"/>
      <c r="BU648" s="21"/>
      <c r="BV648" s="21"/>
      <c r="BW648" s="63" t="s">
        <v>135</v>
      </c>
      <c r="BX648" s="23" t="str">
        <f>_xlfn.XLOOKUP(BW648,dimensions_items!$B$4:$B$35,dimensions_items!$C$4:$C$35,"NULL",0)</f>
        <v>R5.2OECD</v>
      </c>
      <c r="BY648" s="100" t="s">
        <v>47</v>
      </c>
      <c r="BZ648" s="67" t="s">
        <v>31</v>
      </c>
      <c r="CA648" s="67" t="s">
        <v>18</v>
      </c>
      <c r="CB648" s="67" t="s">
        <v>19</v>
      </c>
      <c r="CC648" s="21" t="str">
        <f t="shared" si="33"/>
        <v>NR</v>
      </c>
      <c r="CD648" s="21" t="str">
        <f t="shared" si="34"/>
        <v>U</v>
      </c>
      <c r="CE648" s="21" t="str">
        <f t="shared" si="35"/>
        <v>OECD_EU15</v>
      </c>
      <c r="CF648" s="21" t="str">
        <f>IF(ISNUMBER(Table1[[#This Row],[concrete]]),Table1[[#This Row],[concrete]],IF(AND(ISNUMBER(Table1[[#This Row],[cement]]),ISNUMBER(Table1[[#This Row],[aggregates]])),Table1[[#This Row],[cement]]+Table1[[#This Row],[aggregates]],""))</f>
        <v/>
      </c>
    </row>
    <row r="649" spans="1:84">
      <c r="A649" s="10">
        <v>647</v>
      </c>
      <c r="B649" s="37" t="s">
        <v>504</v>
      </c>
      <c r="C649" s="37" t="s">
        <v>1181</v>
      </c>
      <c r="D649" s="39">
        <v>1981</v>
      </c>
      <c r="F649" s="39">
        <v>96</v>
      </c>
      <c r="J649" s="120">
        <v>9</v>
      </c>
      <c r="N649" s="136">
        <v>775</v>
      </c>
      <c r="P649" s="120">
        <v>45</v>
      </c>
      <c r="Q649" s="136"/>
      <c r="AK649" s="120">
        <v>40</v>
      </c>
      <c r="AL649" s="10" t="s">
        <v>980</v>
      </c>
      <c r="AN649" s="97" t="s">
        <v>210</v>
      </c>
      <c r="AO649" s="97" t="s">
        <v>210</v>
      </c>
      <c r="AP649" s="37" t="s">
        <v>601</v>
      </c>
      <c r="AQ649" s="37" t="s">
        <v>121</v>
      </c>
      <c r="AR649" s="37" t="s">
        <v>1140</v>
      </c>
      <c r="AS649" s="37" t="s">
        <v>1184</v>
      </c>
      <c r="AT649" s="39">
        <v>2019</v>
      </c>
      <c r="AU649" s="37" t="s">
        <v>1183</v>
      </c>
      <c r="AV649" s="37" t="s">
        <v>125</v>
      </c>
      <c r="AW649" s="37" t="s">
        <v>1185</v>
      </c>
      <c r="AX649" s="50" t="s">
        <v>1340</v>
      </c>
      <c r="AY649" s="21" t="str">
        <f>"https://doi.org/"&amp;Table1[[#This Row],[DOI]]</f>
        <v>https://doi.org/10.1111/jiec.12939</v>
      </c>
      <c r="AZ649" s="37" t="s">
        <v>1212</v>
      </c>
      <c r="BA649" s="21"/>
      <c r="BB649" s="21"/>
      <c r="BC649" s="72" t="s">
        <v>1213</v>
      </c>
      <c r="BD649" s="21"/>
      <c r="BE649" s="62" t="s">
        <v>1348</v>
      </c>
      <c r="BF649" s="21"/>
      <c r="BG649" s="21"/>
      <c r="BH649" s="21"/>
      <c r="BI649" s="21"/>
      <c r="BJ649" s="21"/>
      <c r="BK649" s="21"/>
      <c r="BL649" s="21"/>
      <c r="BM649" s="21"/>
      <c r="BN649" s="21"/>
      <c r="BO649" s="21"/>
      <c r="BP649" s="21"/>
      <c r="BQ649" s="21"/>
      <c r="BR649" s="21"/>
      <c r="BS649" s="21"/>
      <c r="BT649" s="21"/>
      <c r="BU649" s="21"/>
      <c r="BV649" s="21"/>
      <c r="BW649" s="63" t="s">
        <v>135</v>
      </c>
      <c r="BX649" s="23" t="str">
        <f>_xlfn.XLOOKUP(BW649,dimensions_items!$B$4:$B$35,dimensions_items!$C$4:$C$35,"NULL",0)</f>
        <v>R5.2OECD</v>
      </c>
      <c r="BY649" s="100" t="s">
        <v>47</v>
      </c>
      <c r="BZ649" s="67" t="s">
        <v>31</v>
      </c>
      <c r="CA649" s="67" t="s">
        <v>18</v>
      </c>
      <c r="CB649" s="67" t="s">
        <v>19</v>
      </c>
      <c r="CC649" s="21" t="str">
        <f t="shared" si="33"/>
        <v>NR</v>
      </c>
      <c r="CD649" s="21" t="str">
        <f t="shared" si="34"/>
        <v>U</v>
      </c>
      <c r="CE649" s="21" t="str">
        <f t="shared" si="35"/>
        <v>OECD_EU15</v>
      </c>
      <c r="CF649" s="21" t="str">
        <f>IF(ISNUMBER(Table1[[#This Row],[concrete]]),Table1[[#This Row],[concrete]],IF(AND(ISNUMBER(Table1[[#This Row],[cement]]),ISNUMBER(Table1[[#This Row],[aggregates]])),Table1[[#This Row],[cement]]+Table1[[#This Row],[aggregates]],""))</f>
        <v/>
      </c>
    </row>
    <row r="650" spans="1:84">
      <c r="A650" s="10">
        <v>648</v>
      </c>
      <c r="B650" s="37" t="s">
        <v>504</v>
      </c>
      <c r="C650" s="37" t="s">
        <v>1181</v>
      </c>
      <c r="E650" s="10">
        <v>1930</v>
      </c>
      <c r="F650" s="39">
        <v>46</v>
      </c>
      <c r="J650" s="120">
        <v>81</v>
      </c>
      <c r="N650" s="136">
        <v>352</v>
      </c>
      <c r="O650" s="120">
        <v>278</v>
      </c>
      <c r="P650" s="120">
        <v>838</v>
      </c>
      <c r="Q650" s="136"/>
      <c r="AK650" s="120">
        <v>5</v>
      </c>
      <c r="AL650" s="10" t="s">
        <v>1279</v>
      </c>
      <c r="AN650" s="37" t="s">
        <v>1115</v>
      </c>
      <c r="AO650" s="37" t="s">
        <v>1130</v>
      </c>
      <c r="AP650" s="37" t="s">
        <v>601</v>
      </c>
      <c r="AQ650" s="37" t="s">
        <v>121</v>
      </c>
      <c r="AR650" s="37" t="s">
        <v>1140</v>
      </c>
      <c r="AS650" s="37" t="s">
        <v>1184</v>
      </c>
      <c r="AT650" s="39">
        <v>2019</v>
      </c>
      <c r="AU650" s="37" t="s">
        <v>1183</v>
      </c>
      <c r="AV650" s="37" t="s">
        <v>125</v>
      </c>
      <c r="AW650" s="37" t="s">
        <v>1185</v>
      </c>
      <c r="AX650" s="50" t="s">
        <v>1340</v>
      </c>
      <c r="AY650" s="21" t="str">
        <f>"https://doi.org/"&amp;Table1[[#This Row],[DOI]]</f>
        <v>https://doi.org/10.1111/jiec.12939</v>
      </c>
      <c r="AZ650" s="37" t="s">
        <v>1212</v>
      </c>
      <c r="BA650" s="21"/>
      <c r="BB650" s="21"/>
      <c r="BC650" s="72" t="s">
        <v>1213</v>
      </c>
      <c r="BD650" s="21"/>
      <c r="BE650" s="62" t="s">
        <v>1348</v>
      </c>
      <c r="BF650" s="21"/>
      <c r="BG650" s="21"/>
      <c r="BH650" s="21"/>
      <c r="BI650" s="21"/>
      <c r="BJ650" s="21"/>
      <c r="BK650" s="21"/>
      <c r="BL650" s="21"/>
      <c r="BM650" s="21"/>
      <c r="BN650" s="21"/>
      <c r="BO650" s="21"/>
      <c r="BP650" s="21"/>
      <c r="BQ650" s="21"/>
      <c r="BR650" s="21"/>
      <c r="BS650" s="21"/>
      <c r="BT650" s="21"/>
      <c r="BU650" s="21"/>
      <c r="BV650" s="21"/>
      <c r="BW650" s="63" t="s">
        <v>135</v>
      </c>
      <c r="BX650" s="23" t="str">
        <f>_xlfn.XLOOKUP(BW650,dimensions_items!$B$4:$B$35,dimensions_items!$C$4:$C$35,"NULL",0)</f>
        <v>R5.2OECD</v>
      </c>
      <c r="BY650" s="100" t="s">
        <v>49</v>
      </c>
      <c r="BZ650" s="67" t="s">
        <v>31</v>
      </c>
      <c r="CA650" s="67" t="s">
        <v>18</v>
      </c>
      <c r="CB650" s="67" t="s">
        <v>19</v>
      </c>
      <c r="CC650" s="21" t="str">
        <f t="shared" si="33"/>
        <v>NR</v>
      </c>
      <c r="CD650" s="21" t="str">
        <f t="shared" si="34"/>
        <v>U</v>
      </c>
      <c r="CE650" s="21" t="str">
        <f t="shared" si="35"/>
        <v>OECD_EU15</v>
      </c>
      <c r="CF650" s="21">
        <f>IF(ISNUMBER(Table1[[#This Row],[concrete]]),Table1[[#This Row],[concrete]],IF(AND(ISNUMBER(Table1[[#This Row],[cement]]),ISNUMBER(Table1[[#This Row],[aggregates]])),Table1[[#This Row],[cement]]+Table1[[#This Row],[aggregates]],""))</f>
        <v>630</v>
      </c>
    </row>
    <row r="651" spans="1:84">
      <c r="A651" s="10">
        <v>649</v>
      </c>
      <c r="B651" s="37" t="s">
        <v>504</v>
      </c>
      <c r="C651" s="37" t="s">
        <v>1181</v>
      </c>
      <c r="D651" s="39">
        <v>1931</v>
      </c>
      <c r="E651" s="10">
        <v>1980</v>
      </c>
      <c r="F651" s="39">
        <v>46</v>
      </c>
      <c r="J651" s="120">
        <v>26</v>
      </c>
      <c r="N651" s="136">
        <v>622</v>
      </c>
      <c r="O651" s="120">
        <v>94</v>
      </c>
      <c r="P651" s="120">
        <v>344</v>
      </c>
      <c r="Q651" s="136"/>
      <c r="AK651" s="120">
        <v>8</v>
      </c>
      <c r="AL651" s="10" t="s">
        <v>1279</v>
      </c>
      <c r="AN651" s="37" t="s">
        <v>1115</v>
      </c>
      <c r="AO651" s="37" t="s">
        <v>1130</v>
      </c>
      <c r="AP651" s="37" t="s">
        <v>601</v>
      </c>
      <c r="AQ651" s="37" t="s">
        <v>121</v>
      </c>
      <c r="AR651" s="37" t="s">
        <v>1140</v>
      </c>
      <c r="AS651" s="37" t="s">
        <v>1184</v>
      </c>
      <c r="AT651" s="39">
        <v>2019</v>
      </c>
      <c r="AU651" s="37" t="s">
        <v>1183</v>
      </c>
      <c r="AV651" s="37" t="s">
        <v>125</v>
      </c>
      <c r="AW651" s="37" t="s">
        <v>1185</v>
      </c>
      <c r="AX651" s="50" t="s">
        <v>1340</v>
      </c>
      <c r="AY651" s="21" t="str">
        <f>"https://doi.org/"&amp;Table1[[#This Row],[DOI]]</f>
        <v>https://doi.org/10.1111/jiec.12939</v>
      </c>
      <c r="AZ651" s="37" t="s">
        <v>1212</v>
      </c>
      <c r="BA651" s="21"/>
      <c r="BB651" s="21"/>
      <c r="BC651" s="72" t="s">
        <v>1213</v>
      </c>
      <c r="BD651" s="21"/>
      <c r="BE651" s="62" t="s">
        <v>1348</v>
      </c>
      <c r="BF651" s="21"/>
      <c r="BG651" s="21"/>
      <c r="BH651" s="21"/>
      <c r="BI651" s="21"/>
      <c r="BJ651" s="21"/>
      <c r="BK651" s="21"/>
      <c r="BL651" s="21"/>
      <c r="BM651" s="21"/>
      <c r="BN651" s="21"/>
      <c r="BO651" s="21"/>
      <c r="BP651" s="21"/>
      <c r="BQ651" s="21"/>
      <c r="BR651" s="21"/>
      <c r="BS651" s="21"/>
      <c r="BT651" s="21"/>
      <c r="BU651" s="21"/>
      <c r="BV651" s="21"/>
      <c r="BW651" s="63" t="s">
        <v>135</v>
      </c>
      <c r="BX651" s="23" t="str">
        <f>_xlfn.XLOOKUP(BW651,dimensions_items!$B$4:$B$35,dimensions_items!$C$4:$C$35,"NULL",0)</f>
        <v>R5.2OECD</v>
      </c>
      <c r="BY651" s="100" t="s">
        <v>49</v>
      </c>
      <c r="BZ651" s="67" t="s">
        <v>31</v>
      </c>
      <c r="CA651" s="67" t="s">
        <v>18</v>
      </c>
      <c r="CB651" s="67" t="s">
        <v>19</v>
      </c>
      <c r="CC651" s="21" t="str">
        <f t="shared" si="33"/>
        <v>NR</v>
      </c>
      <c r="CD651" s="21" t="str">
        <f t="shared" si="34"/>
        <v>U</v>
      </c>
      <c r="CE651" s="21" t="str">
        <f t="shared" si="35"/>
        <v>OECD_EU15</v>
      </c>
      <c r="CF651" s="21">
        <f>IF(ISNUMBER(Table1[[#This Row],[concrete]]),Table1[[#This Row],[concrete]],IF(AND(ISNUMBER(Table1[[#This Row],[cement]]),ISNUMBER(Table1[[#This Row],[aggregates]])),Table1[[#This Row],[cement]]+Table1[[#This Row],[aggregates]],""))</f>
        <v>716</v>
      </c>
    </row>
    <row r="652" spans="1:84">
      <c r="A652" s="10">
        <v>650</v>
      </c>
      <c r="B652" s="37" t="s">
        <v>504</v>
      </c>
      <c r="C652" s="37" t="s">
        <v>1181</v>
      </c>
      <c r="E652" s="10">
        <v>1981</v>
      </c>
      <c r="F652" s="39">
        <v>10</v>
      </c>
      <c r="J652" s="120">
        <v>1</v>
      </c>
      <c r="N652" s="136">
        <v>894</v>
      </c>
      <c r="O652" s="120">
        <v>23</v>
      </c>
      <c r="P652" s="120">
        <v>5</v>
      </c>
      <c r="Q652" s="136"/>
      <c r="AK652" s="120">
        <v>35</v>
      </c>
      <c r="AL652" s="10" t="s">
        <v>1279</v>
      </c>
      <c r="AN652" s="37" t="s">
        <v>1115</v>
      </c>
      <c r="AO652" s="37" t="s">
        <v>1130</v>
      </c>
      <c r="AP652" s="37" t="s">
        <v>601</v>
      </c>
      <c r="AQ652" s="37" t="s">
        <v>121</v>
      </c>
      <c r="AR652" s="37" t="s">
        <v>1140</v>
      </c>
      <c r="AS652" s="37" t="s">
        <v>1184</v>
      </c>
      <c r="AT652" s="39">
        <v>2019</v>
      </c>
      <c r="AU652" s="37" t="s">
        <v>1183</v>
      </c>
      <c r="AV652" s="37" t="s">
        <v>125</v>
      </c>
      <c r="AW652" s="37" t="s">
        <v>1185</v>
      </c>
      <c r="AX652" s="50" t="s">
        <v>1340</v>
      </c>
      <c r="AY652" s="21" t="str">
        <f>"https://doi.org/"&amp;Table1[[#This Row],[DOI]]</f>
        <v>https://doi.org/10.1111/jiec.12939</v>
      </c>
      <c r="AZ652" s="37" t="s">
        <v>1212</v>
      </c>
      <c r="BA652" s="21"/>
      <c r="BB652" s="21"/>
      <c r="BC652" s="72" t="s">
        <v>1213</v>
      </c>
      <c r="BD652" s="21"/>
      <c r="BE652" s="62" t="s">
        <v>1348</v>
      </c>
      <c r="BF652" s="21"/>
      <c r="BG652" s="21"/>
      <c r="BH652" s="21"/>
      <c r="BI652" s="21"/>
      <c r="BJ652" s="21"/>
      <c r="BK652" s="21"/>
      <c r="BL652" s="21"/>
      <c r="BM652" s="21"/>
      <c r="BN652" s="21"/>
      <c r="BO652" s="21"/>
      <c r="BP652" s="21"/>
      <c r="BQ652" s="21"/>
      <c r="BR652" s="21"/>
      <c r="BS652" s="21"/>
      <c r="BT652" s="21"/>
      <c r="BU652" s="21"/>
      <c r="BV652" s="21"/>
      <c r="BW652" s="63" t="s">
        <v>135</v>
      </c>
      <c r="BX652" s="23" t="str">
        <f>_xlfn.XLOOKUP(BW652,dimensions_items!$B$4:$B$35,dimensions_items!$C$4:$C$35,"NULL",0)</f>
        <v>R5.2OECD</v>
      </c>
      <c r="BY652" s="100" t="s">
        <v>49</v>
      </c>
      <c r="BZ652" s="67" t="s">
        <v>31</v>
      </c>
      <c r="CA652" s="67" t="s">
        <v>18</v>
      </c>
      <c r="CB652" s="67" t="s">
        <v>19</v>
      </c>
      <c r="CC652" s="21" t="str">
        <f t="shared" si="33"/>
        <v>NR</v>
      </c>
      <c r="CD652" s="21" t="str">
        <f t="shared" si="34"/>
        <v>U</v>
      </c>
      <c r="CE652" s="21" t="str">
        <f t="shared" si="35"/>
        <v>OECD_EU15</v>
      </c>
      <c r="CF652" s="21">
        <f>IF(ISNUMBER(Table1[[#This Row],[concrete]]),Table1[[#This Row],[concrete]],IF(AND(ISNUMBER(Table1[[#This Row],[cement]]),ISNUMBER(Table1[[#This Row],[aggregates]])),Table1[[#This Row],[cement]]+Table1[[#This Row],[aggregates]],""))</f>
        <v>917</v>
      </c>
    </row>
    <row r="653" spans="1:84">
      <c r="A653" s="10">
        <v>651</v>
      </c>
      <c r="B653" s="21" t="s">
        <v>544</v>
      </c>
      <c r="C653" s="21"/>
      <c r="F653" s="120">
        <v>5.5654271119954997</v>
      </c>
      <c r="G653" s="120"/>
      <c r="J653" s="120">
        <v>49.979503760179703</v>
      </c>
      <c r="M653" s="120">
        <v>387.64765705430398</v>
      </c>
      <c r="N653" s="120">
        <v>14.272326460024299</v>
      </c>
      <c r="O653" s="120">
        <v>53.093421824834202</v>
      </c>
      <c r="S653" s="120">
        <v>19.084861125846299</v>
      </c>
      <c r="Z653" s="120" t="s">
        <v>1188</v>
      </c>
      <c r="AB653" s="120">
        <v>75.099999999999994</v>
      </c>
      <c r="AJ653" s="120">
        <v>1.75932698267992</v>
      </c>
      <c r="AK653" s="120">
        <v>9.6751381961641307</v>
      </c>
      <c r="AL653" s="37" t="s">
        <v>1191</v>
      </c>
      <c r="AM653" s="70">
        <v>1</v>
      </c>
      <c r="AN653" s="37" t="s">
        <v>118</v>
      </c>
      <c r="AO653" s="37" t="s">
        <v>118</v>
      </c>
      <c r="AP653" s="37" t="s">
        <v>763</v>
      </c>
      <c r="AQ653" s="37" t="s">
        <v>121</v>
      </c>
      <c r="AR653" s="37" t="s">
        <v>728</v>
      </c>
      <c r="AS653" s="37" t="s">
        <v>1210</v>
      </c>
      <c r="AT653" s="39">
        <v>2021</v>
      </c>
      <c r="AU653" s="21" t="s">
        <v>1208</v>
      </c>
      <c r="AV653" s="37" t="s">
        <v>1209</v>
      </c>
      <c r="AW653" s="37" t="s">
        <v>1152</v>
      </c>
      <c r="AX653" s="50" t="s">
        <v>1362</v>
      </c>
      <c r="AY653" s="21" t="str">
        <f>"https://doi.org/"&amp;Table1[[#This Row],[DOI]]</f>
        <v>https://doi.org/10.5334/bc.126</v>
      </c>
      <c r="AZ653" s="37" t="s">
        <v>1189</v>
      </c>
      <c r="BA653" s="21"/>
      <c r="BB653" s="21"/>
      <c r="BC653" s="37" t="s">
        <v>1211</v>
      </c>
      <c r="BD653" s="21"/>
      <c r="BE653" s="62" t="s">
        <v>1348</v>
      </c>
      <c r="BF653" s="21"/>
      <c r="BG653" s="21"/>
      <c r="BH653" s="21"/>
      <c r="BI653" s="21"/>
      <c r="BJ653" s="21"/>
      <c r="BK653" s="21"/>
      <c r="BL653" s="21"/>
      <c r="BM653" s="21"/>
      <c r="BN653" s="21"/>
      <c r="BO653" s="21"/>
      <c r="BP653" s="21"/>
      <c r="BQ653" s="21"/>
      <c r="BR653" s="21"/>
      <c r="BS653" s="21"/>
      <c r="BT653" s="21"/>
      <c r="BU653" s="21"/>
      <c r="BV653" s="21"/>
      <c r="BW653" s="63" t="s">
        <v>550</v>
      </c>
      <c r="BX653" s="23" t="str">
        <f>_xlfn.XLOOKUP(BW653,dimensions_items!$B$4:$B$35,dimensions_items!$C$4:$C$35,"NULL",0)</f>
        <v>R5.2OECD</v>
      </c>
      <c r="BY653" s="63" t="s">
        <v>25</v>
      </c>
      <c r="BZ653" s="63" t="s">
        <v>1598</v>
      </c>
      <c r="CA653" s="63" t="s">
        <v>18</v>
      </c>
      <c r="CB653" s="63" t="s">
        <v>23</v>
      </c>
      <c r="CC653" s="21" t="str">
        <f t="shared" si="33"/>
        <v>RS</v>
      </c>
      <c r="CD653" s="21" t="str">
        <f t="shared" si="34"/>
        <v>T</v>
      </c>
      <c r="CE653" s="21" t="str">
        <f t="shared" si="35"/>
        <v>OECD_USA</v>
      </c>
      <c r="CF653" s="21">
        <f>IF(ISNUMBER(Table1[[#This Row],[concrete]]),Table1[[#This Row],[concrete]],IF(AND(ISNUMBER(Table1[[#This Row],[cement]]),ISNUMBER(Table1[[#This Row],[aggregates]])),Table1[[#This Row],[cement]]+Table1[[#This Row],[aggregates]],""))</f>
        <v>387.64765705430398</v>
      </c>
    </row>
    <row r="654" spans="1:84">
      <c r="A654" s="10">
        <v>652</v>
      </c>
      <c r="B654" s="21" t="s">
        <v>544</v>
      </c>
      <c r="C654" s="21"/>
      <c r="F654" s="120">
        <v>4.9904188206333302</v>
      </c>
      <c r="G654" s="120"/>
      <c r="J654" s="120">
        <v>42.284916711130997</v>
      </c>
      <c r="M654" s="120">
        <v>331.51782200630799</v>
      </c>
      <c r="N654" s="120">
        <v>12.8767398733044</v>
      </c>
      <c r="O654" s="120">
        <v>46.314858403623496</v>
      </c>
      <c r="S654" s="120">
        <v>17.203722930096799</v>
      </c>
      <c r="AB654" s="120">
        <v>61.64</v>
      </c>
      <c r="AJ654" s="120">
        <v>1.7459326314299199</v>
      </c>
      <c r="AK654" s="120">
        <v>8.0750100968525196</v>
      </c>
      <c r="AL654" s="37" t="s">
        <v>1191</v>
      </c>
      <c r="AM654" s="70">
        <v>1</v>
      </c>
      <c r="AN654" s="37" t="s">
        <v>118</v>
      </c>
      <c r="AO654" s="37" t="s">
        <v>118</v>
      </c>
      <c r="AP654" s="37" t="s">
        <v>763</v>
      </c>
      <c r="AQ654" s="37" t="s">
        <v>121</v>
      </c>
      <c r="AR654" s="37" t="s">
        <v>728</v>
      </c>
      <c r="AS654" s="37" t="s">
        <v>1210</v>
      </c>
      <c r="AT654" s="39">
        <v>2021</v>
      </c>
      <c r="AU654" s="21" t="s">
        <v>1208</v>
      </c>
      <c r="AV654" s="37" t="s">
        <v>1209</v>
      </c>
      <c r="AW654" s="37" t="s">
        <v>1152</v>
      </c>
      <c r="AX654" s="50" t="s">
        <v>1362</v>
      </c>
      <c r="AY654" s="21" t="str">
        <f>"https://doi.org/"&amp;Table1[[#This Row],[DOI]]</f>
        <v>https://doi.org/10.5334/bc.126</v>
      </c>
      <c r="AZ654" s="37" t="s">
        <v>1189</v>
      </c>
      <c r="BA654" s="21"/>
      <c r="BB654" s="21"/>
      <c r="BC654" s="37" t="s">
        <v>1211</v>
      </c>
      <c r="BD654" s="21"/>
      <c r="BE654" s="62" t="s">
        <v>1348</v>
      </c>
      <c r="BF654" s="21"/>
      <c r="BG654" s="21"/>
      <c r="BH654" s="21"/>
      <c r="BI654" s="21"/>
      <c r="BJ654" s="21"/>
      <c r="BK654" s="21"/>
      <c r="BL654" s="21"/>
      <c r="BM654" s="21"/>
      <c r="BN654" s="21"/>
      <c r="BO654" s="21"/>
      <c r="BP654" s="21"/>
      <c r="BQ654" s="21"/>
      <c r="BR654" s="21"/>
      <c r="BS654" s="21"/>
      <c r="BT654" s="21"/>
      <c r="BU654" s="21"/>
      <c r="BV654" s="21"/>
      <c r="BW654" s="63" t="s">
        <v>550</v>
      </c>
      <c r="BX654" s="23" t="str">
        <f>_xlfn.XLOOKUP(BW654,dimensions_items!$B$4:$B$35,dimensions_items!$C$4:$C$35,"NULL",0)</f>
        <v>R5.2OECD</v>
      </c>
      <c r="BY654" s="63" t="s">
        <v>25</v>
      </c>
      <c r="BZ654" s="63" t="s">
        <v>1598</v>
      </c>
      <c r="CA654" s="63" t="s">
        <v>18</v>
      </c>
      <c r="CB654" s="63" t="s">
        <v>23</v>
      </c>
      <c r="CC654" s="21" t="str">
        <f t="shared" si="33"/>
        <v>RS</v>
      </c>
      <c r="CD654" s="21" t="str">
        <f t="shared" si="34"/>
        <v>T</v>
      </c>
      <c r="CE654" s="21" t="str">
        <f t="shared" si="35"/>
        <v>OECD_USA</v>
      </c>
      <c r="CF654" s="21">
        <f>IF(ISNUMBER(Table1[[#This Row],[concrete]]),Table1[[#This Row],[concrete]],IF(AND(ISNUMBER(Table1[[#This Row],[cement]]),ISNUMBER(Table1[[#This Row],[aggregates]])),Table1[[#This Row],[cement]]+Table1[[#This Row],[aggregates]],""))</f>
        <v>331.51782200630799</v>
      </c>
    </row>
    <row r="655" spans="1:84">
      <c r="A655" s="10">
        <v>653</v>
      </c>
      <c r="B655" s="21" t="s">
        <v>544</v>
      </c>
      <c r="C655" s="21"/>
      <c r="F655" s="120">
        <v>7.27446588326643</v>
      </c>
      <c r="G655" s="120"/>
      <c r="J655" s="120">
        <v>66.8253646988382</v>
      </c>
      <c r="M655" s="120">
        <v>468.98375776716301</v>
      </c>
      <c r="N655" s="120">
        <v>21.437537907999999</v>
      </c>
      <c r="O655" s="120">
        <v>80.537247685462901</v>
      </c>
      <c r="S655" s="120">
        <v>25.125603470188199</v>
      </c>
      <c r="AB655" s="120">
        <v>88.52</v>
      </c>
      <c r="AJ655" s="120">
        <v>2.37538039924446</v>
      </c>
      <c r="AK655" s="120">
        <v>12.604528550097401</v>
      </c>
      <c r="AL655" s="37" t="s">
        <v>1194</v>
      </c>
      <c r="AM655" s="70">
        <v>1</v>
      </c>
      <c r="AN655" s="37" t="s">
        <v>118</v>
      </c>
      <c r="AO655" s="37" t="s">
        <v>118</v>
      </c>
      <c r="AP655" s="37" t="s">
        <v>763</v>
      </c>
      <c r="AQ655" s="37" t="s">
        <v>121</v>
      </c>
      <c r="AR655" s="37" t="s">
        <v>728</v>
      </c>
      <c r="AS655" s="37" t="s">
        <v>1210</v>
      </c>
      <c r="AT655" s="39">
        <v>2021</v>
      </c>
      <c r="AU655" s="21" t="s">
        <v>1208</v>
      </c>
      <c r="AV655" s="37" t="s">
        <v>1209</v>
      </c>
      <c r="AW655" s="37" t="s">
        <v>1152</v>
      </c>
      <c r="AX655" s="50" t="s">
        <v>1362</v>
      </c>
      <c r="AY655" s="21" t="str">
        <f>"https://doi.org/"&amp;Table1[[#This Row],[DOI]]</f>
        <v>https://doi.org/10.5334/bc.126</v>
      </c>
      <c r="AZ655" s="37" t="s">
        <v>1189</v>
      </c>
      <c r="BA655" s="21"/>
      <c r="BB655" s="21"/>
      <c r="BC655" s="37" t="s">
        <v>1211</v>
      </c>
      <c r="BD655" s="21"/>
      <c r="BE655" s="62" t="s">
        <v>1348</v>
      </c>
      <c r="BF655" s="21"/>
      <c r="BG655" s="21"/>
      <c r="BH655" s="21"/>
      <c r="BI655" s="21"/>
      <c r="BJ655" s="21"/>
      <c r="BK655" s="21"/>
      <c r="BL655" s="21"/>
      <c r="BM655" s="21"/>
      <c r="BN655" s="21"/>
      <c r="BO655" s="21"/>
      <c r="BP655" s="21"/>
      <c r="BQ655" s="21"/>
      <c r="BR655" s="21"/>
      <c r="BS655" s="21"/>
      <c r="BT655" s="21"/>
      <c r="BU655" s="21"/>
      <c r="BV655" s="21"/>
      <c r="BW655" s="63" t="s">
        <v>550</v>
      </c>
      <c r="BX655" s="23" t="str">
        <f>_xlfn.XLOOKUP(BW655,dimensions_items!$B$4:$B$35,dimensions_items!$C$4:$C$35,"NULL",0)</f>
        <v>R5.2OECD</v>
      </c>
      <c r="BY655" s="63" t="s">
        <v>25</v>
      </c>
      <c r="BZ655" s="63" t="s">
        <v>1598</v>
      </c>
      <c r="CA655" s="63" t="s">
        <v>18</v>
      </c>
      <c r="CB655" s="63" t="s">
        <v>23</v>
      </c>
      <c r="CC655" s="21" t="str">
        <f t="shared" si="33"/>
        <v>RS</v>
      </c>
      <c r="CD655" s="21" t="str">
        <f t="shared" si="34"/>
        <v>T</v>
      </c>
      <c r="CE655" s="21" t="str">
        <f t="shared" si="35"/>
        <v>OECD_USA</v>
      </c>
      <c r="CF655" s="21">
        <f>IF(ISNUMBER(Table1[[#This Row],[concrete]]),Table1[[#This Row],[concrete]],IF(AND(ISNUMBER(Table1[[#This Row],[cement]]),ISNUMBER(Table1[[#This Row],[aggregates]])),Table1[[#This Row],[cement]]+Table1[[#This Row],[aggregates]],""))</f>
        <v>468.98375776716301</v>
      </c>
    </row>
    <row r="656" spans="1:84">
      <c r="A656" s="10">
        <v>654</v>
      </c>
      <c r="B656" s="21" t="s">
        <v>544</v>
      </c>
      <c r="C656" s="21"/>
      <c r="F656" s="120">
        <v>6.2651894843846403</v>
      </c>
      <c r="G656" s="120"/>
      <c r="J656" s="120">
        <v>52.5503875930007</v>
      </c>
      <c r="M656" s="120">
        <v>372.76118339855299</v>
      </c>
      <c r="N656" s="120">
        <v>18.742705152587298</v>
      </c>
      <c r="O656" s="120">
        <v>67.448060016315495</v>
      </c>
      <c r="S656" s="120">
        <v>21.493186194404299</v>
      </c>
      <c r="AB656" s="120">
        <v>65.08</v>
      </c>
      <c r="AJ656" s="120">
        <v>2.3466782179944601</v>
      </c>
      <c r="AK656" s="120">
        <v>9.7367911083832706</v>
      </c>
      <c r="AL656" s="37" t="s">
        <v>1194</v>
      </c>
      <c r="AM656" s="70">
        <v>1</v>
      </c>
      <c r="AN656" s="37" t="s">
        <v>118</v>
      </c>
      <c r="AO656" s="37" t="s">
        <v>118</v>
      </c>
      <c r="AP656" s="37" t="s">
        <v>763</v>
      </c>
      <c r="AQ656" s="37" t="s">
        <v>121</v>
      </c>
      <c r="AR656" s="37" t="s">
        <v>728</v>
      </c>
      <c r="AS656" s="37" t="s">
        <v>1210</v>
      </c>
      <c r="AT656" s="39">
        <v>2021</v>
      </c>
      <c r="AU656" s="21" t="s">
        <v>1208</v>
      </c>
      <c r="AV656" s="37" t="s">
        <v>1209</v>
      </c>
      <c r="AW656" s="37" t="s">
        <v>1152</v>
      </c>
      <c r="AX656" s="50" t="s">
        <v>1362</v>
      </c>
      <c r="AY656" s="21" t="str">
        <f>"https://doi.org/"&amp;Table1[[#This Row],[DOI]]</f>
        <v>https://doi.org/10.5334/bc.126</v>
      </c>
      <c r="AZ656" s="37" t="s">
        <v>1189</v>
      </c>
      <c r="BA656" s="21"/>
      <c r="BB656" s="21"/>
      <c r="BC656" s="37" t="s">
        <v>1211</v>
      </c>
      <c r="BD656" s="21"/>
      <c r="BE656" s="62" t="s">
        <v>1348</v>
      </c>
      <c r="BF656" s="21"/>
      <c r="BG656" s="21"/>
      <c r="BH656" s="21"/>
      <c r="BI656" s="21"/>
      <c r="BJ656" s="21"/>
      <c r="BK656" s="21"/>
      <c r="BL656" s="21"/>
      <c r="BM656" s="21"/>
      <c r="BN656" s="21"/>
      <c r="BO656" s="21"/>
      <c r="BP656" s="21"/>
      <c r="BQ656" s="21"/>
      <c r="BR656" s="21"/>
      <c r="BS656" s="21"/>
      <c r="BT656" s="21"/>
      <c r="BU656" s="21"/>
      <c r="BV656" s="21"/>
      <c r="BW656" s="63" t="s">
        <v>550</v>
      </c>
      <c r="BX656" s="23" t="str">
        <f>_xlfn.XLOOKUP(BW656,dimensions_items!$B$4:$B$35,dimensions_items!$C$4:$C$35,"NULL",0)</f>
        <v>R5.2OECD</v>
      </c>
      <c r="BY656" s="63" t="s">
        <v>25</v>
      </c>
      <c r="BZ656" s="63" t="s">
        <v>1598</v>
      </c>
      <c r="CA656" s="63" t="s">
        <v>18</v>
      </c>
      <c r="CB656" s="63" t="s">
        <v>23</v>
      </c>
      <c r="CC656" s="21" t="str">
        <f t="shared" si="33"/>
        <v>RS</v>
      </c>
      <c r="CD656" s="21" t="str">
        <f t="shared" si="34"/>
        <v>T</v>
      </c>
      <c r="CE656" s="21" t="str">
        <f t="shared" si="35"/>
        <v>OECD_USA</v>
      </c>
      <c r="CF656" s="21">
        <f>IF(ISNUMBER(Table1[[#This Row],[concrete]]),Table1[[#This Row],[concrete]],IF(AND(ISNUMBER(Table1[[#This Row],[cement]]),ISNUMBER(Table1[[#This Row],[aggregates]])),Table1[[#This Row],[cement]]+Table1[[#This Row],[aggregates]],""))</f>
        <v>372.76118339855299</v>
      </c>
    </row>
    <row r="657" spans="1:84">
      <c r="A657" s="10">
        <v>655</v>
      </c>
      <c r="B657" s="21" t="s">
        <v>544</v>
      </c>
      <c r="C657" s="21"/>
      <c r="F657" s="120">
        <v>4.9267395629574997</v>
      </c>
      <c r="G657" s="120"/>
      <c r="J657" s="120">
        <v>58.918882361006403</v>
      </c>
      <c r="M657" s="120">
        <v>244.322488311526</v>
      </c>
      <c r="N657" s="120">
        <v>13.989282543891701</v>
      </c>
      <c r="O657" s="120">
        <v>55.7133716925592</v>
      </c>
      <c r="S657" s="120">
        <v>21.906014813377499</v>
      </c>
      <c r="AB657" s="120">
        <v>48.98</v>
      </c>
      <c r="AJ657" s="120">
        <v>1.6818631389157499</v>
      </c>
      <c r="AK657" s="120">
        <v>7.8731318169523998</v>
      </c>
      <c r="AL657" s="37" t="s">
        <v>1191</v>
      </c>
      <c r="AM657" s="70" t="s">
        <v>1190</v>
      </c>
      <c r="AN657" s="37" t="s">
        <v>118</v>
      </c>
      <c r="AO657" s="37" t="s">
        <v>118</v>
      </c>
      <c r="AP657" s="37" t="s">
        <v>763</v>
      </c>
      <c r="AQ657" s="37" t="s">
        <v>121</v>
      </c>
      <c r="AR657" s="37" t="s">
        <v>728</v>
      </c>
      <c r="AS657" s="37" t="s">
        <v>1210</v>
      </c>
      <c r="AT657" s="39">
        <v>2021</v>
      </c>
      <c r="AU657" s="21" t="s">
        <v>1208</v>
      </c>
      <c r="AV657" s="37" t="s">
        <v>1209</v>
      </c>
      <c r="AW657" s="37" t="s">
        <v>1152</v>
      </c>
      <c r="AX657" s="50" t="s">
        <v>1362</v>
      </c>
      <c r="AY657" s="21" t="str">
        <f>"https://doi.org/"&amp;Table1[[#This Row],[DOI]]</f>
        <v>https://doi.org/10.5334/bc.126</v>
      </c>
      <c r="AZ657" s="37" t="s">
        <v>1189</v>
      </c>
      <c r="BA657" s="21"/>
      <c r="BB657" s="21"/>
      <c r="BC657" s="37" t="s">
        <v>1211</v>
      </c>
      <c r="BD657" s="21"/>
      <c r="BE657" s="62" t="s">
        <v>1348</v>
      </c>
      <c r="BF657" s="21"/>
      <c r="BG657" s="21"/>
      <c r="BH657" s="21"/>
      <c r="BI657" s="21"/>
      <c r="BJ657" s="21"/>
      <c r="BK657" s="21"/>
      <c r="BL657" s="21"/>
      <c r="BM657" s="21"/>
      <c r="BN657" s="21"/>
      <c r="BO657" s="21"/>
      <c r="BP657" s="21"/>
      <c r="BQ657" s="21"/>
      <c r="BR657" s="21"/>
      <c r="BS657" s="21"/>
      <c r="BT657" s="21"/>
      <c r="BU657" s="21"/>
      <c r="BV657" s="21"/>
      <c r="BW657" s="63" t="s">
        <v>550</v>
      </c>
      <c r="BX657" s="23" t="str">
        <f>_xlfn.XLOOKUP(BW657,dimensions_items!$B$4:$B$35,dimensions_items!$C$4:$C$35,"NULL",0)</f>
        <v>R5.2OECD</v>
      </c>
      <c r="BY657" s="63" t="s">
        <v>25</v>
      </c>
      <c r="BZ657" s="63" t="s">
        <v>1598</v>
      </c>
      <c r="CA657" s="63" t="s">
        <v>18</v>
      </c>
      <c r="CB657" s="63" t="s">
        <v>23</v>
      </c>
      <c r="CC657" s="21" t="str">
        <f t="shared" si="33"/>
        <v>RS</v>
      </c>
      <c r="CD657" s="21" t="str">
        <f t="shared" si="34"/>
        <v>T</v>
      </c>
      <c r="CE657" s="21" t="str">
        <f t="shared" si="35"/>
        <v>OECD_USA</v>
      </c>
      <c r="CF657" s="21">
        <f>IF(ISNUMBER(Table1[[#This Row],[concrete]]),Table1[[#This Row],[concrete]],IF(AND(ISNUMBER(Table1[[#This Row],[cement]]),ISNUMBER(Table1[[#This Row],[aggregates]])),Table1[[#This Row],[cement]]+Table1[[#This Row],[aggregates]],""))</f>
        <v>244.322488311526</v>
      </c>
    </row>
    <row r="658" spans="1:84">
      <c r="A658" s="10">
        <v>656</v>
      </c>
      <c r="B658" s="21" t="s">
        <v>544</v>
      </c>
      <c r="C658" s="21"/>
      <c r="F658" s="120">
        <v>4.38325468483783</v>
      </c>
      <c r="G658" s="120"/>
      <c r="J658" s="120">
        <v>51.454825103063797</v>
      </c>
      <c r="M658" s="120">
        <v>196.21120112722099</v>
      </c>
      <c r="N658" s="120">
        <v>12.692265934027301</v>
      </c>
      <c r="O658" s="120">
        <v>49.413576730360603</v>
      </c>
      <c r="S658" s="120">
        <v>20.1577409984443</v>
      </c>
      <c r="AB658" s="120">
        <v>35.520000000000003</v>
      </c>
      <c r="AJ658" s="120">
        <v>1.66846878766575</v>
      </c>
      <c r="AK658" s="120">
        <v>6.31605607507211</v>
      </c>
      <c r="AL658" s="37" t="s">
        <v>1191</v>
      </c>
      <c r="AM658" s="70" t="s">
        <v>1190</v>
      </c>
      <c r="AN658" s="37" t="s">
        <v>118</v>
      </c>
      <c r="AO658" s="37" t="s">
        <v>118</v>
      </c>
      <c r="AP658" s="37" t="s">
        <v>763</v>
      </c>
      <c r="AQ658" s="37" t="s">
        <v>121</v>
      </c>
      <c r="AR658" s="37" t="s">
        <v>728</v>
      </c>
      <c r="AS658" s="37" t="s">
        <v>1210</v>
      </c>
      <c r="AT658" s="39">
        <v>2021</v>
      </c>
      <c r="AU658" s="21" t="s">
        <v>1208</v>
      </c>
      <c r="AV658" s="37" t="s">
        <v>1209</v>
      </c>
      <c r="AW658" s="37" t="s">
        <v>1152</v>
      </c>
      <c r="AX658" s="50" t="s">
        <v>1362</v>
      </c>
      <c r="AY658" s="21" t="str">
        <f>"https://doi.org/"&amp;Table1[[#This Row],[DOI]]</f>
        <v>https://doi.org/10.5334/bc.126</v>
      </c>
      <c r="AZ658" s="37" t="s">
        <v>1189</v>
      </c>
      <c r="BA658" s="21"/>
      <c r="BB658" s="21"/>
      <c r="BC658" s="37" t="s">
        <v>1211</v>
      </c>
      <c r="BD658" s="21"/>
      <c r="BE658" s="62" t="s">
        <v>1348</v>
      </c>
      <c r="BF658" s="21"/>
      <c r="BG658" s="21"/>
      <c r="BH658" s="21"/>
      <c r="BI658" s="21"/>
      <c r="BJ658" s="21"/>
      <c r="BK658" s="21"/>
      <c r="BL658" s="21"/>
      <c r="BM658" s="21"/>
      <c r="BN658" s="21"/>
      <c r="BO658" s="21"/>
      <c r="BP658" s="21"/>
      <c r="BQ658" s="21"/>
      <c r="BR658" s="21"/>
      <c r="BS658" s="21"/>
      <c r="BT658" s="21"/>
      <c r="BU658" s="21"/>
      <c r="BV658" s="21"/>
      <c r="BW658" s="63" t="s">
        <v>550</v>
      </c>
      <c r="BX658" s="23" t="str">
        <f>_xlfn.XLOOKUP(BW658,dimensions_items!$B$4:$B$35,dimensions_items!$C$4:$C$35,"NULL",0)</f>
        <v>R5.2OECD</v>
      </c>
      <c r="BY658" s="63" t="s">
        <v>25</v>
      </c>
      <c r="BZ658" s="63" t="s">
        <v>1598</v>
      </c>
      <c r="CA658" s="63" t="s">
        <v>18</v>
      </c>
      <c r="CB658" s="63" t="s">
        <v>23</v>
      </c>
      <c r="CC658" s="21" t="str">
        <f t="shared" si="33"/>
        <v>RS</v>
      </c>
      <c r="CD658" s="21" t="str">
        <f t="shared" si="34"/>
        <v>T</v>
      </c>
      <c r="CE658" s="21" t="str">
        <f t="shared" si="35"/>
        <v>OECD_USA</v>
      </c>
      <c r="CF658" s="21">
        <f>IF(ISNUMBER(Table1[[#This Row],[concrete]]),Table1[[#This Row],[concrete]],IF(AND(ISNUMBER(Table1[[#This Row],[cement]]),ISNUMBER(Table1[[#This Row],[aggregates]])),Table1[[#This Row],[cement]]+Table1[[#This Row],[aggregates]],""))</f>
        <v>196.21120112722099</v>
      </c>
    </row>
    <row r="659" spans="1:84">
      <c r="A659" s="10">
        <v>657</v>
      </c>
      <c r="B659" s="21" t="s">
        <v>544</v>
      </c>
      <c r="C659" s="21"/>
      <c r="F659" s="120">
        <v>5.9336458694667904</v>
      </c>
      <c r="G659" s="120"/>
      <c r="J659" s="120">
        <v>66.889601437558596</v>
      </c>
      <c r="M659" s="120">
        <v>223.000816859336</v>
      </c>
      <c r="N659" s="120">
        <v>17.868860450231999</v>
      </c>
      <c r="O659" s="120">
        <v>70.159088617320094</v>
      </c>
      <c r="S659" s="120">
        <v>28.995278565526402</v>
      </c>
      <c r="AB659" s="120">
        <v>40.22</v>
      </c>
      <c r="AJ659" s="120">
        <v>2.2811247151237501</v>
      </c>
      <c r="AK659" s="120">
        <v>8.1796664120585305</v>
      </c>
      <c r="AL659" s="37" t="s">
        <v>1194</v>
      </c>
      <c r="AM659" s="70" t="s">
        <v>1190</v>
      </c>
      <c r="AN659" s="37" t="s">
        <v>118</v>
      </c>
      <c r="AO659" s="37" t="s">
        <v>118</v>
      </c>
      <c r="AP659" s="37" t="s">
        <v>763</v>
      </c>
      <c r="AQ659" s="37" t="s">
        <v>121</v>
      </c>
      <c r="AR659" s="37" t="s">
        <v>728</v>
      </c>
      <c r="AS659" s="37" t="s">
        <v>1210</v>
      </c>
      <c r="AT659" s="39">
        <v>2021</v>
      </c>
      <c r="AU659" s="21" t="s">
        <v>1208</v>
      </c>
      <c r="AV659" s="37" t="s">
        <v>1209</v>
      </c>
      <c r="AW659" s="37" t="s">
        <v>1152</v>
      </c>
      <c r="AX659" s="50" t="s">
        <v>1362</v>
      </c>
      <c r="AY659" s="21" t="str">
        <f>"https://doi.org/"&amp;Table1[[#This Row],[DOI]]</f>
        <v>https://doi.org/10.5334/bc.126</v>
      </c>
      <c r="AZ659" s="37" t="s">
        <v>1189</v>
      </c>
      <c r="BA659" s="21"/>
      <c r="BB659" s="21"/>
      <c r="BC659" s="37" t="s">
        <v>1211</v>
      </c>
      <c r="BD659" s="21"/>
      <c r="BE659" s="62" t="s">
        <v>1348</v>
      </c>
      <c r="BF659" s="21"/>
      <c r="BG659" s="21"/>
      <c r="BH659" s="21"/>
      <c r="BI659" s="21"/>
      <c r="BJ659" s="21"/>
      <c r="BK659" s="21"/>
      <c r="BL659" s="21"/>
      <c r="BM659" s="21"/>
      <c r="BN659" s="21"/>
      <c r="BO659" s="21"/>
      <c r="BP659" s="21"/>
      <c r="BQ659" s="21"/>
      <c r="BR659" s="21"/>
      <c r="BS659" s="21"/>
      <c r="BT659" s="21"/>
      <c r="BU659" s="21"/>
      <c r="BV659" s="21"/>
      <c r="BW659" s="63" t="s">
        <v>550</v>
      </c>
      <c r="BX659" s="23" t="str">
        <f>_xlfn.XLOOKUP(BW659,dimensions_items!$B$4:$B$35,dimensions_items!$C$4:$C$35,"NULL",0)</f>
        <v>R5.2OECD</v>
      </c>
      <c r="BY659" s="63" t="s">
        <v>25</v>
      </c>
      <c r="BZ659" s="63" t="s">
        <v>1598</v>
      </c>
      <c r="CA659" s="63" t="s">
        <v>18</v>
      </c>
      <c r="CB659" s="63" t="s">
        <v>23</v>
      </c>
      <c r="CC659" s="21" t="str">
        <f t="shared" si="33"/>
        <v>RS</v>
      </c>
      <c r="CD659" s="21" t="str">
        <f t="shared" si="34"/>
        <v>T</v>
      </c>
      <c r="CE659" s="21" t="str">
        <f t="shared" si="35"/>
        <v>OECD_USA</v>
      </c>
      <c r="CF659" s="21">
        <f>IF(ISNUMBER(Table1[[#This Row],[concrete]]),Table1[[#This Row],[concrete]],IF(AND(ISNUMBER(Table1[[#This Row],[cement]]),ISNUMBER(Table1[[#This Row],[aggregates]])),Table1[[#This Row],[cement]]+Table1[[#This Row],[aggregates]],""))</f>
        <v>223.000816859336</v>
      </c>
    </row>
    <row r="660" spans="1:84">
      <c r="A660" s="10">
        <v>658</v>
      </c>
      <c r="B660" s="21" t="s">
        <v>544</v>
      </c>
      <c r="C660" s="21"/>
      <c r="F660" s="120">
        <v>7.6269914863285004</v>
      </c>
      <c r="G660" s="120"/>
      <c r="J660" s="120">
        <v>33.261062859721903</v>
      </c>
      <c r="M660" s="120">
        <v>599.76794476126395</v>
      </c>
      <c r="N660" s="120">
        <v>38.224397324271003</v>
      </c>
      <c r="O660" s="120">
        <v>121.23892358619101</v>
      </c>
      <c r="S660" s="120">
        <v>19.084861125846299</v>
      </c>
      <c r="AB660" s="120">
        <v>75.099999999999994</v>
      </c>
      <c r="AJ660" s="120">
        <v>2.30680422180692</v>
      </c>
      <c r="AK660" s="120">
        <v>13.876850658902599</v>
      </c>
      <c r="AL660" s="37" t="s">
        <v>1192</v>
      </c>
      <c r="AM660" s="70">
        <v>1</v>
      </c>
      <c r="AN660" s="37" t="s">
        <v>118</v>
      </c>
      <c r="AO660" s="37" t="s">
        <v>118</v>
      </c>
      <c r="AP660" s="37" t="s">
        <v>763</v>
      </c>
      <c r="AQ660" s="37" t="s">
        <v>121</v>
      </c>
      <c r="AR660" s="37" t="s">
        <v>728</v>
      </c>
      <c r="AS660" s="37" t="s">
        <v>1210</v>
      </c>
      <c r="AT660" s="39">
        <v>2021</v>
      </c>
      <c r="AU660" s="21" t="s">
        <v>1208</v>
      </c>
      <c r="AV660" s="37" t="s">
        <v>1209</v>
      </c>
      <c r="AW660" s="37" t="s">
        <v>1152</v>
      </c>
      <c r="AX660" s="50" t="s">
        <v>1362</v>
      </c>
      <c r="AY660" s="21" t="str">
        <f>"https://doi.org/"&amp;Table1[[#This Row],[DOI]]</f>
        <v>https://doi.org/10.5334/bc.126</v>
      </c>
      <c r="AZ660" s="37" t="s">
        <v>1189</v>
      </c>
      <c r="BA660" s="21"/>
      <c r="BB660" s="21"/>
      <c r="BC660" s="37" t="s">
        <v>1211</v>
      </c>
      <c r="BD660" s="21"/>
      <c r="BE660" s="62" t="s">
        <v>1348</v>
      </c>
      <c r="BF660" s="21"/>
      <c r="BG660" s="21"/>
      <c r="BH660" s="21"/>
      <c r="BI660" s="21"/>
      <c r="BJ660" s="21"/>
      <c r="BK660" s="21"/>
      <c r="BL660" s="21"/>
      <c r="BM660" s="21"/>
      <c r="BN660" s="21"/>
      <c r="BO660" s="21"/>
      <c r="BP660" s="21"/>
      <c r="BQ660" s="21"/>
      <c r="BR660" s="21"/>
      <c r="BS660" s="21"/>
      <c r="BT660" s="21"/>
      <c r="BU660" s="21"/>
      <c r="BV660" s="21"/>
      <c r="BW660" s="63" t="s">
        <v>550</v>
      </c>
      <c r="BX660" s="23" t="str">
        <f>_xlfn.XLOOKUP(BW660,dimensions_items!$B$4:$B$35,dimensions_items!$C$4:$C$35,"NULL",0)</f>
        <v>R5.2OECD</v>
      </c>
      <c r="BY660" s="63" t="s">
        <v>25</v>
      </c>
      <c r="BZ660" s="63" t="s">
        <v>1494</v>
      </c>
      <c r="CA660" s="63" t="s">
        <v>18</v>
      </c>
      <c r="CB660" s="63" t="s">
        <v>23</v>
      </c>
      <c r="CC660" s="21" t="str">
        <f t="shared" si="33"/>
        <v>RS</v>
      </c>
      <c r="CD660" s="21" t="str">
        <f t="shared" si="34"/>
        <v>M</v>
      </c>
      <c r="CE660" s="21" t="str">
        <f t="shared" si="35"/>
        <v>OECD_USA</v>
      </c>
      <c r="CF660" s="21">
        <f>IF(ISNUMBER(Table1[[#This Row],[concrete]]),Table1[[#This Row],[concrete]],IF(AND(ISNUMBER(Table1[[#This Row],[cement]]),ISNUMBER(Table1[[#This Row],[aggregates]])),Table1[[#This Row],[cement]]+Table1[[#This Row],[aggregates]],""))</f>
        <v>599.76794476126395</v>
      </c>
    </row>
    <row r="661" spans="1:84">
      <c r="A661" s="10">
        <v>659</v>
      </c>
      <c r="B661" s="21" t="s">
        <v>544</v>
      </c>
      <c r="C661" s="21"/>
      <c r="F661" s="120">
        <v>6.6634456286111696</v>
      </c>
      <c r="G661" s="120"/>
      <c r="J661" s="120">
        <v>28.974583677592101</v>
      </c>
      <c r="M661" s="120">
        <v>499.70389419097899</v>
      </c>
      <c r="N661" s="120">
        <v>31.8857060520664</v>
      </c>
      <c r="O661" s="120">
        <v>100.389203765722</v>
      </c>
      <c r="S661" s="120">
        <v>17.203722930096799</v>
      </c>
      <c r="AB661" s="120">
        <v>61.64</v>
      </c>
      <c r="AJ661" s="120">
        <v>2.2934098705569199</v>
      </c>
      <c r="AK661" s="120">
        <v>11.407952666815399</v>
      </c>
      <c r="AL661" s="37" t="s">
        <v>1192</v>
      </c>
      <c r="AM661" s="70">
        <v>1</v>
      </c>
      <c r="AN661" s="37" t="s">
        <v>118</v>
      </c>
      <c r="AO661" s="37" t="s">
        <v>118</v>
      </c>
      <c r="AP661" s="37" t="s">
        <v>763</v>
      </c>
      <c r="AQ661" s="37" t="s">
        <v>121</v>
      </c>
      <c r="AR661" s="37" t="s">
        <v>728</v>
      </c>
      <c r="AS661" s="37" t="s">
        <v>1210</v>
      </c>
      <c r="AT661" s="39">
        <v>2021</v>
      </c>
      <c r="AU661" s="21" t="s">
        <v>1208</v>
      </c>
      <c r="AV661" s="37" t="s">
        <v>1209</v>
      </c>
      <c r="AW661" s="37" t="s">
        <v>1152</v>
      </c>
      <c r="AX661" s="50" t="s">
        <v>1362</v>
      </c>
      <c r="AY661" s="21" t="str">
        <f>"https://doi.org/"&amp;Table1[[#This Row],[DOI]]</f>
        <v>https://doi.org/10.5334/bc.126</v>
      </c>
      <c r="AZ661" s="37" t="s">
        <v>1189</v>
      </c>
      <c r="BA661" s="21"/>
      <c r="BB661" s="21"/>
      <c r="BC661" s="37" t="s">
        <v>1211</v>
      </c>
      <c r="BD661" s="21"/>
      <c r="BE661" s="62" t="s">
        <v>1348</v>
      </c>
      <c r="BF661" s="21"/>
      <c r="BG661" s="21"/>
      <c r="BH661" s="21"/>
      <c r="BI661" s="21"/>
      <c r="BJ661" s="21"/>
      <c r="BK661" s="21"/>
      <c r="BL661" s="21"/>
      <c r="BM661" s="21"/>
      <c r="BN661" s="21"/>
      <c r="BO661" s="21"/>
      <c r="BP661" s="21"/>
      <c r="BQ661" s="21"/>
      <c r="BR661" s="21"/>
      <c r="BS661" s="21"/>
      <c r="BT661" s="21"/>
      <c r="BU661" s="21"/>
      <c r="BV661" s="21"/>
      <c r="BW661" s="63" t="s">
        <v>550</v>
      </c>
      <c r="BX661" s="23" t="str">
        <f>_xlfn.XLOOKUP(BW661,dimensions_items!$B$4:$B$35,dimensions_items!$C$4:$C$35,"NULL",0)</f>
        <v>R5.2OECD</v>
      </c>
      <c r="BY661" s="63" t="s">
        <v>25</v>
      </c>
      <c r="BZ661" s="63" t="s">
        <v>1494</v>
      </c>
      <c r="CA661" s="63" t="s">
        <v>18</v>
      </c>
      <c r="CB661" s="63" t="s">
        <v>23</v>
      </c>
      <c r="CC661" s="21" t="str">
        <f t="shared" si="33"/>
        <v>RS</v>
      </c>
      <c r="CD661" s="21" t="str">
        <f t="shared" si="34"/>
        <v>M</v>
      </c>
      <c r="CE661" s="21" t="str">
        <f t="shared" si="35"/>
        <v>OECD_USA</v>
      </c>
      <c r="CF661" s="21">
        <f>IF(ISNUMBER(Table1[[#This Row],[concrete]]),Table1[[#This Row],[concrete]],IF(AND(ISNUMBER(Table1[[#This Row],[cement]]),ISNUMBER(Table1[[#This Row],[aggregates]])),Table1[[#This Row],[cement]]+Table1[[#This Row],[aggregates]],""))</f>
        <v>499.70389419097899</v>
      </c>
    </row>
    <row r="662" spans="1:84">
      <c r="A662" s="10">
        <v>660</v>
      </c>
      <c r="B662" s="21" t="s">
        <v>544</v>
      </c>
      <c r="C662" s="21"/>
      <c r="F662" s="120">
        <v>10.470570205076401</v>
      </c>
      <c r="G662" s="120"/>
      <c r="J662" s="120">
        <v>40.761241506193201</v>
      </c>
      <c r="M662" s="120">
        <v>799.12760959575996</v>
      </c>
      <c r="N662" s="120">
        <v>58.752968784228599</v>
      </c>
      <c r="O662" s="120">
        <v>186.68693250469701</v>
      </c>
      <c r="S662" s="120">
        <v>25.125603470188199</v>
      </c>
      <c r="AB662" s="120">
        <v>88.52</v>
      </c>
      <c r="AJ662" s="120">
        <v>3.1739049568012501</v>
      </c>
      <c r="AK662" s="120">
        <v>19.147107770829798</v>
      </c>
      <c r="AL662" s="37" t="s">
        <v>1193</v>
      </c>
      <c r="AM662" s="70">
        <v>1</v>
      </c>
      <c r="AN662" s="37" t="s">
        <v>118</v>
      </c>
      <c r="AO662" s="37" t="s">
        <v>118</v>
      </c>
      <c r="AP662" s="37" t="s">
        <v>763</v>
      </c>
      <c r="AQ662" s="37" t="s">
        <v>121</v>
      </c>
      <c r="AR662" s="37" t="s">
        <v>728</v>
      </c>
      <c r="AS662" s="37" t="s">
        <v>1210</v>
      </c>
      <c r="AT662" s="39">
        <v>2021</v>
      </c>
      <c r="AU662" s="21" t="s">
        <v>1208</v>
      </c>
      <c r="AV662" s="37" t="s">
        <v>1209</v>
      </c>
      <c r="AW662" s="37" t="s">
        <v>1152</v>
      </c>
      <c r="AX662" s="50" t="s">
        <v>1362</v>
      </c>
      <c r="AY662" s="21" t="str">
        <f>"https://doi.org/"&amp;Table1[[#This Row],[DOI]]</f>
        <v>https://doi.org/10.5334/bc.126</v>
      </c>
      <c r="AZ662" s="37" t="s">
        <v>1189</v>
      </c>
      <c r="BA662" s="21"/>
      <c r="BB662" s="21"/>
      <c r="BC662" s="37" t="s">
        <v>1211</v>
      </c>
      <c r="BD662" s="21"/>
      <c r="BE662" s="62" t="s">
        <v>1348</v>
      </c>
      <c r="BF662" s="21"/>
      <c r="BG662" s="21"/>
      <c r="BH662" s="21"/>
      <c r="BI662" s="21"/>
      <c r="BJ662" s="21"/>
      <c r="BK662" s="21"/>
      <c r="BL662" s="21"/>
      <c r="BM662" s="21"/>
      <c r="BN662" s="21"/>
      <c r="BO662" s="21"/>
      <c r="BP662" s="21"/>
      <c r="BQ662" s="21"/>
      <c r="BR662" s="21"/>
      <c r="BS662" s="21"/>
      <c r="BT662" s="21"/>
      <c r="BU662" s="21"/>
      <c r="BV662" s="21"/>
      <c r="BW662" s="63" t="s">
        <v>550</v>
      </c>
      <c r="BX662" s="23" t="str">
        <f>_xlfn.XLOOKUP(BW662,dimensions_items!$B$4:$B$35,dimensions_items!$C$4:$C$35,"NULL",0)</f>
        <v>R5.2OECD</v>
      </c>
      <c r="BY662" s="63" t="s">
        <v>25</v>
      </c>
      <c r="BZ662" s="63" t="s">
        <v>1494</v>
      </c>
      <c r="CA662" s="63" t="s">
        <v>18</v>
      </c>
      <c r="CB662" s="63" t="s">
        <v>23</v>
      </c>
      <c r="CC662" s="21" t="str">
        <f t="shared" si="33"/>
        <v>RS</v>
      </c>
      <c r="CD662" s="21" t="str">
        <f t="shared" si="34"/>
        <v>M</v>
      </c>
      <c r="CE662" s="21" t="str">
        <f t="shared" si="35"/>
        <v>OECD_USA</v>
      </c>
      <c r="CF662" s="21">
        <f>IF(ISNUMBER(Table1[[#This Row],[concrete]]),Table1[[#This Row],[concrete]],IF(AND(ISNUMBER(Table1[[#This Row],[cement]]),ISNUMBER(Table1[[#This Row],[aggregates]])),Table1[[#This Row],[cement]]+Table1[[#This Row],[aggregates]],""))</f>
        <v>799.12760959575996</v>
      </c>
    </row>
    <row r="663" spans="1:84">
      <c r="A663" s="10">
        <v>661</v>
      </c>
      <c r="B663" s="21" t="s">
        <v>544</v>
      </c>
      <c r="C663" s="21"/>
      <c r="F663" s="120">
        <v>8.7042292835964297</v>
      </c>
      <c r="G663" s="120"/>
      <c r="J663" s="120">
        <v>33.098267363810002</v>
      </c>
      <c r="M663" s="120">
        <v>618.06947991248899</v>
      </c>
      <c r="N663" s="120">
        <v>46.483154185777899</v>
      </c>
      <c r="O663" s="120">
        <v>146.35428075848199</v>
      </c>
      <c r="S663" s="120">
        <v>21.493186194404299</v>
      </c>
      <c r="AB663" s="120">
        <v>65.08</v>
      </c>
      <c r="AJ663" s="120">
        <v>3.1452027755512502</v>
      </c>
      <c r="AK663" s="120">
        <v>14.599303153750199</v>
      </c>
      <c r="AL663" s="37" t="s">
        <v>1193</v>
      </c>
      <c r="AM663" s="70">
        <v>1</v>
      </c>
      <c r="AN663" s="37" t="s">
        <v>118</v>
      </c>
      <c r="AO663" s="37" t="s">
        <v>118</v>
      </c>
      <c r="AP663" s="37" t="s">
        <v>763</v>
      </c>
      <c r="AQ663" s="37" t="s">
        <v>121</v>
      </c>
      <c r="AR663" s="37" t="s">
        <v>728</v>
      </c>
      <c r="AS663" s="37" t="s">
        <v>1210</v>
      </c>
      <c r="AT663" s="39">
        <v>2021</v>
      </c>
      <c r="AU663" s="21" t="s">
        <v>1208</v>
      </c>
      <c r="AV663" s="37" t="s">
        <v>1209</v>
      </c>
      <c r="AW663" s="37" t="s">
        <v>1152</v>
      </c>
      <c r="AX663" s="50" t="s">
        <v>1362</v>
      </c>
      <c r="AY663" s="21" t="str">
        <f>"https://doi.org/"&amp;Table1[[#This Row],[DOI]]</f>
        <v>https://doi.org/10.5334/bc.126</v>
      </c>
      <c r="AZ663" s="37" t="s">
        <v>1189</v>
      </c>
      <c r="BA663" s="21"/>
      <c r="BB663" s="21"/>
      <c r="BC663" s="37" t="s">
        <v>1211</v>
      </c>
      <c r="BD663" s="21"/>
      <c r="BE663" s="62" t="s">
        <v>1348</v>
      </c>
      <c r="BF663" s="21"/>
      <c r="BG663" s="21"/>
      <c r="BH663" s="21"/>
      <c r="BI663" s="21"/>
      <c r="BJ663" s="21"/>
      <c r="BK663" s="21"/>
      <c r="BL663" s="21"/>
      <c r="BM663" s="21"/>
      <c r="BN663" s="21"/>
      <c r="BO663" s="21"/>
      <c r="BP663" s="21"/>
      <c r="BQ663" s="21"/>
      <c r="BR663" s="21"/>
      <c r="BS663" s="21"/>
      <c r="BT663" s="21"/>
      <c r="BU663" s="21"/>
      <c r="BV663" s="21"/>
      <c r="BW663" s="63" t="s">
        <v>550</v>
      </c>
      <c r="BX663" s="23" t="str">
        <f>_xlfn.XLOOKUP(BW663,dimensions_items!$B$4:$B$35,dimensions_items!$C$4:$C$35,"NULL",0)</f>
        <v>R5.2OECD</v>
      </c>
      <c r="BY663" s="63" t="s">
        <v>25</v>
      </c>
      <c r="BZ663" s="63" t="s">
        <v>1494</v>
      </c>
      <c r="CA663" s="63" t="s">
        <v>18</v>
      </c>
      <c r="CB663" s="63" t="s">
        <v>23</v>
      </c>
      <c r="CC663" s="21" t="str">
        <f t="shared" si="33"/>
        <v>RS</v>
      </c>
      <c r="CD663" s="21" t="str">
        <f t="shared" si="34"/>
        <v>M</v>
      </c>
      <c r="CE663" s="21" t="str">
        <f t="shared" si="35"/>
        <v>OECD_USA</v>
      </c>
      <c r="CF663" s="21">
        <f>IF(ISNUMBER(Table1[[#This Row],[concrete]]),Table1[[#This Row],[concrete]],IF(AND(ISNUMBER(Table1[[#This Row],[cement]]),ISNUMBER(Table1[[#This Row],[aggregates]])),Table1[[#This Row],[cement]]+Table1[[#This Row],[aggregates]],""))</f>
        <v>618.06947991248899</v>
      </c>
    </row>
    <row r="664" spans="1:84">
      <c r="A664" s="10">
        <v>662</v>
      </c>
      <c r="B664" s="21" t="s">
        <v>544</v>
      </c>
      <c r="C664" s="21"/>
      <c r="F664" s="120">
        <v>7.4106412676406697</v>
      </c>
      <c r="G664" s="120"/>
      <c r="J664" s="120">
        <v>38.549051579935302</v>
      </c>
      <c r="M664" s="120">
        <v>503.66106755489801</v>
      </c>
      <c r="N664" s="120">
        <v>43.169469547583503</v>
      </c>
      <c r="O664" s="120">
        <v>138.77767489025501</v>
      </c>
      <c r="S664" s="120">
        <v>21.906014813377499</v>
      </c>
      <c r="AB664" s="120">
        <v>48.98</v>
      </c>
      <c r="AJ664" s="120">
        <v>2.3681128404276701</v>
      </c>
      <c r="AK664" s="120">
        <v>13.0015141849405</v>
      </c>
      <c r="AL664" s="37" t="s">
        <v>1192</v>
      </c>
      <c r="AM664" s="70" t="s">
        <v>1190</v>
      </c>
      <c r="AN664" s="37" t="s">
        <v>118</v>
      </c>
      <c r="AO664" s="37" t="s">
        <v>118</v>
      </c>
      <c r="AP664" s="37" t="s">
        <v>763</v>
      </c>
      <c r="AQ664" s="37" t="s">
        <v>121</v>
      </c>
      <c r="AR664" s="37" t="s">
        <v>728</v>
      </c>
      <c r="AS664" s="37" t="s">
        <v>1210</v>
      </c>
      <c r="AT664" s="39">
        <v>2021</v>
      </c>
      <c r="AU664" s="21" t="s">
        <v>1208</v>
      </c>
      <c r="AV664" s="37" t="s">
        <v>1209</v>
      </c>
      <c r="AW664" s="37" t="s">
        <v>1152</v>
      </c>
      <c r="AX664" s="50" t="s">
        <v>1362</v>
      </c>
      <c r="AY664" s="21" t="str">
        <f>"https://doi.org/"&amp;Table1[[#This Row],[DOI]]</f>
        <v>https://doi.org/10.5334/bc.126</v>
      </c>
      <c r="AZ664" s="37" t="s">
        <v>1189</v>
      </c>
      <c r="BA664" s="21"/>
      <c r="BB664" s="21"/>
      <c r="BC664" s="37" t="s">
        <v>1211</v>
      </c>
      <c r="BD664" s="21"/>
      <c r="BE664" s="62" t="s">
        <v>1348</v>
      </c>
      <c r="BF664" s="21"/>
      <c r="BG664" s="21"/>
      <c r="BH664" s="21"/>
      <c r="BI664" s="21"/>
      <c r="BJ664" s="21"/>
      <c r="BK664" s="21"/>
      <c r="BL664" s="21"/>
      <c r="BM664" s="21"/>
      <c r="BN664" s="21"/>
      <c r="BO664" s="21"/>
      <c r="BP664" s="21"/>
      <c r="BQ664" s="21"/>
      <c r="BR664" s="21"/>
      <c r="BS664" s="21"/>
      <c r="BT664" s="21"/>
      <c r="BU664" s="21"/>
      <c r="BV664" s="21"/>
      <c r="BW664" s="63" t="s">
        <v>550</v>
      </c>
      <c r="BX664" s="23" t="str">
        <f>_xlfn.XLOOKUP(BW664,dimensions_items!$B$4:$B$35,dimensions_items!$C$4:$C$35,"NULL",0)</f>
        <v>R5.2OECD</v>
      </c>
      <c r="BY664" s="63" t="s">
        <v>25</v>
      </c>
      <c r="BZ664" s="63" t="s">
        <v>1494</v>
      </c>
      <c r="CA664" s="63" t="s">
        <v>18</v>
      </c>
      <c r="CB664" s="63" t="s">
        <v>23</v>
      </c>
      <c r="CC664" s="21" t="str">
        <f t="shared" si="33"/>
        <v>RS</v>
      </c>
      <c r="CD664" s="21" t="str">
        <f t="shared" si="34"/>
        <v>M</v>
      </c>
      <c r="CE664" s="21" t="str">
        <f t="shared" si="35"/>
        <v>OECD_USA</v>
      </c>
      <c r="CF664" s="21">
        <f>IF(ISNUMBER(Table1[[#This Row],[concrete]]),Table1[[#This Row],[concrete]],IF(AND(ISNUMBER(Table1[[#This Row],[cement]]),ISNUMBER(Table1[[#This Row],[aggregates]])),Table1[[#This Row],[cement]]+Table1[[#This Row],[aggregates]],""))</f>
        <v>503.66106755489801</v>
      </c>
    </row>
    <row r="665" spans="1:84">
      <c r="A665" s="10">
        <v>663</v>
      </c>
      <c r="B665" s="21" t="s">
        <v>544</v>
      </c>
      <c r="C665" s="21"/>
      <c r="F665" s="120">
        <v>6.5037908153593396</v>
      </c>
      <c r="G665" s="120"/>
      <c r="J665" s="120">
        <v>34.2627404150548</v>
      </c>
      <c r="M665" s="120">
        <v>414.71862892610699</v>
      </c>
      <c r="N665" s="120">
        <v>37.268476698928801</v>
      </c>
      <c r="O665" s="120">
        <v>119.376394835851</v>
      </c>
      <c r="S665" s="120">
        <v>20.1577409984443</v>
      </c>
      <c r="AB665" s="120">
        <v>35.520000000000003</v>
      </c>
      <c r="AJ665" s="120">
        <v>2.35471848917767</v>
      </c>
      <c r="AK665" s="120">
        <v>10.6361960819027</v>
      </c>
      <c r="AL665" s="37" t="s">
        <v>1192</v>
      </c>
      <c r="AM665" s="70" t="s">
        <v>1190</v>
      </c>
      <c r="AN665" s="37" t="s">
        <v>118</v>
      </c>
      <c r="AO665" s="37" t="s">
        <v>118</v>
      </c>
      <c r="AP665" s="37" t="s">
        <v>763</v>
      </c>
      <c r="AQ665" s="37" t="s">
        <v>121</v>
      </c>
      <c r="AR665" s="37" t="s">
        <v>728</v>
      </c>
      <c r="AS665" s="37" t="s">
        <v>1210</v>
      </c>
      <c r="AT665" s="39">
        <v>2021</v>
      </c>
      <c r="AU665" s="21" t="s">
        <v>1208</v>
      </c>
      <c r="AV665" s="37" t="s">
        <v>1209</v>
      </c>
      <c r="AW665" s="37" t="s">
        <v>1152</v>
      </c>
      <c r="AX665" s="50" t="s">
        <v>1362</v>
      </c>
      <c r="AY665" s="21" t="str">
        <f>"https://doi.org/"&amp;Table1[[#This Row],[DOI]]</f>
        <v>https://doi.org/10.5334/bc.126</v>
      </c>
      <c r="AZ665" s="37" t="s">
        <v>1189</v>
      </c>
      <c r="BA665" s="21"/>
      <c r="BB665" s="21"/>
      <c r="BC665" s="37" t="s">
        <v>1211</v>
      </c>
      <c r="BD665" s="21"/>
      <c r="BE665" s="62" t="s">
        <v>1348</v>
      </c>
      <c r="BF665" s="21"/>
      <c r="BG665" s="21"/>
      <c r="BH665" s="21"/>
      <c r="BI665" s="21"/>
      <c r="BJ665" s="21"/>
      <c r="BK665" s="21"/>
      <c r="BL665" s="21"/>
      <c r="BM665" s="21"/>
      <c r="BN665" s="21"/>
      <c r="BO665" s="21"/>
      <c r="BP665" s="21"/>
      <c r="BQ665" s="21"/>
      <c r="BR665" s="21"/>
      <c r="BS665" s="21"/>
      <c r="BT665" s="21"/>
      <c r="BU665" s="21"/>
      <c r="BV665" s="21"/>
      <c r="BW665" s="63" t="s">
        <v>550</v>
      </c>
      <c r="BX665" s="23" t="str">
        <f>_xlfn.XLOOKUP(BW665,dimensions_items!$B$4:$B$35,dimensions_items!$C$4:$C$35,"NULL",0)</f>
        <v>R5.2OECD</v>
      </c>
      <c r="BY665" s="63" t="s">
        <v>25</v>
      </c>
      <c r="BZ665" s="63" t="s">
        <v>1494</v>
      </c>
      <c r="CA665" s="63" t="s">
        <v>18</v>
      </c>
      <c r="CB665" s="63" t="s">
        <v>23</v>
      </c>
      <c r="CC665" s="21" t="str">
        <f t="shared" si="33"/>
        <v>RS</v>
      </c>
      <c r="CD665" s="21" t="str">
        <f t="shared" si="34"/>
        <v>M</v>
      </c>
      <c r="CE665" s="21" t="str">
        <f t="shared" si="35"/>
        <v>OECD_USA</v>
      </c>
      <c r="CF665" s="21">
        <f>IF(ISNUMBER(Table1[[#This Row],[concrete]]),Table1[[#This Row],[concrete]],IF(AND(ISNUMBER(Table1[[#This Row],[cement]]),ISNUMBER(Table1[[#This Row],[aggregates]])),Table1[[#This Row],[cement]]+Table1[[#This Row],[aggregates]],""))</f>
        <v>414.71862892610699</v>
      </c>
    </row>
    <row r="666" spans="1:84">
      <c r="A666" s="10">
        <v>664</v>
      </c>
      <c r="B666" s="21" t="s">
        <v>544</v>
      </c>
      <c r="C666" s="21"/>
      <c r="F666" s="120">
        <v>9.0664220930271409</v>
      </c>
      <c r="G666" s="120"/>
      <c r="J666" s="120">
        <v>41.602122881531798</v>
      </c>
      <c r="M666" s="120">
        <v>542.45017980471198</v>
      </c>
      <c r="N666" s="120">
        <v>53.934215338696099</v>
      </c>
      <c r="O666" s="120">
        <v>172.77040998200201</v>
      </c>
      <c r="S666" s="120">
        <v>28.995278565526402</v>
      </c>
      <c r="AB666" s="120">
        <v>40.22</v>
      </c>
      <c r="AJ666" s="120">
        <v>3.3065399372233002</v>
      </c>
      <c r="AK666" s="120">
        <v>14.506867314794</v>
      </c>
      <c r="AL666" s="37" t="s">
        <v>1193</v>
      </c>
      <c r="AM666" s="70" t="s">
        <v>1190</v>
      </c>
      <c r="AN666" s="37" t="s">
        <v>118</v>
      </c>
      <c r="AO666" s="37" t="s">
        <v>118</v>
      </c>
      <c r="AP666" s="37" t="s">
        <v>763</v>
      </c>
      <c r="AQ666" s="37" t="s">
        <v>121</v>
      </c>
      <c r="AR666" s="37" t="s">
        <v>728</v>
      </c>
      <c r="AS666" s="37" t="s">
        <v>1210</v>
      </c>
      <c r="AT666" s="39">
        <v>2021</v>
      </c>
      <c r="AU666" s="21" t="s">
        <v>1208</v>
      </c>
      <c r="AV666" s="37" t="s">
        <v>1209</v>
      </c>
      <c r="AW666" s="37" t="s">
        <v>1152</v>
      </c>
      <c r="AX666" s="50" t="s">
        <v>1362</v>
      </c>
      <c r="AY666" s="21" t="str">
        <f>"https://doi.org/"&amp;Table1[[#This Row],[DOI]]</f>
        <v>https://doi.org/10.5334/bc.126</v>
      </c>
      <c r="AZ666" s="37" t="s">
        <v>1189</v>
      </c>
      <c r="BA666" s="21"/>
      <c r="BB666" s="21"/>
      <c r="BC666" s="37" t="s">
        <v>1211</v>
      </c>
      <c r="BD666" s="21"/>
      <c r="BE666" s="62" t="s">
        <v>1348</v>
      </c>
      <c r="BF666" s="21"/>
      <c r="BG666" s="21"/>
      <c r="BH666" s="21"/>
      <c r="BI666" s="21"/>
      <c r="BJ666" s="21"/>
      <c r="BK666" s="21"/>
      <c r="BL666" s="21"/>
      <c r="BM666" s="21"/>
      <c r="BN666" s="21"/>
      <c r="BO666" s="21"/>
      <c r="BP666" s="21"/>
      <c r="BQ666" s="21"/>
      <c r="BR666" s="21"/>
      <c r="BS666" s="21"/>
      <c r="BT666" s="21"/>
      <c r="BU666" s="21"/>
      <c r="BV666" s="21"/>
      <c r="BW666" s="63" t="s">
        <v>550</v>
      </c>
      <c r="BX666" s="23" t="str">
        <f>_xlfn.XLOOKUP(BW666,dimensions_items!$B$4:$B$35,dimensions_items!$C$4:$C$35,"NULL",0)</f>
        <v>R5.2OECD</v>
      </c>
      <c r="BY666" s="63" t="s">
        <v>25</v>
      </c>
      <c r="BZ666" s="63" t="s">
        <v>1494</v>
      </c>
      <c r="CA666" s="63" t="s">
        <v>18</v>
      </c>
      <c r="CB666" s="63" t="s">
        <v>23</v>
      </c>
      <c r="CC666" s="21" t="str">
        <f t="shared" si="33"/>
        <v>RS</v>
      </c>
      <c r="CD666" s="21" t="str">
        <f t="shared" si="34"/>
        <v>M</v>
      </c>
      <c r="CE666" s="21" t="str">
        <f t="shared" si="35"/>
        <v>OECD_USA</v>
      </c>
      <c r="CF666" s="21">
        <f>IF(ISNUMBER(Table1[[#This Row],[concrete]]),Table1[[#This Row],[concrete]],IF(AND(ISNUMBER(Table1[[#This Row],[cement]]),ISNUMBER(Table1[[#This Row],[aggregates]])),Table1[[#This Row],[cement]]+Table1[[#This Row],[aggregates]],""))</f>
        <v>542.45017980471198</v>
      </c>
    </row>
    <row r="667" spans="1:84">
      <c r="A667" s="10">
        <v>665</v>
      </c>
      <c r="B667" s="21" t="s">
        <v>544</v>
      </c>
      <c r="C667" s="21"/>
      <c r="F667" s="120">
        <v>3.82222369582666</v>
      </c>
      <c r="G667" s="120"/>
      <c r="J667" s="120">
        <v>43.996877421676103</v>
      </c>
      <c r="M667" s="120">
        <v>161.94251091209799</v>
      </c>
      <c r="N667" s="120">
        <v>7.9553269783409197</v>
      </c>
      <c r="O667" s="120">
        <v>33.067939759279398</v>
      </c>
      <c r="S667" s="120">
        <v>22.1539736610661</v>
      </c>
      <c r="AB667" s="120">
        <v>20.27</v>
      </c>
      <c r="AJ667" s="120">
        <v>1.0388677469451899</v>
      </c>
      <c r="AK667" s="120">
        <v>14.0386253931315</v>
      </c>
      <c r="AL667" s="37" t="s">
        <v>1200</v>
      </c>
      <c r="AM667" s="70" t="s">
        <v>1190</v>
      </c>
      <c r="AN667" s="37" t="s">
        <v>118</v>
      </c>
      <c r="AO667" s="37" t="s">
        <v>118</v>
      </c>
      <c r="AP667" s="37" t="s">
        <v>763</v>
      </c>
      <c r="AQ667" s="37" t="s">
        <v>121</v>
      </c>
      <c r="AR667" s="37" t="s">
        <v>728</v>
      </c>
      <c r="AS667" s="37" t="s">
        <v>1210</v>
      </c>
      <c r="AT667" s="39">
        <v>2021</v>
      </c>
      <c r="AU667" s="21" t="s">
        <v>1208</v>
      </c>
      <c r="AV667" s="37" t="s">
        <v>1209</v>
      </c>
      <c r="AW667" s="37" t="s">
        <v>1152</v>
      </c>
      <c r="AX667" s="50" t="s">
        <v>1362</v>
      </c>
      <c r="AY667" s="21" t="str">
        <f>"https://doi.org/"&amp;Table1[[#This Row],[DOI]]</f>
        <v>https://doi.org/10.5334/bc.126</v>
      </c>
      <c r="AZ667" s="37" t="s">
        <v>1189</v>
      </c>
      <c r="BA667" s="21"/>
      <c r="BB667" s="21"/>
      <c r="BC667" s="37" t="s">
        <v>1211</v>
      </c>
      <c r="BD667" s="21"/>
      <c r="BE667" s="62" t="s">
        <v>1348</v>
      </c>
      <c r="BF667" s="21"/>
      <c r="BG667" s="21"/>
      <c r="BH667" s="21"/>
      <c r="BI667" s="21"/>
      <c r="BJ667" s="21"/>
      <c r="BK667" s="21"/>
      <c r="BL667" s="21"/>
      <c r="BM667" s="21"/>
      <c r="BN667" s="21"/>
      <c r="BO667" s="21"/>
      <c r="BP667" s="21"/>
      <c r="BQ667" s="21"/>
      <c r="BR667" s="21"/>
      <c r="BS667" s="21"/>
      <c r="BT667" s="21"/>
      <c r="BU667" s="21"/>
      <c r="BV667" s="21"/>
      <c r="BW667" s="63" t="s">
        <v>550</v>
      </c>
      <c r="BX667" s="23" t="str">
        <f>_xlfn.XLOOKUP(BW667,dimensions_items!$B$4:$B$35,dimensions_items!$C$4:$C$35,"NULL",0)</f>
        <v>R5.2OECD</v>
      </c>
      <c r="BY667" s="21" t="s">
        <v>40</v>
      </c>
      <c r="BZ667" s="63" t="s">
        <v>30</v>
      </c>
      <c r="CA667" s="63" t="s">
        <v>18</v>
      </c>
      <c r="CB667" s="63" t="s">
        <v>23</v>
      </c>
      <c r="CC667" s="21" t="str">
        <f t="shared" si="33"/>
        <v>RM</v>
      </c>
      <c r="CD667" s="21" t="str">
        <f t="shared" si="34"/>
        <v>S</v>
      </c>
      <c r="CE667" s="21" t="str">
        <f t="shared" si="35"/>
        <v>OECD_USA</v>
      </c>
      <c r="CF667" s="21">
        <f>IF(ISNUMBER(Table1[[#This Row],[concrete]]),Table1[[#This Row],[concrete]],IF(AND(ISNUMBER(Table1[[#This Row],[cement]]),ISNUMBER(Table1[[#This Row],[aggregates]])),Table1[[#This Row],[cement]]+Table1[[#This Row],[aggregates]],""))</f>
        <v>161.94251091209799</v>
      </c>
    </row>
    <row r="668" spans="1:84">
      <c r="A668" s="10">
        <v>666</v>
      </c>
      <c r="B668" s="21" t="s">
        <v>544</v>
      </c>
      <c r="C668" s="21"/>
      <c r="F668" s="120">
        <v>4.7449777059102303</v>
      </c>
      <c r="G668" s="120"/>
      <c r="J668" s="120">
        <v>52.700512674309003</v>
      </c>
      <c r="M668" s="120">
        <v>160.07327405869901</v>
      </c>
      <c r="N668" s="120">
        <v>10.857442230078499</v>
      </c>
      <c r="O668" s="120">
        <v>45.0979698121483</v>
      </c>
      <c r="S668" s="120">
        <v>30.823518286608198</v>
      </c>
      <c r="AB668" s="120">
        <v>23.44</v>
      </c>
      <c r="AJ668" s="120">
        <v>1.3555006666417599</v>
      </c>
      <c r="AK668" s="120">
        <v>18.728627874382301</v>
      </c>
      <c r="AL668" s="37" t="s">
        <v>1199</v>
      </c>
      <c r="AM668" s="70" t="s">
        <v>1190</v>
      </c>
      <c r="AN668" s="37" t="s">
        <v>118</v>
      </c>
      <c r="AO668" s="37" t="s">
        <v>118</v>
      </c>
      <c r="AP668" s="37" t="s">
        <v>763</v>
      </c>
      <c r="AQ668" s="37" t="s">
        <v>121</v>
      </c>
      <c r="AR668" s="37" t="s">
        <v>728</v>
      </c>
      <c r="AS668" s="37" t="s">
        <v>1210</v>
      </c>
      <c r="AT668" s="39">
        <v>2021</v>
      </c>
      <c r="AU668" s="21" t="s">
        <v>1208</v>
      </c>
      <c r="AV668" s="37" t="s">
        <v>1209</v>
      </c>
      <c r="AW668" s="37" t="s">
        <v>1152</v>
      </c>
      <c r="AX668" s="50" t="s">
        <v>1362</v>
      </c>
      <c r="AY668" s="21" t="str">
        <f>"https://doi.org/"&amp;Table1[[#This Row],[DOI]]</f>
        <v>https://doi.org/10.5334/bc.126</v>
      </c>
      <c r="AZ668" s="37" t="s">
        <v>1189</v>
      </c>
      <c r="BA668" s="21"/>
      <c r="BB668" s="21"/>
      <c r="BC668" s="37" t="s">
        <v>1211</v>
      </c>
      <c r="BD668" s="21"/>
      <c r="BE668" s="62" t="s">
        <v>1348</v>
      </c>
      <c r="BF668" s="21"/>
      <c r="BG668" s="21"/>
      <c r="BH668" s="21"/>
      <c r="BI668" s="21"/>
      <c r="BJ668" s="21"/>
      <c r="BK668" s="21"/>
      <c r="BL668" s="21"/>
      <c r="BM668" s="21"/>
      <c r="BN668" s="21"/>
      <c r="BO668" s="21"/>
      <c r="BP668" s="21"/>
      <c r="BQ668" s="21"/>
      <c r="BR668" s="21"/>
      <c r="BS668" s="21"/>
      <c r="BT668" s="21"/>
      <c r="BU668" s="21"/>
      <c r="BV668" s="21"/>
      <c r="BW668" s="63" t="s">
        <v>550</v>
      </c>
      <c r="BX668" s="23" t="str">
        <f>_xlfn.XLOOKUP(BW668,dimensions_items!$B$4:$B$35,dimensions_items!$C$4:$C$35,"NULL",0)</f>
        <v>R5.2OECD</v>
      </c>
      <c r="BY668" s="21" t="s">
        <v>40</v>
      </c>
      <c r="BZ668" s="63" t="s">
        <v>30</v>
      </c>
      <c r="CA668" s="63" t="s">
        <v>18</v>
      </c>
      <c r="CB668" s="63" t="s">
        <v>23</v>
      </c>
      <c r="CC668" s="21" t="str">
        <f t="shared" si="33"/>
        <v>RM</v>
      </c>
      <c r="CD668" s="21" t="str">
        <f t="shared" si="34"/>
        <v>S</v>
      </c>
      <c r="CE668" s="21" t="str">
        <f t="shared" si="35"/>
        <v>OECD_USA</v>
      </c>
      <c r="CF668" s="21">
        <f>IF(ISNUMBER(Table1[[#This Row],[concrete]]),Table1[[#This Row],[concrete]],IF(AND(ISNUMBER(Table1[[#This Row],[cement]]),ISNUMBER(Table1[[#This Row],[aggregates]])),Table1[[#This Row],[cement]]+Table1[[#This Row],[aggregates]],""))</f>
        <v>160.07327405869901</v>
      </c>
    </row>
    <row r="669" spans="1:84">
      <c r="A669" s="10">
        <v>667</v>
      </c>
      <c r="B669" s="21" t="s">
        <v>544</v>
      </c>
      <c r="C669" s="21"/>
      <c r="F669" s="120">
        <v>7.0132409388636701</v>
      </c>
      <c r="G669" s="120"/>
      <c r="J669" s="120">
        <v>60.785516494727403</v>
      </c>
      <c r="M669" s="120">
        <v>412.04980171815299</v>
      </c>
      <c r="N669" s="120">
        <v>27.424914554806598</v>
      </c>
      <c r="O669" s="120">
        <v>91.877763499863704</v>
      </c>
      <c r="S669" s="120">
        <v>19.084861125846299</v>
      </c>
      <c r="AB669" s="120">
        <v>75.099999999999994</v>
      </c>
      <c r="AJ669" s="120">
        <v>2.5160774042619201</v>
      </c>
      <c r="AK669" s="120">
        <v>12.2631623857127</v>
      </c>
      <c r="AL669" s="37" t="s">
        <v>1195</v>
      </c>
      <c r="AM669" s="70">
        <v>1</v>
      </c>
      <c r="AN669" s="37" t="s">
        <v>118</v>
      </c>
      <c r="AO669" s="37" t="s">
        <v>118</v>
      </c>
      <c r="AP669" s="37" t="s">
        <v>763</v>
      </c>
      <c r="AQ669" s="37" t="s">
        <v>121</v>
      </c>
      <c r="AR669" s="37" t="s">
        <v>728</v>
      </c>
      <c r="AS669" s="37" t="s">
        <v>1210</v>
      </c>
      <c r="AT669" s="39">
        <v>2021</v>
      </c>
      <c r="AU669" s="21" t="s">
        <v>1208</v>
      </c>
      <c r="AV669" s="37" t="s">
        <v>1209</v>
      </c>
      <c r="AW669" s="37" t="s">
        <v>1152</v>
      </c>
      <c r="AX669" s="50" t="s">
        <v>1362</v>
      </c>
      <c r="AY669" s="21" t="str">
        <f>"https://doi.org/"&amp;Table1[[#This Row],[DOI]]</f>
        <v>https://doi.org/10.5334/bc.126</v>
      </c>
      <c r="AZ669" s="37" t="s">
        <v>1189</v>
      </c>
      <c r="BA669" s="21"/>
      <c r="BB669" s="21"/>
      <c r="BC669" s="37" t="s">
        <v>1211</v>
      </c>
      <c r="BD669" s="21"/>
      <c r="BE669" s="62" t="s">
        <v>1348</v>
      </c>
      <c r="BF669" s="21"/>
      <c r="BG669" s="21"/>
      <c r="BH669" s="21"/>
      <c r="BI669" s="21"/>
      <c r="BJ669" s="21"/>
      <c r="BK669" s="21"/>
      <c r="BL669" s="21"/>
      <c r="BM669" s="21"/>
      <c r="BN669" s="21"/>
      <c r="BO669" s="21"/>
      <c r="BP669" s="21"/>
      <c r="BQ669" s="21"/>
      <c r="BR669" s="21"/>
      <c r="BS669" s="21"/>
      <c r="BT669" s="21"/>
      <c r="BU669" s="21"/>
      <c r="BV669" s="21"/>
      <c r="BW669" s="63" t="s">
        <v>550</v>
      </c>
      <c r="BX669" s="23" t="str">
        <f>_xlfn.XLOOKUP(BW669,dimensions_items!$B$4:$B$35,dimensions_items!$C$4:$C$35,"NULL",0)</f>
        <v>R5.2OECD</v>
      </c>
      <c r="BY669" s="63" t="s">
        <v>25</v>
      </c>
      <c r="BZ669" s="63" t="s">
        <v>1598</v>
      </c>
      <c r="CA669" s="63" t="s">
        <v>18</v>
      </c>
      <c r="CB669" s="63" t="s">
        <v>23</v>
      </c>
      <c r="CC669" s="21" t="str">
        <f t="shared" si="33"/>
        <v>RS</v>
      </c>
      <c r="CD669" s="21" t="str">
        <f t="shared" si="34"/>
        <v>T</v>
      </c>
      <c r="CE669" s="21" t="str">
        <f t="shared" si="35"/>
        <v>OECD_USA</v>
      </c>
      <c r="CF669" s="21">
        <f>IF(ISNUMBER(Table1[[#This Row],[concrete]]),Table1[[#This Row],[concrete]],IF(AND(ISNUMBER(Table1[[#This Row],[cement]]),ISNUMBER(Table1[[#This Row],[aggregates]])),Table1[[#This Row],[cement]]+Table1[[#This Row],[aggregates]],""))</f>
        <v>412.04980171815299</v>
      </c>
    </row>
    <row r="670" spans="1:84">
      <c r="A670" s="10">
        <v>668</v>
      </c>
      <c r="B670" s="21" t="s">
        <v>544</v>
      </c>
      <c r="C670" s="21"/>
      <c r="F670" s="120">
        <v>6.4382326475014997</v>
      </c>
      <c r="G670" s="120"/>
      <c r="J670" s="120">
        <v>53.090929445858102</v>
      </c>
      <c r="M670" s="120">
        <v>355.91996667015599</v>
      </c>
      <c r="N670" s="120">
        <v>26.029327968086701</v>
      </c>
      <c r="O670" s="120">
        <v>85.099200078652999</v>
      </c>
      <c r="S670" s="120">
        <v>17.203722930096799</v>
      </c>
      <c r="AB670" s="120">
        <v>61.64</v>
      </c>
      <c r="AJ670" s="120">
        <v>2.50268305301192</v>
      </c>
      <c r="AK670" s="120">
        <v>10.6630342864011</v>
      </c>
      <c r="AL670" s="37" t="s">
        <v>1195</v>
      </c>
      <c r="AM670" s="70">
        <v>1</v>
      </c>
      <c r="AN670" s="37" t="s">
        <v>118</v>
      </c>
      <c r="AO670" s="37" t="s">
        <v>118</v>
      </c>
      <c r="AP670" s="37" t="s">
        <v>763</v>
      </c>
      <c r="AQ670" s="37" t="s">
        <v>121</v>
      </c>
      <c r="AR670" s="37" t="s">
        <v>728</v>
      </c>
      <c r="AS670" s="37" t="s">
        <v>1210</v>
      </c>
      <c r="AT670" s="39">
        <v>2021</v>
      </c>
      <c r="AU670" s="21" t="s">
        <v>1208</v>
      </c>
      <c r="AV670" s="37" t="s">
        <v>1209</v>
      </c>
      <c r="AW670" s="37" t="s">
        <v>1152</v>
      </c>
      <c r="AX670" s="50" t="s">
        <v>1362</v>
      </c>
      <c r="AY670" s="21" t="str">
        <f>"https://doi.org/"&amp;Table1[[#This Row],[DOI]]</f>
        <v>https://doi.org/10.5334/bc.126</v>
      </c>
      <c r="AZ670" s="37" t="s">
        <v>1189</v>
      </c>
      <c r="BA670" s="21"/>
      <c r="BB670" s="21"/>
      <c r="BC670" s="37" t="s">
        <v>1211</v>
      </c>
      <c r="BD670" s="21"/>
      <c r="BE670" s="62" t="s">
        <v>1348</v>
      </c>
      <c r="BF670" s="21"/>
      <c r="BG670" s="21"/>
      <c r="BH670" s="21"/>
      <c r="BI670" s="21"/>
      <c r="BJ670" s="21"/>
      <c r="BK670" s="21"/>
      <c r="BL670" s="21"/>
      <c r="BM670" s="21"/>
      <c r="BN670" s="21"/>
      <c r="BO670" s="21"/>
      <c r="BP670" s="21"/>
      <c r="BQ670" s="21"/>
      <c r="BR670" s="21"/>
      <c r="BS670" s="21"/>
      <c r="BT670" s="21"/>
      <c r="BU670" s="21"/>
      <c r="BV670" s="21"/>
      <c r="BW670" s="63" t="s">
        <v>550</v>
      </c>
      <c r="BX670" s="23" t="str">
        <f>_xlfn.XLOOKUP(BW670,dimensions_items!$B$4:$B$35,dimensions_items!$C$4:$C$35,"NULL",0)</f>
        <v>R5.2OECD</v>
      </c>
      <c r="BY670" s="63" t="s">
        <v>25</v>
      </c>
      <c r="BZ670" s="63" t="s">
        <v>1598</v>
      </c>
      <c r="CA670" s="63" t="s">
        <v>18</v>
      </c>
      <c r="CB670" s="63" t="s">
        <v>23</v>
      </c>
      <c r="CC670" s="21" t="str">
        <f t="shared" si="33"/>
        <v>RS</v>
      </c>
      <c r="CD670" s="21" t="str">
        <f t="shared" si="34"/>
        <v>T</v>
      </c>
      <c r="CE670" s="21" t="str">
        <f t="shared" si="35"/>
        <v>OECD_USA</v>
      </c>
      <c r="CF670" s="21">
        <f>IF(ISNUMBER(Table1[[#This Row],[concrete]]),Table1[[#This Row],[concrete]],IF(AND(ISNUMBER(Table1[[#This Row],[cement]]),ISNUMBER(Table1[[#This Row],[aggregates]])),Table1[[#This Row],[cement]]+Table1[[#This Row],[aggregates]],""))</f>
        <v>355.91996667015599</v>
      </c>
    </row>
    <row r="671" spans="1:84">
      <c r="A671" s="10">
        <v>669</v>
      </c>
      <c r="B671" s="21" t="s">
        <v>544</v>
      </c>
      <c r="C671" s="21"/>
      <c r="F671" s="120">
        <v>9.4960536982328598</v>
      </c>
      <c r="G671" s="120"/>
      <c r="J671" s="120">
        <v>76.741107267578599</v>
      </c>
      <c r="M671" s="120">
        <v>557.82989390343198</v>
      </c>
      <c r="N671" s="120">
        <v>40.427338574852399</v>
      </c>
      <c r="O671" s="120">
        <v>136.54566801769101</v>
      </c>
      <c r="S671" s="120">
        <v>25.125603470188199</v>
      </c>
      <c r="AB671" s="120">
        <v>88.52</v>
      </c>
      <c r="AJ671" s="120">
        <v>3.4802692305676799</v>
      </c>
      <c r="AK671" s="120">
        <v>16.379525297811099</v>
      </c>
      <c r="AL671" s="37" t="s">
        <v>1197</v>
      </c>
      <c r="AM671" s="70">
        <v>1</v>
      </c>
      <c r="AN671" s="37" t="s">
        <v>118</v>
      </c>
      <c r="AO671" s="37" t="s">
        <v>118</v>
      </c>
      <c r="AP671" s="37" t="s">
        <v>763</v>
      </c>
      <c r="AQ671" s="37" t="s">
        <v>121</v>
      </c>
      <c r="AR671" s="37" t="s">
        <v>728</v>
      </c>
      <c r="AS671" s="37" t="s">
        <v>1210</v>
      </c>
      <c r="AT671" s="39">
        <v>2021</v>
      </c>
      <c r="AU671" s="21" t="s">
        <v>1208</v>
      </c>
      <c r="AV671" s="37" t="s">
        <v>1209</v>
      </c>
      <c r="AW671" s="37" t="s">
        <v>1152</v>
      </c>
      <c r="AX671" s="50" t="s">
        <v>1362</v>
      </c>
      <c r="AY671" s="21" t="str">
        <f>"https://doi.org/"&amp;Table1[[#This Row],[DOI]]</f>
        <v>https://doi.org/10.5334/bc.126</v>
      </c>
      <c r="AZ671" s="37" t="s">
        <v>1189</v>
      </c>
      <c r="BA671" s="21"/>
      <c r="BB671" s="21"/>
      <c r="BC671" s="37" t="s">
        <v>1211</v>
      </c>
      <c r="BD671" s="21"/>
      <c r="BE671" s="62" t="s">
        <v>1348</v>
      </c>
      <c r="BF671" s="21"/>
      <c r="BG671" s="21"/>
      <c r="BH671" s="21"/>
      <c r="BI671" s="21"/>
      <c r="BJ671" s="21"/>
      <c r="BK671" s="21"/>
      <c r="BL671" s="21"/>
      <c r="BM671" s="21"/>
      <c r="BN671" s="21"/>
      <c r="BO671" s="21"/>
      <c r="BP671" s="21"/>
      <c r="BQ671" s="21"/>
      <c r="BR671" s="21"/>
      <c r="BS671" s="21"/>
      <c r="BT671" s="21"/>
      <c r="BU671" s="21"/>
      <c r="BV671" s="21"/>
      <c r="BW671" s="63" t="s">
        <v>550</v>
      </c>
      <c r="BX671" s="23" t="str">
        <f>_xlfn.XLOOKUP(BW671,dimensions_items!$B$4:$B$35,dimensions_items!$C$4:$C$35,"NULL",0)</f>
        <v>R5.2OECD</v>
      </c>
      <c r="BY671" s="63" t="s">
        <v>25</v>
      </c>
      <c r="BZ671" s="63" t="s">
        <v>1598</v>
      </c>
      <c r="CA671" s="63" t="s">
        <v>18</v>
      </c>
      <c r="CB671" s="63" t="s">
        <v>23</v>
      </c>
      <c r="CC671" s="21" t="str">
        <f t="shared" si="33"/>
        <v>RS</v>
      </c>
      <c r="CD671" s="21" t="str">
        <f t="shared" si="34"/>
        <v>T</v>
      </c>
      <c r="CE671" s="21" t="str">
        <f t="shared" si="35"/>
        <v>OECD_USA</v>
      </c>
      <c r="CF671" s="21">
        <f>IF(ISNUMBER(Table1[[#This Row],[concrete]]),Table1[[#This Row],[concrete]],IF(AND(ISNUMBER(Table1[[#This Row],[cement]]),ISNUMBER(Table1[[#This Row],[aggregates]])),Table1[[#This Row],[cement]]+Table1[[#This Row],[aggregates]],""))</f>
        <v>557.82989390343198</v>
      </c>
    </row>
    <row r="672" spans="1:84">
      <c r="A672" s="10">
        <v>670</v>
      </c>
      <c r="B672" s="21" t="s">
        <v>544</v>
      </c>
      <c r="C672" s="21"/>
      <c r="F672" s="120">
        <v>8.4867772993510702</v>
      </c>
      <c r="G672" s="120"/>
      <c r="J672" s="120">
        <v>62.466130161740999</v>
      </c>
      <c r="M672" s="120">
        <v>461.60731953482099</v>
      </c>
      <c r="N672" s="120">
        <v>37.732505819439702</v>
      </c>
      <c r="O672" s="120">
        <v>123.456480348543</v>
      </c>
      <c r="S672" s="120">
        <v>21.493186194404299</v>
      </c>
      <c r="AB672" s="120">
        <v>65.08</v>
      </c>
      <c r="AJ672" s="120">
        <v>3.45156704931768</v>
      </c>
      <c r="AK672" s="120">
        <v>13.511787856097</v>
      </c>
      <c r="AL672" s="37" t="s">
        <v>1197</v>
      </c>
      <c r="AM672" s="70">
        <v>1</v>
      </c>
      <c r="AN672" s="37" t="s">
        <v>118</v>
      </c>
      <c r="AO672" s="37" t="s">
        <v>118</v>
      </c>
      <c r="AP672" s="37" t="s">
        <v>763</v>
      </c>
      <c r="AQ672" s="37" t="s">
        <v>121</v>
      </c>
      <c r="AR672" s="37" t="s">
        <v>728</v>
      </c>
      <c r="AS672" s="37" t="s">
        <v>1210</v>
      </c>
      <c r="AT672" s="39">
        <v>2021</v>
      </c>
      <c r="AU672" s="21" t="s">
        <v>1208</v>
      </c>
      <c r="AV672" s="37" t="s">
        <v>1209</v>
      </c>
      <c r="AW672" s="37" t="s">
        <v>1152</v>
      </c>
      <c r="AX672" s="50" t="s">
        <v>1362</v>
      </c>
      <c r="AY672" s="21" t="str">
        <f>"https://doi.org/"&amp;Table1[[#This Row],[DOI]]</f>
        <v>https://doi.org/10.5334/bc.126</v>
      </c>
      <c r="AZ672" s="37" t="s">
        <v>1189</v>
      </c>
      <c r="BA672" s="21"/>
      <c r="BB672" s="21"/>
      <c r="BC672" s="37" t="s">
        <v>1211</v>
      </c>
      <c r="BD672" s="21"/>
      <c r="BE672" s="62" t="s">
        <v>1348</v>
      </c>
      <c r="BF672" s="21"/>
      <c r="BG672" s="21"/>
      <c r="BH672" s="21"/>
      <c r="BI672" s="21"/>
      <c r="BJ672" s="21"/>
      <c r="BK672" s="21"/>
      <c r="BL672" s="21"/>
      <c r="BM672" s="21"/>
      <c r="BN672" s="21"/>
      <c r="BO672" s="21"/>
      <c r="BP672" s="21"/>
      <c r="BQ672" s="21"/>
      <c r="BR672" s="21"/>
      <c r="BS672" s="21"/>
      <c r="BT672" s="21"/>
      <c r="BU672" s="21"/>
      <c r="BV672" s="21"/>
      <c r="BW672" s="63" t="s">
        <v>550</v>
      </c>
      <c r="BX672" s="23" t="str">
        <f>_xlfn.XLOOKUP(BW672,dimensions_items!$B$4:$B$35,dimensions_items!$C$4:$C$35,"NULL",0)</f>
        <v>R5.2OECD</v>
      </c>
      <c r="BY672" s="63" t="s">
        <v>25</v>
      </c>
      <c r="BZ672" s="63" t="s">
        <v>1598</v>
      </c>
      <c r="CA672" s="63" t="s">
        <v>18</v>
      </c>
      <c r="CB672" s="63" t="s">
        <v>23</v>
      </c>
      <c r="CC672" s="21" t="str">
        <f t="shared" si="33"/>
        <v>RS</v>
      </c>
      <c r="CD672" s="21" t="str">
        <f t="shared" si="34"/>
        <v>T</v>
      </c>
      <c r="CE672" s="21" t="str">
        <f t="shared" si="35"/>
        <v>OECD_USA</v>
      </c>
      <c r="CF672" s="21">
        <f>IF(ISNUMBER(Table1[[#This Row],[concrete]]),Table1[[#This Row],[concrete]],IF(AND(ISNUMBER(Table1[[#This Row],[cement]]),ISNUMBER(Table1[[#This Row],[aggregates]])),Table1[[#This Row],[cement]]+Table1[[#This Row],[aggregates]],""))</f>
        <v>461.60731953482099</v>
      </c>
    </row>
    <row r="673" spans="1:84">
      <c r="A673" s="10">
        <v>671</v>
      </c>
      <c r="B673" s="21" t="s">
        <v>544</v>
      </c>
      <c r="C673" s="21"/>
      <c r="F673" s="120">
        <v>5.9137042888406697</v>
      </c>
      <c r="G673" s="120"/>
      <c r="J673" s="120">
        <v>63.972795458579299</v>
      </c>
      <c r="M673" s="120">
        <v>277.27530166323601</v>
      </c>
      <c r="N673" s="120">
        <v>22.481380540962601</v>
      </c>
      <c r="O673" s="120">
        <v>80.739268680665504</v>
      </c>
      <c r="S673" s="120">
        <v>21.906014813377499</v>
      </c>
      <c r="AB673" s="120">
        <v>48.98</v>
      </c>
      <c r="AJ673" s="120">
        <v>2.1564972277029999</v>
      </c>
      <c r="AK673" s="120">
        <v>9.5514637508396607</v>
      </c>
      <c r="AL673" s="37" t="s">
        <v>1195</v>
      </c>
      <c r="AM673" s="70" t="s">
        <v>1190</v>
      </c>
      <c r="AN673" s="37" t="s">
        <v>118</v>
      </c>
      <c r="AO673" s="37" t="s">
        <v>118</v>
      </c>
      <c r="AP673" s="37" t="s">
        <v>763</v>
      </c>
      <c r="AQ673" s="37" t="s">
        <v>121</v>
      </c>
      <c r="AR673" s="37" t="s">
        <v>728</v>
      </c>
      <c r="AS673" s="37" t="s">
        <v>1210</v>
      </c>
      <c r="AT673" s="39">
        <v>2021</v>
      </c>
      <c r="AU673" s="21" t="s">
        <v>1208</v>
      </c>
      <c r="AV673" s="37" t="s">
        <v>1209</v>
      </c>
      <c r="AW673" s="37" t="s">
        <v>1152</v>
      </c>
      <c r="AX673" s="50" t="s">
        <v>1362</v>
      </c>
      <c r="AY673" s="21" t="str">
        <f>"https://doi.org/"&amp;Table1[[#This Row],[DOI]]</f>
        <v>https://doi.org/10.5334/bc.126</v>
      </c>
      <c r="AZ673" s="37" t="s">
        <v>1189</v>
      </c>
      <c r="BA673" s="21"/>
      <c r="BB673" s="21"/>
      <c r="BC673" s="37" t="s">
        <v>1211</v>
      </c>
      <c r="BD673" s="21"/>
      <c r="BE673" s="62" t="s">
        <v>1348</v>
      </c>
      <c r="BF673" s="21"/>
      <c r="BG673" s="21"/>
      <c r="BH673" s="21"/>
      <c r="BI673" s="21"/>
      <c r="BJ673" s="21"/>
      <c r="BK673" s="21"/>
      <c r="BL673" s="21"/>
      <c r="BM673" s="21"/>
      <c r="BN673" s="21"/>
      <c r="BO673" s="21"/>
      <c r="BP673" s="21"/>
      <c r="BQ673" s="21"/>
      <c r="BR673" s="21"/>
      <c r="BS673" s="21"/>
      <c r="BT673" s="21"/>
      <c r="BU673" s="21"/>
      <c r="BV673" s="21"/>
      <c r="BW673" s="63" t="s">
        <v>550</v>
      </c>
      <c r="BX673" s="23" t="str">
        <f>_xlfn.XLOOKUP(BW673,dimensions_items!$B$4:$B$35,dimensions_items!$C$4:$C$35,"NULL",0)</f>
        <v>R5.2OECD</v>
      </c>
      <c r="BY673" s="63" t="s">
        <v>25</v>
      </c>
      <c r="BZ673" s="63" t="s">
        <v>1598</v>
      </c>
      <c r="CA673" s="63" t="s">
        <v>18</v>
      </c>
      <c r="CB673" s="63" t="s">
        <v>23</v>
      </c>
      <c r="CC673" s="21" t="str">
        <f t="shared" si="33"/>
        <v>RS</v>
      </c>
      <c r="CD673" s="21" t="str">
        <f t="shared" si="34"/>
        <v>T</v>
      </c>
      <c r="CE673" s="21" t="str">
        <f t="shared" si="35"/>
        <v>OECD_USA</v>
      </c>
      <c r="CF673" s="21">
        <f>IF(ISNUMBER(Table1[[#This Row],[concrete]]),Table1[[#This Row],[concrete]],IF(AND(ISNUMBER(Table1[[#This Row],[cement]]),ISNUMBER(Table1[[#This Row],[aggregates]])),Table1[[#This Row],[cement]]+Table1[[#This Row],[aggregates]],""))</f>
        <v>277.27530166323601</v>
      </c>
    </row>
    <row r="674" spans="1:84">
      <c r="A674" s="10">
        <v>672</v>
      </c>
      <c r="B674" s="21" t="s">
        <v>544</v>
      </c>
      <c r="C674" s="21"/>
      <c r="F674" s="120">
        <v>5.3702194100033296</v>
      </c>
      <c r="G674" s="120"/>
      <c r="J674" s="120">
        <v>56.508738200636699</v>
      </c>
      <c r="M674" s="120">
        <v>229.16401447893099</v>
      </c>
      <c r="N674" s="120">
        <v>21.184363931098201</v>
      </c>
      <c r="O674" s="120">
        <v>74.4394737184669</v>
      </c>
      <c r="S674" s="120">
        <v>20.1577409984443</v>
      </c>
      <c r="AB674" s="120">
        <v>35.520000000000003</v>
      </c>
      <c r="AJ674" s="120">
        <v>2.1431028764529998</v>
      </c>
      <c r="AK674" s="120">
        <v>7.9943880089593602</v>
      </c>
      <c r="AL674" s="37" t="s">
        <v>1195</v>
      </c>
      <c r="AM674" s="70" t="s">
        <v>1190</v>
      </c>
      <c r="AN674" s="37" t="s">
        <v>118</v>
      </c>
      <c r="AO674" s="37" t="s">
        <v>118</v>
      </c>
      <c r="AP674" s="37" t="s">
        <v>763</v>
      </c>
      <c r="AQ674" s="37" t="s">
        <v>121</v>
      </c>
      <c r="AR674" s="37" t="s">
        <v>728</v>
      </c>
      <c r="AS674" s="37" t="s">
        <v>1210</v>
      </c>
      <c r="AT674" s="39">
        <v>2021</v>
      </c>
      <c r="AU674" s="21" t="s">
        <v>1208</v>
      </c>
      <c r="AV674" s="37" t="s">
        <v>1209</v>
      </c>
      <c r="AW674" s="37" t="s">
        <v>1152</v>
      </c>
      <c r="AX674" s="50" t="s">
        <v>1362</v>
      </c>
      <c r="AY674" s="21" t="str">
        <f>"https://doi.org/"&amp;Table1[[#This Row],[DOI]]</f>
        <v>https://doi.org/10.5334/bc.126</v>
      </c>
      <c r="AZ674" s="37" t="s">
        <v>1189</v>
      </c>
      <c r="BA674" s="21"/>
      <c r="BB674" s="21"/>
      <c r="BC674" s="37" t="s">
        <v>1211</v>
      </c>
      <c r="BD674" s="21"/>
      <c r="BE674" s="62" t="s">
        <v>1348</v>
      </c>
      <c r="BF674" s="21"/>
      <c r="BG674" s="21"/>
      <c r="BH674" s="21"/>
      <c r="BI674" s="21"/>
      <c r="BJ674" s="21"/>
      <c r="BK674" s="21"/>
      <c r="BL674" s="21"/>
      <c r="BM674" s="21"/>
      <c r="BN674" s="21"/>
      <c r="BO674" s="21"/>
      <c r="BP674" s="21"/>
      <c r="BQ674" s="21"/>
      <c r="BR674" s="21"/>
      <c r="BS674" s="21"/>
      <c r="BT674" s="21"/>
      <c r="BU674" s="21"/>
      <c r="BV674" s="21"/>
      <c r="BW674" s="63" t="s">
        <v>550</v>
      </c>
      <c r="BX674" s="23" t="str">
        <f>_xlfn.XLOOKUP(BW674,dimensions_items!$B$4:$B$35,dimensions_items!$C$4:$C$35,"NULL",0)</f>
        <v>R5.2OECD</v>
      </c>
      <c r="BY674" s="63" t="s">
        <v>25</v>
      </c>
      <c r="BZ674" s="63" t="s">
        <v>1598</v>
      </c>
      <c r="CA674" s="63" t="s">
        <v>18</v>
      </c>
      <c r="CB674" s="63" t="s">
        <v>23</v>
      </c>
      <c r="CC674" s="21" t="str">
        <f t="shared" si="33"/>
        <v>RS</v>
      </c>
      <c r="CD674" s="21" t="str">
        <f t="shared" si="34"/>
        <v>T</v>
      </c>
      <c r="CE674" s="21" t="str">
        <f t="shared" si="35"/>
        <v>OECD_USA</v>
      </c>
      <c r="CF674" s="21">
        <f>IF(ISNUMBER(Table1[[#This Row],[concrete]]),Table1[[#This Row],[concrete]],IF(AND(ISNUMBER(Table1[[#This Row],[cement]]),ISNUMBER(Table1[[#This Row],[aggregates]])),Table1[[#This Row],[cement]]+Table1[[#This Row],[aggregates]],""))</f>
        <v>229.16401447893099</v>
      </c>
    </row>
    <row r="675" spans="1:84">
      <c r="A675" s="10">
        <v>673</v>
      </c>
      <c r="B675" s="21" t="s">
        <v>544</v>
      </c>
      <c r="C675" s="21"/>
      <c r="F675" s="120">
        <v>7.1376589453564296</v>
      </c>
      <c r="G675" s="120"/>
      <c r="J675" s="120">
        <v>72.292607805242497</v>
      </c>
      <c r="M675" s="120">
        <v>323.57334009322699</v>
      </c>
      <c r="N675" s="120">
        <v>26.134910946809899</v>
      </c>
      <c r="O675" s="120">
        <v>95.000578623301607</v>
      </c>
      <c r="S675" s="120">
        <v>28.995278565526402</v>
      </c>
      <c r="AB675" s="120">
        <v>40.22</v>
      </c>
      <c r="AJ675" s="120">
        <v>3.06481761592357</v>
      </c>
      <c r="AK675" s="120">
        <v>9.9830644203680592</v>
      </c>
      <c r="AL675" s="37" t="s">
        <v>1197</v>
      </c>
      <c r="AM675" s="70" t="s">
        <v>1190</v>
      </c>
      <c r="AN675" s="37" t="s">
        <v>118</v>
      </c>
      <c r="AO675" s="37" t="s">
        <v>118</v>
      </c>
      <c r="AP675" s="37" t="s">
        <v>763</v>
      </c>
      <c r="AQ675" s="37" t="s">
        <v>121</v>
      </c>
      <c r="AR675" s="37" t="s">
        <v>728</v>
      </c>
      <c r="AS675" s="37" t="s">
        <v>1210</v>
      </c>
      <c r="AT675" s="39">
        <v>2021</v>
      </c>
      <c r="AU675" s="21" t="s">
        <v>1208</v>
      </c>
      <c r="AV675" s="37" t="s">
        <v>1209</v>
      </c>
      <c r="AW675" s="37" t="s">
        <v>1152</v>
      </c>
      <c r="AX675" s="50" t="s">
        <v>1362</v>
      </c>
      <c r="AY675" s="21" t="str">
        <f>"https://doi.org/"&amp;Table1[[#This Row],[DOI]]</f>
        <v>https://doi.org/10.5334/bc.126</v>
      </c>
      <c r="AZ675" s="37" t="s">
        <v>1189</v>
      </c>
      <c r="BA675" s="21"/>
      <c r="BB675" s="21"/>
      <c r="BC675" s="37" t="s">
        <v>1211</v>
      </c>
      <c r="BD675" s="21"/>
      <c r="BE675" s="62" t="s">
        <v>1348</v>
      </c>
      <c r="BF675" s="21"/>
      <c r="BG675" s="21"/>
      <c r="BH675" s="21"/>
      <c r="BI675" s="21"/>
      <c r="BJ675" s="21"/>
      <c r="BK675" s="21"/>
      <c r="BL675" s="21"/>
      <c r="BM675" s="21"/>
      <c r="BN675" s="21"/>
      <c r="BO675" s="21"/>
      <c r="BP675" s="21"/>
      <c r="BQ675" s="21"/>
      <c r="BR675" s="21"/>
      <c r="BS675" s="21"/>
      <c r="BT675" s="21"/>
      <c r="BU675" s="21"/>
      <c r="BV675" s="21"/>
      <c r="BW675" s="63" t="s">
        <v>550</v>
      </c>
      <c r="BX675" s="23" t="str">
        <f>_xlfn.XLOOKUP(BW675,dimensions_items!$B$4:$B$35,dimensions_items!$C$4:$C$35,"NULL",0)</f>
        <v>R5.2OECD</v>
      </c>
      <c r="BY675" s="63" t="s">
        <v>25</v>
      </c>
      <c r="BZ675" s="63" t="s">
        <v>1598</v>
      </c>
      <c r="CA675" s="63" t="s">
        <v>18</v>
      </c>
      <c r="CB675" s="63" t="s">
        <v>23</v>
      </c>
      <c r="CC675" s="21" t="str">
        <f t="shared" si="33"/>
        <v>RS</v>
      </c>
      <c r="CD675" s="21" t="str">
        <f t="shared" si="34"/>
        <v>T</v>
      </c>
      <c r="CE675" s="21" t="str">
        <f t="shared" si="35"/>
        <v>OECD_USA</v>
      </c>
      <c r="CF675" s="21">
        <f>IF(ISNUMBER(Table1[[#This Row],[concrete]]),Table1[[#This Row],[concrete]],IF(AND(ISNUMBER(Table1[[#This Row],[cement]]),ISNUMBER(Table1[[#This Row],[aggregates]])),Table1[[#This Row],[cement]]+Table1[[#This Row],[aggregates]],""))</f>
        <v>323.57334009322699</v>
      </c>
    </row>
    <row r="676" spans="1:84">
      <c r="A676" s="10">
        <v>674</v>
      </c>
      <c r="B676" s="21" t="s">
        <v>544</v>
      </c>
      <c r="C676" s="21"/>
      <c r="F676" s="120">
        <v>9.0748053131966699</v>
      </c>
      <c r="G676" s="120"/>
      <c r="J676" s="120">
        <v>44.067075594269603</v>
      </c>
      <c r="M676" s="120">
        <v>624.17008942547102</v>
      </c>
      <c r="N676" s="120">
        <v>51.376985419139402</v>
      </c>
      <c r="O676" s="120">
        <v>160.02326526142801</v>
      </c>
      <c r="S676" s="120">
        <v>19.084861125846299</v>
      </c>
      <c r="AB676" s="120">
        <v>75.099999999999994</v>
      </c>
      <c r="AJ676" s="120">
        <v>3.0635546435683301</v>
      </c>
      <c r="AK676" s="120">
        <v>16.4648748484584</v>
      </c>
      <c r="AL676" s="37" t="s">
        <v>1196</v>
      </c>
      <c r="AM676" s="70">
        <v>1</v>
      </c>
      <c r="AN676" s="37" t="s">
        <v>118</v>
      </c>
      <c r="AO676" s="37" t="s">
        <v>118</v>
      </c>
      <c r="AP676" s="37" t="s">
        <v>763</v>
      </c>
      <c r="AQ676" s="37" t="s">
        <v>121</v>
      </c>
      <c r="AR676" s="37" t="s">
        <v>728</v>
      </c>
      <c r="AS676" s="37" t="s">
        <v>1210</v>
      </c>
      <c r="AT676" s="39">
        <v>2021</v>
      </c>
      <c r="AU676" s="21" t="s">
        <v>1208</v>
      </c>
      <c r="AV676" s="37" t="s">
        <v>1209</v>
      </c>
      <c r="AW676" s="37" t="s">
        <v>1152</v>
      </c>
      <c r="AX676" s="50" t="s">
        <v>1362</v>
      </c>
      <c r="AY676" s="21" t="str">
        <f>"https://doi.org/"&amp;Table1[[#This Row],[DOI]]</f>
        <v>https://doi.org/10.5334/bc.126</v>
      </c>
      <c r="AZ676" s="37" t="s">
        <v>1189</v>
      </c>
      <c r="BA676" s="21"/>
      <c r="BB676" s="21"/>
      <c r="BC676" s="37" t="s">
        <v>1211</v>
      </c>
      <c r="BD676" s="21"/>
      <c r="BE676" s="62" t="s">
        <v>1348</v>
      </c>
      <c r="BF676" s="21"/>
      <c r="BG676" s="21"/>
      <c r="BH676" s="21"/>
      <c r="BI676" s="21"/>
      <c r="BJ676" s="21"/>
      <c r="BK676" s="21"/>
      <c r="BL676" s="21"/>
      <c r="BM676" s="21"/>
      <c r="BN676" s="21"/>
      <c r="BO676" s="21"/>
      <c r="BP676" s="21"/>
      <c r="BQ676" s="21"/>
      <c r="BR676" s="21"/>
      <c r="BS676" s="21"/>
      <c r="BT676" s="21"/>
      <c r="BU676" s="21"/>
      <c r="BV676" s="21"/>
      <c r="BW676" s="63" t="s">
        <v>550</v>
      </c>
      <c r="BX676" s="23" t="str">
        <f>_xlfn.XLOOKUP(BW676,dimensions_items!$B$4:$B$35,dimensions_items!$C$4:$C$35,"NULL",0)</f>
        <v>R5.2OECD</v>
      </c>
      <c r="BY676" s="63" t="s">
        <v>25</v>
      </c>
      <c r="BZ676" s="63" t="s">
        <v>1494</v>
      </c>
      <c r="CA676" s="63" t="s">
        <v>18</v>
      </c>
      <c r="CB676" s="63" t="s">
        <v>23</v>
      </c>
      <c r="CC676" s="21" t="str">
        <f t="shared" si="33"/>
        <v>RS</v>
      </c>
      <c r="CD676" s="21" t="str">
        <f t="shared" si="34"/>
        <v>M</v>
      </c>
      <c r="CE676" s="21" t="str">
        <f t="shared" si="35"/>
        <v>OECD_USA</v>
      </c>
      <c r="CF676" s="21">
        <f>IF(ISNUMBER(Table1[[#This Row],[concrete]]),Table1[[#This Row],[concrete]],IF(AND(ISNUMBER(Table1[[#This Row],[cement]]),ISNUMBER(Table1[[#This Row],[aggregates]])),Table1[[#This Row],[cement]]+Table1[[#This Row],[aggregates]],""))</f>
        <v>624.17008942547102</v>
      </c>
    </row>
    <row r="677" spans="1:84">
      <c r="A677" s="10">
        <v>675</v>
      </c>
      <c r="B677" s="21" t="s">
        <v>544</v>
      </c>
      <c r="C677" s="21"/>
      <c r="F677" s="120">
        <v>8.1112594551205</v>
      </c>
      <c r="G677" s="120"/>
      <c r="J677" s="120">
        <v>39.780596412319198</v>
      </c>
      <c r="M677" s="120">
        <v>524.10603885482703</v>
      </c>
      <c r="N677" s="120">
        <v>45.038294146934902</v>
      </c>
      <c r="O677" s="120">
        <v>139.173545440959</v>
      </c>
      <c r="S677" s="120">
        <v>17.203722930096799</v>
      </c>
      <c r="AB677" s="120">
        <v>61.64</v>
      </c>
      <c r="AJ677" s="120">
        <v>3.05016029231833</v>
      </c>
      <c r="AK677" s="120">
        <v>13.9959768563712</v>
      </c>
      <c r="AL677" s="37" t="s">
        <v>1196</v>
      </c>
      <c r="AM677" s="70">
        <v>1</v>
      </c>
      <c r="AN677" s="37" t="s">
        <v>118</v>
      </c>
      <c r="AO677" s="37" t="s">
        <v>118</v>
      </c>
      <c r="AP677" s="37" t="s">
        <v>763</v>
      </c>
      <c r="AQ677" s="37" t="s">
        <v>121</v>
      </c>
      <c r="AR677" s="37" t="s">
        <v>728</v>
      </c>
      <c r="AS677" s="37" t="s">
        <v>1210</v>
      </c>
      <c r="AT677" s="39">
        <v>2021</v>
      </c>
      <c r="AU677" s="21" t="s">
        <v>1208</v>
      </c>
      <c r="AV677" s="37" t="s">
        <v>1209</v>
      </c>
      <c r="AW677" s="37" t="s">
        <v>1152</v>
      </c>
      <c r="AX677" s="50" t="s">
        <v>1362</v>
      </c>
      <c r="AY677" s="21" t="str">
        <f>"https://doi.org/"&amp;Table1[[#This Row],[DOI]]</f>
        <v>https://doi.org/10.5334/bc.126</v>
      </c>
      <c r="AZ677" s="37" t="s">
        <v>1189</v>
      </c>
      <c r="BA677" s="21"/>
      <c r="BB677" s="21"/>
      <c r="BC677" s="37" t="s">
        <v>1211</v>
      </c>
      <c r="BD677" s="21"/>
      <c r="BE677" s="62" t="s">
        <v>1348</v>
      </c>
      <c r="BF677" s="21"/>
      <c r="BG677" s="21"/>
      <c r="BH677" s="21"/>
      <c r="BI677" s="21"/>
      <c r="BJ677" s="21"/>
      <c r="BK677" s="21"/>
      <c r="BL677" s="21"/>
      <c r="BM677" s="21"/>
      <c r="BN677" s="21"/>
      <c r="BO677" s="21"/>
      <c r="BP677" s="21"/>
      <c r="BQ677" s="21"/>
      <c r="BR677" s="21"/>
      <c r="BS677" s="21"/>
      <c r="BT677" s="21"/>
      <c r="BU677" s="21"/>
      <c r="BV677" s="21"/>
      <c r="BW677" s="63" t="s">
        <v>550</v>
      </c>
      <c r="BX677" s="23" t="str">
        <f>_xlfn.XLOOKUP(BW677,dimensions_items!$B$4:$B$35,dimensions_items!$C$4:$C$35,"NULL",0)</f>
        <v>R5.2OECD</v>
      </c>
      <c r="BY677" s="63" t="s">
        <v>25</v>
      </c>
      <c r="BZ677" s="63" t="s">
        <v>1494</v>
      </c>
      <c r="CA677" s="63" t="s">
        <v>18</v>
      </c>
      <c r="CB677" s="63" t="s">
        <v>23</v>
      </c>
      <c r="CC677" s="21" t="str">
        <f t="shared" si="33"/>
        <v>RS</v>
      </c>
      <c r="CD677" s="21" t="str">
        <f t="shared" si="34"/>
        <v>M</v>
      </c>
      <c r="CE677" s="21" t="str">
        <f t="shared" si="35"/>
        <v>OECD_USA</v>
      </c>
      <c r="CF677" s="21">
        <f>IF(ISNUMBER(Table1[[#This Row],[concrete]]),Table1[[#This Row],[concrete]],IF(AND(ISNUMBER(Table1[[#This Row],[cement]]),ISNUMBER(Table1[[#This Row],[aggregates]])),Table1[[#This Row],[cement]]+Table1[[#This Row],[aggregates]],""))</f>
        <v>524.10603885482703</v>
      </c>
    </row>
    <row r="678" spans="1:84">
      <c r="A678" s="10">
        <v>676</v>
      </c>
      <c r="B678" s="21" t="s">
        <v>544</v>
      </c>
      <c r="C678" s="21"/>
      <c r="F678" s="120">
        <v>12.692158020811799</v>
      </c>
      <c r="G678" s="120"/>
      <c r="J678" s="120">
        <v>50.6769840749336</v>
      </c>
      <c r="M678" s="120">
        <v>887.97374573202899</v>
      </c>
      <c r="N678" s="120">
        <v>77.742769451265602</v>
      </c>
      <c r="O678" s="120">
        <v>242.69535283737</v>
      </c>
      <c r="S678" s="120">
        <v>25.125603470188199</v>
      </c>
      <c r="AB678" s="120">
        <v>88.52</v>
      </c>
      <c r="AJ678" s="120">
        <v>4.2787937881244602</v>
      </c>
      <c r="AK678" s="120">
        <v>22.922104518558999</v>
      </c>
      <c r="AL678" s="37" t="s">
        <v>1198</v>
      </c>
      <c r="AM678" s="70">
        <v>1</v>
      </c>
      <c r="AN678" s="37" t="s">
        <v>118</v>
      </c>
      <c r="AO678" s="37" t="s">
        <v>118</v>
      </c>
      <c r="AP678" s="37" t="s">
        <v>763</v>
      </c>
      <c r="AQ678" s="37" t="s">
        <v>121</v>
      </c>
      <c r="AR678" s="37" t="s">
        <v>728</v>
      </c>
      <c r="AS678" s="37" t="s">
        <v>1210</v>
      </c>
      <c r="AT678" s="39">
        <v>2021</v>
      </c>
      <c r="AU678" s="21" t="s">
        <v>1208</v>
      </c>
      <c r="AV678" s="37" t="s">
        <v>1209</v>
      </c>
      <c r="AW678" s="37" t="s">
        <v>1152</v>
      </c>
      <c r="AX678" s="50" t="s">
        <v>1362</v>
      </c>
      <c r="AY678" s="21" t="str">
        <f>"https://doi.org/"&amp;Table1[[#This Row],[DOI]]</f>
        <v>https://doi.org/10.5334/bc.126</v>
      </c>
      <c r="AZ678" s="37" t="s">
        <v>1189</v>
      </c>
      <c r="BA678" s="21"/>
      <c r="BB678" s="21"/>
      <c r="BC678" s="37" t="s">
        <v>1211</v>
      </c>
      <c r="BD678" s="21"/>
      <c r="BE678" s="62" t="s">
        <v>1348</v>
      </c>
      <c r="BF678" s="21"/>
      <c r="BG678" s="21"/>
      <c r="BH678" s="21"/>
      <c r="BI678" s="21"/>
      <c r="BJ678" s="21"/>
      <c r="BK678" s="21"/>
      <c r="BL678" s="21"/>
      <c r="BM678" s="21"/>
      <c r="BN678" s="21"/>
      <c r="BO678" s="21"/>
      <c r="BP678" s="21"/>
      <c r="BQ678" s="21"/>
      <c r="BR678" s="21"/>
      <c r="BS678" s="21"/>
      <c r="BT678" s="21"/>
      <c r="BU678" s="21"/>
      <c r="BV678" s="21"/>
      <c r="BW678" s="63" t="s">
        <v>550</v>
      </c>
      <c r="BX678" s="23" t="str">
        <f>_xlfn.XLOOKUP(BW678,dimensions_items!$B$4:$B$35,dimensions_items!$C$4:$C$35,"NULL",0)</f>
        <v>R5.2OECD</v>
      </c>
      <c r="BY678" s="63" t="s">
        <v>25</v>
      </c>
      <c r="BZ678" s="63" t="s">
        <v>1494</v>
      </c>
      <c r="CA678" s="63" t="s">
        <v>18</v>
      </c>
      <c r="CB678" s="63" t="s">
        <v>23</v>
      </c>
      <c r="CC678" s="21" t="str">
        <f t="shared" si="33"/>
        <v>RS</v>
      </c>
      <c r="CD678" s="21" t="str">
        <f t="shared" si="34"/>
        <v>M</v>
      </c>
      <c r="CE678" s="21" t="str">
        <f t="shared" si="35"/>
        <v>OECD_USA</v>
      </c>
      <c r="CF678" s="21">
        <f>IF(ISNUMBER(Table1[[#This Row],[concrete]]),Table1[[#This Row],[concrete]],IF(AND(ISNUMBER(Table1[[#This Row],[cement]]),ISNUMBER(Table1[[#This Row],[aggregates]])),Table1[[#This Row],[cement]]+Table1[[#This Row],[aggregates]],""))</f>
        <v>887.97374573202899</v>
      </c>
    </row>
    <row r="679" spans="1:84">
      <c r="A679" s="10">
        <v>677</v>
      </c>
      <c r="B679" s="21" t="s">
        <v>544</v>
      </c>
      <c r="C679" s="21"/>
      <c r="F679" s="120">
        <v>10.9258170985629</v>
      </c>
      <c r="G679" s="120"/>
      <c r="J679" s="120">
        <v>43.014009932550302</v>
      </c>
      <c r="M679" s="120">
        <v>706.91561604875801</v>
      </c>
      <c r="N679" s="120">
        <v>65.472954852814894</v>
      </c>
      <c r="O679" s="120">
        <v>202.362701091155</v>
      </c>
      <c r="S679" s="120">
        <v>21.493186194404299</v>
      </c>
      <c r="AB679" s="120">
        <v>65.08</v>
      </c>
      <c r="AJ679" s="120">
        <v>4.2500916068744603</v>
      </c>
      <c r="AK679" s="120">
        <v>18.3742999014794</v>
      </c>
      <c r="AL679" s="37" t="s">
        <v>1198</v>
      </c>
      <c r="AM679" s="70">
        <v>1</v>
      </c>
      <c r="AN679" s="37" t="s">
        <v>118</v>
      </c>
      <c r="AO679" s="37" t="s">
        <v>118</v>
      </c>
      <c r="AP679" s="37" t="s">
        <v>763</v>
      </c>
      <c r="AQ679" s="37" t="s">
        <v>121</v>
      </c>
      <c r="AR679" s="37" t="s">
        <v>728</v>
      </c>
      <c r="AS679" s="37" t="s">
        <v>1210</v>
      </c>
      <c r="AT679" s="39">
        <v>2021</v>
      </c>
      <c r="AU679" s="21" t="s">
        <v>1208</v>
      </c>
      <c r="AV679" s="37" t="s">
        <v>1209</v>
      </c>
      <c r="AW679" s="37" t="s">
        <v>1152</v>
      </c>
      <c r="AX679" s="50" t="s">
        <v>1362</v>
      </c>
      <c r="AY679" s="21" t="str">
        <f>"https://doi.org/"&amp;Table1[[#This Row],[DOI]]</f>
        <v>https://doi.org/10.5334/bc.126</v>
      </c>
      <c r="AZ679" s="37" t="s">
        <v>1189</v>
      </c>
      <c r="BA679" s="21"/>
      <c r="BB679" s="21"/>
      <c r="BC679" s="37" t="s">
        <v>1211</v>
      </c>
      <c r="BD679" s="21"/>
      <c r="BE679" s="62" t="s">
        <v>1348</v>
      </c>
      <c r="BF679" s="21"/>
      <c r="BG679" s="21"/>
      <c r="BH679" s="21"/>
      <c r="BI679" s="21"/>
      <c r="BJ679" s="21"/>
      <c r="BK679" s="21"/>
      <c r="BL679" s="21"/>
      <c r="BM679" s="21"/>
      <c r="BN679" s="21"/>
      <c r="BO679" s="21"/>
      <c r="BP679" s="21"/>
      <c r="BQ679" s="21"/>
      <c r="BR679" s="21"/>
      <c r="BS679" s="21"/>
      <c r="BT679" s="21"/>
      <c r="BU679" s="21"/>
      <c r="BV679" s="21"/>
      <c r="BW679" s="63" t="s">
        <v>550</v>
      </c>
      <c r="BX679" s="23" t="str">
        <f>_xlfn.XLOOKUP(BW679,dimensions_items!$B$4:$B$35,dimensions_items!$C$4:$C$35,"NULL",0)</f>
        <v>R5.2OECD</v>
      </c>
      <c r="BY679" s="63" t="s">
        <v>25</v>
      </c>
      <c r="BZ679" s="63" t="s">
        <v>1494</v>
      </c>
      <c r="CA679" s="63" t="s">
        <v>18</v>
      </c>
      <c r="CB679" s="63" t="s">
        <v>23</v>
      </c>
      <c r="CC679" s="21" t="str">
        <f t="shared" si="33"/>
        <v>RS</v>
      </c>
      <c r="CD679" s="21" t="str">
        <f t="shared" si="34"/>
        <v>M</v>
      </c>
      <c r="CE679" s="21" t="str">
        <f t="shared" si="35"/>
        <v>OECD_USA</v>
      </c>
      <c r="CF679" s="21">
        <f>IF(ISNUMBER(Table1[[#This Row],[concrete]]),Table1[[#This Row],[concrete]],IF(AND(ISNUMBER(Table1[[#This Row],[cement]]),ISNUMBER(Table1[[#This Row],[aggregates]])),Table1[[#This Row],[cement]]+Table1[[#This Row],[aggregates]],""))</f>
        <v>706.91561604875801</v>
      </c>
    </row>
    <row r="680" spans="1:84">
      <c r="A680" s="10">
        <v>678</v>
      </c>
      <c r="B680" s="21" t="s">
        <v>544</v>
      </c>
      <c r="C680" s="21"/>
      <c r="F680" s="120">
        <v>8.3976059935238307</v>
      </c>
      <c r="G680" s="120"/>
      <c r="J680" s="120">
        <v>43.602964677508098</v>
      </c>
      <c r="M680" s="120">
        <v>536.61388090660796</v>
      </c>
      <c r="N680" s="120">
        <v>51.661567544654297</v>
      </c>
      <c r="O680" s="120">
        <v>163.80357187836199</v>
      </c>
      <c r="S680" s="120">
        <v>21.906014813377499</v>
      </c>
      <c r="AB680" s="120">
        <v>48.98</v>
      </c>
      <c r="AJ680" s="120">
        <v>2.8010252664893298</v>
      </c>
      <c r="AK680" s="120">
        <v>14.6798461188278</v>
      </c>
      <c r="AL680" s="37" t="s">
        <v>1196</v>
      </c>
      <c r="AM680" s="70" t="s">
        <v>1190</v>
      </c>
      <c r="AN680" s="37" t="s">
        <v>118</v>
      </c>
      <c r="AO680" s="37" t="s">
        <v>118</v>
      </c>
      <c r="AP680" s="37" t="s">
        <v>763</v>
      </c>
      <c r="AQ680" s="37" t="s">
        <v>121</v>
      </c>
      <c r="AR680" s="37" t="s">
        <v>728</v>
      </c>
      <c r="AS680" s="37" t="s">
        <v>1210</v>
      </c>
      <c r="AT680" s="39">
        <v>2021</v>
      </c>
      <c r="AU680" s="21" t="s">
        <v>1208</v>
      </c>
      <c r="AV680" s="37" t="s">
        <v>1209</v>
      </c>
      <c r="AW680" s="37" t="s">
        <v>1152</v>
      </c>
      <c r="AX680" s="50" t="s">
        <v>1362</v>
      </c>
      <c r="AY680" s="21" t="str">
        <f>"https://doi.org/"&amp;Table1[[#This Row],[DOI]]</f>
        <v>https://doi.org/10.5334/bc.126</v>
      </c>
      <c r="AZ680" s="37" t="s">
        <v>1189</v>
      </c>
      <c r="BA680" s="21"/>
      <c r="BB680" s="21"/>
      <c r="BC680" s="37" t="s">
        <v>1211</v>
      </c>
      <c r="BD680" s="21"/>
      <c r="BE680" s="62" t="s">
        <v>1348</v>
      </c>
      <c r="BF680" s="21"/>
      <c r="BG680" s="21"/>
      <c r="BH680" s="21"/>
      <c r="BI680" s="21"/>
      <c r="BJ680" s="21"/>
      <c r="BK680" s="21"/>
      <c r="BL680" s="21"/>
      <c r="BM680" s="21"/>
      <c r="BN680" s="21"/>
      <c r="BO680" s="21"/>
      <c r="BP680" s="21"/>
      <c r="BQ680" s="21"/>
      <c r="BR680" s="21"/>
      <c r="BS680" s="21"/>
      <c r="BT680" s="21"/>
      <c r="BU680" s="21"/>
      <c r="BV680" s="21"/>
      <c r="BW680" s="63" t="s">
        <v>550</v>
      </c>
      <c r="BX680" s="23" t="str">
        <f>_xlfn.XLOOKUP(BW680,dimensions_items!$B$4:$B$35,dimensions_items!$C$4:$C$35,"NULL",0)</f>
        <v>R5.2OECD</v>
      </c>
      <c r="BY680" s="63" t="s">
        <v>25</v>
      </c>
      <c r="BZ680" s="63" t="s">
        <v>1494</v>
      </c>
      <c r="CA680" s="63" t="s">
        <v>18</v>
      </c>
      <c r="CB680" s="63" t="s">
        <v>23</v>
      </c>
      <c r="CC680" s="21" t="str">
        <f t="shared" si="33"/>
        <v>RS</v>
      </c>
      <c r="CD680" s="21" t="str">
        <f t="shared" si="34"/>
        <v>M</v>
      </c>
      <c r="CE680" s="21" t="str">
        <f t="shared" si="35"/>
        <v>OECD_USA</v>
      </c>
      <c r="CF680" s="21">
        <f>IF(ISNUMBER(Table1[[#This Row],[concrete]]),Table1[[#This Row],[concrete]],IF(AND(ISNUMBER(Table1[[#This Row],[cement]]),ISNUMBER(Table1[[#This Row],[aggregates]])),Table1[[#This Row],[cement]]+Table1[[#This Row],[aggregates]],""))</f>
        <v>536.61388090660796</v>
      </c>
    </row>
    <row r="681" spans="1:84">
      <c r="A681" s="10">
        <v>679</v>
      </c>
      <c r="B681" s="21" t="s">
        <v>544</v>
      </c>
      <c r="C681" s="21"/>
      <c r="F681" s="120">
        <v>7.4907555405248303</v>
      </c>
      <c r="G681" s="120"/>
      <c r="J681" s="120">
        <v>39.3166535122688</v>
      </c>
      <c r="M681" s="120">
        <v>447.67144227781699</v>
      </c>
      <c r="N681" s="120">
        <v>45.760574695999701</v>
      </c>
      <c r="O681" s="120">
        <v>144.402291823957</v>
      </c>
      <c r="S681" s="120">
        <v>20.1577409984443</v>
      </c>
      <c r="AB681" s="120">
        <v>35.520000000000003</v>
      </c>
      <c r="AJ681" s="120">
        <v>2.7876309152393302</v>
      </c>
      <c r="AK681" s="120">
        <v>12.3145280157899</v>
      </c>
      <c r="AL681" s="37" t="s">
        <v>1196</v>
      </c>
      <c r="AM681" s="70" t="s">
        <v>1190</v>
      </c>
      <c r="AN681" s="37" t="s">
        <v>118</v>
      </c>
      <c r="AO681" s="37" t="s">
        <v>118</v>
      </c>
      <c r="AP681" s="37" t="s">
        <v>763</v>
      </c>
      <c r="AQ681" s="37" t="s">
        <v>121</v>
      </c>
      <c r="AR681" s="37" t="s">
        <v>728</v>
      </c>
      <c r="AS681" s="37" t="s">
        <v>1210</v>
      </c>
      <c r="AT681" s="39">
        <v>2021</v>
      </c>
      <c r="AU681" s="21" t="s">
        <v>1208</v>
      </c>
      <c r="AV681" s="37" t="s">
        <v>1209</v>
      </c>
      <c r="AW681" s="37" t="s">
        <v>1152</v>
      </c>
      <c r="AX681" s="50" t="s">
        <v>1362</v>
      </c>
      <c r="AY681" s="21" t="str">
        <f>"https://doi.org/"&amp;Table1[[#This Row],[DOI]]</f>
        <v>https://doi.org/10.5334/bc.126</v>
      </c>
      <c r="AZ681" s="37" t="s">
        <v>1189</v>
      </c>
      <c r="BA681" s="21"/>
      <c r="BB681" s="21"/>
      <c r="BC681" s="37" t="s">
        <v>1211</v>
      </c>
      <c r="BD681" s="21"/>
      <c r="BE681" s="62" t="s">
        <v>1348</v>
      </c>
      <c r="BF681" s="21"/>
      <c r="BG681" s="21"/>
      <c r="BH681" s="21"/>
      <c r="BI681" s="21"/>
      <c r="BJ681" s="21"/>
      <c r="BK681" s="21"/>
      <c r="BL681" s="21"/>
      <c r="BM681" s="21"/>
      <c r="BN681" s="21"/>
      <c r="BO681" s="21"/>
      <c r="BP681" s="21"/>
      <c r="BQ681" s="21"/>
      <c r="BR681" s="21"/>
      <c r="BS681" s="21"/>
      <c r="BT681" s="21"/>
      <c r="BU681" s="21"/>
      <c r="BV681" s="21"/>
      <c r="BW681" s="63" t="s">
        <v>550</v>
      </c>
      <c r="BX681" s="23" t="str">
        <f>_xlfn.XLOOKUP(BW681,dimensions_items!$B$4:$B$35,dimensions_items!$C$4:$C$35,"NULL",0)</f>
        <v>R5.2OECD</v>
      </c>
      <c r="BY681" s="63" t="s">
        <v>25</v>
      </c>
      <c r="BZ681" s="63" t="s">
        <v>1494</v>
      </c>
      <c r="CA681" s="63" t="s">
        <v>18</v>
      </c>
      <c r="CB681" s="63" t="s">
        <v>23</v>
      </c>
      <c r="CC681" s="21" t="str">
        <f t="shared" si="33"/>
        <v>RS</v>
      </c>
      <c r="CD681" s="21" t="str">
        <f t="shared" si="34"/>
        <v>M</v>
      </c>
      <c r="CE681" s="21" t="str">
        <f t="shared" si="35"/>
        <v>OECD_USA</v>
      </c>
      <c r="CF681" s="21">
        <f>IF(ISNUMBER(Table1[[#This Row],[concrete]]),Table1[[#This Row],[concrete]],IF(AND(ISNUMBER(Table1[[#This Row],[cement]]),ISNUMBER(Table1[[#This Row],[aggregates]])),Table1[[#This Row],[cement]]+Table1[[#This Row],[aggregates]],""))</f>
        <v>447.67144227781699</v>
      </c>
    </row>
    <row r="682" spans="1:84">
      <c r="A682" s="10">
        <v>680</v>
      </c>
      <c r="B682" s="21" t="s">
        <v>544</v>
      </c>
      <c r="C682" s="21"/>
      <c r="F682" s="120">
        <v>10.2704351681479</v>
      </c>
      <c r="G682" s="120"/>
      <c r="J682" s="120">
        <v>47.005129249215798</v>
      </c>
      <c r="M682" s="120">
        <v>643.02270303860303</v>
      </c>
      <c r="N682" s="120">
        <v>62.200265835274102</v>
      </c>
      <c r="O682" s="120">
        <v>197.611899987984</v>
      </c>
      <c r="S682" s="120">
        <v>28.995278565526402</v>
      </c>
      <c r="AB682" s="120">
        <v>50.22</v>
      </c>
      <c r="AJ682" s="120">
        <v>4.1046852640144698</v>
      </c>
      <c r="AK682" s="120">
        <v>16.310265323103501</v>
      </c>
      <c r="AL682" s="37" t="s">
        <v>1198</v>
      </c>
      <c r="AM682" s="70" t="s">
        <v>1190</v>
      </c>
      <c r="AN682" s="37" t="s">
        <v>118</v>
      </c>
      <c r="AO682" s="37" t="s">
        <v>118</v>
      </c>
      <c r="AP682" s="37" t="s">
        <v>763</v>
      </c>
      <c r="AQ682" s="37" t="s">
        <v>121</v>
      </c>
      <c r="AR682" s="37" t="s">
        <v>728</v>
      </c>
      <c r="AS682" s="37" t="s">
        <v>1210</v>
      </c>
      <c r="AT682" s="39">
        <v>2021</v>
      </c>
      <c r="AU682" s="21" t="s">
        <v>1208</v>
      </c>
      <c r="AV682" s="37" t="s">
        <v>1209</v>
      </c>
      <c r="AW682" s="37" t="s">
        <v>1152</v>
      </c>
      <c r="AX682" s="50" t="s">
        <v>1362</v>
      </c>
      <c r="AY682" s="21" t="str">
        <f>"https://doi.org/"&amp;Table1[[#This Row],[DOI]]</f>
        <v>https://doi.org/10.5334/bc.126</v>
      </c>
      <c r="AZ682" s="37" t="s">
        <v>1189</v>
      </c>
      <c r="BA682" s="21"/>
      <c r="BB682" s="21"/>
      <c r="BC682" s="37" t="s">
        <v>1211</v>
      </c>
      <c r="BD682" s="21"/>
      <c r="BE682" s="62" t="s">
        <v>1348</v>
      </c>
      <c r="BF682" s="21"/>
      <c r="BG682" s="21"/>
      <c r="BH682" s="21"/>
      <c r="BI682" s="21"/>
      <c r="BJ682" s="21"/>
      <c r="BK682" s="21"/>
      <c r="BL682" s="21"/>
      <c r="BM682" s="21"/>
      <c r="BN682" s="21"/>
      <c r="BO682" s="21"/>
      <c r="BP682" s="21"/>
      <c r="BQ682" s="21"/>
      <c r="BR682" s="21"/>
      <c r="BS682" s="21"/>
      <c r="BT682" s="21"/>
      <c r="BU682" s="21"/>
      <c r="BV682" s="21"/>
      <c r="BW682" s="63" t="s">
        <v>550</v>
      </c>
      <c r="BX682" s="23" t="str">
        <f>_xlfn.XLOOKUP(BW682,dimensions_items!$B$4:$B$35,dimensions_items!$C$4:$C$35,"NULL",0)</f>
        <v>R5.2OECD</v>
      </c>
      <c r="BY682" s="63" t="s">
        <v>25</v>
      </c>
      <c r="BZ682" s="63" t="s">
        <v>1494</v>
      </c>
      <c r="CA682" s="63" t="s">
        <v>18</v>
      </c>
      <c r="CB682" s="63" t="s">
        <v>23</v>
      </c>
      <c r="CC682" s="21" t="str">
        <f t="shared" si="33"/>
        <v>RS</v>
      </c>
      <c r="CD682" s="21" t="str">
        <f t="shared" si="34"/>
        <v>M</v>
      </c>
      <c r="CE682" s="21" t="str">
        <f t="shared" si="35"/>
        <v>OECD_USA</v>
      </c>
      <c r="CF682" s="21">
        <f>IF(ISNUMBER(Table1[[#This Row],[concrete]]),Table1[[#This Row],[concrete]],IF(AND(ISNUMBER(Table1[[#This Row],[cement]]),ISNUMBER(Table1[[#This Row],[aggregates]])),Table1[[#This Row],[cement]]+Table1[[#This Row],[aggregates]],""))</f>
        <v>643.02270303860303</v>
      </c>
    </row>
    <row r="683" spans="1:84">
      <c r="A683" s="10">
        <v>681</v>
      </c>
      <c r="B683" s="21" t="s">
        <v>544</v>
      </c>
      <c r="C683" s="21"/>
      <c r="F683" s="120">
        <v>5.5917668555056697</v>
      </c>
      <c r="G683" s="120"/>
      <c r="J683" s="120">
        <v>60.785516494727403</v>
      </c>
      <c r="M683" s="120">
        <v>173.46726579355999</v>
      </c>
      <c r="N683" s="120">
        <v>17.701488764243798</v>
      </c>
      <c r="O683" s="120">
        <v>62.656506661416103</v>
      </c>
      <c r="S683" s="120">
        <v>19.084861125846299</v>
      </c>
      <c r="AB683" s="120">
        <v>75.099999999999994</v>
      </c>
      <c r="AJ683" s="120">
        <v>2.3167020770150799</v>
      </c>
      <c r="AK683" s="120">
        <v>10.2778712792391</v>
      </c>
      <c r="AL683" s="37" t="s">
        <v>1201</v>
      </c>
      <c r="AM683" s="70">
        <v>1</v>
      </c>
      <c r="AN683" s="37" t="s">
        <v>118</v>
      </c>
      <c r="AO683" s="37" t="s">
        <v>118</v>
      </c>
      <c r="AP683" s="37" t="s">
        <v>763</v>
      </c>
      <c r="AQ683" s="37" t="s">
        <v>121</v>
      </c>
      <c r="AR683" s="37" t="s">
        <v>728</v>
      </c>
      <c r="AS683" s="37" t="s">
        <v>1210</v>
      </c>
      <c r="AT683" s="39">
        <v>2021</v>
      </c>
      <c r="AU683" s="21" t="s">
        <v>1208</v>
      </c>
      <c r="AV683" s="37" t="s">
        <v>1209</v>
      </c>
      <c r="AW683" s="37" t="s">
        <v>1152</v>
      </c>
      <c r="AX683" s="50" t="s">
        <v>1362</v>
      </c>
      <c r="AY683" s="21" t="str">
        <f>"https://doi.org/"&amp;Table1[[#This Row],[DOI]]</f>
        <v>https://doi.org/10.5334/bc.126</v>
      </c>
      <c r="AZ683" s="37" t="s">
        <v>1189</v>
      </c>
      <c r="BA683" s="21"/>
      <c r="BB683" s="21"/>
      <c r="BC683" s="37" t="s">
        <v>1211</v>
      </c>
      <c r="BD683" s="21"/>
      <c r="BE683" s="62" t="s">
        <v>1348</v>
      </c>
      <c r="BF683" s="21"/>
      <c r="BG683" s="21"/>
      <c r="BH683" s="21"/>
      <c r="BI683" s="21"/>
      <c r="BJ683" s="21"/>
      <c r="BK683" s="21"/>
      <c r="BL683" s="21"/>
      <c r="BM683" s="21"/>
      <c r="BN683" s="21"/>
      <c r="BO683" s="21"/>
      <c r="BP683" s="21"/>
      <c r="BQ683" s="21"/>
      <c r="BR683" s="21"/>
      <c r="BS683" s="21"/>
      <c r="BT683" s="21"/>
      <c r="BU683" s="21"/>
      <c r="BV683" s="21"/>
      <c r="BW683" s="63" t="s">
        <v>550</v>
      </c>
      <c r="BX683" s="23" t="str">
        <f>_xlfn.XLOOKUP(BW683,dimensions_items!$B$4:$B$35,dimensions_items!$C$4:$C$35,"NULL",0)</f>
        <v>R5.2OECD</v>
      </c>
      <c r="BY683" s="63" t="s">
        <v>25</v>
      </c>
      <c r="BZ683" s="63" t="s">
        <v>1598</v>
      </c>
      <c r="CA683" s="63" t="s">
        <v>18</v>
      </c>
      <c r="CB683" s="63" t="s">
        <v>23</v>
      </c>
      <c r="CC683" s="21" t="str">
        <f t="shared" si="33"/>
        <v>RS</v>
      </c>
      <c r="CD683" s="21" t="str">
        <f t="shared" si="34"/>
        <v>T</v>
      </c>
      <c r="CE683" s="21" t="str">
        <f t="shared" si="35"/>
        <v>OECD_USA</v>
      </c>
      <c r="CF683" s="21">
        <f>IF(ISNUMBER(Table1[[#This Row],[concrete]]),Table1[[#This Row],[concrete]],IF(AND(ISNUMBER(Table1[[#This Row],[cement]]),ISNUMBER(Table1[[#This Row],[aggregates]])),Table1[[#This Row],[cement]]+Table1[[#This Row],[aggregates]],""))</f>
        <v>173.46726579355999</v>
      </c>
    </row>
    <row r="684" spans="1:84">
      <c r="A684" s="10">
        <v>682</v>
      </c>
      <c r="B684" s="21" t="s">
        <v>544</v>
      </c>
      <c r="C684" s="21"/>
      <c r="F684" s="120">
        <v>5.0167585641435002</v>
      </c>
      <c r="G684" s="120"/>
      <c r="J684" s="120">
        <v>53.090929445858102</v>
      </c>
      <c r="M684" s="120">
        <v>117.337430745563</v>
      </c>
      <c r="N684" s="120">
        <v>16.305902177523901</v>
      </c>
      <c r="O684" s="120">
        <v>55.877943240205397</v>
      </c>
      <c r="S684" s="120">
        <v>17.203722930096799</v>
      </c>
      <c r="AB684" s="120">
        <v>61.64</v>
      </c>
      <c r="AJ684" s="120">
        <v>2.3033077257650798</v>
      </c>
      <c r="AK684" s="120">
        <v>8.6777431799274893</v>
      </c>
      <c r="AL684" s="37" t="s">
        <v>1201</v>
      </c>
      <c r="AM684" s="70">
        <v>1</v>
      </c>
      <c r="AN684" s="37" t="s">
        <v>118</v>
      </c>
      <c r="AO684" s="37" t="s">
        <v>118</v>
      </c>
      <c r="AP684" s="37" t="s">
        <v>763</v>
      </c>
      <c r="AQ684" s="37" t="s">
        <v>121</v>
      </c>
      <c r="AR684" s="37" t="s">
        <v>728</v>
      </c>
      <c r="AS684" s="37" t="s">
        <v>1210</v>
      </c>
      <c r="AT684" s="39">
        <v>2021</v>
      </c>
      <c r="AU684" s="21" t="s">
        <v>1208</v>
      </c>
      <c r="AV684" s="37" t="s">
        <v>1209</v>
      </c>
      <c r="AW684" s="37" t="s">
        <v>1152</v>
      </c>
      <c r="AX684" s="50" t="s">
        <v>1362</v>
      </c>
      <c r="AY684" s="21" t="str">
        <f>"https://doi.org/"&amp;Table1[[#This Row],[DOI]]</f>
        <v>https://doi.org/10.5334/bc.126</v>
      </c>
      <c r="AZ684" s="37" t="s">
        <v>1189</v>
      </c>
      <c r="BA684" s="21"/>
      <c r="BB684" s="21"/>
      <c r="BC684" s="37" t="s">
        <v>1211</v>
      </c>
      <c r="BD684" s="21"/>
      <c r="BE684" s="62" t="s">
        <v>1348</v>
      </c>
      <c r="BF684" s="21"/>
      <c r="BG684" s="21"/>
      <c r="BH684" s="21"/>
      <c r="BI684" s="21"/>
      <c r="BJ684" s="21"/>
      <c r="BK684" s="21"/>
      <c r="BL684" s="21"/>
      <c r="BM684" s="21"/>
      <c r="BN684" s="21"/>
      <c r="BO684" s="21"/>
      <c r="BP684" s="21"/>
      <c r="BQ684" s="21"/>
      <c r="BR684" s="21"/>
      <c r="BS684" s="21"/>
      <c r="BT684" s="21"/>
      <c r="BU684" s="21"/>
      <c r="BV684" s="21"/>
      <c r="BW684" s="63" t="s">
        <v>550</v>
      </c>
      <c r="BX684" s="23" t="str">
        <f>_xlfn.XLOOKUP(BW684,dimensions_items!$B$4:$B$35,dimensions_items!$C$4:$C$35,"NULL",0)</f>
        <v>R5.2OECD</v>
      </c>
      <c r="BY684" s="63" t="s">
        <v>25</v>
      </c>
      <c r="BZ684" s="63" t="s">
        <v>1598</v>
      </c>
      <c r="CA684" s="63" t="s">
        <v>18</v>
      </c>
      <c r="CB684" s="63" t="s">
        <v>23</v>
      </c>
      <c r="CC684" s="21" t="str">
        <f t="shared" si="33"/>
        <v>RS</v>
      </c>
      <c r="CD684" s="21" t="str">
        <f t="shared" si="34"/>
        <v>T</v>
      </c>
      <c r="CE684" s="21" t="str">
        <f t="shared" si="35"/>
        <v>OECD_USA</v>
      </c>
      <c r="CF684" s="21">
        <f>IF(ISNUMBER(Table1[[#This Row],[concrete]]),Table1[[#This Row],[concrete]],IF(AND(ISNUMBER(Table1[[#This Row],[cement]]),ISNUMBER(Table1[[#This Row],[aggregates]])),Table1[[#This Row],[cement]]+Table1[[#This Row],[aggregates]],""))</f>
        <v>117.337430745563</v>
      </c>
    </row>
    <row r="685" spans="1:84">
      <c r="A685" s="10">
        <v>683</v>
      </c>
      <c r="B685" s="21" t="s">
        <v>544</v>
      </c>
      <c r="C685" s="21"/>
      <c r="F685" s="120">
        <v>7.6130940065830401</v>
      </c>
      <c r="G685" s="120"/>
      <c r="J685" s="120">
        <v>76.741107267578599</v>
      </c>
      <c r="M685" s="120">
        <v>266.32903308034298</v>
      </c>
      <c r="N685" s="120">
        <v>26.354558390921898</v>
      </c>
      <c r="O685" s="120">
        <v>94.253544537579799</v>
      </c>
      <c r="S685" s="120">
        <v>25.125603470188199</v>
      </c>
      <c r="AB685" s="120">
        <v>85.52</v>
      </c>
      <c r="AJ685" s="120">
        <v>2.8232041470358902</v>
      </c>
      <c r="AK685" s="120">
        <v>13.4704595917511</v>
      </c>
      <c r="AL685" s="37" t="s">
        <v>1202</v>
      </c>
      <c r="AM685" s="70">
        <v>1</v>
      </c>
      <c r="AN685" s="37" t="s">
        <v>118</v>
      </c>
      <c r="AO685" s="37" t="s">
        <v>118</v>
      </c>
      <c r="AP685" s="37" t="s">
        <v>763</v>
      </c>
      <c r="AQ685" s="37" t="s">
        <v>121</v>
      </c>
      <c r="AR685" s="37" t="s">
        <v>728</v>
      </c>
      <c r="AS685" s="37" t="s">
        <v>1210</v>
      </c>
      <c r="AT685" s="39">
        <v>2021</v>
      </c>
      <c r="AU685" s="21" t="s">
        <v>1208</v>
      </c>
      <c r="AV685" s="37" t="s">
        <v>1209</v>
      </c>
      <c r="AW685" s="37" t="s">
        <v>1152</v>
      </c>
      <c r="AX685" s="50" t="s">
        <v>1362</v>
      </c>
      <c r="AY685" s="21" t="str">
        <f>"https://doi.org/"&amp;Table1[[#This Row],[DOI]]</f>
        <v>https://doi.org/10.5334/bc.126</v>
      </c>
      <c r="AZ685" s="37" t="s">
        <v>1189</v>
      </c>
      <c r="BA685" s="21"/>
      <c r="BB685" s="21"/>
      <c r="BC685" s="37" t="s">
        <v>1211</v>
      </c>
      <c r="BD685" s="21"/>
      <c r="BE685" s="62" t="s">
        <v>1348</v>
      </c>
      <c r="BF685" s="21"/>
      <c r="BG685" s="21"/>
      <c r="BH685" s="21"/>
      <c r="BI685" s="21"/>
      <c r="BJ685" s="21"/>
      <c r="BK685" s="21"/>
      <c r="BL685" s="21"/>
      <c r="BM685" s="21"/>
      <c r="BN685" s="21"/>
      <c r="BO685" s="21"/>
      <c r="BP685" s="21"/>
      <c r="BQ685" s="21"/>
      <c r="BR685" s="21"/>
      <c r="BS685" s="21"/>
      <c r="BT685" s="21"/>
      <c r="BU685" s="21"/>
      <c r="BV685" s="21"/>
      <c r="BW685" s="63" t="s">
        <v>550</v>
      </c>
      <c r="BX685" s="23" t="str">
        <f>_xlfn.XLOOKUP(BW685,dimensions_items!$B$4:$B$35,dimensions_items!$C$4:$C$35,"NULL",0)</f>
        <v>R5.2OECD</v>
      </c>
      <c r="BY685" s="63" t="s">
        <v>25</v>
      </c>
      <c r="BZ685" s="63" t="s">
        <v>1598</v>
      </c>
      <c r="CA685" s="63" t="s">
        <v>18</v>
      </c>
      <c r="CB685" s="63" t="s">
        <v>23</v>
      </c>
      <c r="CC685" s="21" t="str">
        <f t="shared" si="33"/>
        <v>RS</v>
      </c>
      <c r="CD685" s="21" t="str">
        <f t="shared" si="34"/>
        <v>T</v>
      </c>
      <c r="CE685" s="21" t="str">
        <f t="shared" si="35"/>
        <v>OECD_USA</v>
      </c>
      <c r="CF685" s="21">
        <f>IF(ISNUMBER(Table1[[#This Row],[concrete]]),Table1[[#This Row],[concrete]],IF(AND(ISNUMBER(Table1[[#This Row],[cement]]),ISNUMBER(Table1[[#This Row],[aggregates]])),Table1[[#This Row],[cement]]+Table1[[#This Row],[aggregates]],""))</f>
        <v>266.32903308034298</v>
      </c>
    </row>
    <row r="686" spans="1:84">
      <c r="A686" s="10">
        <v>684</v>
      </c>
      <c r="B686" s="21" t="s">
        <v>544</v>
      </c>
      <c r="C686" s="21"/>
      <c r="F686" s="120">
        <v>6.6038176077012496</v>
      </c>
      <c r="G686" s="120"/>
      <c r="J686" s="120">
        <v>62.466130161740999</v>
      </c>
      <c r="M686" s="120">
        <v>170.106458712501</v>
      </c>
      <c r="N686" s="120">
        <v>23.659725635509201</v>
      </c>
      <c r="O686" s="120">
        <v>81.164356868432407</v>
      </c>
      <c r="S686" s="120">
        <v>21.493186194404299</v>
      </c>
      <c r="AB686" s="120">
        <v>65.08</v>
      </c>
      <c r="AJ686" s="120">
        <v>2.7945019657858898</v>
      </c>
      <c r="AK686" s="120">
        <v>10.602722150037</v>
      </c>
      <c r="AL686" s="37" t="s">
        <v>1202</v>
      </c>
      <c r="AM686" s="70">
        <v>1</v>
      </c>
      <c r="AN686" s="37" t="s">
        <v>118</v>
      </c>
      <c r="AO686" s="37" t="s">
        <v>118</v>
      </c>
      <c r="AP686" s="37" t="s">
        <v>763</v>
      </c>
      <c r="AQ686" s="37" t="s">
        <v>121</v>
      </c>
      <c r="AR686" s="37" t="s">
        <v>728</v>
      </c>
      <c r="AS686" s="37" t="s">
        <v>1210</v>
      </c>
      <c r="AT686" s="39">
        <v>2021</v>
      </c>
      <c r="AU686" s="21" t="s">
        <v>1208</v>
      </c>
      <c r="AV686" s="37" t="s">
        <v>1209</v>
      </c>
      <c r="AW686" s="37" t="s">
        <v>1152</v>
      </c>
      <c r="AX686" s="50" t="s">
        <v>1362</v>
      </c>
      <c r="AY686" s="21" t="str">
        <f>"https://doi.org/"&amp;Table1[[#This Row],[DOI]]</f>
        <v>https://doi.org/10.5334/bc.126</v>
      </c>
      <c r="AZ686" s="37" t="s">
        <v>1189</v>
      </c>
      <c r="BA686" s="21"/>
      <c r="BB686" s="21"/>
      <c r="BC686" s="37" t="s">
        <v>1211</v>
      </c>
      <c r="BD686" s="21"/>
      <c r="BE686" s="62" t="s">
        <v>1348</v>
      </c>
      <c r="BF686" s="21"/>
      <c r="BG686" s="21"/>
      <c r="BH686" s="21"/>
      <c r="BI686" s="21"/>
      <c r="BJ686" s="21"/>
      <c r="BK686" s="21"/>
      <c r="BL686" s="21"/>
      <c r="BM686" s="21"/>
      <c r="BN686" s="21"/>
      <c r="BO686" s="21"/>
      <c r="BP686" s="21"/>
      <c r="BQ686" s="21"/>
      <c r="BR686" s="21"/>
      <c r="BS686" s="21"/>
      <c r="BT686" s="21"/>
      <c r="BU686" s="21"/>
      <c r="BV686" s="21"/>
      <c r="BW686" s="63" t="s">
        <v>550</v>
      </c>
      <c r="BX686" s="23" t="str">
        <f>_xlfn.XLOOKUP(BW686,dimensions_items!$B$4:$B$35,dimensions_items!$C$4:$C$35,"NULL",0)</f>
        <v>R5.2OECD</v>
      </c>
      <c r="BY686" s="63" t="s">
        <v>25</v>
      </c>
      <c r="BZ686" s="63" t="s">
        <v>1598</v>
      </c>
      <c r="CA686" s="63" t="s">
        <v>18</v>
      </c>
      <c r="CB686" s="63" t="s">
        <v>23</v>
      </c>
      <c r="CC686" s="21" t="str">
        <f t="shared" si="33"/>
        <v>RS</v>
      </c>
      <c r="CD686" s="21" t="str">
        <f t="shared" si="34"/>
        <v>T</v>
      </c>
      <c r="CE686" s="21" t="str">
        <f t="shared" si="35"/>
        <v>OECD_USA</v>
      </c>
      <c r="CF686" s="21">
        <f>IF(ISNUMBER(Table1[[#This Row],[concrete]]),Table1[[#This Row],[concrete]],IF(AND(ISNUMBER(Table1[[#This Row],[cement]]),ISNUMBER(Table1[[#This Row],[aggregates]])),Table1[[#This Row],[cement]]+Table1[[#This Row],[aggregates]],""))</f>
        <v>170.106458712501</v>
      </c>
    </row>
    <row r="687" spans="1:84">
      <c r="A687" s="10">
        <v>685</v>
      </c>
      <c r="B687" s="21" t="s">
        <v>544</v>
      </c>
      <c r="C687" s="21"/>
      <c r="F687" s="120">
        <v>5.0083589035890803</v>
      </c>
      <c r="G687" s="120"/>
      <c r="J687" s="120">
        <v>63.972795458579299</v>
      </c>
      <c r="M687" s="120">
        <v>135.68076064189401</v>
      </c>
      <c r="N687" s="120">
        <v>15.786562783471901</v>
      </c>
      <c r="O687" s="120">
        <v>60.619714791752102</v>
      </c>
      <c r="S687" s="120">
        <v>21.906014813377499</v>
      </c>
      <c r="AB687" s="120">
        <v>49.98</v>
      </c>
      <c r="AJ687" s="120">
        <v>1.8593132995189201</v>
      </c>
      <c r="AK687" s="120">
        <v>8.1693675513055606</v>
      </c>
      <c r="AL687" s="37" t="s">
        <v>1201</v>
      </c>
      <c r="AM687" s="70" t="s">
        <v>1190</v>
      </c>
      <c r="AN687" s="37" t="s">
        <v>118</v>
      </c>
      <c r="AO687" s="37" t="s">
        <v>118</v>
      </c>
      <c r="AP687" s="37" t="s">
        <v>763</v>
      </c>
      <c r="AQ687" s="37" t="s">
        <v>121</v>
      </c>
      <c r="AR687" s="37" t="s">
        <v>728</v>
      </c>
      <c r="AS687" s="37" t="s">
        <v>1210</v>
      </c>
      <c r="AT687" s="39">
        <v>2021</v>
      </c>
      <c r="AU687" s="21" t="s">
        <v>1208</v>
      </c>
      <c r="AV687" s="37" t="s">
        <v>1209</v>
      </c>
      <c r="AW687" s="37" t="s">
        <v>1152</v>
      </c>
      <c r="AX687" s="50" t="s">
        <v>1362</v>
      </c>
      <c r="AY687" s="21" t="str">
        <f>"https://doi.org/"&amp;Table1[[#This Row],[DOI]]</f>
        <v>https://doi.org/10.5334/bc.126</v>
      </c>
      <c r="AZ687" s="37" t="s">
        <v>1189</v>
      </c>
      <c r="BA687" s="21"/>
      <c r="BB687" s="21"/>
      <c r="BC687" s="37" t="s">
        <v>1211</v>
      </c>
      <c r="BD687" s="21"/>
      <c r="BE687" s="62" t="s">
        <v>1348</v>
      </c>
      <c r="BF687" s="21"/>
      <c r="BG687" s="21"/>
      <c r="BH687" s="21"/>
      <c r="BI687" s="21"/>
      <c r="BJ687" s="21"/>
      <c r="BK687" s="21"/>
      <c r="BL687" s="21"/>
      <c r="BM687" s="21"/>
      <c r="BN687" s="21"/>
      <c r="BO687" s="21"/>
      <c r="BP687" s="21"/>
      <c r="BQ687" s="21"/>
      <c r="BR687" s="21"/>
      <c r="BS687" s="21"/>
      <c r="BT687" s="21"/>
      <c r="BU687" s="21"/>
      <c r="BV687" s="21"/>
      <c r="BW687" s="63" t="s">
        <v>550</v>
      </c>
      <c r="BX687" s="23" t="str">
        <f>_xlfn.XLOOKUP(BW687,dimensions_items!$B$4:$B$35,dimensions_items!$C$4:$C$35,"NULL",0)</f>
        <v>R5.2OECD</v>
      </c>
      <c r="BY687" s="63" t="s">
        <v>25</v>
      </c>
      <c r="BZ687" s="63" t="s">
        <v>1598</v>
      </c>
      <c r="CA687" s="63" t="s">
        <v>18</v>
      </c>
      <c r="CB687" s="63" t="s">
        <v>23</v>
      </c>
      <c r="CC687" s="21" t="str">
        <f t="shared" si="33"/>
        <v>RS</v>
      </c>
      <c r="CD687" s="21" t="str">
        <f t="shared" si="34"/>
        <v>T</v>
      </c>
      <c r="CE687" s="21" t="str">
        <f t="shared" si="35"/>
        <v>OECD_USA</v>
      </c>
      <c r="CF687" s="21">
        <f>IF(ISNUMBER(Table1[[#This Row],[concrete]]),Table1[[#This Row],[concrete]],IF(AND(ISNUMBER(Table1[[#This Row],[cement]]),ISNUMBER(Table1[[#This Row],[aggregates]])),Table1[[#This Row],[cement]]+Table1[[#This Row],[aggregates]],""))</f>
        <v>135.68076064189401</v>
      </c>
    </row>
    <row r="688" spans="1:84">
      <c r="A688" s="10">
        <v>686</v>
      </c>
      <c r="B688" s="21" t="s">
        <v>544</v>
      </c>
      <c r="C688" s="21"/>
      <c r="F688" s="120">
        <v>4.6007452447302102</v>
      </c>
      <c r="G688" s="120"/>
      <c r="J688" s="120">
        <v>58.435561272634601</v>
      </c>
      <c r="M688" s="120">
        <v>99.597295253664797</v>
      </c>
      <c r="N688" s="120">
        <v>14.813800326073601</v>
      </c>
      <c r="O688" s="120">
        <v>55.8948685701031</v>
      </c>
      <c r="S688" s="120">
        <v>20.5948094521776</v>
      </c>
      <c r="AB688" s="120">
        <v>38.770000000000003</v>
      </c>
      <c r="AJ688" s="120">
        <v>1.84591894826892</v>
      </c>
      <c r="AK688" s="120">
        <v>7.0059651125453204</v>
      </c>
      <c r="AL688" s="37" t="s">
        <v>1201</v>
      </c>
      <c r="AM688" s="70" t="s">
        <v>1190</v>
      </c>
      <c r="AN688" s="37" t="s">
        <v>118</v>
      </c>
      <c r="AO688" s="37" t="s">
        <v>118</v>
      </c>
      <c r="AP688" s="37" t="s">
        <v>763</v>
      </c>
      <c r="AQ688" s="37" t="s">
        <v>121</v>
      </c>
      <c r="AR688" s="37" t="s">
        <v>728</v>
      </c>
      <c r="AS688" s="37" t="s">
        <v>1210</v>
      </c>
      <c r="AT688" s="39">
        <v>2021</v>
      </c>
      <c r="AU688" s="21" t="s">
        <v>1208</v>
      </c>
      <c r="AV688" s="37" t="s">
        <v>1209</v>
      </c>
      <c r="AW688" s="37" t="s">
        <v>1152</v>
      </c>
      <c r="AX688" s="50" t="s">
        <v>1362</v>
      </c>
      <c r="AY688" s="21" t="str">
        <f>"https://doi.org/"&amp;Table1[[#This Row],[DOI]]</f>
        <v>https://doi.org/10.5334/bc.126</v>
      </c>
      <c r="AZ688" s="37" t="s">
        <v>1189</v>
      </c>
      <c r="BA688" s="21"/>
      <c r="BB688" s="21"/>
      <c r="BC688" s="37" t="s">
        <v>1211</v>
      </c>
      <c r="BD688" s="21"/>
      <c r="BE688" s="62" t="s">
        <v>1348</v>
      </c>
      <c r="BF688" s="21"/>
      <c r="BG688" s="21"/>
      <c r="BH688" s="21"/>
      <c r="BI688" s="21"/>
      <c r="BJ688" s="21"/>
      <c r="BK688" s="21"/>
      <c r="BL688" s="21"/>
      <c r="BM688" s="21"/>
      <c r="BN688" s="21"/>
      <c r="BO688" s="21"/>
      <c r="BP688" s="21"/>
      <c r="BQ688" s="21"/>
      <c r="BR688" s="21"/>
      <c r="BS688" s="21"/>
      <c r="BT688" s="21"/>
      <c r="BU688" s="21"/>
      <c r="BV688" s="21"/>
      <c r="BW688" s="63" t="s">
        <v>550</v>
      </c>
      <c r="BX688" s="23" t="str">
        <f>_xlfn.XLOOKUP(BW688,dimensions_items!$B$4:$B$35,dimensions_items!$C$4:$C$35,"NULL",0)</f>
        <v>R5.2OECD</v>
      </c>
      <c r="BY688" s="63" t="s">
        <v>25</v>
      </c>
      <c r="BZ688" s="63" t="s">
        <v>1598</v>
      </c>
      <c r="CA688" s="63" t="s">
        <v>18</v>
      </c>
      <c r="CB688" s="63" t="s">
        <v>23</v>
      </c>
      <c r="CC688" s="21" t="str">
        <f t="shared" si="33"/>
        <v>RS</v>
      </c>
      <c r="CD688" s="21" t="str">
        <f t="shared" si="34"/>
        <v>T</v>
      </c>
      <c r="CE688" s="21" t="str">
        <f t="shared" si="35"/>
        <v>OECD_USA</v>
      </c>
      <c r="CF688" s="21">
        <f>IF(ISNUMBER(Table1[[#This Row],[concrete]]),Table1[[#This Row],[concrete]],IF(AND(ISNUMBER(Table1[[#This Row],[cement]]),ISNUMBER(Table1[[#This Row],[aggregates]])),Table1[[#This Row],[cement]]+Table1[[#This Row],[aggregates]],""))</f>
        <v>99.597295253664797</v>
      </c>
    </row>
    <row r="689" spans="1:84">
      <c r="A689" s="10">
        <v>687</v>
      </c>
      <c r="B689" s="21" t="s">
        <v>544</v>
      </c>
      <c r="C689" s="21"/>
      <c r="F689" s="120">
        <v>5.9136045167189302</v>
      </c>
      <c r="G689" s="120"/>
      <c r="J689" s="120">
        <v>72.292607805242497</v>
      </c>
      <c r="M689" s="120">
        <v>111.865555557248</v>
      </c>
      <c r="N689" s="120">
        <v>18.620319586219502</v>
      </c>
      <c r="O689" s="120">
        <v>72.417405890378006</v>
      </c>
      <c r="S689" s="120">
        <v>28.995278565526402</v>
      </c>
      <c r="AB689" s="120">
        <v>40.22</v>
      </c>
      <c r="AJ689" s="120">
        <v>2.4353383854485702</v>
      </c>
      <c r="AK689" s="120">
        <v>8.3811223392081509</v>
      </c>
      <c r="AL689" s="37" t="s">
        <v>1202</v>
      </c>
      <c r="AM689" s="70" t="s">
        <v>1190</v>
      </c>
      <c r="AN689" s="37" t="s">
        <v>118</v>
      </c>
      <c r="AO689" s="37" t="s">
        <v>118</v>
      </c>
      <c r="AP689" s="37" t="s">
        <v>763</v>
      </c>
      <c r="AQ689" s="37" t="s">
        <v>121</v>
      </c>
      <c r="AR689" s="37" t="s">
        <v>728</v>
      </c>
      <c r="AS689" s="37" t="s">
        <v>1210</v>
      </c>
      <c r="AT689" s="39">
        <v>2021</v>
      </c>
      <c r="AU689" s="21" t="s">
        <v>1208</v>
      </c>
      <c r="AV689" s="37" t="s">
        <v>1209</v>
      </c>
      <c r="AW689" s="37" t="s">
        <v>1152</v>
      </c>
      <c r="AX689" s="50" t="s">
        <v>1362</v>
      </c>
      <c r="AY689" s="21" t="str">
        <f>"https://doi.org/"&amp;Table1[[#This Row],[DOI]]</f>
        <v>https://doi.org/10.5334/bc.126</v>
      </c>
      <c r="AZ689" s="37" t="s">
        <v>1189</v>
      </c>
      <c r="BA689" s="21"/>
      <c r="BB689" s="21"/>
      <c r="BC689" s="37" t="s">
        <v>1211</v>
      </c>
      <c r="BD689" s="21"/>
      <c r="BE689" s="62" t="s">
        <v>1348</v>
      </c>
      <c r="BF689" s="21"/>
      <c r="BG689" s="21"/>
      <c r="BH689" s="21"/>
      <c r="BI689" s="21"/>
      <c r="BJ689" s="21"/>
      <c r="BK689" s="21"/>
      <c r="BL689" s="21"/>
      <c r="BM689" s="21"/>
      <c r="BN689" s="21"/>
      <c r="BO689" s="21"/>
      <c r="BP689" s="21"/>
      <c r="BQ689" s="21"/>
      <c r="BR689" s="21"/>
      <c r="BS689" s="21"/>
      <c r="BT689" s="21"/>
      <c r="BU689" s="21"/>
      <c r="BV689" s="21"/>
      <c r="BW689" s="63" t="s">
        <v>550</v>
      </c>
      <c r="BX689" s="23" t="str">
        <f>_xlfn.XLOOKUP(BW689,dimensions_items!$B$4:$B$35,dimensions_items!$C$4:$C$35,"NULL",0)</f>
        <v>R5.2OECD</v>
      </c>
      <c r="BY689" s="63" t="s">
        <v>25</v>
      </c>
      <c r="BZ689" s="63" t="s">
        <v>1598</v>
      </c>
      <c r="CA689" s="63" t="s">
        <v>18</v>
      </c>
      <c r="CB689" s="63" t="s">
        <v>23</v>
      </c>
      <c r="CC689" s="21" t="str">
        <f t="shared" si="33"/>
        <v>RS</v>
      </c>
      <c r="CD689" s="21" t="str">
        <f t="shared" si="34"/>
        <v>T</v>
      </c>
      <c r="CE689" s="21" t="str">
        <f t="shared" si="35"/>
        <v>OECD_USA</v>
      </c>
      <c r="CF689" s="21">
        <f>IF(ISNUMBER(Table1[[#This Row],[concrete]]),Table1[[#This Row],[concrete]],IF(AND(ISNUMBER(Table1[[#This Row],[cement]]),ISNUMBER(Table1[[#This Row],[aggregates]])),Table1[[#This Row],[cement]]+Table1[[#This Row],[aggregates]],""))</f>
        <v>111.865555557248</v>
      </c>
    </row>
    <row r="690" spans="1:84">
      <c r="A690" s="10">
        <v>688</v>
      </c>
      <c r="B690" s="21" t="s">
        <v>544</v>
      </c>
      <c r="C690" s="21"/>
      <c r="F690" s="120">
        <v>7.6979965504163301</v>
      </c>
      <c r="G690" s="120"/>
      <c r="J690" s="120">
        <v>44.067075594269603</v>
      </c>
      <c r="M690" s="120">
        <v>385.58755350051899</v>
      </c>
      <c r="N690" s="120">
        <v>41.653559628630497</v>
      </c>
      <c r="O690" s="120">
        <v>130.80200842320701</v>
      </c>
      <c r="S690" s="120">
        <v>19.084861125846299</v>
      </c>
      <c r="AB690" s="120">
        <v>75.099999999999994</v>
      </c>
      <c r="AJ690" s="120">
        <v>2.97724502186108</v>
      </c>
      <c r="AK690" s="120">
        <v>14.479583742009901</v>
      </c>
      <c r="AL690" s="37" t="s">
        <v>1204</v>
      </c>
      <c r="AM690" s="70">
        <v>1</v>
      </c>
      <c r="AN690" s="37" t="s">
        <v>118</v>
      </c>
      <c r="AO690" s="37" t="s">
        <v>118</v>
      </c>
      <c r="AP690" s="37" t="s">
        <v>763</v>
      </c>
      <c r="AQ690" s="37" t="s">
        <v>121</v>
      </c>
      <c r="AR690" s="37" t="s">
        <v>728</v>
      </c>
      <c r="AS690" s="37" t="s">
        <v>1210</v>
      </c>
      <c r="AT690" s="39">
        <v>2021</v>
      </c>
      <c r="AU690" s="21" t="s">
        <v>1208</v>
      </c>
      <c r="AV690" s="37" t="s">
        <v>1209</v>
      </c>
      <c r="AW690" s="37" t="s">
        <v>1152</v>
      </c>
      <c r="AX690" s="50" t="s">
        <v>1362</v>
      </c>
      <c r="AY690" s="21" t="str">
        <f>"https://doi.org/"&amp;Table1[[#This Row],[DOI]]</f>
        <v>https://doi.org/10.5334/bc.126</v>
      </c>
      <c r="AZ690" s="37" t="s">
        <v>1189</v>
      </c>
      <c r="BA690" s="21"/>
      <c r="BB690" s="21"/>
      <c r="BC690" s="37" t="s">
        <v>1211</v>
      </c>
      <c r="BD690" s="21"/>
      <c r="BE690" s="62" t="s">
        <v>1348</v>
      </c>
      <c r="BF690" s="21"/>
      <c r="BG690" s="21"/>
      <c r="BH690" s="21"/>
      <c r="BI690" s="21"/>
      <c r="BJ690" s="21"/>
      <c r="BK690" s="21"/>
      <c r="BL690" s="21"/>
      <c r="BM690" s="21"/>
      <c r="BN690" s="21"/>
      <c r="BO690" s="21"/>
      <c r="BP690" s="21"/>
      <c r="BQ690" s="21"/>
      <c r="BR690" s="21"/>
      <c r="BS690" s="21"/>
      <c r="BT690" s="21"/>
      <c r="BU690" s="21"/>
      <c r="BV690" s="21"/>
      <c r="BW690" s="63" t="s">
        <v>550</v>
      </c>
      <c r="BX690" s="23" t="str">
        <f>_xlfn.XLOOKUP(BW690,dimensions_items!$B$4:$B$35,dimensions_items!$C$4:$C$35,"NULL",0)</f>
        <v>R5.2OECD</v>
      </c>
      <c r="BY690" s="63" t="s">
        <v>25</v>
      </c>
      <c r="BZ690" s="63" t="s">
        <v>1494</v>
      </c>
      <c r="CA690" s="63" t="s">
        <v>18</v>
      </c>
      <c r="CB690" s="63" t="s">
        <v>23</v>
      </c>
      <c r="CC690" s="21" t="str">
        <f t="shared" si="33"/>
        <v>RS</v>
      </c>
      <c r="CD690" s="21" t="str">
        <f t="shared" si="34"/>
        <v>M</v>
      </c>
      <c r="CE690" s="21" t="str">
        <f t="shared" si="35"/>
        <v>OECD_USA</v>
      </c>
      <c r="CF690" s="21">
        <f>IF(ISNUMBER(Table1[[#This Row],[concrete]]),Table1[[#This Row],[concrete]],IF(AND(ISNUMBER(Table1[[#This Row],[cement]]),ISNUMBER(Table1[[#This Row],[aggregates]])),Table1[[#This Row],[cement]]+Table1[[#This Row],[aggregates]],""))</f>
        <v>385.58755350051899</v>
      </c>
    </row>
    <row r="691" spans="1:84">
      <c r="A691" s="10">
        <v>689</v>
      </c>
      <c r="B691" s="21" t="s">
        <v>544</v>
      </c>
      <c r="C691" s="21"/>
      <c r="F691" s="120">
        <v>6.7344506923401699</v>
      </c>
      <c r="G691" s="120"/>
      <c r="J691" s="120">
        <v>39.780596412319198</v>
      </c>
      <c r="M691" s="120">
        <v>285.52350293023397</v>
      </c>
      <c r="N691" s="120">
        <v>35.314868356372102</v>
      </c>
      <c r="O691" s="120">
        <v>109.952288602512</v>
      </c>
      <c r="S691" s="120">
        <v>17.203722930096799</v>
      </c>
      <c r="AB691" s="120">
        <v>61.64</v>
      </c>
      <c r="AJ691" s="120">
        <v>2.9638506706110799</v>
      </c>
      <c r="AK691" s="120">
        <v>12.010685749897601</v>
      </c>
      <c r="AL691" s="37" t="s">
        <v>1204</v>
      </c>
      <c r="AM691" s="70">
        <v>1</v>
      </c>
      <c r="AN691" s="37" t="s">
        <v>118</v>
      </c>
      <c r="AO691" s="37" t="s">
        <v>118</v>
      </c>
      <c r="AP691" s="37" t="s">
        <v>763</v>
      </c>
      <c r="AQ691" s="37" t="s">
        <v>121</v>
      </c>
      <c r="AR691" s="37" t="s">
        <v>728</v>
      </c>
      <c r="AS691" s="37" t="s">
        <v>1210</v>
      </c>
      <c r="AT691" s="39">
        <v>2021</v>
      </c>
      <c r="AU691" s="21" t="s">
        <v>1208</v>
      </c>
      <c r="AV691" s="37" t="s">
        <v>1209</v>
      </c>
      <c r="AW691" s="37" t="s">
        <v>1152</v>
      </c>
      <c r="AX691" s="50" t="s">
        <v>1362</v>
      </c>
      <c r="AY691" s="21" t="str">
        <f>"https://doi.org/"&amp;Table1[[#This Row],[DOI]]</f>
        <v>https://doi.org/10.5334/bc.126</v>
      </c>
      <c r="AZ691" s="37" t="s">
        <v>1189</v>
      </c>
      <c r="BA691" s="21"/>
      <c r="BB691" s="21"/>
      <c r="BC691" s="37" t="s">
        <v>1211</v>
      </c>
      <c r="BD691" s="21"/>
      <c r="BE691" s="62" t="s">
        <v>1348</v>
      </c>
      <c r="BF691" s="21"/>
      <c r="BG691" s="21"/>
      <c r="BH691" s="21"/>
      <c r="BI691" s="21"/>
      <c r="BJ691" s="21"/>
      <c r="BK691" s="21"/>
      <c r="BL691" s="21"/>
      <c r="BM691" s="21"/>
      <c r="BN691" s="21"/>
      <c r="BO691" s="21"/>
      <c r="BP691" s="21"/>
      <c r="BQ691" s="21"/>
      <c r="BR691" s="21"/>
      <c r="BS691" s="21"/>
      <c r="BT691" s="21"/>
      <c r="BU691" s="21"/>
      <c r="BV691" s="21"/>
      <c r="BW691" s="63" t="s">
        <v>550</v>
      </c>
      <c r="BX691" s="23" t="str">
        <f>_xlfn.XLOOKUP(BW691,dimensions_items!$B$4:$B$35,dimensions_items!$C$4:$C$35,"NULL",0)</f>
        <v>R5.2OECD</v>
      </c>
      <c r="BY691" s="63" t="s">
        <v>25</v>
      </c>
      <c r="BZ691" s="63" t="s">
        <v>1494</v>
      </c>
      <c r="CA691" s="63" t="s">
        <v>18</v>
      </c>
      <c r="CB691" s="63" t="s">
        <v>23</v>
      </c>
      <c r="CC691" s="21" t="str">
        <f t="shared" si="33"/>
        <v>RS</v>
      </c>
      <c r="CD691" s="21" t="str">
        <f t="shared" si="34"/>
        <v>M</v>
      </c>
      <c r="CE691" s="21" t="str">
        <f t="shared" si="35"/>
        <v>OECD_USA</v>
      </c>
      <c r="CF691" s="21">
        <f>IF(ISNUMBER(Table1[[#This Row],[concrete]]),Table1[[#This Row],[concrete]],IF(AND(ISNUMBER(Table1[[#This Row],[cement]]),ISNUMBER(Table1[[#This Row],[aggregates]])),Table1[[#This Row],[cement]]+Table1[[#This Row],[aggregates]],""))</f>
        <v>285.52350293023397</v>
      </c>
    </row>
    <row r="692" spans="1:84">
      <c r="A692" s="10">
        <v>690</v>
      </c>
      <c r="B692" s="21" t="s">
        <v>544</v>
      </c>
      <c r="C692" s="21"/>
      <c r="F692" s="120">
        <v>10.8743450649738</v>
      </c>
      <c r="G692" s="120"/>
      <c r="J692" s="120">
        <v>50.6769840749336</v>
      </c>
      <c r="M692" s="120">
        <v>596.47288490894005</v>
      </c>
      <c r="N692" s="120">
        <v>63.669989267219798</v>
      </c>
      <c r="O692" s="120">
        <v>200.403229356775</v>
      </c>
      <c r="S692" s="120">
        <v>25.125603470188199</v>
      </c>
      <c r="AB692" s="120">
        <v>88.52</v>
      </c>
      <c r="AJ692" s="120">
        <v>3.7866410263778598</v>
      </c>
      <c r="AK692" s="120">
        <v>19.959841885605101</v>
      </c>
      <c r="AL692" s="37" t="s">
        <v>1203</v>
      </c>
      <c r="AM692" s="70">
        <v>1</v>
      </c>
      <c r="AN692" s="37" t="s">
        <v>118</v>
      </c>
      <c r="AO692" s="37" t="s">
        <v>118</v>
      </c>
      <c r="AP692" s="37" t="s">
        <v>763</v>
      </c>
      <c r="AQ692" s="37" t="s">
        <v>121</v>
      </c>
      <c r="AR692" s="37" t="s">
        <v>728</v>
      </c>
      <c r="AS692" s="37" t="s">
        <v>1210</v>
      </c>
      <c r="AT692" s="39">
        <v>2021</v>
      </c>
      <c r="AU692" s="21" t="s">
        <v>1208</v>
      </c>
      <c r="AV692" s="37" t="s">
        <v>1209</v>
      </c>
      <c r="AW692" s="37" t="s">
        <v>1152</v>
      </c>
      <c r="AX692" s="50" t="s">
        <v>1362</v>
      </c>
      <c r="AY692" s="21" t="str">
        <f>"https://doi.org/"&amp;Table1[[#This Row],[DOI]]</f>
        <v>https://doi.org/10.5334/bc.126</v>
      </c>
      <c r="AZ692" s="37" t="s">
        <v>1189</v>
      </c>
      <c r="BA692" s="21"/>
      <c r="BB692" s="21"/>
      <c r="BC692" s="37" t="s">
        <v>1211</v>
      </c>
      <c r="BD692" s="21"/>
      <c r="BE692" s="62" t="s">
        <v>1348</v>
      </c>
      <c r="BF692" s="21"/>
      <c r="BG692" s="21"/>
      <c r="BH692" s="21"/>
      <c r="BI692" s="21"/>
      <c r="BJ692" s="21"/>
      <c r="BK692" s="21"/>
      <c r="BL692" s="21"/>
      <c r="BM692" s="21"/>
      <c r="BN692" s="21"/>
      <c r="BO692" s="21"/>
      <c r="BP692" s="21"/>
      <c r="BQ692" s="21"/>
      <c r="BR692" s="21"/>
      <c r="BS692" s="21"/>
      <c r="BT692" s="21"/>
      <c r="BU692" s="21"/>
      <c r="BV692" s="21"/>
      <c r="BW692" s="63" t="s">
        <v>550</v>
      </c>
      <c r="BX692" s="23" t="str">
        <f>_xlfn.XLOOKUP(BW692,dimensions_items!$B$4:$B$35,dimensions_items!$C$4:$C$35,"NULL",0)</f>
        <v>R5.2OECD</v>
      </c>
      <c r="BY692" s="63" t="s">
        <v>25</v>
      </c>
      <c r="BZ692" s="63" t="s">
        <v>1494</v>
      </c>
      <c r="CA692" s="63" t="s">
        <v>18</v>
      </c>
      <c r="CB692" s="63" t="s">
        <v>23</v>
      </c>
      <c r="CC692" s="21" t="str">
        <f t="shared" si="33"/>
        <v>RS</v>
      </c>
      <c r="CD692" s="21" t="str">
        <f t="shared" si="34"/>
        <v>M</v>
      </c>
      <c r="CE692" s="21" t="str">
        <f t="shared" si="35"/>
        <v>OECD_USA</v>
      </c>
      <c r="CF692" s="21">
        <f>IF(ISNUMBER(Table1[[#This Row],[concrete]]),Table1[[#This Row],[concrete]],IF(AND(ISNUMBER(Table1[[#This Row],[cement]]),ISNUMBER(Table1[[#This Row],[aggregates]])),Table1[[#This Row],[cement]]+Table1[[#This Row],[aggregates]],""))</f>
        <v>596.47288490894005</v>
      </c>
    </row>
    <row r="693" spans="1:84">
      <c r="A693" s="10">
        <v>691</v>
      </c>
      <c r="B693" s="21" t="s">
        <v>544</v>
      </c>
      <c r="C693" s="21"/>
      <c r="F693" s="120">
        <v>9.1080041434937495</v>
      </c>
      <c r="G693" s="120"/>
      <c r="J693" s="120">
        <v>43.014009932550302</v>
      </c>
      <c r="M693" s="120">
        <v>415.41475522643799</v>
      </c>
      <c r="N693" s="120">
        <v>51.400174668768997</v>
      </c>
      <c r="O693" s="120">
        <v>160.07057761056001</v>
      </c>
      <c r="S693" s="120">
        <v>21.493186194404299</v>
      </c>
      <c r="AB693" s="120">
        <v>65.08</v>
      </c>
      <c r="AJ693" s="120">
        <v>3.7579388451278599</v>
      </c>
      <c r="AK693" s="120">
        <v>15.412037267756601</v>
      </c>
      <c r="AL693" s="37" t="s">
        <v>1203</v>
      </c>
      <c r="AM693" s="70">
        <v>1</v>
      </c>
      <c r="AN693" s="37" t="s">
        <v>118</v>
      </c>
      <c r="AO693" s="37" t="s">
        <v>118</v>
      </c>
      <c r="AP693" s="37" t="s">
        <v>763</v>
      </c>
      <c r="AQ693" s="37" t="s">
        <v>121</v>
      </c>
      <c r="AR693" s="37" t="s">
        <v>728</v>
      </c>
      <c r="AS693" s="37" t="s">
        <v>1210</v>
      </c>
      <c r="AT693" s="39">
        <v>2021</v>
      </c>
      <c r="AU693" s="21" t="s">
        <v>1208</v>
      </c>
      <c r="AV693" s="37" t="s">
        <v>1209</v>
      </c>
      <c r="AW693" s="37" t="s">
        <v>1152</v>
      </c>
      <c r="AX693" s="50" t="s">
        <v>1362</v>
      </c>
      <c r="AY693" s="21" t="str">
        <f>"https://doi.org/"&amp;Table1[[#This Row],[DOI]]</f>
        <v>https://doi.org/10.5334/bc.126</v>
      </c>
      <c r="AZ693" s="37" t="s">
        <v>1189</v>
      </c>
      <c r="BA693" s="21"/>
      <c r="BB693" s="21"/>
      <c r="BC693" s="37" t="s">
        <v>1211</v>
      </c>
      <c r="BD693" s="21"/>
      <c r="BE693" s="62" t="s">
        <v>1348</v>
      </c>
      <c r="BF693" s="21"/>
      <c r="BG693" s="21"/>
      <c r="BH693" s="21"/>
      <c r="BI693" s="21"/>
      <c r="BJ693" s="21"/>
      <c r="BK693" s="21"/>
      <c r="BL693" s="21"/>
      <c r="BM693" s="21"/>
      <c r="BN693" s="21"/>
      <c r="BO693" s="21"/>
      <c r="BP693" s="21"/>
      <c r="BQ693" s="21"/>
      <c r="BR693" s="21"/>
      <c r="BS693" s="21"/>
      <c r="BT693" s="21"/>
      <c r="BU693" s="21"/>
      <c r="BV693" s="21"/>
      <c r="BW693" s="63" t="s">
        <v>550</v>
      </c>
      <c r="BX693" s="23" t="str">
        <f>_xlfn.XLOOKUP(BW693,dimensions_items!$B$4:$B$35,dimensions_items!$C$4:$C$35,"NULL",0)</f>
        <v>R5.2OECD</v>
      </c>
      <c r="BY693" s="63" t="s">
        <v>25</v>
      </c>
      <c r="BZ693" s="63" t="s">
        <v>1494</v>
      </c>
      <c r="CA693" s="63" t="s">
        <v>18</v>
      </c>
      <c r="CB693" s="63" t="s">
        <v>23</v>
      </c>
      <c r="CC693" s="21" t="str">
        <f t="shared" si="33"/>
        <v>RS</v>
      </c>
      <c r="CD693" s="21" t="str">
        <f t="shared" si="34"/>
        <v>M</v>
      </c>
      <c r="CE693" s="21" t="str">
        <f t="shared" si="35"/>
        <v>OECD_USA</v>
      </c>
      <c r="CF693" s="21">
        <f>IF(ISNUMBER(Table1[[#This Row],[concrete]]),Table1[[#This Row],[concrete]],IF(AND(ISNUMBER(Table1[[#This Row],[cement]]),ISNUMBER(Table1[[#This Row],[aggregates]])),Table1[[#This Row],[cement]]+Table1[[#This Row],[aggregates]],""))</f>
        <v>415.41475522643799</v>
      </c>
    </row>
    <row r="694" spans="1:84">
      <c r="A694" s="10">
        <v>692</v>
      </c>
      <c r="B694" s="21" t="s">
        <v>544</v>
      </c>
      <c r="C694" s="21"/>
      <c r="F694" s="120">
        <v>7.5502898147910802</v>
      </c>
      <c r="G694" s="120"/>
      <c r="J694" s="120">
        <v>43.602964677508098</v>
      </c>
      <c r="M694" s="120">
        <v>395.01933988526599</v>
      </c>
      <c r="N694" s="120">
        <v>44.9667497871636</v>
      </c>
      <c r="O694" s="120">
        <v>143.68401798944799</v>
      </c>
      <c r="S694" s="120">
        <v>21.906014813377499</v>
      </c>
      <c r="AB694" s="120">
        <v>48.98</v>
      </c>
      <c r="AJ694" s="120">
        <v>2.7174910187716699</v>
      </c>
      <c r="AK694" s="120">
        <v>13.272288142271</v>
      </c>
      <c r="AL694" s="37" t="s">
        <v>1204</v>
      </c>
      <c r="AM694" s="70" t="s">
        <v>1190</v>
      </c>
      <c r="AN694" s="37" t="s">
        <v>118</v>
      </c>
      <c r="AO694" s="37" t="s">
        <v>118</v>
      </c>
      <c r="AP694" s="37" t="s">
        <v>763</v>
      </c>
      <c r="AQ694" s="37" t="s">
        <v>121</v>
      </c>
      <c r="AR694" s="37" t="s">
        <v>728</v>
      </c>
      <c r="AS694" s="37" t="s">
        <v>1210</v>
      </c>
      <c r="AT694" s="39">
        <v>2021</v>
      </c>
      <c r="AU694" s="21" t="s">
        <v>1208</v>
      </c>
      <c r="AV694" s="37" t="s">
        <v>1209</v>
      </c>
      <c r="AW694" s="37" t="s">
        <v>1152</v>
      </c>
      <c r="AX694" s="50" t="s">
        <v>1362</v>
      </c>
      <c r="AY694" s="21" t="str">
        <f>"https://doi.org/"&amp;Table1[[#This Row],[DOI]]</f>
        <v>https://doi.org/10.5334/bc.126</v>
      </c>
      <c r="AZ694" s="37" t="s">
        <v>1189</v>
      </c>
      <c r="BA694" s="21"/>
      <c r="BB694" s="21"/>
      <c r="BC694" s="37" t="s">
        <v>1211</v>
      </c>
      <c r="BD694" s="21"/>
      <c r="BE694" s="62" t="s">
        <v>1348</v>
      </c>
      <c r="BF694" s="21"/>
      <c r="BG694" s="21"/>
      <c r="BH694" s="21"/>
      <c r="BI694" s="21"/>
      <c r="BJ694" s="21"/>
      <c r="BK694" s="21"/>
      <c r="BL694" s="21"/>
      <c r="BM694" s="21"/>
      <c r="BN694" s="21"/>
      <c r="BO694" s="21"/>
      <c r="BP694" s="21"/>
      <c r="BQ694" s="21"/>
      <c r="BR694" s="21"/>
      <c r="BS694" s="21"/>
      <c r="BT694" s="21"/>
      <c r="BU694" s="21"/>
      <c r="BV694" s="21"/>
      <c r="BW694" s="63" t="s">
        <v>550</v>
      </c>
      <c r="BX694" s="23" t="str">
        <f>_xlfn.XLOOKUP(BW694,dimensions_items!$B$4:$B$35,dimensions_items!$C$4:$C$35,"NULL",0)</f>
        <v>R5.2OECD</v>
      </c>
      <c r="BY694" s="63" t="s">
        <v>25</v>
      </c>
      <c r="BZ694" s="63" t="s">
        <v>1494</v>
      </c>
      <c r="CA694" s="63" t="s">
        <v>18</v>
      </c>
      <c r="CB694" s="63" t="s">
        <v>23</v>
      </c>
      <c r="CC694" s="21" t="str">
        <f t="shared" si="33"/>
        <v>RS</v>
      </c>
      <c r="CD694" s="21" t="str">
        <f t="shared" si="34"/>
        <v>M</v>
      </c>
      <c r="CE694" s="21" t="str">
        <f t="shared" si="35"/>
        <v>OECD_USA</v>
      </c>
      <c r="CF694" s="21">
        <f>IF(ISNUMBER(Table1[[#This Row],[concrete]]),Table1[[#This Row],[concrete]],IF(AND(ISNUMBER(Table1[[#This Row],[cement]]),ISNUMBER(Table1[[#This Row],[aggregates]])),Table1[[#This Row],[cement]]+Table1[[#This Row],[aggregates]],""))</f>
        <v>395.01933988526599</v>
      </c>
    </row>
    <row r="695" spans="1:84">
      <c r="A695" s="10">
        <v>693</v>
      </c>
      <c r="B695" s="21" t="s">
        <v>544</v>
      </c>
      <c r="C695" s="21"/>
      <c r="F695" s="120">
        <v>6.6434393621509198</v>
      </c>
      <c r="G695" s="120"/>
      <c r="J695" s="120">
        <v>39.3166535122688</v>
      </c>
      <c r="M695" s="120">
        <v>306.07690125647503</v>
      </c>
      <c r="N695" s="120">
        <v>39.065756938508997</v>
      </c>
      <c r="O695" s="120">
        <v>124.282737935044</v>
      </c>
      <c r="S695" s="120">
        <v>20.1577409984443</v>
      </c>
      <c r="AB695" s="120">
        <v>35.520000000000003</v>
      </c>
      <c r="AJ695" s="120">
        <v>2.7040966675216702</v>
      </c>
      <c r="AK695" s="120">
        <v>10.9069700392331</v>
      </c>
      <c r="AL695" s="37" t="s">
        <v>1204</v>
      </c>
      <c r="AM695" s="70" t="s">
        <v>1190</v>
      </c>
      <c r="AN695" s="37" t="s">
        <v>118</v>
      </c>
      <c r="AO695" s="37" t="s">
        <v>118</v>
      </c>
      <c r="AP695" s="37" t="s">
        <v>763</v>
      </c>
      <c r="AQ695" s="37" t="s">
        <v>121</v>
      </c>
      <c r="AR695" s="37" t="s">
        <v>728</v>
      </c>
      <c r="AS695" s="37" t="s">
        <v>1210</v>
      </c>
      <c r="AT695" s="39">
        <v>2021</v>
      </c>
      <c r="AU695" s="21" t="s">
        <v>1208</v>
      </c>
      <c r="AV695" s="37" t="s">
        <v>1209</v>
      </c>
      <c r="AW695" s="37" t="s">
        <v>1152</v>
      </c>
      <c r="AX695" s="50" t="s">
        <v>1362</v>
      </c>
      <c r="AY695" s="21" t="str">
        <f>"https://doi.org/"&amp;Table1[[#This Row],[DOI]]</f>
        <v>https://doi.org/10.5334/bc.126</v>
      </c>
      <c r="AZ695" s="37" t="s">
        <v>1189</v>
      </c>
      <c r="BA695" s="21"/>
      <c r="BB695" s="21"/>
      <c r="BC695" s="37" t="s">
        <v>1211</v>
      </c>
      <c r="BD695" s="21"/>
      <c r="BE695" s="62" t="s">
        <v>1348</v>
      </c>
      <c r="BF695" s="21"/>
      <c r="BG695" s="21"/>
      <c r="BH695" s="21"/>
      <c r="BI695" s="21"/>
      <c r="BJ695" s="21"/>
      <c r="BK695" s="21"/>
      <c r="BL695" s="21"/>
      <c r="BM695" s="21"/>
      <c r="BN695" s="21"/>
      <c r="BO695" s="21"/>
      <c r="BP695" s="21"/>
      <c r="BQ695" s="21"/>
      <c r="BR695" s="21"/>
      <c r="BS695" s="21"/>
      <c r="BT695" s="21"/>
      <c r="BU695" s="21"/>
      <c r="BV695" s="21"/>
      <c r="BW695" s="63" t="s">
        <v>550</v>
      </c>
      <c r="BX695" s="23" t="str">
        <f>_xlfn.XLOOKUP(BW695,dimensions_items!$B$4:$B$35,dimensions_items!$C$4:$C$35,"NULL",0)</f>
        <v>R5.2OECD</v>
      </c>
      <c r="BY695" s="63" t="s">
        <v>25</v>
      </c>
      <c r="BZ695" s="63" t="s">
        <v>1494</v>
      </c>
      <c r="CA695" s="63" t="s">
        <v>18</v>
      </c>
      <c r="CB695" s="63" t="s">
        <v>23</v>
      </c>
      <c r="CC695" s="21" t="str">
        <f t="shared" si="33"/>
        <v>RS</v>
      </c>
      <c r="CD695" s="21" t="str">
        <f t="shared" si="34"/>
        <v>M</v>
      </c>
      <c r="CE695" s="21" t="str">
        <f t="shared" si="35"/>
        <v>OECD_USA</v>
      </c>
      <c r="CF695" s="21">
        <f>IF(ISNUMBER(Table1[[#This Row],[concrete]]),Table1[[#This Row],[concrete]],IF(AND(ISNUMBER(Table1[[#This Row],[cement]]),ISNUMBER(Table1[[#This Row],[aggregates]])),Table1[[#This Row],[cement]]+Table1[[#This Row],[aggregates]],""))</f>
        <v>306.07690125647503</v>
      </c>
    </row>
    <row r="696" spans="1:84">
      <c r="A696" s="10">
        <v>694</v>
      </c>
      <c r="B696" s="21" t="s">
        <v>544</v>
      </c>
      <c r="C696" s="21"/>
      <c r="F696" s="120">
        <v>9.1312171835780394</v>
      </c>
      <c r="G696" s="120"/>
      <c r="J696" s="120">
        <v>47.005129249215798</v>
      </c>
      <c r="M696" s="120">
        <v>431.314918501855</v>
      </c>
      <c r="N696" s="120">
        <v>54.685674474683701</v>
      </c>
      <c r="O696" s="120">
        <v>175.02872725506001</v>
      </c>
      <c r="S696" s="120">
        <v>28.995278565526402</v>
      </c>
      <c r="AB696" s="120">
        <v>50.22</v>
      </c>
      <c r="AJ696" s="120">
        <v>3.6899608412678599</v>
      </c>
      <c r="AK696" s="120">
        <v>14.708323241943599</v>
      </c>
      <c r="AL696" s="37" t="s">
        <v>1203</v>
      </c>
      <c r="AM696" s="70" t="s">
        <v>1190</v>
      </c>
      <c r="AN696" s="37" t="s">
        <v>118</v>
      </c>
      <c r="AO696" s="37" t="s">
        <v>118</v>
      </c>
      <c r="AP696" s="37" t="s">
        <v>763</v>
      </c>
      <c r="AQ696" s="37" t="s">
        <v>121</v>
      </c>
      <c r="AR696" s="37" t="s">
        <v>728</v>
      </c>
      <c r="AS696" s="37" t="s">
        <v>1210</v>
      </c>
      <c r="AT696" s="39">
        <v>2021</v>
      </c>
      <c r="AU696" s="21" t="s">
        <v>1208</v>
      </c>
      <c r="AV696" s="37" t="s">
        <v>1209</v>
      </c>
      <c r="AW696" s="37" t="s">
        <v>1152</v>
      </c>
      <c r="AX696" s="50" t="s">
        <v>1362</v>
      </c>
      <c r="AY696" s="21" t="str">
        <f>"https://doi.org/"&amp;Table1[[#This Row],[DOI]]</f>
        <v>https://doi.org/10.5334/bc.126</v>
      </c>
      <c r="AZ696" s="37" t="s">
        <v>1189</v>
      </c>
      <c r="BA696" s="21"/>
      <c r="BB696" s="21"/>
      <c r="BC696" s="37" t="s">
        <v>1211</v>
      </c>
      <c r="BD696" s="21"/>
      <c r="BE696" s="62" t="s">
        <v>1348</v>
      </c>
      <c r="BF696" s="21"/>
      <c r="BG696" s="21"/>
      <c r="BH696" s="21"/>
      <c r="BI696" s="21"/>
      <c r="BJ696" s="21"/>
      <c r="BK696" s="21"/>
      <c r="BL696" s="21"/>
      <c r="BM696" s="21"/>
      <c r="BN696" s="21"/>
      <c r="BO696" s="21"/>
      <c r="BP696" s="21"/>
      <c r="BQ696" s="21"/>
      <c r="BR696" s="21"/>
      <c r="BS696" s="21"/>
      <c r="BT696" s="21"/>
      <c r="BU696" s="21"/>
      <c r="BV696" s="21"/>
      <c r="BW696" s="63" t="s">
        <v>550</v>
      </c>
      <c r="BX696" s="23" t="str">
        <f>_xlfn.XLOOKUP(BW696,dimensions_items!$B$4:$B$35,dimensions_items!$C$4:$C$35,"NULL",0)</f>
        <v>R5.2OECD</v>
      </c>
      <c r="BY696" s="63" t="s">
        <v>25</v>
      </c>
      <c r="BZ696" s="63" t="s">
        <v>1494</v>
      </c>
      <c r="CA696" s="63" t="s">
        <v>18</v>
      </c>
      <c r="CB696" s="63" t="s">
        <v>23</v>
      </c>
      <c r="CC696" s="21" t="str">
        <f t="shared" si="33"/>
        <v>RS</v>
      </c>
      <c r="CD696" s="21" t="str">
        <f t="shared" si="34"/>
        <v>M</v>
      </c>
      <c r="CE696" s="21" t="str">
        <f t="shared" si="35"/>
        <v>OECD_USA</v>
      </c>
      <c r="CF696" s="21">
        <f>IF(ISNUMBER(Table1[[#This Row],[concrete]]),Table1[[#This Row],[concrete]],IF(AND(ISNUMBER(Table1[[#This Row],[cement]]),ISNUMBER(Table1[[#This Row],[aggregates]])),Table1[[#This Row],[cement]]+Table1[[#This Row],[aggregates]],""))</f>
        <v>431.314918501855</v>
      </c>
    </row>
    <row r="697" spans="1:84">
      <c r="A697" s="10">
        <v>695</v>
      </c>
      <c r="B697" s="21" t="s">
        <v>544</v>
      </c>
      <c r="C697" s="21"/>
      <c r="F697" s="120">
        <v>13.341566602655</v>
      </c>
      <c r="G697" s="120"/>
      <c r="J697" s="120">
        <v>69.071498542373206</v>
      </c>
      <c r="M697" s="120">
        <v>53.670728900501899</v>
      </c>
      <c r="N697" s="120">
        <v>5.3424927159643198</v>
      </c>
      <c r="O697" s="120">
        <v>25.9492503346838</v>
      </c>
      <c r="S697" s="120">
        <v>17.203722930096799</v>
      </c>
      <c r="AB697" s="120">
        <v>61.64</v>
      </c>
      <c r="AJ697" s="120">
        <v>2.2731147455957501</v>
      </c>
      <c r="AK697" s="120">
        <v>6.9406189959863198</v>
      </c>
      <c r="AL697" s="37" t="s">
        <v>1205</v>
      </c>
      <c r="AM697" s="70">
        <v>1</v>
      </c>
      <c r="AN697" s="37" t="s">
        <v>118</v>
      </c>
      <c r="AO697" s="37" t="s">
        <v>118</v>
      </c>
      <c r="AP697" s="37" t="s">
        <v>763</v>
      </c>
      <c r="AQ697" s="37" t="s">
        <v>121</v>
      </c>
      <c r="AR697" s="37" t="s">
        <v>728</v>
      </c>
      <c r="AS697" s="37" t="s">
        <v>1210</v>
      </c>
      <c r="AT697" s="39">
        <v>2021</v>
      </c>
      <c r="AU697" s="21" t="s">
        <v>1208</v>
      </c>
      <c r="AV697" s="37" t="s">
        <v>1209</v>
      </c>
      <c r="AW697" s="37" t="s">
        <v>1152</v>
      </c>
      <c r="AX697" s="50" t="s">
        <v>1362</v>
      </c>
      <c r="AY697" s="21" t="str">
        <f>"https://doi.org/"&amp;Table1[[#This Row],[DOI]]</f>
        <v>https://doi.org/10.5334/bc.126</v>
      </c>
      <c r="AZ697" s="37" t="s">
        <v>1189</v>
      </c>
      <c r="BA697" s="21"/>
      <c r="BB697" s="21"/>
      <c r="BC697" s="37" t="s">
        <v>1211</v>
      </c>
      <c r="BD697" s="21"/>
      <c r="BE697" s="62" t="s">
        <v>1348</v>
      </c>
      <c r="BF697" s="21"/>
      <c r="BG697" s="21"/>
      <c r="BH697" s="21"/>
      <c r="BI697" s="21"/>
      <c r="BJ697" s="21"/>
      <c r="BK697" s="21"/>
      <c r="BL697" s="21"/>
      <c r="BM697" s="21"/>
      <c r="BN697" s="21"/>
      <c r="BO697" s="21"/>
      <c r="BP697" s="21"/>
      <c r="BQ697" s="21"/>
      <c r="BR697" s="21"/>
      <c r="BS697" s="21"/>
      <c r="BT697" s="21"/>
      <c r="BU697" s="21"/>
      <c r="BV697" s="21"/>
      <c r="BW697" s="63" t="s">
        <v>550</v>
      </c>
      <c r="BX697" s="23" t="str">
        <f>_xlfn.XLOOKUP(BW697,dimensions_items!$B$4:$B$35,dimensions_items!$C$4:$C$35,"NULL",0)</f>
        <v>R5.2OECD</v>
      </c>
      <c r="BY697" s="63" t="s">
        <v>25</v>
      </c>
      <c r="BZ697" s="101" t="s">
        <v>1598</v>
      </c>
      <c r="CA697" s="63" t="s">
        <v>18</v>
      </c>
      <c r="CB697" s="63" t="s">
        <v>23</v>
      </c>
      <c r="CC697" s="21" t="str">
        <f t="shared" si="33"/>
        <v>RS</v>
      </c>
      <c r="CD697" s="21" t="str">
        <f t="shared" si="34"/>
        <v>T</v>
      </c>
      <c r="CE697" s="21" t="str">
        <f t="shared" si="35"/>
        <v>OECD_USA</v>
      </c>
      <c r="CF697" s="21">
        <f>IF(ISNUMBER(Table1[[#This Row],[concrete]]),Table1[[#This Row],[concrete]],IF(AND(ISNUMBER(Table1[[#This Row],[cement]]),ISNUMBER(Table1[[#This Row],[aggregates]])),Table1[[#This Row],[cement]]+Table1[[#This Row],[aggregates]],""))</f>
        <v>53.670728900501899</v>
      </c>
    </row>
    <row r="698" spans="1:84">
      <c r="A698" s="10">
        <v>696</v>
      </c>
      <c r="B698" s="21" t="s">
        <v>544</v>
      </c>
      <c r="C698" s="21"/>
      <c r="F698" s="120">
        <v>13.29879036653</v>
      </c>
      <c r="G698" s="120"/>
      <c r="J698" s="120">
        <v>71.801500360443598</v>
      </c>
      <c r="M698" s="120">
        <v>51.462399915252099</v>
      </c>
      <c r="N698" s="120">
        <v>7.79230866306255</v>
      </c>
      <c r="O698" s="120">
        <v>37.848356363446698</v>
      </c>
      <c r="S698" s="120">
        <v>21.493186194404299</v>
      </c>
      <c r="AB698" s="120">
        <v>65.08</v>
      </c>
      <c r="AJ698" s="120">
        <v>2.6586521013503601</v>
      </c>
      <c r="AK698" s="120">
        <v>8.0880430796086102</v>
      </c>
      <c r="AL698" s="37" t="s">
        <v>1206</v>
      </c>
      <c r="AM698" s="70">
        <v>1</v>
      </c>
      <c r="AN698" s="37" t="s">
        <v>118</v>
      </c>
      <c r="AO698" s="37" t="s">
        <v>118</v>
      </c>
      <c r="AP698" s="37" t="s">
        <v>763</v>
      </c>
      <c r="AQ698" s="37" t="s">
        <v>121</v>
      </c>
      <c r="AR698" s="37" t="s">
        <v>728</v>
      </c>
      <c r="AS698" s="37" t="s">
        <v>1210</v>
      </c>
      <c r="AT698" s="39">
        <v>2021</v>
      </c>
      <c r="AU698" s="21" t="s">
        <v>1208</v>
      </c>
      <c r="AV698" s="37" t="s">
        <v>1209</v>
      </c>
      <c r="AW698" s="37" t="s">
        <v>1152</v>
      </c>
      <c r="AX698" s="50" t="s">
        <v>1362</v>
      </c>
      <c r="AY698" s="21" t="str">
        <f>"https://doi.org/"&amp;Table1[[#This Row],[DOI]]</f>
        <v>https://doi.org/10.5334/bc.126</v>
      </c>
      <c r="AZ698" s="37" t="s">
        <v>1189</v>
      </c>
      <c r="BA698" s="21"/>
      <c r="BB698" s="21"/>
      <c r="BC698" s="37" t="s">
        <v>1211</v>
      </c>
      <c r="BD698" s="21"/>
      <c r="BE698" s="62" t="s">
        <v>1348</v>
      </c>
      <c r="BF698" s="21"/>
      <c r="BG698" s="21"/>
      <c r="BH698" s="21"/>
      <c r="BI698" s="21"/>
      <c r="BJ698" s="21"/>
      <c r="BK698" s="21"/>
      <c r="BL698" s="21"/>
      <c r="BM698" s="21"/>
      <c r="BN698" s="21"/>
      <c r="BO698" s="21"/>
      <c r="BP698" s="21"/>
      <c r="BQ698" s="21"/>
      <c r="BR698" s="21"/>
      <c r="BS698" s="21"/>
      <c r="BT698" s="21"/>
      <c r="BU698" s="21"/>
      <c r="BV698" s="21"/>
      <c r="BW698" s="63" t="s">
        <v>550</v>
      </c>
      <c r="BX698" s="23" t="str">
        <f>_xlfn.XLOOKUP(BW698,dimensions_items!$B$4:$B$35,dimensions_items!$C$4:$C$35,"NULL",0)</f>
        <v>R5.2OECD</v>
      </c>
      <c r="BY698" s="63" t="s">
        <v>25</v>
      </c>
      <c r="BZ698" s="101" t="s">
        <v>1598</v>
      </c>
      <c r="CA698" s="63" t="s">
        <v>18</v>
      </c>
      <c r="CB698" s="63" t="s">
        <v>23</v>
      </c>
      <c r="CC698" s="21" t="str">
        <f t="shared" si="33"/>
        <v>RS</v>
      </c>
      <c r="CD698" s="21" t="str">
        <f t="shared" si="34"/>
        <v>T</v>
      </c>
      <c r="CE698" s="21" t="str">
        <f t="shared" si="35"/>
        <v>OECD_USA</v>
      </c>
      <c r="CF698" s="21">
        <f>IF(ISNUMBER(Table1[[#This Row],[concrete]]),Table1[[#This Row],[concrete]],IF(AND(ISNUMBER(Table1[[#This Row],[cement]]),ISNUMBER(Table1[[#This Row],[aggregates]])),Table1[[#This Row],[cement]]+Table1[[#This Row],[aggregates]],""))</f>
        <v>51.462399915252099</v>
      </c>
    </row>
    <row r="699" spans="1:84">
      <c r="A699" s="10">
        <v>697</v>
      </c>
      <c r="B699" s="21" t="s">
        <v>544</v>
      </c>
      <c r="C699" s="21"/>
      <c r="F699" s="120">
        <v>7.3064449458949996</v>
      </c>
      <c r="G699" s="120"/>
      <c r="J699" s="120">
        <v>61.199224470121301</v>
      </c>
      <c r="M699" s="120">
        <v>23.653009618565999</v>
      </c>
      <c r="N699" s="120">
        <v>6.9409691673234004</v>
      </c>
      <c r="O699" s="120">
        <v>33.713278812713703</v>
      </c>
      <c r="S699" s="120">
        <v>20.1577409984443</v>
      </c>
      <c r="AB699" s="120">
        <v>35.520000000000003</v>
      </c>
      <c r="AJ699" s="120">
        <v>1.78524639716629</v>
      </c>
      <c r="AK699" s="120">
        <v>5.4156303754360202</v>
      </c>
      <c r="AL699" s="37" t="s">
        <v>1205</v>
      </c>
      <c r="AM699" s="70" t="s">
        <v>1190</v>
      </c>
      <c r="AN699" s="37" t="s">
        <v>118</v>
      </c>
      <c r="AO699" s="37" t="s">
        <v>118</v>
      </c>
      <c r="AP699" s="37" t="s">
        <v>763</v>
      </c>
      <c r="AQ699" s="37" t="s">
        <v>121</v>
      </c>
      <c r="AR699" s="37" t="s">
        <v>728</v>
      </c>
      <c r="AS699" s="37" t="s">
        <v>1210</v>
      </c>
      <c r="AT699" s="39">
        <v>2021</v>
      </c>
      <c r="AU699" s="21" t="s">
        <v>1208</v>
      </c>
      <c r="AV699" s="37" t="s">
        <v>1209</v>
      </c>
      <c r="AW699" s="37" t="s">
        <v>1152</v>
      </c>
      <c r="AX699" s="50" t="s">
        <v>1362</v>
      </c>
      <c r="AY699" s="21" t="str">
        <f>"https://doi.org/"&amp;Table1[[#This Row],[DOI]]</f>
        <v>https://doi.org/10.5334/bc.126</v>
      </c>
      <c r="AZ699" s="37" t="s">
        <v>1189</v>
      </c>
      <c r="BA699" s="21"/>
      <c r="BB699" s="21"/>
      <c r="BC699" s="37" t="s">
        <v>1211</v>
      </c>
      <c r="BD699" s="21"/>
      <c r="BE699" s="62" t="s">
        <v>1348</v>
      </c>
      <c r="BF699" s="21"/>
      <c r="BG699" s="21"/>
      <c r="BH699" s="21"/>
      <c r="BI699" s="21"/>
      <c r="BJ699" s="21"/>
      <c r="BK699" s="21"/>
      <c r="BL699" s="21"/>
      <c r="BM699" s="21"/>
      <c r="BN699" s="21"/>
      <c r="BO699" s="21"/>
      <c r="BP699" s="21"/>
      <c r="BQ699" s="21"/>
      <c r="BR699" s="21"/>
      <c r="BS699" s="21"/>
      <c r="BT699" s="21"/>
      <c r="BU699" s="21"/>
      <c r="BV699" s="21"/>
      <c r="BW699" s="63" t="s">
        <v>550</v>
      </c>
      <c r="BX699" s="23" t="str">
        <f>_xlfn.XLOOKUP(BW699,dimensions_items!$B$4:$B$35,dimensions_items!$C$4:$C$35,"NULL",0)</f>
        <v>R5.2OECD</v>
      </c>
      <c r="BY699" s="63" t="s">
        <v>25</v>
      </c>
      <c r="BZ699" s="101" t="s">
        <v>1598</v>
      </c>
      <c r="CA699" s="63" t="s">
        <v>18</v>
      </c>
      <c r="CB699" s="63" t="s">
        <v>23</v>
      </c>
      <c r="CC699" s="21" t="str">
        <f t="shared" si="33"/>
        <v>RS</v>
      </c>
      <c r="CD699" s="21" t="str">
        <f t="shared" si="34"/>
        <v>T</v>
      </c>
      <c r="CE699" s="21" t="str">
        <f t="shared" si="35"/>
        <v>OECD_USA</v>
      </c>
      <c r="CF699" s="21">
        <f>IF(ISNUMBER(Table1[[#This Row],[concrete]]),Table1[[#This Row],[concrete]],IF(AND(ISNUMBER(Table1[[#This Row],[cement]]),ISNUMBER(Table1[[#This Row],[aggregates]])),Table1[[#This Row],[cement]]+Table1[[#This Row],[aggregates]],""))</f>
        <v>23.653009618565999</v>
      </c>
    </row>
    <row r="700" spans="1:84">
      <c r="A700" s="10">
        <v>698</v>
      </c>
      <c r="B700" s="21" t="s">
        <v>544</v>
      </c>
      <c r="C700" s="21"/>
      <c r="F700" s="120">
        <v>10.231332702022099</v>
      </c>
      <c r="G700" s="120"/>
      <c r="J700" s="120">
        <v>81.486560439602897</v>
      </c>
      <c r="M700" s="120">
        <v>34.308266610680697</v>
      </c>
      <c r="N700" s="120">
        <v>10.147427028212601</v>
      </c>
      <c r="O700" s="120">
        <v>49.287502708460998</v>
      </c>
      <c r="S700" s="120">
        <v>28.995278565526402</v>
      </c>
      <c r="AB700" s="120">
        <v>40.22</v>
      </c>
      <c r="AJ700" s="120">
        <v>2.29798230297411</v>
      </c>
      <c r="AK700" s="120">
        <v>7.0170916817131896</v>
      </c>
      <c r="AL700" s="37" t="s">
        <v>1206</v>
      </c>
      <c r="AM700" s="70" t="s">
        <v>1190</v>
      </c>
      <c r="AN700" s="37" t="s">
        <v>118</v>
      </c>
      <c r="AO700" s="37" t="s">
        <v>118</v>
      </c>
      <c r="AP700" s="37" t="s">
        <v>763</v>
      </c>
      <c r="AQ700" s="37" t="s">
        <v>121</v>
      </c>
      <c r="AR700" s="37" t="s">
        <v>728</v>
      </c>
      <c r="AS700" s="37" t="s">
        <v>1210</v>
      </c>
      <c r="AT700" s="39">
        <v>2021</v>
      </c>
      <c r="AU700" s="21" t="s">
        <v>1208</v>
      </c>
      <c r="AV700" s="37" t="s">
        <v>1209</v>
      </c>
      <c r="AW700" s="37" t="s">
        <v>1152</v>
      </c>
      <c r="AX700" s="50" t="s">
        <v>1362</v>
      </c>
      <c r="AY700" s="21" t="str">
        <f>"https://doi.org/"&amp;Table1[[#This Row],[DOI]]</f>
        <v>https://doi.org/10.5334/bc.126</v>
      </c>
      <c r="AZ700" s="37" t="s">
        <v>1189</v>
      </c>
      <c r="BA700" s="21"/>
      <c r="BB700" s="21"/>
      <c r="BC700" s="37" t="s">
        <v>1211</v>
      </c>
      <c r="BD700" s="21"/>
      <c r="BE700" s="62" t="s">
        <v>1348</v>
      </c>
      <c r="BF700" s="21"/>
      <c r="BG700" s="21"/>
      <c r="BH700" s="21"/>
      <c r="BI700" s="21"/>
      <c r="BJ700" s="21"/>
      <c r="BK700" s="21"/>
      <c r="BL700" s="21"/>
      <c r="BM700" s="21"/>
      <c r="BN700" s="21"/>
      <c r="BO700" s="21"/>
      <c r="BP700" s="21"/>
      <c r="BQ700" s="21"/>
      <c r="BR700" s="21"/>
      <c r="BS700" s="21"/>
      <c r="BT700" s="21"/>
      <c r="BU700" s="21"/>
      <c r="BV700" s="21"/>
      <c r="BW700" s="63" t="s">
        <v>550</v>
      </c>
      <c r="BX700" s="23" t="str">
        <f>_xlfn.XLOOKUP(BW700,dimensions_items!$B$4:$B$35,dimensions_items!$C$4:$C$35,"NULL",0)</f>
        <v>R5.2OECD</v>
      </c>
      <c r="BY700" s="63" t="s">
        <v>25</v>
      </c>
      <c r="BZ700" s="101" t="s">
        <v>1598</v>
      </c>
      <c r="CA700" s="63" t="s">
        <v>18</v>
      </c>
      <c r="CB700" s="63" t="s">
        <v>23</v>
      </c>
      <c r="CC700" s="21" t="str">
        <f t="shared" si="33"/>
        <v>RS</v>
      </c>
      <c r="CD700" s="21" t="str">
        <f t="shared" si="34"/>
        <v>T</v>
      </c>
      <c r="CE700" s="21" t="str">
        <f t="shared" si="35"/>
        <v>OECD_USA</v>
      </c>
      <c r="CF700" s="21">
        <f>IF(ISNUMBER(Table1[[#This Row],[concrete]]),Table1[[#This Row],[concrete]],IF(AND(ISNUMBER(Table1[[#This Row],[cement]]),ISNUMBER(Table1[[#This Row],[aggregates]])),Table1[[#This Row],[cement]]+Table1[[#This Row],[aggregates]],""))</f>
        <v>34.308266610680697</v>
      </c>
    </row>
    <row r="701" spans="1:84">
      <c r="A701" s="10">
        <v>699</v>
      </c>
      <c r="B701" s="21" t="s">
        <v>544</v>
      </c>
      <c r="C701" s="21"/>
      <c r="F701" s="120">
        <v>18.004686530415</v>
      </c>
      <c r="J701" s="120">
        <v>60.915302040414403</v>
      </c>
      <c r="M701" s="120">
        <v>39.793010870156401</v>
      </c>
      <c r="N701" s="120">
        <v>0</v>
      </c>
      <c r="O701" s="120">
        <v>0</v>
      </c>
      <c r="S701" s="120">
        <v>23.5169954348722</v>
      </c>
      <c r="AB701" s="120">
        <v>6.85</v>
      </c>
      <c r="AJ701" s="120">
        <v>3.1458885957595801</v>
      </c>
      <c r="AK701" s="120">
        <v>12.286587911980799</v>
      </c>
      <c r="AL701" s="37" t="s">
        <v>1205</v>
      </c>
      <c r="AM701" s="70">
        <v>1</v>
      </c>
      <c r="AN701" s="37" t="s">
        <v>118</v>
      </c>
      <c r="AO701" s="37" t="s">
        <v>118</v>
      </c>
      <c r="AP701" s="37" t="s">
        <v>763</v>
      </c>
      <c r="AQ701" s="37" t="s">
        <v>121</v>
      </c>
      <c r="AR701" s="37" t="s">
        <v>728</v>
      </c>
      <c r="AS701" s="37" t="s">
        <v>1210</v>
      </c>
      <c r="AT701" s="39">
        <v>2021</v>
      </c>
      <c r="AU701" s="21" t="s">
        <v>1208</v>
      </c>
      <c r="AV701" s="37" t="s">
        <v>1209</v>
      </c>
      <c r="AW701" s="37" t="s">
        <v>1152</v>
      </c>
      <c r="AX701" s="50" t="s">
        <v>1362</v>
      </c>
      <c r="AY701" s="21" t="str">
        <f>"https://doi.org/"&amp;Table1[[#This Row],[DOI]]</f>
        <v>https://doi.org/10.5334/bc.126</v>
      </c>
      <c r="AZ701" s="37" t="s">
        <v>1189</v>
      </c>
      <c r="BA701" s="21"/>
      <c r="BB701" s="21"/>
      <c r="BC701" s="37" t="s">
        <v>1211</v>
      </c>
      <c r="BD701" s="21"/>
      <c r="BE701" s="62" t="s">
        <v>1348</v>
      </c>
      <c r="BF701" s="21"/>
      <c r="BG701" s="21"/>
      <c r="BH701" s="21"/>
      <c r="BI701" s="21"/>
      <c r="BJ701" s="21"/>
      <c r="BK701" s="21"/>
      <c r="BL701" s="21"/>
      <c r="BM701" s="21"/>
      <c r="BN701" s="21"/>
      <c r="BO701" s="21"/>
      <c r="BP701" s="21"/>
      <c r="BQ701" s="21"/>
      <c r="BR701" s="21"/>
      <c r="BS701" s="21"/>
      <c r="BT701" s="21"/>
      <c r="BU701" s="21"/>
      <c r="BV701" s="21"/>
      <c r="BW701" s="63" t="s">
        <v>550</v>
      </c>
      <c r="BX701" s="23" t="str">
        <f>_xlfn.XLOOKUP(BW701,dimensions_items!$B$4:$B$35,dimensions_items!$C$4:$C$35,"NULL",0)</f>
        <v>R5.2OECD</v>
      </c>
      <c r="BY701" s="21" t="s">
        <v>29</v>
      </c>
      <c r="BZ701" s="101" t="s">
        <v>1598</v>
      </c>
      <c r="CA701" s="63" t="s">
        <v>18</v>
      </c>
      <c r="CB701" s="63" t="s">
        <v>23</v>
      </c>
      <c r="CC701" s="21" t="str">
        <f t="shared" si="33"/>
        <v>RM</v>
      </c>
      <c r="CD701" s="21" t="str">
        <f t="shared" si="34"/>
        <v>T</v>
      </c>
      <c r="CE701" s="21" t="str">
        <f t="shared" si="35"/>
        <v>OECD_USA</v>
      </c>
      <c r="CF701" s="21">
        <f>IF(ISNUMBER(Table1[[#This Row],[concrete]]),Table1[[#This Row],[concrete]],IF(AND(ISNUMBER(Table1[[#This Row],[cement]]),ISNUMBER(Table1[[#This Row],[aggregates]])),Table1[[#This Row],[cement]]+Table1[[#This Row],[aggregates]],""))</f>
        <v>39.793010870156401</v>
      </c>
    </row>
    <row r="702" spans="1:84">
      <c r="A702" s="10">
        <v>700</v>
      </c>
      <c r="B702" s="21" t="s">
        <v>544</v>
      </c>
      <c r="C702" s="21"/>
      <c r="F702" s="120">
        <v>24.078967791473001</v>
      </c>
      <c r="J702" s="120">
        <v>71.906079360381995</v>
      </c>
      <c r="M702" s="120">
        <v>53.720564675518503</v>
      </c>
      <c r="N702" s="120">
        <v>0</v>
      </c>
      <c r="O702" s="120">
        <v>0</v>
      </c>
      <c r="S702" s="120">
        <v>29.624771014652499</v>
      </c>
      <c r="AB702" s="120">
        <v>11.17</v>
      </c>
      <c r="AJ702" s="120">
        <v>4.1671316297182504</v>
      </c>
      <c r="AK702" s="120">
        <v>15.5184750126945</v>
      </c>
      <c r="AL702" s="37" t="s">
        <v>1206</v>
      </c>
      <c r="AM702" s="70">
        <v>1</v>
      </c>
      <c r="AN702" s="37" t="s">
        <v>118</v>
      </c>
      <c r="AO702" s="37" t="s">
        <v>118</v>
      </c>
      <c r="AP702" s="37" t="s">
        <v>763</v>
      </c>
      <c r="AQ702" s="37" t="s">
        <v>121</v>
      </c>
      <c r="AR702" s="37" t="s">
        <v>728</v>
      </c>
      <c r="AS702" s="37" t="s">
        <v>1210</v>
      </c>
      <c r="AT702" s="39">
        <v>2021</v>
      </c>
      <c r="AU702" s="21" t="s">
        <v>1208</v>
      </c>
      <c r="AV702" s="37" t="s">
        <v>1209</v>
      </c>
      <c r="AW702" s="37" t="s">
        <v>1152</v>
      </c>
      <c r="AX702" s="50" t="s">
        <v>1362</v>
      </c>
      <c r="AY702" s="21" t="str">
        <f>"https://doi.org/"&amp;Table1[[#This Row],[DOI]]</f>
        <v>https://doi.org/10.5334/bc.126</v>
      </c>
      <c r="AZ702" s="37" t="s">
        <v>1189</v>
      </c>
      <c r="BA702" s="21"/>
      <c r="BB702" s="21"/>
      <c r="BC702" s="37" t="s">
        <v>1211</v>
      </c>
      <c r="BD702" s="21"/>
      <c r="BE702" s="62" t="s">
        <v>1348</v>
      </c>
      <c r="BF702" s="21"/>
      <c r="BG702" s="21"/>
      <c r="BH702" s="21"/>
      <c r="BI702" s="21"/>
      <c r="BJ702" s="21"/>
      <c r="BK702" s="21"/>
      <c r="BL702" s="21"/>
      <c r="BM702" s="21"/>
      <c r="BN702" s="21"/>
      <c r="BO702" s="21"/>
      <c r="BP702" s="21"/>
      <c r="BQ702" s="21"/>
      <c r="BR702" s="21"/>
      <c r="BS702" s="21"/>
      <c r="BT702" s="21"/>
      <c r="BU702" s="21"/>
      <c r="BV702" s="21"/>
      <c r="BW702" s="63" t="s">
        <v>550</v>
      </c>
      <c r="BX702" s="23" t="str">
        <f>_xlfn.XLOOKUP(BW702,dimensions_items!$B$4:$B$35,dimensions_items!$C$4:$C$35,"NULL",0)</f>
        <v>R5.2OECD</v>
      </c>
      <c r="BY702" s="21" t="s">
        <v>29</v>
      </c>
      <c r="BZ702" s="101" t="s">
        <v>1598</v>
      </c>
      <c r="CA702" s="63" t="s">
        <v>18</v>
      </c>
      <c r="CB702" s="63" t="s">
        <v>23</v>
      </c>
      <c r="CC702" s="21" t="str">
        <f t="shared" si="33"/>
        <v>RM</v>
      </c>
      <c r="CD702" s="21" t="str">
        <f t="shared" si="34"/>
        <v>T</v>
      </c>
      <c r="CE702" s="21" t="str">
        <f t="shared" si="35"/>
        <v>OECD_USA</v>
      </c>
      <c r="CF702" s="21">
        <f>IF(ISNUMBER(Table1[[#This Row],[concrete]]),Table1[[#This Row],[concrete]],IF(AND(ISNUMBER(Table1[[#This Row],[cement]]),ISNUMBER(Table1[[#This Row],[aggregates]])),Table1[[#This Row],[cement]]+Table1[[#This Row],[aggregates]],""))</f>
        <v>53.720564675518503</v>
      </c>
    </row>
    <row r="703" spans="1:84">
      <c r="A703" s="10">
        <v>701</v>
      </c>
      <c r="B703" s="21" t="s">
        <v>544</v>
      </c>
      <c r="C703" s="21"/>
      <c r="F703" s="120">
        <v>59.892832925556</v>
      </c>
      <c r="J703" s="120">
        <v>10.0063017675532</v>
      </c>
      <c r="M703" s="120">
        <v>523.11918965201198</v>
      </c>
      <c r="N703" s="120">
        <v>54.9499764134898</v>
      </c>
      <c r="O703" s="120">
        <v>259.66342323838802</v>
      </c>
      <c r="S703" s="120">
        <v>17.234714283856601</v>
      </c>
      <c r="AB703" s="120">
        <v>12.31</v>
      </c>
      <c r="AJ703" s="120">
        <v>0.22682296675031999</v>
      </c>
      <c r="AK703" s="120">
        <v>57.084528295840599</v>
      </c>
      <c r="AL703" s="37" t="s">
        <v>1207</v>
      </c>
      <c r="AM703" s="70" t="s">
        <v>1190</v>
      </c>
      <c r="AN703" s="37" t="s">
        <v>118</v>
      </c>
      <c r="AO703" s="37" t="s">
        <v>118</v>
      </c>
      <c r="AP703" s="37" t="s">
        <v>763</v>
      </c>
      <c r="AQ703" s="37" t="s">
        <v>121</v>
      </c>
      <c r="AR703" s="37" t="s">
        <v>728</v>
      </c>
      <c r="AS703" s="37" t="s">
        <v>1210</v>
      </c>
      <c r="AT703" s="39">
        <v>2021</v>
      </c>
      <c r="AU703" s="21" t="s">
        <v>1208</v>
      </c>
      <c r="AV703" s="37" t="s">
        <v>1209</v>
      </c>
      <c r="AW703" s="37" t="s">
        <v>1152</v>
      </c>
      <c r="AX703" s="50" t="s">
        <v>1362</v>
      </c>
      <c r="AY703" s="21" t="str">
        <f>"https://doi.org/"&amp;Table1[[#This Row],[DOI]]</f>
        <v>https://doi.org/10.5334/bc.126</v>
      </c>
      <c r="AZ703" s="37" t="s">
        <v>1189</v>
      </c>
      <c r="BA703" s="21"/>
      <c r="BB703" s="21"/>
      <c r="BC703" s="37" t="s">
        <v>1211</v>
      </c>
      <c r="BD703" s="21"/>
      <c r="BE703" s="62" t="s">
        <v>1348</v>
      </c>
      <c r="BF703" s="21"/>
      <c r="BG703" s="21"/>
      <c r="BH703" s="21"/>
      <c r="BI703" s="21"/>
      <c r="BJ703" s="21"/>
      <c r="BK703" s="21"/>
      <c r="BL703" s="21"/>
      <c r="BM703" s="21"/>
      <c r="BN703" s="21"/>
      <c r="BO703" s="21"/>
      <c r="BP703" s="21"/>
      <c r="BQ703" s="21"/>
      <c r="BR703" s="21"/>
      <c r="BS703" s="21"/>
      <c r="BT703" s="21"/>
      <c r="BU703" s="21"/>
      <c r="BV703" s="21"/>
      <c r="BW703" s="63" t="s">
        <v>550</v>
      </c>
      <c r="BX703" s="23" t="str">
        <f>_xlfn.XLOOKUP(BW703,dimensions_items!$B$4:$B$35,dimensions_items!$C$4:$C$35,"NULL",0)</f>
        <v>R5.2OECD</v>
      </c>
      <c r="BY703" s="21" t="s">
        <v>42</v>
      </c>
      <c r="BZ703" s="63" t="s">
        <v>1494</v>
      </c>
      <c r="CA703" s="63" t="s">
        <v>18</v>
      </c>
      <c r="CB703" s="63" t="s">
        <v>23</v>
      </c>
      <c r="CC703" s="21" t="str">
        <f t="shared" si="33"/>
        <v>RU</v>
      </c>
      <c r="CD703" s="21" t="str">
        <f t="shared" si="34"/>
        <v>M</v>
      </c>
      <c r="CE703" s="21" t="str">
        <f t="shared" si="35"/>
        <v>OECD_USA</v>
      </c>
      <c r="CF703" s="21">
        <f>IF(ISNUMBER(Table1[[#This Row],[concrete]]),Table1[[#This Row],[concrete]],IF(AND(ISNUMBER(Table1[[#This Row],[cement]]),ISNUMBER(Table1[[#This Row],[aggregates]])),Table1[[#This Row],[cement]]+Table1[[#This Row],[aggregates]],""))</f>
        <v>523.11918965201198</v>
      </c>
    </row>
    <row r="704" spans="1:84">
      <c r="A704" s="10">
        <v>702</v>
      </c>
      <c r="B704" s="21" t="s">
        <v>544</v>
      </c>
      <c r="C704" s="37" t="s">
        <v>1243</v>
      </c>
      <c r="D704" s="39">
        <v>1997</v>
      </c>
      <c r="I704" s="39">
        <v>10</v>
      </c>
      <c r="J704" s="120">
        <v>70</v>
      </c>
      <c r="M704" s="120">
        <v>300</v>
      </c>
      <c r="P704" s="120">
        <v>90</v>
      </c>
      <c r="S704" s="120">
        <v>100</v>
      </c>
      <c r="U704" s="120">
        <v>20</v>
      </c>
      <c r="AA704" s="120">
        <v>5</v>
      </c>
      <c r="AK704" s="120">
        <v>5</v>
      </c>
      <c r="AL704" s="21" t="s">
        <v>1233</v>
      </c>
      <c r="AM704" s="39" t="s">
        <v>120</v>
      </c>
      <c r="AN704" s="37" t="s">
        <v>118</v>
      </c>
      <c r="AO704" s="37" t="s">
        <v>118</v>
      </c>
      <c r="AP704" s="37" t="s">
        <v>601</v>
      </c>
      <c r="AQ704" s="37" t="s">
        <v>121</v>
      </c>
      <c r="AR704" s="21"/>
      <c r="AS704" s="37" t="s">
        <v>1242</v>
      </c>
      <c r="AT704" s="39">
        <v>2007</v>
      </c>
      <c r="AU704" s="21" t="s">
        <v>1240</v>
      </c>
      <c r="AV704" s="45" t="s">
        <v>1241</v>
      </c>
      <c r="AW704" s="37" t="s">
        <v>126</v>
      </c>
      <c r="AX704" s="50" t="s">
        <v>1341</v>
      </c>
      <c r="AY704" s="21" t="str">
        <f>"https://doi.org/"&amp;Table1[[#This Row],[DOI]]</f>
        <v>https://doi.org/10.1016/j.wasman.2006.03.023</v>
      </c>
      <c r="AZ704" s="37" t="s">
        <v>1245</v>
      </c>
      <c r="BA704" s="21"/>
      <c r="BB704" s="21"/>
      <c r="BC704" s="21" t="s">
        <v>1244</v>
      </c>
      <c r="BD704" s="21"/>
      <c r="BE704" s="62" t="s">
        <v>1348</v>
      </c>
      <c r="BF704" s="21"/>
      <c r="BG704" s="21"/>
      <c r="BH704" s="21"/>
      <c r="BI704" s="21"/>
      <c r="BJ704" s="21"/>
      <c r="BK704" s="21"/>
      <c r="BL704" s="21"/>
      <c r="BM704" s="21"/>
      <c r="BN704" s="21"/>
      <c r="BO704" s="21"/>
      <c r="BP704" s="21"/>
      <c r="BQ704" s="21"/>
      <c r="BR704" s="21"/>
      <c r="BS704" s="21"/>
      <c r="BT704" s="21"/>
      <c r="BU704" s="21"/>
      <c r="BV704" s="21"/>
      <c r="BW704" s="63" t="s">
        <v>550</v>
      </c>
      <c r="BX704" s="23" t="str">
        <f>_xlfn.XLOOKUP(BW704,dimensions_items!$B$4:$B$35,dimensions_items!$C$4:$C$35,"NULL",0)</f>
        <v>R5.2OECD</v>
      </c>
      <c r="BY704" s="63" t="s">
        <v>40</v>
      </c>
      <c r="BZ704" s="63" t="s">
        <v>1598</v>
      </c>
      <c r="CA704" s="63" t="s">
        <v>18</v>
      </c>
      <c r="CB704" s="63" t="s">
        <v>19</v>
      </c>
      <c r="CC704" s="21" t="str">
        <f t="shared" si="33"/>
        <v>RM</v>
      </c>
      <c r="CD704" s="21" t="str">
        <f t="shared" si="34"/>
        <v>T</v>
      </c>
      <c r="CE704" s="21" t="str">
        <f t="shared" si="35"/>
        <v>OECD_USA</v>
      </c>
      <c r="CF704" s="21">
        <f>IF(ISNUMBER(Table1[[#This Row],[concrete]]),Table1[[#This Row],[concrete]],IF(AND(ISNUMBER(Table1[[#This Row],[cement]]),ISNUMBER(Table1[[#This Row],[aggregates]])),Table1[[#This Row],[cement]]+Table1[[#This Row],[aggregates]],""))</f>
        <v>300</v>
      </c>
    </row>
    <row r="705" spans="1:84">
      <c r="A705" s="10">
        <v>703</v>
      </c>
      <c r="B705" s="21" t="s">
        <v>544</v>
      </c>
      <c r="C705" s="37" t="s">
        <v>1243</v>
      </c>
      <c r="D705" s="39">
        <v>1998</v>
      </c>
      <c r="M705" s="120">
        <v>840</v>
      </c>
      <c r="S705" s="120">
        <v>30</v>
      </c>
      <c r="AK705" s="120">
        <v>40</v>
      </c>
      <c r="AL705" s="21" t="s">
        <v>1237</v>
      </c>
      <c r="AM705" s="39" t="s">
        <v>120</v>
      </c>
      <c r="AN705" s="37" t="s">
        <v>118</v>
      </c>
      <c r="AO705" s="37" t="s">
        <v>118</v>
      </c>
      <c r="AP705" s="37" t="s">
        <v>601</v>
      </c>
      <c r="AQ705" s="37" t="s">
        <v>121</v>
      </c>
      <c r="AR705" s="21"/>
      <c r="AS705" s="37" t="s">
        <v>1242</v>
      </c>
      <c r="AT705" s="39">
        <v>2007</v>
      </c>
      <c r="AU705" s="21" t="s">
        <v>1240</v>
      </c>
      <c r="AV705" s="45" t="s">
        <v>1241</v>
      </c>
      <c r="AW705" s="37" t="s">
        <v>126</v>
      </c>
      <c r="AX705" s="50" t="s">
        <v>1341</v>
      </c>
      <c r="AY705" s="21" t="str">
        <f>"https://doi.org/"&amp;Table1[[#This Row],[DOI]]</f>
        <v>https://doi.org/10.1016/j.wasman.2006.03.023</v>
      </c>
      <c r="AZ705" s="37" t="s">
        <v>1245</v>
      </c>
      <c r="BA705" s="21"/>
      <c r="BB705" s="21"/>
      <c r="BC705" s="21" t="s">
        <v>1244</v>
      </c>
      <c r="BD705" s="21"/>
      <c r="BE705" s="62" t="s">
        <v>1348</v>
      </c>
      <c r="BF705" s="21"/>
      <c r="BG705" s="21"/>
      <c r="BH705" s="21"/>
      <c r="BI705" s="21"/>
      <c r="BJ705" s="21"/>
      <c r="BK705" s="21"/>
      <c r="BL705" s="21"/>
      <c r="BM705" s="21"/>
      <c r="BN705" s="21"/>
      <c r="BO705" s="21"/>
      <c r="BP705" s="21"/>
      <c r="BQ705" s="21"/>
      <c r="BR705" s="21"/>
      <c r="BS705" s="21"/>
      <c r="BT705" s="21"/>
      <c r="BU705" s="21"/>
      <c r="BV705" s="21"/>
      <c r="BW705" s="63" t="s">
        <v>550</v>
      </c>
      <c r="BX705" s="23" t="str">
        <f>_xlfn.XLOOKUP(BW705,dimensions_items!$B$4:$B$35,dimensions_items!$C$4:$C$35,"NULL",0)</f>
        <v>R5.2OECD</v>
      </c>
      <c r="BY705" s="63" t="s">
        <v>25</v>
      </c>
      <c r="BZ705" s="63" t="s">
        <v>1598</v>
      </c>
      <c r="CA705" s="63" t="s">
        <v>18</v>
      </c>
      <c r="CB705" s="63" t="s">
        <v>19</v>
      </c>
      <c r="CC705" s="21" t="str">
        <f t="shared" si="33"/>
        <v>RS</v>
      </c>
      <c r="CD705" s="21" t="str">
        <f t="shared" si="34"/>
        <v>T</v>
      </c>
      <c r="CE705" s="21" t="str">
        <f t="shared" si="35"/>
        <v>OECD_USA</v>
      </c>
      <c r="CF705" s="21">
        <f>IF(ISNUMBER(Table1[[#This Row],[concrete]]),Table1[[#This Row],[concrete]],IF(AND(ISNUMBER(Table1[[#This Row],[cement]]),ISNUMBER(Table1[[#This Row],[aggregates]])),Table1[[#This Row],[cement]]+Table1[[#This Row],[aggregates]],""))</f>
        <v>840</v>
      </c>
    </row>
    <row r="706" spans="1:84">
      <c r="A706" s="10">
        <v>704</v>
      </c>
      <c r="B706" s="21" t="s">
        <v>544</v>
      </c>
      <c r="C706" s="37" t="s">
        <v>1243</v>
      </c>
      <c r="D706" s="39">
        <v>1998</v>
      </c>
      <c r="J706" s="120">
        <v>90</v>
      </c>
      <c r="S706" s="120">
        <v>30</v>
      </c>
      <c r="U706" s="120">
        <v>15</v>
      </c>
      <c r="AK706" s="120">
        <v>60</v>
      </c>
      <c r="AL706" s="21" t="s">
        <v>1236</v>
      </c>
      <c r="AM706" s="39" t="s">
        <v>120</v>
      </c>
      <c r="AN706" s="37" t="s">
        <v>118</v>
      </c>
      <c r="AO706" s="37" t="s">
        <v>118</v>
      </c>
      <c r="AP706" s="37" t="s">
        <v>601</v>
      </c>
      <c r="AQ706" s="37" t="s">
        <v>121</v>
      </c>
      <c r="AR706" s="21"/>
      <c r="AS706" s="37" t="s">
        <v>1242</v>
      </c>
      <c r="AT706" s="39">
        <v>2007</v>
      </c>
      <c r="AU706" s="21" t="s">
        <v>1240</v>
      </c>
      <c r="AV706" s="45" t="s">
        <v>1241</v>
      </c>
      <c r="AW706" s="37" t="s">
        <v>126</v>
      </c>
      <c r="AX706" s="50" t="s">
        <v>1341</v>
      </c>
      <c r="AY706" s="21" t="str">
        <f>"https://doi.org/"&amp;Table1[[#This Row],[DOI]]</f>
        <v>https://doi.org/10.1016/j.wasman.2006.03.023</v>
      </c>
      <c r="AZ706" s="37" t="s">
        <v>1245</v>
      </c>
      <c r="BA706" s="21"/>
      <c r="BB706" s="21"/>
      <c r="BC706" s="21" t="s">
        <v>1244</v>
      </c>
      <c r="BD706" s="21"/>
      <c r="BE706" s="62" t="s">
        <v>1348</v>
      </c>
      <c r="BF706" s="21"/>
      <c r="BG706" s="21"/>
      <c r="BH706" s="21"/>
      <c r="BI706" s="21"/>
      <c r="BJ706" s="21"/>
      <c r="BK706" s="21"/>
      <c r="BL706" s="21"/>
      <c r="BM706" s="21"/>
      <c r="BN706" s="21"/>
      <c r="BO706" s="21"/>
      <c r="BP706" s="21"/>
      <c r="BQ706" s="21"/>
      <c r="BR706" s="21"/>
      <c r="BS706" s="21"/>
      <c r="BT706" s="21"/>
      <c r="BU706" s="21"/>
      <c r="BV706" s="21"/>
      <c r="BW706" s="63" t="s">
        <v>550</v>
      </c>
      <c r="BX706" s="23" t="str">
        <f>_xlfn.XLOOKUP(BW706,dimensions_items!$B$4:$B$35,dimensions_items!$C$4:$C$35,"NULL",0)</f>
        <v>R5.2OECD</v>
      </c>
      <c r="BY706" s="63" t="s">
        <v>25</v>
      </c>
      <c r="BZ706" s="63" t="s">
        <v>1598</v>
      </c>
      <c r="CA706" s="63" t="s">
        <v>18</v>
      </c>
      <c r="CB706" s="63" t="s">
        <v>19</v>
      </c>
      <c r="CC706" s="21" t="str">
        <f t="shared" si="33"/>
        <v>RS</v>
      </c>
      <c r="CD706" s="21" t="str">
        <f t="shared" si="34"/>
        <v>T</v>
      </c>
      <c r="CE706" s="21" t="str">
        <f t="shared" si="35"/>
        <v>OECD_USA</v>
      </c>
      <c r="CF706" s="21" t="str">
        <f>IF(ISNUMBER(Table1[[#This Row],[concrete]]),Table1[[#This Row],[concrete]],IF(AND(ISNUMBER(Table1[[#This Row],[cement]]),ISNUMBER(Table1[[#This Row],[aggregates]])),Table1[[#This Row],[cement]]+Table1[[#This Row],[aggregates]],""))</f>
        <v/>
      </c>
    </row>
    <row r="707" spans="1:84">
      <c r="A707" s="10">
        <v>705</v>
      </c>
      <c r="B707" s="21" t="s">
        <v>544</v>
      </c>
      <c r="C707" s="37" t="s">
        <v>1243</v>
      </c>
      <c r="D707" s="39">
        <v>1998</v>
      </c>
      <c r="J707" s="120">
        <v>90</v>
      </c>
      <c r="M707" s="120">
        <v>240</v>
      </c>
      <c r="S707" s="120">
        <v>30</v>
      </c>
      <c r="U707" s="120">
        <v>15</v>
      </c>
      <c r="AK707" s="120">
        <v>60</v>
      </c>
      <c r="AL707" s="21" t="s">
        <v>1235</v>
      </c>
      <c r="AM707" s="39" t="s">
        <v>120</v>
      </c>
      <c r="AN707" s="37" t="s">
        <v>118</v>
      </c>
      <c r="AO707" s="37" t="s">
        <v>118</v>
      </c>
      <c r="AP707" s="37" t="s">
        <v>601</v>
      </c>
      <c r="AQ707" s="37" t="s">
        <v>121</v>
      </c>
      <c r="AR707" s="21"/>
      <c r="AS707" s="37" t="s">
        <v>1242</v>
      </c>
      <c r="AT707" s="39">
        <v>2007</v>
      </c>
      <c r="AU707" s="21" t="s">
        <v>1240</v>
      </c>
      <c r="AV707" s="45" t="s">
        <v>1241</v>
      </c>
      <c r="AW707" s="37" t="s">
        <v>126</v>
      </c>
      <c r="AX707" s="50" t="s">
        <v>1341</v>
      </c>
      <c r="AY707" s="21" t="str">
        <f>"https://doi.org/"&amp;Table1[[#This Row],[DOI]]</f>
        <v>https://doi.org/10.1016/j.wasman.2006.03.023</v>
      </c>
      <c r="AZ707" s="37" t="s">
        <v>1245</v>
      </c>
      <c r="BA707" s="21"/>
      <c r="BB707" s="21"/>
      <c r="BC707" s="21" t="s">
        <v>1244</v>
      </c>
      <c r="BD707" s="21"/>
      <c r="BE707" s="62" t="s">
        <v>1348</v>
      </c>
      <c r="BF707" s="21"/>
      <c r="BG707" s="21"/>
      <c r="BH707" s="21"/>
      <c r="BI707" s="21"/>
      <c r="BJ707" s="21"/>
      <c r="BK707" s="21"/>
      <c r="BL707" s="21"/>
      <c r="BM707" s="21"/>
      <c r="BN707" s="21"/>
      <c r="BO707" s="21"/>
      <c r="BP707" s="21"/>
      <c r="BQ707" s="21"/>
      <c r="BR707" s="21"/>
      <c r="BS707" s="21"/>
      <c r="BT707" s="21"/>
      <c r="BU707" s="21"/>
      <c r="BV707" s="21"/>
      <c r="BW707" s="63" t="s">
        <v>550</v>
      </c>
      <c r="BX707" s="23" t="str">
        <f>_xlfn.XLOOKUP(BW707,dimensions_items!$B$4:$B$35,dimensions_items!$C$4:$C$35,"NULL",0)</f>
        <v>R5.2OECD</v>
      </c>
      <c r="BY707" s="63" t="s">
        <v>25</v>
      </c>
      <c r="BZ707" s="63" t="s">
        <v>1598</v>
      </c>
      <c r="CA707" s="63" t="s">
        <v>18</v>
      </c>
      <c r="CB707" s="63" t="s">
        <v>19</v>
      </c>
      <c r="CC707" s="21" t="str">
        <f t="shared" ref="CC707:CC770" si="36">IF(LEFT(BY707,1)="N","NR",IF(LEFT(BY707,1)="I","IN",IF(LEFT(BY707,1)="U","UN",IF(LEFT(BY707,3)="R_u","RU",IF(LEFT(BY707,3)="R_M","RM",IF(LEFT(BY707,3)="R_S","RS",""))))))</f>
        <v>RS</v>
      </c>
      <c r="CD707" s="21" t="str">
        <f t="shared" ref="CD707:CD770" si="37">IF(LEFT(BZ707,1)="R","C",(LEFT(BZ707,1)))</f>
        <v>T</v>
      </c>
      <c r="CE707" s="21" t="str">
        <f t="shared" ref="CE707:CE770" si="38">RIGHT(BX707,LEN(BX707)-4)&amp;"_"&amp;RIGHT(BW707,LEN(BW707)-3)</f>
        <v>OECD_USA</v>
      </c>
      <c r="CF707" s="21">
        <f>IF(ISNUMBER(Table1[[#This Row],[concrete]]),Table1[[#This Row],[concrete]],IF(AND(ISNUMBER(Table1[[#This Row],[cement]]),ISNUMBER(Table1[[#This Row],[aggregates]])),Table1[[#This Row],[cement]]+Table1[[#This Row],[aggregates]],""))</f>
        <v>240</v>
      </c>
    </row>
    <row r="708" spans="1:84">
      <c r="A708" s="10">
        <v>706</v>
      </c>
      <c r="B708" s="21" t="s">
        <v>544</v>
      </c>
      <c r="C708" s="37" t="s">
        <v>1243</v>
      </c>
      <c r="D708" s="39">
        <v>1998</v>
      </c>
      <c r="J708" s="120">
        <v>90</v>
      </c>
      <c r="M708" s="120">
        <v>530</v>
      </c>
      <c r="S708" s="120">
        <v>30</v>
      </c>
      <c r="U708" s="120">
        <v>15</v>
      </c>
      <c r="AL708" s="40" t="s">
        <v>1234</v>
      </c>
      <c r="AM708" s="39" t="s">
        <v>120</v>
      </c>
      <c r="AN708" s="37" t="s">
        <v>118</v>
      </c>
      <c r="AO708" s="37" t="s">
        <v>118</v>
      </c>
      <c r="AP708" s="37" t="s">
        <v>601</v>
      </c>
      <c r="AQ708" s="37" t="s">
        <v>121</v>
      </c>
      <c r="AR708" s="21"/>
      <c r="AS708" s="37" t="s">
        <v>1242</v>
      </c>
      <c r="AT708" s="39">
        <v>2007</v>
      </c>
      <c r="AU708" s="21" t="s">
        <v>1240</v>
      </c>
      <c r="AV708" s="45" t="s">
        <v>1241</v>
      </c>
      <c r="AW708" s="37" t="s">
        <v>126</v>
      </c>
      <c r="AX708" s="50" t="s">
        <v>1341</v>
      </c>
      <c r="AY708" s="21" t="str">
        <f>"https://doi.org/"&amp;Table1[[#This Row],[DOI]]</f>
        <v>https://doi.org/10.1016/j.wasman.2006.03.023</v>
      </c>
      <c r="AZ708" s="37" t="s">
        <v>1245</v>
      </c>
      <c r="BA708" s="21"/>
      <c r="BB708" s="21"/>
      <c r="BC708" s="21" t="s">
        <v>1244</v>
      </c>
      <c r="BD708" s="21"/>
      <c r="BE708" s="62" t="s">
        <v>1348</v>
      </c>
      <c r="BF708" s="21"/>
      <c r="BG708" s="21"/>
      <c r="BH708" s="21"/>
      <c r="BI708" s="21"/>
      <c r="BJ708" s="21"/>
      <c r="BK708" s="21"/>
      <c r="BL708" s="21"/>
      <c r="BM708" s="21"/>
      <c r="BN708" s="21"/>
      <c r="BO708" s="21"/>
      <c r="BP708" s="21"/>
      <c r="BQ708" s="21"/>
      <c r="BR708" s="21"/>
      <c r="BS708" s="21"/>
      <c r="BT708" s="21"/>
      <c r="BU708" s="21"/>
      <c r="BV708" s="21"/>
      <c r="BW708" s="63" t="s">
        <v>550</v>
      </c>
      <c r="BX708" s="23" t="str">
        <f>_xlfn.XLOOKUP(BW708,dimensions_items!$B$4:$B$35,dimensions_items!$C$4:$C$35,"NULL",0)</f>
        <v>R5.2OECD</v>
      </c>
      <c r="BY708" s="63" t="s">
        <v>25</v>
      </c>
      <c r="BZ708" s="63" t="s">
        <v>1598</v>
      </c>
      <c r="CA708" s="63" t="s">
        <v>18</v>
      </c>
      <c r="CB708" s="63" t="s">
        <v>19</v>
      </c>
      <c r="CC708" s="21" t="str">
        <f t="shared" si="36"/>
        <v>RS</v>
      </c>
      <c r="CD708" s="21" t="str">
        <f t="shared" si="37"/>
        <v>T</v>
      </c>
      <c r="CE708" s="21" t="str">
        <f t="shared" si="38"/>
        <v>OECD_USA</v>
      </c>
      <c r="CF708" s="21">
        <f>IF(ISNUMBER(Table1[[#This Row],[concrete]]),Table1[[#This Row],[concrete]],IF(AND(ISNUMBER(Table1[[#This Row],[cement]]),ISNUMBER(Table1[[#This Row],[aggregates]])),Table1[[#This Row],[cement]]+Table1[[#This Row],[aggregates]],""))</f>
        <v>530</v>
      </c>
    </row>
    <row r="709" spans="1:84">
      <c r="A709" s="10">
        <v>707</v>
      </c>
      <c r="B709" s="21" t="s">
        <v>544</v>
      </c>
      <c r="C709" s="37" t="s">
        <v>1243</v>
      </c>
      <c r="D709" s="39">
        <v>1994</v>
      </c>
      <c r="I709" s="39">
        <v>44</v>
      </c>
      <c r="J709" s="120">
        <v>1.5</v>
      </c>
      <c r="M709" s="120">
        <v>690</v>
      </c>
      <c r="AK709" s="120">
        <v>110</v>
      </c>
      <c r="AL709" s="41" t="s">
        <v>1238</v>
      </c>
      <c r="AM709" s="39" t="s">
        <v>120</v>
      </c>
      <c r="AN709" s="37" t="s">
        <v>353</v>
      </c>
      <c r="AO709" s="37" t="s">
        <v>1239</v>
      </c>
      <c r="AP709" s="37" t="s">
        <v>601</v>
      </c>
      <c r="AQ709" s="37" t="s">
        <v>121</v>
      </c>
      <c r="AR709" s="21"/>
      <c r="AS709" s="37" t="s">
        <v>1242</v>
      </c>
      <c r="AT709" s="39">
        <v>2007</v>
      </c>
      <c r="AU709" s="21" t="s">
        <v>1240</v>
      </c>
      <c r="AV709" s="45" t="s">
        <v>1241</v>
      </c>
      <c r="AW709" s="37" t="s">
        <v>126</v>
      </c>
      <c r="AX709" s="50" t="s">
        <v>1341</v>
      </c>
      <c r="AY709" s="21" t="str">
        <f>"https://doi.org/"&amp;Table1[[#This Row],[DOI]]</f>
        <v>https://doi.org/10.1016/j.wasman.2006.03.023</v>
      </c>
      <c r="AZ709" s="37" t="s">
        <v>1245</v>
      </c>
      <c r="BA709" s="21"/>
      <c r="BB709" s="21"/>
      <c r="BC709" s="21" t="s">
        <v>1244</v>
      </c>
      <c r="BD709" s="21"/>
      <c r="BE709" s="62" t="s">
        <v>1348</v>
      </c>
      <c r="BF709" s="21"/>
      <c r="BG709" s="21"/>
      <c r="BH709" s="21"/>
      <c r="BI709" s="21"/>
      <c r="BJ709" s="21"/>
      <c r="BK709" s="21"/>
      <c r="BL709" s="21"/>
      <c r="BM709" s="21"/>
      <c r="BN709" s="21"/>
      <c r="BO709" s="21"/>
      <c r="BP709" s="21"/>
      <c r="BQ709" s="21"/>
      <c r="BR709" s="21"/>
      <c r="BS709" s="21"/>
      <c r="BT709" s="21"/>
      <c r="BU709" s="21"/>
      <c r="BV709" s="21"/>
      <c r="BW709" s="63" t="s">
        <v>550</v>
      </c>
      <c r="BX709" s="23" t="str">
        <f>_xlfn.XLOOKUP(BW709,dimensions_items!$B$4:$B$35,dimensions_items!$C$4:$C$35,"NULL",0)</f>
        <v>R5.2OECD</v>
      </c>
      <c r="BY709" s="63" t="s">
        <v>50</v>
      </c>
      <c r="BZ709" s="63" t="s">
        <v>30</v>
      </c>
      <c r="CA709" s="63" t="s">
        <v>18</v>
      </c>
      <c r="CB709" s="63" t="s">
        <v>19</v>
      </c>
      <c r="CC709" s="21" t="str">
        <f t="shared" si="36"/>
        <v>NR</v>
      </c>
      <c r="CD709" s="21" t="str">
        <f t="shared" si="37"/>
        <v>S</v>
      </c>
      <c r="CE709" s="21" t="str">
        <f t="shared" si="38"/>
        <v>OECD_USA</v>
      </c>
      <c r="CF709" s="21">
        <f>IF(ISNUMBER(Table1[[#This Row],[concrete]]),Table1[[#This Row],[concrete]],IF(AND(ISNUMBER(Table1[[#This Row],[cement]]),ISNUMBER(Table1[[#This Row],[aggregates]])),Table1[[#This Row],[cement]]+Table1[[#This Row],[aggregates]],""))</f>
        <v>690</v>
      </c>
    </row>
    <row r="710" spans="1:84">
      <c r="A710" s="10">
        <v>708</v>
      </c>
      <c r="B710" s="102" t="s">
        <v>573</v>
      </c>
      <c r="C710" s="37" t="s">
        <v>574</v>
      </c>
      <c r="D710" s="39">
        <v>2000</v>
      </c>
      <c r="E710" s="10">
        <v>2013</v>
      </c>
      <c r="F710" s="39">
        <v>16.600000000000001</v>
      </c>
      <c r="I710" s="39">
        <v>1.2</v>
      </c>
      <c r="J710" s="120">
        <v>105</v>
      </c>
      <c r="M710" s="120">
        <v>276.3</v>
      </c>
      <c r="N710" s="120">
        <v>102.5</v>
      </c>
      <c r="O710" s="120">
        <v>580.6</v>
      </c>
      <c r="P710" s="120">
        <v>494.9</v>
      </c>
      <c r="Q710" s="120">
        <v>733.3</v>
      </c>
      <c r="W710" s="120">
        <v>149.19999999999999</v>
      </c>
      <c r="X710" s="120">
        <v>5.6</v>
      </c>
      <c r="AA710" s="120">
        <v>30.8</v>
      </c>
      <c r="AB710" s="120">
        <v>0.8</v>
      </c>
      <c r="AK710" s="124">
        <v>86.7</v>
      </c>
      <c r="AL710" s="41" t="s">
        <v>1252</v>
      </c>
      <c r="AM710" s="39" t="s">
        <v>120</v>
      </c>
      <c r="AN710" s="37" t="s">
        <v>118</v>
      </c>
      <c r="AO710" s="37" t="s">
        <v>118</v>
      </c>
      <c r="AP710" s="37" t="s">
        <v>601</v>
      </c>
      <c r="AQ710" s="37" t="s">
        <v>121</v>
      </c>
      <c r="AR710" s="37" t="s">
        <v>122</v>
      </c>
      <c r="AS710" s="37" t="s">
        <v>576</v>
      </c>
      <c r="AT710" s="39">
        <v>2017</v>
      </c>
      <c r="AU710" s="42" t="s">
        <v>1255</v>
      </c>
      <c r="AV710" s="45" t="s">
        <v>1254</v>
      </c>
      <c r="AW710" s="21"/>
      <c r="AX710" s="50" t="s">
        <v>1342</v>
      </c>
      <c r="AY710" s="21" t="str">
        <f>"https://doi.org/"&amp;Table1[[#This Row],[DOI]]</f>
        <v>https://doi.org/10.1007/s10163-015-0460-1</v>
      </c>
      <c r="AZ710" s="21" t="s">
        <v>1518</v>
      </c>
      <c r="BA710" s="65" t="s">
        <v>1246</v>
      </c>
      <c r="BB710" s="21"/>
      <c r="BC710" s="21"/>
      <c r="BD710" s="21"/>
      <c r="BE710" s="62" t="s">
        <v>1348</v>
      </c>
      <c r="BF710" s="21"/>
      <c r="BG710" s="21"/>
      <c r="BH710" s="21"/>
      <c r="BI710" s="21"/>
      <c r="BJ710" s="21"/>
      <c r="BK710" s="21"/>
      <c r="BL710" s="21"/>
      <c r="BM710" s="21"/>
      <c r="BN710" s="21"/>
      <c r="BO710" s="21"/>
      <c r="BP710" s="21"/>
      <c r="BQ710" s="21"/>
      <c r="BR710" s="21"/>
      <c r="BS710" s="21"/>
      <c r="BT710" s="21"/>
      <c r="BU710" s="21"/>
      <c r="BV710" s="21"/>
      <c r="BW710" s="63" t="s">
        <v>392</v>
      </c>
      <c r="BX710" s="23" t="str">
        <f>_xlfn.XLOOKUP(BW710,dimensions_items!$B$4:$B$35,dimensions_items!$C$4:$C$35,"NULL",0)</f>
        <v>R5.2ASIA</v>
      </c>
      <c r="BY710" s="63" t="s">
        <v>51</v>
      </c>
      <c r="BZ710" s="63" t="s">
        <v>1492</v>
      </c>
      <c r="CA710" s="63" t="s">
        <v>18</v>
      </c>
      <c r="CB710" s="63" t="s">
        <v>19</v>
      </c>
      <c r="CC710" s="21" t="str">
        <f t="shared" si="36"/>
        <v>IN</v>
      </c>
      <c r="CD710" s="21" t="str">
        <f t="shared" si="37"/>
        <v>M</v>
      </c>
      <c r="CE710" s="21" t="str">
        <f t="shared" si="38"/>
        <v>ASIA_IND</v>
      </c>
      <c r="CF710" s="21">
        <f>IF(ISNUMBER(Table1[[#This Row],[concrete]]),Table1[[#This Row],[concrete]],IF(AND(ISNUMBER(Table1[[#This Row],[cement]]),ISNUMBER(Table1[[#This Row],[aggregates]])),Table1[[#This Row],[cement]]+Table1[[#This Row],[aggregates]],""))</f>
        <v>276.3</v>
      </c>
    </row>
    <row r="711" spans="1:84">
      <c r="A711" s="10">
        <v>709</v>
      </c>
      <c r="B711" s="102" t="s">
        <v>573</v>
      </c>
      <c r="C711" s="37" t="s">
        <v>574</v>
      </c>
      <c r="F711" s="39">
        <v>36.6</v>
      </c>
      <c r="I711" s="39">
        <v>0.1</v>
      </c>
      <c r="J711" s="120">
        <v>131</v>
      </c>
      <c r="M711" s="120">
        <v>567.9</v>
      </c>
      <c r="N711" s="120">
        <v>80.7</v>
      </c>
      <c r="O711" s="120">
        <v>399.3</v>
      </c>
      <c r="P711" s="120">
        <v>309.2</v>
      </c>
      <c r="Q711" s="120">
        <v>528.1</v>
      </c>
      <c r="W711" s="120">
        <v>297.2</v>
      </c>
      <c r="X711" s="120">
        <v>2.1</v>
      </c>
      <c r="AA711" s="120">
        <v>33.9</v>
      </c>
      <c r="AB711" s="120">
        <v>0.8</v>
      </c>
      <c r="AK711" s="124">
        <v>175.7</v>
      </c>
      <c r="AL711" s="41" t="s">
        <v>1251</v>
      </c>
      <c r="AM711" s="39" t="s">
        <v>120</v>
      </c>
      <c r="AN711" s="37" t="s">
        <v>118</v>
      </c>
      <c r="AO711" s="37" t="s">
        <v>118</v>
      </c>
      <c r="AP711" s="37" t="s">
        <v>601</v>
      </c>
      <c r="AQ711" s="37" t="s">
        <v>121</v>
      </c>
      <c r="AR711" s="37" t="s">
        <v>122</v>
      </c>
      <c r="AS711" s="37" t="s">
        <v>576</v>
      </c>
      <c r="AT711" s="39">
        <v>2017</v>
      </c>
      <c r="AU711" s="42" t="s">
        <v>1255</v>
      </c>
      <c r="AV711" s="45" t="s">
        <v>1254</v>
      </c>
      <c r="AW711" s="21"/>
      <c r="AX711" s="50" t="s">
        <v>1342</v>
      </c>
      <c r="AY711" s="21" t="str">
        <f>"https://doi.org/"&amp;Table1[[#This Row],[DOI]]</f>
        <v>https://doi.org/10.1007/s10163-015-0460-1</v>
      </c>
      <c r="AZ711" s="21" t="s">
        <v>1518</v>
      </c>
      <c r="BA711" s="65" t="s">
        <v>1246</v>
      </c>
      <c r="BB711" s="21"/>
      <c r="BC711" s="21"/>
      <c r="BD711" s="21"/>
      <c r="BE711" s="62" t="s">
        <v>1348</v>
      </c>
      <c r="BF711" s="21"/>
      <c r="BG711" s="21"/>
      <c r="BH711" s="21"/>
      <c r="BI711" s="21"/>
      <c r="BJ711" s="21"/>
      <c r="BK711" s="21"/>
      <c r="BL711" s="21"/>
      <c r="BM711" s="21"/>
      <c r="BN711" s="21"/>
      <c r="BO711" s="21"/>
      <c r="BP711" s="21"/>
      <c r="BQ711" s="21"/>
      <c r="BR711" s="21"/>
      <c r="BS711" s="21"/>
      <c r="BT711" s="21"/>
      <c r="BU711" s="21"/>
      <c r="BV711" s="21"/>
      <c r="BW711" s="63" t="s">
        <v>392</v>
      </c>
      <c r="BX711" s="23" t="str">
        <f>_xlfn.XLOOKUP(BW711,dimensions_items!$B$4:$B$35,dimensions_items!$C$4:$C$35,"NULL",0)</f>
        <v>R5.2ASIA</v>
      </c>
      <c r="BY711" s="63" t="s">
        <v>51</v>
      </c>
      <c r="BZ711" s="63" t="s">
        <v>1492</v>
      </c>
      <c r="CA711" s="63" t="s">
        <v>18</v>
      </c>
      <c r="CB711" s="63" t="s">
        <v>19</v>
      </c>
      <c r="CC711" s="21" t="str">
        <f t="shared" si="36"/>
        <v>IN</v>
      </c>
      <c r="CD711" s="21" t="str">
        <f t="shared" si="37"/>
        <v>M</v>
      </c>
      <c r="CE711" s="21" t="str">
        <f t="shared" si="38"/>
        <v>ASIA_IND</v>
      </c>
      <c r="CF711" s="21">
        <f>IF(ISNUMBER(Table1[[#This Row],[concrete]]),Table1[[#This Row],[concrete]],IF(AND(ISNUMBER(Table1[[#This Row],[cement]]),ISNUMBER(Table1[[#This Row],[aggregates]])),Table1[[#This Row],[cement]]+Table1[[#This Row],[aggregates]],""))</f>
        <v>567.9</v>
      </c>
    </row>
    <row r="712" spans="1:84">
      <c r="A712" s="10">
        <v>710</v>
      </c>
      <c r="B712" s="102" t="s">
        <v>573</v>
      </c>
      <c r="C712" s="37" t="s">
        <v>574</v>
      </c>
      <c r="F712" s="39">
        <v>30.5</v>
      </c>
      <c r="I712" s="39">
        <v>0</v>
      </c>
      <c r="J712" s="120">
        <v>159.80000000000001</v>
      </c>
      <c r="M712" s="120">
        <v>522.6</v>
      </c>
      <c r="N712" s="120">
        <v>108.3</v>
      </c>
      <c r="O712" s="120">
        <v>281.7</v>
      </c>
      <c r="P712" s="120">
        <v>413.3</v>
      </c>
      <c r="Q712" s="120">
        <v>545.79999999999995</v>
      </c>
      <c r="W712" s="120">
        <v>247.3</v>
      </c>
      <c r="X712" s="120">
        <v>0.3</v>
      </c>
      <c r="AA712" s="120">
        <v>59.5</v>
      </c>
      <c r="AB712" s="120">
        <v>1.3</v>
      </c>
      <c r="AK712" s="120">
        <v>146.30000000000001</v>
      </c>
      <c r="AL712" s="41" t="s">
        <v>1250</v>
      </c>
      <c r="AM712" s="39" t="s">
        <v>120</v>
      </c>
      <c r="AN712" s="37" t="s">
        <v>118</v>
      </c>
      <c r="AO712" s="37" t="s">
        <v>118</v>
      </c>
      <c r="AP712" s="37" t="s">
        <v>601</v>
      </c>
      <c r="AQ712" s="37" t="s">
        <v>121</v>
      </c>
      <c r="AR712" s="37" t="s">
        <v>122</v>
      </c>
      <c r="AS712" s="37" t="s">
        <v>576</v>
      </c>
      <c r="AT712" s="39">
        <v>2017</v>
      </c>
      <c r="AU712" s="42" t="s">
        <v>1255</v>
      </c>
      <c r="AV712" s="45" t="s">
        <v>1254</v>
      </c>
      <c r="AW712" s="21"/>
      <c r="AX712" s="50" t="s">
        <v>1342</v>
      </c>
      <c r="AY712" s="21" t="str">
        <f>"https://doi.org/"&amp;Table1[[#This Row],[DOI]]</f>
        <v>https://doi.org/10.1007/s10163-015-0460-1</v>
      </c>
      <c r="AZ712" s="21" t="s">
        <v>1518</v>
      </c>
      <c r="BA712" s="65" t="s">
        <v>1246</v>
      </c>
      <c r="BB712" s="21"/>
      <c r="BC712" s="21"/>
      <c r="BD712" s="21"/>
      <c r="BE712" s="62" t="s">
        <v>1348</v>
      </c>
      <c r="BF712" s="21"/>
      <c r="BG712" s="21"/>
      <c r="BH712" s="21"/>
      <c r="BI712" s="21"/>
      <c r="BJ712" s="21"/>
      <c r="BK712" s="21"/>
      <c r="BL712" s="21"/>
      <c r="BM712" s="21"/>
      <c r="BN712" s="21"/>
      <c r="BO712" s="21"/>
      <c r="BP712" s="21"/>
      <c r="BQ712" s="21"/>
      <c r="BR712" s="21"/>
      <c r="BS712" s="21"/>
      <c r="BT712" s="21"/>
      <c r="BU712" s="21"/>
      <c r="BV712" s="21"/>
      <c r="BW712" s="63" t="s">
        <v>392</v>
      </c>
      <c r="BX712" s="23" t="str">
        <f>_xlfn.XLOOKUP(BW712,dimensions_items!$B$4:$B$35,dimensions_items!$C$4:$C$35,"NULL",0)</f>
        <v>R5.2ASIA</v>
      </c>
      <c r="BY712" s="63" t="s">
        <v>16</v>
      </c>
      <c r="BZ712" s="63" t="s">
        <v>1492</v>
      </c>
      <c r="CA712" s="63" t="s">
        <v>18</v>
      </c>
      <c r="CB712" s="63" t="s">
        <v>19</v>
      </c>
      <c r="CC712" s="21" t="str">
        <f t="shared" si="36"/>
        <v>RS</v>
      </c>
      <c r="CD712" s="21" t="str">
        <f t="shared" si="37"/>
        <v>M</v>
      </c>
      <c r="CE712" s="21" t="str">
        <f t="shared" si="38"/>
        <v>ASIA_IND</v>
      </c>
      <c r="CF712" s="21">
        <f>IF(ISNUMBER(Table1[[#This Row],[concrete]]),Table1[[#This Row],[concrete]],IF(AND(ISNUMBER(Table1[[#This Row],[cement]]),ISNUMBER(Table1[[#This Row],[aggregates]])),Table1[[#This Row],[cement]]+Table1[[#This Row],[aggregates]],""))</f>
        <v>522.6</v>
      </c>
    </row>
    <row r="713" spans="1:84">
      <c r="A713" s="10">
        <v>711</v>
      </c>
      <c r="B713" s="102" t="s">
        <v>573</v>
      </c>
      <c r="C713" s="37" t="s">
        <v>583</v>
      </c>
      <c r="F713" s="39">
        <v>17.3</v>
      </c>
      <c r="I713" s="39">
        <v>0.8</v>
      </c>
      <c r="J713" s="120">
        <v>131.1</v>
      </c>
      <c r="M713" s="120">
        <v>293.60000000000002</v>
      </c>
      <c r="N713" s="120">
        <v>77</v>
      </c>
      <c r="O713" s="120">
        <v>468.7</v>
      </c>
      <c r="P713" s="120">
        <v>371.7</v>
      </c>
      <c r="Q713" s="120">
        <v>548.1</v>
      </c>
      <c r="W713" s="120">
        <v>154.4</v>
      </c>
      <c r="X713" s="120">
        <v>0.6</v>
      </c>
      <c r="AA713" s="120">
        <v>15.5</v>
      </c>
      <c r="AB713" s="120">
        <v>1.2</v>
      </c>
      <c r="AK713" s="120">
        <v>89.9</v>
      </c>
      <c r="AL713" s="41" t="s">
        <v>1252</v>
      </c>
      <c r="AM713" s="39" t="s">
        <v>120</v>
      </c>
      <c r="AN713" s="37" t="s">
        <v>118</v>
      </c>
      <c r="AO713" s="37" t="s">
        <v>118</v>
      </c>
      <c r="AP713" s="37" t="s">
        <v>601</v>
      </c>
      <c r="AQ713" s="37" t="s">
        <v>121</v>
      </c>
      <c r="AR713" s="37" t="s">
        <v>122</v>
      </c>
      <c r="AS713" s="37" t="s">
        <v>576</v>
      </c>
      <c r="AT713" s="39">
        <v>2017</v>
      </c>
      <c r="AU713" s="42" t="s">
        <v>1255</v>
      </c>
      <c r="AV713" s="45" t="s">
        <v>1254</v>
      </c>
      <c r="AW713" s="21"/>
      <c r="AX713" s="50" t="s">
        <v>1342</v>
      </c>
      <c r="AY713" s="21" t="str">
        <f>"https://doi.org/"&amp;Table1[[#This Row],[DOI]]</f>
        <v>https://doi.org/10.1007/s10163-015-0460-1</v>
      </c>
      <c r="AZ713" s="21" t="s">
        <v>1518</v>
      </c>
      <c r="BA713" s="65" t="s">
        <v>1246</v>
      </c>
      <c r="BB713" s="21"/>
      <c r="BC713" s="21"/>
      <c r="BD713" s="21"/>
      <c r="BE713" s="62" t="s">
        <v>1348</v>
      </c>
      <c r="BF713" s="21"/>
      <c r="BG713" s="21"/>
      <c r="BH713" s="21"/>
      <c r="BI713" s="21"/>
      <c r="BJ713" s="21"/>
      <c r="BK713" s="21"/>
      <c r="BL713" s="21"/>
      <c r="BM713" s="21"/>
      <c r="BN713" s="21"/>
      <c r="BO713" s="21"/>
      <c r="BP713" s="21"/>
      <c r="BQ713" s="21"/>
      <c r="BR713" s="21"/>
      <c r="BS713" s="21"/>
      <c r="BT713" s="21"/>
      <c r="BU713" s="21"/>
      <c r="BV713" s="21"/>
      <c r="BW713" s="63" t="s">
        <v>392</v>
      </c>
      <c r="BX713" s="23" t="str">
        <f>_xlfn.XLOOKUP(BW713,dimensions_items!$B$4:$B$35,dimensions_items!$C$4:$C$35,"NULL",0)</f>
        <v>R5.2ASIA</v>
      </c>
      <c r="BY713" s="63" t="s">
        <v>51</v>
      </c>
      <c r="BZ713" s="63" t="s">
        <v>1492</v>
      </c>
      <c r="CA713" s="63" t="s">
        <v>18</v>
      </c>
      <c r="CB713" s="63" t="s">
        <v>19</v>
      </c>
      <c r="CC713" s="21" t="str">
        <f t="shared" si="36"/>
        <v>IN</v>
      </c>
      <c r="CD713" s="21" t="str">
        <f t="shared" si="37"/>
        <v>M</v>
      </c>
      <c r="CE713" s="21" t="str">
        <f t="shared" si="38"/>
        <v>ASIA_IND</v>
      </c>
      <c r="CF713" s="21">
        <f>IF(ISNUMBER(Table1[[#This Row],[concrete]]),Table1[[#This Row],[concrete]],IF(AND(ISNUMBER(Table1[[#This Row],[cement]]),ISNUMBER(Table1[[#This Row],[aggregates]])),Table1[[#This Row],[cement]]+Table1[[#This Row],[aggregates]],""))</f>
        <v>293.60000000000002</v>
      </c>
    </row>
    <row r="714" spans="1:84">
      <c r="A714" s="10">
        <v>712</v>
      </c>
      <c r="B714" s="102" t="s">
        <v>573</v>
      </c>
      <c r="C714" s="37" t="s">
        <v>583</v>
      </c>
      <c r="F714" s="39">
        <v>37.700000000000003</v>
      </c>
      <c r="I714" s="39">
        <v>0.1</v>
      </c>
      <c r="J714" s="120">
        <v>161.5</v>
      </c>
      <c r="M714" s="120">
        <v>585.1</v>
      </c>
      <c r="N714" s="120">
        <v>87.1</v>
      </c>
      <c r="O714" s="120">
        <v>376.4</v>
      </c>
      <c r="P714" s="120">
        <v>414</v>
      </c>
      <c r="Q714" s="120">
        <v>580.5</v>
      </c>
      <c r="W714" s="120">
        <v>306.2</v>
      </c>
      <c r="X714" s="120">
        <v>0.3</v>
      </c>
      <c r="AA714" s="120">
        <v>34.200000000000003</v>
      </c>
      <c r="AB714" s="120">
        <v>1</v>
      </c>
      <c r="AK714" s="120">
        <v>181</v>
      </c>
      <c r="AL714" s="41" t="s">
        <v>1251</v>
      </c>
      <c r="AM714" s="39" t="s">
        <v>120</v>
      </c>
      <c r="AN714" s="37" t="s">
        <v>118</v>
      </c>
      <c r="AO714" s="37" t="s">
        <v>118</v>
      </c>
      <c r="AP714" s="37" t="s">
        <v>601</v>
      </c>
      <c r="AQ714" s="37" t="s">
        <v>121</v>
      </c>
      <c r="AR714" s="37" t="s">
        <v>122</v>
      </c>
      <c r="AS714" s="37" t="s">
        <v>576</v>
      </c>
      <c r="AT714" s="39">
        <v>2017</v>
      </c>
      <c r="AU714" s="42" t="s">
        <v>1255</v>
      </c>
      <c r="AV714" s="45" t="s">
        <v>1254</v>
      </c>
      <c r="AW714" s="21"/>
      <c r="AX714" s="50" t="s">
        <v>1342</v>
      </c>
      <c r="AY714" s="21" t="str">
        <f>"https://doi.org/"&amp;Table1[[#This Row],[DOI]]</f>
        <v>https://doi.org/10.1007/s10163-015-0460-1</v>
      </c>
      <c r="AZ714" s="21" t="s">
        <v>1518</v>
      </c>
      <c r="BA714" s="65" t="s">
        <v>1246</v>
      </c>
      <c r="BB714" s="21"/>
      <c r="BC714" s="21"/>
      <c r="BD714" s="21"/>
      <c r="BE714" s="62" t="s">
        <v>1348</v>
      </c>
      <c r="BF714" s="21"/>
      <c r="BG714" s="21"/>
      <c r="BH714" s="21"/>
      <c r="BI714" s="21"/>
      <c r="BJ714" s="21"/>
      <c r="BK714" s="21"/>
      <c r="BL714" s="21"/>
      <c r="BM714" s="21"/>
      <c r="BN714" s="21"/>
      <c r="BO714" s="21"/>
      <c r="BP714" s="21"/>
      <c r="BQ714" s="21"/>
      <c r="BR714" s="21"/>
      <c r="BS714" s="21"/>
      <c r="BT714" s="21"/>
      <c r="BU714" s="21"/>
      <c r="BV714" s="21"/>
      <c r="BW714" s="63" t="s">
        <v>392</v>
      </c>
      <c r="BX714" s="23" t="str">
        <f>_xlfn.XLOOKUP(BW714,dimensions_items!$B$4:$B$35,dimensions_items!$C$4:$C$35,"NULL",0)</f>
        <v>R5.2ASIA</v>
      </c>
      <c r="BY714" s="63" t="s">
        <v>51</v>
      </c>
      <c r="BZ714" s="63" t="s">
        <v>1492</v>
      </c>
      <c r="CA714" s="63" t="s">
        <v>18</v>
      </c>
      <c r="CB714" s="63" t="s">
        <v>19</v>
      </c>
      <c r="CC714" s="21" t="str">
        <f t="shared" si="36"/>
        <v>IN</v>
      </c>
      <c r="CD714" s="21" t="str">
        <f t="shared" si="37"/>
        <v>M</v>
      </c>
      <c r="CE714" s="21" t="str">
        <f t="shared" si="38"/>
        <v>ASIA_IND</v>
      </c>
      <c r="CF714" s="21">
        <f>IF(ISNUMBER(Table1[[#This Row],[concrete]]),Table1[[#This Row],[concrete]],IF(AND(ISNUMBER(Table1[[#This Row],[cement]]),ISNUMBER(Table1[[#This Row],[aggregates]])),Table1[[#This Row],[cement]]+Table1[[#This Row],[aggregates]],""))</f>
        <v>585.1</v>
      </c>
    </row>
    <row r="715" spans="1:84">
      <c r="A715" s="10">
        <v>713</v>
      </c>
      <c r="B715" s="102" t="s">
        <v>573</v>
      </c>
      <c r="C715" s="37" t="s">
        <v>583</v>
      </c>
      <c r="F715" s="39">
        <v>34</v>
      </c>
      <c r="I715" s="39">
        <v>0</v>
      </c>
      <c r="J715" s="120">
        <v>43.2</v>
      </c>
      <c r="M715" s="120">
        <v>566</v>
      </c>
      <c r="N715" s="120">
        <v>139.1</v>
      </c>
      <c r="O715" s="120">
        <v>328.2</v>
      </c>
      <c r="P715" s="120">
        <v>512.20000000000005</v>
      </c>
      <c r="Q715" s="120">
        <v>716.3</v>
      </c>
      <c r="W715" s="120">
        <v>275.60000000000002</v>
      </c>
      <c r="X715" s="120">
        <v>0</v>
      </c>
      <c r="AA715" s="120">
        <v>77.400000000000006</v>
      </c>
      <c r="AB715" s="120">
        <v>6.2</v>
      </c>
      <c r="AK715" s="120">
        <v>163</v>
      </c>
      <c r="AL715" s="41" t="s">
        <v>1250</v>
      </c>
      <c r="AM715" s="39" t="s">
        <v>120</v>
      </c>
      <c r="AN715" s="37" t="s">
        <v>118</v>
      </c>
      <c r="AO715" s="37" t="s">
        <v>118</v>
      </c>
      <c r="AP715" s="37" t="s">
        <v>601</v>
      </c>
      <c r="AQ715" s="37" t="s">
        <v>121</v>
      </c>
      <c r="AR715" s="37" t="s">
        <v>122</v>
      </c>
      <c r="AS715" s="37" t="s">
        <v>576</v>
      </c>
      <c r="AT715" s="39">
        <v>2017</v>
      </c>
      <c r="AU715" s="42" t="s">
        <v>1255</v>
      </c>
      <c r="AV715" s="45" t="s">
        <v>1254</v>
      </c>
      <c r="AW715" s="21"/>
      <c r="AX715" s="50" t="s">
        <v>1342</v>
      </c>
      <c r="AY715" s="21" t="str">
        <f>"https://doi.org/"&amp;Table1[[#This Row],[DOI]]</f>
        <v>https://doi.org/10.1007/s10163-015-0460-1</v>
      </c>
      <c r="AZ715" s="21" t="s">
        <v>1518</v>
      </c>
      <c r="BA715" s="65" t="s">
        <v>1246</v>
      </c>
      <c r="BB715" s="21"/>
      <c r="BC715" s="21"/>
      <c r="BD715" s="21"/>
      <c r="BE715" s="62" t="s">
        <v>1348</v>
      </c>
      <c r="BF715" s="21"/>
      <c r="BG715" s="21"/>
      <c r="BH715" s="21"/>
      <c r="BI715" s="21"/>
      <c r="BJ715" s="21"/>
      <c r="BK715" s="21"/>
      <c r="BL715" s="21"/>
      <c r="BM715" s="21"/>
      <c r="BN715" s="21"/>
      <c r="BO715" s="21"/>
      <c r="BP715" s="21"/>
      <c r="BQ715" s="21"/>
      <c r="BR715" s="21"/>
      <c r="BS715" s="21"/>
      <c r="BT715" s="21"/>
      <c r="BU715" s="21"/>
      <c r="BV715" s="21"/>
      <c r="BW715" s="63" t="s">
        <v>392</v>
      </c>
      <c r="BX715" s="23" t="str">
        <f>_xlfn.XLOOKUP(BW715,dimensions_items!$B$4:$B$35,dimensions_items!$C$4:$C$35,"NULL",0)</f>
        <v>R5.2ASIA</v>
      </c>
      <c r="BY715" s="63" t="s">
        <v>16</v>
      </c>
      <c r="BZ715" s="63" t="s">
        <v>1492</v>
      </c>
      <c r="CA715" s="63" t="s">
        <v>18</v>
      </c>
      <c r="CB715" s="63" t="s">
        <v>19</v>
      </c>
      <c r="CC715" s="21" t="str">
        <f t="shared" si="36"/>
        <v>RS</v>
      </c>
      <c r="CD715" s="21" t="str">
        <f t="shared" si="37"/>
        <v>M</v>
      </c>
      <c r="CE715" s="21" t="str">
        <f t="shared" si="38"/>
        <v>ASIA_IND</v>
      </c>
      <c r="CF715" s="21">
        <f>IF(ISNUMBER(Table1[[#This Row],[concrete]]),Table1[[#This Row],[concrete]],IF(AND(ISNUMBER(Table1[[#This Row],[cement]]),ISNUMBER(Table1[[#This Row],[aggregates]])),Table1[[#This Row],[cement]]+Table1[[#This Row],[aggregates]],""))</f>
        <v>566</v>
      </c>
    </row>
    <row r="716" spans="1:84">
      <c r="A716" s="10">
        <v>714</v>
      </c>
      <c r="B716" s="37" t="s">
        <v>407</v>
      </c>
      <c r="C716" s="21"/>
      <c r="F716" s="39">
        <v>10.4</v>
      </c>
      <c r="I716" s="39">
        <v>0</v>
      </c>
      <c r="J716" s="120">
        <v>129.30000000000001</v>
      </c>
      <c r="M716" s="120">
        <v>201.4</v>
      </c>
      <c r="N716" s="120">
        <v>0</v>
      </c>
      <c r="O716" s="120">
        <v>0</v>
      </c>
      <c r="P716" s="120">
        <v>0</v>
      </c>
      <c r="Q716" s="120">
        <v>93.4</v>
      </c>
      <c r="X716" s="120">
        <v>0</v>
      </c>
      <c r="AA716" s="120">
        <v>0</v>
      </c>
      <c r="AB716" s="120">
        <v>2.6</v>
      </c>
      <c r="AK716" s="120">
        <v>32.6</v>
      </c>
      <c r="AL716" s="41" t="s">
        <v>1249</v>
      </c>
      <c r="AM716" s="39" t="s">
        <v>120</v>
      </c>
      <c r="AN716" s="37" t="s">
        <v>118</v>
      </c>
      <c r="AO716" s="37" t="s">
        <v>118</v>
      </c>
      <c r="AP716" s="37" t="s">
        <v>601</v>
      </c>
      <c r="AQ716" s="37" t="s">
        <v>121</v>
      </c>
      <c r="AR716" s="37" t="s">
        <v>122</v>
      </c>
      <c r="AS716" s="37" t="s">
        <v>576</v>
      </c>
      <c r="AT716" s="39">
        <v>2017</v>
      </c>
      <c r="AU716" s="42" t="s">
        <v>1255</v>
      </c>
      <c r="AV716" s="45" t="s">
        <v>1254</v>
      </c>
      <c r="AW716" s="21"/>
      <c r="AX716" s="50" t="s">
        <v>1342</v>
      </c>
      <c r="AY716" s="21" t="str">
        <f>"https://doi.org/"&amp;Table1[[#This Row],[DOI]]</f>
        <v>https://doi.org/10.1007/s10163-015-0460-1</v>
      </c>
      <c r="AZ716" s="21" t="s">
        <v>1518</v>
      </c>
      <c r="BA716" s="65" t="s">
        <v>1246</v>
      </c>
      <c r="BB716" s="21"/>
      <c r="BC716" s="21"/>
      <c r="BD716" s="21"/>
      <c r="BE716" s="62" t="s">
        <v>1348</v>
      </c>
      <c r="BF716" s="21"/>
      <c r="BG716" s="21"/>
      <c r="BH716" s="21"/>
      <c r="BI716" s="21"/>
      <c r="BJ716" s="21"/>
      <c r="BK716" s="21"/>
      <c r="BL716" s="21"/>
      <c r="BM716" s="21"/>
      <c r="BN716" s="21"/>
      <c r="BO716" s="21"/>
      <c r="BP716" s="21"/>
      <c r="BQ716" s="21"/>
      <c r="BR716" s="21"/>
      <c r="BS716" s="21"/>
      <c r="BT716" s="21"/>
      <c r="BU716" s="21"/>
      <c r="BV716" s="21"/>
      <c r="BW716" s="63" t="s">
        <v>413</v>
      </c>
      <c r="BX716" s="23" t="str">
        <f>_xlfn.XLOOKUP(BW716,dimensions_items!$B$4:$B$35,dimensions_items!$C$4:$C$35,"NULL",0)</f>
        <v>R5.2OECD</v>
      </c>
      <c r="BY716" s="63" t="s">
        <v>16</v>
      </c>
      <c r="BZ716" s="63" t="s">
        <v>1598</v>
      </c>
      <c r="CA716" s="63" t="s">
        <v>18</v>
      </c>
      <c r="CB716" s="63" t="s">
        <v>19</v>
      </c>
      <c r="CC716" s="21" t="str">
        <f t="shared" si="36"/>
        <v>RS</v>
      </c>
      <c r="CD716" s="21" t="str">
        <f t="shared" si="37"/>
        <v>T</v>
      </c>
      <c r="CE716" s="21" t="str">
        <f t="shared" si="38"/>
        <v>OECD_JPN</v>
      </c>
      <c r="CF716" s="21">
        <f>IF(ISNUMBER(Table1[[#This Row],[concrete]]),Table1[[#This Row],[concrete]],IF(AND(ISNUMBER(Table1[[#This Row],[cement]]),ISNUMBER(Table1[[#This Row],[aggregates]])),Table1[[#This Row],[cement]]+Table1[[#This Row],[aggregates]],""))</f>
        <v>201.4</v>
      </c>
    </row>
    <row r="717" spans="1:84">
      <c r="A717" s="10">
        <v>715</v>
      </c>
      <c r="B717" s="37" t="s">
        <v>1247</v>
      </c>
      <c r="C717" s="37" t="s">
        <v>1253</v>
      </c>
      <c r="F717" s="39">
        <v>30.9</v>
      </c>
      <c r="I717" s="39">
        <v>0</v>
      </c>
      <c r="J717" s="120">
        <v>0</v>
      </c>
      <c r="M717" s="120">
        <v>1087.4000000000001</v>
      </c>
      <c r="N717" s="120">
        <v>0</v>
      </c>
      <c r="O717" s="120">
        <v>471.1</v>
      </c>
      <c r="P717" s="120">
        <v>0</v>
      </c>
      <c r="Q717" s="120">
        <v>93.4</v>
      </c>
      <c r="X717" s="120">
        <v>0</v>
      </c>
      <c r="AA717" s="120">
        <v>132.6</v>
      </c>
      <c r="AK717" s="120">
        <v>146.13</v>
      </c>
      <c r="AL717" s="41" t="s">
        <v>1248</v>
      </c>
      <c r="AM717" s="39" t="s">
        <v>120</v>
      </c>
      <c r="AN717" s="37" t="s">
        <v>118</v>
      </c>
      <c r="AO717" s="37" t="s">
        <v>118</v>
      </c>
      <c r="AP717" s="37" t="s">
        <v>601</v>
      </c>
      <c r="AQ717" s="37" t="s">
        <v>121</v>
      </c>
      <c r="AR717" s="37" t="s">
        <v>122</v>
      </c>
      <c r="AS717" s="37" t="s">
        <v>576</v>
      </c>
      <c r="AT717" s="39">
        <v>2017</v>
      </c>
      <c r="AU717" s="42" t="s">
        <v>1255</v>
      </c>
      <c r="AV717" s="45" t="s">
        <v>1254</v>
      </c>
      <c r="AW717" s="21"/>
      <c r="AX717" s="50" t="s">
        <v>1342</v>
      </c>
      <c r="AY717" s="21" t="str">
        <f>"https://doi.org/"&amp;Table1[[#This Row],[DOI]]</f>
        <v>https://doi.org/10.1007/s10163-015-0460-1</v>
      </c>
      <c r="AZ717" s="21" t="s">
        <v>1518</v>
      </c>
      <c r="BA717" s="65" t="s">
        <v>1246</v>
      </c>
      <c r="BB717" s="21"/>
      <c r="BC717" s="21"/>
      <c r="BD717" s="21"/>
      <c r="BE717" s="62" t="s">
        <v>1348</v>
      </c>
      <c r="BF717" s="21"/>
      <c r="BG717" s="21"/>
      <c r="BH717" s="21"/>
      <c r="BI717" s="21"/>
      <c r="BJ717" s="21"/>
      <c r="BK717" s="21"/>
      <c r="BL717" s="21"/>
      <c r="BM717" s="21"/>
      <c r="BN717" s="21"/>
      <c r="BO717" s="21"/>
      <c r="BP717" s="21"/>
      <c r="BQ717" s="21"/>
      <c r="BR717" s="21"/>
      <c r="BS717" s="21"/>
      <c r="BT717" s="21"/>
      <c r="BU717" s="21"/>
      <c r="BV717" s="21"/>
      <c r="BW717" s="63" t="s">
        <v>135</v>
      </c>
      <c r="BX717" s="23" t="str">
        <f>_xlfn.XLOOKUP(BW717,dimensions_items!$B$4:$B$35,dimensions_items!$C$4:$C$35,"NULL",0)</f>
        <v>R5.2OECD</v>
      </c>
      <c r="BY717" s="103" t="s">
        <v>42</v>
      </c>
      <c r="BZ717" s="103" t="s">
        <v>17</v>
      </c>
      <c r="CA717" s="63" t="s">
        <v>18</v>
      </c>
      <c r="CB717" s="63" t="s">
        <v>19</v>
      </c>
      <c r="CC717" s="21" t="str">
        <f t="shared" si="36"/>
        <v>RU</v>
      </c>
      <c r="CD717" s="21" t="str">
        <f t="shared" si="37"/>
        <v>C</v>
      </c>
      <c r="CE717" s="21" t="str">
        <f t="shared" si="38"/>
        <v>OECD_EU15</v>
      </c>
      <c r="CF717" s="21">
        <f>IF(ISNUMBER(Table1[[#This Row],[concrete]]),Table1[[#This Row],[concrete]],IF(AND(ISNUMBER(Table1[[#This Row],[cement]]),ISNUMBER(Table1[[#This Row],[aggregates]])),Table1[[#This Row],[cement]]+Table1[[#This Row],[aggregates]],""))</f>
        <v>1087.4000000000001</v>
      </c>
    </row>
    <row r="718" spans="1:84">
      <c r="A718" s="10">
        <v>716</v>
      </c>
      <c r="B718" s="117" t="s">
        <v>657</v>
      </c>
      <c r="C718" s="117" t="s">
        <v>1417</v>
      </c>
      <c r="D718" s="39">
        <v>2020</v>
      </c>
      <c r="F718" s="20">
        <v>120.82051282051282</v>
      </c>
      <c r="M718" s="20">
        <v>2480.9639423076924</v>
      </c>
      <c r="Q718" s="20">
        <v>42.467948717948715</v>
      </c>
      <c r="S718" s="20">
        <v>11.913461538461538</v>
      </c>
      <c r="AI718" s="20">
        <v>2.3421474358974357</v>
      </c>
      <c r="AL718" s="41" t="s">
        <v>35</v>
      </c>
      <c r="AM718" s="39">
        <v>8</v>
      </c>
      <c r="AN718" s="37" t="s">
        <v>118</v>
      </c>
      <c r="AO718" s="117" t="s">
        <v>24</v>
      </c>
      <c r="AP718" s="117" t="s">
        <v>1419</v>
      </c>
      <c r="AQ718" s="37" t="s">
        <v>121</v>
      </c>
      <c r="AR718" s="117" t="s">
        <v>119</v>
      </c>
      <c r="AS718" s="117" t="s">
        <v>1420</v>
      </c>
      <c r="AT718" s="39">
        <v>2020</v>
      </c>
      <c r="AU718" s="36" t="s">
        <v>1421</v>
      </c>
      <c r="AV718" s="21" t="s">
        <v>385</v>
      </c>
      <c r="AW718" s="21"/>
      <c r="AX718" s="31" t="s">
        <v>1422</v>
      </c>
      <c r="AY718" s="21" t="str">
        <f>"https://doi.org/"&amp;Table1[[#This Row],[DOI]]</f>
        <v>https://doi.org/10.1016/j.enbuild.2020.110091</v>
      </c>
      <c r="AZ718" s="119" t="s">
        <v>1425</v>
      </c>
      <c r="BA718" s="21" t="s">
        <v>1423</v>
      </c>
      <c r="BB718" s="118" t="s">
        <v>1424</v>
      </c>
      <c r="BC718" s="21" t="s">
        <v>1426</v>
      </c>
      <c r="BD718" s="21"/>
      <c r="BE718" s="117" t="s">
        <v>1411</v>
      </c>
      <c r="BF718" s="21"/>
      <c r="BG718" s="21"/>
      <c r="BH718" s="21"/>
      <c r="BI718" s="21"/>
      <c r="BJ718" s="21"/>
      <c r="BK718" s="21"/>
      <c r="BL718" s="21"/>
      <c r="BM718" s="21"/>
      <c r="BN718" s="21"/>
      <c r="BO718" s="21"/>
      <c r="BP718" s="21"/>
      <c r="BQ718" s="21"/>
      <c r="BR718" s="21"/>
      <c r="BS718" s="21"/>
      <c r="BT718" s="21"/>
      <c r="BU718" s="21"/>
      <c r="BV718" s="21"/>
      <c r="BW718" s="63" t="s">
        <v>469</v>
      </c>
      <c r="BX718" s="23" t="str">
        <f>_xlfn.XLOOKUP(BW718,dimensions_items!$B$4:$B$35,dimensions_items!$C$4:$C$35,"NULL",0)</f>
        <v>R5.2OECD</v>
      </c>
      <c r="BY718" s="21" t="s">
        <v>37</v>
      </c>
      <c r="BZ718" s="103" t="s">
        <v>17</v>
      </c>
      <c r="CA718" s="63" t="s">
        <v>18</v>
      </c>
      <c r="CB718" s="63" t="s">
        <v>28</v>
      </c>
      <c r="CC718" s="21" t="str">
        <f t="shared" si="36"/>
        <v>RM</v>
      </c>
      <c r="CD718" s="21" t="str">
        <f t="shared" si="37"/>
        <v>C</v>
      </c>
      <c r="CE718" s="21" t="str">
        <f t="shared" si="38"/>
        <v>OECD_AUNZ</v>
      </c>
      <c r="CF718" s="21">
        <f>IF(ISNUMBER(Table1[[#This Row],[concrete]]),Table1[[#This Row],[concrete]],IF(AND(ISNUMBER(Table1[[#This Row],[cement]]),ISNUMBER(Table1[[#This Row],[aggregates]])),Table1[[#This Row],[cement]]+Table1[[#This Row],[aggregates]],""))</f>
        <v>2480.9639423076924</v>
      </c>
    </row>
    <row r="719" spans="1:84">
      <c r="A719" s="10">
        <v>717</v>
      </c>
      <c r="B719" s="117" t="s">
        <v>657</v>
      </c>
      <c r="C719" s="117" t="s">
        <v>1417</v>
      </c>
      <c r="D719" s="39">
        <v>2020</v>
      </c>
      <c r="F719" s="20">
        <v>48.177083333333336</v>
      </c>
      <c r="J719" s="20">
        <v>102.35977564102564</v>
      </c>
      <c r="M719" s="20">
        <v>837.34214743589735</v>
      </c>
      <c r="Q719" s="20">
        <v>4.134615384615385</v>
      </c>
      <c r="S719" s="20">
        <v>21.078525641025642</v>
      </c>
      <c r="AI719" s="20">
        <v>11.386217948717949</v>
      </c>
      <c r="AK719" s="20">
        <v>2.3429487179487181</v>
      </c>
      <c r="AL719" s="41" t="s">
        <v>1418</v>
      </c>
      <c r="AM719" s="39">
        <v>8</v>
      </c>
      <c r="AN719" s="37" t="s">
        <v>118</v>
      </c>
      <c r="AO719" s="117" t="s">
        <v>24</v>
      </c>
      <c r="AP719" s="117" t="s">
        <v>1419</v>
      </c>
      <c r="AQ719" s="37" t="s">
        <v>121</v>
      </c>
      <c r="AR719" s="117" t="s">
        <v>119</v>
      </c>
      <c r="AS719" s="117" t="s">
        <v>1420</v>
      </c>
      <c r="AT719" s="39">
        <v>2020</v>
      </c>
      <c r="AU719" s="36" t="s">
        <v>1421</v>
      </c>
      <c r="AV719" s="21" t="s">
        <v>385</v>
      </c>
      <c r="AW719" s="21"/>
      <c r="AX719" s="31" t="s">
        <v>1422</v>
      </c>
      <c r="AY719" s="21" t="str">
        <f>"https://doi.org/"&amp;Table1[[#This Row],[DOI]]</f>
        <v>https://doi.org/10.1016/j.enbuild.2020.110091</v>
      </c>
      <c r="AZ719" s="119" t="s">
        <v>1425</v>
      </c>
      <c r="BA719" s="21" t="s">
        <v>1427</v>
      </c>
      <c r="BB719" s="118" t="s">
        <v>1424</v>
      </c>
      <c r="BC719" s="21" t="s">
        <v>1428</v>
      </c>
      <c r="BD719" s="21"/>
      <c r="BE719" s="117" t="s">
        <v>1411</v>
      </c>
      <c r="BF719" s="21"/>
      <c r="BG719" s="21"/>
      <c r="BH719" s="21"/>
      <c r="BI719" s="21"/>
      <c r="BJ719" s="21"/>
      <c r="BK719" s="21"/>
      <c r="BL719" s="21"/>
      <c r="BM719" s="21"/>
      <c r="BN719" s="21"/>
      <c r="BO719" s="21"/>
      <c r="BP719" s="21"/>
      <c r="BQ719" s="21"/>
      <c r="BR719" s="21"/>
      <c r="BS719" s="21"/>
      <c r="BT719" s="21"/>
      <c r="BU719" s="21"/>
      <c r="BV719" s="21"/>
      <c r="BW719" s="63" t="s">
        <v>469</v>
      </c>
      <c r="BX719" s="23" t="str">
        <f>_xlfn.XLOOKUP(BW719,dimensions_items!$B$4:$B$35,dimensions_items!$C$4:$C$35,"NULL",0)</f>
        <v>R5.2OECD</v>
      </c>
      <c r="BY719" s="21" t="s">
        <v>37</v>
      </c>
      <c r="BZ719" s="103" t="s">
        <v>1599</v>
      </c>
      <c r="CA719" s="63" t="s">
        <v>18</v>
      </c>
      <c r="CB719" s="63" t="s">
        <v>28</v>
      </c>
      <c r="CC719" s="21" t="str">
        <f t="shared" si="36"/>
        <v>RM</v>
      </c>
      <c r="CD719" s="21" t="str">
        <f t="shared" si="37"/>
        <v>T</v>
      </c>
      <c r="CE719" s="21" t="str">
        <f t="shared" si="38"/>
        <v>OECD_AUNZ</v>
      </c>
      <c r="CF719" s="21">
        <f>IF(ISNUMBER(Table1[[#This Row],[concrete]]),Table1[[#This Row],[concrete]],IF(AND(ISNUMBER(Table1[[#This Row],[cement]]),ISNUMBER(Table1[[#This Row],[aggregates]])),Table1[[#This Row],[cement]]+Table1[[#This Row],[aggregates]],""))</f>
        <v>837.34214743589735</v>
      </c>
    </row>
    <row r="720" spans="1:84">
      <c r="A720" s="10">
        <v>718</v>
      </c>
      <c r="B720" s="21" t="s">
        <v>1256</v>
      </c>
      <c r="C720" s="37"/>
      <c r="I720" s="39" t="s">
        <v>1416</v>
      </c>
      <c r="J720" s="120" t="s">
        <v>1416</v>
      </c>
      <c r="K720" s="120" t="s">
        <v>1416</v>
      </c>
      <c r="L720" s="120" t="s">
        <v>1416</v>
      </c>
      <c r="M720" s="120" t="s">
        <v>1416</v>
      </c>
      <c r="N720" s="120" t="s">
        <v>1416</v>
      </c>
      <c r="O720" s="120" t="s">
        <v>1416</v>
      </c>
      <c r="P720" s="120" t="s">
        <v>1416</v>
      </c>
      <c r="Q720" s="120" t="s">
        <v>1416</v>
      </c>
      <c r="R720" s="120" t="s">
        <v>1416</v>
      </c>
      <c r="S720" s="120" t="s">
        <v>1416</v>
      </c>
      <c r="T720" s="120" t="s">
        <v>1416</v>
      </c>
      <c r="U720" s="120" t="s">
        <v>1416</v>
      </c>
      <c r="V720" s="120" t="s">
        <v>1416</v>
      </c>
      <c r="W720" s="120" t="s">
        <v>1416</v>
      </c>
      <c r="X720" s="120" t="s">
        <v>1416</v>
      </c>
      <c r="Y720" s="120" t="s">
        <v>1416</v>
      </c>
      <c r="Z720" s="120" t="s">
        <v>1416</v>
      </c>
      <c r="AA720" s="120" t="s">
        <v>1416</v>
      </c>
      <c r="AB720" s="120">
        <v>1.5</v>
      </c>
      <c r="AC720" s="120">
        <v>3</v>
      </c>
      <c r="AD720" s="120" t="s">
        <v>1416</v>
      </c>
      <c r="AE720" s="120" t="s">
        <v>1416</v>
      </c>
      <c r="AF720" s="120" t="s">
        <v>1416</v>
      </c>
      <c r="AG720" s="120" t="s">
        <v>1416</v>
      </c>
      <c r="AH720" s="120" t="s">
        <v>1416</v>
      </c>
      <c r="AI720" s="120" t="s">
        <v>1416</v>
      </c>
      <c r="AJ720" s="120">
        <v>1.1500000000000001</v>
      </c>
      <c r="AK720" s="120">
        <v>0.23</v>
      </c>
      <c r="AL720" s="10" t="s">
        <v>1258</v>
      </c>
      <c r="AM720" s="39" t="s">
        <v>120</v>
      </c>
      <c r="AN720" s="37" t="s">
        <v>118</v>
      </c>
      <c r="AO720" s="37" t="s">
        <v>118</v>
      </c>
      <c r="AP720" s="37" t="s">
        <v>763</v>
      </c>
      <c r="AQ720" s="37" t="s">
        <v>120</v>
      </c>
      <c r="AR720" s="37" t="s">
        <v>119</v>
      </c>
      <c r="AS720" s="37" t="s">
        <v>1265</v>
      </c>
      <c r="AT720" s="39">
        <v>2013</v>
      </c>
      <c r="AU720" s="42" t="s">
        <v>1266</v>
      </c>
      <c r="AV720" s="8" t="s">
        <v>1267</v>
      </c>
      <c r="AW720" s="21" t="s">
        <v>1152</v>
      </c>
      <c r="AX720" s="50" t="s">
        <v>1343</v>
      </c>
      <c r="AY720" s="21" t="str">
        <f>"https://doi.org/"&amp;Table1[[#This Row],[DOI]]</f>
        <v>https://doi.org/10.1177/0734242X12471707</v>
      </c>
      <c r="AZ720" s="116" t="s">
        <v>1415</v>
      </c>
      <c r="BA720" s="21"/>
      <c r="BB720" s="21"/>
      <c r="BC720" s="21" t="s">
        <v>1268</v>
      </c>
      <c r="BD720" s="21"/>
      <c r="BE720" s="62" t="s">
        <v>1348</v>
      </c>
      <c r="BF720" s="21"/>
      <c r="BG720" s="21"/>
      <c r="BH720" s="21"/>
      <c r="BI720" s="21"/>
      <c r="BJ720" s="21"/>
      <c r="BK720" s="21"/>
      <c r="BL720" s="21"/>
      <c r="BM720" s="21"/>
      <c r="BN720" s="21"/>
      <c r="BO720" s="21"/>
      <c r="BP720" s="21"/>
      <c r="BQ720" s="21"/>
      <c r="BR720" s="21"/>
      <c r="BS720" s="21"/>
      <c r="BT720" s="21"/>
      <c r="BU720" s="21"/>
      <c r="BV720" s="21"/>
      <c r="BW720" s="63" t="s">
        <v>135</v>
      </c>
      <c r="BX720" s="23" t="str">
        <f>_xlfn.XLOOKUP(BW720,dimensions_items!$B$4:$B$35,dimensions_items!$C$4:$C$35,"NULL",0)</f>
        <v>R5.2OECD</v>
      </c>
      <c r="BY720" s="103" t="s">
        <v>42</v>
      </c>
      <c r="BZ720" s="103" t="s">
        <v>31</v>
      </c>
      <c r="CA720" s="103" t="s">
        <v>18</v>
      </c>
      <c r="CB720" s="103" t="s">
        <v>23</v>
      </c>
      <c r="CC720" s="21" t="str">
        <f t="shared" si="36"/>
        <v>RU</v>
      </c>
      <c r="CD720" s="21" t="str">
        <f t="shared" si="37"/>
        <v>U</v>
      </c>
      <c r="CE720" s="21" t="str">
        <f t="shared" si="38"/>
        <v>OECD_EU15</v>
      </c>
      <c r="CF720" s="21" t="str">
        <f>IF(ISNUMBER(Table1[[#This Row],[concrete]]),Table1[[#This Row],[concrete]],IF(AND(ISNUMBER(Table1[[#This Row],[cement]]),ISNUMBER(Table1[[#This Row],[aggregates]])),Table1[[#This Row],[cement]]+Table1[[#This Row],[aggregates]],""))</f>
        <v/>
      </c>
    </row>
    <row r="721" spans="1:84">
      <c r="A721" s="10">
        <v>719</v>
      </c>
      <c r="B721" s="21" t="s">
        <v>1256</v>
      </c>
      <c r="C721" s="21"/>
      <c r="I721" s="39">
        <v>13.65</v>
      </c>
      <c r="J721" s="137">
        <v>172.5</v>
      </c>
      <c r="K721" s="120" t="s">
        <v>1416</v>
      </c>
      <c r="L721" s="120" t="s">
        <v>1416</v>
      </c>
      <c r="M721" s="120">
        <v>218.5</v>
      </c>
      <c r="N721" s="120" t="s">
        <v>1416</v>
      </c>
      <c r="O721" s="120" t="s">
        <v>1416</v>
      </c>
      <c r="P721" s="120">
        <v>87</v>
      </c>
      <c r="Q721" s="120" t="s">
        <v>1416</v>
      </c>
      <c r="R721" s="120" t="s">
        <v>1416</v>
      </c>
      <c r="S721" s="120">
        <v>58.150000000000006</v>
      </c>
      <c r="T721" s="120" t="s">
        <v>1416</v>
      </c>
      <c r="U721" s="120" t="s">
        <v>1416</v>
      </c>
      <c r="V721" s="120" t="s">
        <v>1416</v>
      </c>
      <c r="W721" s="120" t="s">
        <v>1416</v>
      </c>
      <c r="X721" s="120" t="s">
        <v>1416</v>
      </c>
      <c r="Y721" s="120" t="s">
        <v>1416</v>
      </c>
      <c r="Z721" s="120" t="s">
        <v>1416</v>
      </c>
      <c r="AA721" s="120" t="s">
        <v>1416</v>
      </c>
      <c r="AB721" s="120" t="s">
        <v>1416</v>
      </c>
      <c r="AC721" s="120" t="s">
        <v>1416</v>
      </c>
      <c r="AD721" s="120" t="s">
        <v>1416</v>
      </c>
      <c r="AE721" s="120" t="s">
        <v>1416</v>
      </c>
      <c r="AF721" s="120" t="s">
        <v>1416</v>
      </c>
      <c r="AG721" s="120" t="s">
        <v>1416</v>
      </c>
      <c r="AH721" s="120" t="s">
        <v>1416</v>
      </c>
      <c r="AI721" s="120" t="s">
        <v>1416</v>
      </c>
      <c r="AJ721" s="120" t="s">
        <v>1416</v>
      </c>
      <c r="AK721" s="120" t="s">
        <v>1416</v>
      </c>
      <c r="AL721" s="10" t="s">
        <v>1259</v>
      </c>
      <c r="AM721" s="39" t="s">
        <v>120</v>
      </c>
      <c r="AN721" s="37" t="s">
        <v>118</v>
      </c>
      <c r="AO721" s="37" t="s">
        <v>118</v>
      </c>
      <c r="AP721" s="37" t="s">
        <v>763</v>
      </c>
      <c r="AQ721" s="37" t="s">
        <v>120</v>
      </c>
      <c r="AR721" s="37" t="s">
        <v>119</v>
      </c>
      <c r="AS721" s="37" t="s">
        <v>1265</v>
      </c>
      <c r="AT721" s="39">
        <v>2013</v>
      </c>
      <c r="AU721" s="42" t="s">
        <v>1266</v>
      </c>
      <c r="AV721" s="8" t="s">
        <v>1267</v>
      </c>
      <c r="AW721" s="21" t="s">
        <v>1152</v>
      </c>
      <c r="AX721" s="50" t="s">
        <v>1343</v>
      </c>
      <c r="AY721" s="21" t="str">
        <f>"https://doi.org/"&amp;Table1[[#This Row],[DOI]]</f>
        <v>https://doi.org/10.1177/0734242X12471707</v>
      </c>
      <c r="AZ721" s="116" t="s">
        <v>1415</v>
      </c>
      <c r="BA721" s="21"/>
      <c r="BB721" s="21"/>
      <c r="BC721" s="21" t="s">
        <v>1268</v>
      </c>
      <c r="BD721" s="21"/>
      <c r="BE721" s="62" t="s">
        <v>1348</v>
      </c>
      <c r="BF721" s="21"/>
      <c r="BG721" s="21"/>
      <c r="BH721" s="21"/>
      <c r="BI721" s="21"/>
      <c r="BJ721" s="21"/>
      <c r="BK721" s="21"/>
      <c r="BL721" s="21"/>
      <c r="BM721" s="21"/>
      <c r="BN721" s="21"/>
      <c r="BO721" s="21"/>
      <c r="BP721" s="21"/>
      <c r="BQ721" s="21"/>
      <c r="BR721" s="21"/>
      <c r="BS721" s="21"/>
      <c r="BT721" s="21"/>
      <c r="BU721" s="21"/>
      <c r="BV721" s="21"/>
      <c r="BW721" s="63" t="s">
        <v>135</v>
      </c>
      <c r="BX721" s="23" t="str">
        <f>_xlfn.XLOOKUP(BW721,dimensions_items!$B$4:$B$35,dimensions_items!$C$4:$C$35,"NULL",0)</f>
        <v>R5.2OECD</v>
      </c>
      <c r="BY721" s="103" t="s">
        <v>42</v>
      </c>
      <c r="BZ721" s="103" t="s">
        <v>31</v>
      </c>
      <c r="CA721" s="103" t="s">
        <v>18</v>
      </c>
      <c r="CB721" s="103" t="s">
        <v>23</v>
      </c>
      <c r="CC721" s="21" t="str">
        <f t="shared" si="36"/>
        <v>RU</v>
      </c>
      <c r="CD721" s="21" t="str">
        <f t="shared" si="37"/>
        <v>U</v>
      </c>
      <c r="CE721" s="21" t="str">
        <f t="shared" si="38"/>
        <v>OECD_EU15</v>
      </c>
      <c r="CF721" s="21">
        <f>IF(ISNUMBER(Table1[[#This Row],[concrete]]),Table1[[#This Row],[concrete]],IF(AND(ISNUMBER(Table1[[#This Row],[cement]]),ISNUMBER(Table1[[#This Row],[aggregates]])),Table1[[#This Row],[cement]]+Table1[[#This Row],[aggregates]],""))</f>
        <v>218.5</v>
      </c>
    </row>
    <row r="722" spans="1:84">
      <c r="A722" s="10">
        <v>720</v>
      </c>
      <c r="B722" s="21" t="s">
        <v>1256</v>
      </c>
      <c r="C722" s="21"/>
      <c r="I722" s="39" t="s">
        <v>1416</v>
      </c>
      <c r="J722" s="137">
        <v>35</v>
      </c>
      <c r="K722" s="120" t="s">
        <v>1416</v>
      </c>
      <c r="L722" s="120" t="s">
        <v>1416</v>
      </c>
      <c r="M722" s="120">
        <v>666</v>
      </c>
      <c r="N722" s="120" t="s">
        <v>1416</v>
      </c>
      <c r="O722" s="120" t="s">
        <v>1416</v>
      </c>
      <c r="P722" s="120">
        <v>328</v>
      </c>
      <c r="Q722" s="120" t="s">
        <v>1416</v>
      </c>
      <c r="R722" s="120" t="s">
        <v>1416</v>
      </c>
      <c r="S722" s="137">
        <v>37.549999999999997</v>
      </c>
      <c r="T722" s="120" t="s">
        <v>1416</v>
      </c>
      <c r="U722" s="120" t="s">
        <v>1416</v>
      </c>
      <c r="V722" s="120" t="s">
        <v>1416</v>
      </c>
      <c r="W722" s="137">
        <v>1.05</v>
      </c>
      <c r="X722" s="120" t="s">
        <v>1416</v>
      </c>
      <c r="Y722" s="120" t="s">
        <v>1416</v>
      </c>
      <c r="Z722" s="120" t="s">
        <v>1416</v>
      </c>
      <c r="AA722" s="120">
        <v>14.100000000000001</v>
      </c>
      <c r="AB722" s="120" t="s">
        <v>1416</v>
      </c>
      <c r="AC722" s="120" t="s">
        <v>1416</v>
      </c>
      <c r="AD722" s="120" t="s">
        <v>1416</v>
      </c>
      <c r="AE722" s="120" t="s">
        <v>1416</v>
      </c>
      <c r="AF722" s="120" t="s">
        <v>1416</v>
      </c>
      <c r="AG722" s="120" t="s">
        <v>1416</v>
      </c>
      <c r="AH722" s="120" t="s">
        <v>1416</v>
      </c>
      <c r="AI722" s="120" t="s">
        <v>1416</v>
      </c>
      <c r="AJ722" s="120" t="s">
        <v>1416</v>
      </c>
      <c r="AK722" s="120" t="s">
        <v>1416</v>
      </c>
      <c r="AL722" s="21" t="s">
        <v>1260</v>
      </c>
      <c r="AM722" s="39" t="s">
        <v>120</v>
      </c>
      <c r="AN722" s="37" t="s">
        <v>118</v>
      </c>
      <c r="AO722" s="37" t="s">
        <v>118</v>
      </c>
      <c r="AP722" s="37" t="s">
        <v>763</v>
      </c>
      <c r="AQ722" s="37" t="s">
        <v>120</v>
      </c>
      <c r="AR722" s="37" t="s">
        <v>119</v>
      </c>
      <c r="AS722" s="37" t="s">
        <v>1265</v>
      </c>
      <c r="AT722" s="39">
        <v>2013</v>
      </c>
      <c r="AU722" s="42" t="s">
        <v>1266</v>
      </c>
      <c r="AV722" s="8" t="s">
        <v>1267</v>
      </c>
      <c r="AW722" s="21" t="s">
        <v>1152</v>
      </c>
      <c r="AX722" s="50" t="s">
        <v>1343</v>
      </c>
      <c r="AY722" s="21" t="str">
        <f>"https://doi.org/"&amp;Table1[[#This Row],[DOI]]</f>
        <v>https://doi.org/10.1177/0734242X12471707</v>
      </c>
      <c r="AZ722" s="116" t="s">
        <v>1415</v>
      </c>
      <c r="BA722" s="21"/>
      <c r="BB722" s="21"/>
      <c r="BC722" s="21" t="s">
        <v>1268</v>
      </c>
      <c r="BD722" s="21"/>
      <c r="BE722" s="62" t="s">
        <v>1348</v>
      </c>
      <c r="BF722" s="21"/>
      <c r="BG722" s="21"/>
      <c r="BH722" s="21"/>
      <c r="BI722" s="21"/>
      <c r="BJ722" s="21"/>
      <c r="BK722" s="21"/>
      <c r="BL722" s="21"/>
      <c r="BM722" s="21"/>
      <c r="BN722" s="21"/>
      <c r="BO722" s="21"/>
      <c r="BP722" s="21"/>
      <c r="BQ722" s="21"/>
      <c r="BR722" s="21"/>
      <c r="BS722" s="21"/>
      <c r="BT722" s="21"/>
      <c r="BU722" s="21"/>
      <c r="BV722" s="21"/>
      <c r="BW722" s="63" t="s">
        <v>135</v>
      </c>
      <c r="BX722" s="23" t="str">
        <f>_xlfn.XLOOKUP(BW722,dimensions_items!$B$4:$B$35,dimensions_items!$C$4:$C$35,"NULL",0)</f>
        <v>R5.2OECD</v>
      </c>
      <c r="BY722" s="103" t="s">
        <v>42</v>
      </c>
      <c r="BZ722" s="103" t="s">
        <v>26</v>
      </c>
      <c r="CA722" s="103" t="s">
        <v>18</v>
      </c>
      <c r="CB722" s="103" t="s">
        <v>23</v>
      </c>
      <c r="CC722" s="21" t="str">
        <f t="shared" si="36"/>
        <v>RU</v>
      </c>
      <c r="CD722" s="21" t="str">
        <f t="shared" si="37"/>
        <v>C</v>
      </c>
      <c r="CE722" s="21" t="str">
        <f t="shared" si="38"/>
        <v>OECD_EU15</v>
      </c>
      <c r="CF722" s="21">
        <f>IF(ISNUMBER(Table1[[#This Row],[concrete]]),Table1[[#This Row],[concrete]],IF(AND(ISNUMBER(Table1[[#This Row],[cement]]),ISNUMBER(Table1[[#This Row],[aggregates]])),Table1[[#This Row],[cement]]+Table1[[#This Row],[aggregates]],""))</f>
        <v>666</v>
      </c>
    </row>
    <row r="723" spans="1:84">
      <c r="A723" s="10">
        <v>721</v>
      </c>
      <c r="B723" s="21" t="s">
        <v>1256</v>
      </c>
      <c r="C723" s="21"/>
      <c r="I723" s="39" t="s">
        <v>1416</v>
      </c>
      <c r="J723" s="137">
        <v>33</v>
      </c>
      <c r="K723" s="120" t="s">
        <v>1416</v>
      </c>
      <c r="L723" s="120" t="s">
        <v>1416</v>
      </c>
      <c r="M723" s="120">
        <v>153.5</v>
      </c>
      <c r="N723" s="120" t="s">
        <v>1416</v>
      </c>
      <c r="O723" s="120" t="s">
        <v>1416</v>
      </c>
      <c r="P723" s="120">
        <v>271.5</v>
      </c>
      <c r="Q723" s="120" t="s">
        <v>1416</v>
      </c>
      <c r="R723" s="120" t="s">
        <v>1416</v>
      </c>
      <c r="S723" s="137">
        <v>76.75</v>
      </c>
      <c r="T723" s="120" t="s">
        <v>1416</v>
      </c>
      <c r="U723" s="120" t="s">
        <v>1416</v>
      </c>
      <c r="V723" s="120" t="s">
        <v>1416</v>
      </c>
      <c r="W723" s="120" t="s">
        <v>1416</v>
      </c>
      <c r="X723" s="120" t="s">
        <v>1416</v>
      </c>
      <c r="Y723" s="120" t="s">
        <v>1416</v>
      </c>
      <c r="Z723" s="120" t="s">
        <v>1416</v>
      </c>
      <c r="AA723" s="120">
        <v>17.700000000000003</v>
      </c>
      <c r="AB723" s="120" t="s">
        <v>1416</v>
      </c>
      <c r="AC723" s="120" t="s">
        <v>1416</v>
      </c>
      <c r="AD723" s="120" t="s">
        <v>1416</v>
      </c>
      <c r="AE723" s="120" t="s">
        <v>1416</v>
      </c>
      <c r="AF723" s="120" t="s">
        <v>1416</v>
      </c>
      <c r="AG723" s="120" t="s">
        <v>1416</v>
      </c>
      <c r="AH723" s="120" t="s">
        <v>1416</v>
      </c>
      <c r="AI723" s="120" t="s">
        <v>1416</v>
      </c>
      <c r="AJ723" s="120" t="s">
        <v>1416</v>
      </c>
      <c r="AK723" s="120" t="s">
        <v>1416</v>
      </c>
      <c r="AL723" s="21" t="s">
        <v>1261</v>
      </c>
      <c r="AM723" s="39" t="s">
        <v>120</v>
      </c>
      <c r="AN723" s="37" t="s">
        <v>118</v>
      </c>
      <c r="AO723" s="37" t="s">
        <v>118</v>
      </c>
      <c r="AP723" s="37" t="s">
        <v>763</v>
      </c>
      <c r="AQ723" s="37" t="s">
        <v>120</v>
      </c>
      <c r="AR723" s="37" t="s">
        <v>119</v>
      </c>
      <c r="AS723" s="37" t="s">
        <v>1265</v>
      </c>
      <c r="AT723" s="39">
        <v>2013</v>
      </c>
      <c r="AU723" s="42" t="s">
        <v>1266</v>
      </c>
      <c r="AV723" s="8" t="s">
        <v>1267</v>
      </c>
      <c r="AW723" s="21" t="s">
        <v>1152</v>
      </c>
      <c r="AX723" s="50" t="s">
        <v>1343</v>
      </c>
      <c r="AY723" s="21" t="str">
        <f>"https://doi.org/"&amp;Table1[[#This Row],[DOI]]</f>
        <v>https://doi.org/10.1177/0734242X12471707</v>
      </c>
      <c r="AZ723" s="116" t="s">
        <v>1415</v>
      </c>
      <c r="BA723" s="21"/>
      <c r="BB723" s="21"/>
      <c r="BC723" s="21" t="s">
        <v>1268</v>
      </c>
      <c r="BD723" s="21"/>
      <c r="BE723" s="62" t="s">
        <v>1348</v>
      </c>
      <c r="BF723" s="21"/>
      <c r="BG723" s="21"/>
      <c r="BH723" s="21"/>
      <c r="BI723" s="21"/>
      <c r="BJ723" s="21"/>
      <c r="BK723" s="21"/>
      <c r="BL723" s="21"/>
      <c r="BM723" s="21"/>
      <c r="BN723" s="21"/>
      <c r="BO723" s="21"/>
      <c r="BP723" s="21"/>
      <c r="BQ723" s="21"/>
      <c r="BR723" s="21"/>
      <c r="BS723" s="21"/>
      <c r="BT723" s="21"/>
      <c r="BU723" s="21"/>
      <c r="BV723" s="21"/>
      <c r="BW723" s="63" t="s">
        <v>135</v>
      </c>
      <c r="BX723" s="23" t="str">
        <f>_xlfn.XLOOKUP(BW723,dimensions_items!$B$4:$B$35,dimensions_items!$C$4:$C$35,"NULL",0)</f>
        <v>R5.2OECD</v>
      </c>
      <c r="BY723" s="103" t="s">
        <v>42</v>
      </c>
      <c r="BZ723" s="103" t="s">
        <v>1600</v>
      </c>
      <c r="CA723" s="103" t="s">
        <v>18</v>
      </c>
      <c r="CB723" s="103" t="s">
        <v>23</v>
      </c>
      <c r="CC723" s="21" t="str">
        <f t="shared" si="36"/>
        <v>RU</v>
      </c>
      <c r="CD723" s="21" t="str">
        <f t="shared" si="37"/>
        <v>T</v>
      </c>
      <c r="CE723" s="21" t="str">
        <f t="shared" si="38"/>
        <v>OECD_EU15</v>
      </c>
      <c r="CF723" s="21">
        <f>IF(ISNUMBER(Table1[[#This Row],[concrete]]),Table1[[#This Row],[concrete]],IF(AND(ISNUMBER(Table1[[#This Row],[cement]]),ISNUMBER(Table1[[#This Row],[aggregates]])),Table1[[#This Row],[cement]]+Table1[[#This Row],[aggregates]],""))</f>
        <v>153.5</v>
      </c>
    </row>
    <row r="724" spans="1:84">
      <c r="A724" s="10">
        <v>722</v>
      </c>
      <c r="B724" s="21" t="s">
        <v>1256</v>
      </c>
      <c r="C724" s="10"/>
      <c r="D724" s="10"/>
      <c r="I724" s="138" t="s">
        <v>1416</v>
      </c>
      <c r="J724" s="39" t="s">
        <v>1416</v>
      </c>
      <c r="K724" s="39" t="s">
        <v>1416</v>
      </c>
      <c r="L724" s="39" t="s">
        <v>1416</v>
      </c>
      <c r="M724" s="39" t="s">
        <v>1416</v>
      </c>
      <c r="N724" s="39" t="s">
        <v>1416</v>
      </c>
      <c r="O724" s="39" t="s">
        <v>1416</v>
      </c>
      <c r="P724" s="138">
        <v>307</v>
      </c>
      <c r="Q724" s="39" t="s">
        <v>1416</v>
      </c>
      <c r="R724" s="39" t="s">
        <v>1416</v>
      </c>
      <c r="S724" s="138">
        <v>46.05</v>
      </c>
      <c r="T724" s="39" t="s">
        <v>1416</v>
      </c>
      <c r="U724" s="39" t="s">
        <v>1416</v>
      </c>
      <c r="V724" s="39" t="s">
        <v>1416</v>
      </c>
      <c r="W724" s="138">
        <v>0.7</v>
      </c>
      <c r="X724" s="39" t="s">
        <v>1416</v>
      </c>
      <c r="Y724" s="39" t="s">
        <v>1416</v>
      </c>
      <c r="Z724" s="39" t="s">
        <v>1416</v>
      </c>
      <c r="AA724" s="39">
        <v>21.5</v>
      </c>
      <c r="AB724" s="138">
        <v>2.3000000000000003</v>
      </c>
      <c r="AC724" s="39">
        <v>3.25</v>
      </c>
      <c r="AD724" s="39" t="s">
        <v>1416</v>
      </c>
      <c r="AE724" s="39" t="s">
        <v>1416</v>
      </c>
      <c r="AF724" s="39" t="s">
        <v>1416</v>
      </c>
      <c r="AG724" s="39" t="s">
        <v>1416</v>
      </c>
      <c r="AH724" s="39" t="s">
        <v>1416</v>
      </c>
      <c r="AI724" s="39" t="s">
        <v>1416</v>
      </c>
      <c r="AJ724" s="138">
        <v>1.1500000000000001</v>
      </c>
      <c r="AK724" s="137">
        <v>0.4</v>
      </c>
      <c r="AL724" s="10" t="s">
        <v>1257</v>
      </c>
      <c r="AM724" s="39" t="s">
        <v>120</v>
      </c>
      <c r="AN724" s="10" t="s">
        <v>353</v>
      </c>
      <c r="AO724" s="10" t="s">
        <v>353</v>
      </c>
      <c r="AP724" s="37" t="s">
        <v>763</v>
      </c>
      <c r="AQ724" s="37" t="s">
        <v>120</v>
      </c>
      <c r="AR724" s="37" t="s">
        <v>119</v>
      </c>
      <c r="AS724" s="37" t="s">
        <v>1265</v>
      </c>
      <c r="AT724" s="39">
        <v>2013</v>
      </c>
      <c r="AU724" s="42" t="s">
        <v>1266</v>
      </c>
      <c r="AV724" s="8" t="s">
        <v>1267</v>
      </c>
      <c r="AW724" s="21" t="s">
        <v>1152</v>
      </c>
      <c r="AX724" s="50" t="s">
        <v>1343</v>
      </c>
      <c r="AY724" s="21" t="str">
        <f>"https://doi.org/"&amp;Table1[[#This Row],[DOI]]</f>
        <v>https://doi.org/10.1177/0734242X12471707</v>
      </c>
      <c r="AZ724" s="116" t="s">
        <v>1415</v>
      </c>
      <c r="BA724" s="21"/>
      <c r="BB724" s="21"/>
      <c r="BC724" s="21" t="s">
        <v>1268</v>
      </c>
      <c r="BD724" s="21"/>
      <c r="BE724" s="62" t="s">
        <v>1348</v>
      </c>
      <c r="BF724" s="10"/>
      <c r="BG724" s="10"/>
      <c r="BH724" s="10"/>
      <c r="BI724" s="10"/>
      <c r="BJ724" s="10"/>
      <c r="BK724" s="10"/>
      <c r="BL724" s="10"/>
      <c r="BM724" s="10"/>
      <c r="BN724" s="10"/>
      <c r="BO724" s="10"/>
      <c r="BP724" s="10"/>
      <c r="BQ724" s="10"/>
      <c r="BR724" s="10"/>
      <c r="BS724" s="10"/>
      <c r="BT724" s="10"/>
      <c r="BU724" s="10"/>
      <c r="BV724" s="10"/>
      <c r="BW724" s="63" t="s">
        <v>135</v>
      </c>
      <c r="BX724" s="23" t="str">
        <f>_xlfn.XLOOKUP(BW724,dimensions_items!$B$4:$B$35,dimensions_items!$C$4:$C$35,"NULL",0)</f>
        <v>R5.2OECD</v>
      </c>
      <c r="BY724" s="103" t="s">
        <v>42</v>
      </c>
      <c r="BZ724" s="103" t="s">
        <v>1492</v>
      </c>
      <c r="CA724" s="103" t="s">
        <v>18</v>
      </c>
      <c r="CB724" s="103" t="s">
        <v>23</v>
      </c>
      <c r="CC724" s="21" t="str">
        <f t="shared" si="36"/>
        <v>RU</v>
      </c>
      <c r="CD724" s="21" t="str">
        <f t="shared" si="37"/>
        <v>M</v>
      </c>
      <c r="CE724" s="21" t="str">
        <f t="shared" si="38"/>
        <v>OECD_EU15</v>
      </c>
      <c r="CF724" s="21" t="str">
        <f>IF(ISNUMBER(Table1[[#This Row],[concrete]]),Table1[[#This Row],[concrete]],IF(AND(ISNUMBER(Table1[[#This Row],[cement]]),ISNUMBER(Table1[[#This Row],[aggregates]])),Table1[[#This Row],[cement]]+Table1[[#This Row],[aggregates]],""))</f>
        <v/>
      </c>
    </row>
    <row r="725" spans="1:84">
      <c r="A725" s="10">
        <v>723</v>
      </c>
      <c r="B725" s="21" t="s">
        <v>1256</v>
      </c>
      <c r="C725" s="21"/>
      <c r="I725" s="39" t="s">
        <v>1416</v>
      </c>
      <c r="J725" s="120" t="s">
        <v>1416</v>
      </c>
      <c r="K725" s="120" t="s">
        <v>1416</v>
      </c>
      <c r="L725" s="120" t="s">
        <v>1416</v>
      </c>
      <c r="M725" s="120" t="s">
        <v>1416</v>
      </c>
      <c r="N725" s="120" t="s">
        <v>1416</v>
      </c>
      <c r="O725" s="120" t="s">
        <v>1416</v>
      </c>
      <c r="P725" s="120" t="s">
        <v>1416</v>
      </c>
      <c r="Q725" s="120" t="s">
        <v>1416</v>
      </c>
      <c r="R725" s="120" t="s">
        <v>1416</v>
      </c>
      <c r="S725" s="120" t="s">
        <v>1416</v>
      </c>
      <c r="T725" s="120" t="s">
        <v>1416</v>
      </c>
      <c r="U725" s="120" t="s">
        <v>1416</v>
      </c>
      <c r="V725" s="120" t="s">
        <v>1416</v>
      </c>
      <c r="W725" s="120" t="s">
        <v>1416</v>
      </c>
      <c r="X725" s="120" t="s">
        <v>1416</v>
      </c>
      <c r="Y725" s="120" t="s">
        <v>1416</v>
      </c>
      <c r="Z725" s="120" t="s">
        <v>1416</v>
      </c>
      <c r="AA725" s="120" t="s">
        <v>1416</v>
      </c>
      <c r="AB725" s="120" t="s">
        <v>1416</v>
      </c>
      <c r="AC725" s="120" t="s">
        <v>1416</v>
      </c>
      <c r="AD725" s="120" t="s">
        <v>1416</v>
      </c>
      <c r="AE725" s="120" t="s">
        <v>1416</v>
      </c>
      <c r="AF725" s="120" t="s">
        <v>1416</v>
      </c>
      <c r="AG725" s="120" t="s">
        <v>1416</v>
      </c>
      <c r="AH725" s="120" t="s">
        <v>1416</v>
      </c>
      <c r="AI725" s="120" t="s">
        <v>1416</v>
      </c>
      <c r="AJ725" s="120" t="s">
        <v>1416</v>
      </c>
      <c r="AK725" s="120" t="s">
        <v>1416</v>
      </c>
      <c r="AL725" s="104" t="s">
        <v>1262</v>
      </c>
      <c r="AM725" s="39" t="s">
        <v>120</v>
      </c>
      <c r="AN725" s="10" t="s">
        <v>353</v>
      </c>
      <c r="AO725" s="10" t="s">
        <v>353</v>
      </c>
      <c r="AP725" s="37" t="s">
        <v>763</v>
      </c>
      <c r="AQ725" s="37" t="s">
        <v>120</v>
      </c>
      <c r="AR725" s="37" t="s">
        <v>119</v>
      </c>
      <c r="AS725" s="37" t="s">
        <v>1265</v>
      </c>
      <c r="AT725" s="39">
        <v>2013</v>
      </c>
      <c r="AU725" s="42" t="s">
        <v>1266</v>
      </c>
      <c r="AV725" s="8" t="s">
        <v>1267</v>
      </c>
      <c r="AW725" s="21" t="s">
        <v>1152</v>
      </c>
      <c r="AX725" s="50" t="s">
        <v>1343</v>
      </c>
      <c r="AY725" s="21" t="str">
        <f>"https://doi.org/"&amp;Table1[[#This Row],[DOI]]</f>
        <v>https://doi.org/10.1177/0734242X12471707</v>
      </c>
      <c r="AZ725" s="116" t="s">
        <v>1415</v>
      </c>
      <c r="BA725" s="21"/>
      <c r="BB725" s="21"/>
      <c r="BC725" s="21" t="s">
        <v>1268</v>
      </c>
      <c r="BD725" s="21"/>
      <c r="BE725" s="62" t="s">
        <v>1348</v>
      </c>
      <c r="BF725" s="21"/>
      <c r="BG725" s="21"/>
      <c r="BH725" s="21"/>
      <c r="BI725" s="21"/>
      <c r="BJ725" s="21"/>
      <c r="BK725" s="21"/>
      <c r="BL725" s="21"/>
      <c r="BM725" s="21"/>
      <c r="BN725" s="21"/>
      <c r="BO725" s="21"/>
      <c r="BP725" s="21"/>
      <c r="BQ725" s="21"/>
      <c r="BR725" s="21"/>
      <c r="BS725" s="21"/>
      <c r="BT725" s="21"/>
      <c r="BU725" s="21"/>
      <c r="BV725" s="21"/>
      <c r="BW725" s="63" t="s">
        <v>135</v>
      </c>
      <c r="BX725" s="23" t="str">
        <f>_xlfn.XLOOKUP(BW725,dimensions_items!$B$4:$B$35,dimensions_items!$C$4:$C$35,"NULL",0)</f>
        <v>R5.2OECD</v>
      </c>
      <c r="BY725" s="103" t="s">
        <v>50</v>
      </c>
      <c r="BZ725" s="103" t="s">
        <v>31</v>
      </c>
      <c r="CA725" s="103" t="s">
        <v>18</v>
      </c>
      <c r="CB725" s="103" t="s">
        <v>23</v>
      </c>
      <c r="CC725" s="21" t="str">
        <f t="shared" si="36"/>
        <v>NR</v>
      </c>
      <c r="CD725" s="21" t="str">
        <f t="shared" si="37"/>
        <v>U</v>
      </c>
      <c r="CE725" s="21" t="str">
        <f t="shared" si="38"/>
        <v>OECD_EU15</v>
      </c>
      <c r="CF725" s="21" t="str">
        <f>IF(ISNUMBER(Table1[[#This Row],[concrete]]),Table1[[#This Row],[concrete]],IF(AND(ISNUMBER(Table1[[#This Row],[cement]]),ISNUMBER(Table1[[#This Row],[aggregates]])),Table1[[#This Row],[cement]]+Table1[[#This Row],[aggregates]],""))</f>
        <v/>
      </c>
    </row>
    <row r="726" spans="1:84">
      <c r="A726" s="10">
        <v>724</v>
      </c>
      <c r="B726" s="21" t="s">
        <v>1256</v>
      </c>
      <c r="C726" s="21"/>
      <c r="I726" s="138" t="s">
        <v>1416</v>
      </c>
      <c r="J726" s="120">
        <v>89.5</v>
      </c>
      <c r="K726" s="120" t="s">
        <v>1416</v>
      </c>
      <c r="L726" s="120" t="s">
        <v>1416</v>
      </c>
      <c r="M726" s="137">
        <v>584.5</v>
      </c>
      <c r="N726" s="120" t="s">
        <v>1416</v>
      </c>
      <c r="O726" s="120" t="s">
        <v>1416</v>
      </c>
      <c r="P726" s="120" t="s">
        <v>1416</v>
      </c>
      <c r="Q726" s="120" t="s">
        <v>1416</v>
      </c>
      <c r="R726" s="120" t="s">
        <v>1416</v>
      </c>
      <c r="S726" s="137">
        <v>43.25</v>
      </c>
      <c r="T726" s="120" t="s">
        <v>1416</v>
      </c>
      <c r="U726" s="120" t="s">
        <v>1416</v>
      </c>
      <c r="V726" s="120" t="s">
        <v>1416</v>
      </c>
      <c r="W726" s="120" t="s">
        <v>1416</v>
      </c>
      <c r="X726" s="120" t="s">
        <v>1416</v>
      </c>
      <c r="Y726" s="120" t="s">
        <v>1416</v>
      </c>
      <c r="Z726" s="120" t="s">
        <v>1416</v>
      </c>
      <c r="AA726" s="120" t="s">
        <v>1416</v>
      </c>
      <c r="AB726" s="120" t="s">
        <v>1416</v>
      </c>
      <c r="AC726" s="120" t="s">
        <v>1416</v>
      </c>
      <c r="AD726" s="120" t="s">
        <v>1416</v>
      </c>
      <c r="AE726" s="120" t="s">
        <v>1416</v>
      </c>
      <c r="AF726" s="120" t="s">
        <v>1416</v>
      </c>
      <c r="AG726" s="120" t="s">
        <v>1416</v>
      </c>
      <c r="AH726" s="120" t="s">
        <v>1416</v>
      </c>
      <c r="AI726" s="120" t="s">
        <v>1416</v>
      </c>
      <c r="AJ726" s="120" t="s">
        <v>1416</v>
      </c>
      <c r="AK726" s="120" t="s">
        <v>1416</v>
      </c>
      <c r="AL726" s="104" t="s">
        <v>1263</v>
      </c>
      <c r="AM726" s="39" t="s">
        <v>120</v>
      </c>
      <c r="AN726" s="10" t="s">
        <v>353</v>
      </c>
      <c r="AO726" s="10" t="s">
        <v>353</v>
      </c>
      <c r="AP726" s="37" t="s">
        <v>763</v>
      </c>
      <c r="AQ726" s="37" t="s">
        <v>120</v>
      </c>
      <c r="AR726" s="37" t="s">
        <v>119</v>
      </c>
      <c r="AS726" s="37" t="s">
        <v>1265</v>
      </c>
      <c r="AT726" s="39">
        <v>2013</v>
      </c>
      <c r="AU726" s="42" t="s">
        <v>1266</v>
      </c>
      <c r="AV726" s="8" t="s">
        <v>1267</v>
      </c>
      <c r="AW726" s="21" t="s">
        <v>1152</v>
      </c>
      <c r="AX726" s="50" t="s">
        <v>1343</v>
      </c>
      <c r="AY726" s="21" t="str">
        <f>"https://doi.org/"&amp;Table1[[#This Row],[DOI]]</f>
        <v>https://doi.org/10.1177/0734242X12471707</v>
      </c>
      <c r="AZ726" s="116" t="s">
        <v>1415</v>
      </c>
      <c r="BA726" s="21"/>
      <c r="BB726" s="21"/>
      <c r="BC726" s="21" t="s">
        <v>1268</v>
      </c>
      <c r="BD726" s="21"/>
      <c r="BE726" s="62" t="s">
        <v>1348</v>
      </c>
      <c r="BF726" s="21"/>
      <c r="BG726" s="21"/>
      <c r="BH726" s="21"/>
      <c r="BI726" s="21"/>
      <c r="BJ726" s="21"/>
      <c r="BK726" s="21"/>
      <c r="BL726" s="21"/>
      <c r="BM726" s="21"/>
      <c r="BN726" s="21"/>
      <c r="BO726" s="21"/>
      <c r="BP726" s="21"/>
      <c r="BQ726" s="21"/>
      <c r="BR726" s="21"/>
      <c r="BS726" s="21"/>
      <c r="BT726" s="21"/>
      <c r="BU726" s="21"/>
      <c r="BV726" s="21"/>
      <c r="BW726" s="63" t="s">
        <v>135</v>
      </c>
      <c r="BX726" s="23" t="str">
        <f>_xlfn.XLOOKUP(BW726,dimensions_items!$B$4:$B$35,dimensions_items!$C$4:$C$35,"NULL",0)</f>
        <v>R5.2OECD</v>
      </c>
      <c r="BY726" s="103" t="s">
        <v>50</v>
      </c>
      <c r="BZ726" s="103" t="s">
        <v>26</v>
      </c>
      <c r="CA726" s="103" t="s">
        <v>18</v>
      </c>
      <c r="CB726" s="103" t="s">
        <v>23</v>
      </c>
      <c r="CC726" s="21" t="str">
        <f t="shared" si="36"/>
        <v>NR</v>
      </c>
      <c r="CD726" s="21" t="str">
        <f t="shared" si="37"/>
        <v>C</v>
      </c>
      <c r="CE726" s="21" t="str">
        <f t="shared" si="38"/>
        <v>OECD_EU15</v>
      </c>
      <c r="CF726" s="21">
        <f>IF(ISNUMBER(Table1[[#This Row],[concrete]]),Table1[[#This Row],[concrete]],IF(AND(ISNUMBER(Table1[[#This Row],[cement]]),ISNUMBER(Table1[[#This Row],[aggregates]])),Table1[[#This Row],[cement]]+Table1[[#This Row],[aggregates]],""))</f>
        <v>584.5</v>
      </c>
    </row>
    <row r="727" spans="1:84">
      <c r="A727" s="10">
        <v>725</v>
      </c>
      <c r="B727" s="21" t="s">
        <v>1256</v>
      </c>
      <c r="C727" s="21"/>
      <c r="I727" s="39" t="s">
        <v>1416</v>
      </c>
      <c r="J727" s="139">
        <v>21.5</v>
      </c>
      <c r="K727" s="120" t="s">
        <v>1416</v>
      </c>
      <c r="L727" s="120" t="s">
        <v>1416</v>
      </c>
      <c r="M727" s="120">
        <v>294.5</v>
      </c>
      <c r="N727" s="120" t="s">
        <v>1416</v>
      </c>
      <c r="O727" s="120" t="s">
        <v>1416</v>
      </c>
      <c r="P727" s="120">
        <v>368</v>
      </c>
      <c r="Q727" s="120" t="s">
        <v>1416</v>
      </c>
      <c r="R727" s="120" t="s">
        <v>1416</v>
      </c>
      <c r="S727" s="120" t="s">
        <v>1416</v>
      </c>
      <c r="T727" s="120" t="s">
        <v>1416</v>
      </c>
      <c r="U727" s="120" t="s">
        <v>1416</v>
      </c>
      <c r="V727" s="120" t="s">
        <v>1416</v>
      </c>
      <c r="W727" s="120" t="s">
        <v>1416</v>
      </c>
      <c r="X727" s="120" t="s">
        <v>1416</v>
      </c>
      <c r="Y727" s="120" t="s">
        <v>1416</v>
      </c>
      <c r="Z727" s="120" t="s">
        <v>1416</v>
      </c>
      <c r="AA727" s="120" t="s">
        <v>1416</v>
      </c>
      <c r="AB727" s="120" t="s">
        <v>1416</v>
      </c>
      <c r="AC727" s="120" t="s">
        <v>1416</v>
      </c>
      <c r="AD727" s="120" t="s">
        <v>1416</v>
      </c>
      <c r="AE727" s="120" t="s">
        <v>1416</v>
      </c>
      <c r="AF727" s="120" t="s">
        <v>1416</v>
      </c>
      <c r="AG727" s="120" t="s">
        <v>1416</v>
      </c>
      <c r="AH727" s="120" t="s">
        <v>1416</v>
      </c>
      <c r="AI727" s="120" t="s">
        <v>1416</v>
      </c>
      <c r="AJ727" s="120" t="s">
        <v>1416</v>
      </c>
      <c r="AK727" s="120" t="s">
        <v>1416</v>
      </c>
      <c r="AL727" s="104" t="s">
        <v>1264</v>
      </c>
      <c r="AM727" s="39" t="s">
        <v>120</v>
      </c>
      <c r="AN727" s="10" t="s">
        <v>353</v>
      </c>
      <c r="AO727" s="10" t="s">
        <v>353</v>
      </c>
      <c r="AP727" s="37" t="s">
        <v>763</v>
      </c>
      <c r="AQ727" s="37" t="s">
        <v>120</v>
      </c>
      <c r="AR727" s="37" t="s">
        <v>119</v>
      </c>
      <c r="AS727" s="37" t="s">
        <v>1265</v>
      </c>
      <c r="AT727" s="39">
        <v>2013</v>
      </c>
      <c r="AU727" s="42" t="s">
        <v>1266</v>
      </c>
      <c r="AV727" s="8" t="s">
        <v>1267</v>
      </c>
      <c r="AW727" s="21" t="s">
        <v>1152</v>
      </c>
      <c r="AX727" s="50" t="s">
        <v>1343</v>
      </c>
      <c r="AY727" s="21" t="str">
        <f>"https://doi.org/"&amp;Table1[[#This Row],[DOI]]</f>
        <v>https://doi.org/10.1177/0734242X12471707</v>
      </c>
      <c r="AZ727" s="116" t="s">
        <v>1415</v>
      </c>
      <c r="BA727" s="21"/>
      <c r="BB727" s="21"/>
      <c r="BC727" s="21" t="s">
        <v>1268</v>
      </c>
      <c r="BD727" s="21"/>
      <c r="BE727" s="62" t="s">
        <v>1348</v>
      </c>
      <c r="BF727" s="21"/>
      <c r="BG727" s="21"/>
      <c r="BH727" s="21"/>
      <c r="BI727" s="21"/>
      <c r="BJ727" s="21"/>
      <c r="BK727" s="21"/>
      <c r="BL727" s="21"/>
      <c r="BM727" s="21"/>
      <c r="BN727" s="21"/>
      <c r="BO727" s="21"/>
      <c r="BP727" s="21"/>
      <c r="BQ727" s="21"/>
      <c r="BR727" s="21"/>
      <c r="BS727" s="21"/>
      <c r="BT727" s="21"/>
      <c r="BU727" s="21"/>
      <c r="BV727" s="21"/>
      <c r="BW727" s="63" t="s">
        <v>135</v>
      </c>
      <c r="BX727" s="23" t="str">
        <f>_xlfn.XLOOKUP(BW727,dimensions_items!$B$4:$B$35,dimensions_items!$C$4:$C$35,"NULL",0)</f>
        <v>R5.2OECD</v>
      </c>
      <c r="BY727" s="103" t="s">
        <v>50</v>
      </c>
      <c r="BZ727" s="103" t="s">
        <v>1600</v>
      </c>
      <c r="CA727" s="103" t="s">
        <v>18</v>
      </c>
      <c r="CB727" s="103" t="s">
        <v>23</v>
      </c>
      <c r="CC727" s="21" t="str">
        <f t="shared" si="36"/>
        <v>NR</v>
      </c>
      <c r="CD727" s="21" t="str">
        <f t="shared" si="37"/>
        <v>T</v>
      </c>
      <c r="CE727" s="21" t="str">
        <f t="shared" si="38"/>
        <v>OECD_EU15</v>
      </c>
      <c r="CF727" s="21">
        <f>IF(ISNUMBER(Table1[[#This Row],[concrete]]),Table1[[#This Row],[concrete]],IF(AND(ISNUMBER(Table1[[#This Row],[cement]]),ISNUMBER(Table1[[#This Row],[aggregates]])),Table1[[#This Row],[cement]]+Table1[[#This Row],[aggregates]],""))</f>
        <v>294.5</v>
      </c>
    </row>
    <row r="728" spans="1:84">
      <c r="A728" s="10">
        <v>726</v>
      </c>
      <c r="B728" s="21" t="s">
        <v>472</v>
      </c>
      <c r="C728" s="24"/>
      <c r="D728" s="46"/>
      <c r="E728" s="47"/>
      <c r="F728" s="46"/>
      <c r="G728" s="46"/>
      <c r="H728" s="46"/>
      <c r="I728" s="46">
        <v>4.45</v>
      </c>
      <c r="J728" s="122">
        <v>105.84</v>
      </c>
      <c r="K728" s="122"/>
      <c r="L728" s="122"/>
      <c r="M728" s="122">
        <v>394.3</v>
      </c>
      <c r="N728" s="122"/>
      <c r="O728" s="122"/>
      <c r="P728" s="122"/>
      <c r="Q728" s="122"/>
      <c r="R728" s="122"/>
      <c r="S728" s="122">
        <v>3.37</v>
      </c>
      <c r="T728" s="122"/>
      <c r="U728" s="122"/>
      <c r="V728" s="122"/>
      <c r="W728" s="122"/>
      <c r="X728" s="122">
        <v>2.14</v>
      </c>
      <c r="Y728" s="122"/>
      <c r="Z728" s="122"/>
      <c r="AA728" s="122">
        <v>2.59</v>
      </c>
      <c r="AB728" s="122">
        <v>0.92</v>
      </c>
      <c r="AC728" s="122"/>
      <c r="AD728" s="122">
        <v>1.69</v>
      </c>
      <c r="AE728" s="122"/>
      <c r="AF728" s="122"/>
      <c r="AG728" s="122"/>
      <c r="AH728" s="122"/>
      <c r="AI728" s="122"/>
      <c r="AK728" s="122">
        <v>59.02</v>
      </c>
      <c r="AL728" s="105" t="s">
        <v>1271</v>
      </c>
      <c r="AM728" s="46"/>
      <c r="AN728" s="106" t="s">
        <v>1117</v>
      </c>
      <c r="AO728" s="106" t="s">
        <v>118</v>
      </c>
      <c r="AP728" s="37" t="s">
        <v>763</v>
      </c>
      <c r="AQ728" s="37" t="s">
        <v>120</v>
      </c>
      <c r="AR728" s="37" t="s">
        <v>119</v>
      </c>
      <c r="AS728" s="107" t="s">
        <v>1273</v>
      </c>
      <c r="AT728" s="46">
        <v>2008</v>
      </c>
      <c r="AU728" s="8" t="s">
        <v>1274</v>
      </c>
      <c r="AV728" s="108" t="s">
        <v>125</v>
      </c>
      <c r="AW728" s="37" t="s">
        <v>1275</v>
      </c>
      <c r="AX728" s="50" t="s">
        <v>1344</v>
      </c>
      <c r="AY728" s="21" t="str">
        <f>"https://doi.org/"&amp;Table1[[#This Row],[DOI]]</f>
        <v>https://doi.org/10.1162/jiec.2007.1149</v>
      </c>
      <c r="AZ728" s="65" t="s">
        <v>1276</v>
      </c>
      <c r="BA728" s="21"/>
      <c r="BB728" s="21"/>
      <c r="BC728" s="109" t="s">
        <v>1277</v>
      </c>
      <c r="BD728" s="21"/>
      <c r="BE728" s="62" t="s">
        <v>1348</v>
      </c>
      <c r="BF728" s="24"/>
      <c r="BG728" s="24"/>
      <c r="BH728" s="24"/>
      <c r="BI728" s="24"/>
      <c r="BJ728" s="24"/>
      <c r="BK728" s="24"/>
      <c r="BL728" s="24"/>
      <c r="BM728" s="24"/>
      <c r="BN728" s="24"/>
      <c r="BO728" s="24"/>
      <c r="BP728" s="24"/>
      <c r="BQ728" s="24"/>
      <c r="BR728" s="24"/>
      <c r="BS728" s="24"/>
      <c r="BT728" s="24"/>
      <c r="BU728" s="24"/>
      <c r="BV728" s="24"/>
      <c r="BW728" s="59" t="s">
        <v>1288</v>
      </c>
      <c r="BX728" s="23" t="str">
        <f>_xlfn.XLOOKUP(BW728,dimensions_items!$B$4:$B$35,dimensions_items!$C$4:$C$35,"NULL",0)</f>
        <v>R5.2OECD</v>
      </c>
      <c r="BY728" s="103" t="s">
        <v>21</v>
      </c>
      <c r="BZ728" s="103" t="s">
        <v>31</v>
      </c>
      <c r="CA728" s="103" t="s">
        <v>18</v>
      </c>
      <c r="CB728" s="103" t="s">
        <v>23</v>
      </c>
      <c r="CC728" s="21" t="str">
        <f t="shared" si="36"/>
        <v>RS</v>
      </c>
      <c r="CD728" s="21" t="str">
        <f t="shared" si="37"/>
        <v>U</v>
      </c>
      <c r="CE728" s="21" t="str">
        <f t="shared" si="38"/>
        <v>OECD_EFTA</v>
      </c>
      <c r="CF728" s="21">
        <f>IF(ISNUMBER(Table1[[#This Row],[concrete]]),Table1[[#This Row],[concrete]],IF(AND(ISNUMBER(Table1[[#This Row],[cement]]),ISNUMBER(Table1[[#This Row],[aggregates]])),Table1[[#This Row],[cement]]+Table1[[#This Row],[aggregates]],""))</f>
        <v>394.3</v>
      </c>
    </row>
    <row r="729" spans="1:84">
      <c r="A729" s="10">
        <v>727</v>
      </c>
      <c r="B729" s="21" t="s">
        <v>472</v>
      </c>
      <c r="C729" s="24"/>
      <c r="D729" s="46"/>
      <c r="E729" s="47"/>
      <c r="F729" s="46"/>
      <c r="G729" s="46"/>
      <c r="H729" s="46"/>
      <c r="I729" s="46">
        <v>7.7</v>
      </c>
      <c r="J729" s="122">
        <v>48.55</v>
      </c>
      <c r="K729" s="122"/>
      <c r="L729" s="122"/>
      <c r="M729" s="122">
        <v>1012.46</v>
      </c>
      <c r="N729" s="122"/>
      <c r="O729" s="122"/>
      <c r="P729" s="122"/>
      <c r="Q729" s="122"/>
      <c r="R729" s="122"/>
      <c r="S729" s="122">
        <v>0.01</v>
      </c>
      <c r="T729" s="122"/>
      <c r="U729" s="122"/>
      <c r="V729" s="122"/>
      <c r="W729" s="122"/>
      <c r="X729" s="122">
        <v>2.14</v>
      </c>
      <c r="Y729" s="122"/>
      <c r="Z729" s="122"/>
      <c r="AA729" s="122">
        <v>0.44</v>
      </c>
      <c r="AB729" s="122">
        <v>0.32</v>
      </c>
      <c r="AC729" s="122"/>
      <c r="AD729" s="122">
        <v>0.01</v>
      </c>
      <c r="AE729" s="122"/>
      <c r="AF729" s="122"/>
      <c r="AG729" s="122"/>
      <c r="AH729" s="122"/>
      <c r="AI729" s="122"/>
      <c r="AK729" s="122">
        <v>31.21</v>
      </c>
      <c r="AL729" s="110" t="s">
        <v>1270</v>
      </c>
      <c r="AM729" s="46"/>
      <c r="AN729" s="106" t="s">
        <v>353</v>
      </c>
      <c r="AO729" s="106" t="s">
        <v>118</v>
      </c>
      <c r="AP729" s="37" t="s">
        <v>763</v>
      </c>
      <c r="AQ729" s="37" t="s">
        <v>120</v>
      </c>
      <c r="AR729" s="37" t="s">
        <v>119</v>
      </c>
      <c r="AS729" s="107" t="s">
        <v>1273</v>
      </c>
      <c r="AT729" s="46">
        <v>2008</v>
      </c>
      <c r="AU729" s="8" t="s">
        <v>1274</v>
      </c>
      <c r="AV729" s="108" t="s">
        <v>125</v>
      </c>
      <c r="AW729" s="37" t="s">
        <v>1275</v>
      </c>
      <c r="AX729" s="50" t="s">
        <v>1344</v>
      </c>
      <c r="AY729" s="21" t="str">
        <f>"https://doi.org/"&amp;Table1[[#This Row],[DOI]]</f>
        <v>https://doi.org/10.1162/jiec.2007.1149</v>
      </c>
      <c r="AZ729" s="65" t="s">
        <v>1276</v>
      </c>
      <c r="BA729" s="24"/>
      <c r="BB729" s="24"/>
      <c r="BC729" s="109" t="s">
        <v>1277</v>
      </c>
      <c r="BD729" s="24"/>
      <c r="BE729" s="62" t="s">
        <v>1348</v>
      </c>
      <c r="BF729" s="24"/>
      <c r="BG729" s="24"/>
      <c r="BH729" s="24"/>
      <c r="BI729" s="24"/>
      <c r="BJ729" s="24"/>
      <c r="BK729" s="24"/>
      <c r="BL729" s="24"/>
      <c r="BM729" s="24"/>
      <c r="BN729" s="24"/>
      <c r="BO729" s="24"/>
      <c r="BP729" s="24"/>
      <c r="BQ729" s="24"/>
      <c r="BR729" s="24"/>
      <c r="BS729" s="24"/>
      <c r="BT729" s="24"/>
      <c r="BU729" s="24"/>
      <c r="BV729" s="24"/>
      <c r="BW729" s="59" t="s">
        <v>1288</v>
      </c>
      <c r="BX729" s="23" t="str">
        <f>_xlfn.XLOOKUP(BW729,dimensions_items!$B$4:$B$35,dimensions_items!$C$4:$C$35,"NULL",0)</f>
        <v>R5.2OECD</v>
      </c>
      <c r="BY729" s="103" t="s">
        <v>33</v>
      </c>
      <c r="BZ729" s="103" t="s">
        <v>31</v>
      </c>
      <c r="CA729" s="103" t="s">
        <v>18</v>
      </c>
      <c r="CB729" s="103" t="s">
        <v>23</v>
      </c>
      <c r="CC729" s="21" t="str">
        <f t="shared" si="36"/>
        <v>RM</v>
      </c>
      <c r="CD729" s="21" t="str">
        <f t="shared" si="37"/>
        <v>U</v>
      </c>
      <c r="CE729" s="21" t="str">
        <f t="shared" si="38"/>
        <v>OECD_EFTA</v>
      </c>
      <c r="CF729" s="21">
        <f>IF(ISNUMBER(Table1[[#This Row],[concrete]]),Table1[[#This Row],[concrete]],IF(AND(ISNUMBER(Table1[[#This Row],[cement]]),ISNUMBER(Table1[[#This Row],[aggregates]])),Table1[[#This Row],[cement]]+Table1[[#This Row],[aggregates]],""))</f>
        <v>1012.46</v>
      </c>
    </row>
    <row r="730" spans="1:84">
      <c r="A730" s="10">
        <v>728</v>
      </c>
      <c r="B730" s="21" t="s">
        <v>472</v>
      </c>
      <c r="C730" s="21"/>
      <c r="I730" s="39">
        <v>45.31</v>
      </c>
      <c r="J730" s="120">
        <v>17.09</v>
      </c>
      <c r="M730" s="120">
        <v>519.34</v>
      </c>
      <c r="S730" s="120">
        <v>0.31</v>
      </c>
      <c r="X730" s="122">
        <v>2.14</v>
      </c>
      <c r="AA730" s="120">
        <v>0.2</v>
      </c>
      <c r="AB730" s="120">
        <v>2.57</v>
      </c>
      <c r="AD730" s="120">
        <v>0.31</v>
      </c>
      <c r="AK730" s="120">
        <v>14.67</v>
      </c>
      <c r="AL730" s="110" t="s">
        <v>1269</v>
      </c>
      <c r="AN730" s="109" t="s">
        <v>1272</v>
      </c>
      <c r="AO730" s="109" t="s">
        <v>210</v>
      </c>
      <c r="AP730" s="37" t="s">
        <v>763</v>
      </c>
      <c r="AQ730" s="37" t="s">
        <v>120</v>
      </c>
      <c r="AR730" s="37" t="s">
        <v>119</v>
      </c>
      <c r="AS730" s="107" t="s">
        <v>1273</v>
      </c>
      <c r="AT730" s="46">
        <v>2008</v>
      </c>
      <c r="AU730" s="8" t="s">
        <v>1274</v>
      </c>
      <c r="AV730" s="108" t="s">
        <v>125</v>
      </c>
      <c r="AW730" s="37" t="s">
        <v>1275</v>
      </c>
      <c r="AX730" s="50" t="s">
        <v>1344</v>
      </c>
      <c r="AY730" s="21" t="str">
        <f>"https://doi.org/"&amp;Table1[[#This Row],[DOI]]</f>
        <v>https://doi.org/10.1162/jiec.2007.1149</v>
      </c>
      <c r="AZ730" s="65" t="s">
        <v>1276</v>
      </c>
      <c r="BA730" s="21"/>
      <c r="BB730" s="21"/>
      <c r="BC730" s="109" t="s">
        <v>1277</v>
      </c>
      <c r="BD730" s="21"/>
      <c r="BE730" s="62" t="s">
        <v>1348</v>
      </c>
      <c r="BF730" s="21"/>
      <c r="BG730" s="21"/>
      <c r="BH730" s="21"/>
      <c r="BI730" s="21"/>
      <c r="BJ730" s="21"/>
      <c r="BK730" s="21"/>
      <c r="BL730" s="21"/>
      <c r="BM730" s="21"/>
      <c r="BN730" s="21"/>
      <c r="BO730" s="21"/>
      <c r="BP730" s="21"/>
      <c r="BQ730" s="21"/>
      <c r="BR730" s="21"/>
      <c r="BS730" s="21"/>
      <c r="BT730" s="21"/>
      <c r="BU730" s="21"/>
      <c r="BV730" s="21"/>
      <c r="BW730" s="59" t="s">
        <v>1288</v>
      </c>
      <c r="BX730" s="23" t="str">
        <f>_xlfn.XLOOKUP(BW730,dimensions_items!$B$4:$B$35,dimensions_items!$C$4:$C$35,"NULL",0)</f>
        <v>R5.2OECD</v>
      </c>
      <c r="BY730" s="103" t="s">
        <v>31</v>
      </c>
      <c r="BZ730" s="103" t="s">
        <v>31</v>
      </c>
      <c r="CA730" s="103" t="s">
        <v>18</v>
      </c>
      <c r="CB730" s="103" t="s">
        <v>23</v>
      </c>
      <c r="CC730" s="21" t="str">
        <f t="shared" si="36"/>
        <v>UN</v>
      </c>
      <c r="CD730" s="21" t="str">
        <f t="shared" si="37"/>
        <v>U</v>
      </c>
      <c r="CE730" s="21" t="str">
        <f t="shared" si="38"/>
        <v>OECD_EFTA</v>
      </c>
      <c r="CF730" s="21">
        <f>IF(ISNUMBER(Table1[[#This Row],[concrete]]),Table1[[#This Row],[concrete]],IF(AND(ISNUMBER(Table1[[#This Row],[cement]]),ISNUMBER(Table1[[#This Row],[aggregates]])),Table1[[#This Row],[cement]]+Table1[[#This Row],[aggregates]],""))</f>
        <v>519.34</v>
      </c>
    </row>
    <row r="731" spans="1:84">
      <c r="A731" s="10">
        <v>729</v>
      </c>
      <c r="B731" s="111" t="s">
        <v>657</v>
      </c>
      <c r="C731" s="111" t="s">
        <v>1406</v>
      </c>
      <c r="D731" s="39">
        <v>2012</v>
      </c>
      <c r="E731" s="21"/>
      <c r="F731" s="39">
        <v>50.31</v>
      </c>
      <c r="H731" s="39">
        <v>4.96</v>
      </c>
      <c r="J731" s="39">
        <v>264.31</v>
      </c>
      <c r="K731" s="39"/>
      <c r="L731" s="39"/>
      <c r="M731" s="39">
        <v>942.68</v>
      </c>
      <c r="N731" s="39"/>
      <c r="O731" s="39"/>
      <c r="P731" s="39"/>
      <c r="Q731" s="39"/>
      <c r="R731" s="39"/>
      <c r="S731" s="39">
        <v>87.75</v>
      </c>
      <c r="T731" s="39"/>
      <c r="U731" s="39"/>
      <c r="V731" s="39"/>
      <c r="W731" s="39"/>
      <c r="X731" s="39"/>
      <c r="Y731" s="39"/>
      <c r="Z731" s="39"/>
      <c r="AA731" s="39"/>
      <c r="AB731" s="39">
        <v>8.74</v>
      </c>
      <c r="AC731" s="39">
        <v>5.57</v>
      </c>
      <c r="AD731" s="39"/>
      <c r="AE731" s="39"/>
      <c r="AF731" s="39"/>
      <c r="AG731" s="39"/>
      <c r="AH731" s="39"/>
      <c r="AI731" s="39">
        <v>1.69</v>
      </c>
      <c r="AJ731" s="39"/>
      <c r="AK731" s="39"/>
      <c r="AL731" s="111" t="s">
        <v>1407</v>
      </c>
      <c r="AM731" s="39">
        <v>9</v>
      </c>
      <c r="AN731" s="111" t="s">
        <v>1408</v>
      </c>
      <c r="AO731" s="111" t="s">
        <v>24</v>
      </c>
      <c r="AP731" s="37" t="s">
        <v>601</v>
      </c>
      <c r="AQ731" s="111" t="s">
        <v>121</v>
      </c>
      <c r="AR731" s="111" t="s">
        <v>122</v>
      </c>
      <c r="AS731" s="107" t="s">
        <v>1405</v>
      </c>
      <c r="AT731" s="39">
        <v>2013</v>
      </c>
      <c r="AU731" s="111" t="s">
        <v>1402</v>
      </c>
      <c r="AW731" s="111" t="s">
        <v>1403</v>
      </c>
      <c r="AX731" s="142" t="s">
        <v>119</v>
      </c>
      <c r="AY731" s="45" t="s">
        <v>1404</v>
      </c>
      <c r="AZ731" s="114" t="s">
        <v>1409</v>
      </c>
      <c r="BC731" s="111" t="s">
        <v>1410</v>
      </c>
      <c r="BD731" s="111"/>
      <c r="BE731" s="111" t="s">
        <v>1411</v>
      </c>
      <c r="BW731" s="50" t="s">
        <v>469</v>
      </c>
      <c r="BX731" s="23" t="str">
        <f>_xlfn.XLOOKUP(BW731,dimensions_items!$B$4:$B$35,dimensions_items!$C$4:$C$35,"NULL",0)</f>
        <v>R5.2OECD</v>
      </c>
      <c r="BY731" s="21" t="s">
        <v>37</v>
      </c>
      <c r="BZ731" s="115" t="s">
        <v>1599</v>
      </c>
      <c r="CA731" s="115" t="s">
        <v>22</v>
      </c>
      <c r="CB731" s="115" t="s">
        <v>19</v>
      </c>
      <c r="CC731" s="21" t="str">
        <f t="shared" si="36"/>
        <v>RM</v>
      </c>
      <c r="CD731" s="21" t="str">
        <f t="shared" si="37"/>
        <v>T</v>
      </c>
      <c r="CE731" s="21" t="str">
        <f t="shared" si="38"/>
        <v>OECD_AUNZ</v>
      </c>
      <c r="CF731" s="21">
        <f>IF(ISNUMBER(Table1[[#This Row],[concrete]]),Table1[[#This Row],[concrete]],IF(AND(ISNUMBER(Table1[[#This Row],[cement]]),ISNUMBER(Table1[[#This Row],[aggregates]])),Table1[[#This Row],[cement]]+Table1[[#This Row],[aggregates]],""))</f>
        <v>942.68</v>
      </c>
    </row>
    <row r="732" spans="1:84">
      <c r="A732" s="10">
        <v>730</v>
      </c>
      <c r="B732" s="111" t="s">
        <v>657</v>
      </c>
      <c r="C732" s="111" t="s">
        <v>1406</v>
      </c>
      <c r="D732" s="39">
        <v>2012</v>
      </c>
      <c r="E732" s="21"/>
      <c r="F732" s="39">
        <v>121.86</v>
      </c>
      <c r="H732" s="39">
        <v>2.73</v>
      </c>
      <c r="J732" s="39">
        <v>0.49</v>
      </c>
      <c r="K732" s="39"/>
      <c r="L732" s="39"/>
      <c r="M732" s="39">
        <v>2391.27</v>
      </c>
      <c r="N732" s="39"/>
      <c r="O732" s="39"/>
      <c r="P732" s="39"/>
      <c r="Q732" s="39"/>
      <c r="R732" s="39"/>
      <c r="S732" s="39">
        <v>81.94</v>
      </c>
      <c r="T732" s="39"/>
      <c r="U732" s="39"/>
      <c r="V732" s="39"/>
      <c r="W732" s="39"/>
      <c r="X732" s="39"/>
      <c r="Y732" s="39"/>
      <c r="Z732" s="39"/>
      <c r="AA732" s="39"/>
      <c r="AB732" s="39">
        <v>8.74</v>
      </c>
      <c r="AC732" s="39">
        <v>0.71</v>
      </c>
      <c r="AD732" s="39"/>
      <c r="AE732" s="39"/>
      <c r="AF732" s="39"/>
      <c r="AG732" s="39"/>
      <c r="AH732" s="39"/>
      <c r="AI732" s="39">
        <v>1.69</v>
      </c>
      <c r="AJ732" s="39"/>
      <c r="AK732" s="39"/>
      <c r="AL732" s="111" t="s">
        <v>1412</v>
      </c>
      <c r="AM732" s="39">
        <v>9</v>
      </c>
      <c r="AN732" s="111" t="s">
        <v>1408</v>
      </c>
      <c r="AO732" s="111" t="s">
        <v>24</v>
      </c>
      <c r="AP732" s="37" t="s">
        <v>601</v>
      </c>
      <c r="AQ732" s="111" t="s">
        <v>121</v>
      </c>
      <c r="AR732" s="111" t="s">
        <v>122</v>
      </c>
      <c r="AS732" s="107" t="s">
        <v>1405</v>
      </c>
      <c r="AT732" s="39">
        <v>2013</v>
      </c>
      <c r="AU732" s="111" t="s">
        <v>1402</v>
      </c>
      <c r="AW732" s="111" t="s">
        <v>1403</v>
      </c>
      <c r="AX732" s="142" t="s">
        <v>119</v>
      </c>
      <c r="AY732" s="45" t="s">
        <v>1404</v>
      </c>
      <c r="AZ732" s="114" t="s">
        <v>1413</v>
      </c>
      <c r="BC732" s="111" t="s">
        <v>1414</v>
      </c>
      <c r="BD732" s="111"/>
      <c r="BE732" s="111" t="s">
        <v>1411</v>
      </c>
      <c r="BW732" s="50" t="s">
        <v>469</v>
      </c>
      <c r="BX732" s="23" t="str">
        <f>_xlfn.XLOOKUP(BW732,dimensions_items!$B$4:$B$35,dimensions_items!$C$4:$C$35,"NULL",0)</f>
        <v>R5.2OECD</v>
      </c>
      <c r="BY732" s="21" t="s">
        <v>37</v>
      </c>
      <c r="BZ732" s="115" t="s">
        <v>26</v>
      </c>
      <c r="CA732" s="115" t="s">
        <v>22</v>
      </c>
      <c r="CB732" s="115" t="s">
        <v>19</v>
      </c>
      <c r="CC732" s="21" t="str">
        <f t="shared" si="36"/>
        <v>RM</v>
      </c>
      <c r="CD732" s="21" t="str">
        <f t="shared" si="37"/>
        <v>C</v>
      </c>
      <c r="CE732" s="21" t="str">
        <f t="shared" si="38"/>
        <v>OECD_AUNZ</v>
      </c>
      <c r="CF732" s="21">
        <f>IF(ISNUMBER(Table1[[#This Row],[concrete]]),Table1[[#This Row],[concrete]],IF(AND(ISNUMBER(Table1[[#This Row],[cement]]),ISNUMBER(Table1[[#This Row],[aggregates]])),Table1[[#This Row],[cement]]+Table1[[#This Row],[aggregates]],""))</f>
        <v>2391.27</v>
      </c>
    </row>
    <row r="733" spans="1:84">
      <c r="A733" s="10">
        <v>731</v>
      </c>
      <c r="B733" s="21" t="s">
        <v>1399</v>
      </c>
      <c r="C733" s="21"/>
      <c r="E733" s="10">
        <v>1900</v>
      </c>
      <c r="J733" s="39">
        <v>69.86666666666666</v>
      </c>
      <c r="K733" s="39"/>
      <c r="L733" s="39"/>
      <c r="M733" s="39"/>
      <c r="N733" s="39"/>
      <c r="O733" s="39">
        <v>80</v>
      </c>
      <c r="P733" s="39">
        <v>2219</v>
      </c>
      <c r="Q733" s="39">
        <v>111.77777777777777</v>
      </c>
      <c r="R733" s="39"/>
      <c r="S733" s="39"/>
      <c r="T733" s="39"/>
      <c r="U733" s="39"/>
      <c r="V733" s="39"/>
      <c r="W733" s="39"/>
      <c r="X733" s="39"/>
      <c r="Y733" s="39"/>
      <c r="Z733" s="39"/>
      <c r="AA733" s="39"/>
      <c r="AB733" s="39"/>
      <c r="AC733" s="39"/>
      <c r="AD733" s="39"/>
      <c r="AE733" s="39"/>
      <c r="AF733" s="39"/>
      <c r="AG733" s="39"/>
      <c r="AH733" s="39"/>
      <c r="AI733" s="39"/>
      <c r="AJ733" s="39"/>
      <c r="AK733" s="39">
        <v>26.666666666666668</v>
      </c>
      <c r="AL733" s="21" t="s">
        <v>1429</v>
      </c>
      <c r="AM733" s="39">
        <v>2</v>
      </c>
      <c r="AN733" s="21" t="s">
        <v>118</v>
      </c>
      <c r="AO733" s="21" t="s">
        <v>20</v>
      </c>
      <c r="AP733" s="21" t="s">
        <v>763</v>
      </c>
      <c r="AQ733" s="21" t="s">
        <v>228</v>
      </c>
      <c r="AR733" s="21" t="s">
        <v>122</v>
      </c>
      <c r="AS733" s="21" t="s">
        <v>796</v>
      </c>
      <c r="AT733" s="39">
        <v>2008</v>
      </c>
      <c r="AU733" s="21" t="s">
        <v>797</v>
      </c>
      <c r="AV733" s="21" t="s">
        <v>798</v>
      </c>
      <c r="AW733" s="21" t="s">
        <v>126</v>
      </c>
      <c r="AX733" s="45" t="s">
        <v>1517</v>
      </c>
      <c r="AY733" s="21" t="str">
        <f>"https://doi.org/"&amp;Table1[[#This Row],[DOI]]</f>
        <v>https://doi.org/10.2791/38942</v>
      </c>
      <c r="AZ733" s="21" t="s">
        <v>1430</v>
      </c>
      <c r="BA733" s="21" t="s">
        <v>120</v>
      </c>
      <c r="BB733" s="21" t="s">
        <v>1431</v>
      </c>
      <c r="BC733" s="21" t="s">
        <v>120</v>
      </c>
      <c r="BD733" s="21" t="s">
        <v>120</v>
      </c>
      <c r="BE733" s="21" t="s">
        <v>1432</v>
      </c>
      <c r="BF733" s="21"/>
      <c r="BG733" s="21"/>
      <c r="BH733" s="21"/>
      <c r="BI733" s="21"/>
      <c r="BJ733" s="21"/>
      <c r="BK733" s="21"/>
      <c r="BL733" s="21"/>
      <c r="BM733" s="21"/>
      <c r="BN733" s="21"/>
      <c r="BO733" s="21"/>
      <c r="BP733" s="21"/>
      <c r="BQ733" s="21"/>
      <c r="BR733" s="21"/>
      <c r="BS733" s="21"/>
      <c r="BT733" s="21"/>
      <c r="BU733" s="21"/>
      <c r="BV733" s="21"/>
      <c r="BW733" s="50" t="s">
        <v>135</v>
      </c>
      <c r="BX733" s="23" t="str">
        <f>_xlfn.XLOOKUP(BW733,dimensions_items!$B$4:$B$35,dimensions_items!$C$4:$C$35,"NULL",0)</f>
        <v>R5.2OECD</v>
      </c>
      <c r="BY733" s="115" t="s">
        <v>25</v>
      </c>
      <c r="BZ733" s="115" t="s">
        <v>1492</v>
      </c>
      <c r="CA733" s="115" t="s">
        <v>18</v>
      </c>
      <c r="CB733" s="115" t="s">
        <v>23</v>
      </c>
      <c r="CC733" s="21" t="str">
        <f t="shared" si="36"/>
        <v>RS</v>
      </c>
      <c r="CD733" s="21" t="str">
        <f t="shared" si="37"/>
        <v>M</v>
      </c>
      <c r="CE733" s="21" t="str">
        <f t="shared" si="38"/>
        <v>OECD_EU15</v>
      </c>
      <c r="CF733" s="21" t="str">
        <f>IF(ISNUMBER(Table1[[#This Row],[concrete]]),Table1[[#This Row],[concrete]],IF(AND(ISNUMBER(Table1[[#This Row],[cement]]),ISNUMBER(Table1[[#This Row],[aggregates]])),Table1[[#This Row],[cement]]+Table1[[#This Row],[aggregates]],""))</f>
        <v/>
      </c>
    </row>
    <row r="734" spans="1:84">
      <c r="A734" s="10">
        <v>732</v>
      </c>
      <c r="B734" s="21" t="s">
        <v>1399</v>
      </c>
      <c r="C734" s="21"/>
      <c r="E734" s="10">
        <v>1900</v>
      </c>
      <c r="J734" s="39">
        <v>69.86666666666666</v>
      </c>
      <c r="K734" s="39"/>
      <c r="L734" s="39"/>
      <c r="M734" s="39"/>
      <c r="N734" s="39"/>
      <c r="O734" s="39">
        <v>170</v>
      </c>
      <c r="P734" s="39">
        <v>84</v>
      </c>
      <c r="Q734" s="39">
        <v>111.77777777777777</v>
      </c>
      <c r="R734" s="39"/>
      <c r="S734" s="39"/>
      <c r="T734" s="39"/>
      <c r="U734" s="39"/>
      <c r="V734" s="39"/>
      <c r="W734" s="39">
        <v>2272.2222222222222</v>
      </c>
      <c r="X734" s="39"/>
      <c r="Y734" s="39"/>
      <c r="Z734" s="39"/>
      <c r="AA734" s="39"/>
      <c r="AB734" s="39"/>
      <c r="AC734" s="39"/>
      <c r="AD734" s="39"/>
      <c r="AE734" s="39"/>
      <c r="AF734" s="39"/>
      <c r="AG734" s="39"/>
      <c r="AH734" s="39"/>
      <c r="AI734" s="39"/>
      <c r="AJ734" s="39">
        <v>5.333333333333333</v>
      </c>
      <c r="AK734" s="39">
        <v>26.666666666666668</v>
      </c>
      <c r="AL734" s="21" t="s">
        <v>1433</v>
      </c>
      <c r="AM734" s="39">
        <v>2</v>
      </c>
      <c r="AN734" s="21" t="s">
        <v>118</v>
      </c>
      <c r="AO734" s="21" t="s">
        <v>20</v>
      </c>
      <c r="AP734" s="21" t="s">
        <v>763</v>
      </c>
      <c r="AQ734" s="21" t="s">
        <v>228</v>
      </c>
      <c r="AR734" s="21" t="s">
        <v>122</v>
      </c>
      <c r="AS734" s="21" t="s">
        <v>796</v>
      </c>
      <c r="AT734" s="39">
        <v>2008</v>
      </c>
      <c r="AU734" s="21" t="s">
        <v>797</v>
      </c>
      <c r="AV734" s="21" t="s">
        <v>798</v>
      </c>
      <c r="AW734" s="21" t="s">
        <v>126</v>
      </c>
      <c r="AX734" s="45" t="s">
        <v>1517</v>
      </c>
      <c r="AY734" s="21" t="str">
        <f>"https://doi.org/"&amp;Table1[[#This Row],[DOI]]</f>
        <v>https://doi.org/10.2791/38942</v>
      </c>
      <c r="AZ734" s="21" t="s">
        <v>1430</v>
      </c>
      <c r="BA734" s="21" t="s">
        <v>120</v>
      </c>
      <c r="BB734" s="21" t="s">
        <v>1431</v>
      </c>
      <c r="BC734" s="21" t="s">
        <v>120</v>
      </c>
      <c r="BD734" s="21" t="s">
        <v>120</v>
      </c>
      <c r="BE734" s="21" t="s">
        <v>1432</v>
      </c>
      <c r="BF734" s="21"/>
      <c r="BG734" s="21"/>
      <c r="BH734" s="21"/>
      <c r="BI734" s="21"/>
      <c r="BJ734" s="21"/>
      <c r="BK734" s="21"/>
      <c r="BL734" s="21"/>
      <c r="BM734" s="21"/>
      <c r="BN734" s="21"/>
      <c r="BO734" s="21"/>
      <c r="BP734" s="21"/>
      <c r="BQ734" s="21"/>
      <c r="BR734" s="21"/>
      <c r="BS734" s="21"/>
      <c r="BT734" s="21"/>
      <c r="BU734" s="21"/>
      <c r="BV734" s="21"/>
      <c r="BW734" s="50" t="s">
        <v>135</v>
      </c>
      <c r="BX734" s="23" t="str">
        <f>_xlfn.XLOOKUP(BW734,dimensions_items!$B$4:$B$35,dimensions_items!$C$4:$C$35,"NULL",0)</f>
        <v>R5.2OECD</v>
      </c>
      <c r="BY734" s="115" t="s">
        <v>25</v>
      </c>
      <c r="BZ734" s="115" t="s">
        <v>1490</v>
      </c>
      <c r="CA734" s="115" t="s">
        <v>18</v>
      </c>
      <c r="CB734" s="115" t="s">
        <v>23</v>
      </c>
      <c r="CC734" s="21" t="str">
        <f t="shared" si="36"/>
        <v>RS</v>
      </c>
      <c r="CD734" s="21" t="str">
        <f t="shared" si="37"/>
        <v>M</v>
      </c>
      <c r="CE734" s="21" t="str">
        <f t="shared" si="38"/>
        <v>OECD_EU15</v>
      </c>
      <c r="CF734" s="21" t="str">
        <f>IF(ISNUMBER(Table1[[#This Row],[concrete]]),Table1[[#This Row],[concrete]],IF(AND(ISNUMBER(Table1[[#This Row],[cement]]),ISNUMBER(Table1[[#This Row],[aggregates]])),Table1[[#This Row],[cement]]+Table1[[#This Row],[aggregates]],""))</f>
        <v/>
      </c>
    </row>
    <row r="735" spans="1:84">
      <c r="A735" s="10">
        <v>733</v>
      </c>
      <c r="B735" s="21" t="s">
        <v>1399</v>
      </c>
      <c r="C735" s="21"/>
      <c r="E735" s="10">
        <v>1900</v>
      </c>
      <c r="J735" s="39">
        <v>31.9</v>
      </c>
      <c r="K735" s="39"/>
      <c r="L735" s="39"/>
      <c r="M735" s="39"/>
      <c r="N735" s="39"/>
      <c r="O735" s="39">
        <v>90</v>
      </c>
      <c r="P735" s="39"/>
      <c r="Q735" s="39">
        <v>138.88888888888889</v>
      </c>
      <c r="R735" s="39"/>
      <c r="S735" s="39"/>
      <c r="T735" s="39"/>
      <c r="U735" s="39"/>
      <c r="V735" s="39"/>
      <c r="W735" s="39">
        <v>1450</v>
      </c>
      <c r="X735" s="39"/>
      <c r="Y735" s="39"/>
      <c r="Z735" s="39"/>
      <c r="AA735" s="39"/>
      <c r="AB735" s="39"/>
      <c r="AC735" s="39"/>
      <c r="AD735" s="39"/>
      <c r="AE735" s="39"/>
      <c r="AF735" s="39"/>
      <c r="AG735" s="39"/>
      <c r="AH735" s="39"/>
      <c r="AI735" s="39"/>
      <c r="AJ735" s="39">
        <v>5.333333333333333</v>
      </c>
      <c r="AK735" s="39"/>
      <c r="AL735" s="21" t="s">
        <v>1388</v>
      </c>
      <c r="AM735" s="39">
        <v>2</v>
      </c>
      <c r="AN735" s="21" t="s">
        <v>118</v>
      </c>
      <c r="AO735" s="21" t="s">
        <v>20</v>
      </c>
      <c r="AP735" s="21" t="s">
        <v>763</v>
      </c>
      <c r="AQ735" s="21" t="s">
        <v>228</v>
      </c>
      <c r="AR735" s="21" t="s">
        <v>122</v>
      </c>
      <c r="AS735" s="21" t="s">
        <v>796</v>
      </c>
      <c r="AT735" s="39">
        <v>2008</v>
      </c>
      <c r="AU735" s="21" t="s">
        <v>797</v>
      </c>
      <c r="AV735" s="21" t="s">
        <v>798</v>
      </c>
      <c r="AW735" s="21" t="s">
        <v>126</v>
      </c>
      <c r="AX735" s="45" t="s">
        <v>1517</v>
      </c>
      <c r="AY735" s="21" t="str">
        <f>"https://doi.org/"&amp;Table1[[#This Row],[DOI]]</f>
        <v>https://doi.org/10.2791/38942</v>
      </c>
      <c r="AZ735" s="21" t="s">
        <v>1430</v>
      </c>
      <c r="BA735" s="21" t="s">
        <v>120</v>
      </c>
      <c r="BB735" s="21" t="s">
        <v>1431</v>
      </c>
      <c r="BC735" s="21" t="s">
        <v>120</v>
      </c>
      <c r="BD735" s="21" t="s">
        <v>120</v>
      </c>
      <c r="BE735" s="21" t="s">
        <v>1432</v>
      </c>
      <c r="BF735" s="21"/>
      <c r="BG735" s="21"/>
      <c r="BH735" s="21"/>
      <c r="BI735" s="21"/>
      <c r="BJ735" s="21"/>
      <c r="BK735" s="21"/>
      <c r="BL735" s="21"/>
      <c r="BM735" s="21"/>
      <c r="BN735" s="21"/>
      <c r="BO735" s="21"/>
      <c r="BP735" s="21"/>
      <c r="BQ735" s="21"/>
      <c r="BR735" s="21"/>
      <c r="BS735" s="21"/>
      <c r="BT735" s="21"/>
      <c r="BU735" s="21"/>
      <c r="BV735" s="21"/>
      <c r="BW735" s="50" t="s">
        <v>135</v>
      </c>
      <c r="BX735" s="23" t="str">
        <f>_xlfn.XLOOKUP(BW735,dimensions_items!$B$4:$B$35,dimensions_items!$C$4:$C$35,"NULL",0)</f>
        <v>R5.2OECD</v>
      </c>
      <c r="BY735" s="115" t="s">
        <v>25</v>
      </c>
      <c r="BZ735" s="115" t="s">
        <v>1490</v>
      </c>
      <c r="CA735" s="115" t="s">
        <v>18</v>
      </c>
      <c r="CB735" s="115" t="s">
        <v>23</v>
      </c>
      <c r="CC735" s="21" t="str">
        <f t="shared" si="36"/>
        <v>RS</v>
      </c>
      <c r="CD735" s="21" t="str">
        <f t="shared" si="37"/>
        <v>M</v>
      </c>
      <c r="CE735" s="21" t="str">
        <f t="shared" si="38"/>
        <v>OECD_EU15</v>
      </c>
      <c r="CF735" s="21" t="str">
        <f>IF(ISNUMBER(Table1[[#This Row],[concrete]]),Table1[[#This Row],[concrete]],IF(AND(ISNUMBER(Table1[[#This Row],[cement]]),ISNUMBER(Table1[[#This Row],[aggregates]])),Table1[[#This Row],[cement]]+Table1[[#This Row],[aggregates]],""))</f>
        <v/>
      </c>
    </row>
    <row r="736" spans="1:84">
      <c r="A736" s="10">
        <v>734</v>
      </c>
      <c r="B736" s="21" t="s">
        <v>1399</v>
      </c>
      <c r="C736" s="21"/>
      <c r="D736" s="39">
        <v>1945</v>
      </c>
      <c r="E736" s="10">
        <v>1990</v>
      </c>
      <c r="F736" s="39">
        <v>36.209777777777781</v>
      </c>
      <c r="J736" s="39">
        <v>17.777777777777779</v>
      </c>
      <c r="K736" s="39"/>
      <c r="L736" s="39"/>
      <c r="M736" s="39">
        <v>1014.4568888888888</v>
      </c>
      <c r="N736" s="39">
        <v>128</v>
      </c>
      <c r="O736" s="39"/>
      <c r="P736" s="39">
        <v>693.33333333333337</v>
      </c>
      <c r="Q736" s="39">
        <v>119.4074074074074</v>
      </c>
      <c r="R736" s="39"/>
      <c r="S736" s="39">
        <v>24.888888888888889</v>
      </c>
      <c r="T736" s="39"/>
      <c r="U736" s="39"/>
      <c r="V736" s="39"/>
      <c r="W736" s="39"/>
      <c r="X736" s="39"/>
      <c r="Y736" s="39"/>
      <c r="Z736" s="39"/>
      <c r="AA736" s="39">
        <v>170.66666666666666</v>
      </c>
      <c r="AB736" s="39"/>
      <c r="AC736" s="39"/>
      <c r="AD736" s="39"/>
      <c r="AE736" s="39"/>
      <c r="AF736" s="39"/>
      <c r="AG736" s="39"/>
      <c r="AH736" s="39"/>
      <c r="AI736" s="39"/>
      <c r="AJ736" s="39">
        <v>11.081481481481481</v>
      </c>
      <c r="AK736" s="39">
        <v>38.888888888888893</v>
      </c>
      <c r="AL736" s="21" t="s">
        <v>1389</v>
      </c>
      <c r="AM736" s="39">
        <v>1.5</v>
      </c>
      <c r="AN736" s="21" t="s">
        <v>118</v>
      </c>
      <c r="AO736" s="21" t="s">
        <v>20</v>
      </c>
      <c r="AP736" s="21" t="s">
        <v>763</v>
      </c>
      <c r="AQ736" s="21" t="s">
        <v>228</v>
      </c>
      <c r="AR736" s="21" t="s">
        <v>122</v>
      </c>
      <c r="AS736" s="21" t="s">
        <v>796</v>
      </c>
      <c r="AT736" s="39">
        <v>2008</v>
      </c>
      <c r="AU736" s="21" t="s">
        <v>797</v>
      </c>
      <c r="AV736" s="21" t="s">
        <v>798</v>
      </c>
      <c r="AW736" s="21" t="s">
        <v>126</v>
      </c>
      <c r="AX736" s="45" t="s">
        <v>1517</v>
      </c>
      <c r="AY736" s="21" t="str">
        <f>"https://doi.org/"&amp;Table1[[#This Row],[DOI]]</f>
        <v>https://doi.org/10.2791/38942</v>
      </c>
      <c r="AZ736" s="21" t="s">
        <v>1430</v>
      </c>
      <c r="BA736" s="21" t="s">
        <v>1434</v>
      </c>
      <c r="BB736" s="21" t="s">
        <v>1431</v>
      </c>
      <c r="BC736" s="21" t="s">
        <v>120</v>
      </c>
      <c r="BD736" s="21" t="s">
        <v>120</v>
      </c>
      <c r="BE736" s="21" t="s">
        <v>1432</v>
      </c>
      <c r="BF736" s="21"/>
      <c r="BG736" s="21"/>
      <c r="BH736" s="21"/>
      <c r="BI736" s="21"/>
      <c r="BJ736" s="21"/>
      <c r="BK736" s="21"/>
      <c r="BL736" s="21"/>
      <c r="BM736" s="21"/>
      <c r="BN736" s="21"/>
      <c r="BO736" s="21"/>
      <c r="BP736" s="21"/>
      <c r="BQ736" s="21"/>
      <c r="BR736" s="21"/>
      <c r="BS736" s="21"/>
      <c r="BT736" s="21"/>
      <c r="BU736" s="21"/>
      <c r="BV736" s="21"/>
      <c r="BW736" s="50" t="s">
        <v>135</v>
      </c>
      <c r="BX736" s="23" t="str">
        <f>_xlfn.XLOOKUP(BW736,dimensions_items!$B$4:$B$35,dimensions_items!$C$4:$C$35,"NULL",0)</f>
        <v>R5.2OECD</v>
      </c>
      <c r="BY736" s="115" t="s">
        <v>25</v>
      </c>
      <c r="BZ736" s="115" t="s">
        <v>1492</v>
      </c>
      <c r="CA736" s="115" t="s">
        <v>18</v>
      </c>
      <c r="CB736" s="115" t="s">
        <v>23</v>
      </c>
      <c r="CC736" s="21" t="str">
        <f t="shared" si="36"/>
        <v>RS</v>
      </c>
      <c r="CD736" s="21" t="str">
        <f t="shared" si="37"/>
        <v>M</v>
      </c>
      <c r="CE736" s="21" t="str">
        <f t="shared" si="38"/>
        <v>OECD_EU15</v>
      </c>
      <c r="CF736" s="21">
        <f>IF(ISNUMBER(Table1[[#This Row],[concrete]]),Table1[[#This Row],[concrete]],IF(AND(ISNUMBER(Table1[[#This Row],[cement]]),ISNUMBER(Table1[[#This Row],[aggregates]])),Table1[[#This Row],[cement]]+Table1[[#This Row],[aggregates]],""))</f>
        <v>1014.4568888888888</v>
      </c>
    </row>
    <row r="737" spans="1:84">
      <c r="A737" s="10">
        <v>735</v>
      </c>
      <c r="B737" s="8" t="s">
        <v>1399</v>
      </c>
      <c r="D737" s="39">
        <v>1965</v>
      </c>
      <c r="F737" s="39">
        <v>70.513777777777776</v>
      </c>
      <c r="J737" s="39">
        <v>17.777777777777779</v>
      </c>
      <c r="K737" s="39"/>
      <c r="L737" s="39"/>
      <c r="M737" s="39">
        <v>1364.152888888889</v>
      </c>
      <c r="N737" s="39"/>
      <c r="O737" s="39"/>
      <c r="P737" s="39">
        <v>693.33333333333337</v>
      </c>
      <c r="Q737" s="39">
        <v>119.4074074074074</v>
      </c>
      <c r="R737" s="39"/>
      <c r="S737" s="39">
        <v>24.888888888888889</v>
      </c>
      <c r="T737" s="39"/>
      <c r="U737" s="39"/>
      <c r="V737" s="39"/>
      <c r="W737" s="39"/>
      <c r="X737" s="39"/>
      <c r="Y737" s="39"/>
      <c r="Z737" s="39"/>
      <c r="AA737" s="39"/>
      <c r="AB737" s="39"/>
      <c r="AC737" s="39"/>
      <c r="AD737" s="39"/>
      <c r="AE737" s="39"/>
      <c r="AF737" s="39"/>
      <c r="AG737" s="39"/>
      <c r="AH737" s="39"/>
      <c r="AI737" s="39"/>
      <c r="AJ737" s="39">
        <v>14.281481481481482</v>
      </c>
      <c r="AK737" s="39">
        <v>135.55555555555554</v>
      </c>
      <c r="AL737" s="8" t="s">
        <v>1435</v>
      </c>
      <c r="AM737" s="39">
        <v>1.5</v>
      </c>
      <c r="AN737" s="8" t="s">
        <v>118</v>
      </c>
      <c r="AO737" s="8" t="s">
        <v>20</v>
      </c>
      <c r="AP737" s="8" t="s">
        <v>763</v>
      </c>
      <c r="AQ737" s="8" t="s">
        <v>228</v>
      </c>
      <c r="AR737" s="8" t="s">
        <v>122</v>
      </c>
      <c r="AS737" s="8" t="s">
        <v>796</v>
      </c>
      <c r="AT737" s="39">
        <v>2008</v>
      </c>
      <c r="AU737" s="8" t="s">
        <v>797</v>
      </c>
      <c r="AV737" s="8" t="s">
        <v>798</v>
      </c>
      <c r="AW737" s="8" t="s">
        <v>126</v>
      </c>
      <c r="AX737" s="45" t="s">
        <v>1517</v>
      </c>
      <c r="AY737" s="21" t="str">
        <f>"https://doi.org/"&amp;Table1[[#This Row],[DOI]]</f>
        <v>https://doi.org/10.2791/38942</v>
      </c>
      <c r="AZ737" s="8" t="s">
        <v>1430</v>
      </c>
      <c r="BA737" s="8" t="s">
        <v>1434</v>
      </c>
      <c r="BB737" s="8" t="s">
        <v>1431</v>
      </c>
      <c r="BC737" s="8" t="s">
        <v>120</v>
      </c>
      <c r="BD737" s="8" t="s">
        <v>120</v>
      </c>
      <c r="BE737" s="8" t="s">
        <v>1432</v>
      </c>
      <c r="BW737" s="50" t="s">
        <v>135</v>
      </c>
      <c r="BX737" s="23" t="str">
        <f>_xlfn.XLOOKUP(BW737,dimensions_items!$B$4:$B$35,dimensions_items!$C$4:$C$35,"NULL",0)</f>
        <v>R5.2OECD</v>
      </c>
      <c r="BY737" s="115" t="s">
        <v>25</v>
      </c>
      <c r="BZ737" s="115" t="s">
        <v>1492</v>
      </c>
      <c r="CA737" s="115" t="s">
        <v>18</v>
      </c>
      <c r="CB737" s="115" t="s">
        <v>23</v>
      </c>
      <c r="CC737" s="21" t="str">
        <f t="shared" si="36"/>
        <v>RS</v>
      </c>
      <c r="CD737" s="21" t="str">
        <f t="shared" si="37"/>
        <v>M</v>
      </c>
      <c r="CE737" s="21" t="str">
        <f t="shared" si="38"/>
        <v>OECD_EU15</v>
      </c>
      <c r="CF737" s="21">
        <f>IF(ISNUMBER(Table1[[#This Row],[concrete]]),Table1[[#This Row],[concrete]],IF(AND(ISNUMBER(Table1[[#This Row],[cement]]),ISNUMBER(Table1[[#This Row],[aggregates]])),Table1[[#This Row],[cement]]+Table1[[#This Row],[aggregates]],""))</f>
        <v>1364.152888888889</v>
      </c>
    </row>
    <row r="738" spans="1:84">
      <c r="A738" s="10">
        <v>736</v>
      </c>
      <c r="B738" s="21" t="s">
        <v>1399</v>
      </c>
      <c r="C738" s="21"/>
      <c r="D738" s="39">
        <v>2006</v>
      </c>
      <c r="F738" s="39">
        <v>70.513777777777776</v>
      </c>
      <c r="J738" s="39">
        <v>17.777777777777779</v>
      </c>
      <c r="K738" s="39"/>
      <c r="L738" s="39"/>
      <c r="M738" s="39">
        <v>1364.152888888889</v>
      </c>
      <c r="N738" s="39"/>
      <c r="O738" s="39"/>
      <c r="P738" s="39">
        <v>693.33333333333337</v>
      </c>
      <c r="Q738" s="39">
        <v>119.4074074074074</v>
      </c>
      <c r="R738" s="39"/>
      <c r="S738" s="39">
        <v>24.888888888888889</v>
      </c>
      <c r="T738" s="39"/>
      <c r="U738" s="39"/>
      <c r="V738" s="39"/>
      <c r="W738" s="39"/>
      <c r="X738" s="39"/>
      <c r="Y738" s="39"/>
      <c r="Z738" s="39"/>
      <c r="AA738" s="39"/>
      <c r="AB738" s="39"/>
      <c r="AC738" s="39"/>
      <c r="AD738" s="39"/>
      <c r="AE738" s="39"/>
      <c r="AF738" s="39"/>
      <c r="AG738" s="39"/>
      <c r="AH738" s="39"/>
      <c r="AI738" s="39"/>
      <c r="AJ738" s="39">
        <v>24.829629629629629</v>
      </c>
      <c r="AK738" s="39">
        <v>135.55555555555554</v>
      </c>
      <c r="AL738" s="21" t="s">
        <v>1436</v>
      </c>
      <c r="AM738" s="39">
        <v>1.5</v>
      </c>
      <c r="AN738" s="21" t="s">
        <v>118</v>
      </c>
      <c r="AO738" s="21" t="s">
        <v>20</v>
      </c>
      <c r="AP738" s="21" t="s">
        <v>763</v>
      </c>
      <c r="AQ738" s="21" t="s">
        <v>228</v>
      </c>
      <c r="AR738" s="21" t="s">
        <v>122</v>
      </c>
      <c r="AS738" s="21" t="s">
        <v>796</v>
      </c>
      <c r="AT738" s="39">
        <v>2008</v>
      </c>
      <c r="AU738" s="21" t="s">
        <v>797</v>
      </c>
      <c r="AV738" s="21" t="s">
        <v>798</v>
      </c>
      <c r="AW738" s="21" t="s">
        <v>126</v>
      </c>
      <c r="AX738" s="45" t="s">
        <v>1517</v>
      </c>
      <c r="AY738" s="21" t="str">
        <f>"https://doi.org/"&amp;Table1[[#This Row],[DOI]]</f>
        <v>https://doi.org/10.2791/38942</v>
      </c>
      <c r="AZ738" s="21" t="s">
        <v>1430</v>
      </c>
      <c r="BA738" s="21" t="s">
        <v>1434</v>
      </c>
      <c r="BB738" s="21" t="s">
        <v>1431</v>
      </c>
      <c r="BC738" s="21" t="s">
        <v>120</v>
      </c>
      <c r="BD738" s="21" t="s">
        <v>120</v>
      </c>
      <c r="BE738" s="21" t="s">
        <v>1432</v>
      </c>
      <c r="BF738" s="21"/>
      <c r="BG738" s="21"/>
      <c r="BH738" s="21"/>
      <c r="BI738" s="21"/>
      <c r="BJ738" s="21"/>
      <c r="BK738" s="21"/>
      <c r="BL738" s="21"/>
      <c r="BM738" s="21"/>
      <c r="BN738" s="21"/>
      <c r="BO738" s="21"/>
      <c r="BP738" s="21"/>
      <c r="BQ738" s="21"/>
      <c r="BR738" s="21"/>
      <c r="BS738" s="21"/>
      <c r="BT738" s="21"/>
      <c r="BU738" s="21"/>
      <c r="BV738" s="21"/>
      <c r="BW738" s="50" t="s">
        <v>135</v>
      </c>
      <c r="BX738" s="23" t="str">
        <f>_xlfn.XLOOKUP(BW738,dimensions_items!$B$4:$B$35,dimensions_items!$C$4:$C$35,"NULL",0)</f>
        <v>R5.2OECD</v>
      </c>
      <c r="BY738" s="115" t="s">
        <v>25</v>
      </c>
      <c r="BZ738" s="115" t="s">
        <v>1492</v>
      </c>
      <c r="CA738" s="115" t="s">
        <v>18</v>
      </c>
      <c r="CB738" s="115" t="s">
        <v>23</v>
      </c>
      <c r="CC738" s="21" t="str">
        <f t="shared" si="36"/>
        <v>RS</v>
      </c>
      <c r="CD738" s="21" t="str">
        <f t="shared" si="37"/>
        <v>M</v>
      </c>
      <c r="CE738" s="21" t="str">
        <f t="shared" si="38"/>
        <v>OECD_EU15</v>
      </c>
      <c r="CF738" s="21">
        <f>IF(ISNUMBER(Table1[[#This Row],[concrete]]),Table1[[#This Row],[concrete]],IF(AND(ISNUMBER(Table1[[#This Row],[cement]]),ISNUMBER(Table1[[#This Row],[aggregates]])),Table1[[#This Row],[cement]]+Table1[[#This Row],[aggregates]],""))</f>
        <v>1364.152888888889</v>
      </c>
    </row>
    <row r="739" spans="1:84">
      <c r="A739" s="10">
        <v>737</v>
      </c>
      <c r="B739" s="8" t="s">
        <v>1399</v>
      </c>
      <c r="D739" s="39">
        <v>1965</v>
      </c>
      <c r="F739" s="39">
        <v>87.665777777777791</v>
      </c>
      <c r="J739" s="39">
        <v>2.9629629629629628</v>
      </c>
      <c r="K739" s="39"/>
      <c r="L739" s="39"/>
      <c r="M739" s="39">
        <v>1603.0008888888888</v>
      </c>
      <c r="N739" s="39"/>
      <c r="O739" s="39">
        <v>66.666666666666671</v>
      </c>
      <c r="P739" s="39">
        <v>640</v>
      </c>
      <c r="Q739" s="39">
        <v>125.92592592592592</v>
      </c>
      <c r="R739" s="39"/>
      <c r="S739" s="39">
        <v>24.888888888888889</v>
      </c>
      <c r="T739" s="39"/>
      <c r="U739" s="39"/>
      <c r="V739" s="39"/>
      <c r="W739" s="39"/>
      <c r="X739" s="39"/>
      <c r="Y739" s="39"/>
      <c r="Z739" s="39"/>
      <c r="AA739" s="39"/>
      <c r="AB739" s="39"/>
      <c r="AC739" s="39"/>
      <c r="AD739" s="39"/>
      <c r="AE739" s="39"/>
      <c r="AF739" s="39"/>
      <c r="AG739" s="39"/>
      <c r="AH739" s="39"/>
      <c r="AI739" s="39"/>
      <c r="AJ739" s="39">
        <v>14.281481481481482</v>
      </c>
      <c r="AK739" s="39">
        <v>100</v>
      </c>
      <c r="AL739" s="8" t="s">
        <v>1437</v>
      </c>
      <c r="AM739" s="39">
        <v>1.5</v>
      </c>
      <c r="AN739" s="8" t="s">
        <v>118</v>
      </c>
      <c r="AO739" s="8" t="s">
        <v>20</v>
      </c>
      <c r="AP739" s="8" t="s">
        <v>763</v>
      </c>
      <c r="AQ739" s="8" t="s">
        <v>228</v>
      </c>
      <c r="AR739" s="8" t="s">
        <v>122</v>
      </c>
      <c r="AS739" s="8" t="s">
        <v>796</v>
      </c>
      <c r="AT739" s="39">
        <v>2008</v>
      </c>
      <c r="AU739" s="8" t="s">
        <v>797</v>
      </c>
      <c r="AV739" s="8" t="s">
        <v>798</v>
      </c>
      <c r="AW739" s="8" t="s">
        <v>126</v>
      </c>
      <c r="AX739" s="45" t="s">
        <v>1517</v>
      </c>
      <c r="AY739" s="21" t="str">
        <f>"https://doi.org/"&amp;Table1[[#This Row],[DOI]]</f>
        <v>https://doi.org/10.2791/38942</v>
      </c>
      <c r="AZ739" s="8" t="s">
        <v>1430</v>
      </c>
      <c r="BA739" s="8" t="s">
        <v>1434</v>
      </c>
      <c r="BB739" s="8" t="s">
        <v>1431</v>
      </c>
      <c r="BC739" s="8" t="s">
        <v>120</v>
      </c>
      <c r="BD739" s="8" t="s">
        <v>120</v>
      </c>
      <c r="BE739" s="8" t="s">
        <v>1432</v>
      </c>
      <c r="BW739" s="50" t="s">
        <v>135</v>
      </c>
      <c r="BX739" s="23" t="str">
        <f>_xlfn.XLOOKUP(BW739,dimensions_items!$B$4:$B$35,dimensions_items!$C$4:$C$35,"NULL",0)</f>
        <v>R5.2OECD</v>
      </c>
      <c r="BY739" s="115" t="s">
        <v>25</v>
      </c>
      <c r="BZ739" s="115" t="s">
        <v>1492</v>
      </c>
      <c r="CA739" s="115" t="s">
        <v>18</v>
      </c>
      <c r="CB739" s="115" t="s">
        <v>23</v>
      </c>
      <c r="CC739" s="21" t="str">
        <f t="shared" si="36"/>
        <v>RS</v>
      </c>
      <c r="CD739" s="21" t="str">
        <f t="shared" si="37"/>
        <v>M</v>
      </c>
      <c r="CE739" s="21" t="str">
        <f t="shared" si="38"/>
        <v>OECD_EU15</v>
      </c>
      <c r="CF739" s="21">
        <f>IF(ISNUMBER(Table1[[#This Row],[concrete]]),Table1[[#This Row],[concrete]],IF(AND(ISNUMBER(Table1[[#This Row],[cement]]),ISNUMBER(Table1[[#This Row],[aggregates]])),Table1[[#This Row],[cement]]+Table1[[#This Row],[aggregates]],""))</f>
        <v>1603.0008888888888</v>
      </c>
    </row>
    <row r="740" spans="1:84">
      <c r="A740" s="10">
        <v>738</v>
      </c>
      <c r="B740" s="21" t="s">
        <v>1399</v>
      </c>
      <c r="C740" s="21"/>
      <c r="D740" s="39">
        <v>2006</v>
      </c>
      <c r="F740" s="39">
        <v>87.665777777777791</v>
      </c>
      <c r="J740" s="39">
        <v>2.9629629629629628</v>
      </c>
      <c r="K740" s="39"/>
      <c r="L740" s="39"/>
      <c r="M740" s="39">
        <v>1603.0008888888888</v>
      </c>
      <c r="N740" s="39"/>
      <c r="O740" s="39">
        <v>66.666666666666671</v>
      </c>
      <c r="P740" s="39">
        <v>640</v>
      </c>
      <c r="Q740" s="39">
        <v>125.92592592592592</v>
      </c>
      <c r="R740" s="39"/>
      <c r="S740" s="39">
        <v>24.888888888888889</v>
      </c>
      <c r="T740" s="39"/>
      <c r="U740" s="39"/>
      <c r="V740" s="39"/>
      <c r="W740" s="39"/>
      <c r="X740" s="39"/>
      <c r="Y740" s="39"/>
      <c r="Z740" s="39"/>
      <c r="AA740" s="39"/>
      <c r="AB740" s="39"/>
      <c r="AC740" s="39"/>
      <c r="AD740" s="39"/>
      <c r="AE740" s="39"/>
      <c r="AF740" s="39"/>
      <c r="AG740" s="39"/>
      <c r="AH740" s="39"/>
      <c r="AI740" s="39"/>
      <c r="AJ740" s="39">
        <v>24.237037037037037</v>
      </c>
      <c r="AK740" s="39">
        <v>100</v>
      </c>
      <c r="AL740" s="21" t="s">
        <v>1438</v>
      </c>
      <c r="AM740" s="39">
        <v>1.5</v>
      </c>
      <c r="AN740" s="21" t="s">
        <v>118</v>
      </c>
      <c r="AO740" s="21" t="s">
        <v>20</v>
      </c>
      <c r="AP740" s="21" t="s">
        <v>763</v>
      </c>
      <c r="AQ740" s="21" t="s">
        <v>228</v>
      </c>
      <c r="AR740" s="21" t="s">
        <v>122</v>
      </c>
      <c r="AS740" s="21" t="s">
        <v>796</v>
      </c>
      <c r="AT740" s="39">
        <v>2008</v>
      </c>
      <c r="AU740" s="21" t="s">
        <v>797</v>
      </c>
      <c r="AV740" s="21" t="s">
        <v>798</v>
      </c>
      <c r="AW740" s="21" t="s">
        <v>126</v>
      </c>
      <c r="AX740" s="45" t="s">
        <v>1517</v>
      </c>
      <c r="AY740" s="21" t="str">
        <f>"https://doi.org/"&amp;Table1[[#This Row],[DOI]]</f>
        <v>https://doi.org/10.2791/38942</v>
      </c>
      <c r="AZ740" s="21" t="s">
        <v>1430</v>
      </c>
      <c r="BA740" s="21" t="s">
        <v>1434</v>
      </c>
      <c r="BB740" s="21" t="s">
        <v>1431</v>
      </c>
      <c r="BC740" s="21" t="s">
        <v>120</v>
      </c>
      <c r="BD740" s="21" t="s">
        <v>120</v>
      </c>
      <c r="BE740" s="21" t="s">
        <v>1432</v>
      </c>
      <c r="BF740" s="21"/>
      <c r="BG740" s="21"/>
      <c r="BH740" s="21"/>
      <c r="BI740" s="21"/>
      <c r="BJ740" s="21"/>
      <c r="BK740" s="21"/>
      <c r="BL740" s="21"/>
      <c r="BM740" s="21"/>
      <c r="BN740" s="21"/>
      <c r="BO740" s="21"/>
      <c r="BP740" s="21"/>
      <c r="BQ740" s="21"/>
      <c r="BR740" s="21"/>
      <c r="BS740" s="21"/>
      <c r="BT740" s="21"/>
      <c r="BU740" s="21"/>
      <c r="BV740" s="21"/>
      <c r="BW740" s="50" t="s">
        <v>135</v>
      </c>
      <c r="BX740" s="23" t="str">
        <f>_xlfn.XLOOKUP(BW740,dimensions_items!$B$4:$B$35,dimensions_items!$C$4:$C$35,"NULL",0)</f>
        <v>R5.2OECD</v>
      </c>
      <c r="BY740" s="115" t="s">
        <v>25</v>
      </c>
      <c r="BZ740" s="115" t="s">
        <v>1492</v>
      </c>
      <c r="CA740" s="115" t="s">
        <v>18</v>
      </c>
      <c r="CB740" s="115" t="s">
        <v>23</v>
      </c>
      <c r="CC740" s="21" t="str">
        <f t="shared" si="36"/>
        <v>RS</v>
      </c>
      <c r="CD740" s="21" t="str">
        <f t="shared" si="37"/>
        <v>M</v>
      </c>
      <c r="CE740" s="21" t="str">
        <f t="shared" si="38"/>
        <v>OECD_EU15</v>
      </c>
      <c r="CF740" s="21">
        <f>IF(ISNUMBER(Table1[[#This Row],[concrete]]),Table1[[#This Row],[concrete]],IF(AND(ISNUMBER(Table1[[#This Row],[cement]]),ISNUMBER(Table1[[#This Row],[aggregates]])),Table1[[#This Row],[cement]]+Table1[[#This Row],[aggregates]],""))</f>
        <v>1603.0008888888888</v>
      </c>
    </row>
    <row r="741" spans="1:84">
      <c r="A741" s="10">
        <v>739</v>
      </c>
      <c r="B741" s="21" t="s">
        <v>1399</v>
      </c>
      <c r="C741" s="21"/>
      <c r="D741" s="39">
        <v>1950</v>
      </c>
      <c r="F741" s="39">
        <v>70.513777777777776</v>
      </c>
      <c r="J741" s="39">
        <v>17.777777777777779</v>
      </c>
      <c r="K741" s="39"/>
      <c r="L741" s="39"/>
      <c r="M741" s="39">
        <v>1364.152888888889</v>
      </c>
      <c r="N741" s="39"/>
      <c r="O741" s="39"/>
      <c r="P741" s="39">
        <v>693.33333333333337</v>
      </c>
      <c r="Q741" s="39">
        <v>119.4074074074074</v>
      </c>
      <c r="R741" s="39"/>
      <c r="S741" s="39">
        <v>24.888888888888889</v>
      </c>
      <c r="T741" s="39"/>
      <c r="U741" s="39"/>
      <c r="V741" s="39"/>
      <c r="W741" s="39"/>
      <c r="X741" s="39"/>
      <c r="Y741" s="39"/>
      <c r="Z741" s="39"/>
      <c r="AA741" s="39"/>
      <c r="AB741" s="39"/>
      <c r="AC741" s="39"/>
      <c r="AD741" s="39"/>
      <c r="AE741" s="39"/>
      <c r="AF741" s="39"/>
      <c r="AG741" s="39"/>
      <c r="AH741" s="39"/>
      <c r="AI741" s="39"/>
      <c r="AJ741" s="39">
        <v>24.355555555555554</v>
      </c>
      <c r="AK741" s="39">
        <v>135.55555555555554</v>
      </c>
      <c r="AL741" s="21" t="s">
        <v>1439</v>
      </c>
      <c r="AM741" s="39">
        <v>1.5</v>
      </c>
      <c r="AN741" s="21" t="s">
        <v>118</v>
      </c>
      <c r="AO741" s="21" t="s">
        <v>20</v>
      </c>
      <c r="AP741" s="21" t="s">
        <v>763</v>
      </c>
      <c r="AQ741" s="21" t="s">
        <v>228</v>
      </c>
      <c r="AR741" s="21" t="s">
        <v>122</v>
      </c>
      <c r="AS741" s="21" t="s">
        <v>796</v>
      </c>
      <c r="AT741" s="39">
        <v>2008</v>
      </c>
      <c r="AU741" s="21" t="s">
        <v>797</v>
      </c>
      <c r="AV741" s="21" t="s">
        <v>798</v>
      </c>
      <c r="AW741" s="21" t="s">
        <v>126</v>
      </c>
      <c r="AX741" s="45" t="s">
        <v>1517</v>
      </c>
      <c r="AY741" s="21" t="str">
        <f>"https://doi.org/"&amp;Table1[[#This Row],[DOI]]</f>
        <v>https://doi.org/10.2791/38942</v>
      </c>
      <c r="AZ741" s="21" t="s">
        <v>1430</v>
      </c>
      <c r="BA741" s="21" t="s">
        <v>1434</v>
      </c>
      <c r="BB741" s="21" t="s">
        <v>1431</v>
      </c>
      <c r="BC741" s="21" t="s">
        <v>120</v>
      </c>
      <c r="BD741" s="21" t="s">
        <v>120</v>
      </c>
      <c r="BE741" s="21" t="s">
        <v>1432</v>
      </c>
      <c r="BF741" s="21"/>
      <c r="BG741" s="21"/>
      <c r="BH741" s="21"/>
      <c r="BI741" s="21"/>
      <c r="BJ741" s="21"/>
      <c r="BK741" s="21"/>
      <c r="BL741" s="21"/>
      <c r="BM741" s="21"/>
      <c r="BN741" s="21"/>
      <c r="BO741" s="21"/>
      <c r="BP741" s="21"/>
      <c r="BQ741" s="21"/>
      <c r="BR741" s="21"/>
      <c r="BS741" s="21"/>
      <c r="BT741" s="21"/>
      <c r="BU741" s="21"/>
      <c r="BV741" s="21"/>
      <c r="BW741" s="50" t="s">
        <v>135</v>
      </c>
      <c r="BX741" s="23" t="str">
        <f>_xlfn.XLOOKUP(BW741,dimensions_items!$B$4:$B$35,dimensions_items!$C$4:$C$35,"NULL",0)</f>
        <v>R5.2OECD</v>
      </c>
      <c r="BY741" s="115" t="s">
        <v>25</v>
      </c>
      <c r="BZ741" s="115" t="s">
        <v>1492</v>
      </c>
      <c r="CA741" s="115" t="s">
        <v>18</v>
      </c>
      <c r="CB741" s="115" t="s">
        <v>23</v>
      </c>
      <c r="CC741" s="21" t="str">
        <f t="shared" si="36"/>
        <v>RS</v>
      </c>
      <c r="CD741" s="21" t="str">
        <f t="shared" si="37"/>
        <v>M</v>
      </c>
      <c r="CE741" s="21" t="str">
        <f t="shared" si="38"/>
        <v>OECD_EU15</v>
      </c>
      <c r="CF741" s="21">
        <f>IF(ISNUMBER(Table1[[#This Row],[concrete]]),Table1[[#This Row],[concrete]],IF(AND(ISNUMBER(Table1[[#This Row],[cement]]),ISNUMBER(Table1[[#This Row],[aggregates]])),Table1[[#This Row],[cement]]+Table1[[#This Row],[aggregates]],""))</f>
        <v>1364.152888888889</v>
      </c>
    </row>
    <row r="742" spans="1:84">
      <c r="A742" s="10">
        <v>740</v>
      </c>
      <c r="B742" s="21" t="s">
        <v>1399</v>
      </c>
      <c r="C742" s="21"/>
      <c r="D742" s="39">
        <v>2006</v>
      </c>
      <c r="F742" s="39">
        <v>70.513777777777776</v>
      </c>
      <c r="J742" s="39">
        <v>17.777777777777779</v>
      </c>
      <c r="K742" s="39"/>
      <c r="L742" s="39"/>
      <c r="M742" s="39">
        <v>1364.152888888889</v>
      </c>
      <c r="N742" s="39"/>
      <c r="O742" s="39"/>
      <c r="P742" s="39">
        <v>693.33333333333337</v>
      </c>
      <c r="Q742" s="39">
        <v>119.4074074074074</v>
      </c>
      <c r="R742" s="39"/>
      <c r="S742" s="39">
        <v>24.888888888888889</v>
      </c>
      <c r="T742" s="39"/>
      <c r="U742" s="39"/>
      <c r="V742" s="39"/>
      <c r="W742" s="39"/>
      <c r="X742" s="39"/>
      <c r="Y742" s="39"/>
      <c r="Z742" s="39"/>
      <c r="AA742" s="39"/>
      <c r="AB742" s="39"/>
      <c r="AC742" s="39"/>
      <c r="AD742" s="39"/>
      <c r="AE742" s="39"/>
      <c r="AF742" s="39"/>
      <c r="AG742" s="39"/>
      <c r="AH742" s="39"/>
      <c r="AI742" s="39"/>
      <c r="AJ742" s="39">
        <v>22.459259259259259</v>
      </c>
      <c r="AK742" s="39">
        <v>135.55555555555554</v>
      </c>
      <c r="AL742" s="21" t="s">
        <v>1440</v>
      </c>
      <c r="AM742" s="39">
        <v>1.5</v>
      </c>
      <c r="AN742" s="21" t="s">
        <v>118</v>
      </c>
      <c r="AO742" s="21" t="s">
        <v>20</v>
      </c>
      <c r="AP742" s="21" t="s">
        <v>763</v>
      </c>
      <c r="AQ742" s="21" t="s">
        <v>228</v>
      </c>
      <c r="AR742" s="21" t="s">
        <v>122</v>
      </c>
      <c r="AS742" s="21" t="s">
        <v>796</v>
      </c>
      <c r="AT742" s="39">
        <v>2008</v>
      </c>
      <c r="AU742" s="21" t="s">
        <v>797</v>
      </c>
      <c r="AV742" s="21" t="s">
        <v>798</v>
      </c>
      <c r="AW742" s="21" t="s">
        <v>126</v>
      </c>
      <c r="AX742" s="45" t="s">
        <v>1517</v>
      </c>
      <c r="AY742" s="21" t="str">
        <f>"https://doi.org/"&amp;Table1[[#This Row],[DOI]]</f>
        <v>https://doi.org/10.2791/38942</v>
      </c>
      <c r="AZ742" s="21" t="s">
        <v>1430</v>
      </c>
      <c r="BA742" s="21" t="s">
        <v>1434</v>
      </c>
      <c r="BB742" s="21" t="s">
        <v>1431</v>
      </c>
      <c r="BC742" s="21" t="s">
        <v>120</v>
      </c>
      <c r="BD742" s="21" t="s">
        <v>120</v>
      </c>
      <c r="BE742" s="21" t="s">
        <v>1432</v>
      </c>
      <c r="BF742" s="21"/>
      <c r="BG742" s="21"/>
      <c r="BH742" s="21"/>
      <c r="BI742" s="21"/>
      <c r="BJ742" s="21"/>
      <c r="BK742" s="21"/>
      <c r="BL742" s="21"/>
      <c r="BM742" s="21"/>
      <c r="BN742" s="21"/>
      <c r="BO742" s="21"/>
      <c r="BP742" s="21"/>
      <c r="BQ742" s="21"/>
      <c r="BR742" s="21"/>
      <c r="BS742" s="21"/>
      <c r="BT742" s="21"/>
      <c r="BU742" s="21"/>
      <c r="BV742" s="21"/>
      <c r="BW742" s="50" t="s">
        <v>135</v>
      </c>
      <c r="BX742" s="23" t="str">
        <f>_xlfn.XLOOKUP(BW742,dimensions_items!$B$4:$B$35,dimensions_items!$C$4:$C$35,"NULL",0)</f>
        <v>R5.2OECD</v>
      </c>
      <c r="BY742" s="115" t="s">
        <v>25</v>
      </c>
      <c r="BZ742" s="115" t="s">
        <v>1492</v>
      </c>
      <c r="CA742" s="115" t="s">
        <v>18</v>
      </c>
      <c r="CB742" s="115" t="s">
        <v>23</v>
      </c>
      <c r="CC742" s="21" t="str">
        <f t="shared" si="36"/>
        <v>RS</v>
      </c>
      <c r="CD742" s="21" t="str">
        <f t="shared" si="37"/>
        <v>M</v>
      </c>
      <c r="CE742" s="21" t="str">
        <f t="shared" si="38"/>
        <v>OECD_EU15</v>
      </c>
      <c r="CF742" s="21">
        <f>IF(ISNUMBER(Table1[[#This Row],[concrete]]),Table1[[#This Row],[concrete]],IF(AND(ISNUMBER(Table1[[#This Row],[cement]]),ISNUMBER(Table1[[#This Row],[aggregates]])),Table1[[#This Row],[cement]]+Table1[[#This Row],[aggregates]],""))</f>
        <v>1364.152888888889</v>
      </c>
    </row>
    <row r="743" spans="1:84">
      <c r="A743" s="10">
        <v>741</v>
      </c>
      <c r="B743" s="21" t="s">
        <v>1399</v>
      </c>
      <c r="C743" s="21"/>
      <c r="E743" s="10">
        <v>1900</v>
      </c>
      <c r="J743" s="120">
        <v>128.71111111111111</v>
      </c>
      <c r="O743" s="120">
        <v>106.66666666666667</v>
      </c>
      <c r="P743" s="120">
        <v>1593.3333333333333</v>
      </c>
      <c r="Q743" s="120">
        <v>149.03703703703704</v>
      </c>
      <c r="AJ743" s="120">
        <v>9.481481481481481</v>
      </c>
      <c r="AK743" s="120">
        <v>35.555555555555557</v>
      </c>
      <c r="AL743" s="21" t="s">
        <v>1390</v>
      </c>
      <c r="AM743" s="39">
        <v>1.5</v>
      </c>
      <c r="AN743" s="21" t="s">
        <v>118</v>
      </c>
      <c r="AO743" s="21" t="s">
        <v>20</v>
      </c>
      <c r="AP743" s="21" t="s">
        <v>763</v>
      </c>
      <c r="AQ743" s="21" t="s">
        <v>228</v>
      </c>
      <c r="AR743" s="21" t="s">
        <v>122</v>
      </c>
      <c r="AS743" s="21" t="s">
        <v>796</v>
      </c>
      <c r="AT743" s="39">
        <v>2008</v>
      </c>
      <c r="AU743" s="21" t="s">
        <v>797</v>
      </c>
      <c r="AV743" s="21" t="s">
        <v>798</v>
      </c>
      <c r="AW743" s="21" t="s">
        <v>126</v>
      </c>
      <c r="AX743" s="45" t="s">
        <v>1517</v>
      </c>
      <c r="AY743" s="21" t="str">
        <f>"https://doi.org/"&amp;Table1[[#This Row],[DOI]]</f>
        <v>https://doi.org/10.2791/38942</v>
      </c>
      <c r="AZ743" s="21" t="s">
        <v>1430</v>
      </c>
      <c r="BA743" s="21" t="s">
        <v>1434</v>
      </c>
      <c r="BB743" s="21" t="s">
        <v>1431</v>
      </c>
      <c r="BC743" s="21" t="s">
        <v>120</v>
      </c>
      <c r="BD743" s="21" t="s">
        <v>120</v>
      </c>
      <c r="BE743" s="21" t="s">
        <v>1432</v>
      </c>
      <c r="BF743" s="21"/>
      <c r="BG743" s="21"/>
      <c r="BH743" s="21"/>
      <c r="BI743" s="21"/>
      <c r="BJ743" s="21"/>
      <c r="BK743" s="21"/>
      <c r="BL743" s="21"/>
      <c r="BM743" s="21"/>
      <c r="BN743" s="21"/>
      <c r="BO743" s="21"/>
      <c r="BP743" s="21"/>
      <c r="BQ743" s="21"/>
      <c r="BR743" s="21"/>
      <c r="BS743" s="21"/>
      <c r="BT743" s="21"/>
      <c r="BU743" s="21"/>
      <c r="BV743" s="21"/>
      <c r="BW743" s="50" t="s">
        <v>135</v>
      </c>
      <c r="BX743" s="23" t="str">
        <f>_xlfn.XLOOKUP(BW743,dimensions_items!$B$4:$B$35,dimensions_items!$C$4:$C$35,"NULL",0)</f>
        <v>R5.2OECD</v>
      </c>
      <c r="BY743" s="115" t="s">
        <v>25</v>
      </c>
      <c r="BZ743" s="115" t="s">
        <v>1598</v>
      </c>
      <c r="CA743" s="115" t="s">
        <v>18</v>
      </c>
      <c r="CB743" s="115" t="s">
        <v>23</v>
      </c>
      <c r="CC743" s="21" t="str">
        <f t="shared" si="36"/>
        <v>RS</v>
      </c>
      <c r="CD743" s="21" t="str">
        <f t="shared" si="37"/>
        <v>T</v>
      </c>
      <c r="CE743" s="21" t="str">
        <f t="shared" si="38"/>
        <v>OECD_EU15</v>
      </c>
      <c r="CF743" s="21" t="str">
        <f>IF(ISNUMBER(Table1[[#This Row],[concrete]]),Table1[[#This Row],[concrete]],IF(AND(ISNUMBER(Table1[[#This Row],[cement]]),ISNUMBER(Table1[[#This Row],[aggregates]])),Table1[[#This Row],[cement]]+Table1[[#This Row],[aggregates]],""))</f>
        <v/>
      </c>
    </row>
    <row r="744" spans="1:84">
      <c r="A744" s="10">
        <v>742</v>
      </c>
      <c r="B744" s="21" t="s">
        <v>1399</v>
      </c>
      <c r="C744" s="21"/>
      <c r="E744" s="10">
        <v>1945</v>
      </c>
      <c r="J744" s="120">
        <v>56.881510416666664</v>
      </c>
      <c r="O744" s="120">
        <v>39.583333333333336</v>
      </c>
      <c r="P744" s="120">
        <v>1543.359375</v>
      </c>
      <c r="Q744" s="120">
        <v>110.65104166666667</v>
      </c>
      <c r="AJ744" s="120">
        <v>3.6666666666666665</v>
      </c>
      <c r="AK744" s="120">
        <v>13.020833333333334</v>
      </c>
      <c r="AL744" s="21" t="s">
        <v>1441</v>
      </c>
      <c r="AM744" s="39">
        <v>4</v>
      </c>
      <c r="AN744" s="21" t="s">
        <v>118</v>
      </c>
      <c r="AO744" s="21" t="s">
        <v>24</v>
      </c>
      <c r="AP744" s="21" t="s">
        <v>763</v>
      </c>
      <c r="AQ744" s="21" t="s">
        <v>228</v>
      </c>
      <c r="AR744" s="21" t="s">
        <v>122</v>
      </c>
      <c r="AS744" s="21" t="s">
        <v>796</v>
      </c>
      <c r="AT744" s="39">
        <v>2008</v>
      </c>
      <c r="AU744" s="21" t="s">
        <v>797</v>
      </c>
      <c r="AV744" s="21" t="s">
        <v>798</v>
      </c>
      <c r="AW744" s="21" t="s">
        <v>126</v>
      </c>
      <c r="AX744" s="45" t="s">
        <v>1517</v>
      </c>
      <c r="AY744" s="21" t="str">
        <f>"https://doi.org/"&amp;Table1[[#This Row],[DOI]]</f>
        <v>https://doi.org/10.2791/38942</v>
      </c>
      <c r="AZ744" s="21" t="s">
        <v>1430</v>
      </c>
      <c r="BA744" s="21" t="s">
        <v>120</v>
      </c>
      <c r="BB744" s="21" t="s">
        <v>1431</v>
      </c>
      <c r="BC744" s="21" t="s">
        <v>120</v>
      </c>
      <c r="BD744" s="21" t="s">
        <v>120</v>
      </c>
      <c r="BE744" s="21" t="s">
        <v>1432</v>
      </c>
      <c r="BF744" s="21"/>
      <c r="BG744" s="21"/>
      <c r="BH744" s="21"/>
      <c r="BI744" s="21"/>
      <c r="BJ744" s="21"/>
      <c r="BK744" s="21"/>
      <c r="BL744" s="21"/>
      <c r="BM744" s="21"/>
      <c r="BN744" s="21"/>
      <c r="BO744" s="21"/>
      <c r="BP744" s="21"/>
      <c r="BQ744" s="21"/>
      <c r="BR744" s="21"/>
      <c r="BS744" s="21"/>
      <c r="BT744" s="21"/>
      <c r="BU744" s="21"/>
      <c r="BV744" s="21"/>
      <c r="BW744" s="50" t="s">
        <v>135</v>
      </c>
      <c r="BX744" s="23" t="str">
        <f>_xlfn.XLOOKUP(BW744,dimensions_items!$B$4:$B$35,dimensions_items!$C$4:$C$35,"NULL",0)</f>
        <v>R5.2OECD</v>
      </c>
      <c r="BY744" s="21" t="s">
        <v>29</v>
      </c>
      <c r="BZ744" s="115" t="s">
        <v>1492</v>
      </c>
      <c r="CA744" s="115" t="s">
        <v>18</v>
      </c>
      <c r="CB744" s="115" t="s">
        <v>23</v>
      </c>
      <c r="CC744" s="21" t="str">
        <f t="shared" si="36"/>
        <v>RM</v>
      </c>
      <c r="CD744" s="21" t="str">
        <f t="shared" si="37"/>
        <v>M</v>
      </c>
      <c r="CE744" s="21" t="str">
        <f t="shared" si="38"/>
        <v>OECD_EU15</v>
      </c>
      <c r="CF744" s="21" t="str">
        <f>IF(ISNUMBER(Table1[[#This Row],[concrete]]),Table1[[#This Row],[concrete]],IF(AND(ISNUMBER(Table1[[#This Row],[cement]]),ISNUMBER(Table1[[#This Row],[aggregates]])),Table1[[#This Row],[cement]]+Table1[[#This Row],[aggregates]],""))</f>
        <v/>
      </c>
    </row>
    <row r="745" spans="1:84">
      <c r="A745" s="10">
        <v>743</v>
      </c>
      <c r="B745" s="21" t="s">
        <v>1399</v>
      </c>
      <c r="C745" s="21"/>
      <c r="D745" s="39">
        <v>1900</v>
      </c>
      <c r="E745" s="10">
        <v>1945</v>
      </c>
      <c r="J745" s="120">
        <v>56.881510416666664</v>
      </c>
      <c r="O745" s="120">
        <v>84.114583333333329</v>
      </c>
      <c r="P745" s="120">
        <v>49.21875</v>
      </c>
      <c r="Q745" s="120">
        <v>110.65104166666667</v>
      </c>
      <c r="W745" s="120">
        <v>1610.6770833333333</v>
      </c>
      <c r="AJ745" s="120">
        <v>3.6666666666666665</v>
      </c>
      <c r="AK745" s="120">
        <v>13.020833333333334</v>
      </c>
      <c r="AL745" s="21" t="s">
        <v>1442</v>
      </c>
      <c r="AM745" s="39">
        <v>4</v>
      </c>
      <c r="AN745" s="21" t="s">
        <v>118</v>
      </c>
      <c r="AO745" s="21" t="s">
        <v>24</v>
      </c>
      <c r="AP745" s="21" t="s">
        <v>763</v>
      </c>
      <c r="AQ745" s="21" t="s">
        <v>228</v>
      </c>
      <c r="AR745" s="21" t="s">
        <v>122</v>
      </c>
      <c r="AS745" s="21" t="s">
        <v>796</v>
      </c>
      <c r="AT745" s="39">
        <v>2008</v>
      </c>
      <c r="AU745" s="21" t="s">
        <v>797</v>
      </c>
      <c r="AV745" s="21" t="s">
        <v>798</v>
      </c>
      <c r="AW745" s="21" t="s">
        <v>126</v>
      </c>
      <c r="AX745" s="45" t="s">
        <v>1517</v>
      </c>
      <c r="AY745" s="21" t="str">
        <f>"https://doi.org/"&amp;Table1[[#This Row],[DOI]]</f>
        <v>https://doi.org/10.2791/38942</v>
      </c>
      <c r="AZ745" s="21" t="s">
        <v>1430</v>
      </c>
      <c r="BA745" s="21" t="s">
        <v>120</v>
      </c>
      <c r="BB745" s="21" t="s">
        <v>1431</v>
      </c>
      <c r="BC745" s="21" t="s">
        <v>120</v>
      </c>
      <c r="BD745" s="21" t="s">
        <v>120</v>
      </c>
      <c r="BE745" s="21" t="s">
        <v>1432</v>
      </c>
      <c r="BF745" s="21"/>
      <c r="BG745" s="21"/>
      <c r="BH745" s="21"/>
      <c r="BI745" s="21"/>
      <c r="BJ745" s="21"/>
      <c r="BK745" s="21"/>
      <c r="BL745" s="21"/>
      <c r="BM745" s="21"/>
      <c r="BN745" s="21"/>
      <c r="BO745" s="21"/>
      <c r="BP745" s="21"/>
      <c r="BQ745" s="21"/>
      <c r="BR745" s="21"/>
      <c r="BS745" s="21"/>
      <c r="BT745" s="21"/>
      <c r="BU745" s="21"/>
      <c r="BV745" s="21"/>
      <c r="BW745" s="50" t="s">
        <v>135</v>
      </c>
      <c r="BX745" s="23" t="str">
        <f>_xlfn.XLOOKUP(BW745,dimensions_items!$B$4:$B$35,dimensions_items!$C$4:$C$35,"NULL",0)</f>
        <v>R5.2OECD</v>
      </c>
      <c r="BY745" s="21" t="s">
        <v>29</v>
      </c>
      <c r="BZ745" s="115" t="s">
        <v>1490</v>
      </c>
      <c r="CA745" s="115" t="s">
        <v>18</v>
      </c>
      <c r="CB745" s="115" t="s">
        <v>23</v>
      </c>
      <c r="CC745" s="21" t="str">
        <f t="shared" si="36"/>
        <v>RM</v>
      </c>
      <c r="CD745" s="21" t="str">
        <f t="shared" si="37"/>
        <v>M</v>
      </c>
      <c r="CE745" s="21" t="str">
        <f t="shared" si="38"/>
        <v>OECD_EU15</v>
      </c>
      <c r="CF745" s="21" t="str">
        <f>IF(ISNUMBER(Table1[[#This Row],[concrete]]),Table1[[#This Row],[concrete]],IF(AND(ISNUMBER(Table1[[#This Row],[cement]]),ISNUMBER(Table1[[#This Row],[aggregates]])),Table1[[#This Row],[cement]]+Table1[[#This Row],[aggregates]],""))</f>
        <v/>
      </c>
    </row>
    <row r="746" spans="1:84">
      <c r="A746" s="10">
        <v>744</v>
      </c>
      <c r="B746" s="21" t="s">
        <v>1399</v>
      </c>
      <c r="C746" s="21"/>
      <c r="D746" s="39">
        <v>1945</v>
      </c>
      <c r="E746" s="10">
        <v>1990</v>
      </c>
      <c r="F746" s="39">
        <v>17.671250000000001</v>
      </c>
      <c r="J746" s="120">
        <v>9.0169270833333339</v>
      </c>
      <c r="M746" s="120">
        <v>470.76624999999996</v>
      </c>
      <c r="N746" s="120">
        <v>95</v>
      </c>
      <c r="P746" s="120">
        <v>492.96875</v>
      </c>
      <c r="Q746" s="120">
        <v>110.65104166666667</v>
      </c>
      <c r="AA746" s="120">
        <v>126.66666666666667</v>
      </c>
      <c r="AJ746" s="120">
        <v>4.260416666666667</v>
      </c>
      <c r="AK746" s="120">
        <v>25.390625</v>
      </c>
      <c r="AL746" s="21" t="s">
        <v>1443</v>
      </c>
      <c r="AM746" s="39">
        <v>4</v>
      </c>
      <c r="AN746" s="21" t="s">
        <v>118</v>
      </c>
      <c r="AO746" s="21" t="s">
        <v>24</v>
      </c>
      <c r="AP746" s="21" t="s">
        <v>763</v>
      </c>
      <c r="AQ746" s="21" t="s">
        <v>228</v>
      </c>
      <c r="AR746" s="21" t="s">
        <v>122</v>
      </c>
      <c r="AS746" s="21" t="s">
        <v>796</v>
      </c>
      <c r="AT746" s="39">
        <v>2008</v>
      </c>
      <c r="AU746" s="21" t="s">
        <v>797</v>
      </c>
      <c r="AV746" s="21" t="s">
        <v>798</v>
      </c>
      <c r="AW746" s="21" t="s">
        <v>126</v>
      </c>
      <c r="AX746" s="45" t="s">
        <v>1517</v>
      </c>
      <c r="AY746" s="21" t="str">
        <f>"https://doi.org/"&amp;Table1[[#This Row],[DOI]]</f>
        <v>https://doi.org/10.2791/38942</v>
      </c>
      <c r="AZ746" s="21" t="s">
        <v>1430</v>
      </c>
      <c r="BA746" s="21" t="s">
        <v>120</v>
      </c>
      <c r="BB746" s="21" t="s">
        <v>1431</v>
      </c>
      <c r="BC746" s="21" t="s">
        <v>120</v>
      </c>
      <c r="BD746" s="21" t="s">
        <v>120</v>
      </c>
      <c r="BE746" s="21" t="s">
        <v>1432</v>
      </c>
      <c r="BF746" s="21"/>
      <c r="BG746" s="21"/>
      <c r="BH746" s="21"/>
      <c r="BI746" s="21"/>
      <c r="BJ746" s="21"/>
      <c r="BK746" s="21"/>
      <c r="BL746" s="21"/>
      <c r="BM746" s="21"/>
      <c r="BN746" s="21"/>
      <c r="BO746" s="21"/>
      <c r="BP746" s="21"/>
      <c r="BQ746" s="21"/>
      <c r="BR746" s="21"/>
      <c r="BS746" s="21"/>
      <c r="BT746" s="21"/>
      <c r="BU746" s="21"/>
      <c r="BV746" s="21"/>
      <c r="BW746" s="50" t="s">
        <v>135</v>
      </c>
      <c r="BX746" s="23" t="str">
        <f>_xlfn.XLOOKUP(BW746,dimensions_items!$B$4:$B$35,dimensions_items!$C$4:$C$35,"NULL",0)</f>
        <v>R5.2OECD</v>
      </c>
      <c r="BY746" s="21" t="s">
        <v>29</v>
      </c>
      <c r="BZ746" s="115" t="s">
        <v>26</v>
      </c>
      <c r="CA746" s="115" t="s">
        <v>18</v>
      </c>
      <c r="CB746" s="115" t="s">
        <v>23</v>
      </c>
      <c r="CC746" s="21" t="str">
        <f t="shared" si="36"/>
        <v>RM</v>
      </c>
      <c r="CD746" s="21" t="str">
        <f t="shared" si="37"/>
        <v>C</v>
      </c>
      <c r="CE746" s="21" t="str">
        <f t="shared" si="38"/>
        <v>OECD_EU15</v>
      </c>
      <c r="CF746" s="21">
        <f>IF(ISNUMBER(Table1[[#This Row],[concrete]]),Table1[[#This Row],[concrete]],IF(AND(ISNUMBER(Table1[[#This Row],[cement]]),ISNUMBER(Table1[[#This Row],[aggregates]])),Table1[[#This Row],[cement]]+Table1[[#This Row],[aggregates]],""))</f>
        <v>470.76624999999996</v>
      </c>
    </row>
    <row r="747" spans="1:84">
      <c r="A747" s="10">
        <v>745</v>
      </c>
      <c r="B747" s="21" t="s">
        <v>1399</v>
      </c>
      <c r="C747" s="21"/>
      <c r="D747" s="39">
        <v>1950</v>
      </c>
      <c r="F747" s="39">
        <v>36.766250000000007</v>
      </c>
      <c r="J747" s="120">
        <v>9.0169270833333339</v>
      </c>
      <c r="M747" s="120">
        <v>828.39</v>
      </c>
      <c r="Q747" s="120">
        <v>69.244791666666671</v>
      </c>
      <c r="S747" s="120">
        <v>30.625</v>
      </c>
      <c r="AJ747" s="120">
        <v>6.041666666666667</v>
      </c>
      <c r="AK747" s="120">
        <v>62.5</v>
      </c>
      <c r="AL747" s="21" t="s">
        <v>1385</v>
      </c>
      <c r="AM747" s="39">
        <v>4</v>
      </c>
      <c r="AN747" s="21" t="s">
        <v>118</v>
      </c>
      <c r="AO747" s="21" t="s">
        <v>24</v>
      </c>
      <c r="AP747" s="21" t="s">
        <v>763</v>
      </c>
      <c r="AQ747" s="21" t="s">
        <v>228</v>
      </c>
      <c r="AR747" s="21" t="s">
        <v>122</v>
      </c>
      <c r="AS747" s="21" t="s">
        <v>796</v>
      </c>
      <c r="AT747" s="39">
        <v>2008</v>
      </c>
      <c r="AU747" s="21" t="s">
        <v>797</v>
      </c>
      <c r="AV747" s="21" t="s">
        <v>798</v>
      </c>
      <c r="AW747" s="21" t="s">
        <v>126</v>
      </c>
      <c r="AX747" s="45" t="s">
        <v>1517</v>
      </c>
      <c r="AY747" s="21" t="str">
        <f>"https://doi.org/"&amp;Table1[[#This Row],[DOI]]</f>
        <v>https://doi.org/10.2791/38942</v>
      </c>
      <c r="AZ747" s="21" t="s">
        <v>1430</v>
      </c>
      <c r="BA747" s="21" t="s">
        <v>120</v>
      </c>
      <c r="BB747" s="21" t="s">
        <v>1431</v>
      </c>
      <c r="BC747" s="21" t="s">
        <v>120</v>
      </c>
      <c r="BD747" s="21" t="s">
        <v>120</v>
      </c>
      <c r="BE747" s="21" t="s">
        <v>1432</v>
      </c>
      <c r="BF747" s="21"/>
      <c r="BG747" s="21"/>
      <c r="BH747" s="21"/>
      <c r="BI747" s="21"/>
      <c r="BJ747" s="21"/>
      <c r="BK747" s="21"/>
      <c r="BL747" s="21"/>
      <c r="BM747" s="21"/>
      <c r="BN747" s="21"/>
      <c r="BO747" s="21"/>
      <c r="BP747" s="21"/>
      <c r="BQ747" s="21"/>
      <c r="BR747" s="21"/>
      <c r="BS747" s="21"/>
      <c r="BT747" s="21"/>
      <c r="BU747" s="21"/>
      <c r="BV747" s="21"/>
      <c r="BW747" s="50" t="s">
        <v>135</v>
      </c>
      <c r="BX747" s="23" t="str">
        <f>_xlfn.XLOOKUP(BW747,dimensions_items!$B$4:$B$35,dimensions_items!$C$4:$C$35,"NULL",0)</f>
        <v>R5.2OECD</v>
      </c>
      <c r="BY747" s="21" t="s">
        <v>29</v>
      </c>
      <c r="BZ747" s="115" t="s">
        <v>1491</v>
      </c>
      <c r="CA747" s="115" t="s">
        <v>18</v>
      </c>
      <c r="CB747" s="115" t="s">
        <v>23</v>
      </c>
      <c r="CC747" s="21" t="str">
        <f t="shared" si="36"/>
        <v>RM</v>
      </c>
      <c r="CD747" s="21" t="str">
        <f t="shared" si="37"/>
        <v>C</v>
      </c>
      <c r="CE747" s="21" t="str">
        <f t="shared" si="38"/>
        <v>OECD_EU15</v>
      </c>
      <c r="CF747" s="21">
        <f>IF(ISNUMBER(Table1[[#This Row],[concrete]]),Table1[[#This Row],[concrete]],IF(AND(ISNUMBER(Table1[[#This Row],[cement]]),ISNUMBER(Table1[[#This Row],[aggregates]])),Table1[[#This Row],[cement]]+Table1[[#This Row],[aggregates]],""))</f>
        <v>828.39</v>
      </c>
    </row>
    <row r="748" spans="1:84">
      <c r="A748" s="10">
        <v>746</v>
      </c>
      <c r="B748" s="21" t="s">
        <v>1399</v>
      </c>
      <c r="C748" s="21"/>
      <c r="D748" s="39">
        <v>2006</v>
      </c>
      <c r="F748" s="39">
        <v>36.766250000000007</v>
      </c>
      <c r="J748" s="120">
        <v>9.0169270833333339</v>
      </c>
      <c r="M748" s="120">
        <v>828.39</v>
      </c>
      <c r="Q748" s="120">
        <v>69.244791666666671</v>
      </c>
      <c r="S748" s="120">
        <v>30.625</v>
      </c>
      <c r="AJ748" s="120">
        <v>5.010416666666667</v>
      </c>
      <c r="AK748" s="120">
        <v>62.5</v>
      </c>
      <c r="AL748" s="21" t="s">
        <v>1444</v>
      </c>
      <c r="AM748" s="39">
        <v>4</v>
      </c>
      <c r="AN748" s="21" t="s">
        <v>118</v>
      </c>
      <c r="AO748" s="21" t="s">
        <v>24</v>
      </c>
      <c r="AP748" s="21" t="s">
        <v>763</v>
      </c>
      <c r="AQ748" s="21" t="s">
        <v>228</v>
      </c>
      <c r="AR748" s="21" t="s">
        <v>122</v>
      </c>
      <c r="AS748" s="21" t="s">
        <v>796</v>
      </c>
      <c r="AT748" s="39">
        <v>2008</v>
      </c>
      <c r="AU748" s="21" t="s">
        <v>797</v>
      </c>
      <c r="AV748" s="21" t="s">
        <v>798</v>
      </c>
      <c r="AW748" s="21" t="s">
        <v>126</v>
      </c>
      <c r="AX748" s="45" t="s">
        <v>1517</v>
      </c>
      <c r="AY748" s="21" t="str">
        <f>"https://doi.org/"&amp;Table1[[#This Row],[DOI]]</f>
        <v>https://doi.org/10.2791/38942</v>
      </c>
      <c r="AZ748" s="21" t="s">
        <v>1430</v>
      </c>
      <c r="BA748" s="21" t="s">
        <v>120</v>
      </c>
      <c r="BB748" s="21" t="s">
        <v>1431</v>
      </c>
      <c r="BC748" s="21" t="s">
        <v>120</v>
      </c>
      <c r="BD748" s="21" t="s">
        <v>120</v>
      </c>
      <c r="BE748" s="21" t="s">
        <v>1432</v>
      </c>
      <c r="BF748" s="21"/>
      <c r="BG748" s="21"/>
      <c r="BH748" s="21"/>
      <c r="BI748" s="21"/>
      <c r="BJ748" s="21"/>
      <c r="BK748" s="21"/>
      <c r="BL748" s="21"/>
      <c r="BM748" s="21"/>
      <c r="BN748" s="21"/>
      <c r="BO748" s="21"/>
      <c r="BP748" s="21"/>
      <c r="BQ748" s="21"/>
      <c r="BR748" s="21"/>
      <c r="BS748" s="21"/>
      <c r="BT748" s="21"/>
      <c r="BU748" s="21"/>
      <c r="BV748" s="21"/>
      <c r="BW748" s="50" t="s">
        <v>135</v>
      </c>
      <c r="BX748" s="23" t="str">
        <f>_xlfn.XLOOKUP(BW748,dimensions_items!$B$4:$B$35,dimensions_items!$C$4:$C$35,"NULL",0)</f>
        <v>R5.2OECD</v>
      </c>
      <c r="BY748" s="21" t="s">
        <v>29</v>
      </c>
      <c r="BZ748" s="21" t="s">
        <v>26</v>
      </c>
      <c r="CA748" s="115" t="s">
        <v>18</v>
      </c>
      <c r="CB748" s="115" t="s">
        <v>23</v>
      </c>
      <c r="CC748" s="21" t="str">
        <f t="shared" si="36"/>
        <v>RM</v>
      </c>
      <c r="CD748" s="21" t="str">
        <f t="shared" si="37"/>
        <v>C</v>
      </c>
      <c r="CE748" s="21" t="str">
        <f t="shared" si="38"/>
        <v>OECD_EU15</v>
      </c>
      <c r="CF748" s="21">
        <f>IF(ISNUMBER(Table1[[#This Row],[concrete]]),Table1[[#This Row],[concrete]],IF(AND(ISNUMBER(Table1[[#This Row],[cement]]),ISNUMBER(Table1[[#This Row],[aggregates]])),Table1[[#This Row],[cement]]+Table1[[#This Row],[aggregates]],""))</f>
        <v>828.39</v>
      </c>
    </row>
    <row r="749" spans="1:84">
      <c r="A749" s="10">
        <v>747</v>
      </c>
      <c r="B749" s="21" t="s">
        <v>1399</v>
      </c>
      <c r="C749" s="21"/>
      <c r="D749" s="39">
        <v>1965</v>
      </c>
      <c r="F749" s="39">
        <v>43.131250000000001</v>
      </c>
      <c r="J749" s="120">
        <v>3.6458333333333335</v>
      </c>
      <c r="M749" s="120">
        <v>1324.0562499999999</v>
      </c>
      <c r="Q749" s="120">
        <v>19.791666666666668</v>
      </c>
      <c r="S749" s="120">
        <v>30.625</v>
      </c>
      <c r="V749" s="120">
        <v>0.59375</v>
      </c>
      <c r="AJ749" s="120">
        <v>8.21875</v>
      </c>
      <c r="AK749" s="120">
        <v>49.479166666666664</v>
      </c>
      <c r="AL749" s="21" t="s">
        <v>1386</v>
      </c>
      <c r="AM749" s="39">
        <v>4</v>
      </c>
      <c r="AN749" s="21" t="s">
        <v>118</v>
      </c>
      <c r="AO749" s="21" t="s">
        <v>24</v>
      </c>
      <c r="AP749" s="21" t="s">
        <v>763</v>
      </c>
      <c r="AQ749" s="21" t="s">
        <v>228</v>
      </c>
      <c r="AR749" s="21" t="s">
        <v>122</v>
      </c>
      <c r="AS749" s="21" t="s">
        <v>796</v>
      </c>
      <c r="AT749" s="39">
        <v>2008</v>
      </c>
      <c r="AU749" s="21" t="s">
        <v>797</v>
      </c>
      <c r="AV749" s="21" t="s">
        <v>798</v>
      </c>
      <c r="AW749" s="21" t="s">
        <v>126</v>
      </c>
      <c r="AX749" s="45" t="s">
        <v>1517</v>
      </c>
      <c r="AY749" s="21" t="str">
        <f>"https://doi.org/"&amp;Table1[[#This Row],[DOI]]</f>
        <v>https://doi.org/10.2791/38942</v>
      </c>
      <c r="AZ749" s="21" t="s">
        <v>1430</v>
      </c>
      <c r="BA749" s="21" t="s">
        <v>120</v>
      </c>
      <c r="BB749" s="21" t="s">
        <v>1431</v>
      </c>
      <c r="BC749" s="21" t="s">
        <v>120</v>
      </c>
      <c r="BD749" s="21" t="s">
        <v>120</v>
      </c>
      <c r="BE749" s="21" t="s">
        <v>1432</v>
      </c>
      <c r="BF749" s="21"/>
      <c r="BG749" s="21"/>
      <c r="BH749" s="21"/>
      <c r="BI749" s="21"/>
      <c r="BJ749" s="21"/>
      <c r="BK749" s="21"/>
      <c r="BL749" s="21"/>
      <c r="BM749" s="21"/>
      <c r="BN749" s="21"/>
      <c r="BO749" s="21"/>
      <c r="BP749" s="21"/>
      <c r="BQ749" s="21"/>
      <c r="BR749" s="21"/>
      <c r="BS749" s="21"/>
      <c r="BT749" s="21"/>
      <c r="BU749" s="21"/>
      <c r="BV749" s="21"/>
      <c r="BW749" s="50" t="s">
        <v>135</v>
      </c>
      <c r="BX749" s="23" t="str">
        <f>_xlfn.XLOOKUP(BW749,dimensions_items!$B$4:$B$35,dimensions_items!$C$4:$C$35,"NULL",0)</f>
        <v>R5.2OECD</v>
      </c>
      <c r="BY749" s="21" t="s">
        <v>29</v>
      </c>
      <c r="BZ749" s="21" t="s">
        <v>26</v>
      </c>
      <c r="CA749" s="115" t="s">
        <v>18</v>
      </c>
      <c r="CB749" s="115" t="s">
        <v>23</v>
      </c>
      <c r="CC749" s="21" t="str">
        <f t="shared" si="36"/>
        <v>RM</v>
      </c>
      <c r="CD749" s="21" t="str">
        <f t="shared" si="37"/>
        <v>C</v>
      </c>
      <c r="CE749" s="21" t="str">
        <f t="shared" si="38"/>
        <v>OECD_EU15</v>
      </c>
      <c r="CF749" s="21">
        <f>IF(ISNUMBER(Table1[[#This Row],[concrete]]),Table1[[#This Row],[concrete]],IF(AND(ISNUMBER(Table1[[#This Row],[cement]]),ISNUMBER(Table1[[#This Row],[aggregates]])),Table1[[#This Row],[cement]]+Table1[[#This Row],[aggregates]],""))</f>
        <v>1324.0562499999999</v>
      </c>
    </row>
    <row r="750" spans="1:84">
      <c r="A750" s="10">
        <v>748</v>
      </c>
      <c r="B750" s="21" t="s">
        <v>1399</v>
      </c>
      <c r="C750" s="21"/>
      <c r="D750" s="39">
        <v>1945</v>
      </c>
      <c r="F750" s="39">
        <v>49.496250000000003</v>
      </c>
      <c r="J750" s="120">
        <v>3.6458333333333335</v>
      </c>
      <c r="M750" s="120">
        <v>818.94124999999997</v>
      </c>
      <c r="P750" s="120">
        <v>390.625</v>
      </c>
      <c r="Q750" s="120">
        <v>77.34375</v>
      </c>
      <c r="S750" s="120">
        <v>30.625</v>
      </c>
      <c r="V750" s="120">
        <v>0.59375</v>
      </c>
      <c r="AJ750" s="120">
        <v>6.135416666666667</v>
      </c>
      <c r="AK750" s="120">
        <v>61.848958333333336</v>
      </c>
      <c r="AL750" s="21" t="s">
        <v>1445</v>
      </c>
      <c r="AM750" s="39">
        <v>4</v>
      </c>
      <c r="AN750" s="21" t="s">
        <v>118</v>
      </c>
      <c r="AO750" s="21" t="s">
        <v>24</v>
      </c>
      <c r="AP750" s="21" t="s">
        <v>763</v>
      </c>
      <c r="AQ750" s="21" t="s">
        <v>228</v>
      </c>
      <c r="AR750" s="21" t="s">
        <v>122</v>
      </c>
      <c r="AS750" s="21" t="s">
        <v>796</v>
      </c>
      <c r="AT750" s="39">
        <v>2008</v>
      </c>
      <c r="AU750" s="21" t="s">
        <v>797</v>
      </c>
      <c r="AV750" s="21" t="s">
        <v>798</v>
      </c>
      <c r="AW750" s="21" t="s">
        <v>126</v>
      </c>
      <c r="AX750" s="45" t="s">
        <v>1517</v>
      </c>
      <c r="AY750" s="21" t="str">
        <f>"https://doi.org/"&amp;Table1[[#This Row],[DOI]]</f>
        <v>https://doi.org/10.2791/38942</v>
      </c>
      <c r="AZ750" s="21" t="s">
        <v>1430</v>
      </c>
      <c r="BA750" s="21" t="s">
        <v>120</v>
      </c>
      <c r="BB750" s="21" t="s">
        <v>1431</v>
      </c>
      <c r="BC750" s="21" t="s">
        <v>120</v>
      </c>
      <c r="BD750" s="21" t="s">
        <v>120</v>
      </c>
      <c r="BE750" s="21" t="s">
        <v>1432</v>
      </c>
      <c r="BF750" s="21"/>
      <c r="BG750" s="21"/>
      <c r="BH750" s="21"/>
      <c r="BI750" s="21"/>
      <c r="BJ750" s="21"/>
      <c r="BK750" s="21"/>
      <c r="BL750" s="21"/>
      <c r="BM750" s="21"/>
      <c r="BN750" s="21"/>
      <c r="BO750" s="21"/>
      <c r="BP750" s="21"/>
      <c r="BQ750" s="21"/>
      <c r="BR750" s="21"/>
      <c r="BS750" s="21"/>
      <c r="BT750" s="21"/>
      <c r="BU750" s="21"/>
      <c r="BV750" s="21"/>
      <c r="BW750" s="50" t="s">
        <v>135</v>
      </c>
      <c r="BX750" s="23" t="str">
        <f>_xlfn.XLOOKUP(BW750,dimensions_items!$B$4:$B$35,dimensions_items!$C$4:$C$35,"NULL",0)</f>
        <v>R5.2OECD</v>
      </c>
      <c r="BY750" s="21" t="s">
        <v>29</v>
      </c>
      <c r="BZ750" s="21" t="s">
        <v>1492</v>
      </c>
      <c r="CA750" s="115" t="s">
        <v>18</v>
      </c>
      <c r="CB750" s="115" t="s">
        <v>23</v>
      </c>
      <c r="CC750" s="21" t="str">
        <f t="shared" si="36"/>
        <v>RM</v>
      </c>
      <c r="CD750" s="21" t="str">
        <f t="shared" si="37"/>
        <v>M</v>
      </c>
      <c r="CE750" s="21" t="str">
        <f t="shared" si="38"/>
        <v>OECD_EU15</v>
      </c>
      <c r="CF750" s="21">
        <f>IF(ISNUMBER(Table1[[#This Row],[concrete]]),Table1[[#This Row],[concrete]],IF(AND(ISNUMBER(Table1[[#This Row],[cement]]),ISNUMBER(Table1[[#This Row],[aggregates]])),Table1[[#This Row],[cement]]+Table1[[#This Row],[aggregates]],""))</f>
        <v>818.94124999999997</v>
      </c>
    </row>
    <row r="751" spans="1:84">
      <c r="A751" s="10">
        <v>749</v>
      </c>
      <c r="B751" s="8" t="s">
        <v>1399</v>
      </c>
      <c r="D751" s="39">
        <v>2006</v>
      </c>
      <c r="F751" s="39">
        <v>49.496250000000003</v>
      </c>
      <c r="J751" s="120">
        <v>3.6458333333333335</v>
      </c>
      <c r="M751" s="120">
        <v>818.94124999999997</v>
      </c>
      <c r="P751" s="120">
        <v>390.625</v>
      </c>
      <c r="Q751" s="120">
        <v>77.34375</v>
      </c>
      <c r="S751" s="120">
        <v>30.625</v>
      </c>
      <c r="V751" s="120">
        <v>0.59375</v>
      </c>
      <c r="AJ751" s="120">
        <v>7.583333333333333</v>
      </c>
      <c r="AK751" s="120">
        <v>61.848958333333336</v>
      </c>
      <c r="AL751" s="8" t="s">
        <v>1446</v>
      </c>
      <c r="AM751" s="39">
        <v>4</v>
      </c>
      <c r="AN751" s="8" t="s">
        <v>118</v>
      </c>
      <c r="AO751" s="8" t="s">
        <v>24</v>
      </c>
      <c r="AP751" s="8" t="s">
        <v>763</v>
      </c>
      <c r="AQ751" s="8" t="s">
        <v>228</v>
      </c>
      <c r="AR751" s="8" t="s">
        <v>122</v>
      </c>
      <c r="AS751" s="8" t="s">
        <v>796</v>
      </c>
      <c r="AT751" s="39">
        <v>2008</v>
      </c>
      <c r="AU751" s="8" t="s">
        <v>797</v>
      </c>
      <c r="AV751" s="8" t="s">
        <v>798</v>
      </c>
      <c r="AW751" s="8" t="s">
        <v>126</v>
      </c>
      <c r="AX751" s="45" t="s">
        <v>1517</v>
      </c>
      <c r="AY751" s="21" t="str">
        <f>"https://doi.org/"&amp;Table1[[#This Row],[DOI]]</f>
        <v>https://doi.org/10.2791/38942</v>
      </c>
      <c r="AZ751" s="8" t="s">
        <v>1430</v>
      </c>
      <c r="BA751" s="8" t="s">
        <v>120</v>
      </c>
      <c r="BB751" s="8" t="s">
        <v>1431</v>
      </c>
      <c r="BC751" s="8" t="s">
        <v>120</v>
      </c>
      <c r="BD751" s="8" t="s">
        <v>120</v>
      </c>
      <c r="BE751" s="8" t="s">
        <v>1432</v>
      </c>
      <c r="BW751" s="50" t="s">
        <v>135</v>
      </c>
      <c r="BX751" s="23" t="str">
        <f>_xlfn.XLOOKUP(BW751,dimensions_items!$B$4:$B$35,dimensions_items!$C$4:$C$35,"NULL",0)</f>
        <v>R5.2OECD</v>
      </c>
      <c r="BY751" s="21" t="s">
        <v>29</v>
      </c>
      <c r="BZ751" s="8" t="s">
        <v>1492</v>
      </c>
      <c r="CA751" s="115" t="s">
        <v>18</v>
      </c>
      <c r="CB751" s="115" t="s">
        <v>23</v>
      </c>
      <c r="CC751" s="21" t="str">
        <f t="shared" si="36"/>
        <v>RM</v>
      </c>
      <c r="CD751" s="21" t="str">
        <f t="shared" si="37"/>
        <v>M</v>
      </c>
      <c r="CE751" s="21" t="str">
        <f t="shared" si="38"/>
        <v>OECD_EU15</v>
      </c>
      <c r="CF751" s="21">
        <f>IF(ISNUMBER(Table1[[#This Row],[concrete]]),Table1[[#This Row],[concrete]],IF(AND(ISNUMBER(Table1[[#This Row],[cement]]),ISNUMBER(Table1[[#This Row],[aggregates]])),Table1[[#This Row],[cement]]+Table1[[#This Row],[aggregates]],""))</f>
        <v>818.94124999999997</v>
      </c>
    </row>
    <row r="752" spans="1:84">
      <c r="A752" s="10">
        <v>750</v>
      </c>
      <c r="B752" s="8" t="s">
        <v>1399</v>
      </c>
      <c r="D752" s="39">
        <v>1950</v>
      </c>
      <c r="E752" s="10">
        <v>1980</v>
      </c>
      <c r="F752" s="39">
        <v>35.557857142857145</v>
      </c>
      <c r="J752" s="120">
        <v>3.2440476190476191</v>
      </c>
      <c r="M752" s="120">
        <v>1326.4064285714285</v>
      </c>
      <c r="Q752" s="120">
        <v>19.791666666666668</v>
      </c>
      <c r="S752" s="120">
        <v>27.25</v>
      </c>
      <c r="V752" s="120">
        <v>0.3392857142857143</v>
      </c>
      <c r="AJ752" s="120">
        <v>4.1845238095238093</v>
      </c>
      <c r="AK752" s="120">
        <v>49.479166666666664</v>
      </c>
      <c r="AL752" s="8" t="s">
        <v>1387</v>
      </c>
      <c r="AM752" s="39">
        <v>7</v>
      </c>
      <c r="AN752" s="8" t="s">
        <v>118</v>
      </c>
      <c r="AO752" s="8" t="s">
        <v>24</v>
      </c>
      <c r="AP752" s="8" t="s">
        <v>763</v>
      </c>
      <c r="AQ752" s="8" t="s">
        <v>228</v>
      </c>
      <c r="AR752" s="8" t="s">
        <v>122</v>
      </c>
      <c r="AS752" s="8" t="s">
        <v>796</v>
      </c>
      <c r="AT752" s="39">
        <v>2008</v>
      </c>
      <c r="AU752" s="8" t="s">
        <v>797</v>
      </c>
      <c r="AV752" s="8" t="s">
        <v>798</v>
      </c>
      <c r="AW752" s="8" t="s">
        <v>126</v>
      </c>
      <c r="AX752" s="45" t="s">
        <v>1517</v>
      </c>
      <c r="AY752" s="21" t="str">
        <f>"https://doi.org/"&amp;Table1[[#This Row],[DOI]]</f>
        <v>https://doi.org/10.2791/38942</v>
      </c>
      <c r="AZ752" s="8" t="s">
        <v>1430</v>
      </c>
      <c r="BA752" s="8" t="s">
        <v>120</v>
      </c>
      <c r="BB752" s="8" t="s">
        <v>1431</v>
      </c>
      <c r="BC752" s="8" t="s">
        <v>120</v>
      </c>
      <c r="BD752" s="8" t="s">
        <v>120</v>
      </c>
      <c r="BE752" s="8" t="s">
        <v>1432</v>
      </c>
      <c r="BW752" s="50" t="s">
        <v>135</v>
      </c>
      <c r="BX752" s="23" t="str">
        <f>_xlfn.XLOOKUP(BW752,dimensions_items!$B$4:$B$35,dimensions_items!$C$4:$C$35,"NULL",0)</f>
        <v>R5.2OECD</v>
      </c>
      <c r="BY752" s="21" t="s">
        <v>33</v>
      </c>
      <c r="BZ752" s="8" t="s">
        <v>26</v>
      </c>
      <c r="CA752" s="115" t="s">
        <v>18</v>
      </c>
      <c r="CB752" s="115" t="s">
        <v>23</v>
      </c>
      <c r="CC752" s="21" t="str">
        <f t="shared" si="36"/>
        <v>RM</v>
      </c>
      <c r="CD752" s="21" t="str">
        <f t="shared" si="37"/>
        <v>C</v>
      </c>
      <c r="CE752" s="21" t="str">
        <f t="shared" si="38"/>
        <v>OECD_EU15</v>
      </c>
      <c r="CF752" s="21">
        <f>IF(ISNUMBER(Table1[[#This Row],[concrete]]),Table1[[#This Row],[concrete]],IF(AND(ISNUMBER(Table1[[#This Row],[cement]]),ISNUMBER(Table1[[#This Row],[aggregates]])),Table1[[#This Row],[cement]]+Table1[[#This Row],[aggregates]],""))</f>
        <v>1326.4064285714285</v>
      </c>
    </row>
    <row r="753" spans="1:84">
      <c r="A753" s="10">
        <v>751</v>
      </c>
      <c r="B753" s="8" t="s">
        <v>1399</v>
      </c>
      <c r="D753" s="39">
        <v>1970</v>
      </c>
      <c r="F753" s="39">
        <v>35.557857142857145</v>
      </c>
      <c r="J753" s="120">
        <v>3.2440476190476191</v>
      </c>
      <c r="M753" s="120">
        <v>938.01357142857137</v>
      </c>
      <c r="P753" s="120">
        <v>129.46428571428572</v>
      </c>
      <c r="Q753" s="120">
        <v>73.325892857142861</v>
      </c>
      <c r="S753" s="120">
        <v>27.25</v>
      </c>
      <c r="V753" s="120">
        <v>0.3392857142857143</v>
      </c>
      <c r="AJ753" s="120">
        <v>6.9077380952380949</v>
      </c>
      <c r="AK753" s="120">
        <v>49.479166666666664</v>
      </c>
      <c r="AL753" s="8" t="s">
        <v>1447</v>
      </c>
      <c r="AM753" s="39">
        <v>7</v>
      </c>
      <c r="AN753" s="8" t="s">
        <v>118</v>
      </c>
      <c r="AO753" s="8" t="s">
        <v>24</v>
      </c>
      <c r="AP753" s="8" t="s">
        <v>763</v>
      </c>
      <c r="AQ753" s="8" t="s">
        <v>228</v>
      </c>
      <c r="AR753" s="8" t="s">
        <v>122</v>
      </c>
      <c r="AS753" s="8" t="s">
        <v>796</v>
      </c>
      <c r="AT753" s="39">
        <v>2008</v>
      </c>
      <c r="AU753" s="8" t="s">
        <v>797</v>
      </c>
      <c r="AV753" s="8" t="s">
        <v>798</v>
      </c>
      <c r="AW753" s="8" t="s">
        <v>126</v>
      </c>
      <c r="AX753" s="45" t="s">
        <v>1517</v>
      </c>
      <c r="AY753" s="21" t="str">
        <f>"https://doi.org/"&amp;Table1[[#This Row],[DOI]]</f>
        <v>https://doi.org/10.2791/38942</v>
      </c>
      <c r="AZ753" s="8" t="s">
        <v>1430</v>
      </c>
      <c r="BA753" s="8" t="s">
        <v>120</v>
      </c>
      <c r="BB753" s="8" t="s">
        <v>1431</v>
      </c>
      <c r="BC753" s="8" t="s">
        <v>120</v>
      </c>
      <c r="BD753" s="8" t="s">
        <v>120</v>
      </c>
      <c r="BE753" s="8" t="s">
        <v>1432</v>
      </c>
      <c r="BW753" s="50" t="s">
        <v>135</v>
      </c>
      <c r="BX753" s="23" t="str">
        <f>_xlfn.XLOOKUP(BW753,dimensions_items!$B$4:$B$35,dimensions_items!$C$4:$C$35,"NULL",0)</f>
        <v>R5.2OECD</v>
      </c>
      <c r="BY753" s="21" t="s">
        <v>33</v>
      </c>
      <c r="BZ753" s="8" t="s">
        <v>26</v>
      </c>
      <c r="CA753" s="115" t="s">
        <v>18</v>
      </c>
      <c r="CB753" s="115" t="s">
        <v>23</v>
      </c>
      <c r="CC753" s="21" t="str">
        <f t="shared" si="36"/>
        <v>RM</v>
      </c>
      <c r="CD753" s="21" t="str">
        <f t="shared" si="37"/>
        <v>C</v>
      </c>
      <c r="CE753" s="21" t="str">
        <f t="shared" si="38"/>
        <v>OECD_EU15</v>
      </c>
      <c r="CF753" s="21">
        <f>IF(ISNUMBER(Table1[[#This Row],[concrete]]),Table1[[#This Row],[concrete]],IF(AND(ISNUMBER(Table1[[#This Row],[cement]]),ISNUMBER(Table1[[#This Row],[aggregates]])),Table1[[#This Row],[cement]]+Table1[[#This Row],[aggregates]],""))</f>
        <v>938.01357142857137</v>
      </c>
    </row>
    <row r="754" spans="1:84">
      <c r="A754" s="10">
        <v>752</v>
      </c>
      <c r="B754" s="8" t="s">
        <v>1399</v>
      </c>
      <c r="D754" s="39">
        <v>2006</v>
      </c>
      <c r="F754" s="39">
        <v>35.557857142857145</v>
      </c>
      <c r="J754" s="120">
        <v>3.2440476190476191</v>
      </c>
      <c r="M754" s="120">
        <v>938.01357142857137</v>
      </c>
      <c r="P754" s="120">
        <v>129.46428571428572</v>
      </c>
      <c r="Q754" s="120">
        <v>73.325892857142861</v>
      </c>
      <c r="S754" s="120">
        <v>27.25</v>
      </c>
      <c r="V754" s="120">
        <v>0.3392857142857143</v>
      </c>
      <c r="AJ754" s="120">
        <v>8.0476190476190474</v>
      </c>
      <c r="AK754" s="120">
        <v>49.479166666666664</v>
      </c>
      <c r="AL754" s="8" t="s">
        <v>1448</v>
      </c>
      <c r="AM754" s="39">
        <v>7</v>
      </c>
      <c r="AN754" s="8" t="s">
        <v>118</v>
      </c>
      <c r="AO754" s="8" t="s">
        <v>24</v>
      </c>
      <c r="AP754" s="8" t="s">
        <v>763</v>
      </c>
      <c r="AQ754" s="8" t="s">
        <v>228</v>
      </c>
      <c r="AR754" s="8" t="s">
        <v>122</v>
      </c>
      <c r="AS754" s="8" t="s">
        <v>796</v>
      </c>
      <c r="AT754" s="39">
        <v>2008</v>
      </c>
      <c r="AU754" s="8" t="s">
        <v>797</v>
      </c>
      <c r="AV754" s="8" t="s">
        <v>798</v>
      </c>
      <c r="AW754" s="8" t="s">
        <v>126</v>
      </c>
      <c r="AX754" s="45" t="s">
        <v>1517</v>
      </c>
      <c r="AY754" s="21" t="str">
        <f>"https://doi.org/"&amp;Table1[[#This Row],[DOI]]</f>
        <v>https://doi.org/10.2791/38942</v>
      </c>
      <c r="AZ754" s="8" t="s">
        <v>1430</v>
      </c>
      <c r="BA754" s="8" t="s">
        <v>120</v>
      </c>
      <c r="BB754" s="8" t="s">
        <v>1431</v>
      </c>
      <c r="BC754" s="8" t="s">
        <v>120</v>
      </c>
      <c r="BD754" s="8" t="s">
        <v>120</v>
      </c>
      <c r="BE754" s="8" t="s">
        <v>1432</v>
      </c>
      <c r="BW754" s="50" t="s">
        <v>135</v>
      </c>
      <c r="BX754" s="23" t="str">
        <f>_xlfn.XLOOKUP(BW754,dimensions_items!$B$4:$B$35,dimensions_items!$C$4:$C$35,"NULL",0)</f>
        <v>R5.2OECD</v>
      </c>
      <c r="BY754" s="21" t="s">
        <v>33</v>
      </c>
      <c r="BZ754" s="8" t="s">
        <v>26</v>
      </c>
      <c r="CA754" s="115" t="s">
        <v>18</v>
      </c>
      <c r="CB754" s="115" t="s">
        <v>23</v>
      </c>
      <c r="CC754" s="21" t="str">
        <f t="shared" si="36"/>
        <v>RM</v>
      </c>
      <c r="CD754" s="21" t="str">
        <f t="shared" si="37"/>
        <v>C</v>
      </c>
      <c r="CE754" s="21" t="str">
        <f t="shared" si="38"/>
        <v>OECD_EU15</v>
      </c>
      <c r="CF754" s="21">
        <f>IF(ISNUMBER(Table1[[#This Row],[concrete]]),Table1[[#This Row],[concrete]],IF(AND(ISNUMBER(Table1[[#This Row],[cement]]),ISNUMBER(Table1[[#This Row],[aggregates]])),Table1[[#This Row],[cement]]+Table1[[#This Row],[aggregates]],""))</f>
        <v>938.01357142857137</v>
      </c>
    </row>
    <row r="755" spans="1:84">
      <c r="A755" s="10">
        <v>753</v>
      </c>
      <c r="B755" s="21" t="s">
        <v>1399</v>
      </c>
      <c r="C755" s="21"/>
      <c r="D755" s="39">
        <v>1975</v>
      </c>
      <c r="F755" s="39">
        <v>31.759786666666667</v>
      </c>
      <c r="J755" s="120">
        <v>2.4</v>
      </c>
      <c r="M755" s="120">
        <v>705.73354666666671</v>
      </c>
      <c r="P755" s="120">
        <v>186.66666666666666</v>
      </c>
      <c r="Q755" s="120">
        <v>44.888888888888886</v>
      </c>
      <c r="S755" s="120">
        <v>20.16</v>
      </c>
      <c r="V755" s="120">
        <v>0.24</v>
      </c>
      <c r="AJ755" s="120">
        <v>3.6426666666666665</v>
      </c>
      <c r="AK755" s="120">
        <v>49.222222222222221</v>
      </c>
      <c r="AL755" s="21" t="s">
        <v>1449</v>
      </c>
      <c r="AM755" s="39">
        <v>10</v>
      </c>
      <c r="AN755" s="21" t="s">
        <v>118</v>
      </c>
      <c r="AO755" s="21" t="s">
        <v>24</v>
      </c>
      <c r="AP755" s="21" t="s">
        <v>763</v>
      </c>
      <c r="AQ755" s="21" t="s">
        <v>228</v>
      </c>
      <c r="AR755" s="21" t="s">
        <v>122</v>
      </c>
      <c r="AS755" s="21" t="s">
        <v>796</v>
      </c>
      <c r="AT755" s="39">
        <v>2008</v>
      </c>
      <c r="AU755" s="21" t="s">
        <v>797</v>
      </c>
      <c r="AV755" s="21" t="s">
        <v>798</v>
      </c>
      <c r="AW755" s="21" t="s">
        <v>126</v>
      </c>
      <c r="AX755" s="45" t="s">
        <v>1517</v>
      </c>
      <c r="AY755" s="21" t="str">
        <f>"https://doi.org/"&amp;Table1[[#This Row],[DOI]]</f>
        <v>https://doi.org/10.2791/38942</v>
      </c>
      <c r="AZ755" s="21" t="s">
        <v>1430</v>
      </c>
      <c r="BA755" s="21" t="s">
        <v>120</v>
      </c>
      <c r="BB755" s="21" t="s">
        <v>1431</v>
      </c>
      <c r="BC755" s="21" t="s">
        <v>120</v>
      </c>
      <c r="BD755" s="21" t="s">
        <v>120</v>
      </c>
      <c r="BE755" s="21" t="s">
        <v>1432</v>
      </c>
      <c r="BF755" s="21"/>
      <c r="BG755" s="21"/>
      <c r="BH755" s="21"/>
      <c r="BI755" s="21"/>
      <c r="BJ755" s="21"/>
      <c r="BK755" s="21"/>
      <c r="BL755" s="21"/>
      <c r="BM755" s="21"/>
      <c r="BN755" s="21"/>
      <c r="BO755" s="21"/>
      <c r="BP755" s="21"/>
      <c r="BQ755" s="21"/>
      <c r="BR755" s="21"/>
      <c r="BS755" s="21"/>
      <c r="BT755" s="21"/>
      <c r="BU755" s="21"/>
      <c r="BV755" s="21"/>
      <c r="BW755" s="50" t="s">
        <v>135</v>
      </c>
      <c r="BX755" s="23" t="str">
        <f>_xlfn.XLOOKUP(BW755,dimensions_items!$B$4:$B$35,dimensions_items!$C$4:$C$35,"NULL",0)</f>
        <v>R5.2OECD</v>
      </c>
      <c r="BY755" s="21" t="s">
        <v>37</v>
      </c>
      <c r="BZ755" s="21" t="s">
        <v>26</v>
      </c>
      <c r="CA755" s="115" t="s">
        <v>18</v>
      </c>
      <c r="CB755" s="115" t="s">
        <v>23</v>
      </c>
      <c r="CC755" s="21" t="str">
        <f t="shared" si="36"/>
        <v>RM</v>
      </c>
      <c r="CD755" s="21" t="str">
        <f t="shared" si="37"/>
        <v>C</v>
      </c>
      <c r="CE755" s="21" t="str">
        <f t="shared" si="38"/>
        <v>OECD_EU15</v>
      </c>
      <c r="CF755" s="21">
        <f>IF(ISNUMBER(Table1[[#This Row],[concrete]]),Table1[[#This Row],[concrete]],IF(AND(ISNUMBER(Table1[[#This Row],[cement]]),ISNUMBER(Table1[[#This Row],[aggregates]])),Table1[[#This Row],[cement]]+Table1[[#This Row],[aggregates]],""))</f>
        <v>705.73354666666671</v>
      </c>
    </row>
    <row r="756" spans="1:84">
      <c r="A756" s="10">
        <v>754</v>
      </c>
      <c r="B756" s="21" t="s">
        <v>1399</v>
      </c>
      <c r="C756" s="21"/>
      <c r="D756" s="39">
        <v>2006</v>
      </c>
      <c r="F756" s="39">
        <v>31.759786666666667</v>
      </c>
      <c r="J756" s="120">
        <v>2.4</v>
      </c>
      <c r="M756" s="120">
        <v>705.73354666666671</v>
      </c>
      <c r="P756" s="120">
        <v>186.66666666666666</v>
      </c>
      <c r="Q756" s="120">
        <v>53.777777777777779</v>
      </c>
      <c r="S756" s="120">
        <v>20.16</v>
      </c>
      <c r="V756" s="120">
        <v>0.24</v>
      </c>
      <c r="AJ756" s="120">
        <v>3.9733333333333332</v>
      </c>
      <c r="AK756" s="120">
        <v>49.222222222222221</v>
      </c>
      <c r="AL756" s="21" t="s">
        <v>1450</v>
      </c>
      <c r="AM756" s="39">
        <v>10</v>
      </c>
      <c r="AN756" s="21" t="s">
        <v>118</v>
      </c>
      <c r="AO756" s="21" t="s">
        <v>24</v>
      </c>
      <c r="AP756" s="21" t="s">
        <v>763</v>
      </c>
      <c r="AQ756" s="21" t="s">
        <v>228</v>
      </c>
      <c r="AR756" s="21" t="s">
        <v>122</v>
      </c>
      <c r="AS756" s="21" t="s">
        <v>796</v>
      </c>
      <c r="AT756" s="39">
        <v>2008</v>
      </c>
      <c r="AU756" s="21" t="s">
        <v>797</v>
      </c>
      <c r="AV756" s="21" t="s">
        <v>798</v>
      </c>
      <c r="AW756" s="21" t="s">
        <v>126</v>
      </c>
      <c r="AX756" s="45" t="s">
        <v>1517</v>
      </c>
      <c r="AY756" s="21" t="str">
        <f>"https://doi.org/"&amp;Table1[[#This Row],[DOI]]</f>
        <v>https://doi.org/10.2791/38942</v>
      </c>
      <c r="AZ756" s="21" t="s">
        <v>1430</v>
      </c>
      <c r="BA756" s="21" t="s">
        <v>120</v>
      </c>
      <c r="BB756" s="21" t="s">
        <v>1431</v>
      </c>
      <c r="BC756" s="21" t="s">
        <v>120</v>
      </c>
      <c r="BD756" s="21" t="s">
        <v>120</v>
      </c>
      <c r="BE756" s="21" t="s">
        <v>1432</v>
      </c>
      <c r="BF756" s="21"/>
      <c r="BG756" s="21"/>
      <c r="BH756" s="21"/>
      <c r="BI756" s="21"/>
      <c r="BJ756" s="21"/>
      <c r="BK756" s="21"/>
      <c r="BL756" s="21"/>
      <c r="BM756" s="21"/>
      <c r="BN756" s="21"/>
      <c r="BO756" s="21"/>
      <c r="BP756" s="21"/>
      <c r="BQ756" s="21"/>
      <c r="BR756" s="21"/>
      <c r="BS756" s="21"/>
      <c r="BT756" s="21"/>
      <c r="BU756" s="21"/>
      <c r="BV756" s="21"/>
      <c r="BW756" s="50" t="s">
        <v>135</v>
      </c>
      <c r="BX756" s="23" t="str">
        <f>_xlfn.XLOOKUP(BW756,dimensions_items!$B$4:$B$35,dimensions_items!$C$4:$C$35,"NULL",0)</f>
        <v>R5.2OECD</v>
      </c>
      <c r="BY756" s="21" t="s">
        <v>37</v>
      </c>
      <c r="BZ756" s="21" t="s">
        <v>26</v>
      </c>
      <c r="CA756" s="115" t="s">
        <v>18</v>
      </c>
      <c r="CB756" s="115" t="s">
        <v>23</v>
      </c>
      <c r="CC756" s="21" t="str">
        <f t="shared" si="36"/>
        <v>RM</v>
      </c>
      <c r="CD756" s="21" t="str">
        <f t="shared" si="37"/>
        <v>C</v>
      </c>
      <c r="CE756" s="21" t="str">
        <f t="shared" si="38"/>
        <v>OECD_EU15</v>
      </c>
      <c r="CF756" s="21">
        <f>IF(ISNUMBER(Table1[[#This Row],[concrete]]),Table1[[#This Row],[concrete]],IF(AND(ISNUMBER(Table1[[#This Row],[cement]]),ISNUMBER(Table1[[#This Row],[aggregates]])),Table1[[#This Row],[cement]]+Table1[[#This Row],[aggregates]],""))</f>
        <v>705.73354666666671</v>
      </c>
    </row>
    <row r="757" spans="1:84">
      <c r="A757" s="10">
        <v>755</v>
      </c>
      <c r="B757" s="21" t="s">
        <v>1399</v>
      </c>
      <c r="C757" s="21"/>
      <c r="D757" s="39">
        <v>1970</v>
      </c>
      <c r="F757" s="39">
        <v>66.892800000000008</v>
      </c>
      <c r="M757" s="120">
        <v>1006.7072000000001</v>
      </c>
      <c r="Q757" s="120">
        <v>38.888888888888886</v>
      </c>
      <c r="S757" s="120">
        <v>20.16</v>
      </c>
      <c r="V757" s="120">
        <v>0.24</v>
      </c>
      <c r="AJ757" s="120">
        <v>2.96</v>
      </c>
      <c r="AK757" s="120">
        <v>35</v>
      </c>
      <c r="AL757" s="21" t="s">
        <v>1384</v>
      </c>
      <c r="AM757" s="39">
        <v>10</v>
      </c>
      <c r="AN757" s="21" t="s">
        <v>118</v>
      </c>
      <c r="AO757" s="21" t="s">
        <v>24</v>
      </c>
      <c r="AP757" s="21" t="s">
        <v>763</v>
      </c>
      <c r="AQ757" s="21" t="s">
        <v>228</v>
      </c>
      <c r="AR757" s="21" t="s">
        <v>122</v>
      </c>
      <c r="AS757" s="21" t="s">
        <v>796</v>
      </c>
      <c r="AT757" s="39">
        <v>2008</v>
      </c>
      <c r="AU757" s="21" t="s">
        <v>797</v>
      </c>
      <c r="AV757" s="21" t="s">
        <v>798</v>
      </c>
      <c r="AW757" s="21" t="s">
        <v>126</v>
      </c>
      <c r="AX757" s="45" t="s">
        <v>1517</v>
      </c>
      <c r="AY757" s="21" t="str">
        <f>"https://doi.org/"&amp;Table1[[#This Row],[DOI]]</f>
        <v>https://doi.org/10.2791/38942</v>
      </c>
      <c r="AZ757" s="21" t="s">
        <v>1430</v>
      </c>
      <c r="BA757" s="21" t="s">
        <v>120</v>
      </c>
      <c r="BB757" s="21" t="s">
        <v>1431</v>
      </c>
      <c r="BC757" s="21" t="s">
        <v>120</v>
      </c>
      <c r="BD757" s="21" t="s">
        <v>120</v>
      </c>
      <c r="BE757" s="21" t="s">
        <v>1432</v>
      </c>
      <c r="BF757" s="21"/>
      <c r="BG757" s="21"/>
      <c r="BH757" s="21"/>
      <c r="BI757" s="21"/>
      <c r="BJ757" s="21"/>
      <c r="BK757" s="21"/>
      <c r="BL757" s="21"/>
      <c r="BM757" s="21"/>
      <c r="BN757" s="21"/>
      <c r="BO757" s="21"/>
      <c r="BP757" s="21"/>
      <c r="BQ757" s="21"/>
      <c r="BR757" s="21"/>
      <c r="BS757" s="21"/>
      <c r="BT757" s="21"/>
      <c r="BU757" s="21"/>
      <c r="BV757" s="21"/>
      <c r="BW757" s="50" t="s">
        <v>135</v>
      </c>
      <c r="BX757" s="23" t="str">
        <f>_xlfn.XLOOKUP(BW757,dimensions_items!$B$4:$B$35,dimensions_items!$C$4:$C$35,"NULL",0)</f>
        <v>R5.2OECD</v>
      </c>
      <c r="BY757" s="21" t="s">
        <v>37</v>
      </c>
      <c r="BZ757" s="21" t="s">
        <v>26</v>
      </c>
      <c r="CA757" s="115" t="s">
        <v>18</v>
      </c>
      <c r="CB757" s="115" t="s">
        <v>23</v>
      </c>
      <c r="CC757" s="21" t="str">
        <f t="shared" si="36"/>
        <v>RM</v>
      </c>
      <c r="CD757" s="21" t="str">
        <f t="shared" si="37"/>
        <v>C</v>
      </c>
      <c r="CE757" s="21" t="str">
        <f t="shared" si="38"/>
        <v>OECD_EU15</v>
      </c>
      <c r="CF757" s="21">
        <f>IF(ISNUMBER(Table1[[#This Row],[concrete]]),Table1[[#This Row],[concrete]],IF(AND(ISNUMBER(Table1[[#This Row],[cement]]),ISNUMBER(Table1[[#This Row],[aggregates]])),Table1[[#This Row],[cement]]+Table1[[#This Row],[aggregates]],""))</f>
        <v>1006.7072000000001</v>
      </c>
    </row>
    <row r="758" spans="1:84">
      <c r="A758" s="10">
        <v>756</v>
      </c>
      <c r="B758" s="21" t="s">
        <v>1398</v>
      </c>
      <c r="C758" s="21"/>
      <c r="E758" s="10">
        <v>1945</v>
      </c>
      <c r="J758" s="120">
        <v>69.86666666666666</v>
      </c>
      <c r="O758" s="120">
        <v>80</v>
      </c>
      <c r="P758" s="120">
        <v>2219</v>
      </c>
      <c r="Q758" s="120">
        <v>111.77777777777777</v>
      </c>
      <c r="AJ758" s="120">
        <v>7.5093333333333341</v>
      </c>
      <c r="AK758" s="120">
        <v>26.666666666666668</v>
      </c>
      <c r="AL758" s="21" t="s">
        <v>1451</v>
      </c>
      <c r="AM758" s="39">
        <v>2</v>
      </c>
      <c r="AN758" s="21" t="s">
        <v>118</v>
      </c>
      <c r="AO758" s="21" t="s">
        <v>20</v>
      </c>
      <c r="AP758" s="21" t="s">
        <v>763</v>
      </c>
      <c r="AQ758" s="21" t="s">
        <v>228</v>
      </c>
      <c r="AR758" s="21" t="s">
        <v>122</v>
      </c>
      <c r="AS758" s="21" t="s">
        <v>796</v>
      </c>
      <c r="AT758" s="39">
        <v>2008</v>
      </c>
      <c r="AU758" s="21" t="s">
        <v>797</v>
      </c>
      <c r="AV758" s="21" t="s">
        <v>798</v>
      </c>
      <c r="AW758" s="21" t="s">
        <v>126</v>
      </c>
      <c r="AX758" s="45" t="s">
        <v>1517</v>
      </c>
      <c r="AY758" s="21" t="str">
        <f>"https://doi.org/"&amp;Table1[[#This Row],[DOI]]</f>
        <v>https://doi.org/10.2791/38942</v>
      </c>
      <c r="AZ758" s="21" t="s">
        <v>1430</v>
      </c>
      <c r="BA758" s="21" t="s">
        <v>120</v>
      </c>
      <c r="BB758" s="21" t="s">
        <v>1431</v>
      </c>
      <c r="BC758" s="21" t="s">
        <v>120</v>
      </c>
      <c r="BD758" s="21" t="s">
        <v>120</v>
      </c>
      <c r="BE758" s="21" t="s">
        <v>1432</v>
      </c>
      <c r="BF758" s="21"/>
      <c r="BG758" s="21"/>
      <c r="BH758" s="21"/>
      <c r="BI758" s="21"/>
      <c r="BJ758" s="21"/>
      <c r="BK758" s="21"/>
      <c r="BL758" s="21"/>
      <c r="BM758" s="21"/>
      <c r="BN758" s="21"/>
      <c r="BO758" s="21"/>
      <c r="BP758" s="21"/>
      <c r="BQ758" s="21"/>
      <c r="BR758" s="21"/>
      <c r="BS758" s="21"/>
      <c r="BT758" s="21"/>
      <c r="BU758" s="21"/>
      <c r="BV758" s="21"/>
      <c r="BW758" s="50" t="s">
        <v>135</v>
      </c>
      <c r="BX758" s="23" t="str">
        <f>_xlfn.XLOOKUP(BW758,dimensions_items!$B$4:$B$35,dimensions_items!$C$4:$C$35,"NULL",0)</f>
        <v>R5.2OECD</v>
      </c>
      <c r="BY758" s="115" t="s">
        <v>25</v>
      </c>
      <c r="BZ758" s="21" t="s">
        <v>1492</v>
      </c>
      <c r="CA758" s="115" t="s">
        <v>18</v>
      </c>
      <c r="CB758" s="115" t="s">
        <v>23</v>
      </c>
      <c r="CC758" s="21" t="str">
        <f t="shared" si="36"/>
        <v>RS</v>
      </c>
      <c r="CD758" s="21" t="str">
        <f t="shared" si="37"/>
        <v>M</v>
      </c>
      <c r="CE758" s="21" t="str">
        <f t="shared" si="38"/>
        <v>OECD_EU15</v>
      </c>
      <c r="CF758" s="21" t="str">
        <f>IF(ISNUMBER(Table1[[#This Row],[concrete]]),Table1[[#This Row],[concrete]],IF(AND(ISNUMBER(Table1[[#This Row],[cement]]),ISNUMBER(Table1[[#This Row],[aggregates]])),Table1[[#This Row],[cement]]+Table1[[#This Row],[aggregates]],""))</f>
        <v/>
      </c>
    </row>
    <row r="759" spans="1:84">
      <c r="A759" s="10">
        <v>757</v>
      </c>
      <c r="B759" s="21" t="s">
        <v>1398</v>
      </c>
      <c r="C759" s="21"/>
      <c r="E759" s="10">
        <v>1900</v>
      </c>
      <c r="J759" s="120">
        <v>69.86666666666666</v>
      </c>
      <c r="O759" s="120">
        <v>170</v>
      </c>
      <c r="P759" s="120">
        <v>84</v>
      </c>
      <c r="Q759" s="120">
        <v>111.77777777777777</v>
      </c>
      <c r="W759" s="120">
        <v>1817.7777777777778</v>
      </c>
      <c r="AJ759" s="120">
        <v>7.5093333333333341</v>
      </c>
      <c r="AK759" s="120">
        <v>26.666666666666668</v>
      </c>
      <c r="AL759" s="21" t="s">
        <v>1452</v>
      </c>
      <c r="AM759" s="39">
        <v>2</v>
      </c>
      <c r="AN759" s="21" t="s">
        <v>118</v>
      </c>
      <c r="AO759" s="21" t="s">
        <v>20</v>
      </c>
      <c r="AP759" s="21" t="s">
        <v>763</v>
      </c>
      <c r="AQ759" s="21" t="s">
        <v>228</v>
      </c>
      <c r="AR759" s="21" t="s">
        <v>122</v>
      </c>
      <c r="AS759" s="21" t="s">
        <v>796</v>
      </c>
      <c r="AT759" s="39">
        <v>2008</v>
      </c>
      <c r="AU759" s="21" t="s">
        <v>797</v>
      </c>
      <c r="AV759" s="21" t="s">
        <v>798</v>
      </c>
      <c r="AW759" s="21" t="s">
        <v>126</v>
      </c>
      <c r="AX759" s="45" t="s">
        <v>1517</v>
      </c>
      <c r="AY759" s="21" t="str">
        <f>"https://doi.org/"&amp;Table1[[#This Row],[DOI]]</f>
        <v>https://doi.org/10.2791/38942</v>
      </c>
      <c r="AZ759" s="21" t="s">
        <v>1430</v>
      </c>
      <c r="BA759" s="21" t="s">
        <v>120</v>
      </c>
      <c r="BB759" s="21" t="s">
        <v>1431</v>
      </c>
      <c r="BC759" s="21" t="s">
        <v>120</v>
      </c>
      <c r="BD759" s="21" t="s">
        <v>120</v>
      </c>
      <c r="BE759" s="21" t="s">
        <v>1432</v>
      </c>
      <c r="BF759" s="21"/>
      <c r="BG759" s="21"/>
      <c r="BH759" s="21"/>
      <c r="BI759" s="21"/>
      <c r="BJ759" s="21"/>
      <c r="BK759" s="21"/>
      <c r="BL759" s="21"/>
      <c r="BM759" s="21"/>
      <c r="BN759" s="21"/>
      <c r="BO759" s="21"/>
      <c r="BP759" s="21"/>
      <c r="BQ759" s="21"/>
      <c r="BR759" s="21"/>
      <c r="BS759" s="21"/>
      <c r="BT759" s="21"/>
      <c r="BU759" s="21"/>
      <c r="BV759" s="21"/>
      <c r="BW759" s="50" t="s">
        <v>135</v>
      </c>
      <c r="BX759" s="23" t="str">
        <f>_xlfn.XLOOKUP(BW759,dimensions_items!$B$4:$B$35,dimensions_items!$C$4:$C$35,"NULL",0)</f>
        <v>R5.2OECD</v>
      </c>
      <c r="BY759" s="115" t="s">
        <v>25</v>
      </c>
      <c r="BZ759" s="21" t="s">
        <v>1490</v>
      </c>
      <c r="CA759" s="115" t="s">
        <v>18</v>
      </c>
      <c r="CB759" s="115" t="s">
        <v>23</v>
      </c>
      <c r="CC759" s="21" t="str">
        <f t="shared" si="36"/>
        <v>RS</v>
      </c>
      <c r="CD759" s="21" t="str">
        <f t="shared" si="37"/>
        <v>M</v>
      </c>
      <c r="CE759" s="21" t="str">
        <f t="shared" si="38"/>
        <v>OECD_EU15</v>
      </c>
      <c r="CF759" s="21" t="str">
        <f>IF(ISNUMBER(Table1[[#This Row],[concrete]]),Table1[[#This Row],[concrete]],IF(AND(ISNUMBER(Table1[[#This Row],[cement]]),ISNUMBER(Table1[[#This Row],[aggregates]])),Table1[[#This Row],[cement]]+Table1[[#This Row],[aggregates]],""))</f>
        <v/>
      </c>
    </row>
    <row r="760" spans="1:84">
      <c r="A760" s="10">
        <v>758</v>
      </c>
      <c r="B760" s="21" t="s">
        <v>1398</v>
      </c>
      <c r="C760" s="21"/>
      <c r="E760" s="10">
        <v>1900</v>
      </c>
      <c r="J760" s="120">
        <v>193.06666666666666</v>
      </c>
      <c r="O760" s="120">
        <v>160</v>
      </c>
      <c r="P760" s="120">
        <v>2390</v>
      </c>
      <c r="Q760" s="120">
        <v>223.55555555555554</v>
      </c>
      <c r="AJ760" s="120">
        <v>15.018666666666668</v>
      </c>
      <c r="AK760" s="120">
        <v>53.333333333333336</v>
      </c>
      <c r="AL760" s="21" t="s">
        <v>1453</v>
      </c>
      <c r="AM760" s="39">
        <v>1</v>
      </c>
      <c r="AN760" s="21" t="s">
        <v>118</v>
      </c>
      <c r="AO760" s="21" t="s">
        <v>20</v>
      </c>
      <c r="AP760" s="21" t="s">
        <v>763</v>
      </c>
      <c r="AQ760" s="21" t="s">
        <v>228</v>
      </c>
      <c r="AR760" s="21" t="s">
        <v>122</v>
      </c>
      <c r="AS760" s="21" t="s">
        <v>796</v>
      </c>
      <c r="AT760" s="39">
        <v>2008</v>
      </c>
      <c r="AU760" s="21" t="s">
        <v>797</v>
      </c>
      <c r="AV760" s="21" t="s">
        <v>798</v>
      </c>
      <c r="AW760" s="21" t="s">
        <v>126</v>
      </c>
      <c r="AX760" s="45" t="s">
        <v>1517</v>
      </c>
      <c r="AY760" s="21" t="str">
        <f>"https://doi.org/"&amp;Table1[[#This Row],[DOI]]</f>
        <v>https://doi.org/10.2791/38942</v>
      </c>
      <c r="AZ760" s="21" t="s">
        <v>1430</v>
      </c>
      <c r="BA760" s="21" t="s">
        <v>120</v>
      </c>
      <c r="BB760" s="21" t="s">
        <v>1431</v>
      </c>
      <c r="BC760" s="21" t="s">
        <v>120</v>
      </c>
      <c r="BD760" s="21" t="s">
        <v>120</v>
      </c>
      <c r="BE760" s="21" t="s">
        <v>1432</v>
      </c>
      <c r="BF760" s="21"/>
      <c r="BG760" s="21"/>
      <c r="BH760" s="21"/>
      <c r="BI760" s="21"/>
      <c r="BJ760" s="21"/>
      <c r="BK760" s="21"/>
      <c r="BL760" s="21"/>
      <c r="BM760" s="21"/>
      <c r="BN760" s="21"/>
      <c r="BO760" s="21"/>
      <c r="BP760" s="21"/>
      <c r="BQ760" s="21"/>
      <c r="BR760" s="21"/>
      <c r="BS760" s="21"/>
      <c r="BT760" s="21"/>
      <c r="BU760" s="21"/>
      <c r="BV760" s="21"/>
      <c r="BW760" s="50" t="s">
        <v>135</v>
      </c>
      <c r="BX760" s="23" t="str">
        <f>_xlfn.XLOOKUP(BW760,dimensions_items!$B$4:$B$35,dimensions_items!$C$4:$C$35,"NULL",0)</f>
        <v>R5.2OECD</v>
      </c>
      <c r="BY760" s="115" t="s">
        <v>25</v>
      </c>
      <c r="BZ760" s="21" t="s">
        <v>1598</v>
      </c>
      <c r="CA760" s="115" t="s">
        <v>18</v>
      </c>
      <c r="CB760" s="115" t="s">
        <v>23</v>
      </c>
      <c r="CC760" s="21" t="str">
        <f t="shared" si="36"/>
        <v>RS</v>
      </c>
      <c r="CD760" s="21" t="str">
        <f t="shared" si="37"/>
        <v>T</v>
      </c>
      <c r="CE760" s="21" t="str">
        <f t="shared" si="38"/>
        <v>OECD_EU15</v>
      </c>
      <c r="CF760" s="21" t="str">
        <f>IF(ISNUMBER(Table1[[#This Row],[concrete]]),Table1[[#This Row],[concrete]],IF(AND(ISNUMBER(Table1[[#This Row],[cement]]),ISNUMBER(Table1[[#This Row],[aggregates]])),Table1[[#This Row],[cement]]+Table1[[#This Row],[aggregates]],""))</f>
        <v/>
      </c>
    </row>
    <row r="761" spans="1:84">
      <c r="A761" s="10">
        <v>759</v>
      </c>
      <c r="B761" s="21" t="s">
        <v>1398</v>
      </c>
      <c r="C761" s="21"/>
      <c r="D761" s="39">
        <v>1945</v>
      </c>
      <c r="E761" s="10">
        <v>1970</v>
      </c>
      <c r="F761" s="39">
        <v>36.209777777777781</v>
      </c>
      <c r="J761" s="120">
        <v>17.777777777777779</v>
      </c>
      <c r="M761" s="120">
        <v>1014.4568888888888</v>
      </c>
      <c r="N761" s="120">
        <v>128</v>
      </c>
      <c r="P761" s="120">
        <v>746.66666666666663</v>
      </c>
      <c r="Q761" s="120">
        <v>149.03703703703704</v>
      </c>
      <c r="AA761" s="120">
        <v>170.66666666666666</v>
      </c>
      <c r="AJ761" s="120">
        <v>11.612444444444446</v>
      </c>
      <c r="AK761" s="120">
        <v>68.888888888888886</v>
      </c>
      <c r="AL761" s="21" t="s">
        <v>1392</v>
      </c>
      <c r="AM761" s="39">
        <v>1.5</v>
      </c>
      <c r="AN761" s="21" t="s">
        <v>118</v>
      </c>
      <c r="AO761" s="21" t="s">
        <v>20</v>
      </c>
      <c r="AP761" s="21" t="s">
        <v>763</v>
      </c>
      <c r="AQ761" s="21" t="s">
        <v>228</v>
      </c>
      <c r="AR761" s="21" t="s">
        <v>122</v>
      </c>
      <c r="AS761" s="21" t="s">
        <v>796</v>
      </c>
      <c r="AT761" s="39">
        <v>2008</v>
      </c>
      <c r="AU761" s="21" t="s">
        <v>797</v>
      </c>
      <c r="AV761" s="21" t="s">
        <v>798</v>
      </c>
      <c r="AW761" s="21" t="s">
        <v>126</v>
      </c>
      <c r="AX761" s="45" t="s">
        <v>1517</v>
      </c>
      <c r="AY761" s="21" t="str">
        <f>"https://doi.org/"&amp;Table1[[#This Row],[DOI]]</f>
        <v>https://doi.org/10.2791/38942</v>
      </c>
      <c r="AZ761" s="21" t="s">
        <v>1430</v>
      </c>
      <c r="BA761" s="21" t="s">
        <v>1434</v>
      </c>
      <c r="BB761" s="21" t="s">
        <v>1431</v>
      </c>
      <c r="BC761" s="21" t="s">
        <v>120</v>
      </c>
      <c r="BD761" s="21" t="s">
        <v>120</v>
      </c>
      <c r="BE761" s="21" t="s">
        <v>1432</v>
      </c>
      <c r="BF761" s="21"/>
      <c r="BG761" s="21"/>
      <c r="BH761" s="21"/>
      <c r="BI761" s="21"/>
      <c r="BJ761" s="21"/>
      <c r="BK761" s="21"/>
      <c r="BL761" s="21"/>
      <c r="BM761" s="21"/>
      <c r="BN761" s="21"/>
      <c r="BO761" s="21"/>
      <c r="BP761" s="21"/>
      <c r="BQ761" s="21"/>
      <c r="BR761" s="21"/>
      <c r="BS761" s="21"/>
      <c r="BT761" s="21"/>
      <c r="BU761" s="21"/>
      <c r="BV761" s="21"/>
      <c r="BW761" s="50" t="s">
        <v>135</v>
      </c>
      <c r="BX761" s="23" t="str">
        <f>_xlfn.XLOOKUP(BW761,dimensions_items!$B$4:$B$35,dimensions_items!$C$4:$C$35,"NULL",0)</f>
        <v>R5.2OECD</v>
      </c>
      <c r="BY761" s="115" t="s">
        <v>25</v>
      </c>
      <c r="BZ761" s="21" t="s">
        <v>1492</v>
      </c>
      <c r="CA761" s="115" t="s">
        <v>18</v>
      </c>
      <c r="CB761" s="115" t="s">
        <v>23</v>
      </c>
      <c r="CC761" s="21" t="str">
        <f t="shared" si="36"/>
        <v>RS</v>
      </c>
      <c r="CD761" s="21" t="str">
        <f t="shared" si="37"/>
        <v>M</v>
      </c>
      <c r="CE761" s="21" t="str">
        <f t="shared" si="38"/>
        <v>OECD_EU15</v>
      </c>
      <c r="CF761" s="21">
        <f>IF(ISNUMBER(Table1[[#This Row],[concrete]]),Table1[[#This Row],[concrete]],IF(AND(ISNUMBER(Table1[[#This Row],[cement]]),ISNUMBER(Table1[[#This Row],[aggregates]])),Table1[[#This Row],[cement]]+Table1[[#This Row],[aggregates]],""))</f>
        <v>1014.4568888888888</v>
      </c>
    </row>
    <row r="762" spans="1:84">
      <c r="A762" s="10">
        <v>760</v>
      </c>
      <c r="B762" s="8" t="s">
        <v>1398</v>
      </c>
      <c r="D762" s="39">
        <v>1945</v>
      </c>
      <c r="E762" s="10">
        <v>1980</v>
      </c>
      <c r="F762" s="39">
        <v>70.513777777777776</v>
      </c>
      <c r="J762" s="120">
        <v>17.777777777777779</v>
      </c>
      <c r="M762" s="120">
        <v>1364.152888888889</v>
      </c>
      <c r="P762" s="120">
        <v>844.44444444444446</v>
      </c>
      <c r="Q762" s="120">
        <v>119.4074074074074</v>
      </c>
      <c r="S762" s="120">
        <v>24.888888888888889</v>
      </c>
      <c r="AJ762" s="120">
        <v>14.812444444444445</v>
      </c>
      <c r="AK762" s="120">
        <v>135.55555555555554</v>
      </c>
      <c r="AL762" s="8" t="s">
        <v>1393</v>
      </c>
      <c r="AM762" s="39">
        <v>1.5</v>
      </c>
      <c r="AN762" s="8" t="s">
        <v>118</v>
      </c>
      <c r="AO762" s="8" t="s">
        <v>20</v>
      </c>
      <c r="AP762" s="8" t="s">
        <v>763</v>
      </c>
      <c r="AQ762" s="8" t="s">
        <v>228</v>
      </c>
      <c r="AR762" s="8" t="s">
        <v>122</v>
      </c>
      <c r="AS762" s="8" t="s">
        <v>796</v>
      </c>
      <c r="AT762" s="39">
        <v>2008</v>
      </c>
      <c r="AU762" s="8" t="s">
        <v>797</v>
      </c>
      <c r="AV762" s="8" t="s">
        <v>798</v>
      </c>
      <c r="AW762" s="8" t="s">
        <v>126</v>
      </c>
      <c r="AX762" s="45" t="s">
        <v>1517</v>
      </c>
      <c r="AY762" s="21" t="str">
        <f>"https://doi.org/"&amp;Table1[[#This Row],[DOI]]</f>
        <v>https://doi.org/10.2791/38942</v>
      </c>
      <c r="AZ762" s="8" t="s">
        <v>1430</v>
      </c>
      <c r="BA762" s="8" t="s">
        <v>1434</v>
      </c>
      <c r="BB762" s="8" t="s">
        <v>1431</v>
      </c>
      <c r="BC762" s="8" t="s">
        <v>120</v>
      </c>
      <c r="BD762" s="8" t="s">
        <v>120</v>
      </c>
      <c r="BE762" s="8" t="s">
        <v>1432</v>
      </c>
      <c r="BW762" s="50" t="s">
        <v>135</v>
      </c>
      <c r="BX762" s="23" t="str">
        <f>_xlfn.XLOOKUP(BW762,dimensions_items!$B$4:$B$35,dimensions_items!$C$4:$C$35,"NULL",0)</f>
        <v>R5.2OECD</v>
      </c>
      <c r="BY762" s="115" t="s">
        <v>25</v>
      </c>
      <c r="BZ762" s="8" t="s">
        <v>1492</v>
      </c>
      <c r="CA762" s="115" t="s">
        <v>18</v>
      </c>
      <c r="CB762" s="115" t="s">
        <v>23</v>
      </c>
      <c r="CC762" s="21" t="str">
        <f t="shared" si="36"/>
        <v>RS</v>
      </c>
      <c r="CD762" s="21" t="str">
        <f t="shared" si="37"/>
        <v>M</v>
      </c>
      <c r="CE762" s="21" t="str">
        <f t="shared" si="38"/>
        <v>OECD_EU15</v>
      </c>
      <c r="CF762" s="21">
        <f>IF(ISNUMBER(Table1[[#This Row],[concrete]]),Table1[[#This Row],[concrete]],IF(AND(ISNUMBER(Table1[[#This Row],[cement]]),ISNUMBER(Table1[[#This Row],[aggregates]])),Table1[[#This Row],[cement]]+Table1[[#This Row],[aggregates]],""))</f>
        <v>1364.152888888889</v>
      </c>
    </row>
    <row r="763" spans="1:84">
      <c r="A763" s="10">
        <v>761</v>
      </c>
      <c r="B763" s="109" t="s">
        <v>1398</v>
      </c>
      <c r="C763" s="21"/>
      <c r="D763" s="39">
        <v>1980</v>
      </c>
      <c r="F763" s="39">
        <v>70.513777777777776</v>
      </c>
      <c r="J763" s="120">
        <v>17.777777777777779</v>
      </c>
      <c r="M763" s="120">
        <v>1364.152888888889</v>
      </c>
      <c r="P763" s="120">
        <v>844.44444444444446</v>
      </c>
      <c r="Q763" s="120">
        <v>119.4074074074074</v>
      </c>
      <c r="S763" s="120">
        <v>24.888888888888889</v>
      </c>
      <c r="AJ763" s="120">
        <v>29.214814814814815</v>
      </c>
      <c r="AK763" s="120">
        <v>135.55555555555554</v>
      </c>
      <c r="AL763" s="21" t="s">
        <v>1394</v>
      </c>
      <c r="AM763" s="39">
        <v>1.5</v>
      </c>
      <c r="AN763" s="21" t="s">
        <v>118</v>
      </c>
      <c r="AO763" s="21" t="s">
        <v>20</v>
      </c>
      <c r="AP763" s="21" t="s">
        <v>763</v>
      </c>
      <c r="AQ763" s="21" t="s">
        <v>228</v>
      </c>
      <c r="AR763" s="21" t="s">
        <v>122</v>
      </c>
      <c r="AS763" s="21" t="s">
        <v>796</v>
      </c>
      <c r="AT763" s="39">
        <v>2008</v>
      </c>
      <c r="AU763" s="21" t="s">
        <v>797</v>
      </c>
      <c r="AV763" s="21" t="s">
        <v>798</v>
      </c>
      <c r="AW763" s="21" t="s">
        <v>126</v>
      </c>
      <c r="AX763" s="45" t="s">
        <v>1517</v>
      </c>
      <c r="AY763" s="21" t="str">
        <f>"https://doi.org/"&amp;Table1[[#This Row],[DOI]]</f>
        <v>https://doi.org/10.2791/38942</v>
      </c>
      <c r="AZ763" s="21" t="s">
        <v>1430</v>
      </c>
      <c r="BA763" s="21" t="s">
        <v>1434</v>
      </c>
      <c r="BB763" s="21" t="s">
        <v>1431</v>
      </c>
      <c r="BC763" s="21" t="s">
        <v>120</v>
      </c>
      <c r="BD763" s="21" t="s">
        <v>120</v>
      </c>
      <c r="BE763" s="21" t="s">
        <v>1432</v>
      </c>
      <c r="BF763" s="21"/>
      <c r="BG763" s="21"/>
      <c r="BH763" s="21"/>
      <c r="BI763" s="21"/>
      <c r="BJ763" s="21"/>
      <c r="BK763" s="21"/>
      <c r="BL763" s="21"/>
      <c r="BM763" s="21"/>
      <c r="BN763" s="21"/>
      <c r="BO763" s="21"/>
      <c r="BP763" s="21"/>
      <c r="BQ763" s="21"/>
      <c r="BR763" s="21"/>
      <c r="BS763" s="21"/>
      <c r="BT763" s="21"/>
      <c r="BU763" s="21"/>
      <c r="BV763" s="21"/>
      <c r="BW763" s="50" t="s">
        <v>135</v>
      </c>
      <c r="BX763" s="23" t="str">
        <f>_xlfn.XLOOKUP(BW763,dimensions_items!$B$4:$B$35,dimensions_items!$C$4:$C$35,"NULL",0)</f>
        <v>R5.2OECD</v>
      </c>
      <c r="BY763" s="115" t="s">
        <v>25</v>
      </c>
      <c r="BZ763" s="21" t="s">
        <v>1492</v>
      </c>
      <c r="CA763" s="115" t="s">
        <v>18</v>
      </c>
      <c r="CB763" s="115" t="s">
        <v>23</v>
      </c>
      <c r="CC763" s="21" t="str">
        <f t="shared" si="36"/>
        <v>RS</v>
      </c>
      <c r="CD763" s="21" t="str">
        <f t="shared" si="37"/>
        <v>M</v>
      </c>
      <c r="CE763" s="21" t="str">
        <f t="shared" si="38"/>
        <v>OECD_EU15</v>
      </c>
      <c r="CF763" s="21">
        <f>IF(ISNUMBER(Table1[[#This Row],[concrete]]),Table1[[#This Row],[concrete]],IF(AND(ISNUMBER(Table1[[#This Row],[cement]]),ISNUMBER(Table1[[#This Row],[aggregates]])),Table1[[#This Row],[cement]]+Table1[[#This Row],[aggregates]],""))</f>
        <v>1364.152888888889</v>
      </c>
    </row>
    <row r="764" spans="1:84">
      <c r="A764" s="10">
        <v>762</v>
      </c>
      <c r="B764" s="109" t="s">
        <v>1398</v>
      </c>
      <c r="C764" s="21"/>
      <c r="D764" s="39">
        <v>2006</v>
      </c>
      <c r="F764" s="39">
        <v>70.513777777777776</v>
      </c>
      <c r="J764" s="120">
        <v>17.777777777777779</v>
      </c>
      <c r="M764" s="120">
        <v>1364.152888888889</v>
      </c>
      <c r="P764" s="120">
        <v>844.44444444444446</v>
      </c>
      <c r="Q764" s="120">
        <v>119.4074074074074</v>
      </c>
      <c r="S764" s="120">
        <v>24.888888888888889</v>
      </c>
      <c r="AJ764" s="120">
        <v>36.799999999999997</v>
      </c>
      <c r="AK764" s="120">
        <v>135.55555555555554</v>
      </c>
      <c r="AL764" s="21" t="s">
        <v>1454</v>
      </c>
      <c r="AM764" s="39">
        <v>1.5</v>
      </c>
      <c r="AN764" s="21" t="s">
        <v>118</v>
      </c>
      <c r="AO764" s="21" t="s">
        <v>20</v>
      </c>
      <c r="AP764" s="21" t="s">
        <v>763</v>
      </c>
      <c r="AQ764" s="21" t="s">
        <v>228</v>
      </c>
      <c r="AR764" s="21" t="s">
        <v>122</v>
      </c>
      <c r="AS764" s="21" t="s">
        <v>796</v>
      </c>
      <c r="AT764" s="39">
        <v>2008</v>
      </c>
      <c r="AU764" s="21" t="s">
        <v>797</v>
      </c>
      <c r="AV764" s="21" t="s">
        <v>798</v>
      </c>
      <c r="AW764" s="21" t="s">
        <v>126</v>
      </c>
      <c r="AX764" s="45" t="s">
        <v>1517</v>
      </c>
      <c r="AY764" s="21" t="str">
        <f>"https://doi.org/"&amp;Table1[[#This Row],[DOI]]</f>
        <v>https://doi.org/10.2791/38942</v>
      </c>
      <c r="AZ764" s="21" t="s">
        <v>1430</v>
      </c>
      <c r="BA764" s="21" t="s">
        <v>1434</v>
      </c>
      <c r="BB764" s="21" t="s">
        <v>1431</v>
      </c>
      <c r="BC764" s="21" t="s">
        <v>120</v>
      </c>
      <c r="BD764" s="21" t="s">
        <v>120</v>
      </c>
      <c r="BE764" s="21" t="s">
        <v>1432</v>
      </c>
      <c r="BF764" s="21"/>
      <c r="BG764" s="21"/>
      <c r="BH764" s="21"/>
      <c r="BI764" s="21"/>
      <c r="BJ764" s="21"/>
      <c r="BK764" s="21"/>
      <c r="BL764" s="21"/>
      <c r="BM764" s="21"/>
      <c r="BN764" s="21"/>
      <c r="BO764" s="21"/>
      <c r="BP764" s="21"/>
      <c r="BQ764" s="21"/>
      <c r="BR764" s="21"/>
      <c r="BS764" s="21"/>
      <c r="BT764" s="21"/>
      <c r="BU764" s="21"/>
      <c r="BV764" s="21"/>
      <c r="BW764" s="50" t="s">
        <v>135</v>
      </c>
      <c r="BX764" s="23" t="str">
        <f>_xlfn.XLOOKUP(BW764,dimensions_items!$B$4:$B$35,dimensions_items!$C$4:$C$35,"NULL",0)</f>
        <v>R5.2OECD</v>
      </c>
      <c r="BY764" s="115" t="s">
        <v>25</v>
      </c>
      <c r="BZ764" s="21" t="s">
        <v>1492</v>
      </c>
      <c r="CA764" s="115" t="s">
        <v>18</v>
      </c>
      <c r="CB764" s="115" t="s">
        <v>23</v>
      </c>
      <c r="CC764" s="21" t="str">
        <f t="shared" si="36"/>
        <v>RS</v>
      </c>
      <c r="CD764" s="21" t="str">
        <f t="shared" si="37"/>
        <v>M</v>
      </c>
      <c r="CE764" s="21" t="str">
        <f t="shared" si="38"/>
        <v>OECD_EU15</v>
      </c>
      <c r="CF764" s="21">
        <f>IF(ISNUMBER(Table1[[#This Row],[concrete]]),Table1[[#This Row],[concrete]],IF(AND(ISNUMBER(Table1[[#This Row],[cement]]),ISNUMBER(Table1[[#This Row],[aggregates]])),Table1[[#This Row],[cement]]+Table1[[#This Row],[aggregates]],""))</f>
        <v>1364.152888888889</v>
      </c>
    </row>
    <row r="765" spans="1:84">
      <c r="A765" s="10">
        <v>763</v>
      </c>
      <c r="B765" s="109" t="s">
        <v>1398</v>
      </c>
      <c r="C765" s="21"/>
      <c r="D765" s="39">
        <v>1970</v>
      </c>
      <c r="F765" s="39">
        <v>70.513777777777776</v>
      </c>
      <c r="J765" s="120">
        <v>17.777777777777779</v>
      </c>
      <c r="M765" s="120">
        <v>1364.152888888889</v>
      </c>
      <c r="P765" s="120">
        <v>746.66666666666663</v>
      </c>
      <c r="Q765" s="120">
        <v>119.4074074074074</v>
      </c>
      <c r="S765" s="120">
        <v>24.888888888888889</v>
      </c>
      <c r="AJ765" s="120">
        <v>29.214814814814815</v>
      </c>
      <c r="AK765" s="120">
        <v>135.55555555555554</v>
      </c>
      <c r="AL765" s="21" t="s">
        <v>1455</v>
      </c>
      <c r="AM765" s="39">
        <v>1.5</v>
      </c>
      <c r="AN765" s="21" t="s">
        <v>118</v>
      </c>
      <c r="AO765" s="21" t="s">
        <v>20</v>
      </c>
      <c r="AP765" s="21" t="s">
        <v>763</v>
      </c>
      <c r="AQ765" s="21" t="s">
        <v>228</v>
      </c>
      <c r="AR765" s="21" t="s">
        <v>122</v>
      </c>
      <c r="AS765" s="21" t="s">
        <v>796</v>
      </c>
      <c r="AT765" s="39">
        <v>2008</v>
      </c>
      <c r="AU765" s="21" t="s">
        <v>797</v>
      </c>
      <c r="AV765" s="21" t="s">
        <v>798</v>
      </c>
      <c r="AW765" s="21" t="s">
        <v>126</v>
      </c>
      <c r="AX765" s="45" t="s">
        <v>1517</v>
      </c>
      <c r="AY765" s="21" t="str">
        <f>"https://doi.org/"&amp;Table1[[#This Row],[DOI]]</f>
        <v>https://doi.org/10.2791/38942</v>
      </c>
      <c r="AZ765" s="21" t="s">
        <v>1430</v>
      </c>
      <c r="BA765" s="21" t="s">
        <v>1434</v>
      </c>
      <c r="BB765" s="21" t="s">
        <v>1431</v>
      </c>
      <c r="BC765" s="21" t="s">
        <v>120</v>
      </c>
      <c r="BD765" s="21" t="s">
        <v>120</v>
      </c>
      <c r="BE765" s="21" t="s">
        <v>1432</v>
      </c>
      <c r="BF765" s="21"/>
      <c r="BG765" s="21"/>
      <c r="BH765" s="21"/>
      <c r="BI765" s="21"/>
      <c r="BJ765" s="21"/>
      <c r="BK765" s="21"/>
      <c r="BL765" s="21"/>
      <c r="BM765" s="21"/>
      <c r="BN765" s="21"/>
      <c r="BO765" s="21"/>
      <c r="BP765" s="21"/>
      <c r="BQ765" s="21"/>
      <c r="BR765" s="21"/>
      <c r="BS765" s="21"/>
      <c r="BT765" s="21"/>
      <c r="BU765" s="21"/>
      <c r="BV765" s="21"/>
      <c r="BW765" s="50" t="s">
        <v>135</v>
      </c>
      <c r="BX765" s="23" t="str">
        <f>_xlfn.XLOOKUP(BW765,dimensions_items!$B$4:$B$35,dimensions_items!$C$4:$C$35,"NULL",0)</f>
        <v>R5.2OECD</v>
      </c>
      <c r="BY765" s="115" t="s">
        <v>25</v>
      </c>
      <c r="BZ765" s="21" t="s">
        <v>1492</v>
      </c>
      <c r="CA765" s="115" t="s">
        <v>18</v>
      </c>
      <c r="CB765" s="115" t="s">
        <v>23</v>
      </c>
      <c r="CC765" s="21" t="str">
        <f t="shared" si="36"/>
        <v>RS</v>
      </c>
      <c r="CD765" s="21" t="str">
        <f t="shared" si="37"/>
        <v>M</v>
      </c>
      <c r="CE765" s="21" t="str">
        <f t="shared" si="38"/>
        <v>OECD_EU15</v>
      </c>
      <c r="CF765" s="21">
        <f>IF(ISNUMBER(Table1[[#This Row],[concrete]]),Table1[[#This Row],[concrete]],IF(AND(ISNUMBER(Table1[[#This Row],[cement]]),ISNUMBER(Table1[[#This Row],[aggregates]])),Table1[[#This Row],[cement]]+Table1[[#This Row],[aggregates]],""))</f>
        <v>1364.152888888889</v>
      </c>
    </row>
    <row r="766" spans="1:84">
      <c r="A766" s="10">
        <v>764</v>
      </c>
      <c r="B766" s="109" t="s">
        <v>1398</v>
      </c>
      <c r="C766" s="21"/>
      <c r="D766" s="39">
        <v>2006</v>
      </c>
      <c r="F766" s="39">
        <v>70.513777777777776</v>
      </c>
      <c r="J766" s="120">
        <v>17.777777777777779</v>
      </c>
      <c r="M766" s="120">
        <v>1364.152888888889</v>
      </c>
      <c r="P766" s="120">
        <v>746.66666666666663</v>
      </c>
      <c r="Q766" s="120">
        <v>119.4074074074074</v>
      </c>
      <c r="S766" s="120">
        <v>24.888888888888889</v>
      </c>
      <c r="AJ766" s="120">
        <v>36.799999999999997</v>
      </c>
      <c r="AK766" s="120">
        <v>135.55555555555554</v>
      </c>
      <c r="AL766" s="21" t="s">
        <v>1456</v>
      </c>
      <c r="AM766" s="39">
        <v>1.5</v>
      </c>
      <c r="AN766" s="21" t="s">
        <v>118</v>
      </c>
      <c r="AO766" s="21" t="s">
        <v>20</v>
      </c>
      <c r="AP766" s="21" t="s">
        <v>763</v>
      </c>
      <c r="AQ766" s="21" t="s">
        <v>228</v>
      </c>
      <c r="AR766" s="21" t="s">
        <v>122</v>
      </c>
      <c r="AS766" s="21" t="s">
        <v>796</v>
      </c>
      <c r="AT766" s="39">
        <v>2008</v>
      </c>
      <c r="AU766" s="21" t="s">
        <v>797</v>
      </c>
      <c r="AV766" s="21" t="s">
        <v>798</v>
      </c>
      <c r="AW766" s="21" t="s">
        <v>126</v>
      </c>
      <c r="AX766" s="45" t="s">
        <v>1517</v>
      </c>
      <c r="AY766" s="21" t="str">
        <f>"https://doi.org/"&amp;Table1[[#This Row],[DOI]]</f>
        <v>https://doi.org/10.2791/38942</v>
      </c>
      <c r="AZ766" s="21" t="s">
        <v>1430</v>
      </c>
      <c r="BA766" s="21" t="s">
        <v>1434</v>
      </c>
      <c r="BB766" s="21" t="s">
        <v>1431</v>
      </c>
      <c r="BC766" s="21" t="s">
        <v>120</v>
      </c>
      <c r="BD766" s="21" t="s">
        <v>120</v>
      </c>
      <c r="BE766" s="21" t="s">
        <v>1432</v>
      </c>
      <c r="BF766" s="21"/>
      <c r="BG766" s="21"/>
      <c r="BH766" s="21"/>
      <c r="BI766" s="21"/>
      <c r="BJ766" s="21"/>
      <c r="BK766" s="21"/>
      <c r="BL766" s="21"/>
      <c r="BM766" s="21"/>
      <c r="BN766" s="21"/>
      <c r="BO766" s="21"/>
      <c r="BP766" s="21"/>
      <c r="BQ766" s="21"/>
      <c r="BR766" s="21"/>
      <c r="BS766" s="21"/>
      <c r="BT766" s="21"/>
      <c r="BU766" s="21"/>
      <c r="BV766" s="21"/>
      <c r="BW766" s="50" t="s">
        <v>135</v>
      </c>
      <c r="BX766" s="23" t="str">
        <f>_xlfn.XLOOKUP(BW766,dimensions_items!$B$4:$B$35,dimensions_items!$C$4:$C$35,"NULL",0)</f>
        <v>R5.2OECD</v>
      </c>
      <c r="BY766" s="115" t="s">
        <v>25</v>
      </c>
      <c r="BZ766" s="21" t="s">
        <v>1492</v>
      </c>
      <c r="CA766" s="115" t="s">
        <v>18</v>
      </c>
      <c r="CB766" s="115" t="s">
        <v>23</v>
      </c>
      <c r="CC766" s="21" t="str">
        <f t="shared" si="36"/>
        <v>RS</v>
      </c>
      <c r="CD766" s="21" t="str">
        <f t="shared" si="37"/>
        <v>M</v>
      </c>
      <c r="CE766" s="21" t="str">
        <f t="shared" si="38"/>
        <v>OECD_EU15</v>
      </c>
      <c r="CF766" s="21">
        <f>IF(ISNUMBER(Table1[[#This Row],[concrete]]),Table1[[#This Row],[concrete]],IF(AND(ISNUMBER(Table1[[#This Row],[cement]]),ISNUMBER(Table1[[#This Row],[aggregates]])),Table1[[#This Row],[cement]]+Table1[[#This Row],[aggregates]],""))</f>
        <v>1364.152888888889</v>
      </c>
    </row>
    <row r="767" spans="1:84">
      <c r="A767" s="10">
        <v>765</v>
      </c>
      <c r="B767" s="109" t="s">
        <v>1398</v>
      </c>
      <c r="C767" s="21"/>
      <c r="D767" s="39">
        <v>1980</v>
      </c>
      <c r="F767" s="39">
        <v>36.209777777777781</v>
      </c>
      <c r="J767" s="120">
        <v>110.25185185185185</v>
      </c>
      <c r="M767" s="120">
        <v>886.45688888888878</v>
      </c>
      <c r="Q767" s="120">
        <v>101.62962962962963</v>
      </c>
      <c r="S767" s="120">
        <v>39.822222222222223</v>
      </c>
      <c r="AJ767" s="120">
        <v>40.056888888888892</v>
      </c>
      <c r="AK767" s="120">
        <v>68.888888888888886</v>
      </c>
      <c r="AL767" s="21" t="s">
        <v>1457</v>
      </c>
      <c r="AM767" s="39">
        <v>1.5</v>
      </c>
      <c r="AN767" s="21" t="s">
        <v>118</v>
      </c>
      <c r="AO767" s="21" t="s">
        <v>20</v>
      </c>
      <c r="AP767" s="21" t="s">
        <v>763</v>
      </c>
      <c r="AQ767" s="21" t="s">
        <v>228</v>
      </c>
      <c r="AR767" s="21" t="s">
        <v>122</v>
      </c>
      <c r="AS767" s="21" t="s">
        <v>796</v>
      </c>
      <c r="AT767" s="39">
        <v>2008</v>
      </c>
      <c r="AU767" s="21" t="s">
        <v>797</v>
      </c>
      <c r="AV767" s="21" t="s">
        <v>798</v>
      </c>
      <c r="AW767" s="21" t="s">
        <v>126</v>
      </c>
      <c r="AX767" s="45" t="s">
        <v>1517</v>
      </c>
      <c r="AY767" s="21" t="str">
        <f>"https://doi.org/"&amp;Table1[[#This Row],[DOI]]</f>
        <v>https://doi.org/10.2791/38942</v>
      </c>
      <c r="AZ767" s="21" t="s">
        <v>1430</v>
      </c>
      <c r="BA767" s="21" t="s">
        <v>1434</v>
      </c>
      <c r="BB767" s="21" t="s">
        <v>1431</v>
      </c>
      <c r="BC767" s="21" t="s">
        <v>120</v>
      </c>
      <c r="BD767" s="21" t="s">
        <v>120</v>
      </c>
      <c r="BE767" s="21" t="s">
        <v>1432</v>
      </c>
      <c r="BF767" s="21"/>
      <c r="BG767" s="21"/>
      <c r="BH767" s="21"/>
      <c r="BI767" s="21"/>
      <c r="BJ767" s="21"/>
      <c r="BK767" s="21"/>
      <c r="BL767" s="21"/>
      <c r="BM767" s="21"/>
      <c r="BN767" s="21"/>
      <c r="BO767" s="21"/>
      <c r="BP767" s="21"/>
      <c r="BQ767" s="21"/>
      <c r="BR767" s="21"/>
      <c r="BS767" s="21"/>
      <c r="BT767" s="21"/>
      <c r="BU767" s="21"/>
      <c r="BV767" s="21"/>
      <c r="BW767" s="50" t="s">
        <v>135</v>
      </c>
      <c r="BX767" s="23" t="str">
        <f>_xlfn.XLOOKUP(BW767,dimensions_items!$B$4:$B$35,dimensions_items!$C$4:$C$35,"NULL",0)</f>
        <v>R5.2OECD</v>
      </c>
      <c r="BY767" s="115" t="s">
        <v>25</v>
      </c>
      <c r="BZ767" s="21" t="s">
        <v>1598</v>
      </c>
      <c r="CA767" s="115" t="s">
        <v>18</v>
      </c>
      <c r="CB767" s="115" t="s">
        <v>23</v>
      </c>
      <c r="CC767" s="21" t="str">
        <f t="shared" si="36"/>
        <v>RS</v>
      </c>
      <c r="CD767" s="21" t="str">
        <f t="shared" si="37"/>
        <v>T</v>
      </c>
      <c r="CE767" s="21" t="str">
        <f t="shared" si="38"/>
        <v>OECD_EU15</v>
      </c>
      <c r="CF767" s="21">
        <f>IF(ISNUMBER(Table1[[#This Row],[concrete]]),Table1[[#This Row],[concrete]],IF(AND(ISNUMBER(Table1[[#This Row],[cement]]),ISNUMBER(Table1[[#This Row],[aggregates]])),Table1[[#This Row],[cement]]+Table1[[#This Row],[aggregates]],""))</f>
        <v>886.45688888888878</v>
      </c>
    </row>
    <row r="768" spans="1:84">
      <c r="A768" s="10">
        <v>766</v>
      </c>
      <c r="B768" s="109" t="s">
        <v>1398</v>
      </c>
      <c r="C768" s="21"/>
      <c r="D768" s="39">
        <v>2006</v>
      </c>
      <c r="F768" s="39">
        <v>36.209777777777781</v>
      </c>
      <c r="J768" s="120">
        <v>110.25185185185185</v>
      </c>
      <c r="M768" s="120">
        <v>886.45688888888878</v>
      </c>
      <c r="Q768" s="120">
        <v>101.62962962962963</v>
      </c>
      <c r="S768" s="120">
        <v>39.822222222222223</v>
      </c>
      <c r="AJ768" s="120">
        <v>37.629629629629626</v>
      </c>
      <c r="AK768" s="120">
        <v>68.888888888888886</v>
      </c>
      <c r="AL768" s="21" t="s">
        <v>1458</v>
      </c>
      <c r="AM768" s="39">
        <v>1.5</v>
      </c>
      <c r="AN768" s="21" t="s">
        <v>118</v>
      </c>
      <c r="AO768" s="21" t="s">
        <v>20</v>
      </c>
      <c r="AP768" s="21" t="s">
        <v>763</v>
      </c>
      <c r="AQ768" s="21" t="s">
        <v>228</v>
      </c>
      <c r="AR768" s="21" t="s">
        <v>122</v>
      </c>
      <c r="AS768" s="21" t="s">
        <v>796</v>
      </c>
      <c r="AT768" s="39">
        <v>2008</v>
      </c>
      <c r="AU768" s="21" t="s">
        <v>797</v>
      </c>
      <c r="AV768" s="21" t="s">
        <v>798</v>
      </c>
      <c r="AW768" s="21" t="s">
        <v>126</v>
      </c>
      <c r="AX768" s="45" t="s">
        <v>1517</v>
      </c>
      <c r="AY768" s="21" t="str">
        <f>"https://doi.org/"&amp;Table1[[#This Row],[DOI]]</f>
        <v>https://doi.org/10.2791/38942</v>
      </c>
      <c r="AZ768" s="21" t="s">
        <v>1430</v>
      </c>
      <c r="BA768" s="21" t="s">
        <v>1434</v>
      </c>
      <c r="BB768" s="21" t="s">
        <v>1431</v>
      </c>
      <c r="BC768" s="21" t="s">
        <v>120</v>
      </c>
      <c r="BD768" s="21" t="s">
        <v>120</v>
      </c>
      <c r="BE768" s="21" t="s">
        <v>1432</v>
      </c>
      <c r="BF768" s="21"/>
      <c r="BG768" s="21"/>
      <c r="BH768" s="21"/>
      <c r="BI768" s="21"/>
      <c r="BJ768" s="21"/>
      <c r="BK768" s="21"/>
      <c r="BL768" s="21"/>
      <c r="BM768" s="21"/>
      <c r="BN768" s="21"/>
      <c r="BO768" s="21"/>
      <c r="BP768" s="21"/>
      <c r="BQ768" s="21"/>
      <c r="BR768" s="21"/>
      <c r="BS768" s="21"/>
      <c r="BT768" s="21"/>
      <c r="BU768" s="21"/>
      <c r="BV768" s="21"/>
      <c r="BW768" s="50" t="s">
        <v>135</v>
      </c>
      <c r="BX768" s="23" t="str">
        <f>_xlfn.XLOOKUP(BW768,dimensions_items!$B$4:$B$35,dimensions_items!$C$4:$C$35,"NULL",0)</f>
        <v>R5.2OECD</v>
      </c>
      <c r="BY768" s="115" t="s">
        <v>25</v>
      </c>
      <c r="BZ768" s="21" t="s">
        <v>1598</v>
      </c>
      <c r="CA768" s="115" t="s">
        <v>18</v>
      </c>
      <c r="CB768" s="115" t="s">
        <v>23</v>
      </c>
      <c r="CC768" s="21" t="str">
        <f t="shared" si="36"/>
        <v>RS</v>
      </c>
      <c r="CD768" s="21" t="str">
        <f t="shared" si="37"/>
        <v>T</v>
      </c>
      <c r="CE768" s="21" t="str">
        <f t="shared" si="38"/>
        <v>OECD_EU15</v>
      </c>
      <c r="CF768" s="21">
        <f>IF(ISNUMBER(Table1[[#This Row],[concrete]]),Table1[[#This Row],[concrete]],IF(AND(ISNUMBER(Table1[[#This Row],[cement]]),ISNUMBER(Table1[[#This Row],[aggregates]])),Table1[[#This Row],[cement]]+Table1[[#This Row],[aggregates]],""))</f>
        <v>886.45688888888878</v>
      </c>
    </row>
    <row r="769" spans="1:84">
      <c r="A769" s="10">
        <v>767</v>
      </c>
      <c r="B769" s="109" t="s">
        <v>1398</v>
      </c>
      <c r="C769" s="21"/>
      <c r="E769" s="10">
        <v>1945</v>
      </c>
      <c r="J769" s="120">
        <v>53.235677083333336</v>
      </c>
      <c r="O769" s="120">
        <v>39.583333333333336</v>
      </c>
      <c r="P769" s="120">
        <v>1707.421875</v>
      </c>
      <c r="Q769" s="120">
        <v>110.65104166666667</v>
      </c>
      <c r="AJ769" s="120">
        <v>3.6666666666666665</v>
      </c>
      <c r="AK769" s="120">
        <v>13.020833333333334</v>
      </c>
      <c r="AL769" s="21" t="s">
        <v>1459</v>
      </c>
      <c r="AM769" s="39">
        <v>4</v>
      </c>
      <c r="AN769" s="21" t="s">
        <v>118</v>
      </c>
      <c r="AO769" s="21" t="s">
        <v>24</v>
      </c>
      <c r="AP769" s="21" t="s">
        <v>763</v>
      </c>
      <c r="AQ769" s="21" t="s">
        <v>228</v>
      </c>
      <c r="AR769" s="21" t="s">
        <v>122</v>
      </c>
      <c r="AS769" s="21" t="s">
        <v>796</v>
      </c>
      <c r="AT769" s="39">
        <v>2008</v>
      </c>
      <c r="AU769" s="21" t="s">
        <v>797</v>
      </c>
      <c r="AV769" s="21" t="s">
        <v>798</v>
      </c>
      <c r="AW769" s="21" t="s">
        <v>126</v>
      </c>
      <c r="AX769" s="45" t="s">
        <v>1517</v>
      </c>
      <c r="AY769" s="21" t="str">
        <f>"https://doi.org/"&amp;Table1[[#This Row],[DOI]]</f>
        <v>https://doi.org/10.2791/38942</v>
      </c>
      <c r="AZ769" s="21" t="s">
        <v>1430</v>
      </c>
      <c r="BA769" s="21" t="s">
        <v>120</v>
      </c>
      <c r="BB769" s="21" t="s">
        <v>1431</v>
      </c>
      <c r="BC769" s="21" t="s">
        <v>120</v>
      </c>
      <c r="BD769" s="21" t="s">
        <v>120</v>
      </c>
      <c r="BE769" s="21" t="s">
        <v>1432</v>
      </c>
      <c r="BF769" s="21"/>
      <c r="BG769" s="21"/>
      <c r="BH769" s="21"/>
      <c r="BI769" s="21"/>
      <c r="BJ769" s="21"/>
      <c r="BK769" s="21"/>
      <c r="BL769" s="21"/>
      <c r="BM769" s="21"/>
      <c r="BN769" s="21"/>
      <c r="BO769" s="21"/>
      <c r="BP769" s="21"/>
      <c r="BQ769" s="21"/>
      <c r="BR769" s="21"/>
      <c r="BS769" s="21"/>
      <c r="BT769" s="21"/>
      <c r="BU769" s="21"/>
      <c r="BV769" s="21"/>
      <c r="BW769" s="50" t="s">
        <v>135</v>
      </c>
      <c r="BX769" s="23" t="str">
        <f>_xlfn.XLOOKUP(BW769,dimensions_items!$B$4:$B$35,dimensions_items!$C$4:$C$35,"NULL",0)</f>
        <v>R5.2OECD</v>
      </c>
      <c r="BY769" s="113" t="s">
        <v>29</v>
      </c>
      <c r="BZ769" s="21" t="s">
        <v>1492</v>
      </c>
      <c r="CA769" s="115" t="s">
        <v>18</v>
      </c>
      <c r="CB769" s="115" t="s">
        <v>23</v>
      </c>
      <c r="CC769" s="21" t="str">
        <f t="shared" si="36"/>
        <v>RM</v>
      </c>
      <c r="CD769" s="21" t="str">
        <f t="shared" si="37"/>
        <v>M</v>
      </c>
      <c r="CE769" s="21" t="str">
        <f t="shared" si="38"/>
        <v>OECD_EU15</v>
      </c>
      <c r="CF769" s="21" t="str">
        <f>IF(ISNUMBER(Table1[[#This Row],[concrete]]),Table1[[#This Row],[concrete]],IF(AND(ISNUMBER(Table1[[#This Row],[cement]]),ISNUMBER(Table1[[#This Row],[aggregates]])),Table1[[#This Row],[cement]]+Table1[[#This Row],[aggregates]],""))</f>
        <v/>
      </c>
    </row>
    <row r="770" spans="1:84">
      <c r="A770" s="10">
        <v>768</v>
      </c>
      <c r="B770" s="109" t="s">
        <v>1398</v>
      </c>
      <c r="C770" s="21"/>
      <c r="E770" s="10">
        <v>1900</v>
      </c>
      <c r="J770" s="120">
        <v>56.881510416666664</v>
      </c>
      <c r="O770" s="120">
        <v>84.114583333333329</v>
      </c>
      <c r="P770" s="120">
        <v>49.21875</v>
      </c>
      <c r="Q770" s="120">
        <v>110.65104166666667</v>
      </c>
      <c r="W770" s="120">
        <v>1401.0416666666667</v>
      </c>
      <c r="AJ770" s="120">
        <v>3.6666666666666665</v>
      </c>
      <c r="AK770" s="120">
        <v>13.020833333333334</v>
      </c>
      <c r="AL770" s="21" t="s">
        <v>1460</v>
      </c>
      <c r="AM770" s="39">
        <v>4</v>
      </c>
      <c r="AN770" s="21" t="s">
        <v>118</v>
      </c>
      <c r="AO770" s="21" t="s">
        <v>24</v>
      </c>
      <c r="AP770" s="21" t="s">
        <v>763</v>
      </c>
      <c r="AQ770" s="21" t="s">
        <v>228</v>
      </c>
      <c r="AR770" s="21" t="s">
        <v>122</v>
      </c>
      <c r="AS770" s="21" t="s">
        <v>796</v>
      </c>
      <c r="AT770" s="39">
        <v>2008</v>
      </c>
      <c r="AU770" s="21" t="s">
        <v>797</v>
      </c>
      <c r="AV770" s="21" t="s">
        <v>798</v>
      </c>
      <c r="AW770" s="21" t="s">
        <v>126</v>
      </c>
      <c r="AX770" s="45" t="s">
        <v>1517</v>
      </c>
      <c r="AY770" s="21" t="str">
        <f>"https://doi.org/"&amp;Table1[[#This Row],[DOI]]</f>
        <v>https://doi.org/10.2791/38942</v>
      </c>
      <c r="AZ770" s="21" t="s">
        <v>1430</v>
      </c>
      <c r="BA770" s="21" t="s">
        <v>120</v>
      </c>
      <c r="BB770" s="21" t="s">
        <v>1431</v>
      </c>
      <c r="BC770" s="21" t="s">
        <v>120</v>
      </c>
      <c r="BD770" s="21" t="s">
        <v>120</v>
      </c>
      <c r="BE770" s="21" t="s">
        <v>1432</v>
      </c>
      <c r="BF770" s="21"/>
      <c r="BG770" s="21"/>
      <c r="BH770" s="21"/>
      <c r="BI770" s="21"/>
      <c r="BJ770" s="21"/>
      <c r="BK770" s="21"/>
      <c r="BL770" s="21"/>
      <c r="BM770" s="21"/>
      <c r="BN770" s="21"/>
      <c r="BO770" s="21"/>
      <c r="BP770" s="21"/>
      <c r="BQ770" s="21"/>
      <c r="BR770" s="21"/>
      <c r="BS770" s="21"/>
      <c r="BT770" s="21"/>
      <c r="BU770" s="21"/>
      <c r="BV770" s="21"/>
      <c r="BW770" s="50" t="s">
        <v>135</v>
      </c>
      <c r="BX770" s="23" t="str">
        <f>_xlfn.XLOOKUP(BW770,dimensions_items!$B$4:$B$35,dimensions_items!$C$4:$C$35,"NULL",0)</f>
        <v>R5.2OECD</v>
      </c>
      <c r="BY770" s="113" t="s">
        <v>29</v>
      </c>
      <c r="BZ770" s="21" t="s">
        <v>1490</v>
      </c>
      <c r="CA770" s="115" t="s">
        <v>18</v>
      </c>
      <c r="CB770" s="115" t="s">
        <v>23</v>
      </c>
      <c r="CC770" s="21" t="str">
        <f t="shared" si="36"/>
        <v>RM</v>
      </c>
      <c r="CD770" s="21" t="str">
        <f t="shared" si="37"/>
        <v>M</v>
      </c>
      <c r="CE770" s="21" t="str">
        <f t="shared" si="38"/>
        <v>OECD_EU15</v>
      </c>
      <c r="CF770" s="21" t="str">
        <f>IF(ISNUMBER(Table1[[#This Row],[concrete]]),Table1[[#This Row],[concrete]],IF(AND(ISNUMBER(Table1[[#This Row],[cement]]),ISNUMBER(Table1[[#This Row],[aggregates]])),Table1[[#This Row],[cement]]+Table1[[#This Row],[aggregates]],""))</f>
        <v/>
      </c>
    </row>
    <row r="771" spans="1:84">
      <c r="A771" s="10">
        <v>769</v>
      </c>
      <c r="B771" s="109" t="s">
        <v>1398</v>
      </c>
      <c r="C771" s="21"/>
      <c r="D771" s="39">
        <v>1945</v>
      </c>
      <c r="E771" s="10">
        <v>1980</v>
      </c>
      <c r="F771" s="39">
        <v>36.766250000000007</v>
      </c>
      <c r="J771" s="120">
        <v>9.0169270833333339</v>
      </c>
      <c r="M771" s="120">
        <v>641.67124999999999</v>
      </c>
      <c r="P771" s="120">
        <v>407.03125</v>
      </c>
      <c r="Q771" s="120">
        <v>69.244791666666671</v>
      </c>
      <c r="S771" s="120">
        <v>30.625</v>
      </c>
      <c r="AJ771" s="120">
        <v>6.041666666666667</v>
      </c>
      <c r="AK771" s="120">
        <v>62.5</v>
      </c>
      <c r="AL771" s="21" t="s">
        <v>1400</v>
      </c>
      <c r="AM771" s="39">
        <v>4</v>
      </c>
      <c r="AN771" s="21" t="s">
        <v>118</v>
      </c>
      <c r="AO771" s="21" t="s">
        <v>24</v>
      </c>
      <c r="AP771" s="21" t="s">
        <v>763</v>
      </c>
      <c r="AQ771" s="21" t="s">
        <v>228</v>
      </c>
      <c r="AR771" s="21" t="s">
        <v>122</v>
      </c>
      <c r="AS771" s="21" t="s">
        <v>796</v>
      </c>
      <c r="AT771" s="39">
        <v>2008</v>
      </c>
      <c r="AU771" s="21" t="s">
        <v>797</v>
      </c>
      <c r="AV771" s="21" t="s">
        <v>798</v>
      </c>
      <c r="AW771" s="21" t="s">
        <v>126</v>
      </c>
      <c r="AX771" s="45" t="s">
        <v>1517</v>
      </c>
      <c r="AY771" s="21" t="str">
        <f>"https://doi.org/"&amp;Table1[[#This Row],[DOI]]</f>
        <v>https://doi.org/10.2791/38942</v>
      </c>
      <c r="AZ771" s="21" t="s">
        <v>1430</v>
      </c>
      <c r="BA771" s="21" t="s">
        <v>120</v>
      </c>
      <c r="BB771" s="21" t="s">
        <v>1431</v>
      </c>
      <c r="BC771" s="21" t="s">
        <v>120</v>
      </c>
      <c r="BD771" s="21" t="s">
        <v>120</v>
      </c>
      <c r="BE771" s="21" t="s">
        <v>1432</v>
      </c>
      <c r="BF771" s="21"/>
      <c r="BG771" s="21"/>
      <c r="BH771" s="21"/>
      <c r="BI771" s="21"/>
      <c r="BJ771" s="21"/>
      <c r="BK771" s="21"/>
      <c r="BL771" s="21"/>
      <c r="BM771" s="21"/>
      <c r="BN771" s="21"/>
      <c r="BO771" s="21"/>
      <c r="BP771" s="21"/>
      <c r="BQ771" s="21"/>
      <c r="BR771" s="21"/>
      <c r="BS771" s="21"/>
      <c r="BT771" s="21"/>
      <c r="BU771" s="21"/>
      <c r="BV771" s="21"/>
      <c r="BW771" s="50" t="s">
        <v>135</v>
      </c>
      <c r="BX771" s="23" t="str">
        <f>_xlfn.XLOOKUP(BW771,dimensions_items!$B$4:$B$35,dimensions_items!$C$4:$C$35,"NULL",0)</f>
        <v>R5.2OECD</v>
      </c>
      <c r="BY771" s="113" t="s">
        <v>29</v>
      </c>
      <c r="BZ771" s="21" t="s">
        <v>26</v>
      </c>
      <c r="CA771" s="115" t="s">
        <v>18</v>
      </c>
      <c r="CB771" s="115" t="s">
        <v>23</v>
      </c>
      <c r="CC771" s="21" t="str">
        <f t="shared" ref="CC771:CC804" si="39">IF(LEFT(BY771,1)="N","NR",IF(LEFT(BY771,1)="I","IN",IF(LEFT(BY771,1)="U","UN",IF(LEFT(BY771,3)="R_u","RU",IF(LEFT(BY771,3)="R_M","RM",IF(LEFT(BY771,3)="R_S","RS",""))))))</f>
        <v>RM</v>
      </c>
      <c r="CD771" s="21" t="str">
        <f t="shared" ref="CD771:CD804" si="40">IF(LEFT(BZ771,1)="R","C",(LEFT(BZ771,1)))</f>
        <v>C</v>
      </c>
      <c r="CE771" s="21" t="str">
        <f t="shared" ref="CE771:CE804" si="41">RIGHT(BX771,LEN(BX771)-4)&amp;"_"&amp;RIGHT(BW771,LEN(BW771)-3)</f>
        <v>OECD_EU15</v>
      </c>
      <c r="CF771" s="21">
        <f>IF(ISNUMBER(Table1[[#This Row],[concrete]]),Table1[[#This Row],[concrete]],IF(AND(ISNUMBER(Table1[[#This Row],[cement]]),ISNUMBER(Table1[[#This Row],[aggregates]])),Table1[[#This Row],[cement]]+Table1[[#This Row],[aggregates]],""))</f>
        <v>641.67124999999999</v>
      </c>
    </row>
    <row r="772" spans="1:84">
      <c r="A772" s="10">
        <v>770</v>
      </c>
      <c r="B772" s="109" t="s">
        <v>1398</v>
      </c>
      <c r="C772" s="21"/>
      <c r="D772" s="39">
        <v>1945</v>
      </c>
      <c r="E772" s="10">
        <v>1965</v>
      </c>
      <c r="F772" s="39">
        <v>59.797500000000007</v>
      </c>
      <c r="J772" s="120">
        <v>9.0169270833333339</v>
      </c>
      <c r="M772" s="120">
        <v>1056.1400000000001</v>
      </c>
      <c r="Q772" s="120">
        <v>67.447916666666671</v>
      </c>
      <c r="S772" s="120">
        <v>30.625</v>
      </c>
      <c r="AJ772" s="120">
        <v>5.1616666666666662</v>
      </c>
      <c r="AK772" s="120">
        <v>59.375</v>
      </c>
      <c r="AL772" s="21" t="s">
        <v>1401</v>
      </c>
      <c r="AM772" s="39">
        <v>4</v>
      </c>
      <c r="AN772" s="21" t="s">
        <v>118</v>
      </c>
      <c r="AO772" s="21" t="s">
        <v>24</v>
      </c>
      <c r="AP772" s="21" t="s">
        <v>763</v>
      </c>
      <c r="AQ772" s="21" t="s">
        <v>228</v>
      </c>
      <c r="AR772" s="21" t="s">
        <v>122</v>
      </c>
      <c r="AS772" s="21" t="s">
        <v>796</v>
      </c>
      <c r="AT772" s="39">
        <v>2008</v>
      </c>
      <c r="AU772" s="21" t="s">
        <v>797</v>
      </c>
      <c r="AV772" s="21" t="s">
        <v>798</v>
      </c>
      <c r="AW772" s="21" t="s">
        <v>126</v>
      </c>
      <c r="AX772" s="45" t="s">
        <v>1517</v>
      </c>
      <c r="AY772" s="21" t="str">
        <f>"https://doi.org/"&amp;Table1[[#This Row],[DOI]]</f>
        <v>https://doi.org/10.2791/38942</v>
      </c>
      <c r="AZ772" s="21" t="s">
        <v>1430</v>
      </c>
      <c r="BA772" s="21" t="s">
        <v>120</v>
      </c>
      <c r="BB772" s="21" t="s">
        <v>1431</v>
      </c>
      <c r="BC772" s="21" t="s">
        <v>120</v>
      </c>
      <c r="BD772" s="21" t="s">
        <v>120</v>
      </c>
      <c r="BE772" s="21" t="s">
        <v>1432</v>
      </c>
      <c r="BF772" s="21"/>
      <c r="BG772" s="21"/>
      <c r="BH772" s="21"/>
      <c r="BI772" s="21"/>
      <c r="BJ772" s="21"/>
      <c r="BK772" s="21"/>
      <c r="BL772" s="21"/>
      <c r="BM772" s="21"/>
      <c r="BN772" s="21"/>
      <c r="BO772" s="21"/>
      <c r="BP772" s="21"/>
      <c r="BQ772" s="21"/>
      <c r="BR772" s="21"/>
      <c r="BS772" s="21"/>
      <c r="BT772" s="21"/>
      <c r="BU772" s="21"/>
      <c r="BV772" s="21"/>
      <c r="BW772" s="50" t="s">
        <v>135</v>
      </c>
      <c r="BX772" s="23" t="str">
        <f>_xlfn.XLOOKUP(BW772,dimensions_items!$B$4:$B$35,dimensions_items!$C$4:$C$35,"NULL",0)</f>
        <v>R5.2OECD</v>
      </c>
      <c r="BY772" s="113" t="s">
        <v>29</v>
      </c>
      <c r="BZ772" s="21" t="s">
        <v>26</v>
      </c>
      <c r="CA772" s="115" t="s">
        <v>18</v>
      </c>
      <c r="CB772" s="115" t="s">
        <v>23</v>
      </c>
      <c r="CC772" s="21" t="str">
        <f t="shared" si="39"/>
        <v>RM</v>
      </c>
      <c r="CD772" s="21" t="str">
        <f t="shared" si="40"/>
        <v>C</v>
      </c>
      <c r="CE772" s="21" t="str">
        <f t="shared" si="41"/>
        <v>OECD_EU15</v>
      </c>
      <c r="CF772" s="21">
        <f>IF(ISNUMBER(Table1[[#This Row],[concrete]]),Table1[[#This Row],[concrete]],IF(AND(ISNUMBER(Table1[[#This Row],[cement]]),ISNUMBER(Table1[[#This Row],[aggregates]])),Table1[[#This Row],[cement]]+Table1[[#This Row],[aggregates]],""))</f>
        <v>1056.1400000000001</v>
      </c>
    </row>
    <row r="773" spans="1:84">
      <c r="A773" s="10">
        <v>771</v>
      </c>
      <c r="B773" s="109" t="s">
        <v>1398</v>
      </c>
      <c r="C773" s="21"/>
      <c r="D773" s="39">
        <v>1980</v>
      </c>
      <c r="F773" s="39">
        <v>36.766250000000007</v>
      </c>
      <c r="J773" s="120">
        <v>9.0169270833333339</v>
      </c>
      <c r="M773" s="120">
        <v>641.67124999999999</v>
      </c>
      <c r="P773" s="120">
        <v>407.03125</v>
      </c>
      <c r="Q773" s="120">
        <v>69.244791666666671</v>
      </c>
      <c r="S773" s="120">
        <v>30.625</v>
      </c>
      <c r="AJ773" s="120">
        <v>8.5625</v>
      </c>
      <c r="AK773" s="120">
        <v>62.5</v>
      </c>
      <c r="AL773" s="21" t="s">
        <v>1461</v>
      </c>
      <c r="AM773" s="39">
        <v>4</v>
      </c>
      <c r="AN773" s="21" t="s">
        <v>118</v>
      </c>
      <c r="AO773" s="21" t="s">
        <v>24</v>
      </c>
      <c r="AP773" s="21" t="s">
        <v>763</v>
      </c>
      <c r="AQ773" s="21" t="s">
        <v>228</v>
      </c>
      <c r="AR773" s="21" t="s">
        <v>122</v>
      </c>
      <c r="AS773" s="21" t="s">
        <v>796</v>
      </c>
      <c r="AT773" s="39">
        <v>2008</v>
      </c>
      <c r="AU773" s="21" t="s">
        <v>797</v>
      </c>
      <c r="AV773" s="21" t="s">
        <v>798</v>
      </c>
      <c r="AW773" s="21" t="s">
        <v>126</v>
      </c>
      <c r="AX773" s="45" t="s">
        <v>1517</v>
      </c>
      <c r="AY773" s="21" t="str">
        <f>"https://doi.org/"&amp;Table1[[#This Row],[DOI]]</f>
        <v>https://doi.org/10.2791/38942</v>
      </c>
      <c r="AZ773" s="21" t="s">
        <v>1430</v>
      </c>
      <c r="BA773" s="21" t="s">
        <v>120</v>
      </c>
      <c r="BB773" s="21" t="s">
        <v>1431</v>
      </c>
      <c r="BC773" s="21" t="s">
        <v>120</v>
      </c>
      <c r="BD773" s="21" t="s">
        <v>120</v>
      </c>
      <c r="BE773" s="21" t="s">
        <v>1432</v>
      </c>
      <c r="BF773" s="21"/>
      <c r="BG773" s="21"/>
      <c r="BH773" s="21"/>
      <c r="BI773" s="21"/>
      <c r="BJ773" s="21"/>
      <c r="BK773" s="21"/>
      <c r="BL773" s="21"/>
      <c r="BM773" s="21"/>
      <c r="BN773" s="21"/>
      <c r="BO773" s="21"/>
      <c r="BP773" s="21"/>
      <c r="BQ773" s="21"/>
      <c r="BR773" s="21"/>
      <c r="BS773" s="21"/>
      <c r="BT773" s="21"/>
      <c r="BU773" s="21"/>
      <c r="BV773" s="21"/>
      <c r="BW773" s="50" t="s">
        <v>135</v>
      </c>
      <c r="BX773" s="23" t="str">
        <f>_xlfn.XLOOKUP(BW773,dimensions_items!$B$4:$B$35,dimensions_items!$C$4:$C$35,"NULL",0)</f>
        <v>R5.2OECD</v>
      </c>
      <c r="BY773" s="113" t="s">
        <v>29</v>
      </c>
      <c r="BZ773" s="21" t="s">
        <v>26</v>
      </c>
      <c r="CA773" s="115" t="s">
        <v>18</v>
      </c>
      <c r="CB773" s="115" t="s">
        <v>23</v>
      </c>
      <c r="CC773" s="21" t="str">
        <f t="shared" si="39"/>
        <v>RM</v>
      </c>
      <c r="CD773" s="21" t="str">
        <f t="shared" si="40"/>
        <v>C</v>
      </c>
      <c r="CE773" s="21" t="str">
        <f t="shared" si="41"/>
        <v>OECD_EU15</v>
      </c>
      <c r="CF773" s="21">
        <f>IF(ISNUMBER(Table1[[#This Row],[concrete]]),Table1[[#This Row],[concrete]],IF(AND(ISNUMBER(Table1[[#This Row],[cement]]),ISNUMBER(Table1[[#This Row],[aggregates]])),Table1[[#This Row],[cement]]+Table1[[#This Row],[aggregates]],""))</f>
        <v>641.67124999999999</v>
      </c>
    </row>
    <row r="774" spans="1:84">
      <c r="A774" s="10">
        <v>772</v>
      </c>
      <c r="B774" s="109" t="s">
        <v>1398</v>
      </c>
      <c r="C774" s="21"/>
      <c r="D774" s="39">
        <v>2006</v>
      </c>
      <c r="F774" s="39">
        <v>36.766250000000007</v>
      </c>
      <c r="J774" s="120">
        <v>9.0169270833333339</v>
      </c>
      <c r="M774" s="120">
        <v>641.67124999999999</v>
      </c>
      <c r="P774" s="120">
        <v>407.03125</v>
      </c>
      <c r="Q774" s="120">
        <v>69.244791666666671</v>
      </c>
      <c r="S774" s="120">
        <v>30.625</v>
      </c>
      <c r="AJ774" s="120">
        <v>13.395833333333334</v>
      </c>
      <c r="AK774" s="120">
        <v>62.5</v>
      </c>
      <c r="AL774" s="21" t="s">
        <v>1462</v>
      </c>
      <c r="AM774" s="39">
        <v>4</v>
      </c>
      <c r="AN774" s="21" t="s">
        <v>118</v>
      </c>
      <c r="AO774" s="21" t="s">
        <v>24</v>
      </c>
      <c r="AP774" s="21" t="s">
        <v>763</v>
      </c>
      <c r="AQ774" s="21" t="s">
        <v>228</v>
      </c>
      <c r="AR774" s="21" t="s">
        <v>122</v>
      </c>
      <c r="AS774" s="21" t="s">
        <v>796</v>
      </c>
      <c r="AT774" s="39">
        <v>2008</v>
      </c>
      <c r="AU774" s="21" t="s">
        <v>797</v>
      </c>
      <c r="AV774" s="21" t="s">
        <v>798</v>
      </c>
      <c r="AW774" s="21" t="s">
        <v>126</v>
      </c>
      <c r="AX774" s="45" t="s">
        <v>1517</v>
      </c>
      <c r="AY774" s="21" t="str">
        <f>"https://doi.org/"&amp;Table1[[#This Row],[DOI]]</f>
        <v>https://doi.org/10.2791/38942</v>
      </c>
      <c r="AZ774" s="21" t="s">
        <v>1430</v>
      </c>
      <c r="BA774" s="21" t="s">
        <v>120</v>
      </c>
      <c r="BB774" s="21" t="s">
        <v>1431</v>
      </c>
      <c r="BC774" s="21" t="s">
        <v>120</v>
      </c>
      <c r="BD774" s="21" t="s">
        <v>120</v>
      </c>
      <c r="BE774" s="21" t="s">
        <v>1432</v>
      </c>
      <c r="BF774" s="21"/>
      <c r="BG774" s="21"/>
      <c r="BH774" s="21"/>
      <c r="BI774" s="21"/>
      <c r="BJ774" s="21"/>
      <c r="BK774" s="21"/>
      <c r="BL774" s="21"/>
      <c r="BM774" s="21"/>
      <c r="BN774" s="21"/>
      <c r="BO774" s="21"/>
      <c r="BP774" s="21"/>
      <c r="BQ774" s="21"/>
      <c r="BR774" s="21"/>
      <c r="BS774" s="21"/>
      <c r="BT774" s="21"/>
      <c r="BU774" s="21"/>
      <c r="BV774" s="21"/>
      <c r="BW774" s="50" t="s">
        <v>135</v>
      </c>
      <c r="BX774" s="23" t="str">
        <f>_xlfn.XLOOKUP(BW774,dimensions_items!$B$4:$B$35,dimensions_items!$C$4:$C$35,"NULL",0)</f>
        <v>R5.2OECD</v>
      </c>
      <c r="BY774" s="113" t="s">
        <v>29</v>
      </c>
      <c r="BZ774" s="21" t="s">
        <v>26</v>
      </c>
      <c r="CA774" s="115" t="s">
        <v>18</v>
      </c>
      <c r="CB774" s="115" t="s">
        <v>23</v>
      </c>
      <c r="CC774" s="21" t="str">
        <f t="shared" si="39"/>
        <v>RM</v>
      </c>
      <c r="CD774" s="21" t="str">
        <f t="shared" si="40"/>
        <v>C</v>
      </c>
      <c r="CE774" s="21" t="str">
        <f t="shared" si="41"/>
        <v>OECD_EU15</v>
      </c>
      <c r="CF774" s="21">
        <f>IF(ISNUMBER(Table1[[#This Row],[concrete]]),Table1[[#This Row],[concrete]],IF(AND(ISNUMBER(Table1[[#This Row],[cement]]),ISNUMBER(Table1[[#This Row],[aggregates]])),Table1[[#This Row],[cement]]+Table1[[#This Row],[aggregates]],""))</f>
        <v>641.67124999999999</v>
      </c>
    </row>
    <row r="775" spans="1:84">
      <c r="A775" s="10">
        <v>773</v>
      </c>
      <c r="B775" s="109" t="s">
        <v>1398</v>
      </c>
      <c r="C775" s="21"/>
      <c r="D775" s="39">
        <v>1980</v>
      </c>
      <c r="F775" s="39">
        <v>30.401250000000001</v>
      </c>
      <c r="J775" s="120">
        <v>9.0169270833333339</v>
      </c>
      <c r="M775" s="120">
        <v>553.03625</v>
      </c>
      <c r="P775" s="120">
        <v>459.375</v>
      </c>
      <c r="Q775" s="120">
        <v>64.296875</v>
      </c>
      <c r="S775" s="120">
        <v>30.625</v>
      </c>
      <c r="AJ775" s="120">
        <v>10.427083333333334</v>
      </c>
      <c r="AK775" s="120">
        <v>50.130208333333336</v>
      </c>
      <c r="AL775" s="21" t="s">
        <v>1463</v>
      </c>
      <c r="AM775" s="39">
        <v>4</v>
      </c>
      <c r="AN775" s="21" t="s">
        <v>118</v>
      </c>
      <c r="AO775" s="21" t="s">
        <v>24</v>
      </c>
      <c r="AP775" s="21" t="s">
        <v>763</v>
      </c>
      <c r="AQ775" s="21" t="s">
        <v>228</v>
      </c>
      <c r="AR775" s="21" t="s">
        <v>122</v>
      </c>
      <c r="AS775" s="21" t="s">
        <v>796</v>
      </c>
      <c r="AT775" s="39">
        <v>2008</v>
      </c>
      <c r="AU775" s="21" t="s">
        <v>797</v>
      </c>
      <c r="AV775" s="21" t="s">
        <v>798</v>
      </c>
      <c r="AW775" s="21" t="s">
        <v>126</v>
      </c>
      <c r="AX775" s="45" t="s">
        <v>1517</v>
      </c>
      <c r="AY775" s="21" t="str">
        <f>"https://doi.org/"&amp;Table1[[#This Row],[DOI]]</f>
        <v>https://doi.org/10.2791/38942</v>
      </c>
      <c r="AZ775" s="21" t="s">
        <v>1430</v>
      </c>
      <c r="BA775" s="21" t="s">
        <v>120</v>
      </c>
      <c r="BB775" s="21" t="s">
        <v>1431</v>
      </c>
      <c r="BC775" s="21" t="s">
        <v>120</v>
      </c>
      <c r="BD775" s="21" t="s">
        <v>120</v>
      </c>
      <c r="BE775" s="21" t="s">
        <v>1432</v>
      </c>
      <c r="BF775" s="21"/>
      <c r="BG775" s="21"/>
      <c r="BH775" s="21"/>
      <c r="BI775" s="21"/>
      <c r="BJ775" s="21"/>
      <c r="BK775" s="21"/>
      <c r="BL775" s="21"/>
      <c r="BM775" s="21"/>
      <c r="BN775" s="21"/>
      <c r="BO775" s="21"/>
      <c r="BP775" s="21"/>
      <c r="BQ775" s="21"/>
      <c r="BR775" s="21"/>
      <c r="BS775" s="21"/>
      <c r="BT775" s="21"/>
      <c r="BU775" s="21"/>
      <c r="BV775" s="21"/>
      <c r="BW775" s="50" t="s">
        <v>135</v>
      </c>
      <c r="BX775" s="23" t="str">
        <f>_xlfn.XLOOKUP(BW775,dimensions_items!$B$4:$B$35,dimensions_items!$C$4:$C$35,"NULL",0)</f>
        <v>R5.2OECD</v>
      </c>
      <c r="BY775" s="113" t="s">
        <v>29</v>
      </c>
      <c r="BZ775" s="21" t="s">
        <v>26</v>
      </c>
      <c r="CA775" s="115" t="s">
        <v>18</v>
      </c>
      <c r="CB775" s="115" t="s">
        <v>23</v>
      </c>
      <c r="CC775" s="21" t="str">
        <f t="shared" si="39"/>
        <v>RM</v>
      </c>
      <c r="CD775" s="21" t="str">
        <f t="shared" si="40"/>
        <v>C</v>
      </c>
      <c r="CE775" s="21" t="str">
        <f t="shared" si="41"/>
        <v>OECD_EU15</v>
      </c>
      <c r="CF775" s="21">
        <f>IF(ISNUMBER(Table1[[#This Row],[concrete]]),Table1[[#This Row],[concrete]],IF(AND(ISNUMBER(Table1[[#This Row],[cement]]),ISNUMBER(Table1[[#This Row],[aggregates]])),Table1[[#This Row],[cement]]+Table1[[#This Row],[aggregates]],""))</f>
        <v>553.03625</v>
      </c>
    </row>
    <row r="776" spans="1:84">
      <c r="A776" s="10">
        <v>774</v>
      </c>
      <c r="B776" s="109" t="s">
        <v>1398</v>
      </c>
      <c r="C776" s="21"/>
      <c r="D776" s="39">
        <v>2006</v>
      </c>
      <c r="F776" s="39">
        <v>30.401250000000001</v>
      </c>
      <c r="J776" s="120">
        <v>9.0169270833333339</v>
      </c>
      <c r="M776" s="120">
        <v>553.03625</v>
      </c>
      <c r="P776" s="120">
        <v>459.375</v>
      </c>
      <c r="Q776" s="120">
        <v>64.296875</v>
      </c>
      <c r="S776" s="120">
        <v>30.625</v>
      </c>
      <c r="AJ776" s="120">
        <v>10.822916666666666</v>
      </c>
      <c r="AK776" s="120">
        <v>50.130208333333336</v>
      </c>
      <c r="AL776" s="21" t="s">
        <v>1464</v>
      </c>
      <c r="AM776" s="39">
        <v>4</v>
      </c>
      <c r="AN776" s="21" t="s">
        <v>118</v>
      </c>
      <c r="AO776" s="21" t="s">
        <v>24</v>
      </c>
      <c r="AP776" s="21" t="s">
        <v>763</v>
      </c>
      <c r="AQ776" s="21" t="s">
        <v>228</v>
      </c>
      <c r="AR776" s="21" t="s">
        <v>122</v>
      </c>
      <c r="AS776" s="21" t="s">
        <v>796</v>
      </c>
      <c r="AT776" s="39">
        <v>2008</v>
      </c>
      <c r="AU776" s="21" t="s">
        <v>797</v>
      </c>
      <c r="AV776" s="21" t="s">
        <v>798</v>
      </c>
      <c r="AW776" s="21" t="s">
        <v>126</v>
      </c>
      <c r="AX776" s="45" t="s">
        <v>1517</v>
      </c>
      <c r="AY776" s="21" t="str">
        <f>"https://doi.org/"&amp;Table1[[#This Row],[DOI]]</f>
        <v>https://doi.org/10.2791/38942</v>
      </c>
      <c r="AZ776" s="21" t="s">
        <v>1430</v>
      </c>
      <c r="BA776" s="21" t="s">
        <v>120</v>
      </c>
      <c r="BB776" s="21" t="s">
        <v>1431</v>
      </c>
      <c r="BC776" s="21" t="s">
        <v>120</v>
      </c>
      <c r="BD776" s="21" t="s">
        <v>120</v>
      </c>
      <c r="BE776" s="21" t="s">
        <v>1432</v>
      </c>
      <c r="BF776" s="21"/>
      <c r="BG776" s="21"/>
      <c r="BH776" s="21"/>
      <c r="BI776" s="21"/>
      <c r="BJ776" s="21"/>
      <c r="BK776" s="21"/>
      <c r="BL776" s="21"/>
      <c r="BM776" s="21"/>
      <c r="BN776" s="21"/>
      <c r="BO776" s="21"/>
      <c r="BP776" s="21"/>
      <c r="BQ776" s="21"/>
      <c r="BR776" s="21"/>
      <c r="BS776" s="21"/>
      <c r="BT776" s="21"/>
      <c r="BU776" s="21"/>
      <c r="BV776" s="21"/>
      <c r="BW776" s="50" t="s">
        <v>135</v>
      </c>
      <c r="BX776" s="23" t="str">
        <f>_xlfn.XLOOKUP(BW776,dimensions_items!$B$4:$B$35,dimensions_items!$C$4:$C$35,"NULL",0)</f>
        <v>R5.2OECD</v>
      </c>
      <c r="BY776" s="113" t="s">
        <v>29</v>
      </c>
      <c r="BZ776" s="21" t="s">
        <v>26</v>
      </c>
      <c r="CA776" s="115" t="s">
        <v>18</v>
      </c>
      <c r="CB776" s="115" t="s">
        <v>23</v>
      </c>
      <c r="CC776" s="21" t="str">
        <f t="shared" si="39"/>
        <v>RM</v>
      </c>
      <c r="CD776" s="21" t="str">
        <f t="shared" si="40"/>
        <v>C</v>
      </c>
      <c r="CE776" s="21" t="str">
        <f t="shared" si="41"/>
        <v>OECD_EU15</v>
      </c>
      <c r="CF776" s="21">
        <f>IF(ISNUMBER(Table1[[#This Row],[concrete]]),Table1[[#This Row],[concrete]],IF(AND(ISNUMBER(Table1[[#This Row],[cement]]),ISNUMBER(Table1[[#This Row],[aggregates]])),Table1[[#This Row],[cement]]+Table1[[#This Row],[aggregates]],""))</f>
        <v>553.03625</v>
      </c>
    </row>
    <row r="777" spans="1:84">
      <c r="A777" s="10">
        <v>775</v>
      </c>
      <c r="B777" s="109" t="s">
        <v>1398</v>
      </c>
      <c r="C777" s="21"/>
      <c r="D777" s="39">
        <v>1950</v>
      </c>
      <c r="E777" s="10">
        <v>1965</v>
      </c>
      <c r="F777" s="39">
        <v>85.341250000000002</v>
      </c>
      <c r="J777" s="120">
        <v>3.4140625</v>
      </c>
      <c r="M777" s="120">
        <v>1349.8670833333333</v>
      </c>
      <c r="Q777" s="120">
        <v>67.447916666666671</v>
      </c>
      <c r="S777" s="120">
        <v>30.625</v>
      </c>
      <c r="AJ777" s="120">
        <v>7.2450000000000001</v>
      </c>
      <c r="AK777" s="120">
        <v>49.479166666666664</v>
      </c>
      <c r="AL777" s="21" t="s">
        <v>1465</v>
      </c>
      <c r="AM777" s="39">
        <v>4</v>
      </c>
      <c r="AN777" s="21" t="s">
        <v>118</v>
      </c>
      <c r="AO777" s="21" t="s">
        <v>24</v>
      </c>
      <c r="AP777" s="21" t="s">
        <v>763</v>
      </c>
      <c r="AQ777" s="21" t="s">
        <v>228</v>
      </c>
      <c r="AR777" s="21" t="s">
        <v>122</v>
      </c>
      <c r="AS777" s="21" t="s">
        <v>796</v>
      </c>
      <c r="AT777" s="39">
        <v>2008</v>
      </c>
      <c r="AU777" s="21" t="s">
        <v>797</v>
      </c>
      <c r="AV777" s="21" t="s">
        <v>798</v>
      </c>
      <c r="AW777" s="21" t="s">
        <v>126</v>
      </c>
      <c r="AX777" s="45" t="s">
        <v>1517</v>
      </c>
      <c r="AY777" s="21" t="str">
        <f>"https://doi.org/"&amp;Table1[[#This Row],[DOI]]</f>
        <v>https://doi.org/10.2791/38942</v>
      </c>
      <c r="AZ777" s="21" t="s">
        <v>1430</v>
      </c>
      <c r="BA777" s="21" t="s">
        <v>120</v>
      </c>
      <c r="BB777" s="21" t="s">
        <v>1431</v>
      </c>
      <c r="BC777" s="21" t="s">
        <v>120</v>
      </c>
      <c r="BD777" s="21" t="s">
        <v>120</v>
      </c>
      <c r="BE777" s="21" t="s">
        <v>1432</v>
      </c>
      <c r="BF777" s="21"/>
      <c r="BG777" s="21"/>
      <c r="BH777" s="21"/>
      <c r="BI777" s="21"/>
      <c r="BJ777" s="21"/>
      <c r="BK777" s="21"/>
      <c r="BL777" s="21"/>
      <c r="BM777" s="21"/>
      <c r="BN777" s="21"/>
      <c r="BO777" s="21"/>
      <c r="BP777" s="21"/>
      <c r="BQ777" s="21"/>
      <c r="BR777" s="21"/>
      <c r="BS777" s="21"/>
      <c r="BT777" s="21"/>
      <c r="BU777" s="21"/>
      <c r="BV777" s="21"/>
      <c r="BW777" s="50" t="s">
        <v>135</v>
      </c>
      <c r="BX777" s="23" t="str">
        <f>_xlfn.XLOOKUP(BW777,dimensions_items!$B$4:$B$35,dimensions_items!$C$4:$C$35,"NULL",0)</f>
        <v>R5.2OECD</v>
      </c>
      <c r="BY777" s="113" t="s">
        <v>29</v>
      </c>
      <c r="BZ777" s="21" t="s">
        <v>26</v>
      </c>
      <c r="CA777" s="115" t="s">
        <v>18</v>
      </c>
      <c r="CB777" s="115" t="s">
        <v>23</v>
      </c>
      <c r="CC777" s="21" t="str">
        <f t="shared" si="39"/>
        <v>RM</v>
      </c>
      <c r="CD777" s="21" t="str">
        <f t="shared" si="40"/>
        <v>C</v>
      </c>
      <c r="CE777" s="21" t="str">
        <f t="shared" si="41"/>
        <v>OECD_EU15</v>
      </c>
      <c r="CF777" s="21">
        <f>IF(ISNUMBER(Table1[[#This Row],[concrete]]),Table1[[#This Row],[concrete]],IF(AND(ISNUMBER(Table1[[#This Row],[cement]]),ISNUMBER(Table1[[#This Row],[aggregates]])),Table1[[#This Row],[cement]]+Table1[[#This Row],[aggregates]],""))</f>
        <v>1349.8670833333333</v>
      </c>
    </row>
    <row r="778" spans="1:84">
      <c r="A778" s="10">
        <v>776</v>
      </c>
      <c r="B778" s="109" t="s">
        <v>1398</v>
      </c>
      <c r="C778" s="21"/>
      <c r="D778" s="39">
        <v>2006</v>
      </c>
      <c r="F778" s="39">
        <v>85.341250000000002</v>
      </c>
      <c r="J778" s="120">
        <v>3.4140625</v>
      </c>
      <c r="M778" s="120">
        <v>1349.8670833333333</v>
      </c>
      <c r="Q778" s="120">
        <v>67.447916666666671</v>
      </c>
      <c r="S778" s="120">
        <v>30.625</v>
      </c>
      <c r="AJ778" s="120">
        <v>10.541666666666666</v>
      </c>
      <c r="AK778" s="120">
        <v>49.479166666666664</v>
      </c>
      <c r="AL778" s="21" t="s">
        <v>1466</v>
      </c>
      <c r="AM778" s="39">
        <v>4</v>
      </c>
      <c r="AN778" s="21" t="s">
        <v>118</v>
      </c>
      <c r="AO778" s="21" t="s">
        <v>24</v>
      </c>
      <c r="AP778" s="21" t="s">
        <v>763</v>
      </c>
      <c r="AQ778" s="21" t="s">
        <v>228</v>
      </c>
      <c r="AR778" s="21" t="s">
        <v>122</v>
      </c>
      <c r="AS778" s="21" t="s">
        <v>796</v>
      </c>
      <c r="AT778" s="39">
        <v>2008</v>
      </c>
      <c r="AU778" s="21" t="s">
        <v>797</v>
      </c>
      <c r="AV778" s="21" t="s">
        <v>798</v>
      </c>
      <c r="AW778" s="21" t="s">
        <v>126</v>
      </c>
      <c r="AX778" s="45" t="s">
        <v>1517</v>
      </c>
      <c r="AY778" s="21" t="str">
        <f>"https://doi.org/"&amp;Table1[[#This Row],[DOI]]</f>
        <v>https://doi.org/10.2791/38942</v>
      </c>
      <c r="AZ778" s="21" t="s">
        <v>1430</v>
      </c>
      <c r="BA778" s="21" t="s">
        <v>120</v>
      </c>
      <c r="BB778" s="21" t="s">
        <v>1431</v>
      </c>
      <c r="BC778" s="21" t="s">
        <v>120</v>
      </c>
      <c r="BD778" s="21" t="s">
        <v>120</v>
      </c>
      <c r="BE778" s="21" t="s">
        <v>1432</v>
      </c>
      <c r="BF778" s="21"/>
      <c r="BG778" s="21"/>
      <c r="BH778" s="21"/>
      <c r="BI778" s="21"/>
      <c r="BJ778" s="21"/>
      <c r="BK778" s="21"/>
      <c r="BL778" s="21"/>
      <c r="BM778" s="21"/>
      <c r="BN778" s="21"/>
      <c r="BO778" s="21"/>
      <c r="BP778" s="21"/>
      <c r="BQ778" s="21"/>
      <c r="BR778" s="21"/>
      <c r="BS778" s="21"/>
      <c r="BT778" s="21"/>
      <c r="BU778" s="21"/>
      <c r="BV778" s="21"/>
      <c r="BW778" s="50" t="s">
        <v>135</v>
      </c>
      <c r="BX778" s="23" t="str">
        <f>_xlfn.XLOOKUP(BW778,dimensions_items!$B$4:$B$35,dimensions_items!$C$4:$C$35,"NULL",0)</f>
        <v>R5.2OECD</v>
      </c>
      <c r="BY778" s="113" t="s">
        <v>29</v>
      </c>
      <c r="BZ778" s="21" t="s">
        <v>26</v>
      </c>
      <c r="CA778" s="115" t="s">
        <v>18</v>
      </c>
      <c r="CB778" s="115" t="s">
        <v>23</v>
      </c>
      <c r="CC778" s="21" t="str">
        <f t="shared" si="39"/>
        <v>RM</v>
      </c>
      <c r="CD778" s="21" t="str">
        <f t="shared" si="40"/>
        <v>C</v>
      </c>
      <c r="CE778" s="21" t="str">
        <f t="shared" si="41"/>
        <v>OECD_EU15</v>
      </c>
      <c r="CF778" s="21">
        <f>IF(ISNUMBER(Table1[[#This Row],[concrete]]),Table1[[#This Row],[concrete]],IF(AND(ISNUMBER(Table1[[#This Row],[cement]]),ISNUMBER(Table1[[#This Row],[aggregates]])),Table1[[#This Row],[cement]]+Table1[[#This Row],[aggregates]],""))</f>
        <v>1349.8670833333333</v>
      </c>
    </row>
    <row r="779" spans="1:84">
      <c r="A779" s="10">
        <v>777</v>
      </c>
      <c r="B779" s="109" t="s">
        <v>1398</v>
      </c>
      <c r="C779" s="21"/>
      <c r="D779" s="39">
        <v>1970</v>
      </c>
      <c r="E779" s="10">
        <v>1990</v>
      </c>
      <c r="F779" s="39">
        <v>83.821785714285724</v>
      </c>
      <c r="M779" s="120">
        <v>1265.4639285714286</v>
      </c>
      <c r="Q779" s="120">
        <v>73.325892857142861</v>
      </c>
      <c r="S779" s="120">
        <v>27.25</v>
      </c>
      <c r="V779" s="120">
        <v>0.3392857142857143</v>
      </c>
      <c r="AJ779" s="120">
        <v>13.946428571428571</v>
      </c>
      <c r="AK779" s="120">
        <v>49.479166666666664</v>
      </c>
      <c r="AL779" s="21" t="s">
        <v>1467</v>
      </c>
      <c r="AM779" s="39">
        <v>7</v>
      </c>
      <c r="AN779" s="21" t="s">
        <v>118</v>
      </c>
      <c r="AO779" s="21" t="s">
        <v>24</v>
      </c>
      <c r="AP779" s="21" t="s">
        <v>763</v>
      </c>
      <c r="AQ779" s="21" t="s">
        <v>228</v>
      </c>
      <c r="AR779" s="21" t="s">
        <v>122</v>
      </c>
      <c r="AS779" s="21" t="s">
        <v>796</v>
      </c>
      <c r="AT779" s="39">
        <v>2008</v>
      </c>
      <c r="AU779" s="21" t="s">
        <v>797</v>
      </c>
      <c r="AV779" s="21" t="s">
        <v>798</v>
      </c>
      <c r="AW779" s="21" t="s">
        <v>126</v>
      </c>
      <c r="AX779" s="45" t="s">
        <v>1517</v>
      </c>
      <c r="AY779" s="21" t="str">
        <f>"https://doi.org/"&amp;Table1[[#This Row],[DOI]]</f>
        <v>https://doi.org/10.2791/38942</v>
      </c>
      <c r="AZ779" s="21" t="s">
        <v>1430</v>
      </c>
      <c r="BA779" s="21" t="s">
        <v>120</v>
      </c>
      <c r="BB779" s="21" t="s">
        <v>1431</v>
      </c>
      <c r="BC779" s="21" t="s">
        <v>120</v>
      </c>
      <c r="BD779" s="21" t="s">
        <v>120</v>
      </c>
      <c r="BE779" s="21" t="s">
        <v>1432</v>
      </c>
      <c r="BF779" s="21"/>
      <c r="BG779" s="21"/>
      <c r="BH779" s="21"/>
      <c r="BI779" s="21"/>
      <c r="BJ779" s="21"/>
      <c r="BK779" s="21"/>
      <c r="BL779" s="21"/>
      <c r="BM779" s="21"/>
      <c r="BN779" s="21"/>
      <c r="BO779" s="21"/>
      <c r="BP779" s="21"/>
      <c r="BQ779" s="21"/>
      <c r="BR779" s="21"/>
      <c r="BS779" s="21"/>
      <c r="BT779" s="21"/>
      <c r="BU779" s="21"/>
      <c r="BV779" s="21"/>
      <c r="BW779" s="50" t="s">
        <v>135</v>
      </c>
      <c r="BX779" s="23" t="str">
        <f>_xlfn.XLOOKUP(BW779,dimensions_items!$B$4:$B$35,dimensions_items!$C$4:$C$35,"NULL",0)</f>
        <v>R5.2OECD</v>
      </c>
      <c r="BY779" s="113" t="s">
        <v>33</v>
      </c>
      <c r="BZ779" s="21" t="s">
        <v>26</v>
      </c>
      <c r="CA779" s="115" t="s">
        <v>18</v>
      </c>
      <c r="CB779" s="115" t="s">
        <v>23</v>
      </c>
      <c r="CC779" s="21" t="str">
        <f t="shared" si="39"/>
        <v>RM</v>
      </c>
      <c r="CD779" s="21" t="str">
        <f t="shared" si="40"/>
        <v>C</v>
      </c>
      <c r="CE779" s="21" t="str">
        <f t="shared" si="41"/>
        <v>OECD_EU15</v>
      </c>
      <c r="CF779" s="21">
        <f>IF(ISNUMBER(Table1[[#This Row],[concrete]]),Table1[[#This Row],[concrete]],IF(AND(ISNUMBER(Table1[[#This Row],[cement]]),ISNUMBER(Table1[[#This Row],[aggregates]])),Table1[[#This Row],[cement]]+Table1[[#This Row],[aggregates]],""))</f>
        <v>1265.4639285714286</v>
      </c>
    </row>
    <row r="780" spans="1:84">
      <c r="A780" s="10">
        <v>778</v>
      </c>
      <c r="B780" s="109" t="s">
        <v>1398</v>
      </c>
      <c r="C780" s="21"/>
      <c r="D780" s="39">
        <v>1960</v>
      </c>
      <c r="E780" s="10">
        <v>1990</v>
      </c>
      <c r="F780" s="39">
        <v>61.38986666666667</v>
      </c>
      <c r="M780" s="120">
        <v>930.07680000000005</v>
      </c>
      <c r="Q780" s="120">
        <v>50.444444444444443</v>
      </c>
      <c r="S780" s="120">
        <v>20.16</v>
      </c>
      <c r="V780" s="120">
        <v>0.24</v>
      </c>
      <c r="AJ780" s="120">
        <v>10.871111111111111</v>
      </c>
      <c r="AK780" s="120">
        <v>35</v>
      </c>
      <c r="AL780" s="21" t="s">
        <v>1391</v>
      </c>
      <c r="AM780" s="39">
        <v>10</v>
      </c>
      <c r="AN780" s="21" t="s">
        <v>118</v>
      </c>
      <c r="AO780" s="21" t="s">
        <v>24</v>
      </c>
      <c r="AP780" s="21" t="s">
        <v>763</v>
      </c>
      <c r="AQ780" s="21" t="s">
        <v>228</v>
      </c>
      <c r="AR780" s="21" t="s">
        <v>122</v>
      </c>
      <c r="AS780" s="21" t="s">
        <v>796</v>
      </c>
      <c r="AT780" s="39">
        <v>2008</v>
      </c>
      <c r="AU780" s="21" t="s">
        <v>797</v>
      </c>
      <c r="AV780" s="21" t="s">
        <v>798</v>
      </c>
      <c r="AW780" s="21" t="s">
        <v>126</v>
      </c>
      <c r="AX780" s="45" t="s">
        <v>1517</v>
      </c>
      <c r="AY780" s="21" t="str">
        <f>"https://doi.org/"&amp;Table1[[#This Row],[DOI]]</f>
        <v>https://doi.org/10.2791/38942</v>
      </c>
      <c r="AZ780" s="21" t="s">
        <v>1430</v>
      </c>
      <c r="BA780" s="21" t="s">
        <v>120</v>
      </c>
      <c r="BB780" s="21" t="s">
        <v>1431</v>
      </c>
      <c r="BC780" s="21" t="s">
        <v>120</v>
      </c>
      <c r="BD780" s="21" t="s">
        <v>120</v>
      </c>
      <c r="BE780" s="21" t="s">
        <v>1432</v>
      </c>
      <c r="BF780" s="21"/>
      <c r="BG780" s="21"/>
      <c r="BH780" s="21"/>
      <c r="BI780" s="21"/>
      <c r="BJ780" s="21"/>
      <c r="BK780" s="21"/>
      <c r="BL780" s="21"/>
      <c r="BM780" s="21"/>
      <c r="BN780" s="21"/>
      <c r="BO780" s="21"/>
      <c r="BP780" s="21"/>
      <c r="BQ780" s="21"/>
      <c r="BR780" s="21"/>
      <c r="BS780" s="21"/>
      <c r="BT780" s="21"/>
      <c r="BU780" s="21"/>
      <c r="BV780" s="21"/>
      <c r="BW780" s="50" t="s">
        <v>135</v>
      </c>
      <c r="BX780" s="23" t="str">
        <f>_xlfn.XLOOKUP(BW780,dimensions_items!$B$4:$B$35,dimensions_items!$C$4:$C$35,"NULL",0)</f>
        <v>R5.2OECD</v>
      </c>
      <c r="BY780" s="113" t="s">
        <v>37</v>
      </c>
      <c r="BZ780" s="21" t="s">
        <v>26</v>
      </c>
      <c r="CA780" s="115" t="s">
        <v>18</v>
      </c>
      <c r="CB780" s="115" t="s">
        <v>23</v>
      </c>
      <c r="CC780" s="21" t="str">
        <f t="shared" si="39"/>
        <v>RM</v>
      </c>
      <c r="CD780" s="21" t="str">
        <f t="shared" si="40"/>
        <v>C</v>
      </c>
      <c r="CE780" s="21" t="str">
        <f t="shared" si="41"/>
        <v>OECD_EU15</v>
      </c>
      <c r="CF780" s="21">
        <f>IF(ISNUMBER(Table1[[#This Row],[concrete]]),Table1[[#This Row],[concrete]],IF(AND(ISNUMBER(Table1[[#This Row],[cement]]),ISNUMBER(Table1[[#This Row],[aggregates]])),Table1[[#This Row],[cement]]+Table1[[#This Row],[aggregates]],""))</f>
        <v>930.07680000000005</v>
      </c>
    </row>
    <row r="781" spans="1:84">
      <c r="A781" s="10">
        <v>779</v>
      </c>
      <c r="B781" s="109" t="s">
        <v>1398</v>
      </c>
      <c r="C781" s="21"/>
      <c r="D781" s="39">
        <v>1970</v>
      </c>
      <c r="F781" s="39">
        <v>31.759786666666667</v>
      </c>
      <c r="J781" s="120">
        <v>2.4</v>
      </c>
      <c r="M781" s="120">
        <v>513.73354666666671</v>
      </c>
      <c r="P781" s="120">
        <v>304</v>
      </c>
      <c r="Q781" s="120">
        <v>56.444444444444443</v>
      </c>
      <c r="S781" s="120">
        <v>20.16</v>
      </c>
      <c r="V781" s="120">
        <v>0.24</v>
      </c>
      <c r="AJ781" s="120">
        <v>10.753777777777778</v>
      </c>
      <c r="AK781" s="120">
        <v>49.222222222222221</v>
      </c>
      <c r="AL781" s="21" t="s">
        <v>1468</v>
      </c>
      <c r="AM781" s="39">
        <v>10</v>
      </c>
      <c r="AN781" s="21" t="s">
        <v>118</v>
      </c>
      <c r="AO781" s="21" t="s">
        <v>24</v>
      </c>
      <c r="AP781" s="21" t="s">
        <v>763</v>
      </c>
      <c r="AQ781" s="21" t="s">
        <v>228</v>
      </c>
      <c r="AR781" s="21" t="s">
        <v>122</v>
      </c>
      <c r="AS781" s="21" t="s">
        <v>796</v>
      </c>
      <c r="AT781" s="39">
        <v>2008</v>
      </c>
      <c r="AU781" s="21" t="s">
        <v>797</v>
      </c>
      <c r="AV781" s="21" t="s">
        <v>798</v>
      </c>
      <c r="AW781" s="21" t="s">
        <v>126</v>
      </c>
      <c r="AX781" s="45" t="s">
        <v>1517</v>
      </c>
      <c r="AY781" s="21" t="str">
        <f>"https://doi.org/"&amp;Table1[[#This Row],[DOI]]</f>
        <v>https://doi.org/10.2791/38942</v>
      </c>
      <c r="AZ781" s="21" t="s">
        <v>1430</v>
      </c>
      <c r="BA781" s="21" t="s">
        <v>120</v>
      </c>
      <c r="BB781" s="21" t="s">
        <v>1431</v>
      </c>
      <c r="BC781" s="21" t="s">
        <v>120</v>
      </c>
      <c r="BD781" s="21" t="s">
        <v>120</v>
      </c>
      <c r="BE781" s="21" t="s">
        <v>1432</v>
      </c>
      <c r="BF781" s="21"/>
      <c r="BG781" s="21"/>
      <c r="BH781" s="21"/>
      <c r="BI781" s="21"/>
      <c r="BJ781" s="21"/>
      <c r="BK781" s="21"/>
      <c r="BL781" s="21"/>
      <c r="BM781" s="21"/>
      <c r="BN781" s="21"/>
      <c r="BO781" s="21"/>
      <c r="BP781" s="21"/>
      <c r="BQ781" s="21"/>
      <c r="BR781" s="21"/>
      <c r="BS781" s="21"/>
      <c r="BT781" s="21"/>
      <c r="BU781" s="21"/>
      <c r="BV781" s="21"/>
      <c r="BW781" s="50" t="s">
        <v>135</v>
      </c>
      <c r="BX781" s="23" t="str">
        <f>_xlfn.XLOOKUP(BW781,dimensions_items!$B$4:$B$35,dimensions_items!$C$4:$C$35,"NULL",0)</f>
        <v>R5.2OECD</v>
      </c>
      <c r="BY781" s="113" t="s">
        <v>37</v>
      </c>
      <c r="BZ781" s="21" t="s">
        <v>26</v>
      </c>
      <c r="CA781" s="115" t="s">
        <v>18</v>
      </c>
      <c r="CB781" s="115" t="s">
        <v>23</v>
      </c>
      <c r="CC781" s="21" t="str">
        <f t="shared" si="39"/>
        <v>RM</v>
      </c>
      <c r="CD781" s="21" t="str">
        <f t="shared" si="40"/>
        <v>C</v>
      </c>
      <c r="CE781" s="21" t="str">
        <f t="shared" si="41"/>
        <v>OECD_EU15</v>
      </c>
      <c r="CF781" s="21">
        <f>IF(ISNUMBER(Table1[[#This Row],[concrete]]),Table1[[#This Row],[concrete]],IF(AND(ISNUMBER(Table1[[#This Row],[cement]]),ISNUMBER(Table1[[#This Row],[aggregates]])),Table1[[#This Row],[cement]]+Table1[[#This Row],[aggregates]],""))</f>
        <v>513.73354666666671</v>
      </c>
    </row>
    <row r="782" spans="1:84">
      <c r="A782" s="10">
        <v>780</v>
      </c>
      <c r="B782" s="109" t="s">
        <v>1398</v>
      </c>
      <c r="C782" s="21"/>
      <c r="D782" s="39">
        <v>2006</v>
      </c>
      <c r="F782" s="39">
        <v>31.759786666666667</v>
      </c>
      <c r="J782" s="120">
        <v>2.4</v>
      </c>
      <c r="M782" s="120">
        <v>513.73354666666671</v>
      </c>
      <c r="P782" s="120">
        <v>304</v>
      </c>
      <c r="Q782" s="120">
        <v>56.444444444444443</v>
      </c>
      <c r="S782" s="120">
        <v>20.16</v>
      </c>
      <c r="V782" s="120">
        <v>0.24</v>
      </c>
      <c r="AJ782" s="120">
        <v>7.9644444444444442</v>
      </c>
      <c r="AK782" s="120">
        <v>49.222222222222221</v>
      </c>
      <c r="AL782" s="21" t="s">
        <v>1469</v>
      </c>
      <c r="AM782" s="39">
        <v>10</v>
      </c>
      <c r="AN782" s="21" t="s">
        <v>118</v>
      </c>
      <c r="AO782" s="21" t="s">
        <v>24</v>
      </c>
      <c r="AP782" s="21" t="s">
        <v>763</v>
      </c>
      <c r="AQ782" s="21" t="s">
        <v>228</v>
      </c>
      <c r="AR782" s="21" t="s">
        <v>122</v>
      </c>
      <c r="AS782" s="21" t="s">
        <v>796</v>
      </c>
      <c r="AT782" s="39">
        <v>2008</v>
      </c>
      <c r="AU782" s="21" t="s">
        <v>797</v>
      </c>
      <c r="AV782" s="21" t="s">
        <v>798</v>
      </c>
      <c r="AW782" s="21" t="s">
        <v>126</v>
      </c>
      <c r="AX782" s="45" t="s">
        <v>1517</v>
      </c>
      <c r="AY782" s="21" t="str">
        <f>"https://doi.org/"&amp;Table1[[#This Row],[DOI]]</f>
        <v>https://doi.org/10.2791/38942</v>
      </c>
      <c r="AZ782" s="21" t="s">
        <v>1430</v>
      </c>
      <c r="BA782" s="21" t="s">
        <v>120</v>
      </c>
      <c r="BB782" s="21" t="s">
        <v>1431</v>
      </c>
      <c r="BC782" s="21" t="s">
        <v>120</v>
      </c>
      <c r="BD782" s="21" t="s">
        <v>120</v>
      </c>
      <c r="BE782" s="21" t="s">
        <v>1432</v>
      </c>
      <c r="BF782" s="21"/>
      <c r="BG782" s="21"/>
      <c r="BH782" s="21"/>
      <c r="BI782" s="21"/>
      <c r="BJ782" s="21"/>
      <c r="BK782" s="21"/>
      <c r="BL782" s="21"/>
      <c r="BM782" s="21"/>
      <c r="BN782" s="21"/>
      <c r="BO782" s="21"/>
      <c r="BP782" s="21"/>
      <c r="BQ782" s="21"/>
      <c r="BR782" s="21"/>
      <c r="BS782" s="21"/>
      <c r="BT782" s="21"/>
      <c r="BU782" s="21"/>
      <c r="BV782" s="21"/>
      <c r="BW782" s="50" t="s">
        <v>135</v>
      </c>
      <c r="BX782" s="23" t="str">
        <f>_xlfn.XLOOKUP(BW782,dimensions_items!$B$4:$B$35,dimensions_items!$C$4:$C$35,"NULL",0)</f>
        <v>R5.2OECD</v>
      </c>
      <c r="BY782" s="113" t="s">
        <v>37</v>
      </c>
      <c r="BZ782" s="21" t="s">
        <v>26</v>
      </c>
      <c r="CA782" s="115" t="s">
        <v>18</v>
      </c>
      <c r="CB782" s="115" t="s">
        <v>23</v>
      </c>
      <c r="CC782" s="21" t="str">
        <f t="shared" si="39"/>
        <v>RM</v>
      </c>
      <c r="CD782" s="21" t="str">
        <f t="shared" si="40"/>
        <v>C</v>
      </c>
      <c r="CE782" s="21" t="str">
        <f t="shared" si="41"/>
        <v>OECD_EU15</v>
      </c>
      <c r="CF782" s="21">
        <f>IF(ISNUMBER(Table1[[#This Row],[concrete]]),Table1[[#This Row],[concrete]],IF(AND(ISNUMBER(Table1[[#This Row],[cement]]),ISNUMBER(Table1[[#This Row],[aggregates]])),Table1[[#This Row],[cement]]+Table1[[#This Row],[aggregates]],""))</f>
        <v>513.73354666666671</v>
      </c>
    </row>
    <row r="783" spans="1:84">
      <c r="A783" s="10">
        <v>781</v>
      </c>
      <c r="B783" s="109" t="s">
        <v>1397</v>
      </c>
      <c r="C783" s="21"/>
      <c r="E783" s="10">
        <v>1945</v>
      </c>
      <c r="J783" s="120">
        <v>69.86666666666666</v>
      </c>
      <c r="O783" s="120">
        <v>80</v>
      </c>
      <c r="P783" s="120">
        <v>2219</v>
      </c>
      <c r="Q783" s="120">
        <v>111.77777777777777</v>
      </c>
      <c r="AJ783" s="120">
        <v>9.3866666666666667</v>
      </c>
      <c r="AK783" s="120">
        <v>26.666666666666668</v>
      </c>
      <c r="AL783" s="21" t="s">
        <v>1470</v>
      </c>
      <c r="AM783" s="39">
        <v>2</v>
      </c>
      <c r="AN783" s="21" t="s">
        <v>118</v>
      </c>
      <c r="AO783" s="21" t="s">
        <v>20</v>
      </c>
      <c r="AP783" s="21" t="s">
        <v>763</v>
      </c>
      <c r="AQ783" s="21" t="s">
        <v>228</v>
      </c>
      <c r="AR783" s="21" t="s">
        <v>122</v>
      </c>
      <c r="AS783" s="21" t="s">
        <v>796</v>
      </c>
      <c r="AT783" s="39">
        <v>2008</v>
      </c>
      <c r="AU783" s="21" t="s">
        <v>797</v>
      </c>
      <c r="AV783" s="21" t="s">
        <v>798</v>
      </c>
      <c r="AW783" s="21" t="s">
        <v>126</v>
      </c>
      <c r="AX783" s="45" t="s">
        <v>1517</v>
      </c>
      <c r="AY783" s="21" t="str">
        <f>"https://doi.org/"&amp;Table1[[#This Row],[DOI]]</f>
        <v>https://doi.org/10.2791/38942</v>
      </c>
      <c r="AZ783" s="21" t="s">
        <v>1430</v>
      </c>
      <c r="BA783" s="21" t="s">
        <v>120</v>
      </c>
      <c r="BB783" s="21" t="s">
        <v>1431</v>
      </c>
      <c r="BC783" s="21" t="s">
        <v>120</v>
      </c>
      <c r="BD783" s="21" t="s">
        <v>120</v>
      </c>
      <c r="BE783" s="21" t="s">
        <v>1432</v>
      </c>
      <c r="BF783" s="21"/>
      <c r="BG783" s="21"/>
      <c r="BH783" s="21"/>
      <c r="BI783" s="21"/>
      <c r="BJ783" s="21"/>
      <c r="BK783" s="21"/>
      <c r="BL783" s="21"/>
      <c r="BM783" s="21"/>
      <c r="BN783" s="21"/>
      <c r="BO783" s="21"/>
      <c r="BP783" s="21"/>
      <c r="BQ783" s="21"/>
      <c r="BR783" s="21"/>
      <c r="BS783" s="21"/>
      <c r="BT783" s="21"/>
      <c r="BU783" s="21"/>
      <c r="BV783" s="21"/>
      <c r="BW783" s="50" t="s">
        <v>135</v>
      </c>
      <c r="BX783" s="23" t="str">
        <f>_xlfn.XLOOKUP(BW783,dimensions_items!$B$4:$B$35,dimensions_items!$C$4:$C$35,"NULL",0)</f>
        <v>R5.2OECD</v>
      </c>
      <c r="BY783" s="115" t="s">
        <v>25</v>
      </c>
      <c r="BZ783" s="21" t="s">
        <v>1492</v>
      </c>
      <c r="CA783" s="115" t="s">
        <v>18</v>
      </c>
      <c r="CB783" s="115" t="s">
        <v>23</v>
      </c>
      <c r="CC783" s="21" t="str">
        <f t="shared" si="39"/>
        <v>RS</v>
      </c>
      <c r="CD783" s="21" t="str">
        <f t="shared" si="40"/>
        <v>M</v>
      </c>
      <c r="CE783" s="21" t="str">
        <f t="shared" si="41"/>
        <v>OECD_EU15</v>
      </c>
      <c r="CF783" s="21" t="str">
        <f>IF(ISNUMBER(Table1[[#This Row],[concrete]]),Table1[[#This Row],[concrete]],IF(AND(ISNUMBER(Table1[[#This Row],[cement]]),ISNUMBER(Table1[[#This Row],[aggregates]])),Table1[[#This Row],[cement]]+Table1[[#This Row],[aggregates]],""))</f>
        <v/>
      </c>
    </row>
    <row r="784" spans="1:84">
      <c r="A784" s="10">
        <v>782</v>
      </c>
      <c r="B784" s="109" t="s">
        <v>1397</v>
      </c>
      <c r="C784" s="21"/>
      <c r="D784" s="39">
        <v>1945</v>
      </c>
      <c r="E784" s="10">
        <v>1980</v>
      </c>
      <c r="F784" s="39">
        <v>84.807111111111112</v>
      </c>
      <c r="J784" s="120">
        <v>17.777777777777779</v>
      </c>
      <c r="M784" s="120">
        <v>1563.192888888889</v>
      </c>
      <c r="P784" s="120">
        <v>782.22222222222217</v>
      </c>
      <c r="Q784" s="120">
        <v>119.4074074074074</v>
      </c>
      <c r="S784" s="120">
        <v>24.888888888888889</v>
      </c>
      <c r="AJ784" s="120">
        <v>17.315555555555555</v>
      </c>
      <c r="AK784" s="120">
        <v>135.55555555555554</v>
      </c>
      <c r="AL784" s="21" t="s">
        <v>1471</v>
      </c>
      <c r="AM784" s="39">
        <v>1.5</v>
      </c>
      <c r="AN784" s="21" t="s">
        <v>118</v>
      </c>
      <c r="AO784" s="21" t="s">
        <v>20</v>
      </c>
      <c r="AP784" s="21" t="s">
        <v>763</v>
      </c>
      <c r="AQ784" s="21" t="s">
        <v>228</v>
      </c>
      <c r="AR784" s="21" t="s">
        <v>122</v>
      </c>
      <c r="AS784" s="21" t="s">
        <v>796</v>
      </c>
      <c r="AT784" s="39">
        <v>2008</v>
      </c>
      <c r="AU784" s="21" t="s">
        <v>797</v>
      </c>
      <c r="AV784" s="21" t="s">
        <v>798</v>
      </c>
      <c r="AW784" s="21" t="s">
        <v>126</v>
      </c>
      <c r="AX784" s="45" t="s">
        <v>1517</v>
      </c>
      <c r="AY784" s="21" t="str">
        <f>"https://doi.org/"&amp;Table1[[#This Row],[DOI]]</f>
        <v>https://doi.org/10.2791/38942</v>
      </c>
      <c r="AZ784" s="21" t="s">
        <v>1430</v>
      </c>
      <c r="BA784" s="21" t="s">
        <v>1434</v>
      </c>
      <c r="BB784" s="21" t="s">
        <v>1431</v>
      </c>
      <c r="BC784" s="21" t="s">
        <v>120</v>
      </c>
      <c r="BD784" s="21" t="s">
        <v>120</v>
      </c>
      <c r="BE784" s="21" t="s">
        <v>1432</v>
      </c>
      <c r="BF784" s="21"/>
      <c r="BG784" s="21"/>
      <c r="BH784" s="21"/>
      <c r="BI784" s="21"/>
      <c r="BJ784" s="21"/>
      <c r="BK784" s="21"/>
      <c r="BL784" s="21"/>
      <c r="BM784" s="21"/>
      <c r="BN784" s="21"/>
      <c r="BO784" s="21"/>
      <c r="BP784" s="21"/>
      <c r="BQ784" s="21"/>
      <c r="BR784" s="21"/>
      <c r="BS784" s="21"/>
      <c r="BT784" s="21"/>
      <c r="BU784" s="21"/>
      <c r="BV784" s="21"/>
      <c r="BW784" s="50" t="s">
        <v>135</v>
      </c>
      <c r="BX784" s="23" t="str">
        <f>_xlfn.XLOOKUP(BW784,dimensions_items!$B$4:$B$35,dimensions_items!$C$4:$C$35,"NULL",0)</f>
        <v>R5.2OECD</v>
      </c>
      <c r="BY784" s="115" t="s">
        <v>25</v>
      </c>
      <c r="BZ784" s="21" t="s">
        <v>26</v>
      </c>
      <c r="CA784" s="115" t="s">
        <v>18</v>
      </c>
      <c r="CB784" s="115" t="s">
        <v>23</v>
      </c>
      <c r="CC784" s="21" t="str">
        <f t="shared" si="39"/>
        <v>RS</v>
      </c>
      <c r="CD784" s="21" t="str">
        <f t="shared" si="40"/>
        <v>C</v>
      </c>
      <c r="CE784" s="21" t="str">
        <f t="shared" si="41"/>
        <v>OECD_EU15</v>
      </c>
      <c r="CF784" s="21">
        <f>IF(ISNUMBER(Table1[[#This Row],[concrete]]),Table1[[#This Row],[concrete]],IF(AND(ISNUMBER(Table1[[#This Row],[cement]]),ISNUMBER(Table1[[#This Row],[aggregates]])),Table1[[#This Row],[cement]]+Table1[[#This Row],[aggregates]],""))</f>
        <v>1563.192888888889</v>
      </c>
    </row>
    <row r="785" spans="1:84">
      <c r="A785" s="10">
        <v>783</v>
      </c>
      <c r="B785" s="109" t="s">
        <v>1397</v>
      </c>
      <c r="C785" s="21"/>
      <c r="E785" s="10">
        <v>1945</v>
      </c>
      <c r="J785" s="120">
        <v>259.08148148148149</v>
      </c>
      <c r="O785" s="120">
        <v>106.66666666666667</v>
      </c>
      <c r="P785" s="120">
        <v>1252</v>
      </c>
      <c r="Q785" s="120">
        <v>56.296296296296298</v>
      </c>
      <c r="AJ785" s="120">
        <v>12.515555555555554</v>
      </c>
      <c r="AK785" s="120">
        <v>35.555555555555557</v>
      </c>
      <c r="AL785" s="21" t="s">
        <v>1396</v>
      </c>
      <c r="AM785" s="39">
        <v>1.5</v>
      </c>
      <c r="AN785" s="21" t="s">
        <v>118</v>
      </c>
      <c r="AO785" s="21" t="s">
        <v>20</v>
      </c>
      <c r="AP785" s="21" t="s">
        <v>763</v>
      </c>
      <c r="AQ785" s="21" t="s">
        <v>228</v>
      </c>
      <c r="AR785" s="21" t="s">
        <v>122</v>
      </c>
      <c r="AS785" s="21" t="s">
        <v>796</v>
      </c>
      <c r="AT785" s="39">
        <v>2008</v>
      </c>
      <c r="AU785" s="21" t="s">
        <v>797</v>
      </c>
      <c r="AV785" s="21" t="s">
        <v>798</v>
      </c>
      <c r="AW785" s="21" t="s">
        <v>126</v>
      </c>
      <c r="AX785" s="45" t="s">
        <v>1517</v>
      </c>
      <c r="AY785" s="21" t="str">
        <f>"https://doi.org/"&amp;Table1[[#This Row],[DOI]]</f>
        <v>https://doi.org/10.2791/38942</v>
      </c>
      <c r="AZ785" s="21" t="s">
        <v>1430</v>
      </c>
      <c r="BA785" s="21" t="s">
        <v>1434</v>
      </c>
      <c r="BB785" s="21" t="s">
        <v>1431</v>
      </c>
      <c r="BC785" s="21" t="s">
        <v>120</v>
      </c>
      <c r="BD785" s="21" t="s">
        <v>120</v>
      </c>
      <c r="BE785" s="21" t="s">
        <v>1432</v>
      </c>
      <c r="BF785" s="21"/>
      <c r="BG785" s="21"/>
      <c r="BH785" s="21"/>
      <c r="BI785" s="21"/>
      <c r="BJ785" s="21"/>
      <c r="BK785" s="21"/>
      <c r="BL785" s="21"/>
      <c r="BM785" s="21"/>
      <c r="BN785" s="21"/>
      <c r="BO785" s="21"/>
      <c r="BP785" s="21"/>
      <c r="BQ785" s="21"/>
      <c r="BR785" s="21"/>
      <c r="BS785" s="21"/>
      <c r="BT785" s="21"/>
      <c r="BU785" s="21"/>
      <c r="BV785" s="21"/>
      <c r="BW785" s="50" t="s">
        <v>135</v>
      </c>
      <c r="BX785" s="23" t="str">
        <f>_xlfn.XLOOKUP(BW785,dimensions_items!$B$4:$B$35,dimensions_items!$C$4:$C$35,"NULL",0)</f>
        <v>R5.2OECD</v>
      </c>
      <c r="BY785" s="115" t="s">
        <v>25</v>
      </c>
      <c r="BZ785" s="21" t="s">
        <v>1598</v>
      </c>
      <c r="CA785" s="115" t="s">
        <v>18</v>
      </c>
      <c r="CB785" s="115" t="s">
        <v>23</v>
      </c>
      <c r="CC785" s="21" t="str">
        <f t="shared" si="39"/>
        <v>RS</v>
      </c>
      <c r="CD785" s="21" t="str">
        <f t="shared" si="40"/>
        <v>T</v>
      </c>
      <c r="CE785" s="21" t="str">
        <f t="shared" si="41"/>
        <v>OECD_EU15</v>
      </c>
      <c r="CF785" s="21" t="str">
        <f>IF(ISNUMBER(Table1[[#This Row],[concrete]]),Table1[[#This Row],[concrete]],IF(AND(ISNUMBER(Table1[[#This Row],[cement]]),ISNUMBER(Table1[[#This Row],[aggregates]])),Table1[[#This Row],[cement]]+Table1[[#This Row],[aggregates]],""))</f>
        <v/>
      </c>
    </row>
    <row r="786" spans="1:84">
      <c r="A786" s="10">
        <v>784</v>
      </c>
      <c r="B786" s="21" t="s">
        <v>1397</v>
      </c>
      <c r="C786" s="21"/>
      <c r="D786" s="39">
        <v>1940</v>
      </c>
      <c r="E786" s="10">
        <v>1970</v>
      </c>
      <c r="F786" s="39">
        <v>84.807111111111112</v>
      </c>
      <c r="J786" s="120">
        <v>47.407407407407405</v>
      </c>
      <c r="M786" s="120">
        <v>1563.192888888889</v>
      </c>
      <c r="P786" s="120">
        <v>195.55555555555554</v>
      </c>
      <c r="Q786" s="120">
        <v>119.4074074074074</v>
      </c>
      <c r="S786" s="120">
        <v>24.888888888888889</v>
      </c>
      <c r="AJ786" s="120">
        <v>37.463703703703708</v>
      </c>
      <c r="AK786" s="120">
        <v>135.55555555555554</v>
      </c>
      <c r="AL786" s="21" t="s">
        <v>1472</v>
      </c>
      <c r="AM786" s="39">
        <v>1.5</v>
      </c>
      <c r="AN786" s="21" t="s">
        <v>118</v>
      </c>
      <c r="AO786" s="21" t="s">
        <v>20</v>
      </c>
      <c r="AP786" s="21" t="s">
        <v>763</v>
      </c>
      <c r="AQ786" s="21" t="s">
        <v>228</v>
      </c>
      <c r="AR786" s="21" t="s">
        <v>122</v>
      </c>
      <c r="AS786" s="21" t="s">
        <v>796</v>
      </c>
      <c r="AT786" s="39">
        <v>2008</v>
      </c>
      <c r="AU786" s="21" t="s">
        <v>797</v>
      </c>
      <c r="AV786" s="21" t="s">
        <v>798</v>
      </c>
      <c r="AW786" s="21" t="s">
        <v>126</v>
      </c>
      <c r="AX786" s="45" t="s">
        <v>1517</v>
      </c>
      <c r="AY786" s="21" t="str">
        <f>"https://doi.org/"&amp;Table1[[#This Row],[DOI]]</f>
        <v>https://doi.org/10.2791/38942</v>
      </c>
      <c r="AZ786" s="21" t="s">
        <v>1430</v>
      </c>
      <c r="BA786" s="21" t="s">
        <v>1434</v>
      </c>
      <c r="BB786" s="21" t="s">
        <v>1431</v>
      </c>
      <c r="BC786" s="21" t="s">
        <v>120</v>
      </c>
      <c r="BD786" s="21" t="s">
        <v>120</v>
      </c>
      <c r="BE786" s="21" t="s">
        <v>1432</v>
      </c>
      <c r="BF786" s="21"/>
      <c r="BG786" s="21"/>
      <c r="BH786" s="21"/>
      <c r="BI786" s="21"/>
      <c r="BJ786" s="21"/>
      <c r="BK786" s="21"/>
      <c r="BL786" s="21"/>
      <c r="BM786" s="21"/>
      <c r="BN786" s="21"/>
      <c r="BO786" s="21"/>
      <c r="BP786" s="21"/>
      <c r="BQ786" s="21"/>
      <c r="BR786" s="21"/>
      <c r="BS786" s="21"/>
      <c r="BT786" s="21"/>
      <c r="BU786" s="21"/>
      <c r="BV786" s="21"/>
      <c r="BW786" s="50" t="s">
        <v>135</v>
      </c>
      <c r="BX786" s="23" t="str">
        <f>_xlfn.XLOOKUP(BW786,dimensions_items!$B$4:$B$35,dimensions_items!$C$4:$C$35,"NULL",0)</f>
        <v>R5.2OECD</v>
      </c>
      <c r="BY786" s="115" t="s">
        <v>25</v>
      </c>
      <c r="BZ786" s="21" t="s">
        <v>1598</v>
      </c>
      <c r="CA786" s="115" t="s">
        <v>18</v>
      </c>
      <c r="CB786" s="115" t="s">
        <v>23</v>
      </c>
      <c r="CC786" s="21" t="str">
        <f t="shared" si="39"/>
        <v>RS</v>
      </c>
      <c r="CD786" s="21" t="str">
        <f t="shared" si="40"/>
        <v>T</v>
      </c>
      <c r="CE786" s="21" t="str">
        <f t="shared" si="41"/>
        <v>OECD_EU15</v>
      </c>
      <c r="CF786" s="21">
        <f>IF(ISNUMBER(Table1[[#This Row],[concrete]]),Table1[[#This Row],[concrete]],IF(AND(ISNUMBER(Table1[[#This Row],[cement]]),ISNUMBER(Table1[[#This Row],[aggregates]])),Table1[[#This Row],[cement]]+Table1[[#This Row],[aggregates]],""))</f>
        <v>1563.192888888889</v>
      </c>
    </row>
    <row r="787" spans="1:84">
      <c r="A787" s="10">
        <v>785</v>
      </c>
      <c r="B787" s="21" t="s">
        <v>1397</v>
      </c>
      <c r="C787" s="21"/>
      <c r="D787" s="39">
        <v>1945</v>
      </c>
      <c r="E787" s="10">
        <v>1970</v>
      </c>
      <c r="F787" s="39">
        <v>36.209777777777781</v>
      </c>
      <c r="J787" s="120">
        <v>17.777777777777779</v>
      </c>
      <c r="M787" s="120">
        <v>1451.7902222222222</v>
      </c>
      <c r="N787" s="120">
        <v>128</v>
      </c>
      <c r="Q787" s="120">
        <v>119.4074074074074</v>
      </c>
      <c r="S787" s="120">
        <v>24.888888888888889</v>
      </c>
      <c r="AJ787" s="120">
        <v>21.226666666666667</v>
      </c>
      <c r="AK787" s="120">
        <v>68.888888888888886</v>
      </c>
      <c r="AL787" s="21" t="s">
        <v>1473</v>
      </c>
      <c r="AM787" s="39">
        <v>1.5</v>
      </c>
      <c r="AN787" s="21" t="s">
        <v>118</v>
      </c>
      <c r="AO787" s="21" t="s">
        <v>20</v>
      </c>
      <c r="AP787" s="21" t="s">
        <v>763</v>
      </c>
      <c r="AQ787" s="21" t="s">
        <v>228</v>
      </c>
      <c r="AR787" s="21" t="s">
        <v>122</v>
      </c>
      <c r="AS787" s="21" t="s">
        <v>796</v>
      </c>
      <c r="AT787" s="39">
        <v>2008</v>
      </c>
      <c r="AU787" s="21" t="s">
        <v>797</v>
      </c>
      <c r="AV787" s="21" t="s">
        <v>798</v>
      </c>
      <c r="AW787" s="21" t="s">
        <v>126</v>
      </c>
      <c r="AX787" s="45" t="s">
        <v>1517</v>
      </c>
      <c r="AY787" s="21" t="str">
        <f>"https://doi.org/"&amp;Table1[[#This Row],[DOI]]</f>
        <v>https://doi.org/10.2791/38942</v>
      </c>
      <c r="AZ787" s="21" t="s">
        <v>1430</v>
      </c>
      <c r="BA787" s="21" t="s">
        <v>1434</v>
      </c>
      <c r="BB787" s="21" t="s">
        <v>1431</v>
      </c>
      <c r="BC787" s="21" t="s">
        <v>120</v>
      </c>
      <c r="BD787" s="21" t="s">
        <v>120</v>
      </c>
      <c r="BE787" s="21" t="s">
        <v>1432</v>
      </c>
      <c r="BF787" s="21"/>
      <c r="BG787" s="21"/>
      <c r="BH787" s="21"/>
      <c r="BI787" s="21"/>
      <c r="BJ787" s="21"/>
      <c r="BK787" s="21"/>
      <c r="BL787" s="21"/>
      <c r="BM787" s="21"/>
      <c r="BN787" s="21"/>
      <c r="BO787" s="21"/>
      <c r="BP787" s="21"/>
      <c r="BQ787" s="21"/>
      <c r="BR787" s="21"/>
      <c r="BS787" s="21"/>
      <c r="BT787" s="21"/>
      <c r="BU787" s="21"/>
      <c r="BV787" s="21"/>
      <c r="BW787" s="50" t="s">
        <v>135</v>
      </c>
      <c r="BX787" s="23" t="str">
        <f>_xlfn.XLOOKUP(BW787,dimensions_items!$B$4:$B$35,dimensions_items!$C$4:$C$35,"NULL",0)</f>
        <v>R5.2OECD</v>
      </c>
      <c r="BY787" s="115" t="s">
        <v>25</v>
      </c>
      <c r="BZ787" s="21" t="s">
        <v>26</v>
      </c>
      <c r="CA787" s="115" t="s">
        <v>18</v>
      </c>
      <c r="CB787" s="115" t="s">
        <v>23</v>
      </c>
      <c r="CC787" s="21" t="str">
        <f t="shared" si="39"/>
        <v>RS</v>
      </c>
      <c r="CD787" s="21" t="str">
        <f t="shared" si="40"/>
        <v>C</v>
      </c>
      <c r="CE787" s="21" t="str">
        <f t="shared" si="41"/>
        <v>OECD_EU15</v>
      </c>
      <c r="CF787" s="21">
        <f>IF(ISNUMBER(Table1[[#This Row],[concrete]]),Table1[[#This Row],[concrete]],IF(AND(ISNUMBER(Table1[[#This Row],[cement]]),ISNUMBER(Table1[[#This Row],[aggregates]])),Table1[[#This Row],[cement]]+Table1[[#This Row],[aggregates]],""))</f>
        <v>1451.7902222222222</v>
      </c>
    </row>
    <row r="788" spans="1:84">
      <c r="A788" s="10">
        <v>786</v>
      </c>
      <c r="B788" s="21" t="s">
        <v>1397</v>
      </c>
      <c r="C788" s="21"/>
      <c r="D788" s="39">
        <v>980</v>
      </c>
      <c r="F788" s="39">
        <v>84.807111111111112</v>
      </c>
      <c r="J788" s="120">
        <v>17.777777777777779</v>
      </c>
      <c r="M788" s="120">
        <v>1563.192888888889</v>
      </c>
      <c r="P788" s="120">
        <v>488.88888888888891</v>
      </c>
      <c r="Q788" s="120">
        <v>119.4074074074074</v>
      </c>
      <c r="S788" s="120">
        <v>24.888888888888889</v>
      </c>
      <c r="AJ788" s="120">
        <v>31.822222222222223</v>
      </c>
      <c r="AK788" s="120">
        <v>135.55555555555554</v>
      </c>
      <c r="AL788" s="21" t="s">
        <v>1474</v>
      </c>
      <c r="AM788" s="39">
        <v>1.5</v>
      </c>
      <c r="AN788" s="21" t="s">
        <v>118</v>
      </c>
      <c r="AO788" s="21" t="s">
        <v>20</v>
      </c>
      <c r="AP788" s="21" t="s">
        <v>763</v>
      </c>
      <c r="AQ788" s="21" t="s">
        <v>228</v>
      </c>
      <c r="AR788" s="21" t="s">
        <v>122</v>
      </c>
      <c r="AS788" s="21" t="s">
        <v>796</v>
      </c>
      <c r="AT788" s="39">
        <v>2008</v>
      </c>
      <c r="AU788" s="21" t="s">
        <v>797</v>
      </c>
      <c r="AV788" s="21" t="s">
        <v>798</v>
      </c>
      <c r="AW788" s="21" t="s">
        <v>126</v>
      </c>
      <c r="AX788" s="45" t="s">
        <v>1517</v>
      </c>
      <c r="AY788" s="21" t="str">
        <f>"https://doi.org/"&amp;Table1[[#This Row],[DOI]]</f>
        <v>https://doi.org/10.2791/38942</v>
      </c>
      <c r="AZ788" s="21" t="s">
        <v>1430</v>
      </c>
      <c r="BA788" s="21" t="s">
        <v>1434</v>
      </c>
      <c r="BB788" s="21" t="s">
        <v>1431</v>
      </c>
      <c r="BC788" s="21" t="s">
        <v>120</v>
      </c>
      <c r="BD788" s="21" t="s">
        <v>120</v>
      </c>
      <c r="BE788" s="21" t="s">
        <v>1432</v>
      </c>
      <c r="BF788" s="21"/>
      <c r="BG788" s="21"/>
      <c r="BH788" s="21"/>
      <c r="BI788" s="21"/>
      <c r="BJ788" s="21"/>
      <c r="BK788" s="21"/>
      <c r="BL788" s="21"/>
      <c r="BM788" s="21"/>
      <c r="BN788" s="21"/>
      <c r="BO788" s="21"/>
      <c r="BP788" s="21"/>
      <c r="BQ788" s="21"/>
      <c r="BR788" s="21"/>
      <c r="BS788" s="21"/>
      <c r="BT788" s="21"/>
      <c r="BU788" s="21"/>
      <c r="BV788" s="21"/>
      <c r="BW788" s="50" t="s">
        <v>135</v>
      </c>
      <c r="BX788" s="23" t="str">
        <f>_xlfn.XLOOKUP(BW788,dimensions_items!$B$4:$B$35,dimensions_items!$C$4:$C$35,"NULL",0)</f>
        <v>R5.2OECD</v>
      </c>
      <c r="BY788" s="115" t="s">
        <v>25</v>
      </c>
      <c r="BZ788" s="21" t="s">
        <v>26</v>
      </c>
      <c r="CA788" s="115" t="s">
        <v>18</v>
      </c>
      <c r="CB788" s="115" t="s">
        <v>23</v>
      </c>
      <c r="CC788" s="21" t="str">
        <f t="shared" si="39"/>
        <v>RS</v>
      </c>
      <c r="CD788" s="21" t="str">
        <f t="shared" si="40"/>
        <v>C</v>
      </c>
      <c r="CE788" s="21" t="str">
        <f t="shared" si="41"/>
        <v>OECD_EU15</v>
      </c>
      <c r="CF788" s="21">
        <f>IF(ISNUMBER(Table1[[#This Row],[concrete]]),Table1[[#This Row],[concrete]],IF(AND(ISNUMBER(Table1[[#This Row],[cement]]),ISNUMBER(Table1[[#This Row],[aggregates]])),Table1[[#This Row],[cement]]+Table1[[#This Row],[aggregates]],""))</f>
        <v>1563.192888888889</v>
      </c>
    </row>
    <row r="789" spans="1:84">
      <c r="A789" s="10">
        <v>787</v>
      </c>
      <c r="B789" s="21" t="s">
        <v>1397</v>
      </c>
      <c r="C789" s="21"/>
      <c r="D789" s="39">
        <v>2006</v>
      </c>
      <c r="F789" s="39">
        <v>84.807111111111112</v>
      </c>
      <c r="J789" s="120">
        <v>17.777777777777779</v>
      </c>
      <c r="M789" s="120">
        <v>1563.192888888889</v>
      </c>
      <c r="P789" s="120">
        <v>488.88888888888891</v>
      </c>
      <c r="Q789" s="120">
        <v>119.4074074074074</v>
      </c>
      <c r="S789" s="120">
        <v>24.888888888888889</v>
      </c>
      <c r="AJ789" s="120">
        <v>36.799999999999997</v>
      </c>
      <c r="AK789" s="120">
        <v>135.55555555555554</v>
      </c>
      <c r="AL789" s="21" t="s">
        <v>1475</v>
      </c>
      <c r="AM789" s="39">
        <v>1.5</v>
      </c>
      <c r="AN789" s="21" t="s">
        <v>118</v>
      </c>
      <c r="AO789" s="21" t="s">
        <v>20</v>
      </c>
      <c r="AP789" s="21" t="s">
        <v>763</v>
      </c>
      <c r="AQ789" s="21" t="s">
        <v>228</v>
      </c>
      <c r="AR789" s="21" t="s">
        <v>122</v>
      </c>
      <c r="AS789" s="21" t="s">
        <v>796</v>
      </c>
      <c r="AT789" s="39">
        <v>2008</v>
      </c>
      <c r="AU789" s="21" t="s">
        <v>797</v>
      </c>
      <c r="AV789" s="21" t="s">
        <v>798</v>
      </c>
      <c r="AW789" s="21" t="s">
        <v>126</v>
      </c>
      <c r="AX789" s="45" t="s">
        <v>1517</v>
      </c>
      <c r="AY789" s="21" t="str">
        <f>"https://doi.org/"&amp;Table1[[#This Row],[DOI]]</f>
        <v>https://doi.org/10.2791/38942</v>
      </c>
      <c r="AZ789" s="21" t="s">
        <v>1430</v>
      </c>
      <c r="BA789" s="21" t="s">
        <v>1434</v>
      </c>
      <c r="BB789" s="21" t="s">
        <v>1431</v>
      </c>
      <c r="BC789" s="21" t="s">
        <v>120</v>
      </c>
      <c r="BD789" s="21" t="s">
        <v>120</v>
      </c>
      <c r="BE789" s="21" t="s">
        <v>1432</v>
      </c>
      <c r="BF789" s="21"/>
      <c r="BG789" s="21"/>
      <c r="BH789" s="21"/>
      <c r="BI789" s="21"/>
      <c r="BJ789" s="21"/>
      <c r="BK789" s="21"/>
      <c r="BL789" s="21"/>
      <c r="BM789" s="21"/>
      <c r="BN789" s="21"/>
      <c r="BO789" s="21"/>
      <c r="BP789" s="21"/>
      <c r="BQ789" s="21"/>
      <c r="BR789" s="21"/>
      <c r="BS789" s="21"/>
      <c r="BT789" s="21"/>
      <c r="BU789" s="21"/>
      <c r="BV789" s="21"/>
      <c r="BW789" s="50" t="s">
        <v>135</v>
      </c>
      <c r="BX789" s="23" t="str">
        <f>_xlfn.XLOOKUP(BW789,dimensions_items!$B$4:$B$35,dimensions_items!$C$4:$C$35,"NULL",0)</f>
        <v>R5.2OECD</v>
      </c>
      <c r="BY789" s="115" t="s">
        <v>25</v>
      </c>
      <c r="BZ789" s="21" t="s">
        <v>26</v>
      </c>
      <c r="CA789" s="115" t="s">
        <v>18</v>
      </c>
      <c r="CB789" s="115" t="s">
        <v>23</v>
      </c>
      <c r="CC789" s="21" t="str">
        <f t="shared" si="39"/>
        <v>RS</v>
      </c>
      <c r="CD789" s="21" t="str">
        <f t="shared" si="40"/>
        <v>C</v>
      </c>
      <c r="CE789" s="21" t="str">
        <f t="shared" si="41"/>
        <v>OECD_EU15</v>
      </c>
      <c r="CF789" s="21">
        <f>IF(ISNUMBER(Table1[[#This Row],[concrete]]),Table1[[#This Row],[concrete]],IF(AND(ISNUMBER(Table1[[#This Row],[cement]]),ISNUMBER(Table1[[#This Row],[aggregates]])),Table1[[#This Row],[cement]]+Table1[[#This Row],[aggregates]],""))</f>
        <v>1563.192888888889</v>
      </c>
    </row>
    <row r="790" spans="1:84">
      <c r="A790" s="10">
        <v>788</v>
      </c>
      <c r="B790" s="21" t="s">
        <v>1397</v>
      </c>
      <c r="C790" s="21"/>
      <c r="D790" s="39">
        <v>1960</v>
      </c>
      <c r="F790" s="39">
        <v>36.209777777777781</v>
      </c>
      <c r="J790" s="120">
        <v>110.25185185185185</v>
      </c>
      <c r="M790" s="120">
        <v>886.45688888888878</v>
      </c>
      <c r="Q790" s="120">
        <v>101.62962962962963</v>
      </c>
      <c r="S790" s="120">
        <v>39.822222222222223</v>
      </c>
      <c r="AJ790" s="120">
        <v>30.044444444444444</v>
      </c>
      <c r="AK790" s="120">
        <v>68.888888888888886</v>
      </c>
      <c r="AL790" s="21" t="s">
        <v>1476</v>
      </c>
      <c r="AM790" s="39">
        <v>1.5</v>
      </c>
      <c r="AN790" s="21" t="s">
        <v>118</v>
      </c>
      <c r="AO790" s="21" t="s">
        <v>20</v>
      </c>
      <c r="AP790" s="21" t="s">
        <v>763</v>
      </c>
      <c r="AQ790" s="21" t="s">
        <v>228</v>
      </c>
      <c r="AR790" s="21" t="s">
        <v>122</v>
      </c>
      <c r="AS790" s="21" t="s">
        <v>796</v>
      </c>
      <c r="AT790" s="39">
        <v>2008</v>
      </c>
      <c r="AU790" s="21" t="s">
        <v>797</v>
      </c>
      <c r="AV790" s="21" t="s">
        <v>798</v>
      </c>
      <c r="AW790" s="21" t="s">
        <v>126</v>
      </c>
      <c r="AX790" s="45" t="s">
        <v>1517</v>
      </c>
      <c r="AY790" s="21" t="str">
        <f>"https://doi.org/"&amp;Table1[[#This Row],[DOI]]</f>
        <v>https://doi.org/10.2791/38942</v>
      </c>
      <c r="AZ790" s="21" t="s">
        <v>1430</v>
      </c>
      <c r="BA790" s="21" t="s">
        <v>1434</v>
      </c>
      <c r="BB790" s="21" t="s">
        <v>1431</v>
      </c>
      <c r="BC790" s="21" t="s">
        <v>120</v>
      </c>
      <c r="BD790" s="21" t="s">
        <v>120</v>
      </c>
      <c r="BE790" s="21" t="s">
        <v>1432</v>
      </c>
      <c r="BF790" s="21"/>
      <c r="BG790" s="21"/>
      <c r="BH790" s="21"/>
      <c r="BI790" s="21"/>
      <c r="BJ790" s="21"/>
      <c r="BK790" s="21"/>
      <c r="BL790" s="21"/>
      <c r="BM790" s="21"/>
      <c r="BN790" s="21"/>
      <c r="BO790" s="21"/>
      <c r="BP790" s="21"/>
      <c r="BQ790" s="21"/>
      <c r="BR790" s="21"/>
      <c r="BS790" s="21"/>
      <c r="BT790" s="21"/>
      <c r="BU790" s="21"/>
      <c r="BV790" s="21"/>
      <c r="BW790" s="50" t="s">
        <v>135</v>
      </c>
      <c r="BX790" s="23" t="str">
        <f>_xlfn.XLOOKUP(BW790,dimensions_items!$B$4:$B$35,dimensions_items!$C$4:$C$35,"NULL",0)</f>
        <v>R5.2OECD</v>
      </c>
      <c r="BY790" s="115" t="s">
        <v>25</v>
      </c>
      <c r="BZ790" s="21" t="s">
        <v>1598</v>
      </c>
      <c r="CA790" s="115" t="s">
        <v>18</v>
      </c>
      <c r="CB790" s="115" t="s">
        <v>23</v>
      </c>
      <c r="CC790" s="21" t="str">
        <f t="shared" si="39"/>
        <v>RS</v>
      </c>
      <c r="CD790" s="21" t="str">
        <f t="shared" si="40"/>
        <v>T</v>
      </c>
      <c r="CE790" s="21" t="str">
        <f t="shared" si="41"/>
        <v>OECD_EU15</v>
      </c>
      <c r="CF790" s="21">
        <f>IF(ISNUMBER(Table1[[#This Row],[concrete]]),Table1[[#This Row],[concrete]],IF(AND(ISNUMBER(Table1[[#This Row],[cement]]),ISNUMBER(Table1[[#This Row],[aggregates]])),Table1[[#This Row],[cement]]+Table1[[#This Row],[aggregates]],""))</f>
        <v>886.45688888888878</v>
      </c>
    </row>
    <row r="791" spans="1:84">
      <c r="A791" s="10">
        <v>789</v>
      </c>
      <c r="B791" s="21" t="s">
        <v>1397</v>
      </c>
      <c r="C791" s="21"/>
      <c r="D791" s="39">
        <v>2006</v>
      </c>
      <c r="F791" s="39">
        <v>36.209777777777781</v>
      </c>
      <c r="J791" s="120">
        <v>110.25185185185185</v>
      </c>
      <c r="M791" s="120">
        <v>886.45688888888878</v>
      </c>
      <c r="Q791" s="120">
        <v>101.62962962962963</v>
      </c>
      <c r="S791" s="120">
        <v>39.822222222222223</v>
      </c>
      <c r="AJ791" s="120">
        <v>37.629629629629626</v>
      </c>
      <c r="AK791" s="120">
        <v>68.888888888888886</v>
      </c>
      <c r="AL791" s="21" t="s">
        <v>1477</v>
      </c>
      <c r="AM791" s="39">
        <v>1.5</v>
      </c>
      <c r="AN791" s="21" t="s">
        <v>118</v>
      </c>
      <c r="AO791" s="21" t="s">
        <v>20</v>
      </c>
      <c r="AP791" s="21" t="s">
        <v>763</v>
      </c>
      <c r="AQ791" s="21" t="s">
        <v>228</v>
      </c>
      <c r="AR791" s="21" t="s">
        <v>122</v>
      </c>
      <c r="AS791" s="21" t="s">
        <v>796</v>
      </c>
      <c r="AT791" s="39">
        <v>2008</v>
      </c>
      <c r="AU791" s="21" t="s">
        <v>797</v>
      </c>
      <c r="AV791" s="21" t="s">
        <v>798</v>
      </c>
      <c r="AW791" s="21" t="s">
        <v>126</v>
      </c>
      <c r="AX791" s="45" t="s">
        <v>1517</v>
      </c>
      <c r="AY791" s="21" t="str">
        <f>"https://doi.org/"&amp;Table1[[#This Row],[DOI]]</f>
        <v>https://doi.org/10.2791/38942</v>
      </c>
      <c r="AZ791" s="21" t="s">
        <v>1430</v>
      </c>
      <c r="BA791" s="21" t="s">
        <v>1434</v>
      </c>
      <c r="BB791" s="21" t="s">
        <v>1431</v>
      </c>
      <c r="BC791" s="21" t="s">
        <v>120</v>
      </c>
      <c r="BD791" s="21" t="s">
        <v>120</v>
      </c>
      <c r="BE791" s="21" t="s">
        <v>1432</v>
      </c>
      <c r="BF791" s="21"/>
      <c r="BG791" s="21"/>
      <c r="BH791" s="21"/>
      <c r="BI791" s="21"/>
      <c r="BJ791" s="21"/>
      <c r="BK791" s="21"/>
      <c r="BL791" s="21"/>
      <c r="BM791" s="21"/>
      <c r="BN791" s="21"/>
      <c r="BO791" s="21"/>
      <c r="BP791" s="21"/>
      <c r="BQ791" s="21"/>
      <c r="BR791" s="21"/>
      <c r="BS791" s="21"/>
      <c r="BT791" s="21"/>
      <c r="BU791" s="21"/>
      <c r="BV791" s="21"/>
      <c r="BW791" s="50" t="s">
        <v>135</v>
      </c>
      <c r="BX791" s="23" t="str">
        <f>_xlfn.XLOOKUP(BW791,dimensions_items!$B$4:$B$35,dimensions_items!$C$4:$C$35,"NULL",0)</f>
        <v>R5.2OECD</v>
      </c>
      <c r="BY791" s="115" t="s">
        <v>25</v>
      </c>
      <c r="BZ791" s="21" t="s">
        <v>1598</v>
      </c>
      <c r="CA791" s="115" t="s">
        <v>18</v>
      </c>
      <c r="CB791" s="115" t="s">
        <v>23</v>
      </c>
      <c r="CC791" s="21" t="str">
        <f t="shared" si="39"/>
        <v>RS</v>
      </c>
      <c r="CD791" s="21" t="str">
        <f t="shared" si="40"/>
        <v>T</v>
      </c>
      <c r="CE791" s="21" t="str">
        <f t="shared" si="41"/>
        <v>OECD_EU15</v>
      </c>
      <c r="CF791" s="21">
        <f>IF(ISNUMBER(Table1[[#This Row],[concrete]]),Table1[[#This Row],[concrete]],IF(AND(ISNUMBER(Table1[[#This Row],[cement]]),ISNUMBER(Table1[[#This Row],[aggregates]])),Table1[[#This Row],[cement]]+Table1[[#This Row],[aggregates]],""))</f>
        <v>886.45688888888878</v>
      </c>
    </row>
    <row r="792" spans="1:84">
      <c r="A792" s="10">
        <v>790</v>
      </c>
      <c r="B792" s="21" t="s">
        <v>1397</v>
      </c>
      <c r="C792" s="21"/>
      <c r="E792" s="10">
        <v>1940</v>
      </c>
      <c r="J792" s="120">
        <v>53.235677083333336</v>
      </c>
      <c r="O792" s="120">
        <v>39.583333333333336</v>
      </c>
      <c r="P792" s="120">
        <v>1707.421875</v>
      </c>
      <c r="Q792" s="120">
        <v>110.65104166666667</v>
      </c>
      <c r="AJ792" s="120">
        <v>4.583333333333333</v>
      </c>
      <c r="AK792" s="120">
        <v>13.020833333333334</v>
      </c>
      <c r="AL792" s="21" t="s">
        <v>1478</v>
      </c>
      <c r="AM792" s="39">
        <v>4</v>
      </c>
      <c r="AN792" s="21" t="s">
        <v>118</v>
      </c>
      <c r="AO792" s="21" t="s">
        <v>24</v>
      </c>
      <c r="AP792" s="21" t="s">
        <v>763</v>
      </c>
      <c r="AQ792" s="21" t="s">
        <v>228</v>
      </c>
      <c r="AR792" s="21" t="s">
        <v>122</v>
      </c>
      <c r="AS792" s="21" t="s">
        <v>796</v>
      </c>
      <c r="AT792" s="39">
        <v>2008</v>
      </c>
      <c r="AU792" s="21" t="s">
        <v>797</v>
      </c>
      <c r="AV792" s="21" t="s">
        <v>798</v>
      </c>
      <c r="AW792" s="21" t="s">
        <v>126</v>
      </c>
      <c r="AX792" s="45" t="s">
        <v>1517</v>
      </c>
      <c r="AY792" s="21" t="str">
        <f>"https://doi.org/"&amp;Table1[[#This Row],[DOI]]</f>
        <v>https://doi.org/10.2791/38942</v>
      </c>
      <c r="AZ792" s="21" t="s">
        <v>1430</v>
      </c>
      <c r="BA792" s="21" t="s">
        <v>120</v>
      </c>
      <c r="BB792" s="21" t="s">
        <v>1431</v>
      </c>
      <c r="BC792" s="21" t="s">
        <v>120</v>
      </c>
      <c r="BD792" s="21" t="s">
        <v>120</v>
      </c>
      <c r="BE792" s="21" t="s">
        <v>1432</v>
      </c>
      <c r="BF792" s="21"/>
      <c r="BG792" s="21"/>
      <c r="BH792" s="21"/>
      <c r="BI792" s="21"/>
      <c r="BJ792" s="21"/>
      <c r="BK792" s="21"/>
      <c r="BL792" s="21"/>
      <c r="BM792" s="21"/>
      <c r="BN792" s="21"/>
      <c r="BO792" s="21"/>
      <c r="BP792" s="21"/>
      <c r="BQ792" s="21"/>
      <c r="BR792" s="21"/>
      <c r="BS792" s="21"/>
      <c r="BT792" s="21"/>
      <c r="BU792" s="21"/>
      <c r="BV792" s="21"/>
      <c r="BW792" s="50" t="s">
        <v>135</v>
      </c>
      <c r="BX792" s="23" t="str">
        <f>_xlfn.XLOOKUP(BW792,dimensions_items!$B$4:$B$35,dimensions_items!$C$4:$C$35,"NULL",0)</f>
        <v>R5.2OECD</v>
      </c>
      <c r="BY792" s="115" t="s">
        <v>29</v>
      </c>
      <c r="BZ792" s="21" t="s">
        <v>1492</v>
      </c>
      <c r="CA792" s="115" t="s">
        <v>18</v>
      </c>
      <c r="CB792" s="115" t="s">
        <v>23</v>
      </c>
      <c r="CC792" s="21" t="str">
        <f t="shared" si="39"/>
        <v>RM</v>
      </c>
      <c r="CD792" s="21" t="str">
        <f t="shared" si="40"/>
        <v>M</v>
      </c>
      <c r="CE792" s="21" t="str">
        <f t="shared" si="41"/>
        <v>OECD_EU15</v>
      </c>
      <c r="CF792" s="21" t="str">
        <f>IF(ISNUMBER(Table1[[#This Row],[concrete]]),Table1[[#This Row],[concrete]],IF(AND(ISNUMBER(Table1[[#This Row],[cement]]),ISNUMBER(Table1[[#This Row],[aggregates]])),Table1[[#This Row],[cement]]+Table1[[#This Row],[aggregates]],""))</f>
        <v/>
      </c>
    </row>
    <row r="793" spans="1:84">
      <c r="A793" s="10">
        <v>791</v>
      </c>
      <c r="B793" s="21" t="s">
        <v>1397</v>
      </c>
      <c r="C793" s="21"/>
      <c r="D793" s="39">
        <v>1940</v>
      </c>
      <c r="E793" s="10">
        <v>1980</v>
      </c>
      <c r="F793" s="39">
        <v>59.797500000000007</v>
      </c>
      <c r="J793" s="120">
        <v>9.0169270833333339</v>
      </c>
      <c r="M793" s="120">
        <v>1063.1712500000001</v>
      </c>
      <c r="Q793" s="120">
        <v>69.244791666666671</v>
      </c>
      <c r="S793" s="120">
        <v>30.625</v>
      </c>
      <c r="AJ793" s="120">
        <v>3.2458333333333336</v>
      </c>
      <c r="AK793" s="120">
        <v>59.375</v>
      </c>
      <c r="AL793" s="21" t="s">
        <v>1479</v>
      </c>
      <c r="AM793" s="39">
        <v>4</v>
      </c>
      <c r="AN793" s="21" t="s">
        <v>118</v>
      </c>
      <c r="AO793" s="21" t="s">
        <v>24</v>
      </c>
      <c r="AP793" s="21" t="s">
        <v>763</v>
      </c>
      <c r="AQ793" s="21" t="s">
        <v>228</v>
      </c>
      <c r="AR793" s="21" t="s">
        <v>122</v>
      </c>
      <c r="AS793" s="21" t="s">
        <v>796</v>
      </c>
      <c r="AT793" s="39">
        <v>2008</v>
      </c>
      <c r="AU793" s="21" t="s">
        <v>797</v>
      </c>
      <c r="AV793" s="21" t="s">
        <v>798</v>
      </c>
      <c r="AW793" s="21" t="s">
        <v>126</v>
      </c>
      <c r="AX793" s="45" t="s">
        <v>1517</v>
      </c>
      <c r="AY793" s="21" t="str">
        <f>"https://doi.org/"&amp;Table1[[#This Row],[DOI]]</f>
        <v>https://doi.org/10.2791/38942</v>
      </c>
      <c r="AZ793" s="21" t="s">
        <v>1430</v>
      </c>
      <c r="BA793" s="21" t="s">
        <v>120</v>
      </c>
      <c r="BB793" s="21" t="s">
        <v>1431</v>
      </c>
      <c r="BC793" s="21" t="s">
        <v>120</v>
      </c>
      <c r="BD793" s="21" t="s">
        <v>120</v>
      </c>
      <c r="BE793" s="21" t="s">
        <v>1432</v>
      </c>
      <c r="BF793" s="21"/>
      <c r="BG793" s="21"/>
      <c r="BH793" s="21"/>
      <c r="BI793" s="21"/>
      <c r="BJ793" s="21"/>
      <c r="BK793" s="21"/>
      <c r="BL793" s="21"/>
      <c r="BM793" s="21"/>
      <c r="BN793" s="21"/>
      <c r="BO793" s="21"/>
      <c r="BP793" s="21"/>
      <c r="BQ793" s="21"/>
      <c r="BR793" s="21"/>
      <c r="BS793" s="21"/>
      <c r="BT793" s="21"/>
      <c r="BU793" s="21"/>
      <c r="BV793" s="21"/>
      <c r="BW793" s="50" t="s">
        <v>135</v>
      </c>
      <c r="BX793" s="23" t="str">
        <f>_xlfn.XLOOKUP(BW793,dimensions_items!$B$4:$B$35,dimensions_items!$C$4:$C$35,"NULL",0)</f>
        <v>R5.2OECD</v>
      </c>
      <c r="BY793" s="115" t="s">
        <v>29</v>
      </c>
      <c r="BZ793" s="21" t="s">
        <v>26</v>
      </c>
      <c r="CA793" s="115" t="s">
        <v>18</v>
      </c>
      <c r="CB793" s="115" t="s">
        <v>23</v>
      </c>
      <c r="CC793" s="21" t="str">
        <f t="shared" si="39"/>
        <v>RM</v>
      </c>
      <c r="CD793" s="21" t="str">
        <f t="shared" si="40"/>
        <v>C</v>
      </c>
      <c r="CE793" s="21" t="str">
        <f t="shared" si="41"/>
        <v>OECD_EU15</v>
      </c>
      <c r="CF793" s="21">
        <f>IF(ISNUMBER(Table1[[#This Row],[concrete]]),Table1[[#This Row],[concrete]],IF(AND(ISNUMBER(Table1[[#This Row],[cement]]),ISNUMBER(Table1[[#This Row],[aggregates]])),Table1[[#This Row],[cement]]+Table1[[#This Row],[aggregates]],""))</f>
        <v>1063.1712500000001</v>
      </c>
    </row>
    <row r="794" spans="1:84">
      <c r="A794" s="10">
        <v>792</v>
      </c>
      <c r="B794" s="21" t="s">
        <v>1397</v>
      </c>
      <c r="C794" s="21"/>
      <c r="D794" s="39">
        <v>1940</v>
      </c>
      <c r="E794" s="10">
        <v>1970</v>
      </c>
      <c r="F794" s="39">
        <v>42.126250000000006</v>
      </c>
      <c r="J794" s="120">
        <v>19.43359375</v>
      </c>
      <c r="M794" s="120">
        <v>716.31125000000009</v>
      </c>
      <c r="P794" s="120">
        <v>67.1875</v>
      </c>
      <c r="Q794" s="120">
        <v>43.489583333333336</v>
      </c>
      <c r="S794" s="120">
        <v>46.302083333333336</v>
      </c>
      <c r="AJ794" s="120">
        <v>13.447916666666666</v>
      </c>
      <c r="AK794" s="120">
        <v>50.130208333333336</v>
      </c>
      <c r="AL794" s="21" t="s">
        <v>1480</v>
      </c>
      <c r="AM794" s="39">
        <v>4</v>
      </c>
      <c r="AN794" s="21" t="s">
        <v>118</v>
      </c>
      <c r="AO794" s="21" t="s">
        <v>24</v>
      </c>
      <c r="AP794" s="21" t="s">
        <v>763</v>
      </c>
      <c r="AQ794" s="21" t="s">
        <v>228</v>
      </c>
      <c r="AR794" s="21" t="s">
        <v>122</v>
      </c>
      <c r="AS794" s="21" t="s">
        <v>796</v>
      </c>
      <c r="AT794" s="39">
        <v>2008</v>
      </c>
      <c r="AU794" s="21" t="s">
        <v>797</v>
      </c>
      <c r="AV794" s="21" t="s">
        <v>798</v>
      </c>
      <c r="AW794" s="21" t="s">
        <v>126</v>
      </c>
      <c r="AX794" s="45" t="s">
        <v>1517</v>
      </c>
      <c r="AY794" s="21" t="str">
        <f>"https://doi.org/"&amp;Table1[[#This Row],[DOI]]</f>
        <v>https://doi.org/10.2791/38942</v>
      </c>
      <c r="AZ794" s="21" t="s">
        <v>1430</v>
      </c>
      <c r="BA794" s="21" t="s">
        <v>120</v>
      </c>
      <c r="BB794" s="21" t="s">
        <v>1431</v>
      </c>
      <c r="BC794" s="21" t="s">
        <v>120</v>
      </c>
      <c r="BD794" s="21" t="s">
        <v>120</v>
      </c>
      <c r="BE794" s="21" t="s">
        <v>1432</v>
      </c>
      <c r="BF794" s="21"/>
      <c r="BG794" s="21"/>
      <c r="BH794" s="21"/>
      <c r="BI794" s="21"/>
      <c r="BJ794" s="21"/>
      <c r="BK794" s="21"/>
      <c r="BL794" s="21"/>
      <c r="BM794" s="21"/>
      <c r="BN794" s="21"/>
      <c r="BO794" s="21"/>
      <c r="BP794" s="21"/>
      <c r="BQ794" s="21"/>
      <c r="BR794" s="21"/>
      <c r="BS794" s="21"/>
      <c r="BT794" s="21"/>
      <c r="BU794" s="21"/>
      <c r="BV794" s="21"/>
      <c r="BW794" s="50" t="s">
        <v>135</v>
      </c>
      <c r="BX794" s="23" t="str">
        <f>_xlfn.XLOOKUP(BW794,dimensions_items!$B$4:$B$35,dimensions_items!$C$4:$C$35,"NULL",0)</f>
        <v>R5.2OECD</v>
      </c>
      <c r="BY794" s="115" t="s">
        <v>29</v>
      </c>
      <c r="BZ794" s="21" t="s">
        <v>26</v>
      </c>
      <c r="CA794" s="115" t="s">
        <v>18</v>
      </c>
      <c r="CB794" s="115" t="s">
        <v>23</v>
      </c>
      <c r="CC794" s="21" t="str">
        <f t="shared" si="39"/>
        <v>RM</v>
      </c>
      <c r="CD794" s="21" t="str">
        <f t="shared" si="40"/>
        <v>C</v>
      </c>
      <c r="CE794" s="21" t="str">
        <f t="shared" si="41"/>
        <v>OECD_EU15</v>
      </c>
      <c r="CF794" s="21">
        <f>IF(ISNUMBER(Table1[[#This Row],[concrete]]),Table1[[#This Row],[concrete]],IF(AND(ISNUMBER(Table1[[#This Row],[cement]]),ISNUMBER(Table1[[#This Row],[aggregates]])),Table1[[#This Row],[cement]]+Table1[[#This Row],[aggregates]],""))</f>
        <v>716.31125000000009</v>
      </c>
    </row>
    <row r="795" spans="1:84">
      <c r="A795" s="10">
        <v>793</v>
      </c>
      <c r="B795" s="21" t="s">
        <v>1397</v>
      </c>
      <c r="C795" s="21"/>
      <c r="D795" s="39">
        <v>1945</v>
      </c>
      <c r="E795" s="10">
        <v>1980</v>
      </c>
      <c r="F795" s="39">
        <v>59.797500000000007</v>
      </c>
      <c r="J795" s="120">
        <v>9.0169270833333339</v>
      </c>
      <c r="M795" s="120">
        <v>962.39</v>
      </c>
      <c r="P795" s="120">
        <v>268.75</v>
      </c>
      <c r="Q795" s="120">
        <v>69.244791666666671</v>
      </c>
      <c r="S795" s="120">
        <v>30.625</v>
      </c>
      <c r="AJ795" s="120">
        <v>6.958333333333333</v>
      </c>
      <c r="AK795" s="120">
        <v>62.5</v>
      </c>
      <c r="AL795" s="21" t="s">
        <v>1481</v>
      </c>
      <c r="AM795" s="39">
        <v>4</v>
      </c>
      <c r="AN795" s="21" t="s">
        <v>118</v>
      </c>
      <c r="AO795" s="21" t="s">
        <v>24</v>
      </c>
      <c r="AP795" s="21" t="s">
        <v>763</v>
      </c>
      <c r="AQ795" s="21" t="s">
        <v>228</v>
      </c>
      <c r="AR795" s="21" t="s">
        <v>122</v>
      </c>
      <c r="AS795" s="21" t="s">
        <v>796</v>
      </c>
      <c r="AT795" s="39">
        <v>2008</v>
      </c>
      <c r="AU795" s="21" t="s">
        <v>797</v>
      </c>
      <c r="AV795" s="21" t="s">
        <v>798</v>
      </c>
      <c r="AW795" s="21" t="s">
        <v>126</v>
      </c>
      <c r="AX795" s="45" t="s">
        <v>1517</v>
      </c>
      <c r="AY795" s="21" t="str">
        <f>"https://doi.org/"&amp;Table1[[#This Row],[DOI]]</f>
        <v>https://doi.org/10.2791/38942</v>
      </c>
      <c r="AZ795" s="21" t="s">
        <v>1430</v>
      </c>
      <c r="BA795" s="21" t="s">
        <v>120</v>
      </c>
      <c r="BB795" s="21" t="s">
        <v>1431</v>
      </c>
      <c r="BC795" s="21" t="s">
        <v>120</v>
      </c>
      <c r="BD795" s="21" t="s">
        <v>120</v>
      </c>
      <c r="BE795" s="21" t="s">
        <v>1432</v>
      </c>
      <c r="BF795" s="21"/>
      <c r="BG795" s="21"/>
      <c r="BH795" s="21"/>
      <c r="BI795" s="21"/>
      <c r="BJ795" s="21"/>
      <c r="BK795" s="21"/>
      <c r="BL795" s="21"/>
      <c r="BM795" s="21"/>
      <c r="BN795" s="21"/>
      <c r="BO795" s="21"/>
      <c r="BP795" s="21"/>
      <c r="BQ795" s="21"/>
      <c r="BR795" s="21"/>
      <c r="BS795" s="21"/>
      <c r="BT795" s="21"/>
      <c r="BU795" s="21"/>
      <c r="BV795" s="21"/>
      <c r="BW795" s="50" t="s">
        <v>135</v>
      </c>
      <c r="BX795" s="23" t="str">
        <f>_xlfn.XLOOKUP(BW795,dimensions_items!$B$4:$B$35,dimensions_items!$C$4:$C$35,"NULL",0)</f>
        <v>R5.2OECD</v>
      </c>
      <c r="BY795" s="115" t="s">
        <v>29</v>
      </c>
      <c r="BZ795" s="21" t="s">
        <v>26</v>
      </c>
      <c r="CA795" s="115" t="s">
        <v>18</v>
      </c>
      <c r="CB795" s="115" t="s">
        <v>23</v>
      </c>
      <c r="CC795" s="21" t="str">
        <f t="shared" si="39"/>
        <v>RM</v>
      </c>
      <c r="CD795" s="21" t="str">
        <f t="shared" si="40"/>
        <v>C</v>
      </c>
      <c r="CE795" s="21" t="str">
        <f t="shared" si="41"/>
        <v>OECD_EU15</v>
      </c>
      <c r="CF795" s="21">
        <f>IF(ISNUMBER(Table1[[#This Row],[concrete]]),Table1[[#This Row],[concrete]],IF(AND(ISNUMBER(Table1[[#This Row],[cement]]),ISNUMBER(Table1[[#This Row],[aggregates]])),Table1[[#This Row],[cement]]+Table1[[#This Row],[aggregates]],""))</f>
        <v>962.39</v>
      </c>
    </row>
    <row r="796" spans="1:84">
      <c r="A796" s="10">
        <v>794</v>
      </c>
      <c r="B796" s="21" t="s">
        <v>1397</v>
      </c>
      <c r="C796" s="21"/>
      <c r="D796" s="39">
        <v>1960</v>
      </c>
      <c r="E796" s="10">
        <v>1990</v>
      </c>
      <c r="F796" s="39">
        <v>79.269375000000011</v>
      </c>
      <c r="J796" s="120">
        <v>3.4140625</v>
      </c>
      <c r="M796" s="120">
        <v>1302.2931249999999</v>
      </c>
      <c r="Q796" s="120">
        <v>53.90625</v>
      </c>
      <c r="S796" s="120">
        <v>30.625</v>
      </c>
      <c r="AJ796" s="120">
        <v>5.8583333333333334</v>
      </c>
      <c r="AK796" s="120">
        <v>59.375</v>
      </c>
      <c r="AL796" s="21" t="s">
        <v>1482</v>
      </c>
      <c r="AM796" s="39">
        <v>4</v>
      </c>
      <c r="AN796" s="21" t="s">
        <v>118</v>
      </c>
      <c r="AO796" s="21" t="s">
        <v>24</v>
      </c>
      <c r="AP796" s="21" t="s">
        <v>763</v>
      </c>
      <c r="AQ796" s="21" t="s">
        <v>228</v>
      </c>
      <c r="AR796" s="21" t="s">
        <v>122</v>
      </c>
      <c r="AS796" s="21" t="s">
        <v>796</v>
      </c>
      <c r="AT796" s="39">
        <v>2008</v>
      </c>
      <c r="AU796" s="21" t="s">
        <v>797</v>
      </c>
      <c r="AV796" s="21" t="s">
        <v>798</v>
      </c>
      <c r="AW796" s="21" t="s">
        <v>126</v>
      </c>
      <c r="AX796" s="45" t="s">
        <v>1517</v>
      </c>
      <c r="AY796" s="21" t="str">
        <f>"https://doi.org/"&amp;Table1[[#This Row],[DOI]]</f>
        <v>https://doi.org/10.2791/38942</v>
      </c>
      <c r="AZ796" s="21" t="s">
        <v>1430</v>
      </c>
      <c r="BA796" s="21" t="s">
        <v>120</v>
      </c>
      <c r="BB796" s="21" t="s">
        <v>1431</v>
      </c>
      <c r="BC796" s="21" t="s">
        <v>120</v>
      </c>
      <c r="BD796" s="21" t="s">
        <v>120</v>
      </c>
      <c r="BE796" s="21" t="s">
        <v>1432</v>
      </c>
      <c r="BF796" s="21"/>
      <c r="BG796" s="21"/>
      <c r="BH796" s="21"/>
      <c r="BI796" s="21"/>
      <c r="BJ796" s="21"/>
      <c r="BK796" s="21"/>
      <c r="BL796" s="21"/>
      <c r="BM796" s="21"/>
      <c r="BN796" s="21"/>
      <c r="BO796" s="21"/>
      <c r="BP796" s="21"/>
      <c r="BQ796" s="21"/>
      <c r="BR796" s="21"/>
      <c r="BS796" s="21"/>
      <c r="BT796" s="21"/>
      <c r="BU796" s="21"/>
      <c r="BV796" s="21"/>
      <c r="BW796" s="50" t="s">
        <v>135</v>
      </c>
      <c r="BX796" s="23" t="str">
        <f>_xlfn.XLOOKUP(BW796,dimensions_items!$B$4:$B$35,dimensions_items!$C$4:$C$35,"NULL",0)</f>
        <v>R5.2OECD</v>
      </c>
      <c r="BY796" s="115" t="s">
        <v>29</v>
      </c>
      <c r="BZ796" s="21" t="s">
        <v>26</v>
      </c>
      <c r="CA796" s="115" t="s">
        <v>18</v>
      </c>
      <c r="CB796" s="115" t="s">
        <v>23</v>
      </c>
      <c r="CC796" s="21" t="str">
        <f t="shared" si="39"/>
        <v>RM</v>
      </c>
      <c r="CD796" s="21" t="str">
        <f t="shared" si="40"/>
        <v>C</v>
      </c>
      <c r="CE796" s="21" t="str">
        <f t="shared" si="41"/>
        <v>OECD_EU15</v>
      </c>
      <c r="CF796" s="21">
        <f>IF(ISNUMBER(Table1[[#This Row],[concrete]]),Table1[[#This Row],[concrete]],IF(AND(ISNUMBER(Table1[[#This Row],[cement]]),ISNUMBER(Table1[[#This Row],[aggregates]])),Table1[[#This Row],[cement]]+Table1[[#This Row],[aggregates]],""))</f>
        <v>1302.2931249999999</v>
      </c>
    </row>
    <row r="797" spans="1:84">
      <c r="A797" s="10">
        <v>795</v>
      </c>
      <c r="B797" s="21" t="s">
        <v>1397</v>
      </c>
      <c r="C797" s="21"/>
      <c r="D797" s="39">
        <v>1970</v>
      </c>
      <c r="J797" s="120">
        <v>57.90234375</v>
      </c>
      <c r="M797" s="120">
        <v>129.6875</v>
      </c>
      <c r="Q797" s="120">
        <v>38.541666666666664</v>
      </c>
      <c r="S797" s="120">
        <v>46.302083333333336</v>
      </c>
      <c r="AJ797" s="120">
        <v>14.354166666666666</v>
      </c>
      <c r="AK797" s="120">
        <v>13.020833333333334</v>
      </c>
      <c r="AL797" s="21" t="s">
        <v>1483</v>
      </c>
      <c r="AM797" s="39">
        <v>4</v>
      </c>
      <c r="AN797" s="21" t="s">
        <v>118</v>
      </c>
      <c r="AO797" s="21" t="s">
        <v>24</v>
      </c>
      <c r="AP797" s="21" t="s">
        <v>763</v>
      </c>
      <c r="AQ797" s="21" t="s">
        <v>228</v>
      </c>
      <c r="AR797" s="21" t="s">
        <v>122</v>
      </c>
      <c r="AS797" s="21" t="s">
        <v>796</v>
      </c>
      <c r="AT797" s="39">
        <v>2008</v>
      </c>
      <c r="AU797" s="21" t="s">
        <v>797</v>
      </c>
      <c r="AV797" s="21" t="s">
        <v>798</v>
      </c>
      <c r="AW797" s="21" t="s">
        <v>126</v>
      </c>
      <c r="AX797" s="45" t="s">
        <v>1517</v>
      </c>
      <c r="AY797" s="21" t="str">
        <f>"https://doi.org/"&amp;Table1[[#This Row],[DOI]]</f>
        <v>https://doi.org/10.2791/38942</v>
      </c>
      <c r="AZ797" s="21" t="s">
        <v>1430</v>
      </c>
      <c r="BA797" s="21" t="s">
        <v>120</v>
      </c>
      <c r="BB797" s="21" t="s">
        <v>1431</v>
      </c>
      <c r="BC797" s="21" t="s">
        <v>120</v>
      </c>
      <c r="BD797" s="21" t="s">
        <v>120</v>
      </c>
      <c r="BE797" s="21" t="s">
        <v>1432</v>
      </c>
      <c r="BF797" s="21"/>
      <c r="BG797" s="21"/>
      <c r="BH797" s="21"/>
      <c r="BI797" s="21"/>
      <c r="BJ797" s="21"/>
      <c r="BK797" s="21"/>
      <c r="BL797" s="21"/>
      <c r="BM797" s="21"/>
      <c r="BN797" s="21"/>
      <c r="BO797" s="21"/>
      <c r="BP797" s="21"/>
      <c r="BQ797" s="21"/>
      <c r="BR797" s="21"/>
      <c r="BS797" s="21"/>
      <c r="BT797" s="21"/>
      <c r="BU797" s="21"/>
      <c r="BV797" s="21"/>
      <c r="BW797" s="50" t="s">
        <v>135</v>
      </c>
      <c r="BX797" s="23" t="str">
        <f>_xlfn.XLOOKUP(BW797,dimensions_items!$B$4:$B$35,dimensions_items!$C$4:$C$35,"NULL",0)</f>
        <v>R5.2OECD</v>
      </c>
      <c r="BY797" s="115" t="s">
        <v>29</v>
      </c>
      <c r="BZ797" s="21" t="s">
        <v>1598</v>
      </c>
      <c r="CA797" s="115" t="s">
        <v>18</v>
      </c>
      <c r="CB797" s="115" t="s">
        <v>23</v>
      </c>
      <c r="CC797" s="21" t="str">
        <f t="shared" si="39"/>
        <v>RM</v>
      </c>
      <c r="CD797" s="21" t="str">
        <f t="shared" si="40"/>
        <v>T</v>
      </c>
      <c r="CE797" s="21" t="str">
        <f t="shared" si="41"/>
        <v>OECD_EU15</v>
      </c>
      <c r="CF797" s="21">
        <f>IF(ISNUMBER(Table1[[#This Row],[concrete]]),Table1[[#This Row],[concrete]],IF(AND(ISNUMBER(Table1[[#This Row],[cement]]),ISNUMBER(Table1[[#This Row],[aggregates]])),Table1[[#This Row],[cement]]+Table1[[#This Row],[aggregates]],""))</f>
        <v>129.6875</v>
      </c>
    </row>
    <row r="798" spans="1:84">
      <c r="A798" s="10">
        <v>796</v>
      </c>
      <c r="B798" s="21" t="s">
        <v>1397</v>
      </c>
      <c r="C798" s="21"/>
      <c r="D798" s="39">
        <v>2006</v>
      </c>
      <c r="J798" s="120">
        <v>57.90234375</v>
      </c>
      <c r="M798" s="120">
        <v>129.6875</v>
      </c>
      <c r="Q798" s="120">
        <v>38.541666666666664</v>
      </c>
      <c r="S798" s="120">
        <v>46.302083333333336</v>
      </c>
      <c r="AJ798" s="120">
        <v>13.671875</v>
      </c>
      <c r="AK798" s="120">
        <v>13.020833333333334</v>
      </c>
      <c r="AL798" s="21" t="s">
        <v>1484</v>
      </c>
      <c r="AM798" s="39">
        <v>4</v>
      </c>
      <c r="AN798" s="21" t="s">
        <v>118</v>
      </c>
      <c r="AO798" s="21" t="s">
        <v>24</v>
      </c>
      <c r="AP798" s="21" t="s">
        <v>763</v>
      </c>
      <c r="AQ798" s="21" t="s">
        <v>228</v>
      </c>
      <c r="AR798" s="21" t="s">
        <v>122</v>
      </c>
      <c r="AS798" s="21" t="s">
        <v>796</v>
      </c>
      <c r="AT798" s="39">
        <v>2008</v>
      </c>
      <c r="AU798" s="21" t="s">
        <v>797</v>
      </c>
      <c r="AV798" s="21" t="s">
        <v>798</v>
      </c>
      <c r="AW798" s="21" t="s">
        <v>126</v>
      </c>
      <c r="AX798" s="45" t="s">
        <v>1517</v>
      </c>
      <c r="AY798" s="21" t="str">
        <f>"https://doi.org/"&amp;Table1[[#This Row],[DOI]]</f>
        <v>https://doi.org/10.2791/38942</v>
      </c>
      <c r="AZ798" s="21" t="s">
        <v>1430</v>
      </c>
      <c r="BA798" s="21" t="s">
        <v>120</v>
      </c>
      <c r="BB798" s="21" t="s">
        <v>1431</v>
      </c>
      <c r="BC798" s="21" t="s">
        <v>120</v>
      </c>
      <c r="BD798" s="21" t="s">
        <v>120</v>
      </c>
      <c r="BE798" s="21" t="s">
        <v>1432</v>
      </c>
      <c r="BF798" s="21"/>
      <c r="BG798" s="21"/>
      <c r="BH798" s="21"/>
      <c r="BI798" s="21"/>
      <c r="BJ798" s="21"/>
      <c r="BK798" s="21"/>
      <c r="BL798" s="21"/>
      <c r="BM798" s="21"/>
      <c r="BN798" s="21"/>
      <c r="BO798" s="21"/>
      <c r="BP798" s="21"/>
      <c r="BQ798" s="21"/>
      <c r="BR798" s="21"/>
      <c r="BS798" s="21"/>
      <c r="BT798" s="21"/>
      <c r="BU798" s="21"/>
      <c r="BV798" s="21"/>
      <c r="BW798" s="50" t="s">
        <v>135</v>
      </c>
      <c r="BX798" s="23" t="str">
        <f>_xlfn.XLOOKUP(BW798,dimensions_items!$B$4:$B$35,dimensions_items!$C$4:$C$35,"NULL",0)</f>
        <v>R5.2OECD</v>
      </c>
      <c r="BY798" s="115" t="s">
        <v>29</v>
      </c>
      <c r="BZ798" s="21" t="s">
        <v>1598</v>
      </c>
      <c r="CA798" s="115" t="s">
        <v>18</v>
      </c>
      <c r="CB798" s="115" t="s">
        <v>23</v>
      </c>
      <c r="CC798" s="21" t="str">
        <f t="shared" si="39"/>
        <v>RM</v>
      </c>
      <c r="CD798" s="21" t="str">
        <f t="shared" si="40"/>
        <v>T</v>
      </c>
      <c r="CE798" s="21" t="str">
        <f t="shared" si="41"/>
        <v>OECD_EU15</v>
      </c>
      <c r="CF798" s="21">
        <f>IF(ISNUMBER(Table1[[#This Row],[concrete]]),Table1[[#This Row],[concrete]],IF(AND(ISNUMBER(Table1[[#This Row],[cement]]),ISNUMBER(Table1[[#This Row],[aggregates]])),Table1[[#This Row],[cement]]+Table1[[#This Row],[aggregates]],""))</f>
        <v>129.6875</v>
      </c>
    </row>
    <row r="799" spans="1:84">
      <c r="A799" s="10">
        <v>797</v>
      </c>
      <c r="B799" s="21" t="s">
        <v>1397</v>
      </c>
      <c r="C799" s="21"/>
      <c r="D799" s="39">
        <v>1980</v>
      </c>
      <c r="F799" s="39">
        <v>36.766250000000007</v>
      </c>
      <c r="J799" s="120">
        <v>9.0169270833333339</v>
      </c>
      <c r="M799" s="120">
        <v>641.67124999999999</v>
      </c>
      <c r="P799" s="120">
        <v>339.84375</v>
      </c>
      <c r="Q799" s="120">
        <v>69.244791666666671</v>
      </c>
      <c r="S799" s="120">
        <v>30.625</v>
      </c>
      <c r="AJ799" s="120">
        <v>14.9375</v>
      </c>
      <c r="AK799" s="120">
        <v>62.5</v>
      </c>
      <c r="AL799" s="21" t="s">
        <v>1485</v>
      </c>
      <c r="AM799" s="39">
        <v>4</v>
      </c>
      <c r="AN799" s="21" t="s">
        <v>118</v>
      </c>
      <c r="AO799" s="21" t="s">
        <v>24</v>
      </c>
      <c r="AP799" s="21" t="s">
        <v>763</v>
      </c>
      <c r="AQ799" s="21" t="s">
        <v>228</v>
      </c>
      <c r="AR799" s="21" t="s">
        <v>122</v>
      </c>
      <c r="AS799" s="21" t="s">
        <v>796</v>
      </c>
      <c r="AT799" s="39">
        <v>2008</v>
      </c>
      <c r="AU799" s="21" t="s">
        <v>797</v>
      </c>
      <c r="AV799" s="21" t="s">
        <v>798</v>
      </c>
      <c r="AW799" s="21" t="s">
        <v>126</v>
      </c>
      <c r="AX799" s="45" t="s">
        <v>1517</v>
      </c>
      <c r="AY799" s="21" t="str">
        <f>"https://doi.org/"&amp;Table1[[#This Row],[DOI]]</f>
        <v>https://doi.org/10.2791/38942</v>
      </c>
      <c r="AZ799" s="21" t="s">
        <v>1430</v>
      </c>
      <c r="BA799" s="21" t="s">
        <v>120</v>
      </c>
      <c r="BB799" s="21" t="s">
        <v>1431</v>
      </c>
      <c r="BC799" s="21" t="s">
        <v>120</v>
      </c>
      <c r="BD799" s="21" t="s">
        <v>120</v>
      </c>
      <c r="BE799" s="21" t="s">
        <v>1432</v>
      </c>
      <c r="BF799" s="21"/>
      <c r="BG799" s="21"/>
      <c r="BH799" s="21"/>
      <c r="BI799" s="21"/>
      <c r="BJ799" s="21"/>
      <c r="BK799" s="21"/>
      <c r="BL799" s="21"/>
      <c r="BM799" s="21"/>
      <c r="BN799" s="21"/>
      <c r="BO799" s="21"/>
      <c r="BP799" s="21"/>
      <c r="BQ799" s="21"/>
      <c r="BR799" s="21"/>
      <c r="BS799" s="21"/>
      <c r="BT799" s="21"/>
      <c r="BU799" s="21"/>
      <c r="BV799" s="21"/>
      <c r="BW799" s="50" t="s">
        <v>135</v>
      </c>
      <c r="BX799" s="23" t="str">
        <f>_xlfn.XLOOKUP(BW799,dimensions_items!$B$4:$B$35,dimensions_items!$C$4:$C$35,"NULL",0)</f>
        <v>R5.2OECD</v>
      </c>
      <c r="BY799" s="115" t="s">
        <v>29</v>
      </c>
      <c r="BZ799" s="21" t="s">
        <v>26</v>
      </c>
      <c r="CA799" s="115" t="s">
        <v>18</v>
      </c>
      <c r="CB799" s="115" t="s">
        <v>23</v>
      </c>
      <c r="CC799" s="21" t="str">
        <f t="shared" si="39"/>
        <v>RM</v>
      </c>
      <c r="CD799" s="21" t="str">
        <f t="shared" si="40"/>
        <v>C</v>
      </c>
      <c r="CE799" s="21" t="str">
        <f t="shared" si="41"/>
        <v>OECD_EU15</v>
      </c>
      <c r="CF799" s="21">
        <f>IF(ISNUMBER(Table1[[#This Row],[concrete]]),Table1[[#This Row],[concrete]],IF(AND(ISNUMBER(Table1[[#This Row],[cement]]),ISNUMBER(Table1[[#This Row],[aggregates]])),Table1[[#This Row],[cement]]+Table1[[#This Row],[aggregates]],""))</f>
        <v>641.67124999999999</v>
      </c>
    </row>
    <row r="800" spans="1:84">
      <c r="A800" s="10">
        <v>798</v>
      </c>
      <c r="B800" s="21" t="s">
        <v>1397</v>
      </c>
      <c r="C800" s="21"/>
      <c r="D800" s="39">
        <v>2006</v>
      </c>
      <c r="F800" s="39">
        <v>36.766250000000007</v>
      </c>
      <c r="J800" s="120">
        <v>9.0169270833333339</v>
      </c>
      <c r="M800" s="120">
        <v>641.67124999999999</v>
      </c>
      <c r="P800" s="120">
        <v>339.84375</v>
      </c>
      <c r="Q800" s="120">
        <v>69.244791666666671</v>
      </c>
      <c r="S800" s="120">
        <v>30.625</v>
      </c>
      <c r="AJ800" s="120">
        <v>13.15625</v>
      </c>
      <c r="AK800" s="120">
        <v>62.5</v>
      </c>
      <c r="AL800" s="21" t="s">
        <v>1486</v>
      </c>
      <c r="AM800" s="39">
        <v>4</v>
      </c>
      <c r="AN800" s="21" t="s">
        <v>118</v>
      </c>
      <c r="AO800" s="21" t="s">
        <v>24</v>
      </c>
      <c r="AP800" s="21" t="s">
        <v>763</v>
      </c>
      <c r="AQ800" s="21" t="s">
        <v>228</v>
      </c>
      <c r="AR800" s="21" t="s">
        <v>122</v>
      </c>
      <c r="AS800" s="21" t="s">
        <v>796</v>
      </c>
      <c r="AT800" s="39">
        <v>2008</v>
      </c>
      <c r="AU800" s="21" t="s">
        <v>797</v>
      </c>
      <c r="AV800" s="21" t="s">
        <v>798</v>
      </c>
      <c r="AW800" s="21" t="s">
        <v>126</v>
      </c>
      <c r="AX800" s="45" t="s">
        <v>1517</v>
      </c>
      <c r="AY800" s="21" t="str">
        <f>"https://doi.org/"&amp;Table1[[#This Row],[DOI]]</f>
        <v>https://doi.org/10.2791/38942</v>
      </c>
      <c r="AZ800" s="21" t="s">
        <v>1430</v>
      </c>
      <c r="BA800" s="21" t="s">
        <v>120</v>
      </c>
      <c r="BB800" s="21" t="s">
        <v>1431</v>
      </c>
      <c r="BC800" s="21" t="s">
        <v>120</v>
      </c>
      <c r="BD800" s="21" t="s">
        <v>120</v>
      </c>
      <c r="BE800" s="21" t="s">
        <v>1432</v>
      </c>
      <c r="BF800" s="21"/>
      <c r="BG800" s="21"/>
      <c r="BH800" s="21"/>
      <c r="BI800" s="21"/>
      <c r="BJ800" s="21"/>
      <c r="BK800" s="21"/>
      <c r="BL800" s="21"/>
      <c r="BM800" s="21"/>
      <c r="BN800" s="21"/>
      <c r="BO800" s="21"/>
      <c r="BP800" s="21"/>
      <c r="BQ800" s="21"/>
      <c r="BR800" s="21"/>
      <c r="BS800" s="21"/>
      <c r="BT800" s="21"/>
      <c r="BU800" s="21"/>
      <c r="BV800" s="21"/>
      <c r="BW800" s="50" t="s">
        <v>135</v>
      </c>
      <c r="BX800" s="23" t="str">
        <f>_xlfn.XLOOKUP(BW800,dimensions_items!$B$4:$B$35,dimensions_items!$C$4:$C$35,"NULL",0)</f>
        <v>R5.2OECD</v>
      </c>
      <c r="BY800" s="115" t="s">
        <v>29</v>
      </c>
      <c r="BZ800" s="21" t="s">
        <v>26</v>
      </c>
      <c r="CA800" s="115" t="s">
        <v>18</v>
      </c>
      <c r="CB800" s="115" t="s">
        <v>23</v>
      </c>
      <c r="CC800" s="21" t="str">
        <f t="shared" si="39"/>
        <v>RM</v>
      </c>
      <c r="CD800" s="21" t="str">
        <f t="shared" si="40"/>
        <v>C</v>
      </c>
      <c r="CE800" s="21" t="str">
        <f t="shared" si="41"/>
        <v>OECD_EU15</v>
      </c>
      <c r="CF800" s="21">
        <f>IF(ISNUMBER(Table1[[#This Row],[concrete]]),Table1[[#This Row],[concrete]],IF(AND(ISNUMBER(Table1[[#This Row],[cement]]),ISNUMBER(Table1[[#This Row],[aggregates]])),Table1[[#This Row],[cement]]+Table1[[#This Row],[aggregates]],""))</f>
        <v>641.67124999999999</v>
      </c>
    </row>
    <row r="801" spans="1:84">
      <c r="A801" s="10">
        <v>799</v>
      </c>
      <c r="B801" s="21" t="s">
        <v>1397</v>
      </c>
      <c r="C801" s="21"/>
      <c r="D801" s="39">
        <v>1960</v>
      </c>
      <c r="E801" s="10">
        <v>1990</v>
      </c>
      <c r="F801" s="39">
        <v>83.821785714285724</v>
      </c>
      <c r="M801" s="120">
        <v>1265.4639285714286</v>
      </c>
      <c r="Q801" s="120">
        <v>73.325892857142861</v>
      </c>
      <c r="S801" s="120">
        <v>27.25</v>
      </c>
      <c r="V801" s="120">
        <v>0.3392857142857143</v>
      </c>
      <c r="AJ801" s="120">
        <v>5.541666666666667</v>
      </c>
      <c r="AK801" s="120">
        <v>49.479166666666664</v>
      </c>
      <c r="AL801" s="21" t="s">
        <v>1487</v>
      </c>
      <c r="AM801" s="39">
        <v>7</v>
      </c>
      <c r="AN801" s="21" t="s">
        <v>118</v>
      </c>
      <c r="AO801" s="21" t="s">
        <v>24</v>
      </c>
      <c r="AP801" s="21" t="s">
        <v>763</v>
      </c>
      <c r="AQ801" s="21" t="s">
        <v>228</v>
      </c>
      <c r="AR801" s="21" t="s">
        <v>122</v>
      </c>
      <c r="AS801" s="21" t="s">
        <v>796</v>
      </c>
      <c r="AT801" s="39">
        <v>2008</v>
      </c>
      <c r="AU801" s="21" t="s">
        <v>797</v>
      </c>
      <c r="AV801" s="21" t="s">
        <v>798</v>
      </c>
      <c r="AW801" s="21" t="s">
        <v>126</v>
      </c>
      <c r="AX801" s="45" t="s">
        <v>1517</v>
      </c>
      <c r="AY801" s="21" t="str">
        <f>"https://doi.org/"&amp;Table1[[#This Row],[DOI]]</f>
        <v>https://doi.org/10.2791/38942</v>
      </c>
      <c r="AZ801" s="21" t="s">
        <v>1430</v>
      </c>
      <c r="BA801" s="21" t="s">
        <v>120</v>
      </c>
      <c r="BB801" s="21" t="s">
        <v>1431</v>
      </c>
      <c r="BC801" s="21" t="s">
        <v>120</v>
      </c>
      <c r="BD801" s="21" t="s">
        <v>120</v>
      </c>
      <c r="BE801" s="21" t="s">
        <v>1432</v>
      </c>
      <c r="BF801" s="21"/>
      <c r="BG801" s="21"/>
      <c r="BH801" s="21"/>
      <c r="BI801" s="21"/>
      <c r="BJ801" s="21"/>
      <c r="BK801" s="21"/>
      <c r="BL801" s="21"/>
      <c r="BM801" s="21"/>
      <c r="BN801" s="21"/>
      <c r="BO801" s="21"/>
      <c r="BP801" s="21"/>
      <c r="BQ801" s="21"/>
      <c r="BR801" s="21"/>
      <c r="BS801" s="21"/>
      <c r="BT801" s="21"/>
      <c r="BU801" s="21"/>
      <c r="BV801" s="21"/>
      <c r="BW801" s="50" t="s">
        <v>135</v>
      </c>
      <c r="BX801" s="23" t="str">
        <f>_xlfn.XLOOKUP(BW801,dimensions_items!$B$4:$B$35,dimensions_items!$C$4:$C$35,"NULL",0)</f>
        <v>R5.2OECD</v>
      </c>
      <c r="BY801" s="113" t="s">
        <v>33</v>
      </c>
      <c r="BZ801" s="21" t="s">
        <v>26</v>
      </c>
      <c r="CA801" s="115" t="s">
        <v>18</v>
      </c>
      <c r="CB801" s="115" t="s">
        <v>23</v>
      </c>
      <c r="CC801" s="21" t="str">
        <f t="shared" si="39"/>
        <v>RM</v>
      </c>
      <c r="CD801" s="21" t="str">
        <f t="shared" si="40"/>
        <v>C</v>
      </c>
      <c r="CE801" s="21" t="str">
        <f t="shared" si="41"/>
        <v>OECD_EU15</v>
      </c>
      <c r="CF801" s="21">
        <f>IF(ISNUMBER(Table1[[#This Row],[concrete]]),Table1[[#This Row],[concrete]],IF(AND(ISNUMBER(Table1[[#This Row],[cement]]),ISNUMBER(Table1[[#This Row],[aggregates]])),Table1[[#This Row],[cement]]+Table1[[#This Row],[aggregates]],""))</f>
        <v>1265.4639285714286</v>
      </c>
    </row>
    <row r="802" spans="1:84">
      <c r="A802" s="10">
        <v>800</v>
      </c>
      <c r="B802" s="21" t="s">
        <v>1397</v>
      </c>
      <c r="C802" s="21"/>
      <c r="D802" s="39">
        <v>1950</v>
      </c>
      <c r="E802" s="10">
        <v>1990</v>
      </c>
      <c r="F802" s="39">
        <v>61.38986666666667</v>
      </c>
      <c r="M802" s="120">
        <v>930.07680000000005</v>
      </c>
      <c r="Q802" s="120">
        <v>50.444444444444443</v>
      </c>
      <c r="S802" s="120">
        <v>20.16</v>
      </c>
      <c r="V802" s="120">
        <v>0.24</v>
      </c>
      <c r="AJ802" s="120">
        <v>7.6355555555555554</v>
      </c>
      <c r="AK802" s="120">
        <v>35</v>
      </c>
      <c r="AL802" s="21" t="s">
        <v>1395</v>
      </c>
      <c r="AM802" s="39">
        <v>10</v>
      </c>
      <c r="AN802" s="21" t="s">
        <v>118</v>
      </c>
      <c r="AO802" s="21" t="s">
        <v>24</v>
      </c>
      <c r="AP802" s="21" t="s">
        <v>763</v>
      </c>
      <c r="AQ802" s="21" t="s">
        <v>228</v>
      </c>
      <c r="AR802" s="21" t="s">
        <v>122</v>
      </c>
      <c r="AS802" s="21" t="s">
        <v>796</v>
      </c>
      <c r="AT802" s="39">
        <v>2008</v>
      </c>
      <c r="AU802" s="21" t="s">
        <v>797</v>
      </c>
      <c r="AV802" s="21" t="s">
        <v>798</v>
      </c>
      <c r="AW802" s="21" t="s">
        <v>126</v>
      </c>
      <c r="AX802" s="45" t="s">
        <v>1517</v>
      </c>
      <c r="AY802" s="21" t="str">
        <f>"https://doi.org/"&amp;Table1[[#This Row],[DOI]]</f>
        <v>https://doi.org/10.2791/38942</v>
      </c>
      <c r="AZ802" s="21" t="s">
        <v>1430</v>
      </c>
      <c r="BA802" s="21" t="s">
        <v>120</v>
      </c>
      <c r="BB802" s="21" t="s">
        <v>1431</v>
      </c>
      <c r="BC802" s="21" t="s">
        <v>120</v>
      </c>
      <c r="BD802" s="21" t="s">
        <v>120</v>
      </c>
      <c r="BE802" s="21" t="s">
        <v>1432</v>
      </c>
      <c r="BF802" s="21"/>
      <c r="BG802" s="21"/>
      <c r="BH802" s="21"/>
      <c r="BI802" s="21"/>
      <c r="BJ802" s="21"/>
      <c r="BK802" s="21"/>
      <c r="BL802" s="21"/>
      <c r="BM802" s="21"/>
      <c r="BN802" s="21"/>
      <c r="BO802" s="21"/>
      <c r="BP802" s="21"/>
      <c r="BQ802" s="21"/>
      <c r="BR802" s="21"/>
      <c r="BS802" s="21"/>
      <c r="BT802" s="21"/>
      <c r="BU802" s="21"/>
      <c r="BV802" s="21"/>
      <c r="BW802" s="50" t="s">
        <v>135</v>
      </c>
      <c r="BX802" s="23" t="str">
        <f>_xlfn.XLOOKUP(BW802,dimensions_items!$B$4:$B$35,dimensions_items!$C$4:$C$35,"NULL",0)</f>
        <v>R5.2OECD</v>
      </c>
      <c r="BY802" s="113" t="s">
        <v>37</v>
      </c>
      <c r="BZ802" s="21" t="s">
        <v>26</v>
      </c>
      <c r="CA802" s="115" t="s">
        <v>18</v>
      </c>
      <c r="CB802" s="115" t="s">
        <v>23</v>
      </c>
      <c r="CC802" s="21" t="str">
        <f t="shared" si="39"/>
        <v>RM</v>
      </c>
      <c r="CD802" s="21" t="str">
        <f t="shared" si="40"/>
        <v>C</v>
      </c>
      <c r="CE802" s="21" t="str">
        <f t="shared" si="41"/>
        <v>OECD_EU15</v>
      </c>
      <c r="CF802" s="21">
        <f>IF(ISNUMBER(Table1[[#This Row],[concrete]]),Table1[[#This Row],[concrete]],IF(AND(ISNUMBER(Table1[[#This Row],[cement]]),ISNUMBER(Table1[[#This Row],[aggregates]])),Table1[[#This Row],[cement]]+Table1[[#This Row],[aggregates]],""))</f>
        <v>930.07680000000005</v>
      </c>
    </row>
    <row r="803" spans="1:84">
      <c r="A803" s="10">
        <v>801</v>
      </c>
      <c r="B803" s="21" t="s">
        <v>1397</v>
      </c>
      <c r="C803" s="21"/>
      <c r="D803" s="39">
        <v>1960</v>
      </c>
      <c r="F803" s="39">
        <v>31.759786666666667</v>
      </c>
      <c r="J803" s="120">
        <v>2.4</v>
      </c>
      <c r="M803" s="120">
        <v>513.73354666666671</v>
      </c>
      <c r="P803" s="120">
        <v>304</v>
      </c>
      <c r="Q803" s="120">
        <v>56.444444444444443</v>
      </c>
      <c r="S803" s="120">
        <v>20.16</v>
      </c>
      <c r="V803" s="120">
        <v>0.24</v>
      </c>
      <c r="AJ803" s="120">
        <v>7.5182222222222226</v>
      </c>
      <c r="AK803" s="120">
        <v>49.222222222222221</v>
      </c>
      <c r="AL803" s="21" t="s">
        <v>1488</v>
      </c>
      <c r="AM803" s="39">
        <v>10</v>
      </c>
      <c r="AN803" s="21" t="s">
        <v>118</v>
      </c>
      <c r="AO803" s="21" t="s">
        <v>24</v>
      </c>
      <c r="AP803" s="21" t="s">
        <v>763</v>
      </c>
      <c r="AQ803" s="21" t="s">
        <v>228</v>
      </c>
      <c r="AR803" s="21" t="s">
        <v>122</v>
      </c>
      <c r="AS803" s="21" t="s">
        <v>796</v>
      </c>
      <c r="AT803" s="39">
        <v>2008</v>
      </c>
      <c r="AU803" s="21" t="s">
        <v>797</v>
      </c>
      <c r="AV803" s="21" t="s">
        <v>798</v>
      </c>
      <c r="AW803" s="21" t="s">
        <v>126</v>
      </c>
      <c r="AX803" s="45" t="s">
        <v>1517</v>
      </c>
      <c r="AY803" s="21" t="str">
        <f>"https://doi.org/"&amp;Table1[[#This Row],[DOI]]</f>
        <v>https://doi.org/10.2791/38942</v>
      </c>
      <c r="AZ803" s="21" t="s">
        <v>1430</v>
      </c>
      <c r="BA803" s="21" t="s">
        <v>120</v>
      </c>
      <c r="BB803" s="21" t="s">
        <v>1431</v>
      </c>
      <c r="BC803" s="21" t="s">
        <v>120</v>
      </c>
      <c r="BD803" s="21" t="s">
        <v>120</v>
      </c>
      <c r="BE803" s="21" t="s">
        <v>1432</v>
      </c>
      <c r="BF803" s="21"/>
      <c r="BG803" s="21"/>
      <c r="BH803" s="21"/>
      <c r="BI803" s="21"/>
      <c r="BJ803" s="21"/>
      <c r="BK803" s="21"/>
      <c r="BL803" s="21"/>
      <c r="BM803" s="21"/>
      <c r="BN803" s="21"/>
      <c r="BO803" s="21"/>
      <c r="BP803" s="21"/>
      <c r="BQ803" s="21"/>
      <c r="BR803" s="21"/>
      <c r="BS803" s="21"/>
      <c r="BT803" s="21"/>
      <c r="BU803" s="21"/>
      <c r="BV803" s="21"/>
      <c r="BW803" s="50" t="s">
        <v>135</v>
      </c>
      <c r="BX803" s="23" t="str">
        <f>_xlfn.XLOOKUP(BW803,dimensions_items!$B$4:$B$35,dimensions_items!$C$4:$C$35,"NULL",0)</f>
        <v>R5.2OECD</v>
      </c>
      <c r="BY803" s="113" t="s">
        <v>37</v>
      </c>
      <c r="BZ803" s="21" t="s">
        <v>26</v>
      </c>
      <c r="CA803" s="115" t="s">
        <v>18</v>
      </c>
      <c r="CB803" s="115" t="s">
        <v>23</v>
      </c>
      <c r="CC803" s="21" t="str">
        <f t="shared" si="39"/>
        <v>RM</v>
      </c>
      <c r="CD803" s="21" t="str">
        <f t="shared" si="40"/>
        <v>C</v>
      </c>
      <c r="CE803" s="21" t="str">
        <f t="shared" si="41"/>
        <v>OECD_EU15</v>
      </c>
      <c r="CF803" s="21">
        <f>IF(ISNUMBER(Table1[[#This Row],[concrete]]),Table1[[#This Row],[concrete]],IF(AND(ISNUMBER(Table1[[#This Row],[cement]]),ISNUMBER(Table1[[#This Row],[aggregates]])),Table1[[#This Row],[cement]]+Table1[[#This Row],[aggregates]],""))</f>
        <v>513.73354666666671</v>
      </c>
    </row>
    <row r="804" spans="1:84">
      <c r="A804" s="10">
        <v>802</v>
      </c>
      <c r="B804" s="21" t="s">
        <v>1397</v>
      </c>
      <c r="C804" s="21"/>
      <c r="D804" s="39">
        <v>2006</v>
      </c>
      <c r="F804" s="39">
        <v>31.759786666666667</v>
      </c>
      <c r="J804" s="120">
        <v>2.4</v>
      </c>
      <c r="M804" s="120">
        <v>513.73354666666671</v>
      </c>
      <c r="P804" s="120">
        <v>304</v>
      </c>
      <c r="Q804" s="120">
        <v>56.444444444444443</v>
      </c>
      <c r="S804" s="120">
        <v>20.16</v>
      </c>
      <c r="V804" s="120">
        <v>0.24</v>
      </c>
      <c r="AJ804" s="120">
        <v>8.8693333333333335</v>
      </c>
      <c r="AK804" s="120">
        <v>49.222222222222221</v>
      </c>
      <c r="AL804" s="21" t="s">
        <v>1489</v>
      </c>
      <c r="AM804" s="39">
        <v>10</v>
      </c>
      <c r="AN804" s="21" t="s">
        <v>118</v>
      </c>
      <c r="AO804" s="21" t="s">
        <v>24</v>
      </c>
      <c r="AP804" s="21" t="s">
        <v>763</v>
      </c>
      <c r="AQ804" s="21" t="s">
        <v>228</v>
      </c>
      <c r="AR804" s="21" t="s">
        <v>122</v>
      </c>
      <c r="AS804" s="21" t="s">
        <v>796</v>
      </c>
      <c r="AT804" s="39">
        <v>2008</v>
      </c>
      <c r="AU804" s="21" t="s">
        <v>797</v>
      </c>
      <c r="AV804" s="21" t="s">
        <v>798</v>
      </c>
      <c r="AW804" s="21" t="s">
        <v>126</v>
      </c>
      <c r="AX804" s="45" t="s">
        <v>1517</v>
      </c>
      <c r="AY804" s="21" t="str">
        <f>"https://doi.org/"&amp;Table1[[#This Row],[DOI]]</f>
        <v>https://doi.org/10.2791/38942</v>
      </c>
      <c r="AZ804" s="21" t="s">
        <v>1430</v>
      </c>
      <c r="BA804" s="21" t="s">
        <v>120</v>
      </c>
      <c r="BB804" s="21" t="s">
        <v>1431</v>
      </c>
      <c r="BC804" s="21" t="s">
        <v>120</v>
      </c>
      <c r="BD804" s="21" t="s">
        <v>120</v>
      </c>
      <c r="BE804" s="21" t="s">
        <v>1432</v>
      </c>
      <c r="BF804" s="21"/>
      <c r="BG804" s="21"/>
      <c r="BH804" s="21"/>
      <c r="BI804" s="21"/>
      <c r="BJ804" s="21"/>
      <c r="BK804" s="21"/>
      <c r="BL804" s="21"/>
      <c r="BM804" s="21"/>
      <c r="BN804" s="21"/>
      <c r="BO804" s="21"/>
      <c r="BP804" s="21"/>
      <c r="BQ804" s="21"/>
      <c r="BR804" s="21"/>
      <c r="BS804" s="21"/>
      <c r="BT804" s="21"/>
      <c r="BU804" s="21"/>
      <c r="BV804" s="21"/>
      <c r="BW804" s="50" t="s">
        <v>135</v>
      </c>
      <c r="BX804" s="23" t="str">
        <f>_xlfn.XLOOKUP(BW804,dimensions_items!$B$4:$B$35,dimensions_items!$C$4:$C$35,"NULL",0)</f>
        <v>R5.2OECD</v>
      </c>
      <c r="BY804" s="113" t="s">
        <v>37</v>
      </c>
      <c r="BZ804" s="21" t="s">
        <v>26</v>
      </c>
      <c r="CA804" s="115" t="s">
        <v>18</v>
      </c>
      <c r="CB804" s="115" t="s">
        <v>23</v>
      </c>
      <c r="CC804" s="21" t="str">
        <f t="shared" si="39"/>
        <v>RM</v>
      </c>
      <c r="CD804" s="21" t="str">
        <f t="shared" si="40"/>
        <v>C</v>
      </c>
      <c r="CE804" s="21" t="str">
        <f t="shared" si="41"/>
        <v>OECD_EU15</v>
      </c>
      <c r="CF804" s="21">
        <f>IF(ISNUMBER(Table1[[#This Row],[concrete]]),Table1[[#This Row],[concrete]],IF(AND(ISNUMBER(Table1[[#This Row],[cement]]),ISNUMBER(Table1[[#This Row],[aggregates]])),Table1[[#This Row],[cement]]+Table1[[#This Row],[aggregates]],""))</f>
        <v>513.73354666666671</v>
      </c>
    </row>
    <row r="805" spans="1:84">
      <c r="B805" s="21"/>
      <c r="C805" s="21"/>
      <c r="AL805" s="21"/>
      <c r="AN805" s="21"/>
      <c r="AO805" s="21"/>
      <c r="AP805" s="21"/>
      <c r="AQ805" s="21"/>
      <c r="AR805" s="21"/>
      <c r="AS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113"/>
      <c r="BY805" s="113"/>
      <c r="BZ805" s="21"/>
      <c r="CA805" s="21"/>
      <c r="CB805" s="21"/>
      <c r="CC805" s="21"/>
      <c r="CD805" s="21"/>
      <c r="CE805" s="21"/>
    </row>
    <row r="806" spans="1:84">
      <c r="B806" s="21"/>
      <c r="C806" s="21"/>
      <c r="AL806" s="21"/>
      <c r="AN806" s="21"/>
      <c r="AO806" s="21"/>
      <c r="AP806" s="21"/>
      <c r="AQ806" s="21"/>
      <c r="AR806" s="21"/>
      <c r="AS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113"/>
      <c r="BY806" s="113"/>
      <c r="BZ806" s="21"/>
      <c r="CA806" s="21"/>
      <c r="CB806" s="21"/>
      <c r="CC806" s="21"/>
      <c r="CD806" s="21"/>
      <c r="CE806" s="21"/>
    </row>
    <row r="807" spans="1:84">
      <c r="B807" s="21"/>
      <c r="C807" s="21"/>
      <c r="AL807" s="21"/>
      <c r="AN807" s="21"/>
      <c r="AO807" s="21"/>
      <c r="AP807" s="21"/>
      <c r="AQ807" s="21"/>
      <c r="AR807" s="21"/>
      <c r="AS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113"/>
      <c r="BY807" s="113"/>
      <c r="BZ807" s="21"/>
      <c r="CA807" s="21"/>
      <c r="CB807" s="21"/>
      <c r="CC807" s="21"/>
      <c r="CD807" s="21"/>
      <c r="CE807" s="21"/>
    </row>
    <row r="808" spans="1:84">
      <c r="B808" s="21"/>
      <c r="C808" s="21"/>
      <c r="AL808" s="21"/>
      <c r="AN808" s="21"/>
      <c r="AO808" s="21"/>
      <c r="AP808" s="21"/>
      <c r="AQ808" s="21"/>
      <c r="AR808" s="21"/>
      <c r="AS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113"/>
      <c r="BY808" s="113"/>
      <c r="BZ808" s="21"/>
      <c r="CA808" s="21"/>
      <c r="CB808" s="21"/>
      <c r="CC808" s="21"/>
      <c r="CD808" s="21"/>
      <c r="CE808" s="21"/>
    </row>
    <row r="809" spans="1:84">
      <c r="B809" s="21"/>
      <c r="C809" s="37"/>
      <c r="AL809" s="21"/>
      <c r="AN809" s="21"/>
      <c r="AO809" s="21"/>
      <c r="AP809" s="21"/>
      <c r="AQ809" s="21"/>
      <c r="AR809" s="21"/>
      <c r="AS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113"/>
      <c r="BY809" s="113"/>
      <c r="BZ809" s="21"/>
      <c r="CA809" s="21"/>
      <c r="CB809" s="21"/>
      <c r="CC809" s="21"/>
      <c r="CD809" s="21"/>
      <c r="CE809" s="21"/>
    </row>
    <row r="810" spans="1:84">
      <c r="B810" s="21"/>
      <c r="C810" s="21"/>
      <c r="AL810" s="21"/>
      <c r="AN810" s="21"/>
      <c r="AO810" s="21"/>
      <c r="AP810" s="21"/>
      <c r="AQ810" s="21"/>
      <c r="AR810" s="21"/>
      <c r="AS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113"/>
      <c r="BY810" s="113"/>
      <c r="BZ810" s="21"/>
      <c r="CA810" s="21"/>
      <c r="CB810" s="21"/>
      <c r="CC810" s="21"/>
      <c r="CD810" s="21"/>
      <c r="CE810" s="21"/>
    </row>
    <row r="811" spans="1:84">
      <c r="B811" s="21"/>
      <c r="C811" s="21"/>
      <c r="AL811" s="21"/>
      <c r="AN811" s="21"/>
      <c r="AO811" s="21"/>
      <c r="AP811" s="21"/>
      <c r="AQ811" s="21"/>
      <c r="AR811" s="21"/>
      <c r="AS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113"/>
      <c r="BY811" s="113"/>
      <c r="BZ811" s="21"/>
      <c r="CA811" s="21"/>
      <c r="CB811" s="21"/>
      <c r="CC811" s="21"/>
      <c r="CD811" s="21"/>
      <c r="CE811" s="21"/>
    </row>
    <row r="812" spans="1:84">
      <c r="B812" s="21"/>
      <c r="C812" s="21"/>
      <c r="AL812" s="21"/>
      <c r="AN812" s="21"/>
      <c r="AO812" s="21"/>
      <c r="AP812" s="21"/>
      <c r="AQ812" s="21"/>
      <c r="AR812" s="21"/>
      <c r="AS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113"/>
      <c r="BY812" s="113"/>
      <c r="BZ812" s="21"/>
      <c r="CA812" s="21"/>
      <c r="CB812" s="21"/>
      <c r="CC812" s="21"/>
      <c r="CD812" s="21"/>
      <c r="CE812" s="21"/>
    </row>
    <row r="813" spans="1:84">
      <c r="B813" s="21"/>
      <c r="C813" s="21"/>
      <c r="AL813" s="21"/>
      <c r="AN813" s="21"/>
      <c r="AO813" s="21"/>
      <c r="AP813" s="21"/>
      <c r="AQ813" s="21"/>
      <c r="AR813" s="21"/>
      <c r="AS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113"/>
      <c r="BY813" s="113"/>
      <c r="BZ813" s="21"/>
      <c r="CA813" s="21"/>
      <c r="CB813" s="21"/>
      <c r="CC813" s="21"/>
      <c r="CD813" s="21"/>
      <c r="CE813" s="21"/>
    </row>
    <row r="814" spans="1:84">
      <c r="B814" s="21"/>
      <c r="C814" s="21"/>
      <c r="AL814" s="21"/>
      <c r="AN814" s="21"/>
      <c r="AO814" s="21"/>
      <c r="AP814" s="21"/>
      <c r="AQ814" s="21"/>
      <c r="AR814" s="21"/>
      <c r="AS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113"/>
      <c r="BY814" s="113"/>
      <c r="BZ814" s="21"/>
      <c r="CA814" s="21"/>
      <c r="CB814" s="21"/>
      <c r="CC814" s="21"/>
      <c r="CD814" s="21"/>
      <c r="CE814" s="21"/>
    </row>
    <row r="815" spans="1:84">
      <c r="B815" s="21"/>
      <c r="C815" s="21"/>
      <c r="AL815" s="21"/>
      <c r="AN815" s="21"/>
      <c r="AO815" s="21"/>
      <c r="AP815" s="21"/>
      <c r="AQ815" s="21"/>
      <c r="AR815" s="21"/>
      <c r="AS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113"/>
      <c r="BY815" s="113"/>
      <c r="BZ815" s="21"/>
      <c r="CA815" s="21"/>
      <c r="CB815" s="21"/>
      <c r="CC815" s="21"/>
      <c r="CD815" s="21"/>
      <c r="CE815" s="21"/>
    </row>
    <row r="816" spans="1:84">
      <c r="B816" s="21"/>
      <c r="C816" s="21"/>
      <c r="AL816" s="21"/>
      <c r="AN816" s="21"/>
      <c r="AO816" s="21"/>
      <c r="AP816" s="21"/>
      <c r="AQ816" s="21"/>
      <c r="AR816" s="21"/>
      <c r="AS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113"/>
      <c r="BY816" s="113"/>
      <c r="BZ816" s="21"/>
      <c r="CA816" s="21"/>
      <c r="CB816" s="21"/>
      <c r="CC816" s="21"/>
      <c r="CD816" s="21"/>
      <c r="CE816" s="21"/>
    </row>
    <row r="817" spans="2:83">
      <c r="B817" s="21"/>
      <c r="C817" s="21"/>
      <c r="AL817" s="21"/>
      <c r="AN817" s="21"/>
      <c r="AO817" s="21"/>
      <c r="AP817" s="21"/>
      <c r="AQ817" s="21"/>
      <c r="AR817" s="21"/>
      <c r="AS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113"/>
      <c r="BY817" s="113"/>
      <c r="BZ817" s="21"/>
      <c r="CA817" s="21"/>
      <c r="CB817" s="21"/>
      <c r="CC817" s="21"/>
      <c r="CD817" s="21"/>
      <c r="CE817" s="21"/>
    </row>
    <row r="818" spans="2:83">
      <c r="B818" s="21"/>
      <c r="C818" s="21"/>
      <c r="AL818" s="21"/>
      <c r="AN818" s="21"/>
      <c r="AO818" s="21"/>
      <c r="AP818" s="21"/>
      <c r="AQ818" s="21"/>
      <c r="AR818" s="21"/>
      <c r="AS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113"/>
      <c r="BY818" s="113"/>
      <c r="BZ818" s="21"/>
      <c r="CA818" s="21"/>
      <c r="CB818" s="21"/>
      <c r="CC818" s="21"/>
      <c r="CD818" s="21"/>
      <c r="CE818" s="21"/>
    </row>
    <row r="819" spans="2:83">
      <c r="B819" s="21"/>
      <c r="C819" s="21"/>
      <c r="AL819" s="21"/>
      <c r="AN819" s="21"/>
      <c r="AO819" s="21"/>
      <c r="AP819" s="21"/>
      <c r="AQ819" s="21"/>
      <c r="AR819" s="21"/>
      <c r="AS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113"/>
      <c r="BY819" s="113"/>
      <c r="BZ819" s="21"/>
      <c r="CA819" s="21"/>
      <c r="CB819" s="21"/>
      <c r="CC819" s="21"/>
      <c r="CD819" s="21"/>
      <c r="CE819" s="21"/>
    </row>
    <row r="820" spans="2:83">
      <c r="B820" s="21"/>
      <c r="C820" s="21"/>
      <c r="AL820" s="21"/>
      <c r="AN820" s="21"/>
      <c r="AO820" s="21"/>
      <c r="AP820" s="21"/>
      <c r="AQ820" s="21"/>
      <c r="AR820" s="21"/>
      <c r="AS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113"/>
      <c r="BY820" s="113"/>
      <c r="BZ820" s="21"/>
      <c r="CA820" s="21"/>
      <c r="CB820" s="21"/>
      <c r="CC820" s="21"/>
      <c r="CD820" s="21"/>
      <c r="CE820" s="21"/>
    </row>
    <row r="821" spans="2:83">
      <c r="B821" s="21"/>
      <c r="C821" s="21"/>
      <c r="AL821" s="21"/>
      <c r="AN821" s="21"/>
      <c r="AO821" s="21"/>
      <c r="AP821" s="21"/>
      <c r="AQ821" s="21"/>
      <c r="AR821" s="21"/>
      <c r="AS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113"/>
      <c r="BY821" s="113"/>
      <c r="BZ821" s="21"/>
      <c r="CA821" s="21"/>
      <c r="CB821" s="21"/>
      <c r="CC821" s="21"/>
      <c r="CD821" s="21"/>
      <c r="CE821" s="21"/>
    </row>
    <row r="822" spans="2:83">
      <c r="B822" s="21"/>
      <c r="C822" s="21"/>
      <c r="AL822" s="21"/>
      <c r="AN822" s="21"/>
      <c r="AO822" s="21"/>
      <c r="AP822" s="21"/>
      <c r="AQ822" s="21"/>
      <c r="AR822" s="21"/>
      <c r="AS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113"/>
      <c r="BY822" s="113"/>
      <c r="BZ822" s="21"/>
      <c r="CA822" s="21"/>
      <c r="CB822" s="21"/>
      <c r="CC822" s="21"/>
      <c r="CD822" s="21"/>
      <c r="CE822" s="21"/>
    </row>
    <row r="823" spans="2:83">
      <c r="B823" s="21"/>
      <c r="C823" s="21"/>
      <c r="AL823" s="21"/>
      <c r="AN823" s="21"/>
      <c r="AO823" s="21"/>
      <c r="AP823" s="21"/>
      <c r="AQ823" s="21"/>
      <c r="AR823" s="21"/>
      <c r="AS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113"/>
      <c r="BY823" s="113"/>
      <c r="BZ823" s="21"/>
      <c r="CA823" s="21"/>
      <c r="CB823" s="21"/>
      <c r="CC823" s="21"/>
      <c r="CD823" s="21"/>
      <c r="CE823" s="21"/>
    </row>
    <row r="824" spans="2:83">
      <c r="B824" s="21"/>
      <c r="C824" s="21"/>
      <c r="AL824" s="21"/>
      <c r="AN824" s="21"/>
      <c r="AO824" s="21"/>
      <c r="AP824" s="21"/>
      <c r="AQ824" s="21"/>
      <c r="AR824" s="21"/>
      <c r="AS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113"/>
      <c r="BY824" s="113"/>
      <c r="BZ824" s="21"/>
      <c r="CA824" s="21"/>
      <c r="CB824" s="21"/>
      <c r="CC824" s="21"/>
      <c r="CD824" s="21"/>
      <c r="CE824" s="21"/>
    </row>
    <row r="825" spans="2:83">
      <c r="B825" s="21"/>
      <c r="C825" s="21"/>
      <c r="AL825" s="21"/>
      <c r="AN825" s="21"/>
      <c r="AO825" s="21"/>
      <c r="AP825" s="21"/>
      <c r="AQ825" s="21"/>
      <c r="AR825" s="21"/>
      <c r="AS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113"/>
      <c r="BY825" s="113"/>
      <c r="BZ825" s="21"/>
      <c r="CA825" s="21"/>
      <c r="CB825" s="21"/>
      <c r="CC825" s="21"/>
      <c r="CD825" s="21"/>
      <c r="CE825" s="21"/>
    </row>
    <row r="826" spans="2:83">
      <c r="B826" s="21"/>
      <c r="C826" s="21"/>
      <c r="AL826" s="21"/>
      <c r="AN826" s="21"/>
      <c r="AO826" s="21"/>
      <c r="AP826" s="21"/>
      <c r="AQ826" s="21"/>
      <c r="AR826" s="21"/>
      <c r="AS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113"/>
      <c r="BY826" s="113"/>
      <c r="BZ826" s="21"/>
      <c r="CA826" s="21"/>
      <c r="CB826" s="21"/>
      <c r="CC826" s="21"/>
      <c r="CD826" s="21"/>
      <c r="CE826" s="21"/>
    </row>
    <row r="827" spans="2:83">
      <c r="B827" s="21"/>
      <c r="C827" s="21"/>
      <c r="AL827" s="21"/>
      <c r="AN827" s="21"/>
      <c r="AO827" s="21"/>
      <c r="AP827" s="21"/>
      <c r="AQ827" s="21"/>
      <c r="AR827" s="21"/>
      <c r="AS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113"/>
      <c r="BY827" s="113"/>
      <c r="BZ827" s="21"/>
      <c r="CA827" s="21"/>
      <c r="CB827" s="21"/>
      <c r="CC827" s="21"/>
      <c r="CD827" s="21"/>
      <c r="CE827" s="21"/>
    </row>
    <row r="828" spans="2:83">
      <c r="B828" s="21"/>
      <c r="C828" s="21"/>
      <c r="AL828" s="21"/>
      <c r="AN828" s="21"/>
      <c r="AO828" s="21"/>
      <c r="AP828" s="21"/>
      <c r="AQ828" s="21"/>
      <c r="AR828" s="21"/>
      <c r="AS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113"/>
      <c r="BY828" s="113"/>
      <c r="BZ828" s="21"/>
      <c r="CA828" s="21"/>
      <c r="CB828" s="21"/>
      <c r="CC828" s="21"/>
      <c r="CD828" s="21"/>
      <c r="CE828" s="21"/>
    </row>
    <row r="829" spans="2:83">
      <c r="B829" s="21"/>
      <c r="C829" s="21"/>
      <c r="AL829" s="21"/>
      <c r="AN829" s="21"/>
      <c r="AO829" s="21"/>
      <c r="AP829" s="21"/>
      <c r="AQ829" s="21"/>
      <c r="AR829" s="21"/>
      <c r="AS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113"/>
      <c r="BY829" s="113"/>
      <c r="BZ829" s="21"/>
      <c r="CA829" s="21"/>
      <c r="CB829" s="21"/>
      <c r="CC829" s="21"/>
      <c r="CD829" s="21"/>
      <c r="CE829" s="21"/>
    </row>
    <row r="830" spans="2:83">
      <c r="B830" s="21"/>
      <c r="C830" s="21"/>
      <c r="AL830" s="21"/>
      <c r="AN830" s="21"/>
      <c r="AO830" s="21"/>
      <c r="AP830" s="21"/>
      <c r="AQ830" s="21"/>
      <c r="AR830" s="21"/>
      <c r="AS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113"/>
      <c r="BY830" s="113"/>
      <c r="BZ830" s="21"/>
      <c r="CA830" s="21"/>
      <c r="CB830" s="21"/>
      <c r="CC830" s="21"/>
      <c r="CD830" s="21"/>
      <c r="CE830" s="21"/>
    </row>
    <row r="831" spans="2:83">
      <c r="B831" s="21"/>
      <c r="C831" s="21"/>
      <c r="AL831" s="21"/>
      <c r="AN831" s="21"/>
      <c r="AO831" s="21"/>
      <c r="AP831" s="21"/>
      <c r="AQ831" s="21"/>
      <c r="AR831" s="21"/>
      <c r="AS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113"/>
      <c r="BY831" s="113"/>
      <c r="BZ831" s="21"/>
      <c r="CA831" s="21"/>
      <c r="CB831" s="21"/>
      <c r="CC831" s="21"/>
      <c r="CD831" s="21"/>
      <c r="CE831" s="21"/>
    </row>
    <row r="832" spans="2:83">
      <c r="B832" s="21"/>
      <c r="C832" s="21"/>
      <c r="AL832" s="21"/>
      <c r="AN832" s="21"/>
      <c r="AO832" s="21"/>
      <c r="AP832" s="21"/>
      <c r="AQ832" s="21"/>
      <c r="AR832" s="21"/>
      <c r="AS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113"/>
      <c r="BY832" s="113"/>
      <c r="BZ832" s="21"/>
      <c r="CA832" s="21"/>
      <c r="CB832" s="21"/>
      <c r="CC832" s="21"/>
      <c r="CD832" s="21"/>
      <c r="CE832" s="21"/>
    </row>
    <row r="833" spans="2:83">
      <c r="B833" s="21"/>
      <c r="C833" s="21"/>
      <c r="AL833" s="21"/>
      <c r="AN833" s="21"/>
      <c r="AO833" s="21"/>
      <c r="AP833" s="21"/>
      <c r="AQ833" s="21"/>
      <c r="AR833" s="21"/>
      <c r="AS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113"/>
      <c r="BY833" s="113"/>
      <c r="BZ833" s="21"/>
      <c r="CA833" s="21"/>
      <c r="CB833" s="21"/>
      <c r="CC833" s="21"/>
      <c r="CD833" s="21"/>
      <c r="CE833" s="21"/>
    </row>
    <row r="834" spans="2:83">
      <c r="B834" s="21"/>
      <c r="C834" s="21"/>
      <c r="AL834" s="21"/>
      <c r="AN834" s="21"/>
      <c r="AO834" s="21"/>
      <c r="AP834" s="21"/>
      <c r="AQ834" s="21"/>
      <c r="AR834" s="21"/>
      <c r="AS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113"/>
      <c r="BY834" s="113"/>
      <c r="BZ834" s="21"/>
      <c r="CA834" s="21"/>
      <c r="CB834" s="21"/>
      <c r="CC834" s="21"/>
      <c r="CD834" s="21"/>
      <c r="CE834" s="21"/>
    </row>
    <row r="835" spans="2:83">
      <c r="B835" s="21"/>
      <c r="C835" s="21"/>
      <c r="AL835" s="21"/>
      <c r="AN835" s="21"/>
      <c r="AO835" s="21"/>
      <c r="AP835" s="21"/>
      <c r="AQ835" s="21"/>
      <c r="AR835" s="21"/>
      <c r="AS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113"/>
      <c r="BY835" s="113"/>
      <c r="BZ835" s="21"/>
      <c r="CA835" s="21"/>
      <c r="CB835" s="21"/>
      <c r="CC835" s="21"/>
      <c r="CD835" s="21"/>
      <c r="CE835" s="21"/>
    </row>
    <row r="836" spans="2:83">
      <c r="B836" s="21"/>
      <c r="C836" s="21"/>
      <c r="AL836" s="21"/>
      <c r="AN836" s="21"/>
      <c r="AO836" s="21"/>
      <c r="AP836" s="21"/>
      <c r="AQ836" s="21"/>
      <c r="AR836" s="21"/>
      <c r="AS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113"/>
      <c r="BY836" s="113"/>
      <c r="BZ836" s="21"/>
      <c r="CA836" s="21"/>
      <c r="CB836" s="21"/>
      <c r="CC836" s="21"/>
      <c r="CD836" s="21"/>
      <c r="CE836" s="21"/>
    </row>
    <row r="837" spans="2:83">
      <c r="B837" s="21"/>
      <c r="C837" s="21"/>
      <c r="AL837" s="21"/>
      <c r="AN837" s="21"/>
      <c r="AO837" s="21"/>
      <c r="AP837" s="21"/>
      <c r="AQ837" s="21"/>
      <c r="AR837" s="21"/>
      <c r="AS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113"/>
      <c r="BY837" s="113"/>
      <c r="BZ837" s="21"/>
      <c r="CA837" s="21"/>
      <c r="CB837" s="21"/>
      <c r="CC837" s="21"/>
      <c r="CD837" s="21"/>
      <c r="CE837" s="21"/>
    </row>
    <row r="838" spans="2:83">
      <c r="B838" s="21"/>
      <c r="C838" s="21"/>
      <c r="AL838" s="21"/>
      <c r="AN838" s="21"/>
      <c r="AO838" s="21"/>
      <c r="AP838" s="21"/>
      <c r="AQ838" s="21"/>
      <c r="AR838" s="21"/>
      <c r="AS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113"/>
      <c r="BY838" s="113"/>
      <c r="BZ838" s="21"/>
      <c r="CA838" s="21"/>
      <c r="CB838" s="21"/>
      <c r="CC838" s="21"/>
      <c r="CD838" s="21"/>
      <c r="CE838" s="21"/>
    </row>
    <row r="839" spans="2:83">
      <c r="B839" s="21"/>
      <c r="C839" s="21"/>
      <c r="AL839" s="21"/>
      <c r="AN839" s="21"/>
      <c r="AO839" s="21"/>
      <c r="AP839" s="21"/>
      <c r="AQ839" s="21"/>
      <c r="AR839" s="21"/>
      <c r="AS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113"/>
      <c r="BY839" s="113"/>
      <c r="BZ839" s="21"/>
      <c r="CA839" s="21"/>
      <c r="CB839" s="21"/>
      <c r="CC839" s="21"/>
      <c r="CD839" s="21"/>
      <c r="CE839" s="21"/>
    </row>
    <row r="840" spans="2:83">
      <c r="B840" s="21"/>
      <c r="C840" s="21"/>
      <c r="AL840" s="21"/>
      <c r="AN840" s="21"/>
      <c r="AO840" s="21"/>
      <c r="AP840" s="21"/>
      <c r="AQ840" s="21"/>
      <c r="AR840" s="21"/>
      <c r="AS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113"/>
      <c r="BY840" s="113"/>
      <c r="BZ840" s="21"/>
      <c r="CA840" s="21"/>
      <c r="CB840" s="21"/>
      <c r="CC840" s="21"/>
      <c r="CD840" s="21"/>
      <c r="CE840" s="21"/>
    </row>
    <row r="841" spans="2:83">
      <c r="B841" s="21"/>
      <c r="C841" s="21"/>
      <c r="AL841" s="21"/>
      <c r="AN841" s="21"/>
      <c r="AO841" s="21"/>
      <c r="AP841" s="21"/>
      <c r="AQ841" s="21"/>
      <c r="AR841" s="21"/>
      <c r="AS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113"/>
      <c r="BY841" s="113"/>
      <c r="BZ841" s="21"/>
      <c r="CA841" s="21"/>
      <c r="CB841" s="21"/>
      <c r="CC841" s="21"/>
      <c r="CD841" s="21" t="str">
        <f t="shared" ref="CD841:CD855" si="42">IF(LEFT(BZ841,1)="R","C",(LEFT(BZ841,1)))</f>
        <v/>
      </c>
      <c r="CE841" s="21"/>
    </row>
    <row r="842" spans="2:83">
      <c r="B842" s="21"/>
      <c r="C842" s="21"/>
      <c r="AL842" s="21"/>
      <c r="AN842" s="21"/>
      <c r="AO842" s="21"/>
      <c r="AP842" s="21"/>
      <c r="AQ842" s="21"/>
      <c r="AR842" s="21"/>
      <c r="AS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113"/>
      <c r="BY842" s="113"/>
      <c r="BZ842" s="21"/>
      <c r="CA842" s="21"/>
      <c r="CB842" s="21"/>
      <c r="CC842" s="21"/>
      <c r="CD842" s="21" t="str">
        <f t="shared" si="42"/>
        <v/>
      </c>
      <c r="CE842" s="21"/>
    </row>
    <row r="843" spans="2:83">
      <c r="B843" s="21"/>
      <c r="C843" s="21"/>
      <c r="AL843" s="21"/>
      <c r="AN843" s="21"/>
      <c r="AO843" s="21"/>
      <c r="AP843" s="21"/>
      <c r="AQ843" s="21"/>
      <c r="AR843" s="21"/>
      <c r="AS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113"/>
      <c r="BY843" s="113"/>
      <c r="BZ843" s="21"/>
      <c r="CA843" s="21"/>
      <c r="CB843" s="21"/>
      <c r="CC843" s="21"/>
      <c r="CD843" s="21" t="str">
        <f t="shared" si="42"/>
        <v/>
      </c>
      <c r="CE843" s="21"/>
    </row>
    <row r="844" spans="2:83">
      <c r="B844" s="21"/>
      <c r="C844" s="21"/>
      <c r="AL844" s="21"/>
      <c r="AN844" s="21"/>
      <c r="AO844" s="21"/>
      <c r="AP844" s="21"/>
      <c r="AQ844" s="21"/>
      <c r="AR844" s="21"/>
      <c r="AS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113"/>
      <c r="BY844" s="113"/>
      <c r="BZ844" s="21"/>
      <c r="CA844" s="21"/>
      <c r="CB844" s="21"/>
      <c r="CC844" s="21"/>
      <c r="CD844" s="21" t="str">
        <f t="shared" si="42"/>
        <v/>
      </c>
      <c r="CE844" s="21"/>
    </row>
    <row r="845" spans="2:83">
      <c r="B845" s="21"/>
      <c r="C845" s="21"/>
      <c r="AL845" s="21"/>
      <c r="AN845" s="21"/>
      <c r="AO845" s="21"/>
      <c r="AP845" s="21"/>
      <c r="AQ845" s="21"/>
      <c r="AR845" s="21"/>
      <c r="AS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113"/>
      <c r="BY845" s="113"/>
      <c r="BZ845" s="21"/>
      <c r="CA845" s="21"/>
      <c r="CB845" s="21"/>
      <c r="CC845" s="21"/>
      <c r="CD845" s="21" t="str">
        <f t="shared" si="42"/>
        <v/>
      </c>
      <c r="CE845" s="21"/>
    </row>
    <row r="846" spans="2:83">
      <c r="B846" s="21"/>
      <c r="C846" s="21"/>
      <c r="AL846" s="21"/>
      <c r="AN846" s="21"/>
      <c r="AO846" s="21"/>
      <c r="AP846" s="21"/>
      <c r="AQ846" s="21"/>
      <c r="AR846" s="21"/>
      <c r="AS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113"/>
      <c r="BY846" s="113"/>
      <c r="BZ846" s="21"/>
      <c r="CA846" s="21"/>
      <c r="CB846" s="21"/>
      <c r="CC846" s="21"/>
      <c r="CD846" s="21" t="str">
        <f t="shared" si="42"/>
        <v/>
      </c>
      <c r="CE846" s="21"/>
    </row>
    <row r="847" spans="2:83">
      <c r="B847" s="21"/>
      <c r="C847" s="21"/>
      <c r="AL847" s="21"/>
      <c r="AN847" s="21"/>
      <c r="AO847" s="21"/>
      <c r="AP847" s="21"/>
      <c r="AQ847" s="21"/>
      <c r="AR847" s="21"/>
      <c r="AS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113"/>
      <c r="BY847" s="113"/>
      <c r="BZ847" s="21"/>
      <c r="CA847" s="21"/>
      <c r="CB847" s="21"/>
      <c r="CC847" s="21"/>
      <c r="CD847" s="21" t="str">
        <f t="shared" si="42"/>
        <v/>
      </c>
      <c r="CE847" s="21"/>
    </row>
    <row r="848" spans="2:83">
      <c r="B848" s="21"/>
      <c r="C848" s="21"/>
      <c r="AL848" s="21"/>
      <c r="AN848" s="21"/>
      <c r="AO848" s="21"/>
      <c r="AP848" s="21"/>
      <c r="AQ848" s="21"/>
      <c r="AR848" s="21"/>
      <c r="AS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113"/>
      <c r="BY848" s="113"/>
      <c r="BZ848" s="21"/>
      <c r="CA848" s="21"/>
      <c r="CB848" s="21"/>
      <c r="CC848" s="21"/>
      <c r="CD848" s="21" t="str">
        <f t="shared" si="42"/>
        <v/>
      </c>
      <c r="CE848" s="21"/>
    </row>
    <row r="849" spans="2:83">
      <c r="B849" s="21"/>
      <c r="C849" s="21"/>
      <c r="AL849" s="21"/>
      <c r="AN849" s="21"/>
      <c r="AO849" s="21"/>
      <c r="AP849" s="21"/>
      <c r="AQ849" s="21"/>
      <c r="AR849" s="21"/>
      <c r="AS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113"/>
      <c r="BY849" s="113"/>
      <c r="BZ849" s="21"/>
      <c r="CA849" s="21"/>
      <c r="CB849" s="21"/>
      <c r="CC849" s="21"/>
      <c r="CD849" s="21" t="str">
        <f t="shared" si="42"/>
        <v/>
      </c>
      <c r="CE849" s="21"/>
    </row>
    <row r="850" spans="2:83">
      <c r="B850" s="21"/>
      <c r="C850" s="21"/>
      <c r="AL850" s="21"/>
      <c r="AN850" s="21"/>
      <c r="AO850" s="21"/>
      <c r="AP850" s="21"/>
      <c r="AQ850" s="21"/>
      <c r="AR850" s="21"/>
      <c r="AS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113"/>
      <c r="BY850" s="113"/>
      <c r="BZ850" s="21"/>
      <c r="CA850" s="21"/>
      <c r="CB850" s="21"/>
      <c r="CC850" s="21"/>
      <c r="CD850" s="21" t="str">
        <f t="shared" si="42"/>
        <v/>
      </c>
      <c r="CE850" s="21"/>
    </row>
    <row r="851" spans="2:83">
      <c r="B851" s="21"/>
      <c r="C851" s="21"/>
      <c r="AL851" s="21"/>
      <c r="AN851" s="21"/>
      <c r="AO851" s="21"/>
      <c r="AP851" s="21"/>
      <c r="AQ851" s="21"/>
      <c r="AR851" s="21"/>
      <c r="AS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113"/>
      <c r="BY851" s="113"/>
      <c r="BZ851" s="21"/>
      <c r="CA851" s="21"/>
      <c r="CB851" s="21"/>
      <c r="CC851" s="21"/>
      <c r="CD851" s="21" t="str">
        <f t="shared" si="42"/>
        <v/>
      </c>
      <c r="CE851" s="21"/>
    </row>
    <row r="852" spans="2:83">
      <c r="B852" s="21"/>
      <c r="C852" s="21"/>
      <c r="AL852" s="21"/>
      <c r="AN852" s="21"/>
      <c r="AO852" s="21"/>
      <c r="AP852" s="21"/>
      <c r="AQ852" s="21"/>
      <c r="AR852" s="21"/>
      <c r="AS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113"/>
      <c r="BY852" s="113"/>
      <c r="BZ852" s="21"/>
      <c r="CA852" s="21"/>
      <c r="CB852" s="21"/>
      <c r="CC852" s="21"/>
      <c r="CD852" s="21" t="str">
        <f t="shared" si="42"/>
        <v/>
      </c>
      <c r="CE852" s="21"/>
    </row>
    <row r="853" spans="2:83">
      <c r="B853" s="21"/>
      <c r="C853" s="21"/>
      <c r="AL853" s="21"/>
      <c r="AN853" s="21"/>
      <c r="AO853" s="21"/>
      <c r="AP853" s="21"/>
      <c r="AQ853" s="21"/>
      <c r="AR853" s="21"/>
      <c r="AS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113"/>
      <c r="BY853" s="113"/>
      <c r="BZ853" s="21"/>
      <c r="CA853" s="21"/>
      <c r="CB853" s="21"/>
      <c r="CC853" s="21"/>
      <c r="CD853" s="21" t="str">
        <f t="shared" si="42"/>
        <v/>
      </c>
      <c r="CE853" s="21"/>
    </row>
    <row r="854" spans="2:83">
      <c r="B854" s="21"/>
      <c r="C854" s="21"/>
      <c r="AL854" s="21"/>
      <c r="AN854" s="21"/>
      <c r="AO854" s="21"/>
      <c r="AP854" s="21"/>
      <c r="AQ854" s="21"/>
      <c r="AR854" s="21"/>
      <c r="AS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113"/>
      <c r="BY854" s="113"/>
      <c r="BZ854" s="21"/>
      <c r="CA854" s="21"/>
      <c r="CB854" s="21"/>
      <c r="CC854" s="21"/>
      <c r="CD854" s="21" t="str">
        <f t="shared" si="42"/>
        <v/>
      </c>
      <c r="CE854" s="21"/>
    </row>
    <row r="855" spans="2:83">
      <c r="B855" s="21"/>
      <c r="C855" s="21"/>
      <c r="AL855" s="21"/>
      <c r="AN855" s="21"/>
      <c r="AO855" s="21"/>
      <c r="AP855" s="21"/>
      <c r="AQ855" s="21"/>
      <c r="AR855" s="21"/>
      <c r="AS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113"/>
      <c r="BY855" s="113"/>
      <c r="BZ855" s="21"/>
      <c r="CA855" s="21"/>
      <c r="CB855" s="21"/>
      <c r="CC855" s="21"/>
      <c r="CD855" s="21" t="str">
        <f t="shared" si="42"/>
        <v/>
      </c>
      <c r="CE855" s="21"/>
    </row>
    <row r="856" spans="2:83">
      <c r="B856" s="21"/>
      <c r="C856" s="21"/>
      <c r="AL856" s="21"/>
      <c r="AN856" s="21"/>
      <c r="AO856" s="21"/>
      <c r="AP856" s="21"/>
      <c r="AQ856" s="21"/>
      <c r="AR856" s="21"/>
      <c r="AS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113"/>
      <c r="BY856" s="113"/>
      <c r="BZ856" s="21"/>
      <c r="CA856" s="21"/>
      <c r="CB856" s="21"/>
      <c r="CC856" s="21"/>
      <c r="CD856" s="21" t="str">
        <f>IF(LEFT(BZ856,1)="R","C",(LEFT(BZ856,1)))</f>
        <v/>
      </c>
      <c r="CE856" s="21"/>
    </row>
  </sheetData>
  <dataConsolidate/>
  <phoneticPr fontId="18" type="noConversion"/>
  <hyperlinks>
    <hyperlink ref="AL709" r:id="rId1" location="tblfn4" display="https://www.sciencedirect.com/science/article/pii/S0956053X06001449?casa_token=crWXmh30nigAAAAA:8id50ZZciqxTvOrYT-kfCpJJEvujmdc6f-nfFSw-OtoQfMfA0SSNrxhMx4-fwTYPBKIPn19nTz_5 - tblfn4" xr:uid="{7CA7AB04-E442-40A9-AEF7-DF515250A149}"/>
  </hyperlinks>
  <pageMargins left="0.69930555555555596" right="0.69930555555555596" top="0.75" bottom="0.75" header="0.3" footer="0.3"/>
  <pageSetup orientation="portrait" r:id="rId2"/>
  <drawing r:id="rId3"/>
  <legacyDrawing r:id="rId4"/>
  <tableParts count="1">
    <tablePart r:id="rId5"/>
  </tableParts>
  <extLst>
    <ext xmlns:x14="http://schemas.microsoft.com/office/spreadsheetml/2009/9/main" uri="{CCE6A557-97BC-4b89-ADB6-D9C93CAAB3DF}">
      <x14:dataValidations xmlns:xm="http://schemas.microsoft.com/office/excel/2006/main" count="5">
        <x14:dataValidation type="list" allowBlank="1" showInputMessage="1" showErrorMessage="1" xr:uid="{5B40C664-9C57-4D96-AD70-8086E31EC4DB}">
          <x14:formula1>
            <xm:f>dimensions_items!$B$4:$B$35</xm:f>
          </x14:formula1>
          <xm:sqref>BW2:BW825</xm:sqref>
        </x14:dataValidation>
        <x14:dataValidation type="list" allowBlank="1" xr:uid="{00000000-0002-0000-0100-000001000000}">
          <x14:formula1>
            <xm:f>dimensions_items!$D$4:$D$20</xm:f>
          </x14:formula1>
          <xm:sqref>BY2:BY70 BY758:BY825 BY733:BY743 BY720:BY730 BY704:BY717 BY669:BY700 BY632:BY666 BY461:BY628 BY458:BY459 BY446:BY453 BY440:BY443 BY428:BY433 BY395:BY426 BY390:BY393 BY384:BY387 BY374:BY377 BY370:BY372 BY365:BY368 BY362:BY363 BY358:BY360 BY354:BY355 BY351:BY352 BY346 BY264:BY340 BY194:BY229 BY153:BY191 BY134:BY149 BY108:BY123 BY89:BY106 BY74:BY87</xm:sqref>
        </x14:dataValidation>
        <x14:dataValidation type="list" allowBlank="1" xr:uid="{00000000-0002-0000-0100-000002000000}">
          <x14:formula1>
            <xm:f>dimensions_items!$E$4:$E$17</xm:f>
          </x14:formula1>
          <xm:sqref>BZ2:BZ825</xm:sqref>
        </x14:dataValidation>
        <x14:dataValidation type="list" allowBlank="1" xr:uid="{00000000-0002-0000-0100-000000000000}">
          <x14:formula1>
            <xm:f>dimensions_items!$G$4:$G$6</xm:f>
          </x14:formula1>
          <xm:sqref>CB2:CB825</xm:sqref>
        </x14:dataValidation>
        <x14:dataValidation type="list" allowBlank="1" xr:uid="{00000000-0002-0000-0100-000003000000}">
          <x14:formula1>
            <xm:f>dimensions_items!$F$4:$F$7</xm:f>
          </x14:formula1>
          <xm:sqref>CA2:CA825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6BB5C-BDB4-4172-8D87-BE5E32B12D4E}">
  <sheetPr>
    <tabColor theme="1"/>
  </sheetPr>
  <dimension ref="A1:CF804"/>
  <sheetViews>
    <sheetView zoomScale="80" zoomScaleNormal="80" workbookViewId="0">
      <selection activeCell="H40" sqref="H40"/>
    </sheetView>
  </sheetViews>
  <sheetFormatPr defaultRowHeight="15"/>
  <cols>
    <col min="77" max="77" width="18.28515625" customWidth="1"/>
    <col min="78" max="78" width="27.7109375" customWidth="1"/>
  </cols>
  <sheetData>
    <row r="1" spans="1:84">
      <c r="A1" s="143" t="str">
        <f>buildings!A1</f>
        <v>id</v>
      </c>
      <c r="B1" s="143" t="str">
        <f>buildings!B1</f>
        <v>country</v>
      </c>
      <c r="C1" s="143" t="str">
        <f>buildings!C1</f>
        <v>region</v>
      </c>
      <c r="D1" s="143" t="str">
        <f>buildings!D1</f>
        <v>construction_period_start</v>
      </c>
      <c r="E1" s="143" t="str">
        <f>buildings!E1</f>
        <v>construction_period_end</v>
      </c>
      <c r="F1" s="143" t="str">
        <f>buildings!F1</f>
        <v>steel</v>
      </c>
      <c r="G1" s="143" t="str">
        <f>buildings!G1</f>
        <v>copper</v>
      </c>
      <c r="H1" s="143" t="str">
        <f>buildings!H1</f>
        <v>aluminum</v>
      </c>
      <c r="I1" s="143" t="str">
        <f>buildings!I1</f>
        <v>unspecified_metal</v>
      </c>
      <c r="J1" s="143" t="str">
        <f>buildings!J1</f>
        <v>wood</v>
      </c>
      <c r="K1" s="143" t="str">
        <f>buildings!K1</f>
        <v>paper_cardboard</v>
      </c>
      <c r="L1" s="143" t="str">
        <f>buildings!L1</f>
        <v>straw</v>
      </c>
      <c r="M1" s="143" t="str">
        <f>buildings!M1</f>
        <v>concrete</v>
      </c>
      <c r="N1" s="143" t="str">
        <f>buildings!N1</f>
        <v>cement</v>
      </c>
      <c r="O1" s="143" t="str">
        <f>buildings!O1</f>
        <v>aggregates</v>
      </c>
      <c r="P1" s="143" t="str">
        <f>buildings!P1</f>
        <v>brick</v>
      </c>
      <c r="Q1" s="143" t="str">
        <f>buildings!Q1</f>
        <v>mortar_plaster</v>
      </c>
      <c r="R1" s="143" t="str">
        <f>buildings!R1</f>
        <v>mineral_fill</v>
      </c>
      <c r="S1" s="143" t="str">
        <f>buildings!S1</f>
        <v>plaster_board_gypsum</v>
      </c>
      <c r="T1" s="143" t="str">
        <f>buildings!T1</f>
        <v>adobe</v>
      </c>
      <c r="U1" s="143" t="str">
        <f>buildings!U1</f>
        <v>asphalt</v>
      </c>
      <c r="V1" s="143" t="str">
        <f>buildings!V1</f>
        <v>bitumen</v>
      </c>
      <c r="W1" s="143" t="str">
        <f>buildings!W1</f>
        <v>natural_stone</v>
      </c>
      <c r="X1" s="143" t="str">
        <f>buildings!X1</f>
        <v>cement_asbestos</v>
      </c>
      <c r="Y1" s="143" t="str">
        <f>buildings!Y1</f>
        <v>clay</v>
      </c>
      <c r="Z1" s="143" t="str">
        <f>buildings!Z1</f>
        <v>siding_unspecified</v>
      </c>
      <c r="AA1" s="143" t="str">
        <f>buildings!AA1</f>
        <v>ceramics</v>
      </c>
      <c r="AB1" s="143" t="str">
        <f>buildings!AB1</f>
        <v>glass</v>
      </c>
      <c r="AC1" s="143" t="str">
        <f>buildings!AC1</f>
        <v>plastics</v>
      </c>
      <c r="AD1" s="143" t="str">
        <f>buildings!AD1</f>
        <v>polystyrene</v>
      </c>
      <c r="AE1" s="143" t="str">
        <f>buildings!AE1</f>
        <v>PVC</v>
      </c>
      <c r="AF1" s="143" t="str">
        <f>buildings!AF1</f>
        <v>lineoleum</v>
      </c>
      <c r="AG1" s="143" t="str">
        <f>buildings!AG1</f>
        <v>carpet</v>
      </c>
      <c r="AH1" s="143" t="str">
        <f>buildings!AH1</f>
        <v>heraklith</v>
      </c>
      <c r="AI1" s="143" t="str">
        <f>buildings!AI1</f>
        <v>mineral_wool</v>
      </c>
      <c r="AJ1" s="143" t="str">
        <f>buildings!AJ1</f>
        <v>insulation_unspecified</v>
      </c>
      <c r="AK1" s="143" t="str">
        <f>buildings!AK1</f>
        <v>other_unspecified_material</v>
      </c>
      <c r="AL1" s="143" t="str">
        <f>buildings!AL1</f>
        <v>building_description</v>
      </c>
      <c r="AM1" s="143" t="str">
        <f>buildings!AM1</f>
        <v>no_floors</v>
      </c>
      <c r="AN1" s="143" t="str">
        <f>buildings!AN1</f>
        <v>occupation</v>
      </c>
      <c r="AO1" s="143" t="str">
        <f>buildings!AO1</f>
        <v>building_type</v>
      </c>
      <c r="AP1" s="143" t="str">
        <f>buildings!AP1</f>
        <v>measurement_type</v>
      </c>
      <c r="AQ1" s="143" t="str">
        <f>buildings!AQ1</f>
        <v>urban_rural</v>
      </c>
      <c r="AR1" s="143" t="str">
        <f>buildings!AR1</f>
        <v>floor_area_type</v>
      </c>
      <c r="AS1" s="143" t="str">
        <f>buildings!AS1</f>
        <v>authors</v>
      </c>
      <c r="AT1" s="143" t="str">
        <f>buildings!AT1</f>
        <v>publication_year</v>
      </c>
      <c r="AU1" s="143" t="str">
        <f>buildings!AU1</f>
        <v>publication_title</v>
      </c>
      <c r="AV1" s="143" t="str">
        <f>buildings!AV1</f>
        <v>publication_outlet</v>
      </c>
      <c r="AW1" s="143" t="str">
        <f>buildings!AW1</f>
        <v>copyright</v>
      </c>
      <c r="AX1" s="143" t="str">
        <f>buildings!AX1</f>
        <v>DOI</v>
      </c>
      <c r="AY1" s="143" t="str">
        <f>buildings!AY1</f>
        <v>URL</v>
      </c>
      <c r="AZ1" s="143" t="str">
        <f>buildings!AZ1</f>
        <v>comment_scope</v>
      </c>
      <c r="BA1" s="143" t="str">
        <f>buildings!BA1</f>
        <v>comment_conversion</v>
      </c>
      <c r="BB1" s="143" t="str">
        <f>buildings!BB1</f>
        <v>comment_aggregation</v>
      </c>
      <c r="BC1" s="143" t="str">
        <f>buildings!BC1</f>
        <v>comment_primary</v>
      </c>
      <c r="BD1" s="143" t="str">
        <f>buildings!BD1</f>
        <v>comment_secondary</v>
      </c>
      <c r="BE1" s="143" t="str">
        <f>buildings!BE1</f>
        <v>data_entry</v>
      </c>
      <c r="BF1" s="143" t="str">
        <f>buildings!BF1</f>
        <v>global_region</v>
      </c>
      <c r="BG1" s="143" t="str">
        <f>buildings!BG1</f>
        <v>climate_classification</v>
      </c>
      <c r="BH1" s="143" t="str">
        <f>buildings!BH1</f>
        <v>equator_distance</v>
      </c>
      <c r="BI1" s="143" t="str">
        <f>buildings!BI1</f>
        <v>heating_degree_days_0</v>
      </c>
      <c r="BJ1" s="143" t="str">
        <f>buildings!BJ1</f>
        <v>heating_degree_days_1</v>
      </c>
      <c r="BK1" s="143" t="str">
        <f>buildings!BK1</f>
        <v>cooling_degree_days_0</v>
      </c>
      <c r="BL1" s="143" t="str">
        <f>buildings!BL1</f>
        <v>cooling_degree_days_1</v>
      </c>
      <c r="BM1" s="143" t="str">
        <f>buildings!BM1</f>
        <v>country_land_area</v>
      </c>
      <c r="BN1" s="143" t="str">
        <f>buildings!BN1</f>
        <v>population_0</v>
      </c>
      <c r="BO1" s="143" t="str">
        <f>buildings!BO1</f>
        <v>Notes, population_0</v>
      </c>
      <c r="BP1" s="143" t="str">
        <f>buildings!BP1</f>
        <v>population_1</v>
      </c>
      <c r="BQ1" s="143" t="str">
        <f>buildings!BQ1</f>
        <v>urbanization_0</v>
      </c>
      <c r="BR1" s="143" t="str">
        <f>buildings!BR1</f>
        <v>urbanization_1</v>
      </c>
      <c r="BS1" s="143" t="str">
        <f>buildings!BS1</f>
        <v>gdp_0</v>
      </c>
      <c r="BT1" s="143" t="str">
        <f>buildings!BT1</f>
        <v>gdp_1</v>
      </c>
      <c r="BU1" s="143" t="str">
        <f>buildings!BU1</f>
        <v>hdi_0</v>
      </c>
      <c r="BV1" s="143" t="str">
        <f>buildings!BV1</f>
        <v>hdi_1</v>
      </c>
      <c r="BW1" s="143" t="str">
        <f>buildings!BW1</f>
        <v>R32</v>
      </c>
      <c r="BX1" s="143" t="str">
        <f>buildings!BX1</f>
        <v>R5.2</v>
      </c>
      <c r="BY1" s="143" t="str">
        <f>buildings!BY1</f>
        <v>use_type</v>
      </c>
      <c r="BZ1" s="143" t="str">
        <f>buildings!BZ1</f>
        <v>construction_type_subtype</v>
      </c>
      <c r="CA1" s="143" t="str">
        <f>buildings!CA1</f>
        <v>energy_efficiency</v>
      </c>
      <c r="CB1" s="143" t="str">
        <f>buildings!CB1</f>
        <v>quantification_method</v>
      </c>
      <c r="CC1" s="143" t="str">
        <f>buildings!CC1</f>
        <v>use_short</v>
      </c>
      <c r="CD1" s="143" t="str">
        <f>buildings!CD1</f>
        <v>const_short</v>
      </c>
      <c r="CE1" s="143" t="str">
        <f>buildings!CE1</f>
        <v>R5_32</v>
      </c>
      <c r="CF1" s="143"/>
    </row>
    <row r="2" spans="1:84">
      <c r="A2">
        <f>IF(buildings!A2="","NA",buildings!A2)</f>
        <v>0</v>
      </c>
      <c r="B2" t="str">
        <f>IF(buildings!B2="","NA",buildings!B2)</f>
        <v>Austria</v>
      </c>
      <c r="C2" t="str">
        <f>IF(buildings!C2="","NA",buildings!C2)</f>
        <v>Vienna</v>
      </c>
      <c r="D2" t="str">
        <f>IF(buildings!D2="","NA",buildings!D2)</f>
        <v>NA</v>
      </c>
      <c r="E2">
        <f>IF(buildings!E2="","NA",buildings!E2)</f>
        <v>1918</v>
      </c>
      <c r="F2">
        <f>IF(buildings!F2="","NA",buildings!F2)</f>
        <v>3.414459688</v>
      </c>
      <c r="G2">
        <f>IF(buildings!G2="","NA",buildings!G2)</f>
        <v>0.16285819500000001</v>
      </c>
      <c r="H2">
        <f>IF(buildings!H2="","NA",buildings!H2)</f>
        <v>0.47809052699999999</v>
      </c>
      <c r="I2">
        <f>IF(buildings!I2="","NA",buildings!I2)</f>
        <v>0.181713649</v>
      </c>
      <c r="J2">
        <f>IF(buildings!J2="","NA",buildings!J2)</f>
        <v>68.171869990000005</v>
      </c>
      <c r="K2" t="str">
        <f>IF(buildings!K2="","NA",buildings!K2)</f>
        <v>NA</v>
      </c>
      <c r="L2" t="str">
        <f>IF(buildings!L2="","NA",buildings!L2)</f>
        <v>NA</v>
      </c>
      <c r="M2">
        <f>IF(buildings!M2="","NA",buildings!M2)</f>
        <v>52.9349493</v>
      </c>
      <c r="N2" t="str">
        <f>IF(buildings!N2="","NA",buildings!N2)</f>
        <v>NA</v>
      </c>
      <c r="O2" t="str">
        <f>IF(buildings!O2="","NA",buildings!O2)</f>
        <v>NA</v>
      </c>
      <c r="P2">
        <f>IF(buildings!P2="","NA",buildings!P2)</f>
        <v>1025.470266</v>
      </c>
      <c r="Q2">
        <f>IF(buildings!Q2="","NA",buildings!Q2)</f>
        <v>330.74158269999998</v>
      </c>
      <c r="R2">
        <f>IF(buildings!R2="","NA",buildings!R2)</f>
        <v>2.6810169999999999E-3</v>
      </c>
      <c r="S2">
        <f>IF(buildings!S2="","NA",buildings!S2)</f>
        <v>0.81759969200000004</v>
      </c>
      <c r="T2" t="str">
        <f>IF(buildings!T2="","NA",buildings!T2)</f>
        <v>NA</v>
      </c>
      <c r="U2" t="str">
        <f>IF(buildings!U2="","NA",buildings!U2)</f>
        <v>NA</v>
      </c>
      <c r="V2">
        <f>IF(buildings!V2="","NA",buildings!V2)</f>
        <v>0.339165086</v>
      </c>
      <c r="W2" t="str">
        <f>IF(buildings!W2="","NA",buildings!W2)</f>
        <v>NA</v>
      </c>
      <c r="X2" t="str">
        <f>IF(buildings!X2="","NA",buildings!X2)</f>
        <v>NA</v>
      </c>
      <c r="Y2" t="str">
        <f>IF(buildings!Y2="","NA",buildings!Y2)</f>
        <v>NA</v>
      </c>
      <c r="Z2" t="str">
        <f>IF(buildings!Z2="","NA",buildings!Z2)</f>
        <v>NA</v>
      </c>
      <c r="AA2">
        <f>IF(buildings!AA2="","NA",buildings!AA2)</f>
        <v>0.43055670099999999</v>
      </c>
      <c r="AB2">
        <f>IF(buildings!AB2="","NA",buildings!AB2)</f>
        <v>0.90913925299999998</v>
      </c>
      <c r="AC2">
        <f>IF(buildings!AC2="","NA",buildings!AC2)</f>
        <v>1.4226824810000001</v>
      </c>
      <c r="AD2" t="str">
        <f>IF(buildings!AD2="","NA",buildings!AD2)</f>
        <v>NA</v>
      </c>
      <c r="AE2">
        <f>IF(buildings!AE2="","NA",buildings!AE2)</f>
        <v>0.68217238300000005</v>
      </c>
      <c r="AF2" t="str">
        <f>IF(buildings!AF2="","NA",buildings!AF2)</f>
        <v>NA</v>
      </c>
      <c r="AG2" t="str">
        <f>IF(buildings!AG2="","NA",buildings!AG2)</f>
        <v>NA</v>
      </c>
      <c r="AH2" t="str">
        <f>IF(buildings!AH2="","NA",buildings!AH2)</f>
        <v>NA</v>
      </c>
      <c r="AI2">
        <f>IF(buildings!AI2="","NA",buildings!AI2)</f>
        <v>2.6810169999999999E-3</v>
      </c>
      <c r="AJ2" t="str">
        <f>IF(buildings!AJ2="","NA",buildings!AJ2)</f>
        <v>NA</v>
      </c>
      <c r="AK2" t="str">
        <f>IF(buildings!AK2="","NA",buildings!AK2)</f>
        <v>NA</v>
      </c>
      <c r="AL2" t="str">
        <f>IF(buildings!AL2="","NA",buildings!AL2)</f>
        <v>Case study OBG</v>
      </c>
      <c r="AM2">
        <f>IF(buildings!AM2="","NA",buildings!AM2)</f>
        <v>3.4</v>
      </c>
      <c r="AN2" t="str">
        <f>IF(buildings!AN2="","NA",buildings!AN2)</f>
        <v>residential</v>
      </c>
      <c r="AO2" t="str">
        <f>IF(buildings!AO2="","NA",buildings!AO2)</f>
        <v>NA</v>
      </c>
      <c r="AP2" t="str">
        <f>IF(buildings!AP2="","NA",buildings!AP2)</f>
        <v>NULL</v>
      </c>
      <c r="AQ2" t="str">
        <f>IF(buildings!AQ2="","NA",buildings!AQ2)</f>
        <v>urban</v>
      </c>
      <c r="AR2" t="str">
        <f>IF(buildings!AR2="","NA",buildings!AR2)</f>
        <v>gross</v>
      </c>
      <c r="AS2" t="str">
        <f>IF(buildings!AS2="","NA",buildings!AS2)</f>
        <v>Kleemann, Fritz; Lederer, Jakob; Rechberger, Helmut; Fellner, Johann</v>
      </c>
      <c r="AT2">
        <f>IF(buildings!AT2="","NA",buildings!AT2)</f>
        <v>2016</v>
      </c>
      <c r="AU2" t="str">
        <f>IF(buildings!AU2="","NA",buildings!AU2)</f>
        <v>GIS‐based Analysis of Vienna's Material Stock in Buildings</v>
      </c>
      <c r="AV2" t="str">
        <f>IF(buildings!AV2="","NA",buildings!AV2)</f>
        <v>Journal of Industrial Ecology</v>
      </c>
      <c r="AW2" t="str">
        <f>IF(buildings!AW2="","NA",buildings!AW2)</f>
        <v>Copyright Elsevier</v>
      </c>
      <c r="AX2" t="str">
        <f>IF(buildings!AX2="","NA",buildings!AX2)</f>
        <v>10.1111/jiec.12446</v>
      </c>
      <c r="AY2" t="str">
        <f>IF(buildings!AY2="","NA",buildings!AY2)</f>
        <v>https://doi.org/10.1111/jiec.12446</v>
      </c>
      <c r="AZ2" t="str">
        <f>IF(buildings!AZ2="","NULL",buildings!AZ2)</f>
        <v>NULL</v>
      </c>
      <c r="BA2" t="str">
        <f>IF(buildings!BA2="","NULL",buildings!BA2)</f>
        <v xml:space="preserve">Personal communication by the author. Data based and converted from Kleemann et al. 2016. No. of floors calculated by author. </v>
      </c>
      <c r="BB2" t="str">
        <f>IF(buildings!BB2="","NULL",buildings!BB2)</f>
        <v>Summed "slag fill" and "mineral fill", "bricks" and "foamed clay bricks", "mineral wool" and "mineral wool board". Considered "cement asbestos" as "cement", "laminate" as "other".</v>
      </c>
      <c r="BC2" t="str">
        <f>IF(buildings!BC2="","NULL",buildings!BC2)</f>
        <v>NULL</v>
      </c>
      <c r="BD2" t="str">
        <f>IF(buildings!BD2="","NULL",buildings!BD2)</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2" t="str">
        <f>IF(buildings!BE2="","NULL",buildings!BE2)</f>
        <v>Heeren and Fishman</v>
      </c>
      <c r="BF2" t="str">
        <f>IF(buildings!BF2="","NULL",buildings!BF2)</f>
        <v>Europe</v>
      </c>
      <c r="BG2" t="str">
        <f>IF(buildings!BG2="","NULL",buildings!BG2)</f>
        <v>Cfb</v>
      </c>
      <c r="BH2">
        <f>IF(buildings!BH2="","NULL",buildings!BH2)</f>
        <v>5362</v>
      </c>
      <c r="BI2" t="str">
        <f>IF(buildings!BI2="","NULL",buildings!BI2)</f>
        <v>NA</v>
      </c>
      <c r="BJ2">
        <f>IF(buildings!BJ2="","NULL",buildings!BJ2)</f>
        <v>4039.855</v>
      </c>
      <c r="BK2" t="str">
        <f>IF(buildings!BK2="","NULL",buildings!BK2)</f>
        <v>NA</v>
      </c>
      <c r="BL2">
        <f>IF(buildings!BL2="","NULL",buildings!BL2)</f>
        <v>90.964997499999996</v>
      </c>
      <c r="BM2">
        <f>IF(buildings!BM2="","NULL",buildings!BM2)</f>
        <v>82445</v>
      </c>
      <c r="BN2" t="str">
        <f>IF(buildings!BN2="","NULL",buildings!BN2)</f>
        <v>NA</v>
      </c>
      <c r="BO2" t="str">
        <f>IF(buildings!BO2="","NULL",buildings!BO2)</f>
        <v>Pre-1918</v>
      </c>
      <c r="BP2">
        <f>IF(buildings!BP2="","NULL",buildings!BP2)</f>
        <v>6727</v>
      </c>
      <c r="BQ2" t="str">
        <f>IF(buildings!BQ2="","NULL",buildings!BQ2)</f>
        <v>NA</v>
      </c>
      <c r="BR2">
        <f>IF(buildings!BR2="","NULL",buildings!BR2)</f>
        <v>0.63600000000000001</v>
      </c>
      <c r="BS2" t="str">
        <f>IF(buildings!BS2="","NULL",buildings!BS2)</f>
        <v>NA</v>
      </c>
      <c r="BT2">
        <f>IF(buildings!BT2="","NULL",buildings!BT2)</f>
        <v>2767</v>
      </c>
      <c r="BU2" t="str">
        <f>IF(buildings!BU2="","NULL",buildings!BU2)</f>
        <v>NULL</v>
      </c>
      <c r="BV2" t="str">
        <f>IF(buildings!BV2="","NULL",buildings!BV2)</f>
        <v>NULL</v>
      </c>
      <c r="BW2" t="str">
        <f>IF(buildings!BW2="","NULL",buildings!BW2)</f>
        <v>R32EU15</v>
      </c>
      <c r="BX2" t="str">
        <f>IF(buildings!BX2="","NULL",buildings!BX2)</f>
        <v>R5.2OECD</v>
      </c>
      <c r="BY2" t="str">
        <f>IF(buildings!BY2="","NULL",buildings!BY2)</f>
        <v>R_unspecified</v>
      </c>
      <c r="BZ2" t="str">
        <f>IF(buildings!BZ2="","NULL",buildings!BZ2)</f>
        <v>Unspecified</v>
      </c>
      <c r="CA2" t="str">
        <f>IF(buildings!CA2="","NULL",buildings!CA2)</f>
        <v>Standard</v>
      </c>
      <c r="CB2" t="str">
        <f>IF(buildings!CB2="","NULL",buildings!CB2)</f>
        <v>real-world single case study</v>
      </c>
      <c r="CC2" t="str">
        <f>IF(buildings!CC2="","NULL",buildings!CC2)</f>
        <v>RU</v>
      </c>
      <c r="CD2" t="str">
        <f>IF(buildings!CD2="","NULL",buildings!CD2)</f>
        <v>U</v>
      </c>
      <c r="CE2" t="str">
        <f>IF(buildings!CE2="","NULL",buildings!CE2)</f>
        <v>OECD_EU15</v>
      </c>
    </row>
    <row r="3" spans="1:84">
      <c r="A3">
        <f>IF(buildings!A3="","NA",buildings!A3)</f>
        <v>1</v>
      </c>
      <c r="B3" t="str">
        <f>IF(buildings!B3="","NA",buildings!B3)</f>
        <v>Austria</v>
      </c>
      <c r="C3" t="str">
        <f>IF(buildings!C3="","NA",buildings!C3)</f>
        <v>Vienna</v>
      </c>
      <c r="D3" t="str">
        <f>IF(buildings!D3="","NA",buildings!D3)</f>
        <v>NA</v>
      </c>
      <c r="E3">
        <f>IF(buildings!E3="","NA",buildings!E3)</f>
        <v>1918</v>
      </c>
      <c r="F3">
        <f>IF(buildings!F3="","NA",buildings!F3)</f>
        <v>8.300614114</v>
      </c>
      <c r="G3">
        <f>IF(buildings!G3="","NA",buildings!G3)</f>
        <v>0.242197948</v>
      </c>
      <c r="H3">
        <f>IF(buildings!H3="","NA",buildings!H3)</f>
        <v>7.3321112999999993E-2</v>
      </c>
      <c r="I3">
        <f>IF(buildings!I3="","NA",buildings!I3)</f>
        <v>3.0977444E-2</v>
      </c>
      <c r="J3">
        <f>IF(buildings!J3="","NA",buildings!J3)</f>
        <v>89.491427619999996</v>
      </c>
      <c r="K3" t="str">
        <f>IF(buildings!K3="","NA",buildings!K3)</f>
        <v>NA</v>
      </c>
      <c r="L3" t="str">
        <f>IF(buildings!L3="","NA",buildings!L3)</f>
        <v>NA</v>
      </c>
      <c r="M3">
        <f>IF(buildings!M3="","NA",buildings!M3)</f>
        <v>390.14312009999998</v>
      </c>
      <c r="N3" t="str">
        <f>IF(buildings!N3="","NA",buildings!N3)</f>
        <v>NA</v>
      </c>
      <c r="O3" t="str">
        <f>IF(buildings!O3="","NA",buildings!O3)</f>
        <v>NA</v>
      </c>
      <c r="P3">
        <f>IF(buildings!P3="","NA",buildings!P3)</f>
        <v>921.41516049999996</v>
      </c>
      <c r="Q3">
        <f>IF(buildings!Q3="","NA",buildings!Q3)</f>
        <v>288.0342857</v>
      </c>
      <c r="R3">
        <f>IF(buildings!R3="","NA",buildings!R3)</f>
        <v>6.7300623000000004E-2</v>
      </c>
      <c r="S3">
        <f>IF(buildings!S3="","NA",buildings!S3)</f>
        <v>0.59711639100000002</v>
      </c>
      <c r="T3" t="str">
        <f>IF(buildings!T3="","NA",buildings!T3)</f>
        <v>NA</v>
      </c>
      <c r="U3" t="str">
        <f>IF(buildings!U3="","NA",buildings!U3)</f>
        <v>NA</v>
      </c>
      <c r="V3">
        <f>IF(buildings!V3="","NA",buildings!V3)</f>
        <v>8.9162528000000005E-2</v>
      </c>
      <c r="W3">
        <f>IF(buildings!W3="","NA",buildings!W3)</f>
        <v>6.5976595999999998E-2</v>
      </c>
      <c r="X3" t="str">
        <f>IF(buildings!X3="","NA",buildings!X3)</f>
        <v>NA</v>
      </c>
      <c r="Y3" t="str">
        <f>IF(buildings!Y3="","NA",buildings!Y3)</f>
        <v>NA</v>
      </c>
      <c r="Z3" t="str">
        <f>IF(buildings!Z3="","NA",buildings!Z3)</f>
        <v>NA</v>
      </c>
      <c r="AA3">
        <f>IF(buildings!AA3="","NA",buildings!AA3)</f>
        <v>1.8026590039999999</v>
      </c>
      <c r="AB3">
        <f>IF(buildings!AB3="","NA",buildings!AB3)</f>
        <v>0.81810435599999998</v>
      </c>
      <c r="AC3">
        <f>IF(buildings!AC3="","NA",buildings!AC3)</f>
        <v>1.322689139</v>
      </c>
      <c r="AD3" t="str">
        <f>IF(buildings!AD3="","NA",buildings!AD3)</f>
        <v>NA</v>
      </c>
      <c r="AE3" t="str">
        <f>IF(buildings!AE3="","NA",buildings!AE3)</f>
        <v>NA</v>
      </c>
      <c r="AF3">
        <f>IF(buildings!AF3="","NA",buildings!AF3)</f>
        <v>0.155943426</v>
      </c>
      <c r="AG3" t="str">
        <f>IF(buildings!AG3="","NA",buildings!AG3)</f>
        <v>NA</v>
      </c>
      <c r="AH3" t="str">
        <f>IF(buildings!AH3="","NA",buildings!AH3)</f>
        <v>NA</v>
      </c>
      <c r="AI3">
        <f>IF(buildings!AI3="","NA",buildings!AI3)</f>
        <v>6.7300623000000004E-2</v>
      </c>
      <c r="AJ3" t="str">
        <f>IF(buildings!AJ3="","NA",buildings!AJ3)</f>
        <v>NA</v>
      </c>
      <c r="AK3" t="str">
        <f>IF(buildings!AK3="","NA",buildings!AK3)</f>
        <v>NA</v>
      </c>
      <c r="AL3" t="str">
        <f>IF(buildings!AL3="","NA",buildings!AL3)</f>
        <v>Construction files (nr. 3)</v>
      </c>
      <c r="AM3">
        <f>IF(buildings!AM3="","NA",buildings!AM3)</f>
        <v>3.9</v>
      </c>
      <c r="AN3" t="str">
        <f>IF(buildings!AN3="","NA",buildings!AN3)</f>
        <v>residential</v>
      </c>
      <c r="AO3" t="str">
        <f>IF(buildings!AO3="","NA",buildings!AO3)</f>
        <v>NA</v>
      </c>
      <c r="AP3" t="str">
        <f>IF(buildings!AP3="","NA",buildings!AP3)</f>
        <v>NULL</v>
      </c>
      <c r="AQ3" t="str">
        <f>IF(buildings!AQ3="","NA",buildings!AQ3)</f>
        <v>urban</v>
      </c>
      <c r="AR3" t="str">
        <f>IF(buildings!AR3="","NA",buildings!AR3)</f>
        <v>gross</v>
      </c>
      <c r="AS3" t="str">
        <f>IF(buildings!AS3="","NA",buildings!AS3)</f>
        <v>Kleemann, Fritz; Lederer, Jakob; Rechberger, Helmut; Fellner, Johann</v>
      </c>
      <c r="AT3">
        <f>IF(buildings!AT3="","NA",buildings!AT3)</f>
        <v>2016</v>
      </c>
      <c r="AU3" t="str">
        <f>IF(buildings!AU3="","NA",buildings!AU3)</f>
        <v>GIS‐based Analysis of Vienna's Material Stock in Buildings</v>
      </c>
      <c r="AV3" t="str">
        <f>IF(buildings!AV3="","NA",buildings!AV3)</f>
        <v>Journal of Industrial Ecology</v>
      </c>
      <c r="AW3" t="str">
        <f>IF(buildings!AW3="","NA",buildings!AW3)</f>
        <v>Copyright Elsevier</v>
      </c>
      <c r="AX3" t="str">
        <f>IF(buildings!AX3="","NA",buildings!AX3)</f>
        <v>10.1111/jiec.12446</v>
      </c>
      <c r="AY3" t="str">
        <f>IF(buildings!AY3="","NA",buildings!AY3)</f>
        <v>https://doi.org/10.1111/jiec.12446</v>
      </c>
      <c r="AZ3" t="str">
        <f>IF(buildings!AZ3="","NULL",buildings!AZ3)</f>
        <v>NULL</v>
      </c>
      <c r="BA3" t="str">
        <f>IF(buildings!BA3="","NULL",buildings!BA3)</f>
        <v xml:space="preserve">Personal communication by the author. Data based and converted from Kleemann et al. 2016. No. of floors calculated by author. </v>
      </c>
      <c r="BB3" t="str">
        <f>IF(buildings!BB3="","NULL",buildings!BB3)</f>
        <v>Summed "slag fill" and "mineral fill", "bricks" and "foamed clay bricks", "mineral wool" and "mineral wool board". Considered "cement asbestos" as "cement", "laminate" as "other".</v>
      </c>
      <c r="BC3" t="str">
        <f>IF(buildings!BC3="","NULL",buildings!BC3)</f>
        <v>NULL</v>
      </c>
      <c r="BD3" t="str">
        <f>IF(buildings!BD3="","NULL",buildings!BD3)</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3" t="str">
        <f>IF(buildings!BE3="","NULL",buildings!BE3)</f>
        <v>Heeren and Fishman</v>
      </c>
      <c r="BF3" t="str">
        <f>IF(buildings!BF3="","NULL",buildings!BF3)</f>
        <v>Europe</v>
      </c>
      <c r="BG3" t="str">
        <f>IF(buildings!BG3="","NULL",buildings!BG3)</f>
        <v>Cfb</v>
      </c>
      <c r="BH3">
        <f>IF(buildings!BH3="","NULL",buildings!BH3)</f>
        <v>5362</v>
      </c>
      <c r="BI3" t="str">
        <f>IF(buildings!BI3="","NULL",buildings!BI3)</f>
        <v>NA</v>
      </c>
      <c r="BJ3">
        <f>IF(buildings!BJ3="","NULL",buildings!BJ3)</f>
        <v>4039.855</v>
      </c>
      <c r="BK3" t="str">
        <f>IF(buildings!BK3="","NULL",buildings!BK3)</f>
        <v>NA</v>
      </c>
      <c r="BL3">
        <f>IF(buildings!BL3="","NULL",buildings!BL3)</f>
        <v>90.964997499999996</v>
      </c>
      <c r="BM3">
        <f>IF(buildings!BM3="","NULL",buildings!BM3)</f>
        <v>82445</v>
      </c>
      <c r="BN3" t="str">
        <f>IF(buildings!BN3="","NULL",buildings!BN3)</f>
        <v>NA</v>
      </c>
      <c r="BO3" t="str">
        <f>IF(buildings!BO3="","NULL",buildings!BO3)</f>
        <v>Pre-1918</v>
      </c>
      <c r="BP3">
        <f>IF(buildings!BP3="","NULL",buildings!BP3)</f>
        <v>6727</v>
      </c>
      <c r="BQ3" t="str">
        <f>IF(buildings!BQ3="","NULL",buildings!BQ3)</f>
        <v>NA</v>
      </c>
      <c r="BR3">
        <f>IF(buildings!BR3="","NULL",buildings!BR3)</f>
        <v>0.63600000000000001</v>
      </c>
      <c r="BS3" t="str">
        <f>IF(buildings!BS3="","NULL",buildings!BS3)</f>
        <v>NA</v>
      </c>
      <c r="BT3">
        <f>IF(buildings!BT3="","NULL",buildings!BT3)</f>
        <v>2767</v>
      </c>
      <c r="BU3" t="str">
        <f>IF(buildings!BU3="","NULL",buildings!BU3)</f>
        <v>NULL</v>
      </c>
      <c r="BV3" t="str">
        <f>IF(buildings!BV3="","NULL",buildings!BV3)</f>
        <v>NULL</v>
      </c>
      <c r="BW3" t="str">
        <f>IF(buildings!BW3="","NULL",buildings!BW3)</f>
        <v>R32EU15</v>
      </c>
      <c r="BX3" t="str">
        <f>IF(buildings!BX3="","NULL",buildings!BX3)</f>
        <v>R5.2OECD</v>
      </c>
      <c r="BY3" t="str">
        <f>IF(buildings!BY3="","NULL",buildings!BY3)</f>
        <v>R_unspecified</v>
      </c>
      <c r="BZ3" t="str">
        <f>IF(buildings!BZ3="","NULL",buildings!BZ3)</f>
        <v>Unspecified</v>
      </c>
      <c r="CA3" t="str">
        <f>IF(buildings!CA3="","NULL",buildings!CA3)</f>
        <v>Standard</v>
      </c>
      <c r="CB3" t="str">
        <f>IF(buildings!CB3="","NULL",buildings!CB3)</f>
        <v>real-world single case study</v>
      </c>
      <c r="CC3" t="str">
        <f>IF(buildings!CC3="","NULL",buildings!CC3)</f>
        <v>RU</v>
      </c>
      <c r="CD3" t="str">
        <f>IF(buildings!CD3="","NULL",buildings!CD3)</f>
        <v>U</v>
      </c>
      <c r="CE3" t="str">
        <f>IF(buildings!CE3="","NULL",buildings!CE3)</f>
        <v>OECD_EU15</v>
      </c>
    </row>
    <row r="4" spans="1:84">
      <c r="A4">
        <f>IF(buildings!A4="","NA",buildings!A4)</f>
        <v>2</v>
      </c>
      <c r="B4" t="str">
        <f>IF(buildings!B4="","NA",buildings!B4)</f>
        <v>Austria</v>
      </c>
      <c r="C4" t="str">
        <f>IF(buildings!C4="","NA",buildings!C4)</f>
        <v>Vienna</v>
      </c>
      <c r="D4" t="str">
        <f>IF(buildings!D4="","NA",buildings!D4)</f>
        <v>NA</v>
      </c>
      <c r="E4">
        <f>IF(buildings!E4="","NA",buildings!E4)</f>
        <v>1918</v>
      </c>
      <c r="F4">
        <f>IF(buildings!F4="","NA",buildings!F4)</f>
        <v>15.27333567</v>
      </c>
      <c r="G4">
        <f>IF(buildings!G4="","NA",buildings!G4)</f>
        <v>0.200116287</v>
      </c>
      <c r="H4">
        <f>IF(buildings!H4="","NA",buildings!H4)</f>
        <v>6.0581639999999999E-2</v>
      </c>
      <c r="I4">
        <f>IF(buildings!I4="","NA",buildings!I4)</f>
        <v>2.5595142000000001E-2</v>
      </c>
      <c r="J4">
        <f>IF(buildings!J4="","NA",buildings!J4)</f>
        <v>68.395222340000004</v>
      </c>
      <c r="K4" t="str">
        <f>IF(buildings!K4="","NA",buildings!K4)</f>
        <v>NA</v>
      </c>
      <c r="L4" t="str">
        <f>IF(buildings!L4="","NA",buildings!L4)</f>
        <v>NA</v>
      </c>
      <c r="M4">
        <f>IF(buildings!M4="","NA",buildings!M4)</f>
        <v>58.83064736</v>
      </c>
      <c r="N4" t="str">
        <f>IF(buildings!N4="","NA",buildings!N4)</f>
        <v>NA</v>
      </c>
      <c r="O4" t="str">
        <f>IF(buildings!O4="","NA",buildings!O4)</f>
        <v>NA</v>
      </c>
      <c r="P4">
        <f>IF(buildings!P4="","NA",buildings!P4)</f>
        <v>650.76246690000005</v>
      </c>
      <c r="Q4">
        <f>IF(buildings!Q4="","NA",buildings!Q4)</f>
        <v>202.4505259</v>
      </c>
      <c r="R4">
        <f>IF(buildings!R4="","NA",buildings!R4)</f>
        <v>0.101847279</v>
      </c>
      <c r="S4">
        <f>IF(buildings!S4="","NA",buildings!S4)</f>
        <v>0.49336798999999998</v>
      </c>
      <c r="T4" t="str">
        <f>IF(buildings!T4="","NA",buildings!T4)</f>
        <v>NA</v>
      </c>
      <c r="U4" t="str">
        <f>IF(buildings!U4="","NA",buildings!U4)</f>
        <v>NA</v>
      </c>
      <c r="V4" t="str">
        <f>IF(buildings!V4="","NA",buildings!V4)</f>
        <v>NA</v>
      </c>
      <c r="W4">
        <f>IF(buildings!W4="","NA",buildings!W4)</f>
        <v>5.4513225999999998E-2</v>
      </c>
      <c r="X4" t="str">
        <f>IF(buildings!X4="","NA",buildings!X4)</f>
        <v>NA</v>
      </c>
      <c r="Y4" t="str">
        <f>IF(buildings!Y4="","NA",buildings!Y4)</f>
        <v>NA</v>
      </c>
      <c r="Z4" t="str">
        <f>IF(buildings!Z4="","NA",buildings!Z4)</f>
        <v>NA</v>
      </c>
      <c r="AA4">
        <f>IF(buildings!AA4="","NA",buildings!AA4)</f>
        <v>1.489448729</v>
      </c>
      <c r="AB4">
        <f>IF(buildings!AB4="","NA",buildings!AB4)</f>
        <v>0.51591770699999995</v>
      </c>
      <c r="AC4">
        <f>IF(buildings!AC4="","NA",buildings!AC4)</f>
        <v>1.0928731679999999</v>
      </c>
      <c r="AD4" t="str">
        <f>IF(buildings!AD4="","NA",buildings!AD4)</f>
        <v>NA</v>
      </c>
      <c r="AE4" t="str">
        <f>IF(buildings!AE4="","NA",buildings!AE4)</f>
        <v>NA</v>
      </c>
      <c r="AF4">
        <f>IF(buildings!AF4="","NA",buildings!AF4)</f>
        <v>0.128848405</v>
      </c>
      <c r="AG4" t="str">
        <f>IF(buildings!AG4="","NA",buildings!AG4)</f>
        <v>NA</v>
      </c>
      <c r="AH4" t="str">
        <f>IF(buildings!AH4="","NA",buildings!AH4)</f>
        <v>NA</v>
      </c>
      <c r="AI4">
        <f>IF(buildings!AI4="","NA",buildings!AI4)</f>
        <v>0.101847279</v>
      </c>
      <c r="AJ4" t="str">
        <f>IF(buildings!AJ4="","NA",buildings!AJ4)</f>
        <v>NA</v>
      </c>
      <c r="AK4" t="str">
        <f>IF(buildings!AK4="","NA",buildings!AK4)</f>
        <v>NA</v>
      </c>
      <c r="AL4" t="str">
        <f>IF(buildings!AL4="","NA",buildings!AL4)</f>
        <v>Construction files (nr. 11)</v>
      </c>
      <c r="AM4">
        <f>IF(buildings!AM4="","NA",buildings!AM4)</f>
        <v>3.2</v>
      </c>
      <c r="AN4" t="str">
        <f>IF(buildings!AN4="","NA",buildings!AN4)</f>
        <v>residential</v>
      </c>
      <c r="AO4" t="str">
        <f>IF(buildings!AO4="","NA",buildings!AO4)</f>
        <v>NA</v>
      </c>
      <c r="AP4" t="str">
        <f>IF(buildings!AP4="","NA",buildings!AP4)</f>
        <v>NULL</v>
      </c>
      <c r="AQ4" t="str">
        <f>IF(buildings!AQ4="","NA",buildings!AQ4)</f>
        <v>urban</v>
      </c>
      <c r="AR4" t="str">
        <f>IF(buildings!AR4="","NA",buildings!AR4)</f>
        <v>gross</v>
      </c>
      <c r="AS4" t="str">
        <f>IF(buildings!AS4="","NA",buildings!AS4)</f>
        <v>Kleemann, Fritz; Lederer, Jakob; Rechberger, Helmut; Fellner, Johann</v>
      </c>
      <c r="AT4">
        <f>IF(buildings!AT4="","NA",buildings!AT4)</f>
        <v>2016</v>
      </c>
      <c r="AU4" t="str">
        <f>IF(buildings!AU4="","NA",buildings!AU4)</f>
        <v>GIS‐based Analysis of Vienna's Material Stock in Buildings</v>
      </c>
      <c r="AV4" t="str">
        <f>IF(buildings!AV4="","NA",buildings!AV4)</f>
        <v>Journal of Industrial Ecology</v>
      </c>
      <c r="AW4" t="str">
        <f>IF(buildings!AW4="","NA",buildings!AW4)</f>
        <v>Copyright Elsevier</v>
      </c>
      <c r="AX4" t="str">
        <f>IF(buildings!AX4="","NA",buildings!AX4)</f>
        <v>10.1111/jiec.12446</v>
      </c>
      <c r="AY4" t="str">
        <f>IF(buildings!AY4="","NA",buildings!AY4)</f>
        <v>https://doi.org/10.1111/jiec.12446</v>
      </c>
      <c r="AZ4" t="str">
        <f>IF(buildings!AZ4="","NULL",buildings!AZ4)</f>
        <v>NULL</v>
      </c>
      <c r="BA4" t="str">
        <f>IF(buildings!BA4="","NULL",buildings!BA4)</f>
        <v xml:space="preserve">Personal communication by the author. Data based and converted from Kleemann et al. 2016. No. of floors calculated by author. </v>
      </c>
      <c r="BB4" t="str">
        <f>IF(buildings!BB4="","NULL",buildings!BB4)</f>
        <v>Summed "slag fill" and "mineral fill", "bricks" and "foamed clay bricks", "mineral wool" and "mineral wool board". Considered "cement asbestos" as "cement", "laminate" as "other".</v>
      </c>
      <c r="BC4" t="str">
        <f>IF(buildings!BC4="","NULL",buildings!BC4)</f>
        <v>NULL</v>
      </c>
      <c r="BD4" t="str">
        <f>IF(buildings!BD4="","NULL",buildings!BD4)</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4" t="str">
        <f>IF(buildings!BE4="","NULL",buildings!BE4)</f>
        <v>Heeren and Fishman</v>
      </c>
      <c r="BF4" t="str">
        <f>IF(buildings!BF4="","NULL",buildings!BF4)</f>
        <v>Europe</v>
      </c>
      <c r="BG4" t="str">
        <f>IF(buildings!BG4="","NULL",buildings!BG4)</f>
        <v>Cfb</v>
      </c>
      <c r="BH4">
        <f>IF(buildings!BH4="","NULL",buildings!BH4)</f>
        <v>5362</v>
      </c>
      <c r="BI4" t="str">
        <f>IF(buildings!BI4="","NULL",buildings!BI4)</f>
        <v>NA</v>
      </c>
      <c r="BJ4">
        <f>IF(buildings!BJ4="","NULL",buildings!BJ4)</f>
        <v>4039.855</v>
      </c>
      <c r="BK4" t="str">
        <f>IF(buildings!BK4="","NULL",buildings!BK4)</f>
        <v>NA</v>
      </c>
      <c r="BL4">
        <f>IF(buildings!BL4="","NULL",buildings!BL4)</f>
        <v>90.964997499999996</v>
      </c>
      <c r="BM4">
        <f>IF(buildings!BM4="","NULL",buildings!BM4)</f>
        <v>82445</v>
      </c>
      <c r="BN4" t="str">
        <f>IF(buildings!BN4="","NULL",buildings!BN4)</f>
        <v>NA</v>
      </c>
      <c r="BO4" t="str">
        <f>IF(buildings!BO4="","NULL",buildings!BO4)</f>
        <v>Pre-1918</v>
      </c>
      <c r="BP4">
        <f>IF(buildings!BP4="","NULL",buildings!BP4)</f>
        <v>6727</v>
      </c>
      <c r="BQ4" t="str">
        <f>IF(buildings!BQ4="","NULL",buildings!BQ4)</f>
        <v>NA</v>
      </c>
      <c r="BR4">
        <f>IF(buildings!BR4="","NULL",buildings!BR4)</f>
        <v>0.63600000000000001</v>
      </c>
      <c r="BS4" t="str">
        <f>IF(buildings!BS4="","NULL",buildings!BS4)</f>
        <v>NA</v>
      </c>
      <c r="BT4">
        <f>IF(buildings!BT4="","NULL",buildings!BT4)</f>
        <v>2767</v>
      </c>
      <c r="BU4" t="str">
        <f>IF(buildings!BU4="","NULL",buildings!BU4)</f>
        <v>NULL</v>
      </c>
      <c r="BV4" t="str">
        <f>IF(buildings!BV4="","NULL",buildings!BV4)</f>
        <v>NULL</v>
      </c>
      <c r="BW4" t="str">
        <f>IF(buildings!BW4="","NULL",buildings!BW4)</f>
        <v>R32EU15</v>
      </c>
      <c r="BX4" t="str">
        <f>IF(buildings!BX4="","NULL",buildings!BX4)</f>
        <v>R5.2OECD</v>
      </c>
      <c r="BY4" t="str">
        <f>IF(buildings!BY4="","NULL",buildings!BY4)</f>
        <v>R_unspecified</v>
      </c>
      <c r="BZ4" t="str">
        <f>IF(buildings!BZ4="","NULL",buildings!BZ4)</f>
        <v>Unspecified</v>
      </c>
      <c r="CA4" t="str">
        <f>IF(buildings!CA4="","NULL",buildings!CA4)</f>
        <v>Standard</v>
      </c>
      <c r="CB4" t="str">
        <f>IF(buildings!CB4="","NULL",buildings!CB4)</f>
        <v>real-world single case study</v>
      </c>
      <c r="CC4" t="str">
        <f>IF(buildings!CC4="","NULL",buildings!CC4)</f>
        <v>RU</v>
      </c>
      <c r="CD4" t="str">
        <f>IF(buildings!CD4="","NULL",buildings!CD4)</f>
        <v>U</v>
      </c>
      <c r="CE4" t="str">
        <f>IF(buildings!CE4="","NULL",buildings!CE4)</f>
        <v>OECD_EU15</v>
      </c>
    </row>
    <row r="5" spans="1:84">
      <c r="A5">
        <f>IF(buildings!A5="","NA",buildings!A5)</f>
        <v>3</v>
      </c>
      <c r="B5" t="str">
        <f>IF(buildings!B5="","NA",buildings!B5)</f>
        <v>Austria</v>
      </c>
      <c r="C5" t="str">
        <f>IF(buildings!C5="","NA",buildings!C5)</f>
        <v>Vienna</v>
      </c>
      <c r="D5" t="str">
        <f>IF(buildings!D5="","NA",buildings!D5)</f>
        <v>NA</v>
      </c>
      <c r="E5">
        <f>IF(buildings!E5="","NA",buildings!E5)</f>
        <v>1918</v>
      </c>
      <c r="F5">
        <f>IF(buildings!F5="","NA",buildings!F5)</f>
        <v>11.11131134</v>
      </c>
      <c r="G5">
        <f>IF(buildings!G5="","NA",buildings!G5)</f>
        <v>0.25690165500000001</v>
      </c>
      <c r="H5">
        <f>IF(buildings!H5="","NA",buildings!H5)</f>
        <v>7.7772398000000006E-2</v>
      </c>
      <c r="I5">
        <f>IF(buildings!I5="","NA",buildings!I5)</f>
        <v>3.2858066999999998E-2</v>
      </c>
      <c r="J5">
        <f>IF(buildings!J5="","NA",buildings!J5)</f>
        <v>48.212881099999997</v>
      </c>
      <c r="K5" t="str">
        <f>IF(buildings!K5="","NA",buildings!K5)</f>
        <v>NA</v>
      </c>
      <c r="L5" t="str">
        <f>IF(buildings!L5="","NA",buildings!L5)</f>
        <v>NA</v>
      </c>
      <c r="M5">
        <f>IF(buildings!M5="","NA",buildings!M5)</f>
        <v>189.62027190000001</v>
      </c>
      <c r="N5" t="str">
        <f>IF(buildings!N5="","NA",buildings!N5)</f>
        <v>NA</v>
      </c>
      <c r="O5" t="str">
        <f>IF(buildings!O5="","NA",buildings!O5)</f>
        <v>NA</v>
      </c>
      <c r="P5">
        <f>IF(buildings!P5="","NA",buildings!P5)</f>
        <v>688.99028109999995</v>
      </c>
      <c r="Q5">
        <f>IF(buildings!Q5="","NA",buildings!Q5)</f>
        <v>222.65786410000001</v>
      </c>
      <c r="R5">
        <f>IF(buildings!R5="","NA",buildings!R5)</f>
        <v>7.1386406999999999E-2</v>
      </c>
      <c r="S5">
        <f>IF(buildings!S5="","NA",buildings!S5)</f>
        <v>0.63336700499999998</v>
      </c>
      <c r="T5" t="str">
        <f>IF(buildings!T5="","NA",buildings!T5)</f>
        <v>NA</v>
      </c>
      <c r="U5" t="str">
        <f>IF(buildings!U5="","NA",buildings!U5)</f>
        <v>NA</v>
      </c>
      <c r="V5">
        <f>IF(buildings!V5="","NA",buildings!V5)</f>
        <v>9.4575537000000001E-2</v>
      </c>
      <c r="W5">
        <f>IF(buildings!W5="","NA",buildings!W5)</f>
        <v>6.9982000000000003E-2</v>
      </c>
      <c r="X5" t="str">
        <f>IF(buildings!X5="","NA",buildings!X5)</f>
        <v>NA</v>
      </c>
      <c r="Y5" t="str">
        <f>IF(buildings!Y5="","NA",buildings!Y5)</f>
        <v>NA</v>
      </c>
      <c r="Z5" t="str">
        <f>IF(buildings!Z5="","NA",buildings!Z5)</f>
        <v>NA</v>
      </c>
      <c r="AA5">
        <f>IF(buildings!AA5="","NA",buildings!AA5)</f>
        <v>1.9120974589999999</v>
      </c>
      <c r="AB5">
        <f>IF(buildings!AB5="","NA",buildings!AB5)</f>
        <v>1.523700056</v>
      </c>
      <c r="AC5">
        <f>IF(buildings!AC5="","NA",buildings!AC5)</f>
        <v>1.4029888829999999</v>
      </c>
      <c r="AD5" t="str">
        <f>IF(buildings!AD5="","NA",buildings!AD5)</f>
        <v>NA</v>
      </c>
      <c r="AE5" t="str">
        <f>IF(buildings!AE5="","NA",buildings!AE5)</f>
        <v>NA</v>
      </c>
      <c r="AF5">
        <f>IF(buildings!AF5="","NA",buildings!AF5)</f>
        <v>0.16541066700000001</v>
      </c>
      <c r="AG5" t="str">
        <f>IF(buildings!AG5="","NA",buildings!AG5)</f>
        <v>NA</v>
      </c>
      <c r="AH5" t="str">
        <f>IF(buildings!AH5="","NA",buildings!AH5)</f>
        <v>NA</v>
      </c>
      <c r="AI5">
        <f>IF(buildings!AI5="","NA",buildings!AI5)</f>
        <v>7.1386406999999999E-2</v>
      </c>
      <c r="AJ5" t="str">
        <f>IF(buildings!AJ5="","NA",buildings!AJ5)</f>
        <v>NA</v>
      </c>
      <c r="AK5" t="str">
        <f>IF(buildings!AK5="","NA",buildings!AK5)</f>
        <v>NA</v>
      </c>
      <c r="AL5" t="str">
        <f>IF(buildings!AL5="","NA",buildings!AL5)</f>
        <v>Construction files (nr. 29)</v>
      </c>
      <c r="AM5">
        <f>IF(buildings!AM5="","NA",buildings!AM5)</f>
        <v>4.0999999999999996</v>
      </c>
      <c r="AN5" t="str">
        <f>IF(buildings!AN5="","NA",buildings!AN5)</f>
        <v>residential</v>
      </c>
      <c r="AO5" t="str">
        <f>IF(buildings!AO5="","NA",buildings!AO5)</f>
        <v>NA</v>
      </c>
      <c r="AP5" t="str">
        <f>IF(buildings!AP5="","NA",buildings!AP5)</f>
        <v>NULL</v>
      </c>
      <c r="AQ5" t="str">
        <f>IF(buildings!AQ5="","NA",buildings!AQ5)</f>
        <v>urban</v>
      </c>
      <c r="AR5" t="str">
        <f>IF(buildings!AR5="","NA",buildings!AR5)</f>
        <v>gross</v>
      </c>
      <c r="AS5" t="str">
        <f>IF(buildings!AS5="","NA",buildings!AS5)</f>
        <v>Kleemann, Fritz; Lederer, Jakob; Rechberger, Helmut; Fellner, Johann</v>
      </c>
      <c r="AT5">
        <f>IF(buildings!AT5="","NA",buildings!AT5)</f>
        <v>2016</v>
      </c>
      <c r="AU5" t="str">
        <f>IF(buildings!AU5="","NA",buildings!AU5)</f>
        <v>GIS‐based Analysis of Vienna's Material Stock in Buildings</v>
      </c>
      <c r="AV5" t="str">
        <f>IF(buildings!AV5="","NA",buildings!AV5)</f>
        <v>Journal of Industrial Ecology</v>
      </c>
      <c r="AW5" t="str">
        <f>IF(buildings!AW5="","NA",buildings!AW5)</f>
        <v>Copyright Elsevier</v>
      </c>
      <c r="AX5" t="str">
        <f>IF(buildings!AX5="","NA",buildings!AX5)</f>
        <v>10.1111/jiec.12446</v>
      </c>
      <c r="AY5" t="str">
        <f>IF(buildings!AY5="","NA",buildings!AY5)</f>
        <v>https://doi.org/10.1111/jiec.12446</v>
      </c>
      <c r="AZ5" t="str">
        <f>IF(buildings!AZ5="","NULL",buildings!AZ5)</f>
        <v>NULL</v>
      </c>
      <c r="BA5" t="str">
        <f>IF(buildings!BA5="","NULL",buildings!BA5)</f>
        <v xml:space="preserve">Personal communication by the author. Data based and converted from Kleemann et al. 2016. No. of floors calculated by author. </v>
      </c>
      <c r="BB5" t="str">
        <f>IF(buildings!BB5="","NULL",buildings!BB5)</f>
        <v>Summed "slag fill" and "mineral fill", "bricks" and "foamed clay bricks", "mineral wool" and "mineral wool board". Considered "cement asbestos" as "cement", "laminate" as "other".</v>
      </c>
      <c r="BC5" t="str">
        <f>IF(buildings!BC5="","NULL",buildings!BC5)</f>
        <v>NULL</v>
      </c>
      <c r="BD5" t="str">
        <f>IF(buildings!BD5="","NULL",buildings!BD5)</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 t="str">
        <f>IF(buildings!BE5="","NULL",buildings!BE5)</f>
        <v>Heeren and Fishman</v>
      </c>
      <c r="BF5" t="str">
        <f>IF(buildings!BF5="","NULL",buildings!BF5)</f>
        <v>Europe</v>
      </c>
      <c r="BG5" t="str">
        <f>IF(buildings!BG5="","NULL",buildings!BG5)</f>
        <v>Cfb</v>
      </c>
      <c r="BH5">
        <f>IF(buildings!BH5="","NULL",buildings!BH5)</f>
        <v>5362</v>
      </c>
      <c r="BI5" t="str">
        <f>IF(buildings!BI5="","NULL",buildings!BI5)</f>
        <v>NA</v>
      </c>
      <c r="BJ5">
        <f>IF(buildings!BJ5="","NULL",buildings!BJ5)</f>
        <v>4039.855</v>
      </c>
      <c r="BK5" t="str">
        <f>IF(buildings!BK5="","NULL",buildings!BK5)</f>
        <v>NA</v>
      </c>
      <c r="BL5">
        <f>IF(buildings!BL5="","NULL",buildings!BL5)</f>
        <v>90.964997499999996</v>
      </c>
      <c r="BM5">
        <f>IF(buildings!BM5="","NULL",buildings!BM5)</f>
        <v>82445</v>
      </c>
      <c r="BN5" t="str">
        <f>IF(buildings!BN5="","NULL",buildings!BN5)</f>
        <v>NA</v>
      </c>
      <c r="BO5" t="str">
        <f>IF(buildings!BO5="","NULL",buildings!BO5)</f>
        <v>Pre-1918</v>
      </c>
      <c r="BP5">
        <f>IF(buildings!BP5="","NULL",buildings!BP5)</f>
        <v>6727</v>
      </c>
      <c r="BQ5" t="str">
        <f>IF(buildings!BQ5="","NULL",buildings!BQ5)</f>
        <v>NA</v>
      </c>
      <c r="BR5">
        <f>IF(buildings!BR5="","NULL",buildings!BR5)</f>
        <v>0.63600000000000001</v>
      </c>
      <c r="BS5" t="str">
        <f>IF(buildings!BS5="","NULL",buildings!BS5)</f>
        <v>NA</v>
      </c>
      <c r="BT5">
        <f>IF(buildings!BT5="","NULL",buildings!BT5)</f>
        <v>2767</v>
      </c>
      <c r="BU5" t="str">
        <f>IF(buildings!BU5="","NULL",buildings!BU5)</f>
        <v>NULL</v>
      </c>
      <c r="BV5" t="str">
        <f>IF(buildings!BV5="","NULL",buildings!BV5)</f>
        <v>NULL</v>
      </c>
      <c r="BW5" t="str">
        <f>IF(buildings!BW5="","NULL",buildings!BW5)</f>
        <v>R32EU15</v>
      </c>
      <c r="BX5" t="str">
        <f>IF(buildings!BX5="","NULL",buildings!BX5)</f>
        <v>R5.2OECD</v>
      </c>
      <c r="BY5" t="str">
        <f>IF(buildings!BY5="","NULL",buildings!BY5)</f>
        <v>R_unspecified</v>
      </c>
      <c r="BZ5" t="str">
        <f>IF(buildings!BZ5="","NULL",buildings!BZ5)</f>
        <v>Unspecified</v>
      </c>
      <c r="CA5" t="str">
        <f>IF(buildings!CA5="","NULL",buildings!CA5)</f>
        <v>Standard</v>
      </c>
      <c r="CB5" t="str">
        <f>IF(buildings!CB5="","NULL",buildings!CB5)</f>
        <v>real-world single case study</v>
      </c>
      <c r="CC5" t="str">
        <f>IF(buildings!CC5="","NULL",buildings!CC5)</f>
        <v>RU</v>
      </c>
      <c r="CD5" t="str">
        <f>IF(buildings!CD5="","NULL",buildings!CD5)</f>
        <v>U</v>
      </c>
      <c r="CE5" t="str">
        <f>IF(buildings!CE5="","NULL",buildings!CE5)</f>
        <v>OECD_EU15</v>
      </c>
    </row>
    <row r="6" spans="1:84">
      <c r="A6">
        <f>IF(buildings!A6="","NA",buildings!A6)</f>
        <v>4</v>
      </c>
      <c r="B6" t="str">
        <f>IF(buildings!B6="","NA",buildings!B6)</f>
        <v>Austria</v>
      </c>
      <c r="C6" t="str">
        <f>IF(buildings!C6="","NA",buildings!C6)</f>
        <v>Vienna</v>
      </c>
      <c r="D6" t="str">
        <f>IF(buildings!D6="","NA",buildings!D6)</f>
        <v>NA</v>
      </c>
      <c r="E6">
        <f>IF(buildings!E6="","NA",buildings!E6)</f>
        <v>1918</v>
      </c>
      <c r="F6">
        <f>IF(buildings!F6="","NA",buildings!F6)</f>
        <v>11.29212356</v>
      </c>
      <c r="G6">
        <f>IF(buildings!G6="","NA",buildings!G6)</f>
        <v>0.26611662200000002</v>
      </c>
      <c r="H6">
        <f>IF(buildings!H6="","NA",buildings!H6)</f>
        <v>0.32976126700000002</v>
      </c>
      <c r="I6">
        <f>IF(buildings!I6="","NA",buildings!I6)</f>
        <v>3.4036674000000003E-2</v>
      </c>
      <c r="J6">
        <f>IF(buildings!J6="","NA",buildings!J6)</f>
        <v>32.39745851</v>
      </c>
      <c r="K6" t="str">
        <f>IF(buildings!K6="","NA",buildings!K6)</f>
        <v>NA</v>
      </c>
      <c r="L6" t="str">
        <f>IF(buildings!L6="","NA",buildings!L6)</f>
        <v>NA</v>
      </c>
      <c r="M6">
        <f>IF(buildings!M6="","NA",buildings!M6)</f>
        <v>135.97897140000001</v>
      </c>
      <c r="N6">
        <f>IF(buildings!N6="","NA",buildings!N6)</f>
        <v>1.722074184</v>
      </c>
      <c r="O6" t="str">
        <f>IF(buildings!O6="","NA",buildings!O6)</f>
        <v>NA</v>
      </c>
      <c r="P6">
        <f>IF(buildings!P6="","NA",buildings!P6)</f>
        <v>930.40643039999998</v>
      </c>
      <c r="Q6">
        <f>IF(buildings!Q6="","NA",buildings!Q6)</f>
        <v>311.22376860000003</v>
      </c>
      <c r="R6">
        <f>IF(buildings!R6="","NA",buildings!R6)</f>
        <v>0.55581879099999998</v>
      </c>
      <c r="S6">
        <f>IF(buildings!S6="","NA",buildings!S6)</f>
        <v>0.65608564599999997</v>
      </c>
      <c r="T6" t="str">
        <f>IF(buildings!T6="","NA",buildings!T6)</f>
        <v>NA</v>
      </c>
      <c r="U6" t="str">
        <f>IF(buildings!U6="","NA",buildings!U6)</f>
        <v>NA</v>
      </c>
      <c r="V6">
        <f>IF(buildings!V6="","NA",buildings!V6)</f>
        <v>9.7967926999999996E-2</v>
      </c>
      <c r="W6">
        <f>IF(buildings!W6="","NA",buildings!W6)</f>
        <v>7.2492229000000005E-2</v>
      </c>
      <c r="X6" t="str">
        <f>IF(buildings!X6="","NA",buildings!X6)</f>
        <v>NA</v>
      </c>
      <c r="Y6" t="str">
        <f>IF(buildings!Y6="","NA",buildings!Y6)</f>
        <v>NA</v>
      </c>
      <c r="Z6" t="str">
        <f>IF(buildings!Z6="","NA",buildings!Z6)</f>
        <v>NA</v>
      </c>
      <c r="AA6">
        <f>IF(buildings!AA6="","NA",buildings!AA6)</f>
        <v>1.9806836889999999</v>
      </c>
      <c r="AB6">
        <f>IF(buildings!AB6="","NA",buildings!AB6)</f>
        <v>1.0442268800000001</v>
      </c>
      <c r="AC6">
        <f>IF(buildings!AC6="","NA",buildings!AC6)</f>
        <v>1.453313576</v>
      </c>
      <c r="AD6" t="str">
        <f>IF(buildings!AD6="","NA",buildings!AD6)</f>
        <v>NA</v>
      </c>
      <c r="AE6" t="str">
        <f>IF(buildings!AE6="","NA",buildings!AE6)</f>
        <v>NA</v>
      </c>
      <c r="AF6">
        <f>IF(buildings!AF6="","NA",buildings!AF6)</f>
        <v>0.171343887</v>
      </c>
      <c r="AG6" t="str">
        <f>IF(buildings!AG6="","NA",buildings!AG6)</f>
        <v>NA</v>
      </c>
      <c r="AH6" t="str">
        <f>IF(buildings!AH6="","NA",buildings!AH6)</f>
        <v>NA</v>
      </c>
      <c r="AI6">
        <f>IF(buildings!AI6="","NA",buildings!AI6)</f>
        <v>0.55581879099999998</v>
      </c>
      <c r="AJ6" t="str">
        <f>IF(buildings!AJ6="","NA",buildings!AJ6)</f>
        <v>NA</v>
      </c>
      <c r="AK6" t="str">
        <f>IF(buildings!AK6="","NA",buildings!AK6)</f>
        <v>NA</v>
      </c>
      <c r="AL6" t="str">
        <f>IF(buildings!AL6="","NA",buildings!AL6)</f>
        <v>Construction files (nr. 30)</v>
      </c>
      <c r="AM6">
        <f>IF(buildings!AM6="","NA",buildings!AM6)</f>
        <v>4.3</v>
      </c>
      <c r="AN6" t="str">
        <f>IF(buildings!AN6="","NA",buildings!AN6)</f>
        <v>residential</v>
      </c>
      <c r="AO6" t="str">
        <f>IF(buildings!AO6="","NA",buildings!AO6)</f>
        <v>NA</v>
      </c>
      <c r="AP6" t="str">
        <f>IF(buildings!AP6="","NA",buildings!AP6)</f>
        <v>NULL</v>
      </c>
      <c r="AQ6" t="str">
        <f>IF(buildings!AQ6="","NA",buildings!AQ6)</f>
        <v>urban</v>
      </c>
      <c r="AR6" t="str">
        <f>IF(buildings!AR6="","NA",buildings!AR6)</f>
        <v>gross</v>
      </c>
      <c r="AS6" t="str">
        <f>IF(buildings!AS6="","NA",buildings!AS6)</f>
        <v>Kleemann, Fritz; Lederer, Jakob; Rechberger, Helmut; Fellner, Johann</v>
      </c>
      <c r="AT6">
        <f>IF(buildings!AT6="","NA",buildings!AT6)</f>
        <v>2016</v>
      </c>
      <c r="AU6" t="str">
        <f>IF(buildings!AU6="","NA",buildings!AU6)</f>
        <v>GIS‐based Analysis of Vienna's Material Stock in Buildings</v>
      </c>
      <c r="AV6" t="str">
        <f>IF(buildings!AV6="","NA",buildings!AV6)</f>
        <v>Journal of Industrial Ecology</v>
      </c>
      <c r="AW6" t="str">
        <f>IF(buildings!AW6="","NA",buildings!AW6)</f>
        <v>Copyright Elsevier</v>
      </c>
      <c r="AX6" t="str">
        <f>IF(buildings!AX6="","NA",buildings!AX6)</f>
        <v>10.1111/jiec.12446</v>
      </c>
      <c r="AY6" t="str">
        <f>IF(buildings!AY6="","NA",buildings!AY6)</f>
        <v>https://doi.org/10.1111/jiec.12446</v>
      </c>
      <c r="AZ6" t="str">
        <f>IF(buildings!AZ6="","NULL",buildings!AZ6)</f>
        <v>NULL</v>
      </c>
      <c r="BA6" t="str">
        <f>IF(buildings!BA6="","NULL",buildings!BA6)</f>
        <v xml:space="preserve">Personal communication by the author. Data based and converted from Kleemann et al. 2016. No. of floors calculated by author. </v>
      </c>
      <c r="BB6" t="str">
        <f>IF(buildings!BB6="","NULL",buildings!BB6)</f>
        <v>Summed "slag fill" and "mineral fill", "bricks" and "foamed clay bricks", "mineral wool" and "mineral wool board". Considered "cement asbestos" as "cement", "laminate" as "other".</v>
      </c>
      <c r="BC6" t="str">
        <f>IF(buildings!BC6="","NULL",buildings!BC6)</f>
        <v>NULL</v>
      </c>
      <c r="BD6" t="str">
        <f>IF(buildings!BD6="","NULL",buildings!BD6)</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6" t="str">
        <f>IF(buildings!BE6="","NULL",buildings!BE6)</f>
        <v>Heeren and Fishman</v>
      </c>
      <c r="BF6" t="str">
        <f>IF(buildings!BF6="","NULL",buildings!BF6)</f>
        <v>Europe</v>
      </c>
      <c r="BG6" t="str">
        <f>IF(buildings!BG6="","NULL",buildings!BG6)</f>
        <v>Cfb</v>
      </c>
      <c r="BH6">
        <f>IF(buildings!BH6="","NULL",buildings!BH6)</f>
        <v>5362</v>
      </c>
      <c r="BI6" t="str">
        <f>IF(buildings!BI6="","NULL",buildings!BI6)</f>
        <v>NA</v>
      </c>
      <c r="BJ6">
        <f>IF(buildings!BJ6="","NULL",buildings!BJ6)</f>
        <v>4039.855</v>
      </c>
      <c r="BK6" t="str">
        <f>IF(buildings!BK6="","NULL",buildings!BK6)</f>
        <v>NA</v>
      </c>
      <c r="BL6">
        <f>IF(buildings!BL6="","NULL",buildings!BL6)</f>
        <v>90.964997499999996</v>
      </c>
      <c r="BM6">
        <f>IF(buildings!BM6="","NULL",buildings!BM6)</f>
        <v>82445</v>
      </c>
      <c r="BN6" t="str">
        <f>IF(buildings!BN6="","NULL",buildings!BN6)</f>
        <v>NA</v>
      </c>
      <c r="BO6" t="str">
        <f>IF(buildings!BO6="","NULL",buildings!BO6)</f>
        <v>Pre-1918</v>
      </c>
      <c r="BP6">
        <f>IF(buildings!BP6="","NULL",buildings!BP6)</f>
        <v>6727</v>
      </c>
      <c r="BQ6" t="str">
        <f>IF(buildings!BQ6="","NULL",buildings!BQ6)</f>
        <v>NA</v>
      </c>
      <c r="BR6">
        <f>IF(buildings!BR6="","NULL",buildings!BR6)</f>
        <v>0.63600000000000001</v>
      </c>
      <c r="BS6" t="str">
        <f>IF(buildings!BS6="","NULL",buildings!BS6)</f>
        <v>NA</v>
      </c>
      <c r="BT6">
        <f>IF(buildings!BT6="","NULL",buildings!BT6)</f>
        <v>2767</v>
      </c>
      <c r="BU6" t="str">
        <f>IF(buildings!BU6="","NULL",buildings!BU6)</f>
        <v>NULL</v>
      </c>
      <c r="BV6" t="str">
        <f>IF(buildings!BV6="","NULL",buildings!BV6)</f>
        <v>NULL</v>
      </c>
      <c r="BW6" t="str">
        <f>IF(buildings!BW6="","NULL",buildings!BW6)</f>
        <v>R32EU15</v>
      </c>
      <c r="BX6" t="str">
        <f>IF(buildings!BX6="","NULL",buildings!BX6)</f>
        <v>R5.2OECD</v>
      </c>
      <c r="BY6" t="str">
        <f>IF(buildings!BY6="","NULL",buildings!BY6)</f>
        <v>R_unspecified</v>
      </c>
      <c r="BZ6" t="str">
        <f>IF(buildings!BZ6="","NULL",buildings!BZ6)</f>
        <v>Unspecified</v>
      </c>
      <c r="CA6" t="str">
        <f>IF(buildings!CA6="","NULL",buildings!CA6)</f>
        <v>Standard</v>
      </c>
      <c r="CB6" t="str">
        <f>IF(buildings!CB6="","NULL",buildings!CB6)</f>
        <v>real-world single case study</v>
      </c>
      <c r="CC6" t="str">
        <f>IF(buildings!CC6="","NULL",buildings!CC6)</f>
        <v>RU</v>
      </c>
      <c r="CD6" t="str">
        <f>IF(buildings!CD6="","NULL",buildings!CD6)</f>
        <v>U</v>
      </c>
      <c r="CE6" t="str">
        <f>IF(buildings!CE6="","NULL",buildings!CE6)</f>
        <v>OECD_EU15</v>
      </c>
    </row>
    <row r="7" spans="1:84">
      <c r="A7">
        <f>IF(buildings!A7="","NA",buildings!A7)</f>
        <v>5</v>
      </c>
      <c r="B7" t="str">
        <f>IF(buildings!B7="","NA",buildings!B7)</f>
        <v>Austria</v>
      </c>
      <c r="C7" t="str">
        <f>IF(buildings!C7="","NA",buildings!C7)</f>
        <v>Vienna</v>
      </c>
      <c r="D7" t="str">
        <f>IF(buildings!D7="","NA",buildings!D7)</f>
        <v>NA</v>
      </c>
      <c r="E7">
        <f>IF(buildings!E7="","NA",buildings!E7)</f>
        <v>1918</v>
      </c>
      <c r="F7">
        <f>IF(buildings!F7="","NA",buildings!F7)</f>
        <v>19.90934867</v>
      </c>
      <c r="G7">
        <f>IF(buildings!G7="","NA",buildings!G7)</f>
        <v>0.21712493499999999</v>
      </c>
      <c r="H7">
        <f>IF(buildings!H7="","NA",buildings!H7)</f>
        <v>6.5730705E-2</v>
      </c>
      <c r="I7">
        <f>IF(buildings!I7="","NA",buildings!I7)</f>
        <v>2.7770571000000001E-2</v>
      </c>
      <c r="J7">
        <f>IF(buildings!J7="","NA",buildings!J7)</f>
        <v>46.843684879999998</v>
      </c>
      <c r="K7" t="str">
        <f>IF(buildings!K7="","NA",buildings!K7)</f>
        <v>NA</v>
      </c>
      <c r="L7" t="str">
        <f>IF(buildings!L7="","NA",buildings!L7)</f>
        <v>NA</v>
      </c>
      <c r="M7">
        <f>IF(buildings!M7="","NA",buildings!M7)</f>
        <v>71.509457229999995</v>
      </c>
      <c r="N7">
        <f>IF(buildings!N7="","NA",buildings!N7)</f>
        <v>0.132079856</v>
      </c>
      <c r="O7" t="str">
        <f>IF(buildings!O7="","NA",buildings!O7)</f>
        <v>NA</v>
      </c>
      <c r="P7">
        <f>IF(buildings!P7="","NA",buildings!P7)</f>
        <v>925.83543850000001</v>
      </c>
      <c r="Q7">
        <f>IF(buildings!Q7="","NA",buildings!Q7)</f>
        <v>304.71111860000002</v>
      </c>
      <c r="R7">
        <f>IF(buildings!R7="","NA",buildings!R7)</f>
        <v>6.0333472999999999E-2</v>
      </c>
      <c r="S7">
        <f>IF(buildings!S7="","NA",buildings!S7)</f>
        <v>0.53530122199999997</v>
      </c>
      <c r="T7" t="str">
        <f>IF(buildings!T7="","NA",buildings!T7)</f>
        <v>NA</v>
      </c>
      <c r="U7" t="str">
        <f>IF(buildings!U7="","NA",buildings!U7)</f>
        <v>NA</v>
      </c>
      <c r="V7">
        <f>IF(buildings!V7="","NA",buildings!V7)</f>
        <v>7.9932171999999996E-2</v>
      </c>
      <c r="W7">
        <f>IF(buildings!W7="","NA",buildings!W7)</f>
        <v>5.9146512999999998E-2</v>
      </c>
      <c r="X7" t="str">
        <f>IF(buildings!X7="","NA",buildings!X7)</f>
        <v>NA</v>
      </c>
      <c r="Y7" t="str">
        <f>IF(buildings!Y7="","NA",buildings!Y7)</f>
        <v>NA</v>
      </c>
      <c r="Z7" t="str">
        <f>IF(buildings!Z7="","NA",buildings!Z7)</f>
        <v>NA</v>
      </c>
      <c r="AA7">
        <f>IF(buildings!AA7="","NA",buildings!AA7)</f>
        <v>1.6160426699999999</v>
      </c>
      <c r="AB7">
        <f>IF(buildings!AB7="","NA",buildings!AB7)</f>
        <v>1.026460358</v>
      </c>
      <c r="AC7">
        <f>IF(buildings!AC7="","NA",buildings!AC7)</f>
        <v>1.185760637</v>
      </c>
      <c r="AD7" t="str">
        <f>IF(buildings!AD7="","NA",buildings!AD7)</f>
        <v>NA</v>
      </c>
      <c r="AE7" t="str">
        <f>IF(buildings!AE7="","NA",buildings!AE7)</f>
        <v>NA</v>
      </c>
      <c r="AF7">
        <f>IF(buildings!AF7="","NA",buildings!AF7)</f>
        <v>0.13979972299999999</v>
      </c>
      <c r="AG7" t="str">
        <f>IF(buildings!AG7="","NA",buildings!AG7)</f>
        <v>NA</v>
      </c>
      <c r="AH7" t="str">
        <f>IF(buildings!AH7="","NA",buildings!AH7)</f>
        <v>NA</v>
      </c>
      <c r="AI7">
        <f>IF(buildings!AI7="","NA",buildings!AI7)</f>
        <v>6.0333472999999999E-2</v>
      </c>
      <c r="AJ7" t="str">
        <f>IF(buildings!AJ7="","NA",buildings!AJ7)</f>
        <v>NA</v>
      </c>
      <c r="AK7" t="str">
        <f>IF(buildings!AK7="","NA",buildings!AK7)</f>
        <v>NA</v>
      </c>
      <c r="AL7" t="str">
        <f>IF(buildings!AL7="","NA",buildings!AL7)</f>
        <v>Construction files (nr. 42)</v>
      </c>
      <c r="AM7">
        <f>IF(buildings!AM7="","NA",buildings!AM7)</f>
        <v>3.5</v>
      </c>
      <c r="AN7" t="str">
        <f>IF(buildings!AN7="","NA",buildings!AN7)</f>
        <v>residential</v>
      </c>
      <c r="AO7" t="str">
        <f>IF(buildings!AO7="","NA",buildings!AO7)</f>
        <v>NA</v>
      </c>
      <c r="AP7" t="str">
        <f>IF(buildings!AP7="","NA",buildings!AP7)</f>
        <v>NULL</v>
      </c>
      <c r="AQ7" t="str">
        <f>IF(buildings!AQ7="","NA",buildings!AQ7)</f>
        <v>urban</v>
      </c>
      <c r="AR7" t="str">
        <f>IF(buildings!AR7="","NA",buildings!AR7)</f>
        <v>gross</v>
      </c>
      <c r="AS7" t="str">
        <f>IF(buildings!AS7="","NA",buildings!AS7)</f>
        <v>Kleemann, Fritz; Lederer, Jakob; Rechberger, Helmut; Fellner, Johann</v>
      </c>
      <c r="AT7">
        <f>IF(buildings!AT7="","NA",buildings!AT7)</f>
        <v>2016</v>
      </c>
      <c r="AU7" t="str">
        <f>IF(buildings!AU7="","NA",buildings!AU7)</f>
        <v>GIS‐based Analysis of Vienna's Material Stock in Buildings</v>
      </c>
      <c r="AV7" t="str">
        <f>IF(buildings!AV7="","NA",buildings!AV7)</f>
        <v>Journal of Industrial Ecology</v>
      </c>
      <c r="AW7" t="str">
        <f>IF(buildings!AW7="","NA",buildings!AW7)</f>
        <v>Copyright Elsevier</v>
      </c>
      <c r="AX7" t="str">
        <f>IF(buildings!AX7="","NA",buildings!AX7)</f>
        <v>10.1111/jiec.12446</v>
      </c>
      <c r="AY7" t="str">
        <f>IF(buildings!AY7="","NA",buildings!AY7)</f>
        <v>https://doi.org/10.1111/jiec.12446</v>
      </c>
      <c r="AZ7" t="str">
        <f>IF(buildings!AZ7="","NULL",buildings!AZ7)</f>
        <v>NULL</v>
      </c>
      <c r="BA7" t="str">
        <f>IF(buildings!BA7="","NULL",buildings!BA7)</f>
        <v xml:space="preserve">Personal communication by the author. Data based and converted from Kleemann et al. 2016. No. of floors calculated by author. </v>
      </c>
      <c r="BB7" t="str">
        <f>IF(buildings!BB7="","NULL",buildings!BB7)</f>
        <v>Summed "slag fill" and "mineral fill", "bricks" and "foamed clay bricks", "mineral wool" and "mineral wool board". Considered "cement asbestos" as "cement", "laminate" as "other".</v>
      </c>
      <c r="BC7" t="str">
        <f>IF(buildings!BC7="","NULL",buildings!BC7)</f>
        <v>NULL</v>
      </c>
      <c r="BD7" t="str">
        <f>IF(buildings!BD7="","NULL",buildings!BD7)</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7" t="str">
        <f>IF(buildings!BE7="","NULL",buildings!BE7)</f>
        <v>Heeren and Fishman</v>
      </c>
      <c r="BF7" t="str">
        <f>IF(buildings!BF7="","NULL",buildings!BF7)</f>
        <v>Europe</v>
      </c>
      <c r="BG7" t="str">
        <f>IF(buildings!BG7="","NULL",buildings!BG7)</f>
        <v>Cfb</v>
      </c>
      <c r="BH7">
        <f>IF(buildings!BH7="","NULL",buildings!BH7)</f>
        <v>5362</v>
      </c>
      <c r="BI7" t="str">
        <f>IF(buildings!BI7="","NULL",buildings!BI7)</f>
        <v>NA</v>
      </c>
      <c r="BJ7">
        <f>IF(buildings!BJ7="","NULL",buildings!BJ7)</f>
        <v>4039.855</v>
      </c>
      <c r="BK7" t="str">
        <f>IF(buildings!BK7="","NULL",buildings!BK7)</f>
        <v>NA</v>
      </c>
      <c r="BL7">
        <f>IF(buildings!BL7="","NULL",buildings!BL7)</f>
        <v>90.964997499999996</v>
      </c>
      <c r="BM7">
        <f>IF(buildings!BM7="","NULL",buildings!BM7)</f>
        <v>82445</v>
      </c>
      <c r="BN7" t="str">
        <f>IF(buildings!BN7="","NULL",buildings!BN7)</f>
        <v>NA</v>
      </c>
      <c r="BO7" t="str">
        <f>IF(buildings!BO7="","NULL",buildings!BO7)</f>
        <v>Pre-1918</v>
      </c>
      <c r="BP7">
        <f>IF(buildings!BP7="","NULL",buildings!BP7)</f>
        <v>6727</v>
      </c>
      <c r="BQ7" t="str">
        <f>IF(buildings!BQ7="","NULL",buildings!BQ7)</f>
        <v>NA</v>
      </c>
      <c r="BR7">
        <f>IF(buildings!BR7="","NULL",buildings!BR7)</f>
        <v>0.63600000000000001</v>
      </c>
      <c r="BS7" t="str">
        <f>IF(buildings!BS7="","NULL",buildings!BS7)</f>
        <v>NA</v>
      </c>
      <c r="BT7">
        <f>IF(buildings!BT7="","NULL",buildings!BT7)</f>
        <v>2767</v>
      </c>
      <c r="BU7" t="str">
        <f>IF(buildings!BU7="","NULL",buildings!BU7)</f>
        <v>NULL</v>
      </c>
      <c r="BV7" t="str">
        <f>IF(buildings!BV7="","NULL",buildings!BV7)</f>
        <v>NULL</v>
      </c>
      <c r="BW7" t="str">
        <f>IF(buildings!BW7="","NULL",buildings!BW7)</f>
        <v>R32EU15</v>
      </c>
      <c r="BX7" t="str">
        <f>IF(buildings!BX7="","NULL",buildings!BX7)</f>
        <v>R5.2OECD</v>
      </c>
      <c r="BY7" t="str">
        <f>IF(buildings!BY7="","NULL",buildings!BY7)</f>
        <v>R_unspecified</v>
      </c>
      <c r="BZ7" t="str">
        <f>IF(buildings!BZ7="","NULL",buildings!BZ7)</f>
        <v>Unspecified</v>
      </c>
      <c r="CA7" t="str">
        <f>IF(buildings!CA7="","NULL",buildings!CA7)</f>
        <v>Standard</v>
      </c>
      <c r="CB7" t="str">
        <f>IF(buildings!CB7="","NULL",buildings!CB7)</f>
        <v>real-world single case study</v>
      </c>
      <c r="CC7" t="str">
        <f>IF(buildings!CC7="","NULL",buildings!CC7)</f>
        <v>RU</v>
      </c>
      <c r="CD7" t="str">
        <f>IF(buildings!CD7="","NULL",buildings!CD7)</f>
        <v>U</v>
      </c>
      <c r="CE7" t="str">
        <f>IF(buildings!CE7="","NULL",buildings!CE7)</f>
        <v>OECD_EU15</v>
      </c>
    </row>
    <row r="8" spans="1:84">
      <c r="A8">
        <f>IF(buildings!A8="","NA",buildings!A8)</f>
        <v>6</v>
      </c>
      <c r="B8" t="str">
        <f>IF(buildings!B8="","NA",buildings!B8)</f>
        <v>Austria</v>
      </c>
      <c r="C8" t="str">
        <f>IF(buildings!C8="","NA",buildings!C8)</f>
        <v>Vienna</v>
      </c>
      <c r="D8" t="str">
        <f>IF(buildings!D8="","NA",buildings!D8)</f>
        <v>NA</v>
      </c>
      <c r="E8">
        <f>IF(buildings!E8="","NA",buildings!E8)</f>
        <v>1918</v>
      </c>
      <c r="F8">
        <f>IF(buildings!F8="","NA",buildings!F8)</f>
        <v>8.1579528900000007</v>
      </c>
      <c r="G8">
        <f>IF(buildings!G8="","NA",buildings!G8)</f>
        <v>0.21784072800000001</v>
      </c>
      <c r="H8">
        <f>IF(buildings!H8="","NA",buildings!H8)</f>
        <v>6.5947398000000004E-2</v>
      </c>
      <c r="I8">
        <f>IF(buildings!I8="","NA",buildings!I8)</f>
        <v>2.7862122E-2</v>
      </c>
      <c r="J8">
        <f>IF(buildings!J8="","NA",buildings!J8)</f>
        <v>22.843014440000001</v>
      </c>
      <c r="K8" t="str">
        <f>IF(buildings!K8="","NA",buildings!K8)</f>
        <v>NA</v>
      </c>
      <c r="L8" t="str">
        <f>IF(buildings!L8="","NA",buildings!L8)</f>
        <v>NA</v>
      </c>
      <c r="M8">
        <f>IF(buildings!M8="","NA",buildings!M8)</f>
        <v>117.6647214</v>
      </c>
      <c r="N8">
        <f>IF(buildings!N8="","NA",buildings!N8)</f>
        <v>11.62515237</v>
      </c>
      <c r="O8" t="str">
        <f>IF(buildings!O8="","NA",buildings!O8)</f>
        <v>NA</v>
      </c>
      <c r="P8">
        <f>IF(buildings!P8="","NA",buildings!P8)</f>
        <v>761.68419100000006</v>
      </c>
      <c r="Q8">
        <f>IF(buildings!Q8="","NA",buildings!Q8)</f>
        <v>266.00474050000003</v>
      </c>
      <c r="R8">
        <f>IF(buildings!R8="","NA",buildings!R8)</f>
        <v>6.0532374E-2</v>
      </c>
      <c r="S8">
        <f>IF(buildings!S8="","NA",buildings!S8)</f>
        <v>0.53706594299999999</v>
      </c>
      <c r="T8" t="str">
        <f>IF(buildings!T8="","NA",buildings!T8)</f>
        <v>NA</v>
      </c>
      <c r="U8" t="str">
        <f>IF(buildings!U8="","NA",buildings!U8)</f>
        <v>NA</v>
      </c>
      <c r="V8">
        <f>IF(buildings!V8="","NA",buildings!V8)</f>
        <v>8.0195684000000003E-2</v>
      </c>
      <c r="W8">
        <f>IF(buildings!W8="","NA",buildings!W8)</f>
        <v>5.9341500999999998E-2</v>
      </c>
      <c r="X8" t="str">
        <f>IF(buildings!X8="","NA",buildings!X8)</f>
        <v>NA</v>
      </c>
      <c r="Y8" t="str">
        <f>IF(buildings!Y8="","NA",buildings!Y8)</f>
        <v>NA</v>
      </c>
      <c r="Z8" t="str">
        <f>IF(buildings!Z8="","NA",buildings!Z8)</f>
        <v>NA</v>
      </c>
      <c r="AA8">
        <f>IF(buildings!AA8="","NA",buildings!AA8)</f>
        <v>1.62137026</v>
      </c>
      <c r="AB8">
        <f>IF(buildings!AB8="","NA",buildings!AB8)</f>
        <v>0.809030527</v>
      </c>
      <c r="AC8">
        <f>IF(buildings!AC8="","NA",buildings!AC8)</f>
        <v>1.1896697199999999</v>
      </c>
      <c r="AD8" t="str">
        <f>IF(buildings!AD8="","NA",buildings!AD8)</f>
        <v>NA</v>
      </c>
      <c r="AE8" t="str">
        <f>IF(buildings!AE8="","NA",buildings!AE8)</f>
        <v>NA</v>
      </c>
      <c r="AF8">
        <f>IF(buildings!AF8="","NA",buildings!AF8)</f>
        <v>0.14026060000000001</v>
      </c>
      <c r="AG8" t="str">
        <f>IF(buildings!AG8="","NA",buildings!AG8)</f>
        <v>NA</v>
      </c>
      <c r="AH8" t="str">
        <f>IF(buildings!AH8="","NA",buildings!AH8)</f>
        <v>NA</v>
      </c>
      <c r="AI8">
        <f>IF(buildings!AI8="","NA",buildings!AI8)</f>
        <v>6.0532374E-2</v>
      </c>
      <c r="AJ8" t="str">
        <f>IF(buildings!AJ8="","NA",buildings!AJ8)</f>
        <v>NA</v>
      </c>
      <c r="AK8" t="str">
        <f>IF(buildings!AK8="","NA",buildings!AK8)</f>
        <v>NA</v>
      </c>
      <c r="AL8" t="str">
        <f>IF(buildings!AL8="","NA",buildings!AL8)</f>
        <v>Construction files (nr. 45)</v>
      </c>
      <c r="AM8">
        <f>IF(buildings!AM8="","NA",buildings!AM8)</f>
        <v>3.5</v>
      </c>
      <c r="AN8" t="str">
        <f>IF(buildings!AN8="","NA",buildings!AN8)</f>
        <v>residential</v>
      </c>
      <c r="AO8" t="str">
        <f>IF(buildings!AO8="","NA",buildings!AO8)</f>
        <v>NA</v>
      </c>
      <c r="AP8" t="str">
        <f>IF(buildings!AP8="","NA",buildings!AP8)</f>
        <v>NULL</v>
      </c>
      <c r="AQ8" t="str">
        <f>IF(buildings!AQ8="","NA",buildings!AQ8)</f>
        <v>urban</v>
      </c>
      <c r="AR8" t="str">
        <f>IF(buildings!AR8="","NA",buildings!AR8)</f>
        <v>gross</v>
      </c>
      <c r="AS8" t="str">
        <f>IF(buildings!AS8="","NA",buildings!AS8)</f>
        <v>Kleemann, Fritz; Lederer, Jakob; Rechberger, Helmut; Fellner, Johann</v>
      </c>
      <c r="AT8">
        <f>IF(buildings!AT8="","NA",buildings!AT8)</f>
        <v>2016</v>
      </c>
      <c r="AU8" t="str">
        <f>IF(buildings!AU8="","NA",buildings!AU8)</f>
        <v>GIS‐based Analysis of Vienna's Material Stock in Buildings</v>
      </c>
      <c r="AV8" t="str">
        <f>IF(buildings!AV8="","NA",buildings!AV8)</f>
        <v>Journal of Industrial Ecology</v>
      </c>
      <c r="AW8" t="str">
        <f>IF(buildings!AW8="","NA",buildings!AW8)</f>
        <v>Copyright Elsevier</v>
      </c>
      <c r="AX8" t="str">
        <f>IF(buildings!AX8="","NA",buildings!AX8)</f>
        <v>10.1111/jiec.12446</v>
      </c>
      <c r="AY8" t="str">
        <f>IF(buildings!AY8="","NA",buildings!AY8)</f>
        <v>https://doi.org/10.1111/jiec.12446</v>
      </c>
      <c r="AZ8" t="str">
        <f>IF(buildings!AZ8="","NULL",buildings!AZ8)</f>
        <v>NULL</v>
      </c>
      <c r="BA8" t="str">
        <f>IF(buildings!BA8="","NULL",buildings!BA8)</f>
        <v xml:space="preserve">Personal communication by the author. Data based and converted from Kleemann et al. 2016. No. of floors calculated by author. </v>
      </c>
      <c r="BB8" t="str">
        <f>IF(buildings!BB8="","NULL",buildings!BB8)</f>
        <v>Summed "slag fill" and "mineral fill", "bricks" and "foamed clay bricks", "mineral wool" and "mineral wool board". Considered "cement asbestos" as "cement", "laminate" as "other".</v>
      </c>
      <c r="BC8" t="str">
        <f>IF(buildings!BC8="","NULL",buildings!BC8)</f>
        <v>NULL</v>
      </c>
      <c r="BD8" t="str">
        <f>IF(buildings!BD8="","NULL",buildings!BD8)</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8" t="str">
        <f>IF(buildings!BE8="","NULL",buildings!BE8)</f>
        <v>Heeren and Fishman</v>
      </c>
      <c r="BF8" t="str">
        <f>IF(buildings!BF8="","NULL",buildings!BF8)</f>
        <v>Europe</v>
      </c>
      <c r="BG8" t="str">
        <f>IF(buildings!BG8="","NULL",buildings!BG8)</f>
        <v>Cfb</v>
      </c>
      <c r="BH8">
        <f>IF(buildings!BH8="","NULL",buildings!BH8)</f>
        <v>5362</v>
      </c>
      <c r="BI8" t="str">
        <f>IF(buildings!BI8="","NULL",buildings!BI8)</f>
        <v>NA</v>
      </c>
      <c r="BJ8">
        <f>IF(buildings!BJ8="","NULL",buildings!BJ8)</f>
        <v>4039.855</v>
      </c>
      <c r="BK8" t="str">
        <f>IF(buildings!BK8="","NULL",buildings!BK8)</f>
        <v>NA</v>
      </c>
      <c r="BL8">
        <f>IF(buildings!BL8="","NULL",buildings!BL8)</f>
        <v>90.964997499999996</v>
      </c>
      <c r="BM8">
        <f>IF(buildings!BM8="","NULL",buildings!BM8)</f>
        <v>82445</v>
      </c>
      <c r="BN8" t="str">
        <f>IF(buildings!BN8="","NULL",buildings!BN8)</f>
        <v>NA</v>
      </c>
      <c r="BO8" t="str">
        <f>IF(buildings!BO8="","NULL",buildings!BO8)</f>
        <v>Pre-1918</v>
      </c>
      <c r="BP8">
        <f>IF(buildings!BP8="","NULL",buildings!BP8)</f>
        <v>6727</v>
      </c>
      <c r="BQ8" t="str">
        <f>IF(buildings!BQ8="","NULL",buildings!BQ8)</f>
        <v>NA</v>
      </c>
      <c r="BR8">
        <f>IF(buildings!BR8="","NULL",buildings!BR8)</f>
        <v>0.63600000000000001</v>
      </c>
      <c r="BS8" t="str">
        <f>IF(buildings!BS8="","NULL",buildings!BS8)</f>
        <v>NA</v>
      </c>
      <c r="BT8">
        <f>IF(buildings!BT8="","NULL",buildings!BT8)</f>
        <v>2767</v>
      </c>
      <c r="BU8" t="str">
        <f>IF(buildings!BU8="","NULL",buildings!BU8)</f>
        <v>NULL</v>
      </c>
      <c r="BV8" t="str">
        <f>IF(buildings!BV8="","NULL",buildings!BV8)</f>
        <v>NULL</v>
      </c>
      <c r="BW8" t="str">
        <f>IF(buildings!BW8="","NULL",buildings!BW8)</f>
        <v>R32EU15</v>
      </c>
      <c r="BX8" t="str">
        <f>IF(buildings!BX8="","NULL",buildings!BX8)</f>
        <v>R5.2OECD</v>
      </c>
      <c r="BY8" t="str">
        <f>IF(buildings!BY8="","NULL",buildings!BY8)</f>
        <v>R_unspecified</v>
      </c>
      <c r="BZ8" t="str">
        <f>IF(buildings!BZ8="","NULL",buildings!BZ8)</f>
        <v>Unspecified</v>
      </c>
      <c r="CA8" t="str">
        <f>IF(buildings!CA8="","NULL",buildings!CA8)</f>
        <v>Standard</v>
      </c>
      <c r="CB8" t="str">
        <f>IF(buildings!CB8="","NULL",buildings!CB8)</f>
        <v>real-world single case study</v>
      </c>
      <c r="CC8" t="str">
        <f>IF(buildings!CC8="","NULL",buildings!CC8)</f>
        <v>RU</v>
      </c>
      <c r="CD8" t="str">
        <f>IF(buildings!CD8="","NULL",buildings!CD8)</f>
        <v>U</v>
      </c>
      <c r="CE8" t="str">
        <f>IF(buildings!CE8="","NULL",buildings!CE8)</f>
        <v>OECD_EU15</v>
      </c>
    </row>
    <row r="9" spans="1:84">
      <c r="A9">
        <f>IF(buildings!A9="","NA",buildings!A9)</f>
        <v>7</v>
      </c>
      <c r="B9" t="str">
        <f>IF(buildings!B9="","NA",buildings!B9)</f>
        <v>Austria</v>
      </c>
      <c r="C9" t="str">
        <f>IF(buildings!C9="","NA",buildings!C9)</f>
        <v>Vienna</v>
      </c>
      <c r="D9" t="str">
        <f>IF(buildings!D9="","NA",buildings!D9)</f>
        <v>NA</v>
      </c>
      <c r="E9">
        <f>IF(buildings!E9="","NA",buildings!E9)</f>
        <v>1918</v>
      </c>
      <c r="F9">
        <f>IF(buildings!F9="","NA",buildings!F9)</f>
        <v>7.1111782999999997</v>
      </c>
      <c r="G9">
        <f>IF(buildings!G9="","NA",buildings!G9)</f>
        <v>0.22140644100000001</v>
      </c>
      <c r="H9">
        <f>IF(buildings!H9="","NA",buildings!H9)</f>
        <v>6.7026853999999997E-2</v>
      </c>
      <c r="I9">
        <f>IF(buildings!I9="","NA",buildings!I9)</f>
        <v>2.8318182000000001E-2</v>
      </c>
      <c r="J9">
        <f>IF(buildings!J9="","NA",buildings!J9)</f>
        <v>75.283284829999999</v>
      </c>
      <c r="K9" t="str">
        <f>IF(buildings!K9="","NA",buildings!K9)</f>
        <v>NA</v>
      </c>
      <c r="L9" t="str">
        <f>IF(buildings!L9="","NA",buildings!L9)</f>
        <v>NA</v>
      </c>
      <c r="M9">
        <f>IF(buildings!M9="","NA",buildings!M9)</f>
        <v>72.919558550000005</v>
      </c>
      <c r="N9" t="str">
        <f>IF(buildings!N9="","NA",buildings!N9)</f>
        <v>NA</v>
      </c>
      <c r="O9" t="str">
        <f>IF(buildings!O9="","NA",buildings!O9)</f>
        <v>NA</v>
      </c>
      <c r="P9">
        <f>IF(buildings!P9="","NA",buildings!P9)</f>
        <v>986.85233140000003</v>
      </c>
      <c r="Q9">
        <f>IF(buildings!Q9="","NA",buildings!Q9)</f>
        <v>327.28075760000002</v>
      </c>
      <c r="R9">
        <f>IF(buildings!R9="","NA",buildings!R9)</f>
        <v>6.1523194000000003E-2</v>
      </c>
      <c r="S9">
        <f>IF(buildings!S9="","NA",buildings!S9)</f>
        <v>0.54585687400000005</v>
      </c>
      <c r="T9" t="str">
        <f>IF(buildings!T9="","NA",buildings!T9)</f>
        <v>NA</v>
      </c>
      <c r="U9" t="str">
        <f>IF(buildings!U9="","NA",buildings!U9)</f>
        <v>NA</v>
      </c>
      <c r="V9">
        <f>IF(buildings!V9="","NA",buildings!V9)</f>
        <v>8.1508362000000001E-2</v>
      </c>
      <c r="W9">
        <f>IF(buildings!W9="","NA",buildings!W9)</f>
        <v>6.0312828999999998E-2</v>
      </c>
      <c r="X9" t="str">
        <f>IF(buildings!X9="","NA",buildings!X9)</f>
        <v>NA</v>
      </c>
      <c r="Y9" t="str">
        <f>IF(buildings!Y9="","NA",buildings!Y9)</f>
        <v>NA</v>
      </c>
      <c r="Z9" t="str">
        <f>IF(buildings!Z9="","NA",buildings!Z9)</f>
        <v>NA</v>
      </c>
      <c r="AA9">
        <f>IF(buildings!AA9="","NA",buildings!AA9)</f>
        <v>1.6479095589999999</v>
      </c>
      <c r="AB9">
        <f>IF(buildings!AB9="","NA",buildings!AB9)</f>
        <v>1.5979578139999999</v>
      </c>
      <c r="AC9">
        <f>IF(buildings!AC9="","NA",buildings!AC9)</f>
        <v>1.2091427560000001</v>
      </c>
      <c r="AD9" t="str">
        <f>IF(buildings!AD9="","NA",buildings!AD9)</f>
        <v>NA</v>
      </c>
      <c r="AE9" t="str">
        <f>IF(buildings!AE9="","NA",buildings!AE9)</f>
        <v>NA</v>
      </c>
      <c r="AF9">
        <f>IF(buildings!AF9="","NA",buildings!AF9)</f>
        <v>0.142556447</v>
      </c>
      <c r="AG9" t="str">
        <f>IF(buildings!AG9="","NA",buildings!AG9)</f>
        <v>NA</v>
      </c>
      <c r="AH9" t="str">
        <f>IF(buildings!AH9="","NA",buildings!AH9)</f>
        <v>NA</v>
      </c>
      <c r="AI9">
        <f>IF(buildings!AI9="","NA",buildings!AI9)</f>
        <v>6.1523194000000003E-2</v>
      </c>
      <c r="AJ9" t="str">
        <f>IF(buildings!AJ9="","NA",buildings!AJ9)</f>
        <v>NA</v>
      </c>
      <c r="AK9" t="str">
        <f>IF(buildings!AK9="","NA",buildings!AK9)</f>
        <v>NA</v>
      </c>
      <c r="AL9" t="str">
        <f>IF(buildings!AL9="","NA",buildings!AL9)</f>
        <v>Construction files (nr. 50)</v>
      </c>
      <c r="AM9">
        <f>IF(buildings!AM9="","NA",buildings!AM9)</f>
        <v>3.5</v>
      </c>
      <c r="AN9" t="str">
        <f>IF(buildings!AN9="","NA",buildings!AN9)</f>
        <v>residential</v>
      </c>
      <c r="AO9" t="str">
        <f>IF(buildings!AO9="","NA",buildings!AO9)</f>
        <v>NA</v>
      </c>
      <c r="AP9" t="str">
        <f>IF(buildings!AP9="","NA",buildings!AP9)</f>
        <v>NULL</v>
      </c>
      <c r="AQ9" t="str">
        <f>IF(buildings!AQ9="","NA",buildings!AQ9)</f>
        <v>urban</v>
      </c>
      <c r="AR9" t="str">
        <f>IF(buildings!AR9="","NA",buildings!AR9)</f>
        <v>gross</v>
      </c>
      <c r="AS9" t="str">
        <f>IF(buildings!AS9="","NA",buildings!AS9)</f>
        <v>Kleemann, Fritz; Lederer, Jakob; Rechberger, Helmut; Fellner, Johann</v>
      </c>
      <c r="AT9">
        <f>IF(buildings!AT9="","NA",buildings!AT9)</f>
        <v>2016</v>
      </c>
      <c r="AU9" t="str">
        <f>IF(buildings!AU9="","NA",buildings!AU9)</f>
        <v>GIS‐based Analysis of Vienna's Material Stock in Buildings</v>
      </c>
      <c r="AV9" t="str">
        <f>IF(buildings!AV9="","NA",buildings!AV9)</f>
        <v>Journal of Industrial Ecology</v>
      </c>
      <c r="AW9" t="str">
        <f>IF(buildings!AW9="","NA",buildings!AW9)</f>
        <v>Copyright Elsevier</v>
      </c>
      <c r="AX9" t="str">
        <f>IF(buildings!AX9="","NA",buildings!AX9)</f>
        <v>10.1111/jiec.12446</v>
      </c>
      <c r="AY9" t="str">
        <f>IF(buildings!AY9="","NA",buildings!AY9)</f>
        <v>https://doi.org/10.1111/jiec.12446</v>
      </c>
      <c r="AZ9" t="str">
        <f>IF(buildings!AZ9="","NULL",buildings!AZ9)</f>
        <v>NULL</v>
      </c>
      <c r="BA9" t="str">
        <f>IF(buildings!BA9="","NULL",buildings!BA9)</f>
        <v xml:space="preserve">Personal communication by the author. Data based and converted from Kleemann et al. 2016. No. of floors calculated by author. </v>
      </c>
      <c r="BB9" t="str">
        <f>IF(buildings!BB9="","NULL",buildings!BB9)</f>
        <v>Summed "slag fill" and "mineral fill", "bricks" and "foamed clay bricks", "mineral wool" and "mineral wool board". Considered "cement asbestos" as "cement", "laminate" as "other".</v>
      </c>
      <c r="BC9" t="str">
        <f>IF(buildings!BC9="","NULL",buildings!BC9)</f>
        <v>NULL</v>
      </c>
      <c r="BD9" t="str">
        <f>IF(buildings!BD9="","NULL",buildings!BD9)</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9" t="str">
        <f>IF(buildings!BE9="","NULL",buildings!BE9)</f>
        <v>Heeren and Fishman</v>
      </c>
      <c r="BF9" t="str">
        <f>IF(buildings!BF9="","NULL",buildings!BF9)</f>
        <v>Europe</v>
      </c>
      <c r="BG9" t="str">
        <f>IF(buildings!BG9="","NULL",buildings!BG9)</f>
        <v>Cfb</v>
      </c>
      <c r="BH9">
        <f>IF(buildings!BH9="","NULL",buildings!BH9)</f>
        <v>5362</v>
      </c>
      <c r="BI9" t="str">
        <f>IF(buildings!BI9="","NULL",buildings!BI9)</f>
        <v>NA</v>
      </c>
      <c r="BJ9">
        <f>IF(buildings!BJ9="","NULL",buildings!BJ9)</f>
        <v>4039.855</v>
      </c>
      <c r="BK9" t="str">
        <f>IF(buildings!BK9="","NULL",buildings!BK9)</f>
        <v>NA</v>
      </c>
      <c r="BL9">
        <f>IF(buildings!BL9="","NULL",buildings!BL9)</f>
        <v>90.964997499999996</v>
      </c>
      <c r="BM9">
        <f>IF(buildings!BM9="","NULL",buildings!BM9)</f>
        <v>82445</v>
      </c>
      <c r="BN9" t="str">
        <f>IF(buildings!BN9="","NULL",buildings!BN9)</f>
        <v>NA</v>
      </c>
      <c r="BO9" t="str">
        <f>IF(buildings!BO9="","NULL",buildings!BO9)</f>
        <v>Pre-1918</v>
      </c>
      <c r="BP9">
        <f>IF(buildings!BP9="","NULL",buildings!BP9)</f>
        <v>6727</v>
      </c>
      <c r="BQ9" t="str">
        <f>IF(buildings!BQ9="","NULL",buildings!BQ9)</f>
        <v>NA</v>
      </c>
      <c r="BR9">
        <f>IF(buildings!BR9="","NULL",buildings!BR9)</f>
        <v>0.63600000000000001</v>
      </c>
      <c r="BS9" t="str">
        <f>IF(buildings!BS9="","NULL",buildings!BS9)</f>
        <v>NA</v>
      </c>
      <c r="BT9">
        <f>IF(buildings!BT9="","NULL",buildings!BT9)</f>
        <v>2767</v>
      </c>
      <c r="BU9" t="str">
        <f>IF(buildings!BU9="","NULL",buildings!BU9)</f>
        <v>NULL</v>
      </c>
      <c r="BV9" t="str">
        <f>IF(buildings!BV9="","NULL",buildings!BV9)</f>
        <v>NULL</v>
      </c>
      <c r="BW9" t="str">
        <f>IF(buildings!BW9="","NULL",buildings!BW9)</f>
        <v>R32EU15</v>
      </c>
      <c r="BX9" t="str">
        <f>IF(buildings!BX9="","NULL",buildings!BX9)</f>
        <v>R5.2OECD</v>
      </c>
      <c r="BY9" t="str">
        <f>IF(buildings!BY9="","NULL",buildings!BY9)</f>
        <v>R_unspecified</v>
      </c>
      <c r="BZ9" t="str">
        <f>IF(buildings!BZ9="","NULL",buildings!BZ9)</f>
        <v>Unspecified</v>
      </c>
      <c r="CA9" t="str">
        <f>IF(buildings!CA9="","NULL",buildings!CA9)</f>
        <v>Standard</v>
      </c>
      <c r="CB9" t="str">
        <f>IF(buildings!CB9="","NULL",buildings!CB9)</f>
        <v>real-world single case study</v>
      </c>
      <c r="CC9" t="str">
        <f>IF(buildings!CC9="","NULL",buildings!CC9)</f>
        <v>RU</v>
      </c>
      <c r="CD9" t="str">
        <f>IF(buildings!CD9="","NULL",buildings!CD9)</f>
        <v>U</v>
      </c>
      <c r="CE9" t="str">
        <f>IF(buildings!CE9="","NULL",buildings!CE9)</f>
        <v>OECD_EU15</v>
      </c>
    </row>
    <row r="10" spans="1:84">
      <c r="A10">
        <f>IF(buildings!A10="","NA",buildings!A10)</f>
        <v>8</v>
      </c>
      <c r="B10" t="str">
        <f>IF(buildings!B10="","NA",buildings!B10)</f>
        <v>Austria</v>
      </c>
      <c r="C10" t="str">
        <f>IF(buildings!C10="","NA",buildings!C10)</f>
        <v>Vienna</v>
      </c>
      <c r="D10" t="str">
        <f>IF(buildings!D10="","NA",buildings!D10)</f>
        <v>NA</v>
      </c>
      <c r="E10">
        <f>IF(buildings!E10="","NA",buildings!E10)</f>
        <v>1918</v>
      </c>
      <c r="F10">
        <f>IF(buildings!F10="","NA",buildings!F10)</f>
        <v>10.424038210000001</v>
      </c>
      <c r="G10">
        <f>IF(buildings!G10="","NA",buildings!G10)</f>
        <v>0.268913707</v>
      </c>
      <c r="H10">
        <f>IF(buildings!H10="","NA",buildings!H10)</f>
        <v>0.21109661599999999</v>
      </c>
      <c r="I10">
        <f>IF(buildings!I10="","NA",buildings!I10)</f>
        <v>3.4394424999999999E-2</v>
      </c>
      <c r="J10">
        <f>IF(buildings!J10="","NA",buildings!J10)</f>
        <v>68.695490219999996</v>
      </c>
      <c r="K10" t="str">
        <f>IF(buildings!K10="","NA",buildings!K10)</f>
        <v>NA</v>
      </c>
      <c r="L10" t="str">
        <f>IF(buildings!L10="","NA",buildings!L10)</f>
        <v>NA</v>
      </c>
      <c r="M10">
        <f>IF(buildings!M10="","NA",buildings!M10)</f>
        <v>88.565936539999996</v>
      </c>
      <c r="N10" t="str">
        <f>IF(buildings!N10="","NA",buildings!N10)</f>
        <v>NA</v>
      </c>
      <c r="O10" t="str">
        <f>IF(buildings!O10="","NA",buildings!O10)</f>
        <v>NA</v>
      </c>
      <c r="P10">
        <f>IF(buildings!P10="","NA",buildings!P10)</f>
        <v>1072.8425789999999</v>
      </c>
      <c r="Q10">
        <f>IF(buildings!Q10="","NA",buildings!Q10)</f>
        <v>368.49170729999997</v>
      </c>
      <c r="R10">
        <f>IF(buildings!R10="","NA",buildings!R10)</f>
        <v>7.4724250000000006E-2</v>
      </c>
      <c r="S10">
        <f>IF(buildings!S10="","NA",buildings!S10)</f>
        <v>0.66298159599999995</v>
      </c>
      <c r="T10" t="str">
        <f>IF(buildings!T10="","NA",buildings!T10)</f>
        <v>NA</v>
      </c>
      <c r="U10" t="str">
        <f>IF(buildings!U10="","NA",buildings!U10)</f>
        <v>NA</v>
      </c>
      <c r="V10">
        <f>IF(buildings!V10="","NA",buildings!V10)</f>
        <v>9.8997642999999996E-2</v>
      </c>
      <c r="W10">
        <f>IF(buildings!W10="","NA",buildings!W10)</f>
        <v>7.3254176000000004E-2</v>
      </c>
      <c r="X10" t="str">
        <f>IF(buildings!X10="","NA",buildings!X10)</f>
        <v>NA</v>
      </c>
      <c r="Y10" t="str">
        <f>IF(buildings!Y10="","NA",buildings!Y10)</f>
        <v>NA</v>
      </c>
      <c r="Z10" t="str">
        <f>IF(buildings!Z10="","NA",buildings!Z10)</f>
        <v>NA</v>
      </c>
      <c r="AA10">
        <f>IF(buildings!AA10="","NA",buildings!AA10)</f>
        <v>2.0015021530000001</v>
      </c>
      <c r="AB10">
        <f>IF(buildings!AB10="","NA",buildings!AB10)</f>
        <v>1.628459256</v>
      </c>
      <c r="AC10">
        <f>IF(buildings!AC10="","NA",buildings!AC10)</f>
        <v>1.5698687140000001</v>
      </c>
      <c r="AD10" t="str">
        <f>IF(buildings!AD10="","NA",buildings!AD10)</f>
        <v>NA</v>
      </c>
      <c r="AE10" t="str">
        <f>IF(buildings!AE10="","NA",buildings!AE10)</f>
        <v>NA</v>
      </c>
      <c r="AF10">
        <f>IF(buildings!AF10="","NA",buildings!AF10)</f>
        <v>0.17314483899999999</v>
      </c>
      <c r="AG10" t="str">
        <f>IF(buildings!AG10="","NA",buildings!AG10)</f>
        <v>NA</v>
      </c>
      <c r="AH10" t="str">
        <f>IF(buildings!AH10="","NA",buildings!AH10)</f>
        <v>NA</v>
      </c>
      <c r="AI10">
        <f>IF(buildings!AI10="","NA",buildings!AI10)</f>
        <v>7.4724250000000006E-2</v>
      </c>
      <c r="AJ10" t="str">
        <f>IF(buildings!AJ10="","NA",buildings!AJ10)</f>
        <v>NA</v>
      </c>
      <c r="AK10" t="str">
        <f>IF(buildings!AK10="","NA",buildings!AK10)</f>
        <v>NA</v>
      </c>
      <c r="AL10" t="str">
        <f>IF(buildings!AL10="","NA",buildings!AL10)</f>
        <v>Construction files (nr. 51)</v>
      </c>
      <c r="AM10">
        <f>IF(buildings!AM10="","NA",buildings!AM10)</f>
        <v>4.3</v>
      </c>
      <c r="AN10" t="str">
        <f>IF(buildings!AN10="","NA",buildings!AN10)</f>
        <v>residential</v>
      </c>
      <c r="AO10" t="str">
        <f>IF(buildings!AO10="","NA",buildings!AO10)</f>
        <v>NA</v>
      </c>
      <c r="AP10" t="str">
        <f>IF(buildings!AP10="","NA",buildings!AP10)</f>
        <v>NULL</v>
      </c>
      <c r="AQ10" t="str">
        <f>IF(buildings!AQ10="","NA",buildings!AQ10)</f>
        <v>urban</v>
      </c>
      <c r="AR10" t="str">
        <f>IF(buildings!AR10="","NA",buildings!AR10)</f>
        <v>gross</v>
      </c>
      <c r="AS10" t="str">
        <f>IF(buildings!AS10="","NA",buildings!AS10)</f>
        <v>Kleemann, Fritz; Lederer, Jakob; Rechberger, Helmut; Fellner, Johann</v>
      </c>
      <c r="AT10">
        <f>IF(buildings!AT10="","NA",buildings!AT10)</f>
        <v>2016</v>
      </c>
      <c r="AU10" t="str">
        <f>IF(buildings!AU10="","NA",buildings!AU10)</f>
        <v>GIS‐based Analysis of Vienna's Material Stock in Buildings</v>
      </c>
      <c r="AV10" t="str">
        <f>IF(buildings!AV10="","NA",buildings!AV10)</f>
        <v>Journal of Industrial Ecology</v>
      </c>
      <c r="AW10" t="str">
        <f>IF(buildings!AW10="","NA",buildings!AW10)</f>
        <v>Copyright Elsevier</v>
      </c>
      <c r="AX10" t="str">
        <f>IF(buildings!AX10="","NA",buildings!AX10)</f>
        <v>10.1111/jiec.12446</v>
      </c>
      <c r="AY10" t="str">
        <f>IF(buildings!AY10="","NA",buildings!AY10)</f>
        <v>https://doi.org/10.1111/jiec.12446</v>
      </c>
      <c r="AZ10" t="str">
        <f>IF(buildings!AZ10="","NULL",buildings!AZ10)</f>
        <v>NULL</v>
      </c>
      <c r="BA10" t="str">
        <f>IF(buildings!BA10="","NULL",buildings!BA10)</f>
        <v xml:space="preserve">Personal communication by the author. Data based and converted from Kleemann et al. 2016. No. of floors calculated by author. </v>
      </c>
      <c r="BB10" t="str">
        <f>IF(buildings!BB10="","NULL",buildings!BB10)</f>
        <v>Summed "slag fill" and "mineral fill", "bricks" and "foamed clay bricks", "mineral wool" and "mineral wool board". Considered "cement asbestos" as "cement", "laminate" as "other".</v>
      </c>
      <c r="BC10" t="str">
        <f>IF(buildings!BC10="","NULL",buildings!BC10)</f>
        <v>NULL</v>
      </c>
      <c r="BD10" t="str">
        <f>IF(buildings!BD10="","NULL",buildings!BD10)</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10" t="str">
        <f>IF(buildings!BE10="","NULL",buildings!BE10)</f>
        <v>Heeren and Fishman</v>
      </c>
      <c r="BF10" t="str">
        <f>IF(buildings!BF10="","NULL",buildings!BF10)</f>
        <v>Europe</v>
      </c>
      <c r="BG10" t="str">
        <f>IF(buildings!BG10="","NULL",buildings!BG10)</f>
        <v>Cfb</v>
      </c>
      <c r="BH10">
        <f>IF(buildings!BH10="","NULL",buildings!BH10)</f>
        <v>5362</v>
      </c>
      <c r="BI10" t="str">
        <f>IF(buildings!BI10="","NULL",buildings!BI10)</f>
        <v>NA</v>
      </c>
      <c r="BJ10">
        <f>IF(buildings!BJ10="","NULL",buildings!BJ10)</f>
        <v>4039.855</v>
      </c>
      <c r="BK10" t="str">
        <f>IF(buildings!BK10="","NULL",buildings!BK10)</f>
        <v>NA</v>
      </c>
      <c r="BL10">
        <f>IF(buildings!BL10="","NULL",buildings!BL10)</f>
        <v>90.964997499999996</v>
      </c>
      <c r="BM10">
        <f>IF(buildings!BM10="","NULL",buildings!BM10)</f>
        <v>82445</v>
      </c>
      <c r="BN10" t="str">
        <f>IF(buildings!BN10="","NULL",buildings!BN10)</f>
        <v>NA</v>
      </c>
      <c r="BO10" t="str">
        <f>IF(buildings!BO10="","NULL",buildings!BO10)</f>
        <v>Pre-1918</v>
      </c>
      <c r="BP10">
        <f>IF(buildings!BP10="","NULL",buildings!BP10)</f>
        <v>6727</v>
      </c>
      <c r="BQ10" t="str">
        <f>IF(buildings!BQ10="","NULL",buildings!BQ10)</f>
        <v>NA</v>
      </c>
      <c r="BR10">
        <f>IF(buildings!BR10="","NULL",buildings!BR10)</f>
        <v>0.63600000000000001</v>
      </c>
      <c r="BS10" t="str">
        <f>IF(buildings!BS10="","NULL",buildings!BS10)</f>
        <v>NA</v>
      </c>
      <c r="BT10">
        <f>IF(buildings!BT10="","NULL",buildings!BT10)</f>
        <v>2767</v>
      </c>
      <c r="BU10" t="str">
        <f>IF(buildings!BU10="","NULL",buildings!BU10)</f>
        <v>NULL</v>
      </c>
      <c r="BV10" t="str">
        <f>IF(buildings!BV10="","NULL",buildings!BV10)</f>
        <v>NULL</v>
      </c>
      <c r="BW10" t="str">
        <f>IF(buildings!BW10="","NULL",buildings!BW10)</f>
        <v>R32EU15</v>
      </c>
      <c r="BX10" t="str">
        <f>IF(buildings!BX10="","NULL",buildings!BX10)</f>
        <v>R5.2OECD</v>
      </c>
      <c r="BY10" t="str">
        <f>IF(buildings!BY10="","NULL",buildings!BY10)</f>
        <v>R_unspecified</v>
      </c>
      <c r="BZ10" t="str">
        <f>IF(buildings!BZ10="","NULL",buildings!BZ10)</f>
        <v>Unspecified</v>
      </c>
      <c r="CA10" t="str">
        <f>IF(buildings!CA10="","NULL",buildings!CA10)</f>
        <v>Standard</v>
      </c>
      <c r="CB10" t="str">
        <f>IF(buildings!CB10="","NULL",buildings!CB10)</f>
        <v>real-world single case study</v>
      </c>
      <c r="CC10" t="str">
        <f>IF(buildings!CC10="","NULL",buildings!CC10)</f>
        <v>RU</v>
      </c>
      <c r="CD10" t="str">
        <f>IF(buildings!CD10="","NULL",buildings!CD10)</f>
        <v>U</v>
      </c>
      <c r="CE10" t="str">
        <f>IF(buildings!CE10="","NULL",buildings!CE10)</f>
        <v>OECD_EU15</v>
      </c>
    </row>
    <row r="11" spans="1:84">
      <c r="A11">
        <f>IF(buildings!A11="","NA",buildings!A11)</f>
        <v>9</v>
      </c>
      <c r="B11" t="str">
        <f>IF(buildings!B11="","NA",buildings!B11)</f>
        <v>Austria</v>
      </c>
      <c r="C11" t="str">
        <f>IF(buildings!C11="","NA",buildings!C11)</f>
        <v>Vienna</v>
      </c>
      <c r="D11" t="str">
        <f>IF(buildings!D11="","NA",buildings!D11)</f>
        <v>NA</v>
      </c>
      <c r="E11">
        <f>IF(buildings!E11="","NA",buildings!E11)</f>
        <v>1918</v>
      </c>
      <c r="F11">
        <f>IF(buildings!F11="","NA",buildings!F11)</f>
        <v>8.5048048610000002</v>
      </c>
      <c r="G11">
        <f>IF(buildings!G11="","NA",buildings!G11)</f>
        <v>0.21100200599999999</v>
      </c>
      <c r="H11">
        <f>IF(buildings!H11="","NA",buildings!H11)</f>
        <v>6.3877096999999994E-2</v>
      </c>
      <c r="I11">
        <f>IF(buildings!I11="","NA",buildings!I11)</f>
        <v>2.6987441000000001E-2</v>
      </c>
      <c r="J11">
        <f>IF(buildings!J11="","NA",buildings!J11)</f>
        <v>34.099618190000001</v>
      </c>
      <c r="K11" t="str">
        <f>IF(buildings!K11="","NA",buildings!K11)</f>
        <v>NA</v>
      </c>
      <c r="L11" t="str">
        <f>IF(buildings!L11="","NA",buildings!L11)</f>
        <v>NA</v>
      </c>
      <c r="M11">
        <f>IF(buildings!M11="","NA",buildings!M11)</f>
        <v>141.10130090000001</v>
      </c>
      <c r="N11" t="str">
        <f>IF(buildings!N11="","NA",buildings!N11)</f>
        <v>NA</v>
      </c>
      <c r="O11" t="str">
        <f>IF(buildings!O11="","NA",buildings!O11)</f>
        <v>NA</v>
      </c>
      <c r="P11">
        <f>IF(buildings!P11="","NA",buildings!P11)</f>
        <v>1053.1740159999999</v>
      </c>
      <c r="Q11">
        <f>IF(buildings!Q11="","NA",buildings!Q11)</f>
        <v>347.3433465</v>
      </c>
      <c r="R11">
        <f>IF(buildings!R11="","NA",buildings!R11)</f>
        <v>5.8632067000000003E-2</v>
      </c>
      <c r="S11">
        <f>IF(buildings!S11="","NA",buildings!S11)</f>
        <v>0.52020571299999996</v>
      </c>
      <c r="T11" t="str">
        <f>IF(buildings!T11="","NA",buildings!T11)</f>
        <v>NA</v>
      </c>
      <c r="U11" t="str">
        <f>IF(buildings!U11="","NA",buildings!U11)</f>
        <v>NA</v>
      </c>
      <c r="V11">
        <f>IF(buildings!V11="","NA",buildings!V11)</f>
        <v>7.7678082999999995E-2</v>
      </c>
      <c r="W11">
        <f>IF(buildings!W11="","NA",buildings!W11)</f>
        <v>5.7478580000000001E-2</v>
      </c>
      <c r="X11" t="str">
        <f>IF(buildings!X11="","NA",buildings!X11)</f>
        <v>NA</v>
      </c>
      <c r="Y11" t="str">
        <f>IF(buildings!Y11="","NA",buildings!Y11)</f>
        <v>NA</v>
      </c>
      <c r="Z11" t="str">
        <f>IF(buildings!Z11="","NA",buildings!Z11)</f>
        <v>NA</v>
      </c>
      <c r="AA11">
        <f>IF(buildings!AA11="","NA",buildings!AA11)</f>
        <v>1.5704702239999999</v>
      </c>
      <c r="AB11">
        <f>IF(buildings!AB11="","NA",buildings!AB11)</f>
        <v>2.2139324399999998</v>
      </c>
      <c r="AC11">
        <f>IF(buildings!AC11="","NA",buildings!AC11)</f>
        <v>1.152322155</v>
      </c>
      <c r="AD11" t="str">
        <f>IF(buildings!AD11="","NA",buildings!AD11)</f>
        <v>NA</v>
      </c>
      <c r="AE11" t="str">
        <f>IF(buildings!AE11="","NA",buildings!AE11)</f>
        <v>NA</v>
      </c>
      <c r="AF11">
        <f>IF(buildings!AF11="","NA",buildings!AF11)</f>
        <v>0.13585736800000001</v>
      </c>
      <c r="AG11" t="str">
        <f>IF(buildings!AG11="","NA",buildings!AG11)</f>
        <v>NA</v>
      </c>
      <c r="AH11" t="str">
        <f>IF(buildings!AH11="","NA",buildings!AH11)</f>
        <v>NA</v>
      </c>
      <c r="AI11">
        <f>IF(buildings!AI11="","NA",buildings!AI11)</f>
        <v>5.8632067000000003E-2</v>
      </c>
      <c r="AJ11" t="str">
        <f>IF(buildings!AJ11="","NA",buildings!AJ11)</f>
        <v>NA</v>
      </c>
      <c r="AK11" t="str">
        <f>IF(buildings!AK11="","NA",buildings!AK11)</f>
        <v>NA</v>
      </c>
      <c r="AL11" t="str">
        <f>IF(buildings!AL11="","NA",buildings!AL11)</f>
        <v>Construction files (nr. 59)</v>
      </c>
      <c r="AM11">
        <f>IF(buildings!AM11="","NA",buildings!AM11)</f>
        <v>3.4</v>
      </c>
      <c r="AN11" t="str">
        <f>IF(buildings!AN11="","NA",buildings!AN11)</f>
        <v>residential</v>
      </c>
      <c r="AO11" t="str">
        <f>IF(buildings!AO11="","NA",buildings!AO11)</f>
        <v>NA</v>
      </c>
      <c r="AP11" t="str">
        <f>IF(buildings!AP11="","NA",buildings!AP11)</f>
        <v>NULL</v>
      </c>
      <c r="AQ11" t="str">
        <f>IF(buildings!AQ11="","NA",buildings!AQ11)</f>
        <v>urban</v>
      </c>
      <c r="AR11" t="str">
        <f>IF(buildings!AR11="","NA",buildings!AR11)</f>
        <v>gross</v>
      </c>
      <c r="AS11" t="str">
        <f>IF(buildings!AS11="","NA",buildings!AS11)</f>
        <v>Kleemann, Fritz; Lederer, Jakob; Rechberger, Helmut; Fellner, Johann</v>
      </c>
      <c r="AT11">
        <f>IF(buildings!AT11="","NA",buildings!AT11)</f>
        <v>2016</v>
      </c>
      <c r="AU11" t="str">
        <f>IF(buildings!AU11="","NA",buildings!AU11)</f>
        <v>GIS‐based Analysis of Vienna's Material Stock in Buildings</v>
      </c>
      <c r="AV11" t="str">
        <f>IF(buildings!AV11="","NA",buildings!AV11)</f>
        <v>Journal of Industrial Ecology</v>
      </c>
      <c r="AW11" t="str">
        <f>IF(buildings!AW11="","NA",buildings!AW11)</f>
        <v>Copyright Elsevier</v>
      </c>
      <c r="AX11" t="str">
        <f>IF(buildings!AX11="","NA",buildings!AX11)</f>
        <v>10.1111/jiec.12446</v>
      </c>
      <c r="AY11" t="str">
        <f>IF(buildings!AY11="","NA",buildings!AY11)</f>
        <v>https://doi.org/10.1111/jiec.12446</v>
      </c>
      <c r="AZ11" t="str">
        <f>IF(buildings!AZ11="","NULL",buildings!AZ11)</f>
        <v>NULL</v>
      </c>
      <c r="BA11" t="str">
        <f>IF(buildings!BA11="","NULL",buildings!BA11)</f>
        <v xml:space="preserve">Personal communication by the author. Data based and converted from Kleemann et al. 2016. No. of floors calculated by author. </v>
      </c>
      <c r="BB11" t="str">
        <f>IF(buildings!BB11="","NULL",buildings!BB11)</f>
        <v>Summed "slag fill" and "mineral fill", "bricks" and "foamed clay bricks", "mineral wool" and "mineral wool board". Considered "cement asbestos" as "cement", "laminate" as "other".</v>
      </c>
      <c r="BC11" t="str">
        <f>IF(buildings!BC11="","NULL",buildings!BC11)</f>
        <v>NULL</v>
      </c>
      <c r="BD11" t="str">
        <f>IF(buildings!BD11="","NULL",buildings!BD11)</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11" t="str">
        <f>IF(buildings!BE11="","NULL",buildings!BE11)</f>
        <v>Heeren and Fishman</v>
      </c>
      <c r="BF11" t="str">
        <f>IF(buildings!BF11="","NULL",buildings!BF11)</f>
        <v>Europe</v>
      </c>
      <c r="BG11" t="str">
        <f>IF(buildings!BG11="","NULL",buildings!BG11)</f>
        <v>Cfb</v>
      </c>
      <c r="BH11">
        <f>IF(buildings!BH11="","NULL",buildings!BH11)</f>
        <v>5362</v>
      </c>
      <c r="BI11" t="str">
        <f>IF(buildings!BI11="","NULL",buildings!BI11)</f>
        <v>NA</v>
      </c>
      <c r="BJ11">
        <f>IF(buildings!BJ11="","NULL",buildings!BJ11)</f>
        <v>4039.855</v>
      </c>
      <c r="BK11" t="str">
        <f>IF(buildings!BK11="","NULL",buildings!BK11)</f>
        <v>NA</v>
      </c>
      <c r="BL11">
        <f>IF(buildings!BL11="","NULL",buildings!BL11)</f>
        <v>90.964997499999996</v>
      </c>
      <c r="BM11">
        <f>IF(buildings!BM11="","NULL",buildings!BM11)</f>
        <v>82445</v>
      </c>
      <c r="BN11" t="str">
        <f>IF(buildings!BN11="","NULL",buildings!BN11)</f>
        <v>NA</v>
      </c>
      <c r="BO11" t="str">
        <f>IF(buildings!BO11="","NULL",buildings!BO11)</f>
        <v>Pre-1918</v>
      </c>
      <c r="BP11">
        <f>IF(buildings!BP11="","NULL",buildings!BP11)</f>
        <v>6727</v>
      </c>
      <c r="BQ11" t="str">
        <f>IF(buildings!BQ11="","NULL",buildings!BQ11)</f>
        <v>NA</v>
      </c>
      <c r="BR11">
        <f>IF(buildings!BR11="","NULL",buildings!BR11)</f>
        <v>0.63600000000000001</v>
      </c>
      <c r="BS11" t="str">
        <f>IF(buildings!BS11="","NULL",buildings!BS11)</f>
        <v>NA</v>
      </c>
      <c r="BT11">
        <f>IF(buildings!BT11="","NULL",buildings!BT11)</f>
        <v>2767</v>
      </c>
      <c r="BU11" t="str">
        <f>IF(buildings!BU11="","NULL",buildings!BU11)</f>
        <v>NULL</v>
      </c>
      <c r="BV11" t="str">
        <f>IF(buildings!BV11="","NULL",buildings!BV11)</f>
        <v>NULL</v>
      </c>
      <c r="BW11" t="str">
        <f>IF(buildings!BW11="","NULL",buildings!BW11)</f>
        <v>R32EU15</v>
      </c>
      <c r="BX11" t="str">
        <f>IF(buildings!BX11="","NULL",buildings!BX11)</f>
        <v>R5.2OECD</v>
      </c>
      <c r="BY11" t="str">
        <f>IF(buildings!BY11="","NULL",buildings!BY11)</f>
        <v>R_unspecified</v>
      </c>
      <c r="BZ11" t="str">
        <f>IF(buildings!BZ11="","NULL",buildings!BZ11)</f>
        <v>Unspecified</v>
      </c>
      <c r="CA11" t="str">
        <f>IF(buildings!CA11="","NULL",buildings!CA11)</f>
        <v>Standard</v>
      </c>
      <c r="CB11" t="str">
        <f>IF(buildings!CB11="","NULL",buildings!CB11)</f>
        <v>real-world single case study</v>
      </c>
      <c r="CC11" t="str">
        <f>IF(buildings!CC11="","NULL",buildings!CC11)</f>
        <v>RU</v>
      </c>
      <c r="CD11" t="str">
        <f>IF(buildings!CD11="","NULL",buildings!CD11)</f>
        <v>U</v>
      </c>
      <c r="CE11" t="str">
        <f>IF(buildings!CE11="","NULL",buildings!CE11)</f>
        <v>OECD_EU15</v>
      </c>
    </row>
    <row r="12" spans="1:84">
      <c r="A12">
        <f>IF(buildings!A12="","NA",buildings!A12)</f>
        <v>10</v>
      </c>
      <c r="B12" t="str">
        <f>IF(buildings!B12="","NA",buildings!B12)</f>
        <v>Austria</v>
      </c>
      <c r="C12" t="str">
        <f>IF(buildings!C12="","NA",buildings!C12)</f>
        <v>Vienna</v>
      </c>
      <c r="D12" t="str">
        <f>IF(buildings!D12="","NA",buildings!D12)</f>
        <v>NA</v>
      </c>
      <c r="E12">
        <f>IF(buildings!E12="","NA",buildings!E12)</f>
        <v>1918</v>
      </c>
      <c r="F12">
        <f>IF(buildings!F12="","NA",buildings!F12)</f>
        <v>12.53616725</v>
      </c>
      <c r="G12">
        <f>IF(buildings!G12="","NA",buildings!G12)</f>
        <v>0.19360364299999999</v>
      </c>
      <c r="H12">
        <f>IF(buildings!H12="","NA",buildings!H12)</f>
        <v>5.8610053000000002E-2</v>
      </c>
      <c r="I12">
        <f>IF(buildings!I12="","NA",buildings!I12)</f>
        <v>2.4762167000000002E-2</v>
      </c>
      <c r="J12">
        <f>IF(buildings!J12="","NA",buildings!J12)</f>
        <v>57.132618299999997</v>
      </c>
      <c r="K12" t="str">
        <f>IF(buildings!K12="","NA",buildings!K12)</f>
        <v>NA</v>
      </c>
      <c r="L12" t="str">
        <f>IF(buildings!L12="","NA",buildings!L12)</f>
        <v>NA</v>
      </c>
      <c r="M12">
        <f>IF(buildings!M12="","NA",buildings!M12)</f>
        <v>222.05799959999999</v>
      </c>
      <c r="N12">
        <f>IF(buildings!N12="","NA",buildings!N12)</f>
        <v>0.498509761</v>
      </c>
      <c r="O12" t="str">
        <f>IF(buildings!O12="","NA",buildings!O12)</f>
        <v>NA</v>
      </c>
      <c r="P12">
        <f>IF(buildings!P12="","NA",buildings!P12)</f>
        <v>1017.513652</v>
      </c>
      <c r="Q12">
        <f>IF(buildings!Q12="","NA",buildings!Q12)</f>
        <v>315.98041460000002</v>
      </c>
      <c r="R12">
        <f>IF(buildings!R12="","NA",buildings!R12)</f>
        <v>5.3797507000000001E-2</v>
      </c>
      <c r="S12">
        <f>IF(buildings!S12="","NA",buildings!S12)</f>
        <v>0.47731167800000002</v>
      </c>
      <c r="T12" t="str">
        <f>IF(buildings!T12="","NA",buildings!T12)</f>
        <v>NA</v>
      </c>
      <c r="U12" t="str">
        <f>IF(buildings!U12="","NA",buildings!U12)</f>
        <v>NA</v>
      </c>
      <c r="V12">
        <f>IF(buildings!V12="","NA",buildings!V12)</f>
        <v>8.0280488999999997E-2</v>
      </c>
      <c r="W12">
        <f>IF(buildings!W12="","NA",buildings!W12)</f>
        <v>5.2739132000000001E-2</v>
      </c>
      <c r="X12" t="str">
        <f>IF(buildings!X12="","NA",buildings!X12)</f>
        <v>NA</v>
      </c>
      <c r="Y12" t="str">
        <f>IF(buildings!Y12="","NA",buildings!Y12)</f>
        <v>NA</v>
      </c>
      <c r="Z12" t="str">
        <f>IF(buildings!Z12="","NA",buildings!Z12)</f>
        <v>NA</v>
      </c>
      <c r="AA12">
        <f>IF(buildings!AA12="","NA",buildings!AA12)</f>
        <v>1.440975672</v>
      </c>
      <c r="AB12">
        <f>IF(buildings!AB12="","NA",buildings!AB12)</f>
        <v>0.97227949800000002</v>
      </c>
      <c r="AC12">
        <f>IF(buildings!AC12="","NA",buildings!AC12)</f>
        <v>1.057306383</v>
      </c>
      <c r="AD12" t="str">
        <f>IF(buildings!AD12="","NA",buildings!AD12)</f>
        <v>NA</v>
      </c>
      <c r="AE12" t="str">
        <f>IF(buildings!AE12="","NA",buildings!AE12)</f>
        <v>NA</v>
      </c>
      <c r="AF12">
        <f>IF(buildings!AF12="","NA",buildings!AF12)</f>
        <v>0.12465512500000001</v>
      </c>
      <c r="AG12" t="str">
        <f>IF(buildings!AG12="","NA",buildings!AG12)</f>
        <v>NA</v>
      </c>
      <c r="AH12">
        <f>IF(buildings!AH12="","NA",buildings!AH12)</f>
        <v>0.84753505600000001</v>
      </c>
      <c r="AI12">
        <f>IF(buildings!AI12="","NA",buildings!AI12)</f>
        <v>5.3797507000000001E-2</v>
      </c>
      <c r="AJ12" t="str">
        <f>IF(buildings!AJ12="","NA",buildings!AJ12)</f>
        <v>NA</v>
      </c>
      <c r="AK12" t="str">
        <f>IF(buildings!AK12="","NA",buildings!AK12)</f>
        <v>NA</v>
      </c>
      <c r="AL12" t="str">
        <f>IF(buildings!AL12="","NA",buildings!AL12)</f>
        <v>Construction files (nr. 60)</v>
      </c>
      <c r="AM12">
        <f>IF(buildings!AM12="","NA",buildings!AM12)</f>
        <v>3.1</v>
      </c>
      <c r="AN12" t="str">
        <f>IF(buildings!AN12="","NA",buildings!AN12)</f>
        <v>residential</v>
      </c>
      <c r="AO12" t="str">
        <f>IF(buildings!AO12="","NA",buildings!AO12)</f>
        <v>NA</v>
      </c>
      <c r="AP12" t="str">
        <f>IF(buildings!AP12="","NA",buildings!AP12)</f>
        <v>NULL</v>
      </c>
      <c r="AQ12" t="str">
        <f>IF(buildings!AQ12="","NA",buildings!AQ12)</f>
        <v>urban</v>
      </c>
      <c r="AR12" t="str">
        <f>IF(buildings!AR12="","NA",buildings!AR12)</f>
        <v>gross</v>
      </c>
      <c r="AS12" t="str">
        <f>IF(buildings!AS12="","NA",buildings!AS12)</f>
        <v>Kleemann, Fritz; Lederer, Jakob; Rechberger, Helmut; Fellner, Johann</v>
      </c>
      <c r="AT12">
        <f>IF(buildings!AT12="","NA",buildings!AT12)</f>
        <v>2016</v>
      </c>
      <c r="AU12" t="str">
        <f>IF(buildings!AU12="","NA",buildings!AU12)</f>
        <v>GIS‐based Analysis of Vienna's Material Stock in Buildings</v>
      </c>
      <c r="AV12" t="str">
        <f>IF(buildings!AV12="","NA",buildings!AV12)</f>
        <v>Journal of Industrial Ecology</v>
      </c>
      <c r="AW12" t="str">
        <f>IF(buildings!AW12="","NA",buildings!AW12)</f>
        <v>Copyright Elsevier</v>
      </c>
      <c r="AX12" t="str">
        <f>IF(buildings!AX12="","NA",buildings!AX12)</f>
        <v>10.1111/jiec.12446</v>
      </c>
      <c r="AY12" t="str">
        <f>IF(buildings!AY12="","NA",buildings!AY12)</f>
        <v>https://doi.org/10.1111/jiec.12446</v>
      </c>
      <c r="AZ12" t="str">
        <f>IF(buildings!AZ12="","NULL",buildings!AZ12)</f>
        <v>NULL</v>
      </c>
      <c r="BA12" t="str">
        <f>IF(buildings!BA12="","NULL",buildings!BA12)</f>
        <v xml:space="preserve">Personal communication by the author. Data based and converted from Kleemann et al. 2016. No. of floors calculated by author. </v>
      </c>
      <c r="BB12" t="str">
        <f>IF(buildings!BB12="","NULL",buildings!BB12)</f>
        <v>Summed "slag fill" and "mineral fill", "bricks" and "foamed clay bricks", "mineral wool" and "mineral wool board". Considered "cement asbestos" as "cement", "laminate" as "other".</v>
      </c>
      <c r="BC12" t="str">
        <f>IF(buildings!BC12="","NULL",buildings!BC12)</f>
        <v>NULL</v>
      </c>
      <c r="BD12" t="str">
        <f>IF(buildings!BD12="","NULL",buildings!BD12)</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12" t="str">
        <f>IF(buildings!BE12="","NULL",buildings!BE12)</f>
        <v>Heeren and Fishman</v>
      </c>
      <c r="BF12" t="str">
        <f>IF(buildings!BF12="","NULL",buildings!BF12)</f>
        <v>Europe</v>
      </c>
      <c r="BG12" t="str">
        <f>IF(buildings!BG12="","NULL",buildings!BG12)</f>
        <v>Cfb</v>
      </c>
      <c r="BH12">
        <f>IF(buildings!BH12="","NULL",buildings!BH12)</f>
        <v>5362</v>
      </c>
      <c r="BI12" t="str">
        <f>IF(buildings!BI12="","NULL",buildings!BI12)</f>
        <v>NA</v>
      </c>
      <c r="BJ12">
        <f>IF(buildings!BJ12="","NULL",buildings!BJ12)</f>
        <v>4039.855</v>
      </c>
      <c r="BK12" t="str">
        <f>IF(buildings!BK12="","NULL",buildings!BK12)</f>
        <v>NA</v>
      </c>
      <c r="BL12">
        <f>IF(buildings!BL12="","NULL",buildings!BL12)</f>
        <v>90.964997499999996</v>
      </c>
      <c r="BM12">
        <f>IF(buildings!BM12="","NULL",buildings!BM12)</f>
        <v>82445</v>
      </c>
      <c r="BN12" t="str">
        <f>IF(buildings!BN12="","NULL",buildings!BN12)</f>
        <v>NA</v>
      </c>
      <c r="BO12" t="str">
        <f>IF(buildings!BO12="","NULL",buildings!BO12)</f>
        <v>Pre-1918</v>
      </c>
      <c r="BP12">
        <f>IF(buildings!BP12="","NULL",buildings!BP12)</f>
        <v>6727</v>
      </c>
      <c r="BQ12" t="str">
        <f>IF(buildings!BQ12="","NULL",buildings!BQ12)</f>
        <v>NA</v>
      </c>
      <c r="BR12">
        <f>IF(buildings!BR12="","NULL",buildings!BR12)</f>
        <v>0.63600000000000001</v>
      </c>
      <c r="BS12" t="str">
        <f>IF(buildings!BS12="","NULL",buildings!BS12)</f>
        <v>NA</v>
      </c>
      <c r="BT12">
        <f>IF(buildings!BT12="","NULL",buildings!BT12)</f>
        <v>2767</v>
      </c>
      <c r="BU12" t="str">
        <f>IF(buildings!BU12="","NULL",buildings!BU12)</f>
        <v>NULL</v>
      </c>
      <c r="BV12" t="str">
        <f>IF(buildings!BV12="","NULL",buildings!BV12)</f>
        <v>NULL</v>
      </c>
      <c r="BW12" t="str">
        <f>IF(buildings!BW12="","NULL",buildings!BW12)</f>
        <v>R32EU15</v>
      </c>
      <c r="BX12" t="str">
        <f>IF(buildings!BX12="","NULL",buildings!BX12)</f>
        <v>R5.2OECD</v>
      </c>
      <c r="BY12" t="str">
        <f>IF(buildings!BY12="","NULL",buildings!BY12)</f>
        <v>R_unspecified</v>
      </c>
      <c r="BZ12" t="str">
        <f>IF(buildings!BZ12="","NULL",buildings!BZ12)</f>
        <v>Unspecified</v>
      </c>
      <c r="CA12" t="str">
        <f>IF(buildings!CA12="","NULL",buildings!CA12)</f>
        <v>Standard</v>
      </c>
      <c r="CB12" t="str">
        <f>IF(buildings!CB12="","NULL",buildings!CB12)</f>
        <v>real-world single case study</v>
      </c>
      <c r="CC12" t="str">
        <f>IF(buildings!CC12="","NULL",buildings!CC12)</f>
        <v>RU</v>
      </c>
      <c r="CD12" t="str">
        <f>IF(buildings!CD12="","NULL",buildings!CD12)</f>
        <v>U</v>
      </c>
      <c r="CE12" t="str">
        <f>IF(buildings!CE12="","NULL",buildings!CE12)</f>
        <v>OECD_EU15</v>
      </c>
    </row>
    <row r="13" spans="1:84">
      <c r="A13">
        <f>IF(buildings!A13="","NA",buildings!A13)</f>
        <v>11</v>
      </c>
      <c r="B13" t="str">
        <f>IF(buildings!B13="","NA",buildings!B13)</f>
        <v>Austria</v>
      </c>
      <c r="C13" t="str">
        <f>IF(buildings!C13="","NA",buildings!C13)</f>
        <v>Vienna</v>
      </c>
      <c r="D13" t="str">
        <f>IF(buildings!D13="","NA",buildings!D13)</f>
        <v>NA</v>
      </c>
      <c r="E13">
        <f>IF(buildings!E13="","NA",buildings!E13)</f>
        <v>1918</v>
      </c>
      <c r="F13">
        <f>IF(buildings!F13="","NA",buildings!F13)</f>
        <v>7.4222510909999997</v>
      </c>
      <c r="G13">
        <f>IF(buildings!G13="","NA",buildings!G13)</f>
        <v>0.22547781</v>
      </c>
      <c r="H13">
        <f>IF(buildings!H13="","NA",buildings!H13)</f>
        <v>6.8259389000000004E-2</v>
      </c>
      <c r="I13">
        <f>IF(buildings!I13="","NA",buildings!I13)</f>
        <v>2.8838915E-2</v>
      </c>
      <c r="J13">
        <f>IF(buildings!J13="","NA",buildings!J13)</f>
        <v>88.784259079999998</v>
      </c>
      <c r="K13" t="str">
        <f>IF(buildings!K13="","NA",buildings!K13)</f>
        <v>NA</v>
      </c>
      <c r="L13" t="str">
        <f>IF(buildings!L13="","NA",buildings!L13)</f>
        <v>NA</v>
      </c>
      <c r="M13">
        <f>IF(buildings!M13="","NA",buildings!M13)</f>
        <v>74.260452119999997</v>
      </c>
      <c r="N13" t="str">
        <f>IF(buildings!N13="","NA",buildings!N13)</f>
        <v>NA</v>
      </c>
      <c r="O13" t="str">
        <f>IF(buildings!O13="","NA",buildings!O13)</f>
        <v>NA</v>
      </c>
      <c r="P13">
        <f>IF(buildings!P13="","NA",buildings!P13)</f>
        <v>1070.365998</v>
      </c>
      <c r="Q13">
        <f>IF(buildings!Q13="","NA",buildings!Q13)</f>
        <v>336.80956939999999</v>
      </c>
      <c r="R13">
        <f>IF(buildings!R13="","NA",buildings!R13)</f>
        <v>6.2654524000000003E-2</v>
      </c>
      <c r="S13">
        <f>IF(buildings!S13="","NA",buildings!S13)</f>
        <v>0.55589445500000001</v>
      </c>
      <c r="T13" t="str">
        <f>IF(buildings!T13="","NA",buildings!T13)</f>
        <v>NA</v>
      </c>
      <c r="U13" t="str">
        <f>IF(buildings!U13="","NA",buildings!U13)</f>
        <v>NA</v>
      </c>
      <c r="V13">
        <f>IF(buildings!V13="","NA",buildings!V13)</f>
        <v>8.3007191999999994E-2</v>
      </c>
      <c r="W13">
        <f>IF(buildings!W13="","NA",buildings!W13)</f>
        <v>6.1421901000000001E-2</v>
      </c>
      <c r="X13" t="str">
        <f>IF(buildings!X13="","NA",buildings!X13)</f>
        <v>NA</v>
      </c>
      <c r="Y13" t="str">
        <f>IF(buildings!Y13="","NA",buildings!Y13)</f>
        <v>NA</v>
      </c>
      <c r="Z13" t="str">
        <f>IF(buildings!Z13="","NA",buildings!Z13)</f>
        <v>NA</v>
      </c>
      <c r="AA13">
        <f>IF(buildings!AA13="","NA",buildings!AA13)</f>
        <v>1.678212421</v>
      </c>
      <c r="AB13">
        <f>IF(buildings!AB13="","NA",buildings!AB13)</f>
        <v>0.91134909399999997</v>
      </c>
      <c r="AC13">
        <f>IF(buildings!AC13="","NA",buildings!AC13)</f>
        <v>1.2313772810000001</v>
      </c>
      <c r="AD13" t="str">
        <f>IF(buildings!AD13="","NA",buildings!AD13)</f>
        <v>NA</v>
      </c>
      <c r="AE13" t="str">
        <f>IF(buildings!AE13="","NA",buildings!AE13)</f>
        <v>NA</v>
      </c>
      <c r="AF13">
        <f>IF(buildings!AF13="","NA",buildings!AF13)</f>
        <v>0.14517786999999999</v>
      </c>
      <c r="AG13" t="str">
        <f>IF(buildings!AG13="","NA",buildings!AG13)</f>
        <v>NA</v>
      </c>
      <c r="AH13" t="str">
        <f>IF(buildings!AH13="","NA",buildings!AH13)</f>
        <v>NA</v>
      </c>
      <c r="AI13">
        <f>IF(buildings!AI13="","NA",buildings!AI13)</f>
        <v>6.2654524000000003E-2</v>
      </c>
      <c r="AJ13" t="str">
        <f>IF(buildings!AJ13="","NA",buildings!AJ13)</f>
        <v>NA</v>
      </c>
      <c r="AK13" t="str">
        <f>IF(buildings!AK13="","NA",buildings!AK13)</f>
        <v>NA</v>
      </c>
      <c r="AL13" t="str">
        <f>IF(buildings!AL13="","NA",buildings!AL13)</f>
        <v>Construction files (nr. 65)</v>
      </c>
      <c r="AM13">
        <f>IF(buildings!AM13="","NA",buildings!AM13)</f>
        <v>3.6</v>
      </c>
      <c r="AN13" t="str">
        <f>IF(buildings!AN13="","NA",buildings!AN13)</f>
        <v>residential</v>
      </c>
      <c r="AO13" t="str">
        <f>IF(buildings!AO13="","NA",buildings!AO13)</f>
        <v>NA</v>
      </c>
      <c r="AP13" t="str">
        <f>IF(buildings!AP13="","NA",buildings!AP13)</f>
        <v>NULL</v>
      </c>
      <c r="AQ13" t="str">
        <f>IF(buildings!AQ13="","NA",buildings!AQ13)</f>
        <v>urban</v>
      </c>
      <c r="AR13" t="str">
        <f>IF(buildings!AR13="","NA",buildings!AR13)</f>
        <v>gross</v>
      </c>
      <c r="AS13" t="str">
        <f>IF(buildings!AS13="","NA",buildings!AS13)</f>
        <v>Kleemann, Fritz; Lederer, Jakob; Rechberger, Helmut; Fellner, Johann</v>
      </c>
      <c r="AT13">
        <f>IF(buildings!AT13="","NA",buildings!AT13)</f>
        <v>2016</v>
      </c>
      <c r="AU13" t="str">
        <f>IF(buildings!AU13="","NA",buildings!AU13)</f>
        <v>GIS‐based Analysis of Vienna's Material Stock in Buildings</v>
      </c>
      <c r="AV13" t="str">
        <f>IF(buildings!AV13="","NA",buildings!AV13)</f>
        <v>Journal of Industrial Ecology</v>
      </c>
      <c r="AW13" t="str">
        <f>IF(buildings!AW13="","NA",buildings!AW13)</f>
        <v>Copyright Elsevier</v>
      </c>
      <c r="AX13" t="str">
        <f>IF(buildings!AX13="","NA",buildings!AX13)</f>
        <v>10.1111/jiec.12446</v>
      </c>
      <c r="AY13" t="str">
        <f>IF(buildings!AY13="","NA",buildings!AY13)</f>
        <v>https://doi.org/10.1111/jiec.12446</v>
      </c>
      <c r="AZ13" t="str">
        <f>IF(buildings!AZ13="","NULL",buildings!AZ13)</f>
        <v>NULL</v>
      </c>
      <c r="BA13" t="str">
        <f>IF(buildings!BA13="","NULL",buildings!BA13)</f>
        <v xml:space="preserve">Personal communication by the author. Data based and converted from Kleemann et al. 2016. No. of floors calculated by author. </v>
      </c>
      <c r="BB13" t="str">
        <f>IF(buildings!BB13="","NULL",buildings!BB13)</f>
        <v>Summed "slag fill" and "mineral fill", "bricks" and "foamed clay bricks", "mineral wool" and "mineral wool board". Considered "cement asbestos" as "cement", "laminate" as "other".</v>
      </c>
      <c r="BC13" t="str">
        <f>IF(buildings!BC13="","NULL",buildings!BC13)</f>
        <v>NULL</v>
      </c>
      <c r="BD13" t="str">
        <f>IF(buildings!BD13="","NULL",buildings!BD13)</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13" t="str">
        <f>IF(buildings!BE13="","NULL",buildings!BE13)</f>
        <v>Heeren and Fishman</v>
      </c>
      <c r="BF13" t="str">
        <f>IF(buildings!BF13="","NULL",buildings!BF13)</f>
        <v>Europe</v>
      </c>
      <c r="BG13" t="str">
        <f>IF(buildings!BG13="","NULL",buildings!BG13)</f>
        <v>Cfb</v>
      </c>
      <c r="BH13">
        <f>IF(buildings!BH13="","NULL",buildings!BH13)</f>
        <v>5362</v>
      </c>
      <c r="BI13" t="str">
        <f>IF(buildings!BI13="","NULL",buildings!BI13)</f>
        <v>NA</v>
      </c>
      <c r="BJ13">
        <f>IF(buildings!BJ13="","NULL",buildings!BJ13)</f>
        <v>4039.855</v>
      </c>
      <c r="BK13" t="str">
        <f>IF(buildings!BK13="","NULL",buildings!BK13)</f>
        <v>NA</v>
      </c>
      <c r="BL13">
        <f>IF(buildings!BL13="","NULL",buildings!BL13)</f>
        <v>90.964997499999996</v>
      </c>
      <c r="BM13">
        <f>IF(buildings!BM13="","NULL",buildings!BM13)</f>
        <v>82445</v>
      </c>
      <c r="BN13" t="str">
        <f>IF(buildings!BN13="","NULL",buildings!BN13)</f>
        <v>NA</v>
      </c>
      <c r="BO13" t="str">
        <f>IF(buildings!BO13="","NULL",buildings!BO13)</f>
        <v>Pre-1918</v>
      </c>
      <c r="BP13">
        <f>IF(buildings!BP13="","NULL",buildings!BP13)</f>
        <v>6727</v>
      </c>
      <c r="BQ13" t="str">
        <f>IF(buildings!BQ13="","NULL",buildings!BQ13)</f>
        <v>NA</v>
      </c>
      <c r="BR13">
        <f>IF(buildings!BR13="","NULL",buildings!BR13)</f>
        <v>0.63600000000000001</v>
      </c>
      <c r="BS13" t="str">
        <f>IF(buildings!BS13="","NULL",buildings!BS13)</f>
        <v>NA</v>
      </c>
      <c r="BT13">
        <f>IF(buildings!BT13="","NULL",buildings!BT13)</f>
        <v>2767</v>
      </c>
      <c r="BU13" t="str">
        <f>IF(buildings!BU13="","NULL",buildings!BU13)</f>
        <v>NULL</v>
      </c>
      <c r="BV13" t="str">
        <f>IF(buildings!BV13="","NULL",buildings!BV13)</f>
        <v>NULL</v>
      </c>
      <c r="BW13" t="str">
        <f>IF(buildings!BW13="","NULL",buildings!BW13)</f>
        <v>R32EU15</v>
      </c>
      <c r="BX13" t="str">
        <f>IF(buildings!BX13="","NULL",buildings!BX13)</f>
        <v>R5.2OECD</v>
      </c>
      <c r="BY13" t="str">
        <f>IF(buildings!BY13="","NULL",buildings!BY13)</f>
        <v>R_unspecified</v>
      </c>
      <c r="BZ13" t="str">
        <f>IF(buildings!BZ13="","NULL",buildings!BZ13)</f>
        <v>Unspecified</v>
      </c>
      <c r="CA13" t="str">
        <f>IF(buildings!CA13="","NULL",buildings!CA13)</f>
        <v>Standard</v>
      </c>
      <c r="CB13" t="str">
        <f>IF(buildings!CB13="","NULL",buildings!CB13)</f>
        <v>real-world single case study</v>
      </c>
      <c r="CC13" t="str">
        <f>IF(buildings!CC13="","NULL",buildings!CC13)</f>
        <v>RU</v>
      </c>
      <c r="CD13" t="str">
        <f>IF(buildings!CD13="","NULL",buildings!CD13)</f>
        <v>U</v>
      </c>
      <c r="CE13" t="str">
        <f>IF(buildings!CE13="","NULL",buildings!CE13)</f>
        <v>OECD_EU15</v>
      </c>
    </row>
    <row r="14" spans="1:84">
      <c r="A14">
        <f>IF(buildings!A14="","NA",buildings!A14)</f>
        <v>12</v>
      </c>
      <c r="B14" t="str">
        <f>IF(buildings!B14="","NA",buildings!B14)</f>
        <v>Austria</v>
      </c>
      <c r="C14" t="str">
        <f>IF(buildings!C14="","NA",buildings!C14)</f>
        <v>Vienna</v>
      </c>
      <c r="D14">
        <f>IF(buildings!D14="","NA",buildings!D14)</f>
        <v>1919</v>
      </c>
      <c r="E14">
        <f>IF(buildings!E14="","NA",buildings!E14)</f>
        <v>1946</v>
      </c>
      <c r="F14">
        <f>IF(buildings!F14="","NA",buildings!F14)</f>
        <v>2.9153562160000002</v>
      </c>
      <c r="G14">
        <f>IF(buildings!G14="","NA",buildings!G14)</f>
        <v>7.6867309999999996E-3</v>
      </c>
      <c r="H14" t="str">
        <f>IF(buildings!H14="","NA",buildings!H14)</f>
        <v>NA</v>
      </c>
      <c r="I14" t="str">
        <f>IF(buildings!I14="","NA",buildings!I14)</f>
        <v>NA</v>
      </c>
      <c r="J14">
        <f>IF(buildings!J14="","NA",buildings!J14)</f>
        <v>44.995235180000002</v>
      </c>
      <c r="K14" t="str">
        <f>IF(buildings!K14="","NA",buildings!K14)</f>
        <v>NA</v>
      </c>
      <c r="L14" t="str">
        <f>IF(buildings!L14="","NA",buildings!L14)</f>
        <v>NA</v>
      </c>
      <c r="M14">
        <f>IF(buildings!M14="","NA",buildings!M14)</f>
        <v>31.2915931</v>
      </c>
      <c r="N14">
        <f>IF(buildings!N14="","NA",buildings!N14)</f>
        <v>11.6260014</v>
      </c>
      <c r="O14" t="str">
        <f>IF(buildings!O14="","NA",buildings!O14)</f>
        <v>NA</v>
      </c>
      <c r="P14">
        <f>IF(buildings!P14="","NA",buildings!P14)</f>
        <v>923.06293630000005</v>
      </c>
      <c r="Q14">
        <f>IF(buildings!Q14="","NA",buildings!Q14)</f>
        <v>303.68889849999999</v>
      </c>
      <c r="R14" t="str">
        <f>IF(buildings!R14="","NA",buildings!R14)</f>
        <v>NA</v>
      </c>
      <c r="S14" t="str">
        <f>IF(buildings!S14="","NA",buildings!S14)</f>
        <v>NA</v>
      </c>
      <c r="T14" t="str">
        <f>IF(buildings!T14="","NA",buildings!T14)</f>
        <v>NA</v>
      </c>
      <c r="U14" t="str">
        <f>IF(buildings!U14="","NA",buildings!U14)</f>
        <v>NA</v>
      </c>
      <c r="V14" t="str">
        <f>IF(buildings!V14="","NA",buildings!V14)</f>
        <v>NA</v>
      </c>
      <c r="W14" t="str">
        <f>IF(buildings!W14="","NA",buildings!W14)</f>
        <v>NA</v>
      </c>
      <c r="X14">
        <f>IF(buildings!X14="","NA",buildings!X14)</f>
        <v>3.3903827479999999</v>
      </c>
      <c r="Y14" t="str">
        <f>IF(buildings!Y14="","NA",buildings!Y14)</f>
        <v>NA</v>
      </c>
      <c r="Z14" t="str">
        <f>IF(buildings!Z14="","NA",buildings!Z14)</f>
        <v>NA</v>
      </c>
      <c r="AA14" t="str">
        <f>IF(buildings!AA14="","NA",buildings!AA14)</f>
        <v>NA</v>
      </c>
      <c r="AB14">
        <f>IF(buildings!AB14="","NA",buildings!AB14)</f>
        <v>1.2216487840000001</v>
      </c>
      <c r="AC14" t="str">
        <f>IF(buildings!AC14="","NA",buildings!AC14)</f>
        <v>NA</v>
      </c>
      <c r="AD14" t="str">
        <f>IF(buildings!AD14="","NA",buildings!AD14)</f>
        <v>NA</v>
      </c>
      <c r="AE14">
        <f>IF(buildings!AE14="","NA",buildings!AE14)</f>
        <v>0.35478658200000002</v>
      </c>
      <c r="AF14" t="str">
        <f>IF(buildings!AF14="","NA",buildings!AF14)</f>
        <v>NA</v>
      </c>
      <c r="AG14" t="str">
        <f>IF(buildings!AG14="","NA",buildings!AG14)</f>
        <v>NA</v>
      </c>
      <c r="AH14" t="str">
        <f>IF(buildings!AH14="","NA",buildings!AH14)</f>
        <v>NA</v>
      </c>
      <c r="AI14">
        <f>IF(buildings!AI14="","NA",buildings!AI14)</f>
        <v>0</v>
      </c>
      <c r="AJ14" t="str">
        <f>IF(buildings!AJ14="","NA",buildings!AJ14)</f>
        <v>NA</v>
      </c>
      <c r="AK14" t="str">
        <f>IF(buildings!AK14="","NA",buildings!AK14)</f>
        <v>NA</v>
      </c>
      <c r="AL14" t="str">
        <f>IF(buildings!AL14="","NA",buildings!AL14)</f>
        <v>Case study BFS</v>
      </c>
      <c r="AM14">
        <f>IF(buildings!AM14="","NA",buildings!AM14)</f>
        <v>3.4</v>
      </c>
      <c r="AN14" t="str">
        <f>IF(buildings!AN14="","NA",buildings!AN14)</f>
        <v>residential</v>
      </c>
      <c r="AO14" t="str">
        <f>IF(buildings!AO14="","NA",buildings!AO14)</f>
        <v>NA</v>
      </c>
      <c r="AP14" t="str">
        <f>IF(buildings!AP14="","NA",buildings!AP14)</f>
        <v>NULL</v>
      </c>
      <c r="AQ14" t="str">
        <f>IF(buildings!AQ14="","NA",buildings!AQ14)</f>
        <v>urban</v>
      </c>
      <c r="AR14" t="str">
        <f>IF(buildings!AR14="","NA",buildings!AR14)</f>
        <v>gross</v>
      </c>
      <c r="AS14" t="str">
        <f>IF(buildings!AS14="","NA",buildings!AS14)</f>
        <v>Kleemann, Fritz; Lederer, Jakob; Rechberger, Helmut; Fellner, Johann</v>
      </c>
      <c r="AT14">
        <f>IF(buildings!AT14="","NA",buildings!AT14)</f>
        <v>2016</v>
      </c>
      <c r="AU14" t="str">
        <f>IF(buildings!AU14="","NA",buildings!AU14)</f>
        <v>GIS‐based Analysis of Vienna's Material Stock in Buildings</v>
      </c>
      <c r="AV14" t="str">
        <f>IF(buildings!AV14="","NA",buildings!AV14)</f>
        <v>Journal of Industrial Ecology</v>
      </c>
      <c r="AW14" t="str">
        <f>IF(buildings!AW14="","NA",buildings!AW14)</f>
        <v>Copyright Elsevier</v>
      </c>
      <c r="AX14" t="str">
        <f>IF(buildings!AX14="","NA",buildings!AX14)</f>
        <v>10.1111/jiec.12446</v>
      </c>
      <c r="AY14" t="str">
        <f>IF(buildings!AY14="","NA",buildings!AY14)</f>
        <v>https://doi.org/10.1111/jiec.12446</v>
      </c>
      <c r="AZ14" t="str">
        <f>IF(buildings!AZ14="","NULL",buildings!AZ14)</f>
        <v>NULL</v>
      </c>
      <c r="BA14" t="str">
        <f>IF(buildings!BA14="","NULL",buildings!BA14)</f>
        <v xml:space="preserve">Personal communication by the author. Data based and converted from Kleemann et al. 2016. No. of floors calculated by author. </v>
      </c>
      <c r="BB14" t="str">
        <f>IF(buildings!BB14="","NULL",buildings!BB14)</f>
        <v>Summed "slag fill" and "mineral fill", "bricks" and "foamed clay bricks", "mineral wool" and "mineral wool board". Considered "cement asbestos" as "cement", "laminate" as "other".</v>
      </c>
      <c r="BC14" t="str">
        <f>IF(buildings!BC14="","NULL",buildings!BC14)</f>
        <v>NULL</v>
      </c>
      <c r="BD14" t="str">
        <f>IF(buildings!BD14="","NULL",buildings!BD14)</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4" t="str">
        <f>IF(buildings!BE14="","NULL",buildings!BE14)</f>
        <v>Heeren and Fishman</v>
      </c>
      <c r="BF14" t="str">
        <f>IF(buildings!BF14="","NULL",buildings!BF14)</f>
        <v>Europe</v>
      </c>
      <c r="BG14" t="str">
        <f>IF(buildings!BG14="","NULL",buildings!BG14)</f>
        <v>Cfb</v>
      </c>
      <c r="BH14">
        <f>IF(buildings!BH14="","NULL",buildings!BH14)</f>
        <v>5362</v>
      </c>
      <c r="BI14" t="str">
        <f>IF(buildings!BI14="","NULL",buildings!BI14)</f>
        <v>NA</v>
      </c>
      <c r="BJ14">
        <f>IF(buildings!BJ14="","NULL",buildings!BJ14)</f>
        <v>4039.855</v>
      </c>
      <c r="BK14" t="str">
        <f>IF(buildings!BK14="","NULL",buildings!BK14)</f>
        <v>NA</v>
      </c>
      <c r="BL14">
        <f>IF(buildings!BL14="","NULL",buildings!BL14)</f>
        <v>90.964997499999996</v>
      </c>
      <c r="BM14">
        <f>IF(buildings!BM14="","NULL",buildings!BM14)</f>
        <v>82445</v>
      </c>
      <c r="BN14">
        <f>IF(buildings!BN14="","NULL",buildings!BN14)</f>
        <v>6420</v>
      </c>
      <c r="BO14" t="str">
        <f>IF(buildings!BO14="","NULL",buildings!BO14)</f>
        <v>NA</v>
      </c>
      <c r="BP14">
        <f>IF(buildings!BP14="","NULL",buildings!BP14)</f>
        <v>7000</v>
      </c>
      <c r="BQ14" t="str">
        <f>IF(buildings!BQ14="","NULL",buildings!BQ14)</f>
        <v>NA</v>
      </c>
      <c r="BR14">
        <f>IF(buildings!BR14="","NULL",buildings!BR14)</f>
        <v>0.63600000000000001</v>
      </c>
      <c r="BS14">
        <f>IF(buildings!BS14="","NULL",buildings!BS14)</f>
        <v>2447</v>
      </c>
      <c r="BT14">
        <f>IF(buildings!BT14="","NULL",buildings!BT14)</f>
        <v>2352</v>
      </c>
      <c r="BU14" t="str">
        <f>IF(buildings!BU14="","NULL",buildings!BU14)</f>
        <v>NULL</v>
      </c>
      <c r="BV14" t="str">
        <f>IF(buildings!BV14="","NULL",buildings!BV14)</f>
        <v>NULL</v>
      </c>
      <c r="BW14" t="str">
        <f>IF(buildings!BW14="","NULL",buildings!BW14)</f>
        <v>R32EU15</v>
      </c>
      <c r="BX14" t="str">
        <f>IF(buildings!BX14="","NULL",buildings!BX14)</f>
        <v>R5.2OECD</v>
      </c>
      <c r="BY14" t="str">
        <f>IF(buildings!BY14="","NULL",buildings!BY14)</f>
        <v>R_unspecified</v>
      </c>
      <c r="BZ14" t="str">
        <f>IF(buildings!BZ14="","NULL",buildings!BZ14)</f>
        <v>Unspecified</v>
      </c>
      <c r="CA14" t="str">
        <f>IF(buildings!CA14="","NULL",buildings!CA14)</f>
        <v>Standard</v>
      </c>
      <c r="CB14" t="str">
        <f>IF(buildings!CB14="","NULL",buildings!CB14)</f>
        <v>real-world single case study</v>
      </c>
      <c r="CC14" t="str">
        <f>IF(buildings!CC14="","NULL",buildings!CC14)</f>
        <v>RU</v>
      </c>
      <c r="CD14" t="str">
        <f>IF(buildings!CD14="","NULL",buildings!CD14)</f>
        <v>U</v>
      </c>
      <c r="CE14" t="str">
        <f>IF(buildings!CE14="","NULL",buildings!CE14)</f>
        <v>OECD_EU15</v>
      </c>
    </row>
    <row r="15" spans="1:84">
      <c r="A15">
        <f>IF(buildings!A15="","NA",buildings!A15)</f>
        <v>13</v>
      </c>
      <c r="B15" t="str">
        <f>IF(buildings!B15="","NA",buildings!B15)</f>
        <v>Austria</v>
      </c>
      <c r="C15" t="str">
        <f>IF(buildings!C15="","NA",buildings!C15)</f>
        <v>Vienna</v>
      </c>
      <c r="D15">
        <f>IF(buildings!D15="","NA",buildings!D15)</f>
        <v>1919</v>
      </c>
      <c r="E15">
        <f>IF(buildings!E15="","NA",buildings!E15)</f>
        <v>1946</v>
      </c>
      <c r="F15">
        <f>IF(buildings!F15="","NA",buildings!F15)</f>
        <v>7.9876581179999997</v>
      </c>
      <c r="G15">
        <f>IF(buildings!G15="","NA",buildings!G15)</f>
        <v>0.18289549499999999</v>
      </c>
      <c r="H15">
        <f>IF(buildings!H15="","NA",buildings!H15)</f>
        <v>5.5368352000000003E-2</v>
      </c>
      <c r="I15">
        <f>IF(buildings!I15="","NA",buildings!I15)</f>
        <v>2.339258E-2</v>
      </c>
      <c r="J15">
        <f>IF(buildings!J15="","NA",buildings!J15)</f>
        <v>49.185670870000003</v>
      </c>
      <c r="K15" t="str">
        <f>IF(buildings!K15="","NA",buildings!K15)</f>
        <v>NA</v>
      </c>
      <c r="L15" t="str">
        <f>IF(buildings!L15="","NA",buildings!L15)</f>
        <v>NA</v>
      </c>
      <c r="M15">
        <f>IF(buildings!M15="","NA",buildings!M15)</f>
        <v>65.726081050000005</v>
      </c>
      <c r="N15" t="str">
        <f>IF(buildings!N15="","NA",buildings!N15)</f>
        <v>NA</v>
      </c>
      <c r="O15" t="str">
        <f>IF(buildings!O15="","NA",buildings!O15)</f>
        <v>NA</v>
      </c>
      <c r="P15">
        <f>IF(buildings!P15="","NA",buildings!P15)</f>
        <v>1080.956606</v>
      </c>
      <c r="Q15">
        <f>IF(buildings!Q15="","NA",buildings!Q15)</f>
        <v>362.42218709999997</v>
      </c>
      <c r="R15">
        <f>IF(buildings!R15="","NA",buildings!R15)</f>
        <v>5.0821986E-2</v>
      </c>
      <c r="S15">
        <f>IF(buildings!S15="","NA",buildings!S15)</f>
        <v>0.45091173800000001</v>
      </c>
      <c r="T15" t="str">
        <f>IF(buildings!T15="","NA",buildings!T15)</f>
        <v>NA</v>
      </c>
      <c r="U15" t="str">
        <f>IF(buildings!U15="","NA",buildings!U15)</f>
        <v>NA</v>
      </c>
      <c r="V15">
        <f>IF(buildings!V15="","NA",buildings!V15)</f>
        <v>6.7330978E-2</v>
      </c>
      <c r="W15">
        <f>IF(buildings!W15="","NA",buildings!W15)</f>
        <v>4.9822149000000003E-2</v>
      </c>
      <c r="X15" t="str">
        <f>IF(buildings!X15="","NA",buildings!X15)</f>
        <v>NA</v>
      </c>
      <c r="Y15" t="str">
        <f>IF(buildings!Y15="","NA",buildings!Y15)</f>
        <v>NA</v>
      </c>
      <c r="Z15" t="str">
        <f>IF(buildings!Z15="","NA",buildings!Z15)</f>
        <v>NA</v>
      </c>
      <c r="AA15">
        <f>IF(buildings!AA15="","NA",buildings!AA15)</f>
        <v>1.3612758190000001</v>
      </c>
      <c r="AB15">
        <f>IF(buildings!AB15="","NA",buildings!AB15)</f>
        <v>1.7599989949999999</v>
      </c>
      <c r="AC15">
        <f>IF(buildings!AC15="","NA",buildings!AC15)</f>
        <v>0.998827142</v>
      </c>
      <c r="AD15" t="str">
        <f>IF(buildings!AD15="","NA",buildings!AD15)</f>
        <v>NA</v>
      </c>
      <c r="AE15" t="str">
        <f>IF(buildings!AE15="","NA",buildings!AE15)</f>
        <v>NA</v>
      </c>
      <c r="AF15">
        <f>IF(buildings!AF15="","NA",buildings!AF15)</f>
        <v>0.11776049399999999</v>
      </c>
      <c r="AG15" t="str">
        <f>IF(buildings!AG15="","NA",buildings!AG15)</f>
        <v>NA</v>
      </c>
      <c r="AH15" t="str">
        <f>IF(buildings!AH15="","NA",buildings!AH15)</f>
        <v>NA</v>
      </c>
      <c r="AI15">
        <f>IF(buildings!AI15="","NA",buildings!AI15)</f>
        <v>5.0821986E-2</v>
      </c>
      <c r="AJ15" t="str">
        <f>IF(buildings!AJ15="","NA",buildings!AJ15)</f>
        <v>NA</v>
      </c>
      <c r="AK15" t="str">
        <f>IF(buildings!AK15="","NA",buildings!AK15)</f>
        <v>NA</v>
      </c>
      <c r="AL15" t="str">
        <f>IF(buildings!AL15="","NA",buildings!AL15)</f>
        <v>Construction files (nr. 14)</v>
      </c>
      <c r="AM15">
        <f>IF(buildings!AM15="","NA",buildings!AM15)</f>
        <v>2.9</v>
      </c>
      <c r="AN15" t="str">
        <f>IF(buildings!AN15="","NA",buildings!AN15)</f>
        <v>residential</v>
      </c>
      <c r="AO15" t="str">
        <f>IF(buildings!AO15="","NA",buildings!AO15)</f>
        <v>NA</v>
      </c>
      <c r="AP15" t="str">
        <f>IF(buildings!AP15="","NA",buildings!AP15)</f>
        <v>NULL</v>
      </c>
      <c r="AQ15" t="str">
        <f>IF(buildings!AQ15="","NA",buildings!AQ15)</f>
        <v>urban</v>
      </c>
      <c r="AR15" t="str">
        <f>IF(buildings!AR15="","NA",buildings!AR15)</f>
        <v>gross</v>
      </c>
      <c r="AS15" t="str">
        <f>IF(buildings!AS15="","NA",buildings!AS15)</f>
        <v>Kleemann, Fritz; Lederer, Jakob; Rechberger, Helmut; Fellner, Johann</v>
      </c>
      <c r="AT15">
        <f>IF(buildings!AT15="","NA",buildings!AT15)</f>
        <v>2016</v>
      </c>
      <c r="AU15" t="str">
        <f>IF(buildings!AU15="","NA",buildings!AU15)</f>
        <v>GIS‐based Analysis of Vienna's Material Stock in Buildings</v>
      </c>
      <c r="AV15" t="str">
        <f>IF(buildings!AV15="","NA",buildings!AV15)</f>
        <v>Journal of Industrial Ecology</v>
      </c>
      <c r="AW15" t="str">
        <f>IF(buildings!AW15="","NA",buildings!AW15)</f>
        <v>Copyright Elsevier</v>
      </c>
      <c r="AX15" t="str">
        <f>IF(buildings!AX15="","NA",buildings!AX15)</f>
        <v>10.1111/jiec.12446</v>
      </c>
      <c r="AY15" t="str">
        <f>IF(buildings!AY15="","NA",buildings!AY15)</f>
        <v>https://doi.org/10.1111/jiec.12446</v>
      </c>
      <c r="AZ15" t="str">
        <f>IF(buildings!AZ15="","NULL",buildings!AZ15)</f>
        <v>NULL</v>
      </c>
      <c r="BA15" t="str">
        <f>IF(buildings!BA15="","NULL",buildings!BA15)</f>
        <v xml:space="preserve">Personal communication by the author. Data based and converted from Kleemann et al. 2016. No. of floors calculated by author. </v>
      </c>
      <c r="BB15" t="str">
        <f>IF(buildings!BB15="","NULL",buildings!BB15)</f>
        <v>Summed "slag fill" and "mineral fill", "bricks" and "foamed clay bricks", "mineral wool" and "mineral wool board". Considered "cement asbestos" as "cement", "laminate" as "other".</v>
      </c>
      <c r="BC15" t="str">
        <f>IF(buildings!BC15="","NULL",buildings!BC15)</f>
        <v>NULL</v>
      </c>
      <c r="BD15" t="str">
        <f>IF(buildings!BD15="","NULL",buildings!BD15)</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5" t="str">
        <f>IF(buildings!BE15="","NULL",buildings!BE15)</f>
        <v>Heeren and Fishman</v>
      </c>
      <c r="BF15" t="str">
        <f>IF(buildings!BF15="","NULL",buildings!BF15)</f>
        <v>Europe</v>
      </c>
      <c r="BG15" t="str">
        <f>IF(buildings!BG15="","NULL",buildings!BG15)</f>
        <v>Cfb</v>
      </c>
      <c r="BH15">
        <f>IF(buildings!BH15="","NULL",buildings!BH15)</f>
        <v>5362</v>
      </c>
      <c r="BI15" t="str">
        <f>IF(buildings!BI15="","NULL",buildings!BI15)</f>
        <v>NA</v>
      </c>
      <c r="BJ15">
        <f>IF(buildings!BJ15="","NULL",buildings!BJ15)</f>
        <v>4039.855</v>
      </c>
      <c r="BK15" t="str">
        <f>IF(buildings!BK15="","NULL",buildings!BK15)</f>
        <v>NA</v>
      </c>
      <c r="BL15">
        <f>IF(buildings!BL15="","NULL",buildings!BL15)</f>
        <v>90.964997499999996</v>
      </c>
      <c r="BM15">
        <f>IF(buildings!BM15="","NULL",buildings!BM15)</f>
        <v>82445</v>
      </c>
      <c r="BN15">
        <f>IF(buildings!BN15="","NULL",buildings!BN15)</f>
        <v>6420</v>
      </c>
      <c r="BO15" t="str">
        <f>IF(buildings!BO15="","NULL",buildings!BO15)</f>
        <v>NA</v>
      </c>
      <c r="BP15">
        <f>IF(buildings!BP15="","NULL",buildings!BP15)</f>
        <v>7000</v>
      </c>
      <c r="BQ15" t="str">
        <f>IF(buildings!BQ15="","NULL",buildings!BQ15)</f>
        <v>NA</v>
      </c>
      <c r="BR15">
        <f>IF(buildings!BR15="","NULL",buildings!BR15)</f>
        <v>0.63600000000000001</v>
      </c>
      <c r="BS15">
        <f>IF(buildings!BS15="","NULL",buildings!BS15)</f>
        <v>2447</v>
      </c>
      <c r="BT15">
        <f>IF(buildings!BT15="","NULL",buildings!BT15)</f>
        <v>2352</v>
      </c>
      <c r="BU15" t="str">
        <f>IF(buildings!BU15="","NULL",buildings!BU15)</f>
        <v>NULL</v>
      </c>
      <c r="BV15" t="str">
        <f>IF(buildings!BV15="","NULL",buildings!BV15)</f>
        <v>NULL</v>
      </c>
      <c r="BW15" t="str">
        <f>IF(buildings!BW15="","NULL",buildings!BW15)</f>
        <v>R32EU15</v>
      </c>
      <c r="BX15" t="str">
        <f>IF(buildings!BX15="","NULL",buildings!BX15)</f>
        <v>R5.2OECD</v>
      </c>
      <c r="BY15" t="str">
        <f>IF(buildings!BY15="","NULL",buildings!BY15)</f>
        <v>R_unspecified</v>
      </c>
      <c r="BZ15" t="str">
        <f>IF(buildings!BZ15="","NULL",buildings!BZ15)</f>
        <v>Unspecified</v>
      </c>
      <c r="CA15" t="str">
        <f>IF(buildings!CA15="","NULL",buildings!CA15)</f>
        <v>Standard</v>
      </c>
      <c r="CB15" t="str">
        <f>IF(buildings!CB15="","NULL",buildings!CB15)</f>
        <v>real-world single case study</v>
      </c>
      <c r="CC15" t="str">
        <f>IF(buildings!CC15="","NULL",buildings!CC15)</f>
        <v>RU</v>
      </c>
      <c r="CD15" t="str">
        <f>IF(buildings!CD15="","NULL",buildings!CD15)</f>
        <v>U</v>
      </c>
      <c r="CE15" t="str">
        <f>IF(buildings!CE15="","NULL",buildings!CE15)</f>
        <v>OECD_EU15</v>
      </c>
    </row>
    <row r="16" spans="1:84">
      <c r="A16">
        <f>IF(buildings!A16="","NA",buildings!A16)</f>
        <v>14</v>
      </c>
      <c r="B16" t="str">
        <f>IF(buildings!B16="","NA",buildings!B16)</f>
        <v>Austria</v>
      </c>
      <c r="C16" t="str">
        <f>IF(buildings!C16="","NA",buildings!C16)</f>
        <v>Vienna</v>
      </c>
      <c r="D16">
        <f>IF(buildings!D16="","NA",buildings!D16)</f>
        <v>1919</v>
      </c>
      <c r="E16">
        <f>IF(buildings!E16="","NA",buildings!E16)</f>
        <v>1946</v>
      </c>
      <c r="F16">
        <f>IF(buildings!F16="","NA",buildings!F16)</f>
        <v>9.2531680690000009</v>
      </c>
      <c r="G16">
        <f>IF(buildings!G16="","NA",buildings!G16)</f>
        <v>0.16839902100000001</v>
      </c>
      <c r="H16">
        <f>IF(buildings!H16="","NA",buildings!H16)</f>
        <v>5.0979802999999997E-2</v>
      </c>
      <c r="I16">
        <f>IF(buildings!I16="","NA",buildings!I16)</f>
        <v>2.1538462000000001E-2</v>
      </c>
      <c r="J16">
        <f>IF(buildings!J16="","NA",buildings!J16)</f>
        <v>20.988772919999999</v>
      </c>
      <c r="K16" t="str">
        <f>IF(buildings!K16="","NA",buildings!K16)</f>
        <v>NA</v>
      </c>
      <c r="L16" t="str">
        <f>IF(buildings!L16="","NA",buildings!L16)</f>
        <v>NA</v>
      </c>
      <c r="M16">
        <f>IF(buildings!M16="","NA",buildings!M16)</f>
        <v>571.07588269999997</v>
      </c>
      <c r="N16">
        <f>IF(buildings!N16="","NA",buildings!N16)</f>
        <v>8.2285606149999992</v>
      </c>
      <c r="O16" t="str">
        <f>IF(buildings!O16="","NA",buildings!O16)</f>
        <v>NA</v>
      </c>
      <c r="P16">
        <f>IF(buildings!P16="","NA",buildings!P16)</f>
        <v>166.44903769999999</v>
      </c>
      <c r="Q16">
        <f>IF(buildings!Q16="","NA",buildings!Q16)</f>
        <v>125.4252812</v>
      </c>
      <c r="R16">
        <f>IF(buildings!R16="","NA",buildings!R16)</f>
        <v>4.6793785999999997E-2</v>
      </c>
      <c r="S16">
        <f>IF(buildings!S16="","NA",buildings!S16)</f>
        <v>0.41517203899999999</v>
      </c>
      <c r="T16" t="str">
        <f>IF(buildings!T16="","NA",buildings!T16)</f>
        <v>NA</v>
      </c>
      <c r="U16" t="str">
        <f>IF(buildings!U16="","NA",buildings!U16)</f>
        <v>NA</v>
      </c>
      <c r="V16">
        <f>IF(buildings!V16="","NA",buildings!V16)</f>
        <v>6.1994260000000002E-2</v>
      </c>
      <c r="W16">
        <f>IF(buildings!W16="","NA",buildings!W16)</f>
        <v>4.5873196999999998E-2</v>
      </c>
      <c r="X16">
        <f>IF(buildings!X16="","NA",buildings!X16)</f>
        <v>3.0563225140000001</v>
      </c>
      <c r="Y16" t="str">
        <f>IF(buildings!Y16="","NA",buildings!Y16)</f>
        <v>NA</v>
      </c>
      <c r="Z16" t="str">
        <f>IF(buildings!Z16="","NA",buildings!Z16)</f>
        <v>NA</v>
      </c>
      <c r="AA16">
        <f>IF(buildings!AA16="","NA",buildings!AA16)</f>
        <v>1.2533797849999999</v>
      </c>
      <c r="AB16">
        <f>IF(buildings!AB16="","NA",buildings!AB16)</f>
        <v>1.1724515289999999</v>
      </c>
      <c r="AC16">
        <f>IF(buildings!AC16="","NA",buildings!AC16)</f>
        <v>0.91965914000000004</v>
      </c>
      <c r="AD16" t="str">
        <f>IF(buildings!AD16="","NA",buildings!AD16)</f>
        <v>NA</v>
      </c>
      <c r="AE16" t="str">
        <f>IF(buildings!AE16="","NA",buildings!AE16)</f>
        <v>NA</v>
      </c>
      <c r="AF16">
        <f>IF(buildings!AF16="","NA",buildings!AF16)</f>
        <v>0.108426684</v>
      </c>
      <c r="AG16" t="str">
        <f>IF(buildings!AG16="","NA",buildings!AG16)</f>
        <v>NA</v>
      </c>
      <c r="AH16" t="str">
        <f>IF(buildings!AH16="","NA",buildings!AH16)</f>
        <v>NA</v>
      </c>
      <c r="AI16">
        <f>IF(buildings!AI16="","NA",buildings!AI16)</f>
        <v>4.6793785999999997E-2</v>
      </c>
      <c r="AJ16" t="str">
        <f>IF(buildings!AJ16="","NA",buildings!AJ16)</f>
        <v>NA</v>
      </c>
      <c r="AK16" t="str">
        <f>IF(buildings!AK16="","NA",buildings!AK16)</f>
        <v>NA</v>
      </c>
      <c r="AL16" t="str">
        <f>IF(buildings!AL16="","NA",buildings!AL16)</f>
        <v>Construction files (nr. 15)</v>
      </c>
      <c r="AM16">
        <f>IF(buildings!AM16="","NA",buildings!AM16)</f>
        <v>2.7</v>
      </c>
      <c r="AN16" t="str">
        <f>IF(buildings!AN16="","NA",buildings!AN16)</f>
        <v>residential</v>
      </c>
      <c r="AO16" t="str">
        <f>IF(buildings!AO16="","NA",buildings!AO16)</f>
        <v>NA</v>
      </c>
      <c r="AP16" t="str">
        <f>IF(buildings!AP16="","NA",buildings!AP16)</f>
        <v>NULL</v>
      </c>
      <c r="AQ16" t="str">
        <f>IF(buildings!AQ16="","NA",buildings!AQ16)</f>
        <v>urban</v>
      </c>
      <c r="AR16" t="str">
        <f>IF(buildings!AR16="","NA",buildings!AR16)</f>
        <v>gross</v>
      </c>
      <c r="AS16" t="str">
        <f>IF(buildings!AS16="","NA",buildings!AS16)</f>
        <v>Kleemann, Fritz; Lederer, Jakob; Rechberger, Helmut; Fellner, Johann</v>
      </c>
      <c r="AT16">
        <f>IF(buildings!AT16="","NA",buildings!AT16)</f>
        <v>2016</v>
      </c>
      <c r="AU16" t="str">
        <f>IF(buildings!AU16="","NA",buildings!AU16)</f>
        <v>GIS‐based Analysis of Vienna's Material Stock in Buildings</v>
      </c>
      <c r="AV16" t="str">
        <f>IF(buildings!AV16="","NA",buildings!AV16)</f>
        <v>Journal of Industrial Ecology</v>
      </c>
      <c r="AW16" t="str">
        <f>IF(buildings!AW16="","NA",buildings!AW16)</f>
        <v>Copyright Elsevier</v>
      </c>
      <c r="AX16" t="str">
        <f>IF(buildings!AX16="","NA",buildings!AX16)</f>
        <v>10.1111/jiec.12446</v>
      </c>
      <c r="AY16" t="str">
        <f>IF(buildings!AY16="","NA",buildings!AY16)</f>
        <v>https://doi.org/10.1111/jiec.12446</v>
      </c>
      <c r="AZ16" t="str">
        <f>IF(buildings!AZ16="","NULL",buildings!AZ16)</f>
        <v>NULL</v>
      </c>
      <c r="BA16" t="str">
        <f>IF(buildings!BA16="","NULL",buildings!BA16)</f>
        <v xml:space="preserve">Personal communication by the author. Data based and converted from Kleemann et al. 2016. No. of floors calculated by author. </v>
      </c>
      <c r="BB16" t="str">
        <f>IF(buildings!BB16="","NULL",buildings!BB16)</f>
        <v>Summed "slag fill" and "mineral fill", "bricks" and "foamed clay bricks", "mineral wool" and "mineral wool board". Considered "cement asbestos" as "cement", "laminate" as "other".</v>
      </c>
      <c r="BC16" t="str">
        <f>IF(buildings!BC16="","NULL",buildings!BC16)</f>
        <v>NULL</v>
      </c>
      <c r="BD16" t="str">
        <f>IF(buildings!BD16="","NULL",buildings!BD16)</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6" t="str">
        <f>IF(buildings!BE16="","NULL",buildings!BE16)</f>
        <v>Heeren and Fishman</v>
      </c>
      <c r="BF16" t="str">
        <f>IF(buildings!BF16="","NULL",buildings!BF16)</f>
        <v>Europe</v>
      </c>
      <c r="BG16" t="str">
        <f>IF(buildings!BG16="","NULL",buildings!BG16)</f>
        <v>Cfb</v>
      </c>
      <c r="BH16">
        <f>IF(buildings!BH16="","NULL",buildings!BH16)</f>
        <v>5362</v>
      </c>
      <c r="BI16" t="str">
        <f>IF(buildings!BI16="","NULL",buildings!BI16)</f>
        <v>NA</v>
      </c>
      <c r="BJ16">
        <f>IF(buildings!BJ16="","NULL",buildings!BJ16)</f>
        <v>4039.855</v>
      </c>
      <c r="BK16" t="str">
        <f>IF(buildings!BK16="","NULL",buildings!BK16)</f>
        <v>NA</v>
      </c>
      <c r="BL16">
        <f>IF(buildings!BL16="","NULL",buildings!BL16)</f>
        <v>90.964997499999996</v>
      </c>
      <c r="BM16">
        <f>IF(buildings!BM16="","NULL",buildings!BM16)</f>
        <v>82445</v>
      </c>
      <c r="BN16">
        <f>IF(buildings!BN16="","NULL",buildings!BN16)</f>
        <v>6420</v>
      </c>
      <c r="BO16" t="str">
        <f>IF(buildings!BO16="","NULL",buildings!BO16)</f>
        <v>NA</v>
      </c>
      <c r="BP16">
        <f>IF(buildings!BP16="","NULL",buildings!BP16)</f>
        <v>7000</v>
      </c>
      <c r="BQ16" t="str">
        <f>IF(buildings!BQ16="","NULL",buildings!BQ16)</f>
        <v>NA</v>
      </c>
      <c r="BR16">
        <f>IF(buildings!BR16="","NULL",buildings!BR16)</f>
        <v>0.63600000000000001</v>
      </c>
      <c r="BS16">
        <f>IF(buildings!BS16="","NULL",buildings!BS16)</f>
        <v>2447</v>
      </c>
      <c r="BT16">
        <f>IF(buildings!BT16="","NULL",buildings!BT16)</f>
        <v>2352</v>
      </c>
      <c r="BU16" t="str">
        <f>IF(buildings!BU16="","NULL",buildings!BU16)</f>
        <v>NULL</v>
      </c>
      <c r="BV16" t="str">
        <f>IF(buildings!BV16="","NULL",buildings!BV16)</f>
        <v>NULL</v>
      </c>
      <c r="BW16" t="str">
        <f>IF(buildings!BW16="","NULL",buildings!BW16)</f>
        <v>R32EU15</v>
      </c>
      <c r="BX16" t="str">
        <f>IF(buildings!BX16="","NULL",buildings!BX16)</f>
        <v>R5.2OECD</v>
      </c>
      <c r="BY16" t="str">
        <f>IF(buildings!BY16="","NULL",buildings!BY16)</f>
        <v>R_unspecified</v>
      </c>
      <c r="BZ16" t="str">
        <f>IF(buildings!BZ16="","NULL",buildings!BZ16)</f>
        <v>Unspecified</v>
      </c>
      <c r="CA16" t="str">
        <f>IF(buildings!CA16="","NULL",buildings!CA16)</f>
        <v>Standard</v>
      </c>
      <c r="CB16" t="str">
        <f>IF(buildings!CB16="","NULL",buildings!CB16)</f>
        <v>real-world single case study</v>
      </c>
      <c r="CC16" t="str">
        <f>IF(buildings!CC16="","NULL",buildings!CC16)</f>
        <v>RU</v>
      </c>
      <c r="CD16" t="str">
        <f>IF(buildings!CD16="","NULL",buildings!CD16)</f>
        <v>U</v>
      </c>
      <c r="CE16" t="str">
        <f>IF(buildings!CE16="","NULL",buildings!CE16)</f>
        <v>OECD_EU15</v>
      </c>
    </row>
    <row r="17" spans="1:83">
      <c r="A17">
        <f>IF(buildings!A17="","NA",buildings!A17)</f>
        <v>15</v>
      </c>
      <c r="B17" t="str">
        <f>IF(buildings!B17="","NA",buildings!B17)</f>
        <v>Austria</v>
      </c>
      <c r="C17" t="str">
        <f>IF(buildings!C17="","NA",buildings!C17)</f>
        <v>Vienna</v>
      </c>
      <c r="D17">
        <f>IF(buildings!D17="","NA",buildings!D17)</f>
        <v>1919</v>
      </c>
      <c r="E17">
        <f>IF(buildings!E17="","NA",buildings!E17)</f>
        <v>1946</v>
      </c>
      <c r="F17">
        <f>IF(buildings!F17="","NA",buildings!F17)</f>
        <v>19.438628850000001</v>
      </c>
      <c r="G17">
        <f>IF(buildings!G17="","NA",buildings!G17)</f>
        <v>0.18266505799999999</v>
      </c>
      <c r="H17">
        <f>IF(buildings!H17="","NA",buildings!H17)</f>
        <v>0.31653051399999999</v>
      </c>
      <c r="I17">
        <f>IF(buildings!I17="","NA",buildings!I17)</f>
        <v>2.3363107000000001E-2</v>
      </c>
      <c r="J17">
        <f>IF(buildings!J17="","NA",buildings!J17)</f>
        <v>12.125592210000001</v>
      </c>
      <c r="K17" t="str">
        <f>IF(buildings!K17="","NA",buildings!K17)</f>
        <v>NA</v>
      </c>
      <c r="L17" t="str">
        <f>IF(buildings!L17="","NA",buildings!L17)</f>
        <v>NA</v>
      </c>
      <c r="M17">
        <f>IF(buildings!M17="","NA",buildings!M17)</f>
        <v>858.67957690000003</v>
      </c>
      <c r="N17">
        <f>IF(buildings!N17="","NA",buildings!N17)</f>
        <v>2.534077114</v>
      </c>
      <c r="O17" t="str">
        <f>IF(buildings!O17="","NA",buildings!O17)</f>
        <v>NA</v>
      </c>
      <c r="P17">
        <f>IF(buildings!P17="","NA",buildings!P17)</f>
        <v>113.54932429999999</v>
      </c>
      <c r="Q17">
        <f>IF(buildings!Q17="","NA",buildings!Q17)</f>
        <v>78.152251649999997</v>
      </c>
      <c r="R17">
        <f>IF(buildings!R17="","NA",buildings!R17)</f>
        <v>5.0757953000000001E-2</v>
      </c>
      <c r="S17">
        <f>IF(buildings!S17="","NA",buildings!S17)</f>
        <v>0.450343618</v>
      </c>
      <c r="T17" t="str">
        <f>IF(buildings!T17="","NA",buildings!T17)</f>
        <v>NA</v>
      </c>
      <c r="U17" t="str">
        <f>IF(buildings!U17="","NA",buildings!U17)</f>
        <v>NA</v>
      </c>
      <c r="V17">
        <f>IF(buildings!V17="","NA",buildings!V17)</f>
        <v>6.7246144999999993E-2</v>
      </c>
      <c r="W17">
        <f>IF(buildings!W17="","NA",buildings!W17)</f>
        <v>4.9759376000000001E-2</v>
      </c>
      <c r="X17">
        <f>IF(buildings!X17="","NA",buildings!X17)</f>
        <v>0.86771922400000001</v>
      </c>
      <c r="Y17" t="str">
        <f>IF(buildings!Y17="","NA",buildings!Y17)</f>
        <v>NA</v>
      </c>
      <c r="Z17" t="str">
        <f>IF(buildings!Z17="","NA",buildings!Z17)</f>
        <v>NA</v>
      </c>
      <c r="AA17">
        <f>IF(buildings!AA17="","NA",buildings!AA17)</f>
        <v>1.359560697</v>
      </c>
      <c r="AB17">
        <f>IF(buildings!AB17="","NA",buildings!AB17)</f>
        <v>1.4341796680000001</v>
      </c>
      <c r="AC17">
        <f>IF(buildings!AC17="","NA",buildings!AC17)</f>
        <v>1.0319668310000001</v>
      </c>
      <c r="AD17" t="str">
        <f>IF(buildings!AD17="","NA",buildings!AD17)</f>
        <v>NA</v>
      </c>
      <c r="AE17" t="str">
        <f>IF(buildings!AE17="","NA",buildings!AE17)</f>
        <v>NA</v>
      </c>
      <c r="AF17">
        <f>IF(buildings!AF17="","NA",buildings!AF17)</f>
        <v>0.117612123</v>
      </c>
      <c r="AG17" t="str">
        <f>IF(buildings!AG17="","NA",buildings!AG17)</f>
        <v>NA</v>
      </c>
      <c r="AH17">
        <f>IF(buildings!AH17="","NA",buildings!AH17)</f>
        <v>5.5773209999999997E-3</v>
      </c>
      <c r="AI17">
        <f>IF(buildings!AI17="","NA",buildings!AI17)</f>
        <v>5.0757953000000001E-2</v>
      </c>
      <c r="AJ17" t="str">
        <f>IF(buildings!AJ17="","NA",buildings!AJ17)</f>
        <v>NA</v>
      </c>
      <c r="AK17" t="str">
        <f>IF(buildings!AK17="","NA",buildings!AK17)</f>
        <v>NA</v>
      </c>
      <c r="AL17" t="str">
        <f>IF(buildings!AL17="","NA",buildings!AL17)</f>
        <v>Construction files (nr. 16)</v>
      </c>
      <c r="AM17">
        <f>IF(buildings!AM17="","NA",buildings!AM17)</f>
        <v>2.9</v>
      </c>
      <c r="AN17" t="str">
        <f>IF(buildings!AN17="","NA",buildings!AN17)</f>
        <v>residential</v>
      </c>
      <c r="AO17" t="str">
        <f>IF(buildings!AO17="","NA",buildings!AO17)</f>
        <v>NA</v>
      </c>
      <c r="AP17" t="str">
        <f>IF(buildings!AP17="","NA",buildings!AP17)</f>
        <v>NULL</v>
      </c>
      <c r="AQ17" t="str">
        <f>IF(buildings!AQ17="","NA",buildings!AQ17)</f>
        <v>urban</v>
      </c>
      <c r="AR17" t="str">
        <f>IF(buildings!AR17="","NA",buildings!AR17)</f>
        <v>gross</v>
      </c>
      <c r="AS17" t="str">
        <f>IF(buildings!AS17="","NA",buildings!AS17)</f>
        <v>Kleemann, Fritz; Lederer, Jakob; Rechberger, Helmut; Fellner, Johann</v>
      </c>
      <c r="AT17">
        <f>IF(buildings!AT17="","NA",buildings!AT17)</f>
        <v>2016</v>
      </c>
      <c r="AU17" t="str">
        <f>IF(buildings!AU17="","NA",buildings!AU17)</f>
        <v>GIS‐based Analysis of Vienna's Material Stock in Buildings</v>
      </c>
      <c r="AV17" t="str">
        <f>IF(buildings!AV17="","NA",buildings!AV17)</f>
        <v>Journal of Industrial Ecology</v>
      </c>
      <c r="AW17" t="str">
        <f>IF(buildings!AW17="","NA",buildings!AW17)</f>
        <v>Copyright Elsevier</v>
      </c>
      <c r="AX17" t="str">
        <f>IF(buildings!AX17="","NA",buildings!AX17)</f>
        <v>10.1111/jiec.12446</v>
      </c>
      <c r="AY17" t="str">
        <f>IF(buildings!AY17="","NA",buildings!AY17)</f>
        <v>https://doi.org/10.1111/jiec.12446</v>
      </c>
      <c r="AZ17" t="str">
        <f>IF(buildings!AZ17="","NULL",buildings!AZ17)</f>
        <v>NULL</v>
      </c>
      <c r="BA17" t="str">
        <f>IF(buildings!BA17="","NULL",buildings!BA17)</f>
        <v xml:space="preserve">Personal communication by the author. Data based and converted from Kleemann et al. 2016. No. of floors calculated by author. </v>
      </c>
      <c r="BB17" t="str">
        <f>IF(buildings!BB17="","NULL",buildings!BB17)</f>
        <v>Summed "slag fill" and "mineral fill", "bricks" and "foamed clay bricks", "mineral wool" and "mineral wool board". Considered "cement asbestos" as "cement", "laminate" as "other".</v>
      </c>
      <c r="BC17" t="str">
        <f>IF(buildings!BC17="","NULL",buildings!BC17)</f>
        <v>NULL</v>
      </c>
      <c r="BD17" t="str">
        <f>IF(buildings!BD17="","NULL",buildings!BD17)</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7" t="str">
        <f>IF(buildings!BE17="","NULL",buildings!BE17)</f>
        <v>Heeren and Fishman</v>
      </c>
      <c r="BF17" t="str">
        <f>IF(buildings!BF17="","NULL",buildings!BF17)</f>
        <v>Europe</v>
      </c>
      <c r="BG17" t="str">
        <f>IF(buildings!BG17="","NULL",buildings!BG17)</f>
        <v>Cfb</v>
      </c>
      <c r="BH17">
        <f>IF(buildings!BH17="","NULL",buildings!BH17)</f>
        <v>5362</v>
      </c>
      <c r="BI17" t="str">
        <f>IF(buildings!BI17="","NULL",buildings!BI17)</f>
        <v>NA</v>
      </c>
      <c r="BJ17">
        <f>IF(buildings!BJ17="","NULL",buildings!BJ17)</f>
        <v>4039.855</v>
      </c>
      <c r="BK17" t="str">
        <f>IF(buildings!BK17="","NULL",buildings!BK17)</f>
        <v>NA</v>
      </c>
      <c r="BL17">
        <f>IF(buildings!BL17="","NULL",buildings!BL17)</f>
        <v>90.964997499999996</v>
      </c>
      <c r="BM17">
        <f>IF(buildings!BM17="","NULL",buildings!BM17)</f>
        <v>82445</v>
      </c>
      <c r="BN17">
        <f>IF(buildings!BN17="","NULL",buildings!BN17)</f>
        <v>6420</v>
      </c>
      <c r="BO17" t="str">
        <f>IF(buildings!BO17="","NULL",buildings!BO17)</f>
        <v>NA</v>
      </c>
      <c r="BP17">
        <f>IF(buildings!BP17="","NULL",buildings!BP17)</f>
        <v>7000</v>
      </c>
      <c r="BQ17" t="str">
        <f>IF(buildings!BQ17="","NULL",buildings!BQ17)</f>
        <v>NA</v>
      </c>
      <c r="BR17">
        <f>IF(buildings!BR17="","NULL",buildings!BR17)</f>
        <v>0.63600000000000001</v>
      </c>
      <c r="BS17">
        <f>IF(buildings!BS17="","NULL",buildings!BS17)</f>
        <v>2447</v>
      </c>
      <c r="BT17">
        <f>IF(buildings!BT17="","NULL",buildings!BT17)</f>
        <v>2352</v>
      </c>
      <c r="BU17" t="str">
        <f>IF(buildings!BU17="","NULL",buildings!BU17)</f>
        <v>NULL</v>
      </c>
      <c r="BV17" t="str">
        <f>IF(buildings!BV17="","NULL",buildings!BV17)</f>
        <v>NULL</v>
      </c>
      <c r="BW17" t="str">
        <f>IF(buildings!BW17="","NULL",buildings!BW17)</f>
        <v>R32EU15</v>
      </c>
      <c r="BX17" t="str">
        <f>IF(buildings!BX17="","NULL",buildings!BX17)</f>
        <v>R5.2OECD</v>
      </c>
      <c r="BY17" t="str">
        <f>IF(buildings!BY17="","NULL",buildings!BY17)</f>
        <v>R_unspecified</v>
      </c>
      <c r="BZ17" t="str">
        <f>IF(buildings!BZ17="","NULL",buildings!BZ17)</f>
        <v>Unspecified</v>
      </c>
      <c r="CA17" t="str">
        <f>IF(buildings!CA17="","NULL",buildings!CA17)</f>
        <v>Standard</v>
      </c>
      <c r="CB17" t="str">
        <f>IF(buildings!CB17="","NULL",buildings!CB17)</f>
        <v>real-world single case study</v>
      </c>
      <c r="CC17" t="str">
        <f>IF(buildings!CC17="","NULL",buildings!CC17)</f>
        <v>RU</v>
      </c>
      <c r="CD17" t="str">
        <f>IF(buildings!CD17="","NULL",buildings!CD17)</f>
        <v>U</v>
      </c>
      <c r="CE17" t="str">
        <f>IF(buildings!CE17="","NULL",buildings!CE17)</f>
        <v>OECD_EU15</v>
      </c>
    </row>
    <row r="18" spans="1:83">
      <c r="A18">
        <f>IF(buildings!A18="","NA",buildings!A18)</f>
        <v>16</v>
      </c>
      <c r="B18" t="str">
        <f>IF(buildings!B18="","NA",buildings!B18)</f>
        <v>Austria</v>
      </c>
      <c r="C18" t="str">
        <f>IF(buildings!C18="","NA",buildings!C18)</f>
        <v>Vienna</v>
      </c>
      <c r="D18">
        <f>IF(buildings!D18="","NA",buildings!D18)</f>
        <v>1919</v>
      </c>
      <c r="E18">
        <f>IF(buildings!E18="","NA",buildings!E18)</f>
        <v>1946</v>
      </c>
      <c r="F18">
        <f>IF(buildings!F18="","NA",buildings!F18)</f>
        <v>19.501755849999999</v>
      </c>
      <c r="G18">
        <f>IF(buildings!G18="","NA",buildings!G18)</f>
        <v>0.15599949299999999</v>
      </c>
      <c r="H18">
        <f>IF(buildings!H18="","NA",buildings!H18)</f>
        <v>4.7226066999999997E-2</v>
      </c>
      <c r="I18">
        <f>IF(buildings!I18="","NA",buildings!I18)</f>
        <v>1.9952544999999999E-2</v>
      </c>
      <c r="J18">
        <f>IF(buildings!J18="","NA",buildings!J18)</f>
        <v>34.389458380000001</v>
      </c>
      <c r="K18" t="str">
        <f>IF(buildings!K18="","NA",buildings!K18)</f>
        <v>NA</v>
      </c>
      <c r="L18" t="str">
        <f>IF(buildings!L18="","NA",buildings!L18)</f>
        <v>NA</v>
      </c>
      <c r="M18">
        <f>IF(buildings!M18="","NA",buildings!M18)</f>
        <v>690.94862239999998</v>
      </c>
      <c r="N18">
        <f>IF(buildings!N18="","NA",buildings!N18)</f>
        <v>0.65349639400000004</v>
      </c>
      <c r="O18" t="str">
        <f>IF(buildings!O18="","NA",buildings!O18)</f>
        <v>NA</v>
      </c>
      <c r="P18">
        <f>IF(buildings!P18="","NA",buildings!P18)</f>
        <v>471.75494179999998</v>
      </c>
      <c r="Q18">
        <f>IF(buildings!Q18="","NA",buildings!Q18)</f>
        <v>213.84672309999999</v>
      </c>
      <c r="R18">
        <f>IF(buildings!R18="","NA",buildings!R18)</f>
        <v>4.3348273999999999E-2</v>
      </c>
      <c r="S18">
        <f>IF(buildings!S18="","NA",buildings!S18)</f>
        <v>0.38460216200000003</v>
      </c>
      <c r="T18" t="str">
        <f>IF(buildings!T18="","NA",buildings!T18)</f>
        <v>NA</v>
      </c>
      <c r="U18" t="str">
        <f>IF(buildings!U18="","NA",buildings!U18)</f>
        <v>NA</v>
      </c>
      <c r="V18">
        <f>IF(buildings!V18="","NA",buildings!V18)</f>
        <v>5.7429508999999997E-2</v>
      </c>
      <c r="W18">
        <f>IF(buildings!W18="","NA",buildings!W18)</f>
        <v>4.249547E-2</v>
      </c>
      <c r="X18">
        <f>IF(buildings!X18="","NA",buildings!X18)</f>
        <v>0.26202026299999998</v>
      </c>
      <c r="Y18" t="str">
        <f>IF(buildings!Y18="","NA",buildings!Y18)</f>
        <v>NA</v>
      </c>
      <c r="Z18" t="str">
        <f>IF(buildings!Z18="","NA",buildings!Z18)</f>
        <v>NA</v>
      </c>
      <c r="AA18">
        <f>IF(buildings!AA18="","NA",buildings!AA18)</f>
        <v>1.161091139</v>
      </c>
      <c r="AB18">
        <f>IF(buildings!AB18="","NA",buildings!AB18)</f>
        <v>1.7570953069999999</v>
      </c>
      <c r="AC18">
        <f>IF(buildings!AC18="","NA",buildings!AC18)</f>
        <v>0.85194295499999995</v>
      </c>
      <c r="AD18" t="str">
        <f>IF(buildings!AD18="","NA",buildings!AD18)</f>
        <v>NA</v>
      </c>
      <c r="AE18" t="str">
        <f>IF(buildings!AE18="","NA",buildings!AE18)</f>
        <v>NA</v>
      </c>
      <c r="AF18">
        <f>IF(buildings!AF18="","NA",buildings!AF18)</f>
        <v>0.100443029</v>
      </c>
      <c r="AG18" t="str">
        <f>IF(buildings!AG18="","NA",buildings!AG18)</f>
        <v>NA</v>
      </c>
      <c r="AH18" t="str">
        <f>IF(buildings!AH18="","NA",buildings!AH18)</f>
        <v>NA</v>
      </c>
      <c r="AI18">
        <f>IF(buildings!AI18="","NA",buildings!AI18)</f>
        <v>4.3348273999999999E-2</v>
      </c>
      <c r="AJ18" t="str">
        <f>IF(buildings!AJ18="","NA",buildings!AJ18)</f>
        <v>NA</v>
      </c>
      <c r="AK18" t="str">
        <f>IF(buildings!AK18="","NA",buildings!AK18)</f>
        <v>NA</v>
      </c>
      <c r="AL18" t="str">
        <f>IF(buildings!AL18="","NA",buildings!AL18)</f>
        <v>Construction files (nr. 34)</v>
      </c>
      <c r="AM18">
        <f>IF(buildings!AM18="","NA",buildings!AM18)</f>
        <v>2.5</v>
      </c>
      <c r="AN18" t="str">
        <f>IF(buildings!AN18="","NA",buildings!AN18)</f>
        <v>residential</v>
      </c>
      <c r="AO18" t="str">
        <f>IF(buildings!AO18="","NA",buildings!AO18)</f>
        <v>NA</v>
      </c>
      <c r="AP18" t="str">
        <f>IF(buildings!AP18="","NA",buildings!AP18)</f>
        <v>NULL</v>
      </c>
      <c r="AQ18" t="str">
        <f>IF(buildings!AQ18="","NA",buildings!AQ18)</f>
        <v>urban</v>
      </c>
      <c r="AR18" t="str">
        <f>IF(buildings!AR18="","NA",buildings!AR18)</f>
        <v>gross</v>
      </c>
      <c r="AS18" t="str">
        <f>IF(buildings!AS18="","NA",buildings!AS18)</f>
        <v>Kleemann, Fritz; Lederer, Jakob; Rechberger, Helmut; Fellner, Johann</v>
      </c>
      <c r="AT18">
        <f>IF(buildings!AT18="","NA",buildings!AT18)</f>
        <v>2016</v>
      </c>
      <c r="AU18" t="str">
        <f>IF(buildings!AU18="","NA",buildings!AU18)</f>
        <v>GIS‐based Analysis of Vienna's Material Stock in Buildings</v>
      </c>
      <c r="AV18" t="str">
        <f>IF(buildings!AV18="","NA",buildings!AV18)</f>
        <v>Journal of Industrial Ecology</v>
      </c>
      <c r="AW18" t="str">
        <f>IF(buildings!AW18="","NA",buildings!AW18)</f>
        <v>Copyright Elsevier</v>
      </c>
      <c r="AX18" t="str">
        <f>IF(buildings!AX18="","NA",buildings!AX18)</f>
        <v>10.1111/jiec.12446</v>
      </c>
      <c r="AY18" t="str">
        <f>IF(buildings!AY18="","NA",buildings!AY18)</f>
        <v>https://doi.org/10.1111/jiec.12446</v>
      </c>
      <c r="AZ18" t="str">
        <f>IF(buildings!AZ18="","NULL",buildings!AZ18)</f>
        <v>NULL</v>
      </c>
      <c r="BA18" t="str">
        <f>IF(buildings!BA18="","NULL",buildings!BA18)</f>
        <v xml:space="preserve">Personal communication by the author. Data based and converted from Kleemann et al. 2016. No. of floors calculated by author. </v>
      </c>
      <c r="BB18" t="str">
        <f>IF(buildings!BB18="","NULL",buildings!BB18)</f>
        <v>Summed "slag fill" and "mineral fill", "bricks" and "foamed clay bricks", "mineral wool" and "mineral wool board". Considered "cement asbestos" as "cement", "laminate" as "other".</v>
      </c>
      <c r="BC18" t="str">
        <f>IF(buildings!BC18="","NULL",buildings!BC18)</f>
        <v>NULL</v>
      </c>
      <c r="BD18" t="str">
        <f>IF(buildings!BD18="","NULL",buildings!BD18)</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8" t="str">
        <f>IF(buildings!BE18="","NULL",buildings!BE18)</f>
        <v>Heeren and Fishman</v>
      </c>
      <c r="BF18" t="str">
        <f>IF(buildings!BF18="","NULL",buildings!BF18)</f>
        <v>Europe</v>
      </c>
      <c r="BG18" t="str">
        <f>IF(buildings!BG18="","NULL",buildings!BG18)</f>
        <v>Cfb</v>
      </c>
      <c r="BH18">
        <f>IF(buildings!BH18="","NULL",buildings!BH18)</f>
        <v>5362</v>
      </c>
      <c r="BI18" t="str">
        <f>IF(buildings!BI18="","NULL",buildings!BI18)</f>
        <v>NA</v>
      </c>
      <c r="BJ18">
        <f>IF(buildings!BJ18="","NULL",buildings!BJ18)</f>
        <v>4039.855</v>
      </c>
      <c r="BK18" t="str">
        <f>IF(buildings!BK18="","NULL",buildings!BK18)</f>
        <v>NA</v>
      </c>
      <c r="BL18">
        <f>IF(buildings!BL18="","NULL",buildings!BL18)</f>
        <v>90.964997499999996</v>
      </c>
      <c r="BM18">
        <f>IF(buildings!BM18="","NULL",buildings!BM18)</f>
        <v>82445</v>
      </c>
      <c r="BN18">
        <f>IF(buildings!BN18="","NULL",buildings!BN18)</f>
        <v>6420</v>
      </c>
      <c r="BO18" t="str">
        <f>IF(buildings!BO18="","NULL",buildings!BO18)</f>
        <v>NA</v>
      </c>
      <c r="BP18">
        <f>IF(buildings!BP18="","NULL",buildings!BP18)</f>
        <v>7000</v>
      </c>
      <c r="BQ18" t="str">
        <f>IF(buildings!BQ18="","NULL",buildings!BQ18)</f>
        <v>NA</v>
      </c>
      <c r="BR18">
        <f>IF(buildings!BR18="","NULL",buildings!BR18)</f>
        <v>0.63600000000000001</v>
      </c>
      <c r="BS18">
        <f>IF(buildings!BS18="","NULL",buildings!BS18)</f>
        <v>2447</v>
      </c>
      <c r="BT18">
        <f>IF(buildings!BT18="","NULL",buildings!BT18)</f>
        <v>2352</v>
      </c>
      <c r="BU18" t="str">
        <f>IF(buildings!BU18="","NULL",buildings!BU18)</f>
        <v>NULL</v>
      </c>
      <c r="BV18" t="str">
        <f>IF(buildings!BV18="","NULL",buildings!BV18)</f>
        <v>NULL</v>
      </c>
      <c r="BW18" t="str">
        <f>IF(buildings!BW18="","NULL",buildings!BW18)</f>
        <v>R32EU15</v>
      </c>
      <c r="BX18" t="str">
        <f>IF(buildings!BX18="","NULL",buildings!BX18)</f>
        <v>R5.2OECD</v>
      </c>
      <c r="BY18" t="str">
        <f>IF(buildings!BY18="","NULL",buildings!BY18)</f>
        <v>R_unspecified</v>
      </c>
      <c r="BZ18" t="str">
        <f>IF(buildings!BZ18="","NULL",buildings!BZ18)</f>
        <v>Unspecified</v>
      </c>
      <c r="CA18" t="str">
        <f>IF(buildings!CA18="","NULL",buildings!CA18)</f>
        <v>Standard</v>
      </c>
      <c r="CB18" t="str">
        <f>IF(buildings!CB18="","NULL",buildings!CB18)</f>
        <v>real-world single case study</v>
      </c>
      <c r="CC18" t="str">
        <f>IF(buildings!CC18="","NULL",buildings!CC18)</f>
        <v>RU</v>
      </c>
      <c r="CD18" t="str">
        <f>IF(buildings!CD18="","NULL",buildings!CD18)</f>
        <v>U</v>
      </c>
      <c r="CE18" t="str">
        <f>IF(buildings!CE18="","NULL",buildings!CE18)</f>
        <v>OECD_EU15</v>
      </c>
    </row>
    <row r="19" spans="1:83">
      <c r="A19">
        <f>IF(buildings!A19="","NA",buildings!A19)</f>
        <v>17</v>
      </c>
      <c r="B19" t="str">
        <f>IF(buildings!B19="","NA",buildings!B19)</f>
        <v>Austria</v>
      </c>
      <c r="C19" t="str">
        <f>IF(buildings!C19="","NA",buildings!C19)</f>
        <v>Vienna</v>
      </c>
      <c r="D19">
        <f>IF(buildings!D19="","NA",buildings!D19)</f>
        <v>1919</v>
      </c>
      <c r="E19">
        <f>IF(buildings!E19="","NA",buildings!E19)</f>
        <v>1946</v>
      </c>
      <c r="F19">
        <f>IF(buildings!F19="","NA",buildings!F19)</f>
        <v>7.0868402430000002</v>
      </c>
      <c r="G19">
        <f>IF(buildings!G19="","NA",buildings!G19)</f>
        <v>0.206846276</v>
      </c>
      <c r="H19">
        <f>IF(buildings!H19="","NA",buildings!H19)</f>
        <v>6.2619023999999995E-2</v>
      </c>
      <c r="I19">
        <f>IF(buildings!I19="","NA",buildings!I19)</f>
        <v>2.6455916999999999E-2</v>
      </c>
      <c r="J19">
        <f>IF(buildings!J19="","NA",buildings!J19)</f>
        <v>54.510220029999999</v>
      </c>
      <c r="K19" t="str">
        <f>IF(buildings!K19="","NA",buildings!K19)</f>
        <v>NA</v>
      </c>
      <c r="L19" t="str">
        <f>IF(buildings!L19="","NA",buildings!L19)</f>
        <v>NA</v>
      </c>
      <c r="M19">
        <f>IF(buildings!M19="","NA",buildings!M19)</f>
        <v>513.4386227</v>
      </c>
      <c r="N19">
        <f>IF(buildings!N19="","NA",buildings!N19)</f>
        <v>9.7732648229999999</v>
      </c>
      <c r="O19" t="str">
        <f>IF(buildings!O19="","NA",buildings!O19)</f>
        <v>NA</v>
      </c>
      <c r="P19">
        <f>IF(buildings!P19="","NA",buildings!P19)</f>
        <v>498.65855160000001</v>
      </c>
      <c r="Q19">
        <f>IF(buildings!Q19="","NA",buildings!Q19)</f>
        <v>221.13967869999999</v>
      </c>
      <c r="R19">
        <f>IF(buildings!R19="","NA",buildings!R19)</f>
        <v>5.7477295999999997E-2</v>
      </c>
      <c r="S19">
        <f>IF(buildings!S19="","NA",buildings!S19)</f>
        <v>0.50996014899999997</v>
      </c>
      <c r="T19" t="str">
        <f>IF(buildings!T19="","NA",buildings!T19)</f>
        <v>NA</v>
      </c>
      <c r="U19" t="str">
        <f>IF(buildings!U19="","NA",buildings!U19)</f>
        <v>NA</v>
      </c>
      <c r="V19">
        <f>IF(buildings!V19="","NA",buildings!V19)</f>
        <v>7.6148196000000001E-2</v>
      </c>
      <c r="W19">
        <f>IF(buildings!W19="","NA",buildings!W19)</f>
        <v>5.6346527E-2</v>
      </c>
      <c r="X19">
        <f>IF(buildings!X19="","NA",buildings!X19)</f>
        <v>2.9553357830000002</v>
      </c>
      <c r="Y19" t="str">
        <f>IF(buildings!Y19="","NA",buildings!Y19)</f>
        <v>NA</v>
      </c>
      <c r="Z19" t="str">
        <f>IF(buildings!Z19="","NA",buildings!Z19)</f>
        <v>NA</v>
      </c>
      <c r="AA19">
        <f>IF(buildings!AA19="","NA",buildings!AA19)</f>
        <v>1.5395394739999999</v>
      </c>
      <c r="AB19">
        <f>IF(buildings!AB19="","NA",buildings!AB19)</f>
        <v>2.1818965210000001</v>
      </c>
      <c r="AC19">
        <f>IF(buildings!AC19="","NA",buildings!AC19)</f>
        <v>1.1296269210000001</v>
      </c>
      <c r="AD19" t="str">
        <f>IF(buildings!AD19="","NA",buildings!AD19)</f>
        <v>NA</v>
      </c>
      <c r="AE19" t="str">
        <f>IF(buildings!AE19="","NA",buildings!AE19)</f>
        <v>NA</v>
      </c>
      <c r="AF19">
        <f>IF(buildings!AF19="","NA",buildings!AF19)</f>
        <v>0.133181627</v>
      </c>
      <c r="AG19" t="str">
        <f>IF(buildings!AG19="","NA",buildings!AG19)</f>
        <v>NA</v>
      </c>
      <c r="AH19">
        <f>IF(buildings!AH19="","NA",buildings!AH19)</f>
        <v>6.5357638040000001</v>
      </c>
      <c r="AI19">
        <f>IF(buildings!AI19="","NA",buildings!AI19)</f>
        <v>5.7477295999999997E-2</v>
      </c>
      <c r="AJ19" t="str">
        <f>IF(buildings!AJ19="","NA",buildings!AJ19)</f>
        <v>NA</v>
      </c>
      <c r="AK19" t="str">
        <f>IF(buildings!AK19="","NA",buildings!AK19)</f>
        <v>NA</v>
      </c>
      <c r="AL19" t="str">
        <f>IF(buildings!AL19="","NA",buildings!AL19)</f>
        <v>Construction files (nr. 48)</v>
      </c>
      <c r="AM19">
        <f>IF(buildings!AM19="","NA",buildings!AM19)</f>
        <v>3.3</v>
      </c>
      <c r="AN19" t="str">
        <f>IF(buildings!AN19="","NA",buildings!AN19)</f>
        <v>residential</v>
      </c>
      <c r="AO19" t="str">
        <f>IF(buildings!AO19="","NA",buildings!AO19)</f>
        <v>NA</v>
      </c>
      <c r="AP19" t="str">
        <f>IF(buildings!AP19="","NA",buildings!AP19)</f>
        <v>NULL</v>
      </c>
      <c r="AQ19" t="str">
        <f>IF(buildings!AQ19="","NA",buildings!AQ19)</f>
        <v>urban</v>
      </c>
      <c r="AR19" t="str">
        <f>IF(buildings!AR19="","NA",buildings!AR19)</f>
        <v>gross</v>
      </c>
      <c r="AS19" t="str">
        <f>IF(buildings!AS19="","NA",buildings!AS19)</f>
        <v>Kleemann, Fritz; Lederer, Jakob; Rechberger, Helmut; Fellner, Johann</v>
      </c>
      <c r="AT19">
        <f>IF(buildings!AT19="","NA",buildings!AT19)</f>
        <v>2016</v>
      </c>
      <c r="AU19" t="str">
        <f>IF(buildings!AU19="","NA",buildings!AU19)</f>
        <v>GIS‐based Analysis of Vienna's Material Stock in Buildings</v>
      </c>
      <c r="AV19" t="str">
        <f>IF(buildings!AV19="","NA",buildings!AV19)</f>
        <v>Journal of Industrial Ecology</v>
      </c>
      <c r="AW19" t="str">
        <f>IF(buildings!AW19="","NA",buildings!AW19)</f>
        <v>Copyright Elsevier</v>
      </c>
      <c r="AX19" t="str">
        <f>IF(buildings!AX19="","NA",buildings!AX19)</f>
        <v>10.1111/jiec.12446</v>
      </c>
      <c r="AY19" t="str">
        <f>IF(buildings!AY19="","NA",buildings!AY19)</f>
        <v>https://doi.org/10.1111/jiec.12446</v>
      </c>
      <c r="AZ19" t="str">
        <f>IF(buildings!AZ19="","NULL",buildings!AZ19)</f>
        <v>NULL</v>
      </c>
      <c r="BA19" t="str">
        <f>IF(buildings!BA19="","NULL",buildings!BA19)</f>
        <v xml:space="preserve">Personal communication by the author. Data based and converted from Kleemann et al. 2016. No. of floors calculated by author. </v>
      </c>
      <c r="BB19" t="str">
        <f>IF(buildings!BB19="","NULL",buildings!BB19)</f>
        <v>Summed "slag fill" and "mineral fill", "bricks" and "foamed clay bricks", "mineral wool" and "mineral wool board". Considered "cement asbestos" as "cement", "laminate" as "other".</v>
      </c>
      <c r="BC19" t="str">
        <f>IF(buildings!BC19="","NULL",buildings!BC19)</f>
        <v>NULL</v>
      </c>
      <c r="BD19" t="str">
        <f>IF(buildings!BD19="","NULL",buildings!BD19)</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9" t="str">
        <f>IF(buildings!BE19="","NULL",buildings!BE19)</f>
        <v>Heeren and Fishman</v>
      </c>
      <c r="BF19" t="str">
        <f>IF(buildings!BF19="","NULL",buildings!BF19)</f>
        <v>Europe</v>
      </c>
      <c r="BG19" t="str">
        <f>IF(buildings!BG19="","NULL",buildings!BG19)</f>
        <v>Cfb</v>
      </c>
      <c r="BH19">
        <f>IF(buildings!BH19="","NULL",buildings!BH19)</f>
        <v>5362</v>
      </c>
      <c r="BI19" t="str">
        <f>IF(buildings!BI19="","NULL",buildings!BI19)</f>
        <v>NA</v>
      </c>
      <c r="BJ19">
        <f>IF(buildings!BJ19="","NULL",buildings!BJ19)</f>
        <v>4039.855</v>
      </c>
      <c r="BK19" t="str">
        <f>IF(buildings!BK19="","NULL",buildings!BK19)</f>
        <v>NA</v>
      </c>
      <c r="BL19">
        <f>IF(buildings!BL19="","NULL",buildings!BL19)</f>
        <v>90.964997499999996</v>
      </c>
      <c r="BM19">
        <f>IF(buildings!BM19="","NULL",buildings!BM19)</f>
        <v>82445</v>
      </c>
      <c r="BN19">
        <f>IF(buildings!BN19="","NULL",buildings!BN19)</f>
        <v>6420</v>
      </c>
      <c r="BO19" t="str">
        <f>IF(buildings!BO19="","NULL",buildings!BO19)</f>
        <v>NA</v>
      </c>
      <c r="BP19">
        <f>IF(buildings!BP19="","NULL",buildings!BP19)</f>
        <v>7000</v>
      </c>
      <c r="BQ19" t="str">
        <f>IF(buildings!BQ19="","NULL",buildings!BQ19)</f>
        <v>NA</v>
      </c>
      <c r="BR19">
        <f>IF(buildings!BR19="","NULL",buildings!BR19)</f>
        <v>0.63600000000000001</v>
      </c>
      <c r="BS19">
        <f>IF(buildings!BS19="","NULL",buildings!BS19)</f>
        <v>2447</v>
      </c>
      <c r="BT19">
        <f>IF(buildings!BT19="","NULL",buildings!BT19)</f>
        <v>2352</v>
      </c>
      <c r="BU19" t="str">
        <f>IF(buildings!BU19="","NULL",buildings!BU19)</f>
        <v>NULL</v>
      </c>
      <c r="BV19" t="str">
        <f>IF(buildings!BV19="","NULL",buildings!BV19)</f>
        <v>NULL</v>
      </c>
      <c r="BW19" t="str">
        <f>IF(buildings!BW19="","NULL",buildings!BW19)</f>
        <v>R32EU15</v>
      </c>
      <c r="BX19" t="str">
        <f>IF(buildings!BX19="","NULL",buildings!BX19)</f>
        <v>R5.2OECD</v>
      </c>
      <c r="BY19" t="str">
        <f>IF(buildings!BY19="","NULL",buildings!BY19)</f>
        <v>R_unspecified</v>
      </c>
      <c r="BZ19" t="str">
        <f>IF(buildings!BZ19="","NULL",buildings!BZ19)</f>
        <v>Unspecified</v>
      </c>
      <c r="CA19" t="str">
        <f>IF(buildings!CA19="","NULL",buildings!CA19)</f>
        <v>Standard</v>
      </c>
      <c r="CB19" t="str">
        <f>IF(buildings!CB19="","NULL",buildings!CB19)</f>
        <v>real-world single case study</v>
      </c>
      <c r="CC19" t="str">
        <f>IF(buildings!CC19="","NULL",buildings!CC19)</f>
        <v>RU</v>
      </c>
      <c r="CD19" t="str">
        <f>IF(buildings!CD19="","NULL",buildings!CD19)</f>
        <v>U</v>
      </c>
      <c r="CE19" t="str">
        <f>IF(buildings!CE19="","NULL",buildings!CE19)</f>
        <v>OECD_EU15</v>
      </c>
    </row>
    <row r="20" spans="1:83">
      <c r="A20">
        <f>IF(buildings!A20="","NA",buildings!A20)</f>
        <v>18</v>
      </c>
      <c r="B20" t="str">
        <f>IF(buildings!B20="","NA",buildings!B20)</f>
        <v>Austria</v>
      </c>
      <c r="C20" t="str">
        <f>IF(buildings!C20="","NA",buildings!C20)</f>
        <v>Vienna</v>
      </c>
      <c r="D20">
        <f>IF(buildings!D20="","NA",buildings!D20)</f>
        <v>1946</v>
      </c>
      <c r="E20">
        <f>IF(buildings!E20="","NA",buildings!E20)</f>
        <v>1977</v>
      </c>
      <c r="F20">
        <f>IF(buildings!F20="","NA",buildings!F20)</f>
        <v>25.00268492</v>
      </c>
      <c r="G20">
        <f>IF(buildings!G20="","NA",buildings!G20)</f>
        <v>0.37482685100000002</v>
      </c>
      <c r="H20">
        <f>IF(buildings!H20="","NA",buildings!H20)</f>
        <v>0.71810955600000004</v>
      </c>
      <c r="I20" t="str">
        <f>IF(buildings!I20="","NA",buildings!I20)</f>
        <v>NA</v>
      </c>
      <c r="J20">
        <f>IF(buildings!J20="","NA",buildings!J20)</f>
        <v>7.4765431150000001</v>
      </c>
      <c r="K20">
        <f>IF(buildings!K20="","NA",buildings!K20)</f>
        <v>1.4404884999999999E-2</v>
      </c>
      <c r="L20" t="str">
        <f>IF(buildings!L20="","NA",buildings!L20)</f>
        <v>NA</v>
      </c>
      <c r="M20">
        <f>IF(buildings!M20="","NA",buildings!M20)</f>
        <v>1308.049426</v>
      </c>
      <c r="N20">
        <f>IF(buildings!N20="","NA",buildings!N20)</f>
        <v>4.9286768519999997</v>
      </c>
      <c r="O20">
        <f>IF(buildings!O20="","NA",buildings!O20)</f>
        <v>53.874257450000002</v>
      </c>
      <c r="P20">
        <f>IF(buildings!P20="","NA",buildings!P20)</f>
        <v>11.493018920000001</v>
      </c>
      <c r="Q20">
        <f>IF(buildings!Q20="","NA",buildings!Q20)</f>
        <v>27.321680959999998</v>
      </c>
      <c r="R20">
        <f>IF(buildings!R20="","NA",buildings!R20)</f>
        <v>0.410332792</v>
      </c>
      <c r="S20">
        <f>IF(buildings!S20="","NA",buildings!S20)</f>
        <v>9.3016009999999996E-3</v>
      </c>
      <c r="T20" t="str">
        <f>IF(buildings!T20="","NA",buildings!T20)</f>
        <v>NA</v>
      </c>
      <c r="U20" t="str">
        <f>IF(buildings!U20="","NA",buildings!U20)</f>
        <v>NA</v>
      </c>
      <c r="V20">
        <f>IF(buildings!V20="","NA",buildings!V20)</f>
        <v>3.43341999</v>
      </c>
      <c r="W20">
        <f>IF(buildings!W20="","NA",buildings!W20)</f>
        <v>0.90985865899999996</v>
      </c>
      <c r="X20">
        <f>IF(buildings!X20="","NA",buildings!X20)</f>
        <v>1.4933682319999999</v>
      </c>
      <c r="Y20" t="str">
        <f>IF(buildings!Y20="","NA",buildings!Y20)</f>
        <v>NA</v>
      </c>
      <c r="Z20" t="str">
        <f>IF(buildings!Z20="","NA",buildings!Z20)</f>
        <v>NA</v>
      </c>
      <c r="AA20">
        <f>IF(buildings!AA20="","NA",buildings!AA20)</f>
        <v>6.2603975590000003</v>
      </c>
      <c r="AB20">
        <f>IF(buildings!AB20="","NA",buildings!AB20)</f>
        <v>1.5235156169999999</v>
      </c>
      <c r="AC20">
        <f>IF(buildings!AC20="","NA",buildings!AC20)</f>
        <v>0.24227328100000001</v>
      </c>
      <c r="AD20">
        <f>IF(buildings!AD20="","NA",buildings!AD20)</f>
        <v>0.76240324900000001</v>
      </c>
      <c r="AE20">
        <f>IF(buildings!AE20="","NA",buildings!AE20)</f>
        <v>1.730985958</v>
      </c>
      <c r="AF20" t="str">
        <f>IF(buildings!AF20="","NA",buildings!AF20)</f>
        <v>NA</v>
      </c>
      <c r="AG20" t="str">
        <f>IF(buildings!AG20="","NA",buildings!AG20)</f>
        <v>NA</v>
      </c>
      <c r="AH20" t="str">
        <f>IF(buildings!AH20="","NA",buildings!AH20)</f>
        <v>NA</v>
      </c>
      <c r="AI20">
        <f>IF(buildings!AI20="","NA",buildings!AI20)</f>
        <v>0.13206321500000001</v>
      </c>
      <c r="AJ20" t="str">
        <f>IF(buildings!AJ20="","NA",buildings!AJ20)</f>
        <v>NA</v>
      </c>
      <c r="AK20" t="str">
        <f>IF(buildings!AK20="","NA",buildings!AK20)</f>
        <v>NA</v>
      </c>
      <c r="AL20" t="str">
        <f>IF(buildings!AL20="","NA",buildings!AL20)</f>
        <v>Case study PWG</v>
      </c>
      <c r="AM20">
        <f>IF(buildings!AM20="","NA",buildings!AM20)</f>
        <v>3.3</v>
      </c>
      <c r="AN20" t="str">
        <f>IF(buildings!AN20="","NA",buildings!AN20)</f>
        <v>residential</v>
      </c>
      <c r="AO20" t="str">
        <f>IF(buildings!AO20="","NA",buildings!AO20)</f>
        <v>NA</v>
      </c>
      <c r="AP20" t="str">
        <f>IF(buildings!AP20="","NA",buildings!AP20)</f>
        <v>NULL</v>
      </c>
      <c r="AQ20" t="str">
        <f>IF(buildings!AQ20="","NA",buildings!AQ20)</f>
        <v>urban</v>
      </c>
      <c r="AR20" t="str">
        <f>IF(buildings!AR20="","NA",buildings!AR20)</f>
        <v>gross</v>
      </c>
      <c r="AS20" t="str">
        <f>IF(buildings!AS20="","NA",buildings!AS20)</f>
        <v>Kleemann, Fritz; Lederer, Jakob; Rechberger, Helmut; Fellner, Johann</v>
      </c>
      <c r="AT20">
        <f>IF(buildings!AT20="","NA",buildings!AT20)</f>
        <v>2016</v>
      </c>
      <c r="AU20" t="str">
        <f>IF(buildings!AU20="","NA",buildings!AU20)</f>
        <v>GIS‐based Analysis of Vienna's Material Stock in Buildings</v>
      </c>
      <c r="AV20" t="str">
        <f>IF(buildings!AV20="","NA",buildings!AV20)</f>
        <v>Journal of Industrial Ecology</v>
      </c>
      <c r="AW20" t="str">
        <f>IF(buildings!AW20="","NA",buildings!AW20)</f>
        <v>Copyright Elsevier</v>
      </c>
      <c r="AX20" t="str">
        <f>IF(buildings!AX20="","NA",buildings!AX20)</f>
        <v>10.1111/jiec.12446</v>
      </c>
      <c r="AY20" t="str">
        <f>IF(buildings!AY20="","NA",buildings!AY20)</f>
        <v>https://doi.org/10.1111/jiec.12446</v>
      </c>
      <c r="AZ20" t="str">
        <f>IF(buildings!AZ20="","NULL",buildings!AZ20)</f>
        <v>NULL</v>
      </c>
      <c r="BA20" t="str">
        <f>IF(buildings!BA20="","NULL",buildings!BA20)</f>
        <v xml:space="preserve">Personal communication by the author. Data based and converted from Kleemann et al. 2016. No. of floors calculated by author. </v>
      </c>
      <c r="BB20" t="str">
        <f>IF(buildings!BB20="","NULL",buildings!BB20)</f>
        <v>Summed "slag fill" and "mineral fill", "bricks" and "foamed clay bricks", "mineral wool" and "mineral wool board". Considered "cement asbestos" as "cement", "laminate" as "other".</v>
      </c>
      <c r="BC20" t="str">
        <f>IF(buildings!BC20="","NULL",buildings!BC20)</f>
        <v>NULL</v>
      </c>
      <c r="BD20" t="str">
        <f>IF(buildings!BD20="","NULL",buildings!BD20)</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0" t="str">
        <f>IF(buildings!BE20="","NULL",buildings!BE20)</f>
        <v>Heeren and Fishman</v>
      </c>
      <c r="BF20" t="str">
        <f>IF(buildings!BF20="","NULL",buildings!BF20)</f>
        <v>Europe</v>
      </c>
      <c r="BG20" t="str">
        <f>IF(buildings!BG20="","NULL",buildings!BG20)</f>
        <v>Cfb</v>
      </c>
      <c r="BH20">
        <f>IF(buildings!BH20="","NULL",buildings!BH20)</f>
        <v>5362</v>
      </c>
      <c r="BI20">
        <f>IF(buildings!BI20="","NULL",buildings!BI20)</f>
        <v>4039.855</v>
      </c>
      <c r="BJ20">
        <f>IF(buildings!BJ20="","NULL",buildings!BJ20)</f>
        <v>4169.8252499999999</v>
      </c>
      <c r="BK20">
        <f>IF(buildings!BK20="","NULL",buildings!BK20)</f>
        <v>90.964997499999996</v>
      </c>
      <c r="BL20">
        <f>IF(buildings!BL20="","NULL",buildings!BL20)</f>
        <v>77.550002500000005</v>
      </c>
      <c r="BM20">
        <f>IF(buildings!BM20="","NULL",buildings!BM20)</f>
        <v>82445</v>
      </c>
      <c r="BN20">
        <f>IF(buildings!BN20="","NULL",buildings!BN20)</f>
        <v>7000</v>
      </c>
      <c r="BO20" t="str">
        <f>IF(buildings!BO20="","NULL",buildings!BO20)</f>
        <v>NA</v>
      </c>
      <c r="BP20">
        <f>IF(buildings!BP20="","NULL",buildings!BP20)</f>
        <v>7568</v>
      </c>
      <c r="BQ20">
        <f>IF(buildings!BQ20="","NULL",buildings!BQ20)</f>
        <v>0.63600000000000001</v>
      </c>
      <c r="BR20">
        <f>IF(buildings!BR20="","NULL",buildings!BR20)</f>
        <v>0.65300000000000002</v>
      </c>
      <c r="BS20">
        <f>IF(buildings!BS20="","NULL",buildings!BS20)</f>
        <v>2352</v>
      </c>
      <c r="BT20">
        <f>IF(buildings!BT20="","NULL",buildings!BT20)</f>
        <v>17362</v>
      </c>
      <c r="BU20" t="str">
        <f>IF(buildings!BU20="","NULL",buildings!BU20)</f>
        <v>NULL</v>
      </c>
      <c r="BV20" t="str">
        <f>IF(buildings!BV20="","NULL",buildings!BV20)</f>
        <v>NULL</v>
      </c>
      <c r="BW20" t="str">
        <f>IF(buildings!BW20="","NULL",buildings!BW20)</f>
        <v>R32EU15</v>
      </c>
      <c r="BX20" t="str">
        <f>IF(buildings!BX20="","NULL",buildings!BX20)</f>
        <v>R5.2OECD</v>
      </c>
      <c r="BY20" t="str">
        <f>IF(buildings!BY20="","NULL",buildings!BY20)</f>
        <v>R_unspecified</v>
      </c>
      <c r="BZ20" t="str">
        <f>IF(buildings!BZ20="","NULL",buildings!BZ20)</f>
        <v>Unspecified</v>
      </c>
      <c r="CA20" t="str">
        <f>IF(buildings!CA20="","NULL",buildings!CA20)</f>
        <v>Standard</v>
      </c>
      <c r="CB20" t="str">
        <f>IF(buildings!CB20="","NULL",buildings!CB20)</f>
        <v>real-world single case study</v>
      </c>
      <c r="CC20" t="str">
        <f>IF(buildings!CC20="","NULL",buildings!CC20)</f>
        <v>RU</v>
      </c>
      <c r="CD20" t="str">
        <f>IF(buildings!CD20="","NULL",buildings!CD20)</f>
        <v>U</v>
      </c>
      <c r="CE20" t="str">
        <f>IF(buildings!CE20="","NULL",buildings!CE20)</f>
        <v>OECD_EU15</v>
      </c>
    </row>
    <row r="21" spans="1:83">
      <c r="A21">
        <f>IF(buildings!A21="","NA",buildings!A21)</f>
        <v>19</v>
      </c>
      <c r="B21" t="str">
        <f>IF(buildings!B21="","NA",buildings!B21)</f>
        <v>Austria</v>
      </c>
      <c r="C21" t="str">
        <f>IF(buildings!C21="","NA",buildings!C21)</f>
        <v>Vienna</v>
      </c>
      <c r="D21">
        <f>IF(buildings!D21="","NA",buildings!D21)</f>
        <v>1946</v>
      </c>
      <c r="E21">
        <f>IF(buildings!E21="","NA",buildings!E21)</f>
        <v>1977</v>
      </c>
      <c r="F21">
        <f>IF(buildings!F21="","NA",buildings!F21)</f>
        <v>9.2196970999999994</v>
      </c>
      <c r="G21">
        <f>IF(buildings!G21="","NA",buildings!G21)</f>
        <v>9.6389859999999994E-2</v>
      </c>
      <c r="H21">
        <f>IF(buildings!H21="","NA",buildings!H21)</f>
        <v>0.41584162400000002</v>
      </c>
      <c r="I21">
        <f>IF(buildings!I21="","NA",buildings!I21)</f>
        <v>3.9692663000000003E-2</v>
      </c>
      <c r="J21">
        <f>IF(buildings!J21="","NA",buildings!J21)</f>
        <v>11.641084429999999</v>
      </c>
      <c r="K21" t="str">
        <f>IF(buildings!K21="","NA",buildings!K21)</f>
        <v>NA</v>
      </c>
      <c r="L21" t="str">
        <f>IF(buildings!L21="","NA",buildings!L21)</f>
        <v>NA</v>
      </c>
      <c r="M21">
        <f>IF(buildings!M21="","NA",buildings!M21)</f>
        <v>172.4090606</v>
      </c>
      <c r="N21">
        <f>IF(buildings!N21="","NA",buildings!N21)</f>
        <v>0.33815933500000001</v>
      </c>
      <c r="O21" t="str">
        <f>IF(buildings!O21="","NA",buildings!O21)</f>
        <v>NA</v>
      </c>
      <c r="P21">
        <f>IF(buildings!P21="","NA",buildings!P21)</f>
        <v>679.07405219999998</v>
      </c>
      <c r="Q21">
        <f>IF(buildings!Q21="","NA",buildings!Q21)</f>
        <v>208.63000489999999</v>
      </c>
      <c r="R21">
        <f>IF(buildings!R21="","NA",buildings!R21)</f>
        <v>4.1049299689999996</v>
      </c>
      <c r="S21">
        <f>IF(buildings!S21="","NA",buildings!S21)</f>
        <v>0.145270819</v>
      </c>
      <c r="T21" t="str">
        <f>IF(buildings!T21="","NA",buildings!T21)</f>
        <v>NA</v>
      </c>
      <c r="U21" t="str">
        <f>IF(buildings!U21="","NA",buildings!U21)</f>
        <v>NA</v>
      </c>
      <c r="V21">
        <f>IF(buildings!V21="","NA",buildings!V21)</f>
        <v>2.0445588000000001E-2</v>
      </c>
      <c r="W21" t="str">
        <f>IF(buildings!W21="","NA",buildings!W21)</f>
        <v>NA</v>
      </c>
      <c r="X21">
        <f>IF(buildings!X21="","NA",buildings!X21)</f>
        <v>0.120952108</v>
      </c>
      <c r="Y21" t="str">
        <f>IF(buildings!Y21="","NA",buildings!Y21)</f>
        <v>NA</v>
      </c>
      <c r="Z21" t="str">
        <f>IF(buildings!Z21="","NA",buildings!Z21)</f>
        <v>NA</v>
      </c>
      <c r="AA21">
        <f>IF(buildings!AA21="","NA",buildings!AA21)</f>
        <v>9.5938065300000002</v>
      </c>
      <c r="AB21">
        <f>IF(buildings!AB21="","NA",buildings!AB21)</f>
        <v>1.517109939</v>
      </c>
      <c r="AC21" t="str">
        <f>IF(buildings!AC21="","NA",buildings!AC21)</f>
        <v>NA</v>
      </c>
      <c r="AD21" t="str">
        <f>IF(buildings!AD21="","NA",buildings!AD21)</f>
        <v>NA</v>
      </c>
      <c r="AE21">
        <f>IF(buildings!AE21="","NA",buildings!AE21)</f>
        <v>0.219114113</v>
      </c>
      <c r="AF21">
        <f>IF(buildings!AF21="","NA",buildings!AF21)</f>
        <v>5.8674058000000001E-2</v>
      </c>
      <c r="AG21">
        <f>IF(buildings!AG21="","NA",buildings!AG21)</f>
        <v>5.5402662999999998E-2</v>
      </c>
      <c r="AH21">
        <f>IF(buildings!AH21="","NA",buildings!AH21)</f>
        <v>0.63815425400000003</v>
      </c>
      <c r="AI21">
        <f>IF(buildings!AI21="","NA",buildings!AI21)</f>
        <v>4.1049299689999996</v>
      </c>
      <c r="AJ21" t="str">
        <f>IF(buildings!AJ21="","NA",buildings!AJ21)</f>
        <v>NA</v>
      </c>
      <c r="AK21">
        <f>IF(buildings!AK21="","NA",buildings!AK21)</f>
        <v>0.93076473800000004</v>
      </c>
      <c r="AL21" t="str">
        <f>IF(buildings!AL21="","NA",buildings!AL21)</f>
        <v>Case study DNG</v>
      </c>
      <c r="AM21">
        <f>IF(buildings!AM21="","NA",buildings!AM21)</f>
        <v>2.8</v>
      </c>
      <c r="AN21" t="str">
        <f>IF(buildings!AN21="","NA",buildings!AN21)</f>
        <v>residential</v>
      </c>
      <c r="AO21" t="str">
        <f>IF(buildings!AO21="","NA",buildings!AO21)</f>
        <v>NA</v>
      </c>
      <c r="AP21" t="str">
        <f>IF(buildings!AP21="","NA",buildings!AP21)</f>
        <v>NULL</v>
      </c>
      <c r="AQ21" t="str">
        <f>IF(buildings!AQ21="","NA",buildings!AQ21)</f>
        <v>urban</v>
      </c>
      <c r="AR21" t="str">
        <f>IF(buildings!AR21="","NA",buildings!AR21)</f>
        <v>gross</v>
      </c>
      <c r="AS21" t="str">
        <f>IF(buildings!AS21="","NA",buildings!AS21)</f>
        <v>Kleemann, Fritz; Lederer, Jakob; Rechberger, Helmut; Fellner, Johann</v>
      </c>
      <c r="AT21">
        <f>IF(buildings!AT21="","NA",buildings!AT21)</f>
        <v>2016</v>
      </c>
      <c r="AU21" t="str">
        <f>IF(buildings!AU21="","NA",buildings!AU21)</f>
        <v>GIS‐based Analysis of Vienna's Material Stock in Buildings</v>
      </c>
      <c r="AV21" t="str">
        <f>IF(buildings!AV21="","NA",buildings!AV21)</f>
        <v>Journal of Industrial Ecology</v>
      </c>
      <c r="AW21" t="str">
        <f>IF(buildings!AW21="","NA",buildings!AW21)</f>
        <v>Copyright Elsevier</v>
      </c>
      <c r="AX21" t="str">
        <f>IF(buildings!AX21="","NA",buildings!AX21)</f>
        <v>10.1111/jiec.12446</v>
      </c>
      <c r="AY21" t="str">
        <f>IF(buildings!AY21="","NA",buildings!AY21)</f>
        <v>https://doi.org/10.1111/jiec.12446</v>
      </c>
      <c r="AZ21" t="str">
        <f>IF(buildings!AZ21="","NULL",buildings!AZ21)</f>
        <v>NULL</v>
      </c>
      <c r="BA21" t="str">
        <f>IF(buildings!BA21="","NULL",buildings!BA21)</f>
        <v xml:space="preserve">Personal communication by the author. Data based and converted from Kleemann et al. 2016. No. of floors calculated by author. </v>
      </c>
      <c r="BB21" t="str">
        <f>IF(buildings!BB21="","NULL",buildings!BB21)</f>
        <v>Summed "slag fill" and "mineral fill", "bricks" and "foamed clay bricks", "mineral wool" and "mineral wool board". Considered "cement asbestos" as "cement", "laminate" as "other".</v>
      </c>
      <c r="BC21" t="str">
        <f>IF(buildings!BC21="","NULL",buildings!BC21)</f>
        <v>NULL</v>
      </c>
      <c r="BD21" t="str">
        <f>IF(buildings!BD21="","NULL",buildings!BD21)</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1" t="str">
        <f>IF(buildings!BE21="","NULL",buildings!BE21)</f>
        <v>Heeren and Fishman</v>
      </c>
      <c r="BF21" t="str">
        <f>IF(buildings!BF21="","NULL",buildings!BF21)</f>
        <v>Europe</v>
      </c>
      <c r="BG21" t="str">
        <f>IF(buildings!BG21="","NULL",buildings!BG21)</f>
        <v>Cfb</v>
      </c>
      <c r="BH21">
        <f>IF(buildings!BH21="","NULL",buildings!BH21)</f>
        <v>5362</v>
      </c>
      <c r="BI21">
        <f>IF(buildings!BI21="","NULL",buildings!BI21)</f>
        <v>4039.855</v>
      </c>
      <c r="BJ21">
        <f>IF(buildings!BJ21="","NULL",buildings!BJ21)</f>
        <v>4169.8252499999999</v>
      </c>
      <c r="BK21">
        <f>IF(buildings!BK21="","NULL",buildings!BK21)</f>
        <v>90.964997499999996</v>
      </c>
      <c r="BL21">
        <f>IF(buildings!BL21="","NULL",buildings!BL21)</f>
        <v>77.550002500000005</v>
      </c>
      <c r="BM21">
        <f>IF(buildings!BM21="","NULL",buildings!BM21)</f>
        <v>82445</v>
      </c>
      <c r="BN21">
        <f>IF(buildings!BN21="","NULL",buildings!BN21)</f>
        <v>7000</v>
      </c>
      <c r="BO21" t="str">
        <f>IF(buildings!BO21="","NULL",buildings!BO21)</f>
        <v>NA</v>
      </c>
      <c r="BP21">
        <f>IF(buildings!BP21="","NULL",buildings!BP21)</f>
        <v>7568</v>
      </c>
      <c r="BQ21">
        <f>IF(buildings!BQ21="","NULL",buildings!BQ21)</f>
        <v>0.63600000000000001</v>
      </c>
      <c r="BR21">
        <f>IF(buildings!BR21="","NULL",buildings!BR21)</f>
        <v>0.65300000000000002</v>
      </c>
      <c r="BS21">
        <f>IF(buildings!BS21="","NULL",buildings!BS21)</f>
        <v>2352</v>
      </c>
      <c r="BT21">
        <f>IF(buildings!BT21="","NULL",buildings!BT21)</f>
        <v>17362</v>
      </c>
      <c r="BU21" t="str">
        <f>IF(buildings!BU21="","NULL",buildings!BU21)</f>
        <v>NULL</v>
      </c>
      <c r="BV21" t="str">
        <f>IF(buildings!BV21="","NULL",buildings!BV21)</f>
        <v>NULL</v>
      </c>
      <c r="BW21" t="str">
        <f>IF(buildings!BW21="","NULL",buildings!BW21)</f>
        <v>R32EU15</v>
      </c>
      <c r="BX21" t="str">
        <f>IF(buildings!BX21="","NULL",buildings!BX21)</f>
        <v>R5.2OECD</v>
      </c>
      <c r="BY21" t="str">
        <f>IF(buildings!BY21="","NULL",buildings!BY21)</f>
        <v>R_unspecified</v>
      </c>
      <c r="BZ21" t="str">
        <f>IF(buildings!BZ21="","NULL",buildings!BZ21)</f>
        <v>Unspecified</v>
      </c>
      <c r="CA21" t="str">
        <f>IF(buildings!CA21="","NULL",buildings!CA21)</f>
        <v>Standard</v>
      </c>
      <c r="CB21" t="str">
        <f>IF(buildings!CB21="","NULL",buildings!CB21)</f>
        <v>real-world single case study</v>
      </c>
      <c r="CC21" t="str">
        <f>IF(buildings!CC21="","NULL",buildings!CC21)</f>
        <v>RU</v>
      </c>
      <c r="CD21" t="str">
        <f>IF(buildings!CD21="","NULL",buildings!CD21)</f>
        <v>U</v>
      </c>
      <c r="CE21" t="str">
        <f>IF(buildings!CE21="","NULL",buildings!CE21)</f>
        <v>OECD_EU15</v>
      </c>
    </row>
    <row r="22" spans="1:83">
      <c r="A22">
        <f>IF(buildings!A22="","NA",buildings!A22)</f>
        <v>20</v>
      </c>
      <c r="B22" t="str">
        <f>IF(buildings!B22="","NA",buildings!B22)</f>
        <v>Austria</v>
      </c>
      <c r="C22" t="str">
        <f>IF(buildings!C22="","NA",buildings!C22)</f>
        <v>Vienna</v>
      </c>
      <c r="D22">
        <f>IF(buildings!D22="","NA",buildings!D22)</f>
        <v>1946</v>
      </c>
      <c r="E22">
        <f>IF(buildings!E22="","NA",buildings!E22)</f>
        <v>1977</v>
      </c>
      <c r="F22">
        <f>IF(buildings!F22="","NA",buildings!F22)</f>
        <v>11.3741167</v>
      </c>
      <c r="G22">
        <f>IF(buildings!G22="","NA",buildings!G22)</f>
        <v>7.1289325000000001E-2</v>
      </c>
      <c r="H22">
        <f>IF(buildings!H22="","NA",buildings!H22)</f>
        <v>0.11142081600000001</v>
      </c>
      <c r="I22">
        <f>IF(buildings!I22="","NA",buildings!I22)</f>
        <v>1.3527397E-2</v>
      </c>
      <c r="J22">
        <f>IF(buildings!J22="","NA",buildings!J22)</f>
        <v>19.29157739</v>
      </c>
      <c r="K22" t="str">
        <f>IF(buildings!K22="","NA",buildings!K22)</f>
        <v>NA</v>
      </c>
      <c r="L22" t="str">
        <f>IF(buildings!L22="","NA",buildings!L22)</f>
        <v>NA</v>
      </c>
      <c r="M22">
        <f>IF(buildings!M22="","NA",buildings!M22)</f>
        <v>1012.2102630000001</v>
      </c>
      <c r="N22" t="str">
        <f>IF(buildings!N22="","NA",buildings!N22)</f>
        <v>NA</v>
      </c>
      <c r="O22" t="str">
        <f>IF(buildings!O22="","NA",buildings!O22)</f>
        <v>NA</v>
      </c>
      <c r="P22">
        <f>IF(buildings!P22="","NA",buildings!P22)</f>
        <v>545.33139659999995</v>
      </c>
      <c r="Q22">
        <f>IF(buildings!Q22="","NA",buildings!Q22)</f>
        <v>212.7715068</v>
      </c>
      <c r="R22">
        <f>IF(buildings!R22="","NA",buildings!R22)</f>
        <v>1.3752872439999999</v>
      </c>
      <c r="S22">
        <f>IF(buildings!S22="","NA",buildings!S22)</f>
        <v>0.39633664400000002</v>
      </c>
      <c r="T22" t="str">
        <f>IF(buildings!T22="","NA",buildings!T22)</f>
        <v>NA</v>
      </c>
      <c r="U22" t="str">
        <f>IF(buildings!U22="","NA",buildings!U22)</f>
        <v>NA</v>
      </c>
      <c r="V22">
        <f>IF(buildings!V22="","NA",buildings!V22)</f>
        <v>0.29904885599999997</v>
      </c>
      <c r="W22" t="str">
        <f>IF(buildings!W22="","NA",buildings!W22)</f>
        <v>NA</v>
      </c>
      <c r="X22" t="str">
        <f>IF(buildings!X22="","NA",buildings!X22)</f>
        <v>NA</v>
      </c>
      <c r="Y22" t="str">
        <f>IF(buildings!Y22="","NA",buildings!Y22)</f>
        <v>NA</v>
      </c>
      <c r="Z22" t="str">
        <f>IF(buildings!Z22="","NA",buildings!Z22)</f>
        <v>NA</v>
      </c>
      <c r="AA22">
        <f>IF(buildings!AA22="","NA",buildings!AA22)</f>
        <v>5.3579754709999996</v>
      </c>
      <c r="AB22">
        <f>IF(buildings!AB22="","NA",buildings!AB22)</f>
        <v>0.70676787399999996</v>
      </c>
      <c r="AC22">
        <f>IF(buildings!AC22="","NA",buildings!AC22)</f>
        <v>2.3091159019999998</v>
      </c>
      <c r="AD22" t="str">
        <f>IF(buildings!AD22="","NA",buildings!AD22)</f>
        <v>NA</v>
      </c>
      <c r="AE22" t="str">
        <f>IF(buildings!AE22="","NA",buildings!AE22)</f>
        <v>NA</v>
      </c>
      <c r="AF22">
        <f>IF(buildings!AF22="","NA",buildings!AF22)</f>
        <v>8.0325287999999995E-2</v>
      </c>
      <c r="AG22" t="str">
        <f>IF(buildings!AG22="","NA",buildings!AG22)</f>
        <v>NA</v>
      </c>
      <c r="AH22" t="str">
        <f>IF(buildings!AH22="","NA",buildings!AH22)</f>
        <v>NA</v>
      </c>
      <c r="AI22">
        <f>IF(buildings!AI22="","NA",buildings!AI22)</f>
        <v>1.3752872439999999</v>
      </c>
      <c r="AJ22" t="str">
        <f>IF(buildings!AJ22="","NA",buildings!AJ22)</f>
        <v>NA</v>
      </c>
      <c r="AK22" t="str">
        <f>IF(buildings!AK22="","NA",buildings!AK22)</f>
        <v>NA</v>
      </c>
      <c r="AL22" t="str">
        <f>IF(buildings!AL22="","NA",buildings!AL22)</f>
        <v>Construction files (nr. 4)</v>
      </c>
      <c r="AM22">
        <f>IF(buildings!AM22="","NA",buildings!AM22)</f>
        <v>2.7</v>
      </c>
      <c r="AN22" t="str">
        <f>IF(buildings!AN22="","NA",buildings!AN22)</f>
        <v>residential</v>
      </c>
      <c r="AO22" t="str">
        <f>IF(buildings!AO22="","NA",buildings!AO22)</f>
        <v>NA</v>
      </c>
      <c r="AP22" t="str">
        <f>IF(buildings!AP22="","NA",buildings!AP22)</f>
        <v>NULL</v>
      </c>
      <c r="AQ22" t="str">
        <f>IF(buildings!AQ22="","NA",buildings!AQ22)</f>
        <v>urban</v>
      </c>
      <c r="AR22" t="str">
        <f>IF(buildings!AR22="","NA",buildings!AR22)</f>
        <v>gross</v>
      </c>
      <c r="AS22" t="str">
        <f>IF(buildings!AS22="","NA",buildings!AS22)</f>
        <v>Kleemann, Fritz; Lederer, Jakob; Rechberger, Helmut; Fellner, Johann</v>
      </c>
      <c r="AT22">
        <f>IF(buildings!AT22="","NA",buildings!AT22)</f>
        <v>2016</v>
      </c>
      <c r="AU22" t="str">
        <f>IF(buildings!AU22="","NA",buildings!AU22)</f>
        <v>GIS‐based Analysis of Vienna's Material Stock in Buildings</v>
      </c>
      <c r="AV22" t="str">
        <f>IF(buildings!AV22="","NA",buildings!AV22)</f>
        <v>Journal of Industrial Ecology</v>
      </c>
      <c r="AW22" t="str">
        <f>IF(buildings!AW22="","NA",buildings!AW22)</f>
        <v>Copyright Elsevier</v>
      </c>
      <c r="AX22" t="str">
        <f>IF(buildings!AX22="","NA",buildings!AX22)</f>
        <v>10.1111/jiec.12446</v>
      </c>
      <c r="AY22" t="str">
        <f>IF(buildings!AY22="","NA",buildings!AY22)</f>
        <v>https://doi.org/10.1111/jiec.12446</v>
      </c>
      <c r="AZ22" t="str">
        <f>IF(buildings!AZ22="","NULL",buildings!AZ22)</f>
        <v>NULL</v>
      </c>
      <c r="BA22" t="str">
        <f>IF(buildings!BA22="","NULL",buildings!BA22)</f>
        <v xml:space="preserve">Personal communication by the author. Data based and converted from Kleemann et al. 2016. No. of floors calculated by author. </v>
      </c>
      <c r="BB22" t="str">
        <f>IF(buildings!BB22="","NULL",buildings!BB22)</f>
        <v>Summed "slag fill" and "mineral fill", "bricks" and "foamed clay bricks", "mineral wool" and "mineral wool board". Considered "cement asbestos" as "cement", "laminate" as "other".</v>
      </c>
      <c r="BC22" t="str">
        <f>IF(buildings!BC22="","NULL",buildings!BC22)</f>
        <v>NULL</v>
      </c>
      <c r="BD22" t="str">
        <f>IF(buildings!BD22="","NULL",buildings!BD22)</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2" t="str">
        <f>IF(buildings!BE22="","NULL",buildings!BE22)</f>
        <v>Heeren and Fishman</v>
      </c>
      <c r="BF22" t="str">
        <f>IF(buildings!BF22="","NULL",buildings!BF22)</f>
        <v>Europe</v>
      </c>
      <c r="BG22" t="str">
        <f>IF(buildings!BG22="","NULL",buildings!BG22)</f>
        <v>Cfb</v>
      </c>
      <c r="BH22">
        <f>IF(buildings!BH22="","NULL",buildings!BH22)</f>
        <v>5362</v>
      </c>
      <c r="BI22">
        <f>IF(buildings!BI22="","NULL",buildings!BI22)</f>
        <v>4039.855</v>
      </c>
      <c r="BJ22">
        <f>IF(buildings!BJ22="","NULL",buildings!BJ22)</f>
        <v>4169.8252499999999</v>
      </c>
      <c r="BK22">
        <f>IF(buildings!BK22="","NULL",buildings!BK22)</f>
        <v>90.964997499999996</v>
      </c>
      <c r="BL22">
        <f>IF(buildings!BL22="","NULL",buildings!BL22)</f>
        <v>77.550002500000005</v>
      </c>
      <c r="BM22">
        <f>IF(buildings!BM22="","NULL",buildings!BM22)</f>
        <v>82445</v>
      </c>
      <c r="BN22">
        <f>IF(buildings!BN22="","NULL",buildings!BN22)</f>
        <v>7000</v>
      </c>
      <c r="BO22" t="str">
        <f>IF(buildings!BO22="","NULL",buildings!BO22)</f>
        <v>NA</v>
      </c>
      <c r="BP22">
        <f>IF(buildings!BP22="","NULL",buildings!BP22)</f>
        <v>7568</v>
      </c>
      <c r="BQ22">
        <f>IF(buildings!BQ22="","NULL",buildings!BQ22)</f>
        <v>0.63600000000000001</v>
      </c>
      <c r="BR22">
        <f>IF(buildings!BR22="","NULL",buildings!BR22)</f>
        <v>0.65300000000000002</v>
      </c>
      <c r="BS22">
        <f>IF(buildings!BS22="","NULL",buildings!BS22)</f>
        <v>2352</v>
      </c>
      <c r="BT22">
        <f>IF(buildings!BT22="","NULL",buildings!BT22)</f>
        <v>17362</v>
      </c>
      <c r="BU22" t="str">
        <f>IF(buildings!BU22="","NULL",buildings!BU22)</f>
        <v>NULL</v>
      </c>
      <c r="BV22" t="str">
        <f>IF(buildings!BV22="","NULL",buildings!BV22)</f>
        <v>NULL</v>
      </c>
      <c r="BW22" t="str">
        <f>IF(buildings!BW22="","NULL",buildings!BW22)</f>
        <v>R32EU15</v>
      </c>
      <c r="BX22" t="str">
        <f>IF(buildings!BX22="","NULL",buildings!BX22)</f>
        <v>R5.2OECD</v>
      </c>
      <c r="BY22" t="str">
        <f>IF(buildings!BY22="","NULL",buildings!BY22)</f>
        <v>R_unspecified</v>
      </c>
      <c r="BZ22" t="str">
        <f>IF(buildings!BZ22="","NULL",buildings!BZ22)</f>
        <v>Unspecified</v>
      </c>
      <c r="CA22" t="str">
        <f>IF(buildings!CA22="","NULL",buildings!CA22)</f>
        <v>Standard</v>
      </c>
      <c r="CB22" t="str">
        <f>IF(buildings!CB22="","NULL",buildings!CB22)</f>
        <v>real-world single case study</v>
      </c>
      <c r="CC22" t="str">
        <f>IF(buildings!CC22="","NULL",buildings!CC22)</f>
        <v>RU</v>
      </c>
      <c r="CD22" t="str">
        <f>IF(buildings!CD22="","NULL",buildings!CD22)</f>
        <v>U</v>
      </c>
      <c r="CE22" t="str">
        <f>IF(buildings!CE22="","NULL",buildings!CE22)</f>
        <v>OECD_EU15</v>
      </c>
    </row>
    <row r="23" spans="1:83">
      <c r="A23">
        <f>IF(buildings!A23="","NA",buildings!A23)</f>
        <v>21</v>
      </c>
      <c r="B23" t="str">
        <f>IF(buildings!B23="","NA",buildings!B23)</f>
        <v>Austria</v>
      </c>
      <c r="C23" t="str">
        <f>IF(buildings!C23="","NA",buildings!C23)</f>
        <v>Vienna</v>
      </c>
      <c r="D23">
        <f>IF(buildings!D23="","NA",buildings!D23)</f>
        <v>1946</v>
      </c>
      <c r="E23">
        <f>IF(buildings!E23="","NA",buildings!E23)</f>
        <v>1977</v>
      </c>
      <c r="F23">
        <f>IF(buildings!F23="","NA",buildings!F23)</f>
        <v>27.446757590000001</v>
      </c>
      <c r="G23">
        <f>IF(buildings!G23="","NA",buildings!G23)</f>
        <v>8.8216459999999997E-2</v>
      </c>
      <c r="H23">
        <f>IF(buildings!H23="","NA",buildings!H23)</f>
        <v>0.48370318099999998</v>
      </c>
      <c r="I23">
        <f>IF(buildings!I23="","NA",buildings!I23)</f>
        <v>1.6739380000000002E-2</v>
      </c>
      <c r="J23">
        <f>IF(buildings!J23="","NA",buildings!J23)</f>
        <v>12.213397499999999</v>
      </c>
      <c r="K23" t="str">
        <f>IF(buildings!K23="","NA",buildings!K23)</f>
        <v>NA</v>
      </c>
      <c r="L23" t="str">
        <f>IF(buildings!L23="","NA",buildings!L23)</f>
        <v>NA</v>
      </c>
      <c r="M23">
        <f>IF(buildings!M23="","NA",buildings!M23)</f>
        <v>704.04903679999995</v>
      </c>
      <c r="N23" t="str">
        <f>IF(buildings!N23="","NA",buildings!N23)</f>
        <v>NA</v>
      </c>
      <c r="O23" t="str">
        <f>IF(buildings!O23="","NA",buildings!O23)</f>
        <v>NA</v>
      </c>
      <c r="P23">
        <f>IF(buildings!P23="","NA",buildings!P23)</f>
        <v>392.39785069999999</v>
      </c>
      <c r="Q23">
        <f>IF(buildings!Q23="","NA",buildings!Q23)</f>
        <v>92.16834351</v>
      </c>
      <c r="R23">
        <f>IF(buildings!R23="","NA",buildings!R23)</f>
        <v>6.9652831999999998E-2</v>
      </c>
      <c r="S23">
        <f>IF(buildings!S23="","NA",buildings!S23)</f>
        <v>0.49044391700000001</v>
      </c>
      <c r="T23" t="str">
        <f>IF(buildings!T23="","NA",buildings!T23)</f>
        <v>NA</v>
      </c>
      <c r="U23" t="str">
        <f>IF(buildings!U23="","NA",buildings!U23)</f>
        <v>NA</v>
      </c>
      <c r="V23" t="str">
        <f>IF(buildings!V23="","NA",buildings!V23)</f>
        <v>NA</v>
      </c>
      <c r="W23" t="str">
        <f>IF(buildings!W23="","NA",buildings!W23)</f>
        <v>NA</v>
      </c>
      <c r="X23" t="str">
        <f>IF(buildings!X23="","NA",buildings!X23)</f>
        <v>NA</v>
      </c>
      <c r="Y23" t="str">
        <f>IF(buildings!Y23="","NA",buildings!Y23)</f>
        <v>NA</v>
      </c>
      <c r="Z23" t="str">
        <f>IF(buildings!Z23="","NA",buildings!Z23)</f>
        <v>NA</v>
      </c>
      <c r="AA23">
        <f>IF(buildings!AA23="","NA",buildings!AA23)</f>
        <v>0.30726039700000002</v>
      </c>
      <c r="AB23">
        <f>IF(buildings!AB23="","NA",buildings!AB23)</f>
        <v>1.851117237</v>
      </c>
      <c r="AC23">
        <f>IF(buildings!AC23="","NA",buildings!AC23)</f>
        <v>1.1595557670000001</v>
      </c>
      <c r="AD23" t="str">
        <f>IF(buildings!AD23="","NA",buildings!AD23)</f>
        <v>NA</v>
      </c>
      <c r="AE23" t="str">
        <f>IF(buildings!AE23="","NA",buildings!AE23)</f>
        <v>NA</v>
      </c>
      <c r="AF23" t="str">
        <f>IF(buildings!AF23="","NA",buildings!AF23)</f>
        <v>NA</v>
      </c>
      <c r="AG23" t="str">
        <f>IF(buildings!AG23="","NA",buildings!AG23)</f>
        <v>NA</v>
      </c>
      <c r="AH23" t="str">
        <f>IF(buildings!AH23="","NA",buildings!AH23)</f>
        <v>NA</v>
      </c>
      <c r="AI23">
        <f>IF(buildings!AI23="","NA",buildings!AI23)</f>
        <v>6.9652831999999998E-2</v>
      </c>
      <c r="AJ23" t="str">
        <f>IF(buildings!AJ23="","NA",buildings!AJ23)</f>
        <v>NA</v>
      </c>
      <c r="AK23" t="str">
        <f>IF(buildings!AK23="","NA",buildings!AK23)</f>
        <v>NA</v>
      </c>
      <c r="AL23" t="str">
        <f>IF(buildings!AL23="","NA",buildings!AL23)</f>
        <v>Construction files (nr. 8)</v>
      </c>
      <c r="AM23">
        <f>IF(buildings!AM23="","NA",buildings!AM23)</f>
        <v>3.3</v>
      </c>
      <c r="AN23" t="str">
        <f>IF(buildings!AN23="","NA",buildings!AN23)</f>
        <v>residential</v>
      </c>
      <c r="AO23" t="str">
        <f>IF(buildings!AO23="","NA",buildings!AO23)</f>
        <v>NA</v>
      </c>
      <c r="AP23" t="str">
        <f>IF(buildings!AP23="","NA",buildings!AP23)</f>
        <v>NULL</v>
      </c>
      <c r="AQ23" t="str">
        <f>IF(buildings!AQ23="","NA",buildings!AQ23)</f>
        <v>urban</v>
      </c>
      <c r="AR23" t="str">
        <f>IF(buildings!AR23="","NA",buildings!AR23)</f>
        <v>gross</v>
      </c>
      <c r="AS23" t="str">
        <f>IF(buildings!AS23="","NA",buildings!AS23)</f>
        <v>Kleemann, Fritz; Lederer, Jakob; Rechberger, Helmut; Fellner, Johann</v>
      </c>
      <c r="AT23">
        <f>IF(buildings!AT23="","NA",buildings!AT23)</f>
        <v>2016</v>
      </c>
      <c r="AU23" t="str">
        <f>IF(buildings!AU23="","NA",buildings!AU23)</f>
        <v>GIS‐based Analysis of Vienna's Material Stock in Buildings</v>
      </c>
      <c r="AV23" t="str">
        <f>IF(buildings!AV23="","NA",buildings!AV23)</f>
        <v>Journal of Industrial Ecology</v>
      </c>
      <c r="AW23" t="str">
        <f>IF(buildings!AW23="","NA",buildings!AW23)</f>
        <v>Copyright Elsevier</v>
      </c>
      <c r="AX23" t="str">
        <f>IF(buildings!AX23="","NA",buildings!AX23)</f>
        <v>10.1111/jiec.12446</v>
      </c>
      <c r="AY23" t="str">
        <f>IF(buildings!AY23="","NA",buildings!AY23)</f>
        <v>https://doi.org/10.1111/jiec.12446</v>
      </c>
      <c r="AZ23" t="str">
        <f>IF(buildings!AZ23="","NULL",buildings!AZ23)</f>
        <v>NULL</v>
      </c>
      <c r="BA23" t="str">
        <f>IF(buildings!BA23="","NULL",buildings!BA23)</f>
        <v xml:space="preserve">Personal communication by the author. Data based and converted from Kleemann et al. 2016. No. of floors calculated by author. </v>
      </c>
      <c r="BB23" t="str">
        <f>IF(buildings!BB23="","NULL",buildings!BB23)</f>
        <v>Summed "slag fill" and "mineral fill", "bricks" and "foamed clay bricks", "mineral wool" and "mineral wool board". Considered "cement asbestos" as "cement", "laminate" as "other".</v>
      </c>
      <c r="BC23" t="str">
        <f>IF(buildings!BC23="","NULL",buildings!BC23)</f>
        <v>NULL</v>
      </c>
      <c r="BD23" t="str">
        <f>IF(buildings!BD23="","NULL",buildings!BD23)</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3" t="str">
        <f>IF(buildings!BE23="","NULL",buildings!BE23)</f>
        <v>Heeren and Fishman</v>
      </c>
      <c r="BF23" t="str">
        <f>IF(buildings!BF23="","NULL",buildings!BF23)</f>
        <v>Europe</v>
      </c>
      <c r="BG23" t="str">
        <f>IF(buildings!BG23="","NULL",buildings!BG23)</f>
        <v>Cfb</v>
      </c>
      <c r="BH23">
        <f>IF(buildings!BH23="","NULL",buildings!BH23)</f>
        <v>5362</v>
      </c>
      <c r="BI23">
        <f>IF(buildings!BI23="","NULL",buildings!BI23)</f>
        <v>4039.855</v>
      </c>
      <c r="BJ23">
        <f>IF(buildings!BJ23="","NULL",buildings!BJ23)</f>
        <v>4169.8252499999999</v>
      </c>
      <c r="BK23">
        <f>IF(buildings!BK23="","NULL",buildings!BK23)</f>
        <v>90.964997499999996</v>
      </c>
      <c r="BL23">
        <f>IF(buildings!BL23="","NULL",buildings!BL23)</f>
        <v>77.550002500000005</v>
      </c>
      <c r="BM23">
        <f>IF(buildings!BM23="","NULL",buildings!BM23)</f>
        <v>82445</v>
      </c>
      <c r="BN23">
        <f>IF(buildings!BN23="","NULL",buildings!BN23)</f>
        <v>7000</v>
      </c>
      <c r="BO23" t="str">
        <f>IF(buildings!BO23="","NULL",buildings!BO23)</f>
        <v>NA</v>
      </c>
      <c r="BP23">
        <f>IF(buildings!BP23="","NULL",buildings!BP23)</f>
        <v>7568</v>
      </c>
      <c r="BQ23">
        <f>IF(buildings!BQ23="","NULL",buildings!BQ23)</f>
        <v>0.63600000000000001</v>
      </c>
      <c r="BR23">
        <f>IF(buildings!BR23="","NULL",buildings!BR23)</f>
        <v>0.65300000000000002</v>
      </c>
      <c r="BS23">
        <f>IF(buildings!BS23="","NULL",buildings!BS23)</f>
        <v>2352</v>
      </c>
      <c r="BT23">
        <f>IF(buildings!BT23="","NULL",buildings!BT23)</f>
        <v>17362</v>
      </c>
      <c r="BU23" t="str">
        <f>IF(buildings!BU23="","NULL",buildings!BU23)</f>
        <v>NULL</v>
      </c>
      <c r="BV23" t="str">
        <f>IF(buildings!BV23="","NULL",buildings!BV23)</f>
        <v>NULL</v>
      </c>
      <c r="BW23" t="str">
        <f>IF(buildings!BW23="","NULL",buildings!BW23)</f>
        <v>R32EU15</v>
      </c>
      <c r="BX23" t="str">
        <f>IF(buildings!BX23="","NULL",buildings!BX23)</f>
        <v>R5.2OECD</v>
      </c>
      <c r="BY23" t="str">
        <f>IF(buildings!BY23="","NULL",buildings!BY23)</f>
        <v>R_unspecified</v>
      </c>
      <c r="BZ23" t="str">
        <f>IF(buildings!BZ23="","NULL",buildings!BZ23)</f>
        <v>Unspecified</v>
      </c>
      <c r="CA23" t="str">
        <f>IF(buildings!CA23="","NULL",buildings!CA23)</f>
        <v>Standard</v>
      </c>
      <c r="CB23" t="str">
        <f>IF(buildings!CB23="","NULL",buildings!CB23)</f>
        <v>real-world single case study</v>
      </c>
      <c r="CC23" t="str">
        <f>IF(buildings!CC23="","NULL",buildings!CC23)</f>
        <v>RU</v>
      </c>
      <c r="CD23" t="str">
        <f>IF(buildings!CD23="","NULL",buildings!CD23)</f>
        <v>U</v>
      </c>
      <c r="CE23" t="str">
        <f>IF(buildings!CE23="","NULL",buildings!CE23)</f>
        <v>OECD_EU15</v>
      </c>
    </row>
    <row r="24" spans="1:83">
      <c r="A24">
        <f>IF(buildings!A24="","NA",buildings!A24)</f>
        <v>22</v>
      </c>
      <c r="B24" t="str">
        <f>IF(buildings!B24="","NA",buildings!B24)</f>
        <v>Austria</v>
      </c>
      <c r="C24" t="str">
        <f>IF(buildings!C24="","NA",buildings!C24)</f>
        <v>Vienna</v>
      </c>
      <c r="D24">
        <f>IF(buildings!D24="","NA",buildings!D24)</f>
        <v>1946</v>
      </c>
      <c r="E24">
        <f>IF(buildings!E24="","NA",buildings!E24)</f>
        <v>1977</v>
      </c>
      <c r="F24">
        <f>IF(buildings!F24="","NA",buildings!F24)</f>
        <v>10.939813089999999</v>
      </c>
      <c r="G24">
        <f>IF(buildings!G24="","NA",buildings!G24)</f>
        <v>7.7749864000000002E-2</v>
      </c>
      <c r="H24">
        <f>IF(buildings!H24="","NA",buildings!H24)</f>
        <v>9.7732970000000002E-2</v>
      </c>
      <c r="I24">
        <f>IF(buildings!I24="","NA",buildings!I24)</f>
        <v>1.4753307E-2</v>
      </c>
      <c r="J24">
        <f>IF(buildings!J24="","NA",buildings!J24)</f>
        <v>7.3331757980000001</v>
      </c>
      <c r="K24" t="str">
        <f>IF(buildings!K24="","NA",buildings!K24)</f>
        <v>NA</v>
      </c>
      <c r="L24" t="str">
        <f>IF(buildings!L24="","NA",buildings!L24)</f>
        <v>NA</v>
      </c>
      <c r="M24">
        <f>IF(buildings!M24="","NA",buildings!M24)</f>
        <v>556.74980159999996</v>
      </c>
      <c r="N24" t="str">
        <f>IF(buildings!N24="","NA",buildings!N24)</f>
        <v>NA</v>
      </c>
      <c r="O24" t="str">
        <f>IF(buildings!O24="","NA",buildings!O24)</f>
        <v>NA</v>
      </c>
      <c r="P24">
        <f>IF(buildings!P24="","NA",buildings!P24)</f>
        <v>809.07560960000001</v>
      </c>
      <c r="Q24">
        <f>IF(buildings!Q24="","NA",buildings!Q24)</f>
        <v>347.77172689999998</v>
      </c>
      <c r="R24">
        <f>IF(buildings!R24="","NA",buildings!R24)</f>
        <v>1.4999215809999999</v>
      </c>
      <c r="S24">
        <f>IF(buildings!S24="","NA",buildings!S24)</f>
        <v>0.43225434400000001</v>
      </c>
      <c r="T24" t="str">
        <f>IF(buildings!T24="","NA",buildings!T24)</f>
        <v>NA</v>
      </c>
      <c r="U24" t="str">
        <f>IF(buildings!U24="","NA",buildings!U24)</f>
        <v>NA</v>
      </c>
      <c r="V24">
        <f>IF(buildings!V24="","NA",buildings!V24)</f>
        <v>0.32614992599999998</v>
      </c>
      <c r="W24" t="str">
        <f>IF(buildings!W24="","NA",buildings!W24)</f>
        <v>NA</v>
      </c>
      <c r="X24" t="str">
        <f>IF(buildings!X24="","NA",buildings!X24)</f>
        <v>NA</v>
      </c>
      <c r="Y24" t="str">
        <f>IF(buildings!Y24="","NA",buildings!Y24)</f>
        <v>NA</v>
      </c>
      <c r="Z24" t="str">
        <f>IF(buildings!Z24="","NA",buildings!Z24)</f>
        <v>NA</v>
      </c>
      <c r="AA24">
        <f>IF(buildings!AA24="","NA",buildings!AA24)</f>
        <v>5.8435378309999999</v>
      </c>
      <c r="AB24">
        <f>IF(buildings!AB24="","NA",buildings!AB24)</f>
        <v>1.6008487309999999</v>
      </c>
      <c r="AC24">
        <f>IF(buildings!AC24="","NA",buildings!AC24)</f>
        <v>2.518377734</v>
      </c>
      <c r="AD24" t="str">
        <f>IF(buildings!AD24="","NA",buildings!AD24)</f>
        <v>NA</v>
      </c>
      <c r="AE24" t="str">
        <f>IF(buildings!AE24="","NA",buildings!AE24)</f>
        <v>NA</v>
      </c>
      <c r="AF24">
        <f>IF(buildings!AF24="","NA",buildings!AF24)</f>
        <v>8.7604705000000005E-2</v>
      </c>
      <c r="AG24" t="str">
        <f>IF(buildings!AG24="","NA",buildings!AG24)</f>
        <v>NA</v>
      </c>
      <c r="AH24" t="str">
        <f>IF(buildings!AH24="","NA",buildings!AH24)</f>
        <v>NA</v>
      </c>
      <c r="AI24">
        <f>IF(buildings!AI24="","NA",buildings!AI24)</f>
        <v>1.4999215809999999</v>
      </c>
      <c r="AJ24" t="str">
        <f>IF(buildings!AJ24="","NA",buildings!AJ24)</f>
        <v>NA</v>
      </c>
      <c r="AK24" t="str">
        <f>IF(buildings!AK24="","NA",buildings!AK24)</f>
        <v>NA</v>
      </c>
      <c r="AL24" t="str">
        <f>IF(buildings!AL24="","NA",buildings!AL24)</f>
        <v>Construction files (nr. 12)</v>
      </c>
      <c r="AM24">
        <f>IF(buildings!AM24="","NA",buildings!AM24)</f>
        <v>3</v>
      </c>
      <c r="AN24" t="str">
        <f>IF(buildings!AN24="","NA",buildings!AN24)</f>
        <v>residential</v>
      </c>
      <c r="AO24" t="str">
        <f>IF(buildings!AO24="","NA",buildings!AO24)</f>
        <v>NA</v>
      </c>
      <c r="AP24" t="str">
        <f>IF(buildings!AP24="","NA",buildings!AP24)</f>
        <v>NULL</v>
      </c>
      <c r="AQ24" t="str">
        <f>IF(buildings!AQ24="","NA",buildings!AQ24)</f>
        <v>urban</v>
      </c>
      <c r="AR24" t="str">
        <f>IF(buildings!AR24="","NA",buildings!AR24)</f>
        <v>gross</v>
      </c>
      <c r="AS24" t="str">
        <f>IF(buildings!AS24="","NA",buildings!AS24)</f>
        <v>Kleemann, Fritz; Lederer, Jakob; Rechberger, Helmut; Fellner, Johann</v>
      </c>
      <c r="AT24">
        <f>IF(buildings!AT24="","NA",buildings!AT24)</f>
        <v>2016</v>
      </c>
      <c r="AU24" t="str">
        <f>IF(buildings!AU24="","NA",buildings!AU24)</f>
        <v>GIS‐based Analysis of Vienna's Material Stock in Buildings</v>
      </c>
      <c r="AV24" t="str">
        <f>IF(buildings!AV24="","NA",buildings!AV24)</f>
        <v>Journal of Industrial Ecology</v>
      </c>
      <c r="AW24" t="str">
        <f>IF(buildings!AW24="","NA",buildings!AW24)</f>
        <v>Copyright Elsevier</v>
      </c>
      <c r="AX24" t="str">
        <f>IF(buildings!AX24="","NA",buildings!AX24)</f>
        <v>10.1111/jiec.12446</v>
      </c>
      <c r="AY24" t="str">
        <f>IF(buildings!AY24="","NA",buildings!AY24)</f>
        <v>https://doi.org/10.1111/jiec.12446</v>
      </c>
      <c r="AZ24" t="str">
        <f>IF(buildings!AZ24="","NULL",buildings!AZ24)</f>
        <v>NULL</v>
      </c>
      <c r="BA24" t="str">
        <f>IF(buildings!BA24="","NULL",buildings!BA24)</f>
        <v xml:space="preserve">Personal communication by the author. Data based and converted from Kleemann et al. 2016. No. of floors calculated by author. </v>
      </c>
      <c r="BB24" t="str">
        <f>IF(buildings!BB24="","NULL",buildings!BB24)</f>
        <v>Summed "slag fill" and "mineral fill", "bricks" and "foamed clay bricks", "mineral wool" and "mineral wool board". Considered "cement asbestos" as "cement", "laminate" as "other".</v>
      </c>
      <c r="BC24" t="str">
        <f>IF(buildings!BC24="","NULL",buildings!BC24)</f>
        <v>NULL</v>
      </c>
      <c r="BD24" t="str">
        <f>IF(buildings!BD24="","NULL",buildings!BD24)</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4" t="str">
        <f>IF(buildings!BE24="","NULL",buildings!BE24)</f>
        <v>Heeren and Fishman</v>
      </c>
      <c r="BF24" t="str">
        <f>IF(buildings!BF24="","NULL",buildings!BF24)</f>
        <v>Europe</v>
      </c>
      <c r="BG24" t="str">
        <f>IF(buildings!BG24="","NULL",buildings!BG24)</f>
        <v>Cfb</v>
      </c>
      <c r="BH24">
        <f>IF(buildings!BH24="","NULL",buildings!BH24)</f>
        <v>5362</v>
      </c>
      <c r="BI24">
        <f>IF(buildings!BI24="","NULL",buildings!BI24)</f>
        <v>4039.855</v>
      </c>
      <c r="BJ24">
        <f>IF(buildings!BJ24="","NULL",buildings!BJ24)</f>
        <v>4169.8252499999999</v>
      </c>
      <c r="BK24">
        <f>IF(buildings!BK24="","NULL",buildings!BK24)</f>
        <v>90.964997499999996</v>
      </c>
      <c r="BL24">
        <f>IF(buildings!BL24="","NULL",buildings!BL24)</f>
        <v>77.550002500000005</v>
      </c>
      <c r="BM24">
        <f>IF(buildings!BM24="","NULL",buildings!BM24)</f>
        <v>82445</v>
      </c>
      <c r="BN24">
        <f>IF(buildings!BN24="","NULL",buildings!BN24)</f>
        <v>7000</v>
      </c>
      <c r="BO24" t="str">
        <f>IF(buildings!BO24="","NULL",buildings!BO24)</f>
        <v>NA</v>
      </c>
      <c r="BP24">
        <f>IF(buildings!BP24="","NULL",buildings!BP24)</f>
        <v>7568</v>
      </c>
      <c r="BQ24">
        <f>IF(buildings!BQ24="","NULL",buildings!BQ24)</f>
        <v>0.63600000000000001</v>
      </c>
      <c r="BR24">
        <f>IF(buildings!BR24="","NULL",buildings!BR24)</f>
        <v>0.65300000000000002</v>
      </c>
      <c r="BS24">
        <f>IF(buildings!BS24="","NULL",buildings!BS24)</f>
        <v>2352</v>
      </c>
      <c r="BT24">
        <f>IF(buildings!BT24="","NULL",buildings!BT24)</f>
        <v>17362</v>
      </c>
      <c r="BU24" t="str">
        <f>IF(buildings!BU24="","NULL",buildings!BU24)</f>
        <v>NULL</v>
      </c>
      <c r="BV24" t="str">
        <f>IF(buildings!BV24="","NULL",buildings!BV24)</f>
        <v>NULL</v>
      </c>
      <c r="BW24" t="str">
        <f>IF(buildings!BW24="","NULL",buildings!BW24)</f>
        <v>R32EU15</v>
      </c>
      <c r="BX24" t="str">
        <f>IF(buildings!BX24="","NULL",buildings!BX24)</f>
        <v>R5.2OECD</v>
      </c>
      <c r="BY24" t="str">
        <f>IF(buildings!BY24="","NULL",buildings!BY24)</f>
        <v>R_unspecified</v>
      </c>
      <c r="BZ24" t="str">
        <f>IF(buildings!BZ24="","NULL",buildings!BZ24)</f>
        <v>Unspecified</v>
      </c>
      <c r="CA24" t="str">
        <f>IF(buildings!CA24="","NULL",buildings!CA24)</f>
        <v>Standard</v>
      </c>
      <c r="CB24" t="str">
        <f>IF(buildings!CB24="","NULL",buildings!CB24)</f>
        <v>real-world single case study</v>
      </c>
      <c r="CC24" t="str">
        <f>IF(buildings!CC24="","NULL",buildings!CC24)</f>
        <v>RU</v>
      </c>
      <c r="CD24" t="str">
        <f>IF(buildings!CD24="","NULL",buildings!CD24)</f>
        <v>U</v>
      </c>
      <c r="CE24" t="str">
        <f>IF(buildings!CE24="","NULL",buildings!CE24)</f>
        <v>OECD_EU15</v>
      </c>
    </row>
    <row r="25" spans="1:83">
      <c r="A25">
        <f>IF(buildings!A25="","NA",buildings!A25)</f>
        <v>23</v>
      </c>
      <c r="B25" t="str">
        <f>IF(buildings!B25="","NA",buildings!B25)</f>
        <v>Austria</v>
      </c>
      <c r="C25" t="str">
        <f>IF(buildings!C25="","NA",buildings!C25)</f>
        <v>Vienna</v>
      </c>
      <c r="D25">
        <f>IF(buildings!D25="","NA",buildings!D25)</f>
        <v>1946</v>
      </c>
      <c r="E25">
        <f>IF(buildings!E25="","NA",buildings!E25)</f>
        <v>1977</v>
      </c>
      <c r="F25">
        <f>IF(buildings!F25="","NA",buildings!F25)</f>
        <v>11.666025019999999</v>
      </c>
      <c r="G25">
        <f>IF(buildings!G25="","NA",buildings!G25)</f>
        <v>8.7428420000000007E-2</v>
      </c>
      <c r="H25">
        <f>IF(buildings!H25="","NA",buildings!H25)</f>
        <v>0.10989908800000001</v>
      </c>
      <c r="I25">
        <f>IF(buildings!I25="","NA",buildings!I25)</f>
        <v>1.6589847000000001E-2</v>
      </c>
      <c r="J25">
        <f>IF(buildings!J25="","NA",buildings!J25)</f>
        <v>28.178045139999998</v>
      </c>
      <c r="K25" t="str">
        <f>IF(buildings!K25="","NA",buildings!K25)</f>
        <v>NA</v>
      </c>
      <c r="L25" t="str">
        <f>IF(buildings!L25="","NA",buildings!L25)</f>
        <v>NA</v>
      </c>
      <c r="M25">
        <f>IF(buildings!M25="","NA",buildings!M25)</f>
        <v>777.30804420000004</v>
      </c>
      <c r="N25" t="str">
        <f>IF(buildings!N25="","NA",buildings!N25)</f>
        <v>NA</v>
      </c>
      <c r="O25" t="str">
        <f>IF(buildings!O25="","NA",buildings!O25)</f>
        <v>NA</v>
      </c>
      <c r="P25">
        <f>IF(buildings!P25="","NA",buildings!P25)</f>
        <v>710.99022219999995</v>
      </c>
      <c r="Q25">
        <f>IF(buildings!Q25="","NA",buildings!Q25)</f>
        <v>266.1745287</v>
      </c>
      <c r="R25">
        <f>IF(buildings!R25="","NA",buildings!R25)</f>
        <v>1.686636695</v>
      </c>
      <c r="S25">
        <f>IF(buildings!S25="","NA",buildings!S25)</f>
        <v>0.48606276900000001</v>
      </c>
      <c r="T25" t="str">
        <f>IF(buildings!T25="","NA",buildings!T25)</f>
        <v>NA</v>
      </c>
      <c r="U25" t="str">
        <f>IF(buildings!U25="","NA",buildings!U25)</f>
        <v>NA</v>
      </c>
      <c r="V25">
        <f>IF(buildings!V25="","NA",buildings!V25)</f>
        <v>0.36675012899999998</v>
      </c>
      <c r="W25" t="str">
        <f>IF(buildings!W25="","NA",buildings!W25)</f>
        <v>NA</v>
      </c>
      <c r="X25" t="str">
        <f>IF(buildings!X25="","NA",buildings!X25)</f>
        <v>NA</v>
      </c>
      <c r="Y25" t="str">
        <f>IF(buildings!Y25="","NA",buildings!Y25)</f>
        <v>NA</v>
      </c>
      <c r="Z25" t="str">
        <f>IF(buildings!Z25="","NA",buildings!Z25)</f>
        <v>NA</v>
      </c>
      <c r="AA25">
        <f>IF(buildings!AA25="","NA",buildings!AA25)</f>
        <v>6.5709604160000001</v>
      </c>
      <c r="AB25">
        <f>IF(buildings!AB25="","NA",buildings!AB25)</f>
        <v>1.6735261079999999</v>
      </c>
      <c r="AC25">
        <f>IF(buildings!AC25="","NA",buildings!AC25)</f>
        <v>2.831873581</v>
      </c>
      <c r="AD25" t="str">
        <f>IF(buildings!AD25="","NA",buildings!AD25)</f>
        <v>NA</v>
      </c>
      <c r="AE25" t="str">
        <f>IF(buildings!AE25="","NA",buildings!AE25)</f>
        <v>NA</v>
      </c>
      <c r="AF25">
        <f>IF(buildings!AF25="","NA",buildings!AF25)</f>
        <v>9.8510024000000002E-2</v>
      </c>
      <c r="AG25" t="str">
        <f>IF(buildings!AG25="","NA",buildings!AG25)</f>
        <v>NA</v>
      </c>
      <c r="AH25" t="str">
        <f>IF(buildings!AH25="","NA",buildings!AH25)</f>
        <v>NA</v>
      </c>
      <c r="AI25">
        <f>IF(buildings!AI25="","NA",buildings!AI25)</f>
        <v>1.686636695</v>
      </c>
      <c r="AJ25" t="str">
        <f>IF(buildings!AJ25="","NA",buildings!AJ25)</f>
        <v>NA</v>
      </c>
      <c r="AK25" t="str">
        <f>IF(buildings!AK25="","NA",buildings!AK25)</f>
        <v>NA</v>
      </c>
      <c r="AL25" t="str">
        <f>IF(buildings!AL25="","NA",buildings!AL25)</f>
        <v>Construction files (nr. 21)</v>
      </c>
      <c r="AM25">
        <f>IF(buildings!AM25="","NA",buildings!AM25)</f>
        <v>3.3</v>
      </c>
      <c r="AN25" t="str">
        <f>IF(buildings!AN25="","NA",buildings!AN25)</f>
        <v>residential</v>
      </c>
      <c r="AO25" t="str">
        <f>IF(buildings!AO25="","NA",buildings!AO25)</f>
        <v>NA</v>
      </c>
      <c r="AP25" t="str">
        <f>IF(buildings!AP25="","NA",buildings!AP25)</f>
        <v>NULL</v>
      </c>
      <c r="AQ25" t="str">
        <f>IF(buildings!AQ25="","NA",buildings!AQ25)</f>
        <v>urban</v>
      </c>
      <c r="AR25" t="str">
        <f>IF(buildings!AR25="","NA",buildings!AR25)</f>
        <v>gross</v>
      </c>
      <c r="AS25" t="str">
        <f>IF(buildings!AS25="","NA",buildings!AS25)</f>
        <v>Kleemann, Fritz; Lederer, Jakob; Rechberger, Helmut; Fellner, Johann</v>
      </c>
      <c r="AT25">
        <f>IF(buildings!AT25="","NA",buildings!AT25)</f>
        <v>2016</v>
      </c>
      <c r="AU25" t="str">
        <f>IF(buildings!AU25="","NA",buildings!AU25)</f>
        <v>GIS‐based Analysis of Vienna's Material Stock in Buildings</v>
      </c>
      <c r="AV25" t="str">
        <f>IF(buildings!AV25="","NA",buildings!AV25)</f>
        <v>Journal of Industrial Ecology</v>
      </c>
      <c r="AW25" t="str">
        <f>IF(buildings!AW25="","NA",buildings!AW25)</f>
        <v>Copyright Elsevier</v>
      </c>
      <c r="AX25" t="str">
        <f>IF(buildings!AX25="","NA",buildings!AX25)</f>
        <v>10.1111/jiec.12446</v>
      </c>
      <c r="AY25" t="str">
        <f>IF(buildings!AY25="","NA",buildings!AY25)</f>
        <v>https://doi.org/10.1111/jiec.12446</v>
      </c>
      <c r="AZ25" t="str">
        <f>IF(buildings!AZ25="","NULL",buildings!AZ25)</f>
        <v>NULL</v>
      </c>
      <c r="BA25" t="str">
        <f>IF(buildings!BA25="","NULL",buildings!BA25)</f>
        <v xml:space="preserve">Personal communication by the author. Data based and converted from Kleemann et al. 2016. No. of floors calculated by author. </v>
      </c>
      <c r="BB25" t="str">
        <f>IF(buildings!BB25="","NULL",buildings!BB25)</f>
        <v>Summed "slag fill" and "mineral fill", "bricks" and "foamed clay bricks", "mineral wool" and "mineral wool board". Considered "cement asbestos" as "cement", "laminate" as "other".</v>
      </c>
      <c r="BC25" t="str">
        <f>IF(buildings!BC25="","NULL",buildings!BC25)</f>
        <v>NULL</v>
      </c>
      <c r="BD25" t="str">
        <f>IF(buildings!BD25="","NULL",buildings!BD25)</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5" t="str">
        <f>IF(buildings!BE25="","NULL",buildings!BE25)</f>
        <v>Heeren and Fishman</v>
      </c>
      <c r="BF25" t="str">
        <f>IF(buildings!BF25="","NULL",buildings!BF25)</f>
        <v>Europe</v>
      </c>
      <c r="BG25" t="str">
        <f>IF(buildings!BG25="","NULL",buildings!BG25)</f>
        <v>Cfb</v>
      </c>
      <c r="BH25">
        <f>IF(buildings!BH25="","NULL",buildings!BH25)</f>
        <v>5362</v>
      </c>
      <c r="BI25">
        <f>IF(buildings!BI25="","NULL",buildings!BI25)</f>
        <v>4039.855</v>
      </c>
      <c r="BJ25">
        <f>IF(buildings!BJ25="","NULL",buildings!BJ25)</f>
        <v>4169.8252499999999</v>
      </c>
      <c r="BK25">
        <f>IF(buildings!BK25="","NULL",buildings!BK25)</f>
        <v>90.964997499999996</v>
      </c>
      <c r="BL25">
        <f>IF(buildings!BL25="","NULL",buildings!BL25)</f>
        <v>77.550002500000005</v>
      </c>
      <c r="BM25">
        <f>IF(buildings!BM25="","NULL",buildings!BM25)</f>
        <v>82445</v>
      </c>
      <c r="BN25">
        <f>IF(buildings!BN25="","NULL",buildings!BN25)</f>
        <v>7000</v>
      </c>
      <c r="BO25" t="str">
        <f>IF(buildings!BO25="","NULL",buildings!BO25)</f>
        <v>NA</v>
      </c>
      <c r="BP25">
        <f>IF(buildings!BP25="","NULL",buildings!BP25)</f>
        <v>7568</v>
      </c>
      <c r="BQ25">
        <f>IF(buildings!BQ25="","NULL",buildings!BQ25)</f>
        <v>0.63600000000000001</v>
      </c>
      <c r="BR25">
        <f>IF(buildings!BR25="","NULL",buildings!BR25)</f>
        <v>0.65300000000000002</v>
      </c>
      <c r="BS25">
        <f>IF(buildings!BS25="","NULL",buildings!BS25)</f>
        <v>2352</v>
      </c>
      <c r="BT25">
        <f>IF(buildings!BT25="","NULL",buildings!BT25)</f>
        <v>17362</v>
      </c>
      <c r="BU25" t="str">
        <f>IF(buildings!BU25="","NULL",buildings!BU25)</f>
        <v>NULL</v>
      </c>
      <c r="BV25" t="str">
        <f>IF(buildings!BV25="","NULL",buildings!BV25)</f>
        <v>NULL</v>
      </c>
      <c r="BW25" t="str">
        <f>IF(buildings!BW25="","NULL",buildings!BW25)</f>
        <v>R32EU15</v>
      </c>
      <c r="BX25" t="str">
        <f>IF(buildings!BX25="","NULL",buildings!BX25)</f>
        <v>R5.2OECD</v>
      </c>
      <c r="BY25" t="str">
        <f>IF(buildings!BY25="","NULL",buildings!BY25)</f>
        <v>R_unspecified</v>
      </c>
      <c r="BZ25" t="str">
        <f>IF(buildings!BZ25="","NULL",buildings!BZ25)</f>
        <v>Unspecified</v>
      </c>
      <c r="CA25" t="str">
        <f>IF(buildings!CA25="","NULL",buildings!CA25)</f>
        <v>Standard</v>
      </c>
      <c r="CB25" t="str">
        <f>IF(buildings!CB25="","NULL",buildings!CB25)</f>
        <v>real-world single case study</v>
      </c>
      <c r="CC25" t="str">
        <f>IF(buildings!CC25="","NULL",buildings!CC25)</f>
        <v>RU</v>
      </c>
      <c r="CD25" t="str">
        <f>IF(buildings!CD25="","NULL",buildings!CD25)</f>
        <v>U</v>
      </c>
      <c r="CE25" t="str">
        <f>IF(buildings!CE25="","NULL",buildings!CE25)</f>
        <v>OECD_EU15</v>
      </c>
    </row>
    <row r="26" spans="1:83">
      <c r="A26">
        <f>IF(buildings!A26="","NA",buildings!A26)</f>
        <v>24</v>
      </c>
      <c r="B26" t="str">
        <f>IF(buildings!B26="","NA",buildings!B26)</f>
        <v>Austria</v>
      </c>
      <c r="C26" t="str">
        <f>IF(buildings!C26="","NA",buildings!C26)</f>
        <v>Vienna</v>
      </c>
      <c r="D26">
        <f>IF(buildings!D26="","NA",buildings!D26)</f>
        <v>1946</v>
      </c>
      <c r="E26">
        <f>IF(buildings!E26="","NA",buildings!E26)</f>
        <v>1977</v>
      </c>
      <c r="F26">
        <f>IF(buildings!F26="","NA",buildings!F26)</f>
        <v>18.827396369999999</v>
      </c>
      <c r="G26">
        <f>IF(buildings!G26="","NA",buildings!G26)</f>
        <v>8.1263724999999995E-2</v>
      </c>
      <c r="H26">
        <f>IF(buildings!H26="","NA",buildings!H26)</f>
        <v>0.102149956</v>
      </c>
      <c r="I26">
        <f>IF(buildings!I26="","NA",buildings!I26)</f>
        <v>1.5420074000000001E-2</v>
      </c>
      <c r="J26">
        <f>IF(buildings!J26="","NA",buildings!J26)</f>
        <v>39.784711039999998</v>
      </c>
      <c r="K26" t="str">
        <f>IF(buildings!K26="","NA",buildings!K26)</f>
        <v>NA</v>
      </c>
      <c r="L26" t="str">
        <f>IF(buildings!L26="","NA",buildings!L26)</f>
        <v>NA</v>
      </c>
      <c r="M26">
        <f>IF(buildings!M26="","NA",buildings!M26)</f>
        <v>1036.488533</v>
      </c>
      <c r="N26" t="str">
        <f>IF(buildings!N26="","NA",buildings!N26)</f>
        <v>NA</v>
      </c>
      <c r="O26" t="str">
        <f>IF(buildings!O26="","NA",buildings!O26)</f>
        <v>NA</v>
      </c>
      <c r="P26">
        <f>IF(buildings!P26="","NA",buildings!P26)</f>
        <v>13.56032443</v>
      </c>
      <c r="Q26">
        <f>IF(buildings!Q26="","NA",buildings!Q26)</f>
        <v>45.178438659999998</v>
      </c>
      <c r="R26">
        <f>IF(buildings!R26="","NA",buildings!R26)</f>
        <v>2.4652682829999999</v>
      </c>
      <c r="S26">
        <f>IF(buildings!S26="","NA",buildings!S26)</f>
        <v>9.5187676939999992</v>
      </c>
      <c r="T26" t="str">
        <f>IF(buildings!T26="","NA",buildings!T26)</f>
        <v>NA</v>
      </c>
      <c r="U26" t="str">
        <f>IF(buildings!U26="","NA",buildings!U26)</f>
        <v>NA</v>
      </c>
      <c r="V26" t="str">
        <f>IF(buildings!V26="","NA",buildings!V26)</f>
        <v>NA</v>
      </c>
      <c r="W26" t="str">
        <f>IF(buildings!W26="","NA",buildings!W26)</f>
        <v>NA</v>
      </c>
      <c r="X26" t="str">
        <f>IF(buildings!X26="","NA",buildings!X26)</f>
        <v>NA</v>
      </c>
      <c r="Y26" t="str">
        <f>IF(buildings!Y26="","NA",buildings!Y26)</f>
        <v>NA</v>
      </c>
      <c r="Z26" t="str">
        <f>IF(buildings!Z26="","NA",buildings!Z26)</f>
        <v>NA</v>
      </c>
      <c r="AA26">
        <f>IF(buildings!AA26="","NA",buildings!AA26)</f>
        <v>6.7936757459999999</v>
      </c>
      <c r="AB26">
        <f>IF(buildings!AB26="","NA",buildings!AB26)</f>
        <v>0.90699761300000004</v>
      </c>
      <c r="AC26">
        <f>IF(buildings!AC26="","NA",buildings!AC26)</f>
        <v>3.2019814580000001</v>
      </c>
      <c r="AD26" t="str">
        <f>IF(buildings!AD26="","NA",buildings!AD26)</f>
        <v>NA</v>
      </c>
      <c r="AE26" t="str">
        <f>IF(buildings!AE26="","NA",buildings!AE26)</f>
        <v>NA</v>
      </c>
      <c r="AF26">
        <f>IF(buildings!AF26="","NA",buildings!AF26)</f>
        <v>9.1563949000000006E-2</v>
      </c>
      <c r="AG26" t="str">
        <f>IF(buildings!AG26="","NA",buildings!AG26)</f>
        <v>NA</v>
      </c>
      <c r="AH26" t="str">
        <f>IF(buildings!AH26="","NA",buildings!AH26)</f>
        <v>NA</v>
      </c>
      <c r="AI26">
        <f>IF(buildings!AI26="","NA",buildings!AI26)</f>
        <v>2.4652682829999999</v>
      </c>
      <c r="AJ26" t="str">
        <f>IF(buildings!AJ26="","NA",buildings!AJ26)</f>
        <v>NA</v>
      </c>
      <c r="AK26" t="str">
        <f>IF(buildings!AK26="","NA",buildings!AK26)</f>
        <v>NA</v>
      </c>
      <c r="AL26" t="str">
        <f>IF(buildings!AL26="","NA",buildings!AL26)</f>
        <v>Construction files (nr. 22)</v>
      </c>
      <c r="AM26">
        <f>IF(buildings!AM26="","NA",buildings!AM26)</f>
        <v>3.1</v>
      </c>
      <c r="AN26" t="str">
        <f>IF(buildings!AN26="","NA",buildings!AN26)</f>
        <v>residential</v>
      </c>
      <c r="AO26" t="str">
        <f>IF(buildings!AO26="","NA",buildings!AO26)</f>
        <v>NA</v>
      </c>
      <c r="AP26" t="str">
        <f>IF(buildings!AP26="","NA",buildings!AP26)</f>
        <v>NULL</v>
      </c>
      <c r="AQ26" t="str">
        <f>IF(buildings!AQ26="","NA",buildings!AQ26)</f>
        <v>urban</v>
      </c>
      <c r="AR26" t="str">
        <f>IF(buildings!AR26="","NA",buildings!AR26)</f>
        <v>gross</v>
      </c>
      <c r="AS26" t="str">
        <f>IF(buildings!AS26="","NA",buildings!AS26)</f>
        <v>Kleemann, Fritz; Lederer, Jakob; Rechberger, Helmut; Fellner, Johann</v>
      </c>
      <c r="AT26">
        <f>IF(buildings!AT26="","NA",buildings!AT26)</f>
        <v>2016</v>
      </c>
      <c r="AU26" t="str">
        <f>IF(buildings!AU26="","NA",buildings!AU26)</f>
        <v>GIS‐based Analysis of Vienna's Material Stock in Buildings</v>
      </c>
      <c r="AV26" t="str">
        <f>IF(buildings!AV26="","NA",buildings!AV26)</f>
        <v>Journal of Industrial Ecology</v>
      </c>
      <c r="AW26" t="str">
        <f>IF(buildings!AW26="","NA",buildings!AW26)</f>
        <v>Copyright Elsevier</v>
      </c>
      <c r="AX26" t="str">
        <f>IF(buildings!AX26="","NA",buildings!AX26)</f>
        <v>10.1111/jiec.12446</v>
      </c>
      <c r="AY26" t="str">
        <f>IF(buildings!AY26="","NA",buildings!AY26)</f>
        <v>https://doi.org/10.1111/jiec.12446</v>
      </c>
      <c r="AZ26" t="str">
        <f>IF(buildings!AZ26="","NULL",buildings!AZ26)</f>
        <v>NULL</v>
      </c>
      <c r="BA26" t="str">
        <f>IF(buildings!BA26="","NULL",buildings!BA26)</f>
        <v xml:space="preserve">Personal communication by the author. Data based and converted from Kleemann et al. 2016. No. of floors calculated by author. </v>
      </c>
      <c r="BB26" t="str">
        <f>IF(buildings!BB26="","NULL",buildings!BB26)</f>
        <v>Summed "slag fill" and "mineral fill", "bricks" and "foamed clay bricks", "mineral wool" and "mineral wool board". Considered "cement asbestos" as "cement", "laminate" as "other".</v>
      </c>
      <c r="BC26" t="str">
        <f>IF(buildings!BC26="","NULL",buildings!BC26)</f>
        <v>NULL</v>
      </c>
      <c r="BD26" t="str">
        <f>IF(buildings!BD26="","NULL",buildings!BD26)</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6" t="str">
        <f>IF(buildings!BE26="","NULL",buildings!BE26)</f>
        <v>Heeren and Fishman</v>
      </c>
      <c r="BF26" t="str">
        <f>IF(buildings!BF26="","NULL",buildings!BF26)</f>
        <v>Europe</v>
      </c>
      <c r="BG26" t="str">
        <f>IF(buildings!BG26="","NULL",buildings!BG26)</f>
        <v>Cfb</v>
      </c>
      <c r="BH26">
        <f>IF(buildings!BH26="","NULL",buildings!BH26)</f>
        <v>5362</v>
      </c>
      <c r="BI26">
        <f>IF(buildings!BI26="","NULL",buildings!BI26)</f>
        <v>4039.855</v>
      </c>
      <c r="BJ26">
        <f>IF(buildings!BJ26="","NULL",buildings!BJ26)</f>
        <v>4169.8252499999999</v>
      </c>
      <c r="BK26">
        <f>IF(buildings!BK26="","NULL",buildings!BK26)</f>
        <v>90.964997499999996</v>
      </c>
      <c r="BL26">
        <f>IF(buildings!BL26="","NULL",buildings!BL26)</f>
        <v>77.550002500000005</v>
      </c>
      <c r="BM26">
        <f>IF(buildings!BM26="","NULL",buildings!BM26)</f>
        <v>82445</v>
      </c>
      <c r="BN26">
        <f>IF(buildings!BN26="","NULL",buildings!BN26)</f>
        <v>7000</v>
      </c>
      <c r="BO26" t="str">
        <f>IF(buildings!BO26="","NULL",buildings!BO26)</f>
        <v>NA</v>
      </c>
      <c r="BP26">
        <f>IF(buildings!BP26="","NULL",buildings!BP26)</f>
        <v>7568</v>
      </c>
      <c r="BQ26">
        <f>IF(buildings!BQ26="","NULL",buildings!BQ26)</f>
        <v>0.63600000000000001</v>
      </c>
      <c r="BR26">
        <f>IF(buildings!BR26="","NULL",buildings!BR26)</f>
        <v>0.65300000000000002</v>
      </c>
      <c r="BS26">
        <f>IF(buildings!BS26="","NULL",buildings!BS26)</f>
        <v>2352</v>
      </c>
      <c r="BT26">
        <f>IF(buildings!BT26="","NULL",buildings!BT26)</f>
        <v>17362</v>
      </c>
      <c r="BU26" t="str">
        <f>IF(buildings!BU26="","NULL",buildings!BU26)</f>
        <v>NULL</v>
      </c>
      <c r="BV26" t="str">
        <f>IF(buildings!BV26="","NULL",buildings!BV26)</f>
        <v>NULL</v>
      </c>
      <c r="BW26" t="str">
        <f>IF(buildings!BW26="","NULL",buildings!BW26)</f>
        <v>R32EU15</v>
      </c>
      <c r="BX26" t="str">
        <f>IF(buildings!BX26="","NULL",buildings!BX26)</f>
        <v>R5.2OECD</v>
      </c>
      <c r="BY26" t="str">
        <f>IF(buildings!BY26="","NULL",buildings!BY26)</f>
        <v>R_unspecified</v>
      </c>
      <c r="BZ26" t="str">
        <f>IF(buildings!BZ26="","NULL",buildings!BZ26)</f>
        <v>Unspecified</v>
      </c>
      <c r="CA26" t="str">
        <f>IF(buildings!CA26="","NULL",buildings!CA26)</f>
        <v>Standard</v>
      </c>
      <c r="CB26" t="str">
        <f>IF(buildings!CB26="","NULL",buildings!CB26)</f>
        <v>real-world single case study</v>
      </c>
      <c r="CC26" t="str">
        <f>IF(buildings!CC26="","NULL",buildings!CC26)</f>
        <v>RU</v>
      </c>
      <c r="CD26" t="str">
        <f>IF(buildings!CD26="","NULL",buildings!CD26)</f>
        <v>U</v>
      </c>
      <c r="CE26" t="str">
        <f>IF(buildings!CE26="","NULL",buildings!CE26)</f>
        <v>OECD_EU15</v>
      </c>
    </row>
    <row r="27" spans="1:83">
      <c r="A27">
        <f>IF(buildings!A27="","NA",buildings!A27)</f>
        <v>25</v>
      </c>
      <c r="B27" t="str">
        <f>IF(buildings!B27="","NA",buildings!B27)</f>
        <v>Austria</v>
      </c>
      <c r="C27" t="str">
        <f>IF(buildings!C27="","NA",buildings!C27)</f>
        <v>Vienna</v>
      </c>
      <c r="D27">
        <f>IF(buildings!D27="","NA",buildings!D27)</f>
        <v>1946</v>
      </c>
      <c r="E27">
        <f>IF(buildings!E27="","NA",buildings!E27)</f>
        <v>1977</v>
      </c>
      <c r="F27">
        <f>IF(buildings!F27="","NA",buildings!F27)</f>
        <v>14.80325777</v>
      </c>
      <c r="G27">
        <f>IF(buildings!G27="","NA",buildings!G27)</f>
        <v>7.9049935000000002E-2</v>
      </c>
      <c r="H27">
        <f>IF(buildings!H27="","NA",buildings!H27)</f>
        <v>9.9367181999999998E-2</v>
      </c>
      <c r="I27">
        <f>IF(buildings!I27="","NA",buildings!I27)</f>
        <v>1.4999999999999999E-2</v>
      </c>
      <c r="J27">
        <f>IF(buildings!J27="","NA",buildings!J27)</f>
        <v>12.87009196</v>
      </c>
      <c r="K27" t="str">
        <f>IF(buildings!K27="","NA",buildings!K27)</f>
        <v>NA</v>
      </c>
      <c r="L27" t="str">
        <f>IF(buildings!L27="","NA",buildings!L27)</f>
        <v>NA</v>
      </c>
      <c r="M27">
        <f>IF(buildings!M27="","NA",buildings!M27)</f>
        <v>997.08504619999997</v>
      </c>
      <c r="N27" t="str">
        <f>IF(buildings!N27="","NA",buildings!N27)</f>
        <v>NA</v>
      </c>
      <c r="O27">
        <f>IF(buildings!O27="","NA",buildings!O27)</f>
        <v>31.666666670000001</v>
      </c>
      <c r="P27">
        <f>IF(buildings!P27="","NA",buildings!P27)</f>
        <v>29.234215379999998</v>
      </c>
      <c r="Q27">
        <f>IF(buildings!Q27="","NA",buildings!Q27)</f>
        <v>77.400998290000004</v>
      </c>
      <c r="R27">
        <f>IF(buildings!R27="","NA",buildings!R27)</f>
        <v>6.2415243000000002E-2</v>
      </c>
      <c r="S27">
        <f>IF(buildings!S27="","NA",buildings!S27)</f>
        <v>0.43948215200000001</v>
      </c>
      <c r="T27" t="str">
        <f>IF(buildings!T27="","NA",buildings!T27)</f>
        <v>NA</v>
      </c>
      <c r="U27" t="str">
        <f>IF(buildings!U27="","NA",buildings!U27)</f>
        <v>NA</v>
      </c>
      <c r="V27">
        <f>IF(buildings!V27="","NA",buildings!V27)</f>
        <v>6</v>
      </c>
      <c r="W27" t="str">
        <f>IF(buildings!W27="","NA",buildings!W27)</f>
        <v>NA</v>
      </c>
      <c r="X27" t="str">
        <f>IF(buildings!X27="","NA",buildings!X27)</f>
        <v>NA</v>
      </c>
      <c r="Y27" t="str">
        <f>IF(buildings!Y27="","NA",buildings!Y27)</f>
        <v>NA</v>
      </c>
      <c r="Z27" t="str">
        <f>IF(buildings!Z27="","NA",buildings!Z27)</f>
        <v>NA</v>
      </c>
      <c r="AA27">
        <f>IF(buildings!AA27="","NA",buildings!AA27)</f>
        <v>0.96935022699999995</v>
      </c>
      <c r="AB27">
        <f>IF(buildings!AB27="","NA",buildings!AB27)</f>
        <v>2.0481703640000002</v>
      </c>
      <c r="AC27">
        <f>IF(buildings!AC27="","NA",buildings!AC27)</f>
        <v>2.1786915960000002</v>
      </c>
      <c r="AD27" t="str">
        <f>IF(buildings!AD27="","NA",buildings!AD27)</f>
        <v>NA</v>
      </c>
      <c r="AE27" t="str">
        <f>IF(buildings!AE27="","NA",buildings!AE27)</f>
        <v>NA</v>
      </c>
      <c r="AF27" t="str">
        <f>IF(buildings!AF27="","NA",buildings!AF27)</f>
        <v>NA</v>
      </c>
      <c r="AG27" t="str">
        <f>IF(buildings!AG27="","NA",buildings!AG27)</f>
        <v>NA</v>
      </c>
      <c r="AH27">
        <f>IF(buildings!AH27="","NA",buildings!AH27)</f>
        <v>12.52347009</v>
      </c>
      <c r="AI27">
        <f>IF(buildings!AI27="","NA",buildings!AI27)</f>
        <v>6.2415243000000002E-2</v>
      </c>
      <c r="AJ27" t="str">
        <f>IF(buildings!AJ27="","NA",buildings!AJ27)</f>
        <v>NA</v>
      </c>
      <c r="AK27" t="str">
        <f>IF(buildings!AK27="","NA",buildings!AK27)</f>
        <v>NA</v>
      </c>
      <c r="AL27" t="str">
        <f>IF(buildings!AL27="","NA",buildings!AL27)</f>
        <v>Construction files (nr. 25)</v>
      </c>
      <c r="AM27">
        <f>IF(buildings!AM27="","NA",buildings!AM27)</f>
        <v>3</v>
      </c>
      <c r="AN27" t="str">
        <f>IF(buildings!AN27="","NA",buildings!AN27)</f>
        <v>residential</v>
      </c>
      <c r="AO27" t="str">
        <f>IF(buildings!AO27="","NA",buildings!AO27)</f>
        <v>NA</v>
      </c>
      <c r="AP27" t="str">
        <f>IF(buildings!AP27="","NA",buildings!AP27)</f>
        <v>NULL</v>
      </c>
      <c r="AQ27" t="str">
        <f>IF(buildings!AQ27="","NA",buildings!AQ27)</f>
        <v>urban</v>
      </c>
      <c r="AR27" t="str">
        <f>IF(buildings!AR27="","NA",buildings!AR27)</f>
        <v>gross</v>
      </c>
      <c r="AS27" t="str">
        <f>IF(buildings!AS27="","NA",buildings!AS27)</f>
        <v>Kleemann, Fritz; Lederer, Jakob; Rechberger, Helmut; Fellner, Johann</v>
      </c>
      <c r="AT27">
        <f>IF(buildings!AT27="","NA",buildings!AT27)</f>
        <v>2016</v>
      </c>
      <c r="AU27" t="str">
        <f>IF(buildings!AU27="","NA",buildings!AU27)</f>
        <v>GIS‐based Analysis of Vienna's Material Stock in Buildings</v>
      </c>
      <c r="AV27" t="str">
        <f>IF(buildings!AV27="","NA",buildings!AV27)</f>
        <v>Journal of Industrial Ecology</v>
      </c>
      <c r="AW27" t="str">
        <f>IF(buildings!AW27="","NA",buildings!AW27)</f>
        <v>Copyright Elsevier</v>
      </c>
      <c r="AX27" t="str">
        <f>IF(buildings!AX27="","NA",buildings!AX27)</f>
        <v>10.1111/jiec.12446</v>
      </c>
      <c r="AY27" t="str">
        <f>IF(buildings!AY27="","NA",buildings!AY27)</f>
        <v>https://doi.org/10.1111/jiec.12446</v>
      </c>
      <c r="AZ27" t="str">
        <f>IF(buildings!AZ27="","NULL",buildings!AZ27)</f>
        <v>NULL</v>
      </c>
      <c r="BA27" t="str">
        <f>IF(buildings!BA27="","NULL",buildings!BA27)</f>
        <v xml:space="preserve">Personal communication by the author. Data based and converted from Kleemann et al. 2016. No. of floors calculated by author. </v>
      </c>
      <c r="BB27" t="str">
        <f>IF(buildings!BB27="","NULL",buildings!BB27)</f>
        <v>Summed "slag fill" and "mineral fill", "bricks" and "foamed clay bricks", "mineral wool" and "mineral wool board". Considered "cement asbestos" as "cement", "laminate" as "other".</v>
      </c>
      <c r="BC27" t="str">
        <f>IF(buildings!BC27="","NULL",buildings!BC27)</f>
        <v>NULL</v>
      </c>
      <c r="BD27" t="str">
        <f>IF(buildings!BD27="","NULL",buildings!BD27)</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7" t="str">
        <f>IF(buildings!BE27="","NULL",buildings!BE27)</f>
        <v>Heeren and Fishman</v>
      </c>
      <c r="BF27" t="str">
        <f>IF(buildings!BF27="","NULL",buildings!BF27)</f>
        <v>Europe</v>
      </c>
      <c r="BG27" t="str">
        <f>IF(buildings!BG27="","NULL",buildings!BG27)</f>
        <v>Cfb</v>
      </c>
      <c r="BH27">
        <f>IF(buildings!BH27="","NULL",buildings!BH27)</f>
        <v>5362</v>
      </c>
      <c r="BI27">
        <f>IF(buildings!BI27="","NULL",buildings!BI27)</f>
        <v>4039.855</v>
      </c>
      <c r="BJ27">
        <f>IF(buildings!BJ27="","NULL",buildings!BJ27)</f>
        <v>4169.8252499999999</v>
      </c>
      <c r="BK27">
        <f>IF(buildings!BK27="","NULL",buildings!BK27)</f>
        <v>90.964997499999996</v>
      </c>
      <c r="BL27">
        <f>IF(buildings!BL27="","NULL",buildings!BL27)</f>
        <v>77.550002500000005</v>
      </c>
      <c r="BM27">
        <f>IF(buildings!BM27="","NULL",buildings!BM27)</f>
        <v>82445</v>
      </c>
      <c r="BN27">
        <f>IF(buildings!BN27="","NULL",buildings!BN27)</f>
        <v>7000</v>
      </c>
      <c r="BO27" t="str">
        <f>IF(buildings!BO27="","NULL",buildings!BO27)</f>
        <v>NA</v>
      </c>
      <c r="BP27">
        <f>IF(buildings!BP27="","NULL",buildings!BP27)</f>
        <v>7568</v>
      </c>
      <c r="BQ27">
        <f>IF(buildings!BQ27="","NULL",buildings!BQ27)</f>
        <v>0.63600000000000001</v>
      </c>
      <c r="BR27">
        <f>IF(buildings!BR27="","NULL",buildings!BR27)</f>
        <v>0.65300000000000002</v>
      </c>
      <c r="BS27">
        <f>IF(buildings!BS27="","NULL",buildings!BS27)</f>
        <v>2352</v>
      </c>
      <c r="BT27">
        <f>IF(buildings!BT27="","NULL",buildings!BT27)</f>
        <v>17362</v>
      </c>
      <c r="BU27" t="str">
        <f>IF(buildings!BU27="","NULL",buildings!BU27)</f>
        <v>NULL</v>
      </c>
      <c r="BV27" t="str">
        <f>IF(buildings!BV27="","NULL",buildings!BV27)</f>
        <v>NULL</v>
      </c>
      <c r="BW27" t="str">
        <f>IF(buildings!BW27="","NULL",buildings!BW27)</f>
        <v>R32EU15</v>
      </c>
      <c r="BX27" t="str">
        <f>IF(buildings!BX27="","NULL",buildings!BX27)</f>
        <v>R5.2OECD</v>
      </c>
      <c r="BY27" t="str">
        <f>IF(buildings!BY27="","NULL",buildings!BY27)</f>
        <v>R_unspecified</v>
      </c>
      <c r="BZ27" t="str">
        <f>IF(buildings!BZ27="","NULL",buildings!BZ27)</f>
        <v>Unspecified</v>
      </c>
      <c r="CA27" t="str">
        <f>IF(buildings!CA27="","NULL",buildings!CA27)</f>
        <v>Standard</v>
      </c>
      <c r="CB27" t="str">
        <f>IF(buildings!CB27="","NULL",buildings!CB27)</f>
        <v>real-world single case study</v>
      </c>
      <c r="CC27" t="str">
        <f>IF(buildings!CC27="","NULL",buildings!CC27)</f>
        <v>RU</v>
      </c>
      <c r="CD27" t="str">
        <f>IF(buildings!CD27="","NULL",buildings!CD27)</f>
        <v>U</v>
      </c>
      <c r="CE27" t="str">
        <f>IF(buildings!CE27="","NULL",buildings!CE27)</f>
        <v>OECD_EU15</v>
      </c>
    </row>
    <row r="28" spans="1:83">
      <c r="A28">
        <f>IF(buildings!A28="","NA",buildings!A28)</f>
        <v>26</v>
      </c>
      <c r="B28" t="str">
        <f>IF(buildings!B28="","NA",buildings!B28)</f>
        <v>Austria</v>
      </c>
      <c r="C28" t="str">
        <f>IF(buildings!C28="","NA",buildings!C28)</f>
        <v>Vienna</v>
      </c>
      <c r="D28">
        <f>IF(buildings!D28="","NA",buildings!D28)</f>
        <v>1946</v>
      </c>
      <c r="E28">
        <f>IF(buildings!E28="","NA",buildings!E28)</f>
        <v>1977</v>
      </c>
      <c r="F28">
        <f>IF(buildings!F28="","NA",buildings!F28)</f>
        <v>24.311064040000002</v>
      </c>
      <c r="G28">
        <f>IF(buildings!G28="","NA",buildings!G28)</f>
        <v>9.2224924E-2</v>
      </c>
      <c r="H28">
        <f>IF(buildings!H28="","NA",buildings!H28)</f>
        <v>0.115928379</v>
      </c>
      <c r="I28">
        <f>IF(buildings!I28="","NA",buildings!I28)</f>
        <v>1.7500000000000002E-2</v>
      </c>
      <c r="J28">
        <f>IF(buildings!J28="","NA",buildings!J28)</f>
        <v>15.23101552</v>
      </c>
      <c r="K28" t="str">
        <f>IF(buildings!K28="","NA",buildings!K28)</f>
        <v>NA</v>
      </c>
      <c r="L28" t="str">
        <f>IF(buildings!L28="","NA",buildings!L28)</f>
        <v>NA</v>
      </c>
      <c r="M28">
        <f>IF(buildings!M28="","NA",buildings!M28)</f>
        <v>1270.5736710000001</v>
      </c>
      <c r="N28" t="str">
        <f>IF(buildings!N28="","NA",buildings!N28)</f>
        <v>NA</v>
      </c>
      <c r="O28" t="str">
        <f>IF(buildings!O28="","NA",buildings!O28)</f>
        <v>NA</v>
      </c>
      <c r="P28">
        <f>IF(buildings!P28="","NA",buildings!P28)</f>
        <v>566.76264779999997</v>
      </c>
      <c r="Q28">
        <f>IF(buildings!Q28="","NA",buildings!Q28)</f>
        <v>231.63982350000001</v>
      </c>
      <c r="R28">
        <f>IF(buildings!R28="","NA",buildings!R28)</f>
        <v>1.779169067</v>
      </c>
      <c r="S28">
        <f>IF(buildings!S28="","NA",buildings!S28)</f>
        <v>0.51272917699999998</v>
      </c>
      <c r="T28" t="str">
        <f>IF(buildings!T28="","NA",buildings!T28)</f>
        <v>NA</v>
      </c>
      <c r="U28" t="str">
        <f>IF(buildings!U28="","NA",buildings!U28)</f>
        <v>NA</v>
      </c>
      <c r="V28">
        <f>IF(buildings!V28="","NA",buildings!V28)</f>
        <v>0.38687079800000002</v>
      </c>
      <c r="W28" t="str">
        <f>IF(buildings!W28="","NA",buildings!W28)</f>
        <v>NA</v>
      </c>
      <c r="X28" t="str">
        <f>IF(buildings!X28="","NA",buildings!X28)</f>
        <v>NA</v>
      </c>
      <c r="Y28" t="str">
        <f>IF(buildings!Y28="","NA",buildings!Y28)</f>
        <v>NA</v>
      </c>
      <c r="Z28" t="str">
        <f>IF(buildings!Z28="","NA",buildings!Z28)</f>
        <v>NA</v>
      </c>
      <c r="AA28">
        <f>IF(buildings!AA28="","NA",buildings!AA28)</f>
        <v>6.9314568760000004</v>
      </c>
      <c r="AB28">
        <f>IF(buildings!AB28="","NA",buildings!AB28)</f>
        <v>1.2153594160000001</v>
      </c>
      <c r="AC28">
        <f>IF(buildings!AC28="","NA",buildings!AC28)</f>
        <v>2.9872360140000001</v>
      </c>
      <c r="AD28" t="str">
        <f>IF(buildings!AD28="","NA",buildings!AD28)</f>
        <v>NA</v>
      </c>
      <c r="AE28" t="str">
        <f>IF(buildings!AE28="","NA",buildings!AE28)</f>
        <v>NA</v>
      </c>
      <c r="AF28">
        <f>IF(buildings!AF28="","NA",buildings!AF28)</f>
        <v>0.103914487</v>
      </c>
      <c r="AG28" t="str">
        <f>IF(buildings!AG28="","NA",buildings!AG28)</f>
        <v>NA</v>
      </c>
      <c r="AH28" t="str">
        <f>IF(buildings!AH28="","NA",buildings!AH28)</f>
        <v>NA</v>
      </c>
      <c r="AI28">
        <f>IF(buildings!AI28="","NA",buildings!AI28)</f>
        <v>1.779169067</v>
      </c>
      <c r="AJ28" t="str">
        <f>IF(buildings!AJ28="","NA",buildings!AJ28)</f>
        <v>NA</v>
      </c>
      <c r="AK28" t="str">
        <f>IF(buildings!AK28="","NA",buildings!AK28)</f>
        <v>NA</v>
      </c>
      <c r="AL28" t="str">
        <f>IF(buildings!AL28="","NA",buildings!AL28)</f>
        <v>Construction files (nr. 28)</v>
      </c>
      <c r="AM28">
        <f>IF(buildings!AM28="","NA",buildings!AM28)</f>
        <v>3.5</v>
      </c>
      <c r="AN28" t="str">
        <f>IF(buildings!AN28="","NA",buildings!AN28)</f>
        <v>residential</v>
      </c>
      <c r="AO28" t="str">
        <f>IF(buildings!AO28="","NA",buildings!AO28)</f>
        <v>NA</v>
      </c>
      <c r="AP28" t="str">
        <f>IF(buildings!AP28="","NA",buildings!AP28)</f>
        <v>NULL</v>
      </c>
      <c r="AQ28" t="str">
        <f>IF(buildings!AQ28="","NA",buildings!AQ28)</f>
        <v>urban</v>
      </c>
      <c r="AR28" t="str">
        <f>IF(buildings!AR28="","NA",buildings!AR28)</f>
        <v>gross</v>
      </c>
      <c r="AS28" t="str">
        <f>IF(buildings!AS28="","NA",buildings!AS28)</f>
        <v>Kleemann, Fritz; Lederer, Jakob; Rechberger, Helmut; Fellner, Johann</v>
      </c>
      <c r="AT28">
        <f>IF(buildings!AT28="","NA",buildings!AT28)</f>
        <v>2016</v>
      </c>
      <c r="AU28" t="str">
        <f>IF(buildings!AU28="","NA",buildings!AU28)</f>
        <v>GIS‐based Analysis of Vienna's Material Stock in Buildings</v>
      </c>
      <c r="AV28" t="str">
        <f>IF(buildings!AV28="","NA",buildings!AV28)</f>
        <v>Journal of Industrial Ecology</v>
      </c>
      <c r="AW28" t="str">
        <f>IF(buildings!AW28="","NA",buildings!AW28)</f>
        <v>Copyright Elsevier</v>
      </c>
      <c r="AX28" t="str">
        <f>IF(buildings!AX28="","NA",buildings!AX28)</f>
        <v>10.1111/jiec.12446</v>
      </c>
      <c r="AY28" t="str">
        <f>IF(buildings!AY28="","NA",buildings!AY28)</f>
        <v>https://doi.org/10.1111/jiec.12446</v>
      </c>
      <c r="AZ28" t="str">
        <f>IF(buildings!AZ28="","NULL",buildings!AZ28)</f>
        <v>NULL</v>
      </c>
      <c r="BA28" t="str">
        <f>IF(buildings!BA28="","NULL",buildings!BA28)</f>
        <v xml:space="preserve">Personal communication by the author. Data based and converted from Kleemann et al. 2016. No. of floors calculated by author. </v>
      </c>
      <c r="BB28" t="str">
        <f>IF(buildings!BB28="","NULL",buildings!BB28)</f>
        <v>Summed "slag fill" and "mineral fill", "bricks" and "foamed clay bricks", "mineral wool" and "mineral wool board". Considered "cement asbestos" as "cement", "laminate" as "other".</v>
      </c>
      <c r="BC28" t="str">
        <f>IF(buildings!BC28="","NULL",buildings!BC28)</f>
        <v>NULL</v>
      </c>
      <c r="BD28" t="str">
        <f>IF(buildings!BD28="","NULL",buildings!BD28)</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8" t="str">
        <f>IF(buildings!BE28="","NULL",buildings!BE28)</f>
        <v>Heeren and Fishman</v>
      </c>
      <c r="BF28" t="str">
        <f>IF(buildings!BF28="","NULL",buildings!BF28)</f>
        <v>Europe</v>
      </c>
      <c r="BG28" t="str">
        <f>IF(buildings!BG28="","NULL",buildings!BG28)</f>
        <v>Cfb</v>
      </c>
      <c r="BH28">
        <f>IF(buildings!BH28="","NULL",buildings!BH28)</f>
        <v>5362</v>
      </c>
      <c r="BI28">
        <f>IF(buildings!BI28="","NULL",buildings!BI28)</f>
        <v>4039.855</v>
      </c>
      <c r="BJ28">
        <f>IF(buildings!BJ28="","NULL",buildings!BJ28)</f>
        <v>4169.8252499999999</v>
      </c>
      <c r="BK28">
        <f>IF(buildings!BK28="","NULL",buildings!BK28)</f>
        <v>90.964997499999996</v>
      </c>
      <c r="BL28">
        <f>IF(buildings!BL28="","NULL",buildings!BL28)</f>
        <v>77.550002500000005</v>
      </c>
      <c r="BM28">
        <f>IF(buildings!BM28="","NULL",buildings!BM28)</f>
        <v>82445</v>
      </c>
      <c r="BN28">
        <f>IF(buildings!BN28="","NULL",buildings!BN28)</f>
        <v>7000</v>
      </c>
      <c r="BO28" t="str">
        <f>IF(buildings!BO28="","NULL",buildings!BO28)</f>
        <v>NA</v>
      </c>
      <c r="BP28">
        <f>IF(buildings!BP28="","NULL",buildings!BP28)</f>
        <v>7568</v>
      </c>
      <c r="BQ28">
        <f>IF(buildings!BQ28="","NULL",buildings!BQ28)</f>
        <v>0.63600000000000001</v>
      </c>
      <c r="BR28">
        <f>IF(buildings!BR28="","NULL",buildings!BR28)</f>
        <v>0.65300000000000002</v>
      </c>
      <c r="BS28">
        <f>IF(buildings!BS28="","NULL",buildings!BS28)</f>
        <v>2352</v>
      </c>
      <c r="BT28">
        <f>IF(buildings!BT28="","NULL",buildings!BT28)</f>
        <v>17362</v>
      </c>
      <c r="BU28" t="str">
        <f>IF(buildings!BU28="","NULL",buildings!BU28)</f>
        <v>NULL</v>
      </c>
      <c r="BV28" t="str">
        <f>IF(buildings!BV28="","NULL",buildings!BV28)</f>
        <v>NULL</v>
      </c>
      <c r="BW28" t="str">
        <f>IF(buildings!BW28="","NULL",buildings!BW28)</f>
        <v>R32EU15</v>
      </c>
      <c r="BX28" t="str">
        <f>IF(buildings!BX28="","NULL",buildings!BX28)</f>
        <v>R5.2OECD</v>
      </c>
      <c r="BY28" t="str">
        <f>IF(buildings!BY28="","NULL",buildings!BY28)</f>
        <v>R_unspecified</v>
      </c>
      <c r="BZ28" t="str">
        <f>IF(buildings!BZ28="","NULL",buildings!BZ28)</f>
        <v>Unspecified</v>
      </c>
      <c r="CA28" t="str">
        <f>IF(buildings!CA28="","NULL",buildings!CA28)</f>
        <v>Standard</v>
      </c>
      <c r="CB28" t="str">
        <f>IF(buildings!CB28="","NULL",buildings!CB28)</f>
        <v>real-world single case study</v>
      </c>
      <c r="CC28" t="str">
        <f>IF(buildings!CC28="","NULL",buildings!CC28)</f>
        <v>RU</v>
      </c>
      <c r="CD28" t="str">
        <f>IF(buildings!CD28="","NULL",buildings!CD28)</f>
        <v>U</v>
      </c>
      <c r="CE28" t="str">
        <f>IF(buildings!CE28="","NULL",buildings!CE28)</f>
        <v>OECD_EU15</v>
      </c>
    </row>
    <row r="29" spans="1:83">
      <c r="A29">
        <f>IF(buildings!A29="","NA",buildings!A29)</f>
        <v>27</v>
      </c>
      <c r="B29" t="str">
        <f>IF(buildings!B29="","NA",buildings!B29)</f>
        <v>Austria</v>
      </c>
      <c r="C29" t="str">
        <f>IF(buildings!C29="","NA",buildings!C29)</f>
        <v>Vienna</v>
      </c>
      <c r="D29">
        <f>IF(buildings!D29="","NA",buildings!D29)</f>
        <v>1946</v>
      </c>
      <c r="E29">
        <f>IF(buildings!E29="","NA",buildings!E29)</f>
        <v>1977</v>
      </c>
      <c r="F29">
        <f>IF(buildings!F29="","NA",buildings!F29)</f>
        <v>22.769094939999999</v>
      </c>
      <c r="G29">
        <f>IF(buildings!G29="","NA",buildings!G29)</f>
        <v>7.8105784999999997E-2</v>
      </c>
      <c r="H29">
        <f>IF(buildings!H29="","NA",buildings!H29)</f>
        <v>9.8180369000000003E-2</v>
      </c>
      <c r="I29">
        <f>IF(buildings!I29="","NA",buildings!I29)</f>
        <v>1.4820844E-2</v>
      </c>
      <c r="J29">
        <f>IF(buildings!J29="","NA",buildings!J29)</f>
        <v>45.90596678</v>
      </c>
      <c r="K29" t="str">
        <f>IF(buildings!K29="","NA",buildings!K29)</f>
        <v>NA</v>
      </c>
      <c r="L29" t="str">
        <f>IF(buildings!L29="","NA",buildings!L29)</f>
        <v>NA</v>
      </c>
      <c r="M29">
        <f>IF(buildings!M29="","NA",buildings!M29)</f>
        <v>926.2113478</v>
      </c>
      <c r="N29" t="str">
        <f>IF(buildings!N29="","NA",buildings!N29)</f>
        <v>NA</v>
      </c>
      <c r="O29" t="str">
        <f>IF(buildings!O29="","NA",buildings!O29)</f>
        <v>NA</v>
      </c>
      <c r="P29">
        <f>IF(buildings!P29="","NA",buildings!P29)</f>
        <v>322.30138340000002</v>
      </c>
      <c r="Q29">
        <f>IF(buildings!Q29="","NA",buildings!Q29)</f>
        <v>168.52234300000001</v>
      </c>
      <c r="R29">
        <f>IF(buildings!R29="","NA",buildings!R29)</f>
        <v>1.5067878720000001</v>
      </c>
      <c r="S29">
        <f>IF(buildings!S29="","NA",buildings!S29)</f>
        <v>0.43423310300000001</v>
      </c>
      <c r="T29" t="str">
        <f>IF(buildings!T29="","NA",buildings!T29)</f>
        <v>NA</v>
      </c>
      <c r="U29" t="str">
        <f>IF(buildings!U29="","NA",buildings!U29)</f>
        <v>NA</v>
      </c>
      <c r="V29">
        <f>IF(buildings!V29="","NA",buildings!V29)</f>
        <v>0.32764296399999998</v>
      </c>
      <c r="W29" t="str">
        <f>IF(buildings!W29="","NA",buildings!W29)</f>
        <v>NA</v>
      </c>
      <c r="X29" t="str">
        <f>IF(buildings!X29="","NA",buildings!X29)</f>
        <v>NA</v>
      </c>
      <c r="Y29" t="str">
        <f>IF(buildings!Y29="","NA",buildings!Y29)</f>
        <v>NA</v>
      </c>
      <c r="Z29" t="str">
        <f>IF(buildings!Z29="","NA",buildings!Z29)</f>
        <v>NA</v>
      </c>
      <c r="AA29">
        <f>IF(buildings!AA29="","NA",buildings!AA29)</f>
        <v>5.8702881839999996</v>
      </c>
      <c r="AB29">
        <f>IF(buildings!AB29="","NA",buildings!AB29)</f>
        <v>1.942553258</v>
      </c>
      <c r="AC29">
        <f>IF(buildings!AC29="","NA",buildings!AC29)</f>
        <v>2.6866503509999999</v>
      </c>
      <c r="AD29" t="str">
        <f>IF(buildings!AD29="","NA",buildings!AD29)</f>
        <v>NA</v>
      </c>
      <c r="AE29" t="str">
        <f>IF(buildings!AE29="","NA",buildings!AE29)</f>
        <v>NA</v>
      </c>
      <c r="AF29">
        <f>IF(buildings!AF29="","NA",buildings!AF29)</f>
        <v>8.8005738999999999E-2</v>
      </c>
      <c r="AG29" t="str">
        <f>IF(buildings!AG29="","NA",buildings!AG29)</f>
        <v>NA</v>
      </c>
      <c r="AH29">
        <f>IF(buildings!AH29="","NA",buildings!AH29)</f>
        <v>1.2147665510000001</v>
      </c>
      <c r="AI29">
        <f>IF(buildings!AI29="","NA",buildings!AI29)</f>
        <v>1.5067878720000001</v>
      </c>
      <c r="AJ29" t="str">
        <f>IF(buildings!AJ29="","NA",buildings!AJ29)</f>
        <v>NA</v>
      </c>
      <c r="AK29" t="str">
        <f>IF(buildings!AK29="","NA",buildings!AK29)</f>
        <v>NA</v>
      </c>
      <c r="AL29" t="str">
        <f>IF(buildings!AL29="","NA",buildings!AL29)</f>
        <v>Construction files (nr. 33)</v>
      </c>
      <c r="AM29">
        <f>IF(buildings!AM29="","NA",buildings!AM29)</f>
        <v>3</v>
      </c>
      <c r="AN29" t="str">
        <f>IF(buildings!AN29="","NA",buildings!AN29)</f>
        <v>residential</v>
      </c>
      <c r="AO29" t="str">
        <f>IF(buildings!AO29="","NA",buildings!AO29)</f>
        <v>NA</v>
      </c>
      <c r="AP29" t="str">
        <f>IF(buildings!AP29="","NA",buildings!AP29)</f>
        <v>NULL</v>
      </c>
      <c r="AQ29" t="str">
        <f>IF(buildings!AQ29="","NA",buildings!AQ29)</f>
        <v>urban</v>
      </c>
      <c r="AR29" t="str">
        <f>IF(buildings!AR29="","NA",buildings!AR29)</f>
        <v>gross</v>
      </c>
      <c r="AS29" t="str">
        <f>IF(buildings!AS29="","NA",buildings!AS29)</f>
        <v>Kleemann, Fritz; Lederer, Jakob; Rechberger, Helmut; Fellner, Johann</v>
      </c>
      <c r="AT29">
        <f>IF(buildings!AT29="","NA",buildings!AT29)</f>
        <v>2016</v>
      </c>
      <c r="AU29" t="str">
        <f>IF(buildings!AU29="","NA",buildings!AU29)</f>
        <v>GIS‐based Analysis of Vienna's Material Stock in Buildings</v>
      </c>
      <c r="AV29" t="str">
        <f>IF(buildings!AV29="","NA",buildings!AV29)</f>
        <v>Journal of Industrial Ecology</v>
      </c>
      <c r="AW29" t="str">
        <f>IF(buildings!AW29="","NA",buildings!AW29)</f>
        <v>Copyright Elsevier</v>
      </c>
      <c r="AX29" t="str">
        <f>IF(buildings!AX29="","NA",buildings!AX29)</f>
        <v>10.1111/jiec.12446</v>
      </c>
      <c r="AY29" t="str">
        <f>IF(buildings!AY29="","NA",buildings!AY29)</f>
        <v>https://doi.org/10.1111/jiec.12446</v>
      </c>
      <c r="AZ29" t="str">
        <f>IF(buildings!AZ29="","NULL",buildings!AZ29)</f>
        <v>NULL</v>
      </c>
      <c r="BA29" t="str">
        <f>IF(buildings!BA29="","NULL",buildings!BA29)</f>
        <v xml:space="preserve">Personal communication by the author. Data based and converted from Kleemann et al. 2016. No. of floors calculated by author. </v>
      </c>
      <c r="BB29" t="str">
        <f>IF(buildings!BB29="","NULL",buildings!BB29)</f>
        <v>Summed "slag fill" and "mineral fill", "bricks" and "foamed clay bricks", "mineral wool" and "mineral wool board". Considered "cement asbestos" as "cement", "laminate" as "other".</v>
      </c>
      <c r="BC29" t="str">
        <f>IF(buildings!BC29="","NULL",buildings!BC29)</f>
        <v>NULL</v>
      </c>
      <c r="BD29" t="str">
        <f>IF(buildings!BD29="","NULL",buildings!BD29)</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29" t="str">
        <f>IF(buildings!BE29="","NULL",buildings!BE29)</f>
        <v>Heeren and Fishman</v>
      </c>
      <c r="BF29" t="str">
        <f>IF(buildings!BF29="","NULL",buildings!BF29)</f>
        <v>Europe</v>
      </c>
      <c r="BG29" t="str">
        <f>IF(buildings!BG29="","NULL",buildings!BG29)</f>
        <v>Cfb</v>
      </c>
      <c r="BH29">
        <f>IF(buildings!BH29="","NULL",buildings!BH29)</f>
        <v>5362</v>
      </c>
      <c r="BI29">
        <f>IF(buildings!BI29="","NULL",buildings!BI29)</f>
        <v>4039.855</v>
      </c>
      <c r="BJ29">
        <f>IF(buildings!BJ29="","NULL",buildings!BJ29)</f>
        <v>4169.8252499999999</v>
      </c>
      <c r="BK29">
        <f>IF(buildings!BK29="","NULL",buildings!BK29)</f>
        <v>90.964997499999996</v>
      </c>
      <c r="BL29">
        <f>IF(buildings!BL29="","NULL",buildings!BL29)</f>
        <v>77.550002500000005</v>
      </c>
      <c r="BM29">
        <f>IF(buildings!BM29="","NULL",buildings!BM29)</f>
        <v>82445</v>
      </c>
      <c r="BN29">
        <f>IF(buildings!BN29="","NULL",buildings!BN29)</f>
        <v>7000</v>
      </c>
      <c r="BO29" t="str">
        <f>IF(buildings!BO29="","NULL",buildings!BO29)</f>
        <v>NA</v>
      </c>
      <c r="BP29">
        <f>IF(buildings!BP29="","NULL",buildings!BP29)</f>
        <v>7568</v>
      </c>
      <c r="BQ29">
        <f>IF(buildings!BQ29="","NULL",buildings!BQ29)</f>
        <v>0.63600000000000001</v>
      </c>
      <c r="BR29">
        <f>IF(buildings!BR29="","NULL",buildings!BR29)</f>
        <v>0.65300000000000002</v>
      </c>
      <c r="BS29">
        <f>IF(buildings!BS29="","NULL",buildings!BS29)</f>
        <v>2352</v>
      </c>
      <c r="BT29">
        <f>IF(buildings!BT29="","NULL",buildings!BT29)</f>
        <v>17362</v>
      </c>
      <c r="BU29" t="str">
        <f>IF(buildings!BU29="","NULL",buildings!BU29)</f>
        <v>NULL</v>
      </c>
      <c r="BV29" t="str">
        <f>IF(buildings!BV29="","NULL",buildings!BV29)</f>
        <v>NULL</v>
      </c>
      <c r="BW29" t="str">
        <f>IF(buildings!BW29="","NULL",buildings!BW29)</f>
        <v>R32EU15</v>
      </c>
      <c r="BX29" t="str">
        <f>IF(buildings!BX29="","NULL",buildings!BX29)</f>
        <v>R5.2OECD</v>
      </c>
      <c r="BY29" t="str">
        <f>IF(buildings!BY29="","NULL",buildings!BY29)</f>
        <v>R_unspecified</v>
      </c>
      <c r="BZ29" t="str">
        <f>IF(buildings!BZ29="","NULL",buildings!BZ29)</f>
        <v>Unspecified</v>
      </c>
      <c r="CA29" t="str">
        <f>IF(buildings!CA29="","NULL",buildings!CA29)</f>
        <v>Standard</v>
      </c>
      <c r="CB29" t="str">
        <f>IF(buildings!CB29="","NULL",buildings!CB29)</f>
        <v>real-world single case study</v>
      </c>
      <c r="CC29" t="str">
        <f>IF(buildings!CC29="","NULL",buildings!CC29)</f>
        <v>RU</v>
      </c>
      <c r="CD29" t="str">
        <f>IF(buildings!CD29="","NULL",buildings!CD29)</f>
        <v>U</v>
      </c>
      <c r="CE29" t="str">
        <f>IF(buildings!CE29="","NULL",buildings!CE29)</f>
        <v>OECD_EU15</v>
      </c>
    </row>
    <row r="30" spans="1:83">
      <c r="A30">
        <f>IF(buildings!A30="","NA",buildings!A30)</f>
        <v>28</v>
      </c>
      <c r="B30" t="str">
        <f>IF(buildings!B30="","NA",buildings!B30)</f>
        <v>Austria</v>
      </c>
      <c r="C30" t="str">
        <f>IF(buildings!C30="","NA",buildings!C30)</f>
        <v>Vienna</v>
      </c>
      <c r="D30">
        <f>IF(buildings!D30="","NA",buildings!D30)</f>
        <v>1946</v>
      </c>
      <c r="E30">
        <f>IF(buildings!E30="","NA",buildings!E30)</f>
        <v>1977</v>
      </c>
      <c r="F30">
        <f>IF(buildings!F30="","NA",buildings!F30)</f>
        <v>10.5382927</v>
      </c>
      <c r="G30">
        <f>IF(buildings!G30="","NA",buildings!G30)</f>
        <v>7.9049935000000002E-2</v>
      </c>
      <c r="H30">
        <f>IF(buildings!H30="","NA",buildings!H30)</f>
        <v>9.9367181999999998E-2</v>
      </c>
      <c r="I30">
        <f>IF(buildings!I30="","NA",buildings!I30)</f>
        <v>1.4999999999999999E-2</v>
      </c>
      <c r="J30">
        <f>IF(buildings!J30="","NA",buildings!J30)</f>
        <v>128.14812480000001</v>
      </c>
      <c r="K30" t="str">
        <f>IF(buildings!K30="","NA",buildings!K30)</f>
        <v>NA</v>
      </c>
      <c r="L30" t="str">
        <f>IF(buildings!L30="","NA",buildings!L30)</f>
        <v>NA</v>
      </c>
      <c r="M30">
        <f>IF(buildings!M30="","NA",buildings!M30)</f>
        <v>347.06706910000003</v>
      </c>
      <c r="N30" t="str">
        <f>IF(buildings!N30="","NA",buildings!N30)</f>
        <v>NA</v>
      </c>
      <c r="O30">
        <f>IF(buildings!O30="","NA",buildings!O30)</f>
        <v>95</v>
      </c>
      <c r="P30" t="str">
        <f>IF(buildings!P30="","NA",buildings!P30)</f>
        <v>NA</v>
      </c>
      <c r="Q30">
        <f>IF(buildings!Q30="","NA",buildings!Q30)</f>
        <v>8.6914285709999994</v>
      </c>
      <c r="R30">
        <f>IF(buildings!R30="","NA",buildings!R30)</f>
        <v>1.5250020580000001</v>
      </c>
      <c r="S30">
        <f>IF(buildings!S30="","NA",buildings!S30)</f>
        <v>0.43948215200000001</v>
      </c>
      <c r="T30" t="str">
        <f>IF(buildings!T30="","NA",buildings!T30)</f>
        <v>NA</v>
      </c>
      <c r="U30" t="str">
        <f>IF(buildings!U30="","NA",buildings!U30)</f>
        <v>NA</v>
      </c>
      <c r="V30">
        <f>IF(buildings!V30="","NA",buildings!V30)</f>
        <v>12.33160354</v>
      </c>
      <c r="W30" t="str">
        <f>IF(buildings!W30="","NA",buildings!W30)</f>
        <v>NA</v>
      </c>
      <c r="X30" t="str">
        <f>IF(buildings!X30="","NA",buildings!X30)</f>
        <v>NA</v>
      </c>
      <c r="Y30" t="str">
        <f>IF(buildings!Y30="","NA",buildings!Y30)</f>
        <v>NA</v>
      </c>
      <c r="Z30" t="str">
        <f>IF(buildings!Z30="","NA",buildings!Z30)</f>
        <v>NA</v>
      </c>
      <c r="AA30">
        <f>IF(buildings!AA30="","NA",buildings!AA30)</f>
        <v>5.9412487499999997</v>
      </c>
      <c r="AB30">
        <f>IF(buildings!AB30="","NA",buildings!AB30)</f>
        <v>2.0108956390000001</v>
      </c>
      <c r="AC30">
        <f>IF(buildings!AC30="","NA",buildings!AC30)</f>
        <v>2.560488012</v>
      </c>
      <c r="AD30" t="str">
        <f>IF(buildings!AD30="","NA",buildings!AD30)</f>
        <v>NA</v>
      </c>
      <c r="AE30" t="str">
        <f>IF(buildings!AE30="","NA",buildings!AE30)</f>
        <v>NA</v>
      </c>
      <c r="AF30">
        <f>IF(buildings!AF30="","NA",buildings!AF30)</f>
        <v>8.9069560000000006E-2</v>
      </c>
      <c r="AG30" t="str">
        <f>IF(buildings!AG30="","NA",buildings!AG30)</f>
        <v>NA</v>
      </c>
      <c r="AH30" t="str">
        <f>IF(buildings!AH30="","NA",buildings!AH30)</f>
        <v>NA</v>
      </c>
      <c r="AI30">
        <f>IF(buildings!AI30="","NA",buildings!AI30)</f>
        <v>1.5250020580000001</v>
      </c>
      <c r="AJ30" t="str">
        <f>IF(buildings!AJ30="","NA",buildings!AJ30)</f>
        <v>NA</v>
      </c>
      <c r="AK30" t="str">
        <f>IF(buildings!AK30="","NA",buildings!AK30)</f>
        <v>NA</v>
      </c>
      <c r="AL30" t="str">
        <f>IF(buildings!AL30="","NA",buildings!AL30)</f>
        <v>Construction files (nr. 36)</v>
      </c>
      <c r="AM30">
        <f>IF(buildings!AM30="","NA",buildings!AM30)</f>
        <v>3</v>
      </c>
      <c r="AN30" t="str">
        <f>IF(buildings!AN30="","NA",buildings!AN30)</f>
        <v>residential</v>
      </c>
      <c r="AO30" t="str">
        <f>IF(buildings!AO30="","NA",buildings!AO30)</f>
        <v>NA</v>
      </c>
      <c r="AP30" t="str">
        <f>IF(buildings!AP30="","NA",buildings!AP30)</f>
        <v>NULL</v>
      </c>
      <c r="AQ30" t="str">
        <f>IF(buildings!AQ30="","NA",buildings!AQ30)</f>
        <v>urban</v>
      </c>
      <c r="AR30" t="str">
        <f>IF(buildings!AR30="","NA",buildings!AR30)</f>
        <v>gross</v>
      </c>
      <c r="AS30" t="str">
        <f>IF(buildings!AS30="","NA",buildings!AS30)</f>
        <v>Kleemann, Fritz; Lederer, Jakob; Rechberger, Helmut; Fellner, Johann</v>
      </c>
      <c r="AT30">
        <f>IF(buildings!AT30="","NA",buildings!AT30)</f>
        <v>2016</v>
      </c>
      <c r="AU30" t="str">
        <f>IF(buildings!AU30="","NA",buildings!AU30)</f>
        <v>GIS‐based Analysis of Vienna's Material Stock in Buildings</v>
      </c>
      <c r="AV30" t="str">
        <f>IF(buildings!AV30="","NA",buildings!AV30)</f>
        <v>Journal of Industrial Ecology</v>
      </c>
      <c r="AW30" t="str">
        <f>IF(buildings!AW30="","NA",buildings!AW30)</f>
        <v>Copyright Elsevier</v>
      </c>
      <c r="AX30" t="str">
        <f>IF(buildings!AX30="","NA",buildings!AX30)</f>
        <v>10.1111/jiec.12446</v>
      </c>
      <c r="AY30" t="str">
        <f>IF(buildings!AY30="","NA",buildings!AY30)</f>
        <v>https://doi.org/10.1111/jiec.12446</v>
      </c>
      <c r="AZ30" t="str">
        <f>IF(buildings!AZ30="","NULL",buildings!AZ30)</f>
        <v>NULL</v>
      </c>
      <c r="BA30" t="str">
        <f>IF(buildings!BA30="","NULL",buildings!BA30)</f>
        <v xml:space="preserve">Personal communication by the author. Data based and converted from Kleemann et al. 2016. No. of floors calculated by author. </v>
      </c>
      <c r="BB30" t="str">
        <f>IF(buildings!BB30="","NULL",buildings!BB30)</f>
        <v>Summed "slag fill" and "mineral fill", "bricks" and "foamed clay bricks", "mineral wool" and "mineral wool board". Considered "cement asbestos" as "cement", "laminate" as "other".</v>
      </c>
      <c r="BC30" t="str">
        <f>IF(buildings!BC30="","NULL",buildings!BC30)</f>
        <v>NULL</v>
      </c>
      <c r="BD30" t="str">
        <f>IF(buildings!BD30="","NULL",buildings!BD30)</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30" t="str">
        <f>IF(buildings!BE30="","NULL",buildings!BE30)</f>
        <v>Heeren and Fishman</v>
      </c>
      <c r="BF30" t="str">
        <f>IF(buildings!BF30="","NULL",buildings!BF30)</f>
        <v>Europe</v>
      </c>
      <c r="BG30" t="str">
        <f>IF(buildings!BG30="","NULL",buildings!BG30)</f>
        <v>Cfb</v>
      </c>
      <c r="BH30">
        <f>IF(buildings!BH30="","NULL",buildings!BH30)</f>
        <v>5362</v>
      </c>
      <c r="BI30">
        <f>IF(buildings!BI30="","NULL",buildings!BI30)</f>
        <v>4039.855</v>
      </c>
      <c r="BJ30">
        <f>IF(buildings!BJ30="","NULL",buildings!BJ30)</f>
        <v>4169.8252499999999</v>
      </c>
      <c r="BK30">
        <f>IF(buildings!BK30="","NULL",buildings!BK30)</f>
        <v>90.964997499999996</v>
      </c>
      <c r="BL30">
        <f>IF(buildings!BL30="","NULL",buildings!BL30)</f>
        <v>77.550002500000005</v>
      </c>
      <c r="BM30">
        <f>IF(buildings!BM30="","NULL",buildings!BM30)</f>
        <v>82445</v>
      </c>
      <c r="BN30">
        <f>IF(buildings!BN30="","NULL",buildings!BN30)</f>
        <v>7000</v>
      </c>
      <c r="BO30" t="str">
        <f>IF(buildings!BO30="","NULL",buildings!BO30)</f>
        <v>NA</v>
      </c>
      <c r="BP30">
        <f>IF(buildings!BP30="","NULL",buildings!BP30)</f>
        <v>7568</v>
      </c>
      <c r="BQ30">
        <f>IF(buildings!BQ30="","NULL",buildings!BQ30)</f>
        <v>0.63600000000000001</v>
      </c>
      <c r="BR30">
        <f>IF(buildings!BR30="","NULL",buildings!BR30)</f>
        <v>0.65300000000000002</v>
      </c>
      <c r="BS30">
        <f>IF(buildings!BS30="","NULL",buildings!BS30)</f>
        <v>2352</v>
      </c>
      <c r="BT30">
        <f>IF(buildings!BT30="","NULL",buildings!BT30)</f>
        <v>17362</v>
      </c>
      <c r="BU30" t="str">
        <f>IF(buildings!BU30="","NULL",buildings!BU30)</f>
        <v>NULL</v>
      </c>
      <c r="BV30" t="str">
        <f>IF(buildings!BV30="","NULL",buildings!BV30)</f>
        <v>NULL</v>
      </c>
      <c r="BW30" t="str">
        <f>IF(buildings!BW30="","NULL",buildings!BW30)</f>
        <v>R32EU15</v>
      </c>
      <c r="BX30" t="str">
        <f>IF(buildings!BX30="","NULL",buildings!BX30)</f>
        <v>R5.2OECD</v>
      </c>
      <c r="BY30" t="str">
        <f>IF(buildings!BY30="","NULL",buildings!BY30)</f>
        <v>R_unspecified</v>
      </c>
      <c r="BZ30" t="str">
        <f>IF(buildings!BZ30="","NULL",buildings!BZ30)</f>
        <v>Unspecified</v>
      </c>
      <c r="CA30" t="str">
        <f>IF(buildings!CA30="","NULL",buildings!CA30)</f>
        <v>Standard</v>
      </c>
      <c r="CB30" t="str">
        <f>IF(buildings!CB30="","NULL",buildings!CB30)</f>
        <v>real-world single case study</v>
      </c>
      <c r="CC30" t="str">
        <f>IF(buildings!CC30="","NULL",buildings!CC30)</f>
        <v>RU</v>
      </c>
      <c r="CD30" t="str">
        <f>IF(buildings!CD30="","NULL",buildings!CD30)</f>
        <v>U</v>
      </c>
      <c r="CE30" t="str">
        <f>IF(buildings!CE30="","NULL",buildings!CE30)</f>
        <v>OECD_EU15</v>
      </c>
    </row>
    <row r="31" spans="1:83">
      <c r="A31">
        <f>IF(buildings!A31="","NA",buildings!A31)</f>
        <v>29</v>
      </c>
      <c r="B31" t="str">
        <f>IF(buildings!B31="","NA",buildings!B31)</f>
        <v>Austria</v>
      </c>
      <c r="C31" t="str">
        <f>IF(buildings!C31="","NA",buildings!C31)</f>
        <v>Vienna</v>
      </c>
      <c r="D31">
        <f>IF(buildings!D31="","NA",buildings!D31)</f>
        <v>1946</v>
      </c>
      <c r="E31">
        <f>IF(buildings!E31="","NA",buildings!E31)</f>
        <v>1977</v>
      </c>
      <c r="F31">
        <f>IF(buildings!F31="","NA",buildings!F31)</f>
        <v>18.281025249999999</v>
      </c>
      <c r="G31">
        <f>IF(buildings!G31="","NA",buildings!G31)</f>
        <v>8.3911690999999997E-2</v>
      </c>
      <c r="H31">
        <f>IF(buildings!H31="","NA",buildings!H31)</f>
        <v>0.105478497</v>
      </c>
      <c r="I31">
        <f>IF(buildings!I31="","NA",buildings!I31)</f>
        <v>1.5922535000000002E-2</v>
      </c>
      <c r="J31">
        <f>IF(buildings!J31="","NA",buildings!J31)</f>
        <v>12.479127249999999</v>
      </c>
      <c r="K31" t="str">
        <f>IF(buildings!K31="","NA",buildings!K31)</f>
        <v>NA</v>
      </c>
      <c r="L31" t="str">
        <f>IF(buildings!L31="","NA",buildings!L31)</f>
        <v>NA</v>
      </c>
      <c r="M31">
        <f>IF(buildings!M31="","NA",buildings!M31)</f>
        <v>878.88723540000001</v>
      </c>
      <c r="N31">
        <f>IF(buildings!N31="","NA",buildings!N31)</f>
        <v>9.8950952460000003</v>
      </c>
      <c r="O31" t="str">
        <f>IF(buildings!O31="","NA",buildings!O31)</f>
        <v>NA</v>
      </c>
      <c r="P31">
        <f>IF(buildings!P31="","NA",buildings!P31)</f>
        <v>474.47983770000002</v>
      </c>
      <c r="Q31">
        <f>IF(buildings!Q31="","NA",buildings!Q31)</f>
        <v>222.64083830000001</v>
      </c>
      <c r="R31">
        <f>IF(buildings!R31="","NA",buildings!R31)</f>
        <v>1.618793264</v>
      </c>
      <c r="S31">
        <f>IF(buildings!S31="","NA",buildings!S31)</f>
        <v>0.466511336</v>
      </c>
      <c r="T31" t="str">
        <f>IF(buildings!T31="","NA",buildings!T31)</f>
        <v>NA</v>
      </c>
      <c r="U31" t="str">
        <f>IF(buildings!U31="","NA",buildings!U31)</f>
        <v>NA</v>
      </c>
      <c r="V31">
        <f>IF(buildings!V31="","NA",buildings!V31)</f>
        <v>0.35199793699999998</v>
      </c>
      <c r="W31" t="str">
        <f>IF(buildings!W31="","NA",buildings!W31)</f>
        <v>NA</v>
      </c>
      <c r="X31">
        <f>IF(buildings!X31="","NA",buildings!X31)</f>
        <v>3.1072612230000001</v>
      </c>
      <c r="Y31" t="str">
        <f>IF(buildings!Y31="","NA",buildings!Y31)</f>
        <v>NA</v>
      </c>
      <c r="Z31" t="str">
        <f>IF(buildings!Z31="","NA",buildings!Z31)</f>
        <v>NA</v>
      </c>
      <c r="AA31">
        <f>IF(buildings!AA31="","NA",buildings!AA31)</f>
        <v>6.3066494950000003</v>
      </c>
      <c r="AB31">
        <f>IF(buildings!AB31="","NA",buildings!AB31)</f>
        <v>2.1685234929999999</v>
      </c>
      <c r="AC31">
        <f>IF(buildings!AC31="","NA",buildings!AC31)</f>
        <v>2.7179640360000001</v>
      </c>
      <c r="AD31" t="str">
        <f>IF(buildings!AD31="","NA",buildings!AD31)</f>
        <v>NA</v>
      </c>
      <c r="AE31" t="str">
        <f>IF(buildings!AE31="","NA",buildings!AE31)</f>
        <v>NA</v>
      </c>
      <c r="AF31">
        <f>IF(buildings!AF31="","NA",buildings!AF31)</f>
        <v>9.4547546999999996E-2</v>
      </c>
      <c r="AG31" t="str">
        <f>IF(buildings!AG31="","NA",buildings!AG31)</f>
        <v>NA</v>
      </c>
      <c r="AH31" t="str">
        <f>IF(buildings!AH31="","NA",buildings!AH31)</f>
        <v>NA</v>
      </c>
      <c r="AI31">
        <f>IF(buildings!AI31="","NA",buildings!AI31)</f>
        <v>1.618793264</v>
      </c>
      <c r="AJ31" t="str">
        <f>IF(buildings!AJ31="","NA",buildings!AJ31)</f>
        <v>NA</v>
      </c>
      <c r="AK31" t="str">
        <f>IF(buildings!AK31="","NA",buildings!AK31)</f>
        <v>NA</v>
      </c>
      <c r="AL31" t="str">
        <f>IF(buildings!AL31="","NA",buildings!AL31)</f>
        <v>Construction files (nr. 37)</v>
      </c>
      <c r="AM31">
        <f>IF(buildings!AM31="","NA",buildings!AM31)</f>
        <v>3.2</v>
      </c>
      <c r="AN31" t="str">
        <f>IF(buildings!AN31="","NA",buildings!AN31)</f>
        <v>residential</v>
      </c>
      <c r="AO31" t="str">
        <f>IF(buildings!AO31="","NA",buildings!AO31)</f>
        <v>NA</v>
      </c>
      <c r="AP31" t="str">
        <f>IF(buildings!AP31="","NA",buildings!AP31)</f>
        <v>NULL</v>
      </c>
      <c r="AQ31" t="str">
        <f>IF(buildings!AQ31="","NA",buildings!AQ31)</f>
        <v>urban</v>
      </c>
      <c r="AR31" t="str">
        <f>IF(buildings!AR31="","NA",buildings!AR31)</f>
        <v>gross</v>
      </c>
      <c r="AS31" t="str">
        <f>IF(buildings!AS31="","NA",buildings!AS31)</f>
        <v>Kleemann, Fritz; Lederer, Jakob; Rechberger, Helmut; Fellner, Johann</v>
      </c>
      <c r="AT31">
        <f>IF(buildings!AT31="","NA",buildings!AT31)</f>
        <v>2016</v>
      </c>
      <c r="AU31" t="str">
        <f>IF(buildings!AU31="","NA",buildings!AU31)</f>
        <v>GIS‐based Analysis of Vienna's Material Stock in Buildings</v>
      </c>
      <c r="AV31" t="str">
        <f>IF(buildings!AV31="","NA",buildings!AV31)</f>
        <v>Journal of Industrial Ecology</v>
      </c>
      <c r="AW31" t="str">
        <f>IF(buildings!AW31="","NA",buildings!AW31)</f>
        <v>Copyright Elsevier</v>
      </c>
      <c r="AX31" t="str">
        <f>IF(buildings!AX31="","NA",buildings!AX31)</f>
        <v>10.1111/jiec.12446</v>
      </c>
      <c r="AY31" t="str">
        <f>IF(buildings!AY31="","NA",buildings!AY31)</f>
        <v>https://doi.org/10.1111/jiec.12446</v>
      </c>
      <c r="AZ31" t="str">
        <f>IF(buildings!AZ31="","NULL",buildings!AZ31)</f>
        <v>NULL</v>
      </c>
      <c r="BA31" t="str">
        <f>IF(buildings!BA31="","NULL",buildings!BA31)</f>
        <v xml:space="preserve">Personal communication by the author. Data based and converted from Kleemann et al. 2016. No. of floors calculated by author. </v>
      </c>
      <c r="BB31" t="str">
        <f>IF(buildings!BB31="","NULL",buildings!BB31)</f>
        <v>Summed "slag fill" and "mineral fill", "bricks" and "foamed clay bricks", "mineral wool" and "mineral wool board". Considered "cement asbestos" as "cement", "laminate" as "other".</v>
      </c>
      <c r="BC31" t="str">
        <f>IF(buildings!BC31="","NULL",buildings!BC31)</f>
        <v>NULL</v>
      </c>
      <c r="BD31" t="str">
        <f>IF(buildings!BD31="","NULL",buildings!BD31)</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31" t="str">
        <f>IF(buildings!BE31="","NULL",buildings!BE31)</f>
        <v>Heeren and Fishman</v>
      </c>
      <c r="BF31" t="str">
        <f>IF(buildings!BF31="","NULL",buildings!BF31)</f>
        <v>Europe</v>
      </c>
      <c r="BG31" t="str">
        <f>IF(buildings!BG31="","NULL",buildings!BG31)</f>
        <v>Cfb</v>
      </c>
      <c r="BH31">
        <f>IF(buildings!BH31="","NULL",buildings!BH31)</f>
        <v>5362</v>
      </c>
      <c r="BI31">
        <f>IF(buildings!BI31="","NULL",buildings!BI31)</f>
        <v>4039.855</v>
      </c>
      <c r="BJ31">
        <f>IF(buildings!BJ31="","NULL",buildings!BJ31)</f>
        <v>4169.8252499999999</v>
      </c>
      <c r="BK31">
        <f>IF(buildings!BK31="","NULL",buildings!BK31)</f>
        <v>90.964997499999996</v>
      </c>
      <c r="BL31">
        <f>IF(buildings!BL31="","NULL",buildings!BL31)</f>
        <v>77.550002500000005</v>
      </c>
      <c r="BM31">
        <f>IF(buildings!BM31="","NULL",buildings!BM31)</f>
        <v>82445</v>
      </c>
      <c r="BN31">
        <f>IF(buildings!BN31="","NULL",buildings!BN31)</f>
        <v>7000</v>
      </c>
      <c r="BO31" t="str">
        <f>IF(buildings!BO31="","NULL",buildings!BO31)</f>
        <v>NA</v>
      </c>
      <c r="BP31">
        <f>IF(buildings!BP31="","NULL",buildings!BP31)</f>
        <v>7568</v>
      </c>
      <c r="BQ31">
        <f>IF(buildings!BQ31="","NULL",buildings!BQ31)</f>
        <v>0.63600000000000001</v>
      </c>
      <c r="BR31">
        <f>IF(buildings!BR31="","NULL",buildings!BR31)</f>
        <v>0.65300000000000002</v>
      </c>
      <c r="BS31">
        <f>IF(buildings!BS31="","NULL",buildings!BS31)</f>
        <v>2352</v>
      </c>
      <c r="BT31">
        <f>IF(buildings!BT31="","NULL",buildings!BT31)</f>
        <v>17362</v>
      </c>
      <c r="BU31" t="str">
        <f>IF(buildings!BU31="","NULL",buildings!BU31)</f>
        <v>NULL</v>
      </c>
      <c r="BV31" t="str">
        <f>IF(buildings!BV31="","NULL",buildings!BV31)</f>
        <v>NULL</v>
      </c>
      <c r="BW31" t="str">
        <f>IF(buildings!BW31="","NULL",buildings!BW31)</f>
        <v>R32EU15</v>
      </c>
      <c r="BX31" t="str">
        <f>IF(buildings!BX31="","NULL",buildings!BX31)</f>
        <v>R5.2OECD</v>
      </c>
      <c r="BY31" t="str">
        <f>IF(buildings!BY31="","NULL",buildings!BY31)</f>
        <v>R_unspecified</v>
      </c>
      <c r="BZ31" t="str">
        <f>IF(buildings!BZ31="","NULL",buildings!BZ31)</f>
        <v>Unspecified</v>
      </c>
      <c r="CA31" t="str">
        <f>IF(buildings!CA31="","NULL",buildings!CA31)</f>
        <v>Standard</v>
      </c>
      <c r="CB31" t="str">
        <f>IF(buildings!CB31="","NULL",buildings!CB31)</f>
        <v>real-world single case study</v>
      </c>
      <c r="CC31" t="str">
        <f>IF(buildings!CC31="","NULL",buildings!CC31)</f>
        <v>RU</v>
      </c>
      <c r="CD31" t="str">
        <f>IF(buildings!CD31="","NULL",buildings!CD31)</f>
        <v>U</v>
      </c>
      <c r="CE31" t="str">
        <f>IF(buildings!CE31="","NULL",buildings!CE31)</f>
        <v>OECD_EU15</v>
      </c>
    </row>
    <row r="32" spans="1:83">
      <c r="A32">
        <f>IF(buildings!A32="","NA",buildings!A32)</f>
        <v>30</v>
      </c>
      <c r="B32" t="str">
        <f>IF(buildings!B32="","NA",buildings!B32)</f>
        <v>Austria</v>
      </c>
      <c r="C32" t="str">
        <f>IF(buildings!C32="","NA",buildings!C32)</f>
        <v>Vienna</v>
      </c>
      <c r="D32">
        <f>IF(buildings!D32="","NA",buildings!D32)</f>
        <v>1946</v>
      </c>
      <c r="E32">
        <f>IF(buildings!E32="","NA",buildings!E32)</f>
        <v>1977</v>
      </c>
      <c r="F32">
        <f>IF(buildings!F32="","NA",buildings!F32)</f>
        <v>24.07256572</v>
      </c>
      <c r="G32">
        <f>IF(buildings!G32="","NA",buildings!G32)</f>
        <v>7.6628173999999993E-2</v>
      </c>
      <c r="H32">
        <f>IF(buildings!H32="","NA",buildings!H32)</f>
        <v>9.6322985E-2</v>
      </c>
      <c r="I32">
        <f>IF(buildings!I32="","NA",buildings!I32)</f>
        <v>1.4540462000000001E-2</v>
      </c>
      <c r="J32">
        <f>IF(buildings!J32="","NA",buildings!J32)</f>
        <v>17.093455710000001</v>
      </c>
      <c r="K32" t="str">
        <f>IF(buildings!K32="","NA",buildings!K32)</f>
        <v>NA</v>
      </c>
      <c r="L32" t="str">
        <f>IF(buildings!L32="","NA",buildings!L32)</f>
        <v>NA</v>
      </c>
      <c r="M32">
        <f>IF(buildings!M32="","NA",buildings!M32)</f>
        <v>670.92629599999998</v>
      </c>
      <c r="N32">
        <f>IF(buildings!N32="","NA",buildings!N32)</f>
        <v>0</v>
      </c>
      <c r="O32" t="str">
        <f>IF(buildings!O32="","NA",buildings!O32)</f>
        <v>NA</v>
      </c>
      <c r="P32">
        <f>IF(buildings!P32="","NA",buildings!P32)</f>
        <v>860.78914629999997</v>
      </c>
      <c r="Q32">
        <f>IF(buildings!Q32="","NA",buildings!Q32)</f>
        <v>284.34107440000002</v>
      </c>
      <c r="R32">
        <f>IF(buildings!R32="","NA",buildings!R32)</f>
        <v>1.478282342</v>
      </c>
      <c r="S32">
        <f>IF(buildings!S32="","NA",buildings!S32)</f>
        <v>0.42601824799999999</v>
      </c>
      <c r="T32" t="str">
        <f>IF(buildings!T32="","NA",buildings!T32)</f>
        <v>NA</v>
      </c>
      <c r="U32" t="str">
        <f>IF(buildings!U32="","NA",buildings!U32)</f>
        <v>NA</v>
      </c>
      <c r="V32">
        <f>IF(buildings!V32="","NA",buildings!V32)</f>
        <v>0.321444589</v>
      </c>
      <c r="W32" t="str">
        <f>IF(buildings!W32="","NA",buildings!W32)</f>
        <v>NA</v>
      </c>
      <c r="X32" t="str">
        <f>IF(buildings!X32="","NA",buildings!X32)</f>
        <v>NA</v>
      </c>
      <c r="Y32" t="str">
        <f>IF(buildings!Y32="","NA",buildings!Y32)</f>
        <v>NA</v>
      </c>
      <c r="Z32" t="str">
        <f>IF(buildings!Z32="","NA",buildings!Z32)</f>
        <v>NA</v>
      </c>
      <c r="AA32">
        <f>IF(buildings!AA32="","NA",buildings!AA32)</f>
        <v>5.7592336150000003</v>
      </c>
      <c r="AB32">
        <f>IF(buildings!AB32="","NA",buildings!AB32)</f>
        <v>0.52349770699999998</v>
      </c>
      <c r="AC32">
        <f>IF(buildings!AC32="","NA",buildings!AC32)</f>
        <v>2.4820453159999998</v>
      </c>
      <c r="AD32" t="str">
        <f>IF(buildings!AD32="","NA",buildings!AD32)</f>
        <v>NA</v>
      </c>
      <c r="AE32" t="str">
        <f>IF(buildings!AE32="","NA",buildings!AE32)</f>
        <v>NA</v>
      </c>
      <c r="AF32">
        <f>IF(buildings!AF32="","NA",buildings!AF32)</f>
        <v>8.6340840000000002E-2</v>
      </c>
      <c r="AG32" t="str">
        <f>IF(buildings!AG32="","NA",buildings!AG32)</f>
        <v>NA</v>
      </c>
      <c r="AH32" t="str">
        <f>IF(buildings!AH32="","NA",buildings!AH32)</f>
        <v>NA</v>
      </c>
      <c r="AI32">
        <f>IF(buildings!AI32="","NA",buildings!AI32)</f>
        <v>1.478282342</v>
      </c>
      <c r="AJ32" t="str">
        <f>IF(buildings!AJ32="","NA",buildings!AJ32)</f>
        <v>NA</v>
      </c>
      <c r="AK32" t="str">
        <f>IF(buildings!AK32="","NA",buildings!AK32)</f>
        <v>NA</v>
      </c>
      <c r="AL32" t="str">
        <f>IF(buildings!AL32="","NA",buildings!AL32)</f>
        <v>Construction files (nr. 39)</v>
      </c>
      <c r="AM32">
        <f>IF(buildings!AM32="","NA",buildings!AM32)</f>
        <v>2.9</v>
      </c>
      <c r="AN32" t="str">
        <f>IF(buildings!AN32="","NA",buildings!AN32)</f>
        <v>residential</v>
      </c>
      <c r="AO32" t="str">
        <f>IF(buildings!AO32="","NA",buildings!AO32)</f>
        <v>NA</v>
      </c>
      <c r="AP32" t="str">
        <f>IF(buildings!AP32="","NA",buildings!AP32)</f>
        <v>NULL</v>
      </c>
      <c r="AQ32" t="str">
        <f>IF(buildings!AQ32="","NA",buildings!AQ32)</f>
        <v>urban</v>
      </c>
      <c r="AR32" t="str">
        <f>IF(buildings!AR32="","NA",buildings!AR32)</f>
        <v>gross</v>
      </c>
      <c r="AS32" t="str">
        <f>IF(buildings!AS32="","NA",buildings!AS32)</f>
        <v>Kleemann, Fritz; Lederer, Jakob; Rechberger, Helmut; Fellner, Johann</v>
      </c>
      <c r="AT32">
        <f>IF(buildings!AT32="","NA",buildings!AT32)</f>
        <v>2016</v>
      </c>
      <c r="AU32" t="str">
        <f>IF(buildings!AU32="","NA",buildings!AU32)</f>
        <v>GIS‐based Analysis of Vienna's Material Stock in Buildings</v>
      </c>
      <c r="AV32" t="str">
        <f>IF(buildings!AV32="","NA",buildings!AV32)</f>
        <v>Journal of Industrial Ecology</v>
      </c>
      <c r="AW32" t="str">
        <f>IF(buildings!AW32="","NA",buildings!AW32)</f>
        <v>Copyright Elsevier</v>
      </c>
      <c r="AX32" t="str">
        <f>IF(buildings!AX32="","NA",buildings!AX32)</f>
        <v>10.1111/jiec.12446</v>
      </c>
      <c r="AY32" t="str">
        <f>IF(buildings!AY32="","NA",buildings!AY32)</f>
        <v>https://doi.org/10.1111/jiec.12446</v>
      </c>
      <c r="AZ32" t="str">
        <f>IF(buildings!AZ32="","NULL",buildings!AZ32)</f>
        <v>NULL</v>
      </c>
      <c r="BA32" t="str">
        <f>IF(buildings!BA32="","NULL",buildings!BA32)</f>
        <v xml:space="preserve">Personal communication by the author. Data based and converted from Kleemann et al. 2016. No. of floors calculated by author. </v>
      </c>
      <c r="BB32" t="str">
        <f>IF(buildings!BB32="","NULL",buildings!BB32)</f>
        <v>Summed "slag fill" and "mineral fill", "bricks" and "foamed clay bricks", "mineral wool" and "mineral wool board". Considered "cement asbestos" as "cement", "laminate" as "other".</v>
      </c>
      <c r="BC32" t="str">
        <f>IF(buildings!BC32="","NULL",buildings!BC32)</f>
        <v>NULL</v>
      </c>
      <c r="BD32" t="str">
        <f>IF(buildings!BD32="","NULL",buildings!BD32)</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32" t="str">
        <f>IF(buildings!BE32="","NULL",buildings!BE32)</f>
        <v>Heeren and Fishman</v>
      </c>
      <c r="BF32" t="str">
        <f>IF(buildings!BF32="","NULL",buildings!BF32)</f>
        <v>Europe</v>
      </c>
      <c r="BG32" t="str">
        <f>IF(buildings!BG32="","NULL",buildings!BG32)</f>
        <v>Cfb</v>
      </c>
      <c r="BH32">
        <f>IF(buildings!BH32="","NULL",buildings!BH32)</f>
        <v>5362</v>
      </c>
      <c r="BI32">
        <f>IF(buildings!BI32="","NULL",buildings!BI32)</f>
        <v>4039.855</v>
      </c>
      <c r="BJ32">
        <f>IF(buildings!BJ32="","NULL",buildings!BJ32)</f>
        <v>4169.8252499999999</v>
      </c>
      <c r="BK32">
        <f>IF(buildings!BK32="","NULL",buildings!BK32)</f>
        <v>90.964997499999996</v>
      </c>
      <c r="BL32">
        <f>IF(buildings!BL32="","NULL",buildings!BL32)</f>
        <v>77.550002500000005</v>
      </c>
      <c r="BM32">
        <f>IF(buildings!BM32="","NULL",buildings!BM32)</f>
        <v>82445</v>
      </c>
      <c r="BN32">
        <f>IF(buildings!BN32="","NULL",buildings!BN32)</f>
        <v>7000</v>
      </c>
      <c r="BO32" t="str">
        <f>IF(buildings!BO32="","NULL",buildings!BO32)</f>
        <v>NA</v>
      </c>
      <c r="BP32">
        <f>IF(buildings!BP32="","NULL",buildings!BP32)</f>
        <v>7568</v>
      </c>
      <c r="BQ32">
        <f>IF(buildings!BQ32="","NULL",buildings!BQ32)</f>
        <v>0.63600000000000001</v>
      </c>
      <c r="BR32">
        <f>IF(buildings!BR32="","NULL",buildings!BR32)</f>
        <v>0.65300000000000002</v>
      </c>
      <c r="BS32">
        <f>IF(buildings!BS32="","NULL",buildings!BS32)</f>
        <v>2352</v>
      </c>
      <c r="BT32">
        <f>IF(buildings!BT32="","NULL",buildings!BT32)</f>
        <v>17362</v>
      </c>
      <c r="BU32" t="str">
        <f>IF(buildings!BU32="","NULL",buildings!BU32)</f>
        <v>NULL</v>
      </c>
      <c r="BV32" t="str">
        <f>IF(buildings!BV32="","NULL",buildings!BV32)</f>
        <v>NULL</v>
      </c>
      <c r="BW32" t="str">
        <f>IF(buildings!BW32="","NULL",buildings!BW32)</f>
        <v>R32EU15</v>
      </c>
      <c r="BX32" t="str">
        <f>IF(buildings!BX32="","NULL",buildings!BX32)</f>
        <v>R5.2OECD</v>
      </c>
      <c r="BY32" t="str">
        <f>IF(buildings!BY32="","NULL",buildings!BY32)</f>
        <v>R_unspecified</v>
      </c>
      <c r="BZ32" t="str">
        <f>IF(buildings!BZ32="","NULL",buildings!BZ32)</f>
        <v>Unspecified</v>
      </c>
      <c r="CA32" t="str">
        <f>IF(buildings!CA32="","NULL",buildings!CA32)</f>
        <v>Standard</v>
      </c>
      <c r="CB32" t="str">
        <f>IF(buildings!CB32="","NULL",buildings!CB32)</f>
        <v>real-world single case study</v>
      </c>
      <c r="CC32" t="str">
        <f>IF(buildings!CC32="","NULL",buildings!CC32)</f>
        <v>RU</v>
      </c>
      <c r="CD32" t="str">
        <f>IF(buildings!CD32="","NULL",buildings!CD32)</f>
        <v>U</v>
      </c>
      <c r="CE32" t="str">
        <f>IF(buildings!CE32="","NULL",buildings!CE32)</f>
        <v>OECD_EU15</v>
      </c>
    </row>
    <row r="33" spans="1:83">
      <c r="A33">
        <f>IF(buildings!A33="","NA",buildings!A33)</f>
        <v>31</v>
      </c>
      <c r="B33" t="str">
        <f>IF(buildings!B33="","NA",buildings!B33)</f>
        <v>Austria</v>
      </c>
      <c r="C33" t="str">
        <f>IF(buildings!C33="","NA",buildings!C33)</f>
        <v>Vienna</v>
      </c>
      <c r="D33">
        <f>IF(buildings!D33="","NA",buildings!D33)</f>
        <v>1946</v>
      </c>
      <c r="E33">
        <f>IF(buildings!E33="","NA",buildings!E33)</f>
        <v>1977</v>
      </c>
      <c r="F33">
        <f>IF(buildings!F33="","NA",buildings!F33)</f>
        <v>15.71767904</v>
      </c>
      <c r="G33">
        <f>IF(buildings!G33="","NA",buildings!G33)</f>
        <v>8.9457703999999999E-2</v>
      </c>
      <c r="H33">
        <f>IF(buildings!H33="","NA",buildings!H33)</f>
        <v>0.57039714799999996</v>
      </c>
      <c r="I33">
        <f>IF(buildings!I33="","NA",buildings!I33)</f>
        <v>1.6974909999999999E-2</v>
      </c>
      <c r="J33">
        <f>IF(buildings!J33="","NA",buildings!J33)</f>
        <v>43.511961939999999</v>
      </c>
      <c r="K33" t="str">
        <f>IF(buildings!K33="","NA",buildings!K33)</f>
        <v>NA</v>
      </c>
      <c r="L33" t="str">
        <f>IF(buildings!L33="","NA",buildings!L33)</f>
        <v>NA</v>
      </c>
      <c r="M33">
        <f>IF(buildings!M33="","NA",buildings!M33)</f>
        <v>326.97932250000002</v>
      </c>
      <c r="N33">
        <f>IF(buildings!N33="","NA",buildings!N33)</f>
        <v>11.849913770000001</v>
      </c>
      <c r="O33" t="str">
        <f>IF(buildings!O33="","NA",buildings!O33)</f>
        <v>NA</v>
      </c>
      <c r="P33">
        <f>IF(buildings!P33="","NA",buildings!P33)</f>
        <v>190.11716129999999</v>
      </c>
      <c r="Q33">
        <f>IF(buildings!Q33="","NA",buildings!Q33)</f>
        <v>45.01929749</v>
      </c>
      <c r="R33">
        <f>IF(buildings!R33="","NA",buildings!R33)</f>
        <v>1.7257848849999999</v>
      </c>
      <c r="S33">
        <f>IF(buildings!S33="","NA",buildings!S33)</f>
        <v>0.49734467599999999</v>
      </c>
      <c r="T33" t="str">
        <f>IF(buildings!T33="","NA",buildings!T33)</f>
        <v>NA</v>
      </c>
      <c r="U33" t="str">
        <f>IF(buildings!U33="","NA",buildings!U33)</f>
        <v>NA</v>
      </c>
      <c r="V33">
        <f>IF(buildings!V33="","NA",buildings!V33)</f>
        <v>0.37526269299999998</v>
      </c>
      <c r="W33" t="str">
        <f>IF(buildings!W33="","NA",buildings!W33)</f>
        <v>NA</v>
      </c>
      <c r="X33">
        <f>IF(buildings!X33="","NA",buildings!X33)</f>
        <v>3.4904201239999999</v>
      </c>
      <c r="Y33" t="str">
        <f>IF(buildings!Y33="","NA",buildings!Y33)</f>
        <v>NA</v>
      </c>
      <c r="Z33" t="str">
        <f>IF(buildings!Z33="","NA",buildings!Z33)</f>
        <v>NA</v>
      </c>
      <c r="AA33">
        <f>IF(buildings!AA33="","NA",buildings!AA33)</f>
        <v>6.7234776780000001</v>
      </c>
      <c r="AB33">
        <f>IF(buildings!AB33="","NA",buildings!AB33)</f>
        <v>9.745368568</v>
      </c>
      <c r="AC33">
        <f>IF(buildings!AC33="","NA",buildings!AC33)</f>
        <v>2.8976036380000001</v>
      </c>
      <c r="AD33" t="str">
        <f>IF(buildings!AD33="","NA",buildings!AD33)</f>
        <v>NA</v>
      </c>
      <c r="AE33" t="str">
        <f>IF(buildings!AE33="","NA",buildings!AE33)</f>
        <v>NA</v>
      </c>
      <c r="AF33">
        <f>IF(buildings!AF33="","NA",buildings!AF33)</f>
        <v>0.10079652</v>
      </c>
      <c r="AG33" t="str">
        <f>IF(buildings!AG33="","NA",buildings!AG33)</f>
        <v>NA</v>
      </c>
      <c r="AH33">
        <f>IF(buildings!AH33="","NA",buildings!AH33)</f>
        <v>4.1666666670000003</v>
      </c>
      <c r="AI33">
        <f>IF(buildings!AI33="","NA",buildings!AI33)</f>
        <v>1.7257848849999999</v>
      </c>
      <c r="AJ33" t="str">
        <f>IF(buildings!AJ33="","NA",buildings!AJ33)</f>
        <v>NA</v>
      </c>
      <c r="AK33" t="str">
        <f>IF(buildings!AK33="","NA",buildings!AK33)</f>
        <v>NA</v>
      </c>
      <c r="AL33" t="str">
        <f>IF(buildings!AL33="","NA",buildings!AL33)</f>
        <v>Construction files (nr. 40)</v>
      </c>
      <c r="AM33">
        <f>IF(buildings!AM33="","NA",buildings!AM33)</f>
        <v>3.4</v>
      </c>
      <c r="AN33" t="str">
        <f>IF(buildings!AN33="","NA",buildings!AN33)</f>
        <v>residential</v>
      </c>
      <c r="AO33" t="str">
        <f>IF(buildings!AO33="","NA",buildings!AO33)</f>
        <v>NA</v>
      </c>
      <c r="AP33" t="str">
        <f>IF(buildings!AP33="","NA",buildings!AP33)</f>
        <v>NULL</v>
      </c>
      <c r="AQ33" t="str">
        <f>IF(buildings!AQ33="","NA",buildings!AQ33)</f>
        <v>urban</v>
      </c>
      <c r="AR33" t="str">
        <f>IF(buildings!AR33="","NA",buildings!AR33)</f>
        <v>gross</v>
      </c>
      <c r="AS33" t="str">
        <f>IF(buildings!AS33="","NA",buildings!AS33)</f>
        <v>Kleemann, Fritz; Lederer, Jakob; Rechberger, Helmut; Fellner, Johann</v>
      </c>
      <c r="AT33">
        <f>IF(buildings!AT33="","NA",buildings!AT33)</f>
        <v>2016</v>
      </c>
      <c r="AU33" t="str">
        <f>IF(buildings!AU33="","NA",buildings!AU33)</f>
        <v>GIS‐based Analysis of Vienna's Material Stock in Buildings</v>
      </c>
      <c r="AV33" t="str">
        <f>IF(buildings!AV33="","NA",buildings!AV33)</f>
        <v>Journal of Industrial Ecology</v>
      </c>
      <c r="AW33" t="str">
        <f>IF(buildings!AW33="","NA",buildings!AW33)</f>
        <v>Copyright Elsevier</v>
      </c>
      <c r="AX33" t="str">
        <f>IF(buildings!AX33="","NA",buildings!AX33)</f>
        <v>10.1111/jiec.12446</v>
      </c>
      <c r="AY33" t="str">
        <f>IF(buildings!AY33="","NA",buildings!AY33)</f>
        <v>https://doi.org/10.1111/jiec.12446</v>
      </c>
      <c r="AZ33" t="str">
        <f>IF(buildings!AZ33="","NULL",buildings!AZ33)</f>
        <v>NULL</v>
      </c>
      <c r="BA33" t="str">
        <f>IF(buildings!BA33="","NULL",buildings!BA33)</f>
        <v xml:space="preserve">Personal communication by the author. Data based and converted from Kleemann et al. 2016. No. of floors calculated by author. </v>
      </c>
      <c r="BB33" t="str">
        <f>IF(buildings!BB33="","NULL",buildings!BB33)</f>
        <v>Summed "slag fill" and "mineral fill", "bricks" and "foamed clay bricks", "mineral wool" and "mineral wool board". Considered "cement asbestos" as "cement", "laminate" as "other".</v>
      </c>
      <c r="BC33" t="str">
        <f>IF(buildings!BC33="","NULL",buildings!BC33)</f>
        <v>NULL</v>
      </c>
      <c r="BD33" t="str">
        <f>IF(buildings!BD33="","NULL",buildings!BD33)</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33" t="str">
        <f>IF(buildings!BE33="","NULL",buildings!BE33)</f>
        <v>Heeren and Fishman</v>
      </c>
      <c r="BF33" t="str">
        <f>IF(buildings!BF33="","NULL",buildings!BF33)</f>
        <v>Europe</v>
      </c>
      <c r="BG33" t="str">
        <f>IF(buildings!BG33="","NULL",buildings!BG33)</f>
        <v>Cfb</v>
      </c>
      <c r="BH33">
        <f>IF(buildings!BH33="","NULL",buildings!BH33)</f>
        <v>5362</v>
      </c>
      <c r="BI33">
        <f>IF(buildings!BI33="","NULL",buildings!BI33)</f>
        <v>4039.855</v>
      </c>
      <c r="BJ33">
        <f>IF(buildings!BJ33="","NULL",buildings!BJ33)</f>
        <v>4169.8252499999999</v>
      </c>
      <c r="BK33">
        <f>IF(buildings!BK33="","NULL",buildings!BK33)</f>
        <v>90.964997499999996</v>
      </c>
      <c r="BL33">
        <f>IF(buildings!BL33="","NULL",buildings!BL33)</f>
        <v>77.550002500000005</v>
      </c>
      <c r="BM33">
        <f>IF(buildings!BM33="","NULL",buildings!BM33)</f>
        <v>82445</v>
      </c>
      <c r="BN33">
        <f>IF(buildings!BN33="","NULL",buildings!BN33)</f>
        <v>7000</v>
      </c>
      <c r="BO33" t="str">
        <f>IF(buildings!BO33="","NULL",buildings!BO33)</f>
        <v>NA</v>
      </c>
      <c r="BP33">
        <f>IF(buildings!BP33="","NULL",buildings!BP33)</f>
        <v>7568</v>
      </c>
      <c r="BQ33">
        <f>IF(buildings!BQ33="","NULL",buildings!BQ33)</f>
        <v>0.63600000000000001</v>
      </c>
      <c r="BR33">
        <f>IF(buildings!BR33="","NULL",buildings!BR33)</f>
        <v>0.65300000000000002</v>
      </c>
      <c r="BS33">
        <f>IF(buildings!BS33="","NULL",buildings!BS33)</f>
        <v>2352</v>
      </c>
      <c r="BT33">
        <f>IF(buildings!BT33="","NULL",buildings!BT33)</f>
        <v>17362</v>
      </c>
      <c r="BU33" t="str">
        <f>IF(buildings!BU33="","NULL",buildings!BU33)</f>
        <v>NULL</v>
      </c>
      <c r="BV33" t="str">
        <f>IF(buildings!BV33="","NULL",buildings!BV33)</f>
        <v>NULL</v>
      </c>
      <c r="BW33" t="str">
        <f>IF(buildings!BW33="","NULL",buildings!BW33)</f>
        <v>R32EU15</v>
      </c>
      <c r="BX33" t="str">
        <f>IF(buildings!BX33="","NULL",buildings!BX33)</f>
        <v>R5.2OECD</v>
      </c>
      <c r="BY33" t="str">
        <f>IF(buildings!BY33="","NULL",buildings!BY33)</f>
        <v>R_unspecified</v>
      </c>
      <c r="BZ33" t="str">
        <f>IF(buildings!BZ33="","NULL",buildings!BZ33)</f>
        <v>Unspecified</v>
      </c>
      <c r="CA33" t="str">
        <f>IF(buildings!CA33="","NULL",buildings!CA33)</f>
        <v>Standard</v>
      </c>
      <c r="CB33" t="str">
        <f>IF(buildings!CB33="","NULL",buildings!CB33)</f>
        <v>real-world single case study</v>
      </c>
      <c r="CC33" t="str">
        <f>IF(buildings!CC33="","NULL",buildings!CC33)</f>
        <v>RU</v>
      </c>
      <c r="CD33" t="str">
        <f>IF(buildings!CD33="","NULL",buildings!CD33)</f>
        <v>U</v>
      </c>
      <c r="CE33" t="str">
        <f>IF(buildings!CE33="","NULL",buildings!CE33)</f>
        <v>OECD_EU15</v>
      </c>
    </row>
    <row r="34" spans="1:83">
      <c r="A34">
        <f>IF(buildings!A34="","NA",buildings!A34)</f>
        <v>32</v>
      </c>
      <c r="B34" t="str">
        <f>IF(buildings!B34="","NA",buildings!B34)</f>
        <v>Austria</v>
      </c>
      <c r="C34" t="str">
        <f>IF(buildings!C34="","NA",buildings!C34)</f>
        <v>Vienna</v>
      </c>
      <c r="D34">
        <f>IF(buildings!D34="","NA",buildings!D34)</f>
        <v>1946</v>
      </c>
      <c r="E34">
        <f>IF(buildings!E34="","NA",buildings!E34)</f>
        <v>1977</v>
      </c>
      <c r="F34">
        <f>IF(buildings!F34="","NA",buildings!F34)</f>
        <v>9.6217967069999997</v>
      </c>
      <c r="G34">
        <f>IF(buildings!G34="","NA",buildings!G34)</f>
        <v>7.7128582000000001E-2</v>
      </c>
      <c r="H34">
        <f>IF(buildings!H34="","NA",buildings!H34)</f>
        <v>9.6952008000000006E-2</v>
      </c>
      <c r="I34">
        <f>IF(buildings!I34="","NA",buildings!I34)</f>
        <v>1.4635417E-2</v>
      </c>
      <c r="J34">
        <f>IF(buildings!J34="","NA",buildings!J34)</f>
        <v>27.577554899999999</v>
      </c>
      <c r="K34" t="str">
        <f>IF(buildings!K34="","NA",buildings!K34)</f>
        <v>NA</v>
      </c>
      <c r="L34" t="str">
        <f>IF(buildings!L34="","NA",buildings!L34)</f>
        <v>NA</v>
      </c>
      <c r="M34">
        <f>IF(buildings!M34="","NA",buildings!M34)</f>
        <v>630.73699999999997</v>
      </c>
      <c r="N34" t="str">
        <f>IF(buildings!N34="","NA",buildings!N34)</f>
        <v>NA</v>
      </c>
      <c r="O34" t="str">
        <f>IF(buildings!O34="","NA",buildings!O34)</f>
        <v>NA</v>
      </c>
      <c r="P34">
        <f>IF(buildings!P34="","NA",buildings!P34)</f>
        <v>552.57387210000002</v>
      </c>
      <c r="Q34">
        <f>IF(buildings!Q34="","NA",buildings!Q34)</f>
        <v>237.49436249999999</v>
      </c>
      <c r="R34">
        <f>IF(buildings!R34="","NA",buildings!R34)</f>
        <v>6.0898206000000003E-2</v>
      </c>
      <c r="S34">
        <f>IF(buildings!S34="","NA",buildings!S34)</f>
        <v>0.42880029400000003</v>
      </c>
      <c r="T34" t="str">
        <f>IF(buildings!T34="","NA",buildings!T34)</f>
        <v>NA</v>
      </c>
      <c r="U34" t="str">
        <f>IF(buildings!U34="","NA",buildings!U34)</f>
        <v>NA</v>
      </c>
      <c r="V34" t="str">
        <f>IF(buildings!V34="","NA",buildings!V34)</f>
        <v>NA</v>
      </c>
      <c r="W34" t="str">
        <f>IF(buildings!W34="","NA",buildings!W34)</f>
        <v>NA</v>
      </c>
      <c r="X34" t="str">
        <f>IF(buildings!X34="","NA",buildings!X34)</f>
        <v>NA</v>
      </c>
      <c r="Y34" t="str">
        <f>IF(buildings!Y34="","NA",buildings!Y34)</f>
        <v>NA</v>
      </c>
      <c r="Z34" t="str">
        <f>IF(buildings!Z34="","NA",buildings!Z34)</f>
        <v>NA</v>
      </c>
      <c r="AA34">
        <f>IF(buildings!AA34="","NA",buildings!AA34)</f>
        <v>5.7968433990000001</v>
      </c>
      <c r="AB34">
        <f>IF(buildings!AB34="","NA",buildings!AB34)</f>
        <v>2.6153927189999999</v>
      </c>
      <c r="AC34">
        <f>IF(buildings!AC34="","NA",buildings!AC34)</f>
        <v>2.4982539290000001</v>
      </c>
      <c r="AD34" t="str">
        <f>IF(buildings!AD34="","NA",buildings!AD34)</f>
        <v>NA</v>
      </c>
      <c r="AE34" t="str">
        <f>IF(buildings!AE34="","NA",buildings!AE34)</f>
        <v>NA</v>
      </c>
      <c r="AF34">
        <f>IF(buildings!AF34="","NA",buildings!AF34)</f>
        <v>8.6904675000000001E-2</v>
      </c>
      <c r="AG34" t="str">
        <f>IF(buildings!AG34="","NA",buildings!AG34)</f>
        <v>NA</v>
      </c>
      <c r="AH34" t="str">
        <f>IF(buildings!AH34="","NA",buildings!AH34)</f>
        <v>NA</v>
      </c>
      <c r="AI34">
        <f>IF(buildings!AI34="","NA",buildings!AI34)</f>
        <v>6.0898206000000003E-2</v>
      </c>
      <c r="AJ34" t="str">
        <f>IF(buildings!AJ34="","NA",buildings!AJ34)</f>
        <v>NA</v>
      </c>
      <c r="AK34" t="str">
        <f>IF(buildings!AK34="","NA",buildings!AK34)</f>
        <v>NA</v>
      </c>
      <c r="AL34" t="str">
        <f>IF(buildings!AL34="","NA",buildings!AL34)</f>
        <v>Construction files (nr. 57)</v>
      </c>
      <c r="AM34">
        <f>IF(buildings!AM34="","NA",buildings!AM34)</f>
        <v>2.9</v>
      </c>
      <c r="AN34" t="str">
        <f>IF(buildings!AN34="","NA",buildings!AN34)</f>
        <v>residential</v>
      </c>
      <c r="AO34" t="str">
        <f>IF(buildings!AO34="","NA",buildings!AO34)</f>
        <v>NA</v>
      </c>
      <c r="AP34" t="str">
        <f>IF(buildings!AP34="","NA",buildings!AP34)</f>
        <v>NULL</v>
      </c>
      <c r="AQ34" t="str">
        <f>IF(buildings!AQ34="","NA",buildings!AQ34)</f>
        <v>urban</v>
      </c>
      <c r="AR34" t="str">
        <f>IF(buildings!AR34="","NA",buildings!AR34)</f>
        <v>gross</v>
      </c>
      <c r="AS34" t="str">
        <f>IF(buildings!AS34="","NA",buildings!AS34)</f>
        <v>Kleemann, Fritz; Lederer, Jakob; Rechberger, Helmut; Fellner, Johann</v>
      </c>
      <c r="AT34">
        <f>IF(buildings!AT34="","NA",buildings!AT34)</f>
        <v>2016</v>
      </c>
      <c r="AU34" t="str">
        <f>IF(buildings!AU34="","NA",buildings!AU34)</f>
        <v>GIS‐based Analysis of Vienna's Material Stock in Buildings</v>
      </c>
      <c r="AV34" t="str">
        <f>IF(buildings!AV34="","NA",buildings!AV34)</f>
        <v>Journal of Industrial Ecology</v>
      </c>
      <c r="AW34" t="str">
        <f>IF(buildings!AW34="","NA",buildings!AW34)</f>
        <v>Copyright Elsevier</v>
      </c>
      <c r="AX34" t="str">
        <f>IF(buildings!AX34="","NA",buildings!AX34)</f>
        <v>10.1111/jiec.12446</v>
      </c>
      <c r="AY34" t="str">
        <f>IF(buildings!AY34="","NA",buildings!AY34)</f>
        <v>https://doi.org/10.1111/jiec.12446</v>
      </c>
      <c r="AZ34" t="str">
        <f>IF(buildings!AZ34="","NULL",buildings!AZ34)</f>
        <v>NULL</v>
      </c>
      <c r="BA34" t="str">
        <f>IF(buildings!BA34="","NULL",buildings!BA34)</f>
        <v xml:space="preserve">Personal communication by the author. Data based and converted from Kleemann et al. 2016. No. of floors calculated by author. </v>
      </c>
      <c r="BB34" t="str">
        <f>IF(buildings!BB34="","NULL",buildings!BB34)</f>
        <v>Summed "slag fill" and "mineral fill", "bricks" and "foamed clay bricks", "mineral wool" and "mineral wool board". Considered "cement asbestos" as "cement", "laminate" as "other".</v>
      </c>
      <c r="BC34" t="str">
        <f>IF(buildings!BC34="","NULL",buildings!BC34)</f>
        <v>NULL</v>
      </c>
      <c r="BD34" t="str">
        <f>IF(buildings!BD34="","NULL",buildings!BD34)</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34" t="str">
        <f>IF(buildings!BE34="","NULL",buildings!BE34)</f>
        <v>Heeren and Fishman</v>
      </c>
      <c r="BF34" t="str">
        <f>IF(buildings!BF34="","NULL",buildings!BF34)</f>
        <v>Europe</v>
      </c>
      <c r="BG34" t="str">
        <f>IF(buildings!BG34="","NULL",buildings!BG34)</f>
        <v>Cfb</v>
      </c>
      <c r="BH34">
        <f>IF(buildings!BH34="","NULL",buildings!BH34)</f>
        <v>5362</v>
      </c>
      <c r="BI34">
        <f>IF(buildings!BI34="","NULL",buildings!BI34)</f>
        <v>4039.855</v>
      </c>
      <c r="BJ34">
        <f>IF(buildings!BJ34="","NULL",buildings!BJ34)</f>
        <v>4169.8252499999999</v>
      </c>
      <c r="BK34">
        <f>IF(buildings!BK34="","NULL",buildings!BK34)</f>
        <v>90.964997499999996</v>
      </c>
      <c r="BL34">
        <f>IF(buildings!BL34="","NULL",buildings!BL34)</f>
        <v>77.550002500000005</v>
      </c>
      <c r="BM34">
        <f>IF(buildings!BM34="","NULL",buildings!BM34)</f>
        <v>82445</v>
      </c>
      <c r="BN34">
        <f>IF(buildings!BN34="","NULL",buildings!BN34)</f>
        <v>7000</v>
      </c>
      <c r="BO34" t="str">
        <f>IF(buildings!BO34="","NULL",buildings!BO34)</f>
        <v>NA</v>
      </c>
      <c r="BP34">
        <f>IF(buildings!BP34="","NULL",buildings!BP34)</f>
        <v>7568</v>
      </c>
      <c r="BQ34">
        <f>IF(buildings!BQ34="","NULL",buildings!BQ34)</f>
        <v>0.63600000000000001</v>
      </c>
      <c r="BR34">
        <f>IF(buildings!BR34="","NULL",buildings!BR34)</f>
        <v>0.65300000000000002</v>
      </c>
      <c r="BS34">
        <f>IF(buildings!BS34="","NULL",buildings!BS34)</f>
        <v>2352</v>
      </c>
      <c r="BT34">
        <f>IF(buildings!BT34="","NULL",buildings!BT34)</f>
        <v>17362</v>
      </c>
      <c r="BU34" t="str">
        <f>IF(buildings!BU34="","NULL",buildings!BU34)</f>
        <v>NULL</v>
      </c>
      <c r="BV34" t="str">
        <f>IF(buildings!BV34="","NULL",buildings!BV34)</f>
        <v>NULL</v>
      </c>
      <c r="BW34" t="str">
        <f>IF(buildings!BW34="","NULL",buildings!BW34)</f>
        <v>R32EU15</v>
      </c>
      <c r="BX34" t="str">
        <f>IF(buildings!BX34="","NULL",buildings!BX34)</f>
        <v>R5.2OECD</v>
      </c>
      <c r="BY34" t="str">
        <f>IF(buildings!BY34="","NULL",buildings!BY34)</f>
        <v>R_unspecified</v>
      </c>
      <c r="BZ34" t="str">
        <f>IF(buildings!BZ34="","NULL",buildings!BZ34)</f>
        <v>Unspecified</v>
      </c>
      <c r="CA34" t="str">
        <f>IF(buildings!CA34="","NULL",buildings!CA34)</f>
        <v>Standard</v>
      </c>
      <c r="CB34" t="str">
        <f>IF(buildings!CB34="","NULL",buildings!CB34)</f>
        <v>real-world single case study</v>
      </c>
      <c r="CC34" t="str">
        <f>IF(buildings!CC34="","NULL",buildings!CC34)</f>
        <v>RU</v>
      </c>
      <c r="CD34" t="str">
        <f>IF(buildings!CD34="","NULL",buildings!CD34)</f>
        <v>U</v>
      </c>
      <c r="CE34" t="str">
        <f>IF(buildings!CE34="","NULL",buildings!CE34)</f>
        <v>OECD_EU15</v>
      </c>
    </row>
    <row r="35" spans="1:83">
      <c r="A35">
        <f>IF(buildings!A35="","NA",buildings!A35)</f>
        <v>33</v>
      </c>
      <c r="B35" t="str">
        <f>IF(buildings!B35="","NA",buildings!B35)</f>
        <v>Austria</v>
      </c>
      <c r="C35" t="str">
        <f>IF(buildings!C35="","NA",buildings!C35)</f>
        <v>Vienna</v>
      </c>
      <c r="D35">
        <f>IF(buildings!D35="","NA",buildings!D35)</f>
        <v>1946</v>
      </c>
      <c r="E35">
        <f>IF(buildings!E35="","NA",buildings!E35)</f>
        <v>1977</v>
      </c>
      <c r="F35">
        <f>IF(buildings!F35="","NA",buildings!F35)</f>
        <v>11.637102459999999</v>
      </c>
      <c r="G35">
        <f>IF(buildings!G35="","NA",buildings!G35)</f>
        <v>6.6572379000000001E-2</v>
      </c>
      <c r="H35">
        <f>IF(buildings!H35="","NA",buildings!H35)</f>
        <v>8.3682671E-2</v>
      </c>
      <c r="I35">
        <f>IF(buildings!I35="","NA",buildings!I35)</f>
        <v>2.0211745E-2</v>
      </c>
      <c r="J35">
        <f>IF(buildings!J35="","NA",buildings!J35)</f>
        <v>63.752702980000002</v>
      </c>
      <c r="K35" t="str">
        <f>IF(buildings!K35="","NA",buildings!K35)</f>
        <v>NA</v>
      </c>
      <c r="L35" t="str">
        <f>IF(buildings!L35="","NA",buildings!L35)</f>
        <v>NA</v>
      </c>
      <c r="M35">
        <f>IF(buildings!M35="","NA",buildings!M35)</f>
        <v>365.0595424</v>
      </c>
      <c r="N35" t="str">
        <f>IF(buildings!N35="","NA",buildings!N35)</f>
        <v>NA</v>
      </c>
      <c r="O35" t="str">
        <f>IF(buildings!O35="","NA",buildings!O35)</f>
        <v>NA</v>
      </c>
      <c r="P35">
        <f>IF(buildings!P35="","NA",buildings!P35)</f>
        <v>236.35887539999999</v>
      </c>
      <c r="Q35">
        <f>IF(buildings!Q35="","NA",buildings!Q35)</f>
        <v>51.994999999999997</v>
      </c>
      <c r="R35">
        <f>IF(buildings!R35="","NA",buildings!R35)</f>
        <v>1.284289676</v>
      </c>
      <c r="S35">
        <f>IF(buildings!S35="","NA",buildings!S35)</f>
        <v>0.37011254300000002</v>
      </c>
      <c r="T35" t="str">
        <f>IF(buildings!T35="","NA",buildings!T35)</f>
        <v>NA</v>
      </c>
      <c r="U35" t="str">
        <f>IF(buildings!U35="","NA",buildings!U35)</f>
        <v>NA</v>
      </c>
      <c r="V35">
        <f>IF(buildings!V35="","NA",buildings!V35)</f>
        <v>0.27926192100000002</v>
      </c>
      <c r="W35" t="str">
        <f>IF(buildings!W35="","NA",buildings!W35)</f>
        <v>NA</v>
      </c>
      <c r="X35" t="str">
        <f>IF(buildings!X35="","NA",buildings!X35)</f>
        <v>NA</v>
      </c>
      <c r="Y35" t="str">
        <f>IF(buildings!Y35="","NA",buildings!Y35)</f>
        <v>NA</v>
      </c>
      <c r="Z35" t="str">
        <f>IF(buildings!Z35="","NA",buildings!Z35)</f>
        <v>NA</v>
      </c>
      <c r="AA35">
        <f>IF(buildings!AA35="","NA",buildings!AA35)</f>
        <v>5.0034584510000002</v>
      </c>
      <c r="AB35">
        <f>IF(buildings!AB35="","NA",buildings!AB35)</f>
        <v>1.0931199009999999</v>
      </c>
      <c r="AC35">
        <f>IF(buildings!AC35="","NA",buildings!AC35)</f>
        <v>2.1563304149999998</v>
      </c>
      <c r="AD35" t="str">
        <f>IF(buildings!AD35="","NA",buildings!AD35)</f>
        <v>NA</v>
      </c>
      <c r="AE35" t="str">
        <f>IF(buildings!AE35="","NA",buildings!AE35)</f>
        <v>NA</v>
      </c>
      <c r="AF35">
        <f>IF(buildings!AF35="","NA",buildings!AF35)</f>
        <v>7.5010466999999997E-2</v>
      </c>
      <c r="AG35" t="str">
        <f>IF(buildings!AG35="","NA",buildings!AG35)</f>
        <v>NA</v>
      </c>
      <c r="AH35" t="str">
        <f>IF(buildings!AH35="","NA",buildings!AH35)</f>
        <v>NA</v>
      </c>
      <c r="AI35">
        <f>IF(buildings!AI35="","NA",buildings!AI35)</f>
        <v>1.284289676</v>
      </c>
      <c r="AJ35" t="str">
        <f>IF(buildings!AJ35="","NA",buildings!AJ35)</f>
        <v>NA</v>
      </c>
      <c r="AK35" t="str">
        <f>IF(buildings!AK35="","NA",buildings!AK35)</f>
        <v>NA</v>
      </c>
      <c r="AL35" t="str">
        <f>IF(buildings!AL35="","NA",buildings!AL35)</f>
        <v>Construction files (nr. 63)</v>
      </c>
      <c r="AM35">
        <f>IF(buildings!AM35="","NA",buildings!AM35)</f>
        <v>2.5</v>
      </c>
      <c r="AN35" t="str">
        <f>IF(buildings!AN35="","NA",buildings!AN35)</f>
        <v>residential</v>
      </c>
      <c r="AO35" t="str">
        <f>IF(buildings!AO35="","NA",buildings!AO35)</f>
        <v>NA</v>
      </c>
      <c r="AP35" t="str">
        <f>IF(buildings!AP35="","NA",buildings!AP35)</f>
        <v>NULL</v>
      </c>
      <c r="AQ35" t="str">
        <f>IF(buildings!AQ35="","NA",buildings!AQ35)</f>
        <v>urban</v>
      </c>
      <c r="AR35" t="str">
        <f>IF(buildings!AR35="","NA",buildings!AR35)</f>
        <v>gross</v>
      </c>
      <c r="AS35" t="str">
        <f>IF(buildings!AS35="","NA",buildings!AS35)</f>
        <v>Kleemann, Fritz; Lederer, Jakob; Rechberger, Helmut; Fellner, Johann</v>
      </c>
      <c r="AT35">
        <f>IF(buildings!AT35="","NA",buildings!AT35)</f>
        <v>2016</v>
      </c>
      <c r="AU35" t="str">
        <f>IF(buildings!AU35="","NA",buildings!AU35)</f>
        <v>GIS‐based Analysis of Vienna's Material Stock in Buildings</v>
      </c>
      <c r="AV35" t="str">
        <f>IF(buildings!AV35="","NA",buildings!AV35)</f>
        <v>Journal of Industrial Ecology</v>
      </c>
      <c r="AW35" t="str">
        <f>IF(buildings!AW35="","NA",buildings!AW35)</f>
        <v>Copyright Elsevier</v>
      </c>
      <c r="AX35" t="str">
        <f>IF(buildings!AX35="","NA",buildings!AX35)</f>
        <v>10.1111/jiec.12446</v>
      </c>
      <c r="AY35" t="str">
        <f>IF(buildings!AY35="","NA",buildings!AY35)</f>
        <v>https://doi.org/10.1111/jiec.12446</v>
      </c>
      <c r="AZ35" t="str">
        <f>IF(buildings!AZ35="","NULL",buildings!AZ35)</f>
        <v>NULL</v>
      </c>
      <c r="BA35" t="str">
        <f>IF(buildings!BA35="","NULL",buildings!BA35)</f>
        <v xml:space="preserve">Personal communication by the author. Data based and converted from Kleemann et al. 2016. No. of floors calculated by author. </v>
      </c>
      <c r="BB35" t="str">
        <f>IF(buildings!BB35="","NULL",buildings!BB35)</f>
        <v>Summed "slag fill" and "mineral fill", "bricks" and "foamed clay bricks", "mineral wool" and "mineral wool board". Considered "cement asbestos" as "cement", "laminate" as "other".</v>
      </c>
      <c r="BC35" t="str">
        <f>IF(buildings!BC35="","NULL",buildings!BC35)</f>
        <v>NULL</v>
      </c>
      <c r="BD35" t="str">
        <f>IF(buildings!BD35="","NULL",buildings!BD35)</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1975, Data: https://www.rug.nl/ggdc/historicaldevelopment/maddison/releases/maddison-project-database-2018. GDP: Data: https://esa.un.org/unpd/wup/Download, Urbanization_rate_2018.xls. Human Development Index: Not collected.</v>
      </c>
      <c r="BE35" t="str">
        <f>IF(buildings!BE35="","NULL",buildings!BE35)</f>
        <v>Heeren and Fishman</v>
      </c>
      <c r="BF35" t="str">
        <f>IF(buildings!BF35="","NULL",buildings!BF35)</f>
        <v>Europe</v>
      </c>
      <c r="BG35" t="str">
        <f>IF(buildings!BG35="","NULL",buildings!BG35)</f>
        <v>Cfb</v>
      </c>
      <c r="BH35">
        <f>IF(buildings!BH35="","NULL",buildings!BH35)</f>
        <v>5362</v>
      </c>
      <c r="BI35">
        <f>IF(buildings!BI35="","NULL",buildings!BI35)</f>
        <v>4039.855</v>
      </c>
      <c r="BJ35">
        <f>IF(buildings!BJ35="","NULL",buildings!BJ35)</f>
        <v>4169.8252499999999</v>
      </c>
      <c r="BK35">
        <f>IF(buildings!BK35="","NULL",buildings!BK35)</f>
        <v>90.964997499999996</v>
      </c>
      <c r="BL35">
        <f>IF(buildings!BL35="","NULL",buildings!BL35)</f>
        <v>77.550002500000005</v>
      </c>
      <c r="BM35">
        <f>IF(buildings!BM35="","NULL",buildings!BM35)</f>
        <v>82445</v>
      </c>
      <c r="BN35">
        <f>IF(buildings!BN35="","NULL",buildings!BN35)</f>
        <v>7000</v>
      </c>
      <c r="BO35" t="str">
        <f>IF(buildings!BO35="","NULL",buildings!BO35)</f>
        <v>NA</v>
      </c>
      <c r="BP35">
        <f>IF(buildings!BP35="","NULL",buildings!BP35)</f>
        <v>7568</v>
      </c>
      <c r="BQ35">
        <f>IF(buildings!BQ35="","NULL",buildings!BQ35)</f>
        <v>0.63600000000000001</v>
      </c>
      <c r="BR35">
        <f>IF(buildings!BR35="","NULL",buildings!BR35)</f>
        <v>0.65300000000000002</v>
      </c>
      <c r="BS35">
        <f>IF(buildings!BS35="","NULL",buildings!BS35)</f>
        <v>2352</v>
      </c>
      <c r="BT35">
        <f>IF(buildings!BT35="","NULL",buildings!BT35)</f>
        <v>17362</v>
      </c>
      <c r="BU35" t="str">
        <f>IF(buildings!BU35="","NULL",buildings!BU35)</f>
        <v>NULL</v>
      </c>
      <c r="BV35" t="str">
        <f>IF(buildings!BV35="","NULL",buildings!BV35)</f>
        <v>NULL</v>
      </c>
      <c r="BW35" t="str">
        <f>IF(buildings!BW35="","NULL",buildings!BW35)</f>
        <v>R32EU15</v>
      </c>
      <c r="BX35" t="str">
        <f>IF(buildings!BX35="","NULL",buildings!BX35)</f>
        <v>R5.2OECD</v>
      </c>
      <c r="BY35" t="str">
        <f>IF(buildings!BY35="","NULL",buildings!BY35)</f>
        <v>R_unspecified</v>
      </c>
      <c r="BZ35" t="str">
        <f>IF(buildings!BZ35="","NULL",buildings!BZ35)</f>
        <v>Unspecified</v>
      </c>
      <c r="CA35" t="str">
        <f>IF(buildings!CA35="","NULL",buildings!CA35)</f>
        <v>Standard</v>
      </c>
      <c r="CB35" t="str">
        <f>IF(buildings!CB35="","NULL",buildings!CB35)</f>
        <v>real-world single case study</v>
      </c>
      <c r="CC35" t="str">
        <f>IF(buildings!CC35="","NULL",buildings!CC35)</f>
        <v>RU</v>
      </c>
      <c r="CD35" t="str">
        <f>IF(buildings!CD35="","NULL",buildings!CD35)</f>
        <v>U</v>
      </c>
      <c r="CE35" t="str">
        <f>IF(buildings!CE35="","NULL",buildings!CE35)</f>
        <v>OECD_EU15</v>
      </c>
    </row>
    <row r="36" spans="1:83">
      <c r="A36">
        <f>IF(buildings!A36="","NA",buildings!A36)</f>
        <v>34</v>
      </c>
      <c r="B36" t="str">
        <f>IF(buildings!B36="","NA",buildings!B36)</f>
        <v>Austria</v>
      </c>
      <c r="C36" t="str">
        <f>IF(buildings!C36="","NA",buildings!C36)</f>
        <v>Vienna</v>
      </c>
      <c r="D36">
        <f>IF(buildings!D36="","NA",buildings!D36)</f>
        <v>1977</v>
      </c>
      <c r="E36">
        <f>IF(buildings!E36="","NA",buildings!E36)</f>
        <v>1997</v>
      </c>
      <c r="F36">
        <f>IF(buildings!F36="","NA",buildings!F36)</f>
        <v>17.297559459999999</v>
      </c>
      <c r="G36">
        <f>IF(buildings!G36="","NA",buildings!G36)</f>
        <v>8.6359929000000002E-2</v>
      </c>
      <c r="H36">
        <f>IF(buildings!H36="","NA",buildings!H36)</f>
        <v>0.47352356099999998</v>
      </c>
      <c r="I36">
        <f>IF(buildings!I36="","NA",buildings!I36)</f>
        <v>1.6387097E-2</v>
      </c>
      <c r="J36">
        <f>IF(buildings!J36="","NA",buildings!J36)</f>
        <v>15.893325770000001</v>
      </c>
      <c r="K36" t="str">
        <f>IF(buildings!K36="","NA",buildings!K36)</f>
        <v>NA</v>
      </c>
      <c r="L36" t="str">
        <f>IF(buildings!L36="","NA",buildings!L36)</f>
        <v>NA</v>
      </c>
      <c r="M36">
        <f>IF(buildings!M36="","NA",buildings!M36)</f>
        <v>669.6</v>
      </c>
      <c r="N36">
        <f>IF(buildings!N36="","NA",buildings!N36)</f>
        <v>6.0503225809999996</v>
      </c>
      <c r="O36" t="str">
        <f>IF(buildings!O36="","NA",buildings!O36)</f>
        <v>NA</v>
      </c>
      <c r="P36">
        <f>IF(buildings!P36="","NA",buildings!P36)</f>
        <v>469.37566450000003</v>
      </c>
      <c r="Q36">
        <f>IF(buildings!Q36="","NA",buildings!Q36)</f>
        <v>187.37852899999999</v>
      </c>
      <c r="R36">
        <f>IF(buildings!R36="","NA",buildings!R36)</f>
        <v>2.7698961240000002</v>
      </c>
      <c r="S36">
        <f>IF(buildings!S36="","NA",buildings!S36)</f>
        <v>3.7688560000000001E-3</v>
      </c>
      <c r="T36" t="str">
        <f>IF(buildings!T36="","NA",buildings!T36)</f>
        <v>NA</v>
      </c>
      <c r="U36" t="str">
        <f>IF(buildings!U36="","NA",buildings!U36)</f>
        <v>NA</v>
      </c>
      <c r="V36" t="str">
        <f>IF(buildings!V36="","NA",buildings!V36)</f>
        <v>NA</v>
      </c>
      <c r="W36">
        <f>IF(buildings!W36="","NA",buildings!W36)</f>
        <v>2.5446183269999998</v>
      </c>
      <c r="X36">
        <f>IF(buildings!X36="","NA",buildings!X36)</f>
        <v>1.846062992</v>
      </c>
      <c r="Y36" t="str">
        <f>IF(buildings!Y36="","NA",buildings!Y36)</f>
        <v>NA</v>
      </c>
      <c r="Z36" t="str">
        <f>IF(buildings!Z36="","NA",buildings!Z36)</f>
        <v>NA</v>
      </c>
      <c r="AA36">
        <f>IF(buildings!AA36="","NA",buildings!AA36)</f>
        <v>6.0614310549999999</v>
      </c>
      <c r="AB36">
        <f>IF(buildings!AB36="","NA",buildings!AB36)</f>
        <v>1.8121601430000001</v>
      </c>
      <c r="AC36">
        <f>IF(buildings!AC36="","NA",buildings!AC36)</f>
        <v>3.092650039</v>
      </c>
      <c r="AD36">
        <f>IF(buildings!AD36="","NA",buildings!AD36)</f>
        <v>0.58064516099999997</v>
      </c>
      <c r="AE36" t="str">
        <f>IF(buildings!AE36="","NA",buildings!AE36)</f>
        <v>NA</v>
      </c>
      <c r="AF36">
        <f>IF(buildings!AF36="","NA",buildings!AF36)</f>
        <v>3.4390636000000002E-2</v>
      </c>
      <c r="AG36" t="str">
        <f>IF(buildings!AG36="","NA",buildings!AG36)</f>
        <v>NA</v>
      </c>
      <c r="AH36" t="str">
        <f>IF(buildings!AH36="","NA",buildings!AH36)</f>
        <v>NA</v>
      </c>
      <c r="AI36">
        <f>IF(buildings!AI36="","NA",buildings!AI36)</f>
        <v>2.7698961240000002</v>
      </c>
      <c r="AJ36" t="str">
        <f>IF(buildings!AJ36="","NA",buildings!AJ36)</f>
        <v>NA</v>
      </c>
      <c r="AK36" t="str">
        <f>IF(buildings!AK36="","NA",buildings!AK36)</f>
        <v>NA</v>
      </c>
      <c r="AL36" t="str">
        <f>IF(buildings!AL36="","NA",buildings!AL36)</f>
        <v>Construction files (nr. 5)</v>
      </c>
      <c r="AM36">
        <f>IF(buildings!AM36="","NA",buildings!AM36)</f>
        <v>3.3</v>
      </c>
      <c r="AN36" t="str">
        <f>IF(buildings!AN36="","NA",buildings!AN36)</f>
        <v>residential</v>
      </c>
      <c r="AO36" t="str">
        <f>IF(buildings!AO36="","NA",buildings!AO36)</f>
        <v>NA</v>
      </c>
      <c r="AP36" t="str">
        <f>IF(buildings!AP36="","NA",buildings!AP36)</f>
        <v>NULL</v>
      </c>
      <c r="AQ36" t="str">
        <f>IF(buildings!AQ36="","NA",buildings!AQ36)</f>
        <v>urban</v>
      </c>
      <c r="AR36" t="str">
        <f>IF(buildings!AR36="","NA",buildings!AR36)</f>
        <v>gross</v>
      </c>
      <c r="AS36" t="str">
        <f>IF(buildings!AS36="","NA",buildings!AS36)</f>
        <v>Kleemann, Fritz; Lederer, Jakob; Rechberger, Helmut; Fellner, Johann</v>
      </c>
      <c r="AT36">
        <f>IF(buildings!AT36="","NA",buildings!AT36)</f>
        <v>2016</v>
      </c>
      <c r="AU36" t="str">
        <f>IF(buildings!AU36="","NA",buildings!AU36)</f>
        <v>GIS‐based Analysis of Vienna's Material Stock in Buildings</v>
      </c>
      <c r="AV36" t="str">
        <f>IF(buildings!AV36="","NA",buildings!AV36)</f>
        <v>Journal of Industrial Ecology</v>
      </c>
      <c r="AW36" t="str">
        <f>IF(buildings!AW36="","NA",buildings!AW36)</f>
        <v>Copyright Elsevier</v>
      </c>
      <c r="AX36" t="str">
        <f>IF(buildings!AX36="","NA",buildings!AX36)</f>
        <v>10.1111/jiec.12446</v>
      </c>
      <c r="AY36" t="str">
        <f>IF(buildings!AY36="","NA",buildings!AY36)</f>
        <v>https://doi.org/10.1111/jiec.12446</v>
      </c>
      <c r="AZ36" t="str">
        <f>IF(buildings!AZ36="","NULL",buildings!AZ36)</f>
        <v>NULL</v>
      </c>
      <c r="BA36" t="str">
        <f>IF(buildings!BA36="","NULL",buildings!BA36)</f>
        <v xml:space="preserve">Personal communication by the author. Data based and converted from Kleemann et al. 2016. No. of floors calculated by author. </v>
      </c>
      <c r="BB36" t="str">
        <f>IF(buildings!BB36="","NULL",buildings!BB36)</f>
        <v>Summed "slag fill" and "mineral fill", "bricks" and "foamed clay bricks", "mineral wool" and "mineral wool board". Considered "cement asbestos" as "cement", "laminate" as "other".</v>
      </c>
      <c r="BC36" t="str">
        <f>IF(buildings!BC36="","NULL",buildings!BC36)</f>
        <v>NULL</v>
      </c>
      <c r="BD36" t="str">
        <f>IF(buildings!BD36="","NULL",buildings!BD36)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1995, Data: https://www.rug.nl/ggdc/historicaldevelopment/maddison/releases/maddison-project-database-2018. GDP: Data: https://esa.un.org/unpd/wup/Download, Urbanization_rate_2018.xls. Human Development Index: Not collected.</v>
      </c>
      <c r="BE36" t="str">
        <f>IF(buildings!BE36="","NULL",buildings!BE36)</f>
        <v>Heeren and Fishman</v>
      </c>
      <c r="BF36" t="str">
        <f>IF(buildings!BF36="","NULL",buildings!BF36)</f>
        <v>Europe</v>
      </c>
      <c r="BG36" t="str">
        <f>IF(buildings!BG36="","NULL",buildings!BG36)</f>
        <v>Cfb</v>
      </c>
      <c r="BH36">
        <f>IF(buildings!BH36="","NULL",buildings!BH36)</f>
        <v>5362</v>
      </c>
      <c r="BI36">
        <f>IF(buildings!BI36="","NULL",buildings!BI36)</f>
        <v>4169.8252499999999</v>
      </c>
      <c r="BJ36">
        <f>IF(buildings!BJ36="","NULL",buildings!BJ36)</f>
        <v>4470.8149999999996</v>
      </c>
      <c r="BK36">
        <f>IF(buildings!BK36="","NULL",buildings!BK36)</f>
        <v>77.550002500000005</v>
      </c>
      <c r="BL36">
        <f>IF(buildings!BL36="","NULL",buildings!BL36)</f>
        <v>99.559997499999994</v>
      </c>
      <c r="BM36">
        <f>IF(buildings!BM36="","NULL",buildings!BM36)</f>
        <v>82445</v>
      </c>
      <c r="BN36">
        <f>IF(buildings!BN36="","NULL",buildings!BN36)</f>
        <v>7568</v>
      </c>
      <c r="BO36" t="str">
        <f>IF(buildings!BO36="","NULL",buildings!BO36)</f>
        <v>NA</v>
      </c>
      <c r="BP36">
        <f>IF(buildings!BP36="","NULL",buildings!BP36)</f>
        <v>8015</v>
      </c>
      <c r="BQ36">
        <f>IF(buildings!BQ36="","NULL",buildings!BQ36)</f>
        <v>0.65300000000000002</v>
      </c>
      <c r="BR36">
        <f>IF(buildings!BR36="","NULL",buildings!BR36)</f>
        <v>0.61599999999999999</v>
      </c>
      <c r="BS36">
        <f>IF(buildings!BS36="","NULL",buildings!BS36)</f>
        <v>17362</v>
      </c>
      <c r="BT36">
        <f>IF(buildings!BT36="","NULL",buildings!BT36)</f>
        <v>31019</v>
      </c>
      <c r="BU36" t="str">
        <f>IF(buildings!BU36="","NULL",buildings!BU36)</f>
        <v>NULL</v>
      </c>
      <c r="BV36" t="str">
        <f>IF(buildings!BV36="","NULL",buildings!BV36)</f>
        <v>NULL</v>
      </c>
      <c r="BW36" t="str">
        <f>IF(buildings!BW36="","NULL",buildings!BW36)</f>
        <v>R32EU15</v>
      </c>
      <c r="BX36" t="str">
        <f>IF(buildings!BX36="","NULL",buildings!BX36)</f>
        <v>R5.2OECD</v>
      </c>
      <c r="BY36" t="str">
        <f>IF(buildings!BY36="","NULL",buildings!BY36)</f>
        <v>R_unspecified</v>
      </c>
      <c r="BZ36" t="str">
        <f>IF(buildings!BZ36="","NULL",buildings!BZ36)</f>
        <v>Unspecified</v>
      </c>
      <c r="CA36" t="str">
        <f>IF(buildings!CA36="","NULL",buildings!CA36)</f>
        <v>Standard</v>
      </c>
      <c r="CB36" t="str">
        <f>IF(buildings!CB36="","NULL",buildings!CB36)</f>
        <v>real-world single case study</v>
      </c>
      <c r="CC36" t="str">
        <f>IF(buildings!CC36="","NULL",buildings!CC36)</f>
        <v>RU</v>
      </c>
      <c r="CD36" t="str">
        <f>IF(buildings!CD36="","NULL",buildings!CD36)</f>
        <v>U</v>
      </c>
      <c r="CE36" t="str">
        <f>IF(buildings!CE36="","NULL",buildings!CE36)</f>
        <v>OECD_EU15</v>
      </c>
    </row>
    <row r="37" spans="1:83">
      <c r="A37">
        <f>IF(buildings!A37="","NA",buildings!A37)</f>
        <v>35</v>
      </c>
      <c r="B37" t="str">
        <f>IF(buildings!B37="","NA",buildings!B37)</f>
        <v>Austria</v>
      </c>
      <c r="C37" t="str">
        <f>IF(buildings!C37="","NA",buildings!C37)</f>
        <v>Vienna</v>
      </c>
      <c r="D37">
        <f>IF(buildings!D37="","NA",buildings!D37)</f>
        <v>1977</v>
      </c>
      <c r="E37">
        <f>IF(buildings!E37="","NA",buildings!E37)</f>
        <v>1997</v>
      </c>
      <c r="F37">
        <f>IF(buildings!F37="","NA",buildings!F37)</f>
        <v>17.05230504</v>
      </c>
      <c r="G37">
        <f>IF(buildings!G37="","NA",buildings!G37)</f>
        <v>7.8684541999999996E-2</v>
      </c>
      <c r="H37">
        <f>IF(buildings!H37="","NA",buildings!H37)</f>
        <v>0.43143834199999997</v>
      </c>
      <c r="I37">
        <f>IF(buildings!I37="","NA",buildings!I37)</f>
        <v>1.4930664999999999E-2</v>
      </c>
      <c r="J37">
        <f>IF(buildings!J37="","NA",buildings!J37)</f>
        <v>11.35156699</v>
      </c>
      <c r="K37" t="str">
        <f>IF(buildings!K37="","NA",buildings!K37)</f>
        <v>NA</v>
      </c>
      <c r="L37" t="str">
        <f>IF(buildings!L37="","NA",buildings!L37)</f>
        <v>NA</v>
      </c>
      <c r="M37">
        <f>IF(buildings!M37="","NA",buildings!M37)</f>
        <v>901.89297350000004</v>
      </c>
      <c r="N37">
        <f>IF(buildings!N37="","NA",buildings!N37)</f>
        <v>10.526226940000001</v>
      </c>
      <c r="O37" t="str">
        <f>IF(buildings!O37="","NA",buildings!O37)</f>
        <v>NA</v>
      </c>
      <c r="P37">
        <f>IF(buildings!P37="","NA",buildings!P37)</f>
        <v>945.5553281</v>
      </c>
      <c r="Q37">
        <f>IF(buildings!Q37="","NA",buildings!Q37)</f>
        <v>311.05704980000002</v>
      </c>
      <c r="R37">
        <f>IF(buildings!R37="","NA",buildings!R37)</f>
        <v>3.2919953209999999</v>
      </c>
      <c r="S37">
        <f>IF(buildings!S37="","NA",buildings!S37)</f>
        <v>3.433892E-3</v>
      </c>
      <c r="T37" t="str">
        <f>IF(buildings!T37="","NA",buildings!T37)</f>
        <v>NA</v>
      </c>
      <c r="U37" t="str">
        <f>IF(buildings!U37="","NA",buildings!U37)</f>
        <v>NA</v>
      </c>
      <c r="V37" t="str">
        <f>IF(buildings!V37="","NA",buildings!V37)</f>
        <v>NA</v>
      </c>
      <c r="W37">
        <f>IF(buildings!W37="","NA",buildings!W37)</f>
        <v>2.3184610060000002</v>
      </c>
      <c r="X37">
        <f>IF(buildings!X37="","NA",buildings!X37)</f>
        <v>3.5250361059999999</v>
      </c>
      <c r="Y37" t="str">
        <f>IF(buildings!Y37="","NA",buildings!Y37)</f>
        <v>NA</v>
      </c>
      <c r="Z37" t="str">
        <f>IF(buildings!Z37="","NA",buildings!Z37)</f>
        <v>NA</v>
      </c>
      <c r="AA37">
        <f>IF(buildings!AA37="","NA",buildings!AA37)</f>
        <v>5.5227109680000002</v>
      </c>
      <c r="AB37">
        <f>IF(buildings!AB37="","NA",buildings!AB37)</f>
        <v>1.651101301</v>
      </c>
      <c r="AC37">
        <f>IF(buildings!AC37="","NA",buildings!AC37)</f>
        <v>2.8177854600000001</v>
      </c>
      <c r="AD37" t="str">
        <f>IF(buildings!AD37="","NA",buildings!AD37)</f>
        <v>NA</v>
      </c>
      <c r="AE37" t="str">
        <f>IF(buildings!AE37="","NA",buildings!AE37)</f>
        <v>NA</v>
      </c>
      <c r="AF37">
        <f>IF(buildings!AF37="","NA",buildings!AF37)</f>
        <v>3.1334108999999999E-2</v>
      </c>
      <c r="AG37" t="str">
        <f>IF(buildings!AG37="","NA",buildings!AG37)</f>
        <v>NA</v>
      </c>
      <c r="AH37">
        <f>IF(buildings!AH37="","NA",buildings!AH37)</f>
        <v>0.72054443899999998</v>
      </c>
      <c r="AI37">
        <f>IF(buildings!AI37="","NA",buildings!AI37)</f>
        <v>3.2919953209999999</v>
      </c>
      <c r="AJ37" t="str">
        <f>IF(buildings!AJ37="","NA",buildings!AJ37)</f>
        <v>NA</v>
      </c>
      <c r="AK37" t="str">
        <f>IF(buildings!AK37="","NA",buildings!AK37)</f>
        <v>NA</v>
      </c>
      <c r="AL37" t="str">
        <f>IF(buildings!AL37="","NA",buildings!AL37)</f>
        <v>Construction files (nr. 9)</v>
      </c>
      <c r="AM37">
        <f>IF(buildings!AM37="","NA",buildings!AM37)</f>
        <v>3</v>
      </c>
      <c r="AN37" t="str">
        <f>IF(buildings!AN37="","NA",buildings!AN37)</f>
        <v>residential</v>
      </c>
      <c r="AO37" t="str">
        <f>IF(buildings!AO37="","NA",buildings!AO37)</f>
        <v>NA</v>
      </c>
      <c r="AP37" t="str">
        <f>IF(buildings!AP37="","NA",buildings!AP37)</f>
        <v>NULL</v>
      </c>
      <c r="AQ37" t="str">
        <f>IF(buildings!AQ37="","NA",buildings!AQ37)</f>
        <v>urban</v>
      </c>
      <c r="AR37" t="str">
        <f>IF(buildings!AR37="","NA",buildings!AR37)</f>
        <v>gross</v>
      </c>
      <c r="AS37" t="str">
        <f>IF(buildings!AS37="","NA",buildings!AS37)</f>
        <v>Kleemann, Fritz; Lederer, Jakob; Rechberger, Helmut; Fellner, Johann</v>
      </c>
      <c r="AT37">
        <f>IF(buildings!AT37="","NA",buildings!AT37)</f>
        <v>2016</v>
      </c>
      <c r="AU37" t="str">
        <f>IF(buildings!AU37="","NA",buildings!AU37)</f>
        <v>GIS‐based Analysis of Vienna's Material Stock in Buildings</v>
      </c>
      <c r="AV37" t="str">
        <f>IF(buildings!AV37="","NA",buildings!AV37)</f>
        <v>Journal of Industrial Ecology</v>
      </c>
      <c r="AW37" t="str">
        <f>IF(buildings!AW37="","NA",buildings!AW37)</f>
        <v>Copyright Elsevier</v>
      </c>
      <c r="AX37" t="str">
        <f>IF(buildings!AX37="","NA",buildings!AX37)</f>
        <v>10.1111/jiec.12446</v>
      </c>
      <c r="AY37" t="str">
        <f>IF(buildings!AY37="","NA",buildings!AY37)</f>
        <v>https://doi.org/10.1111/jiec.12446</v>
      </c>
      <c r="AZ37" t="str">
        <f>IF(buildings!AZ37="","NULL",buildings!AZ37)</f>
        <v>NULL</v>
      </c>
      <c r="BA37" t="str">
        <f>IF(buildings!BA37="","NULL",buildings!BA37)</f>
        <v xml:space="preserve">Personal communication by the author. Data based and converted from Kleemann et al. 2016. No. of floors calculated by author. </v>
      </c>
      <c r="BB37" t="str">
        <f>IF(buildings!BB37="","NULL",buildings!BB37)</f>
        <v>Summed "slag fill" and "mineral fill", "bricks" and "foamed clay bricks", "mineral wool" and "mineral wool board". Considered "cement asbestos" as "cement", "laminate" as "other".</v>
      </c>
      <c r="BC37" t="str">
        <f>IF(buildings!BC37="","NULL",buildings!BC37)</f>
        <v>NULL</v>
      </c>
      <c r="BD37" t="str">
        <f>IF(buildings!BD37="","NULL",buildings!BD37)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1995, Data: https://www.rug.nl/ggdc/historicaldevelopment/maddison/releases/maddison-project-database-2018. GDP: Data: https://esa.un.org/unpd/wup/Download, Urbanization_rate_2018.xls. Human Development Index: Not collected.</v>
      </c>
      <c r="BE37" t="str">
        <f>IF(buildings!BE37="","NULL",buildings!BE37)</f>
        <v>Heeren and Fishman</v>
      </c>
      <c r="BF37" t="str">
        <f>IF(buildings!BF37="","NULL",buildings!BF37)</f>
        <v>Europe</v>
      </c>
      <c r="BG37" t="str">
        <f>IF(buildings!BG37="","NULL",buildings!BG37)</f>
        <v>Cfb</v>
      </c>
      <c r="BH37">
        <f>IF(buildings!BH37="","NULL",buildings!BH37)</f>
        <v>5362</v>
      </c>
      <c r="BI37">
        <f>IF(buildings!BI37="","NULL",buildings!BI37)</f>
        <v>4169.8252499999999</v>
      </c>
      <c r="BJ37">
        <f>IF(buildings!BJ37="","NULL",buildings!BJ37)</f>
        <v>4470.8149999999996</v>
      </c>
      <c r="BK37">
        <f>IF(buildings!BK37="","NULL",buildings!BK37)</f>
        <v>77.550002500000005</v>
      </c>
      <c r="BL37">
        <f>IF(buildings!BL37="","NULL",buildings!BL37)</f>
        <v>99.559997499999994</v>
      </c>
      <c r="BM37">
        <f>IF(buildings!BM37="","NULL",buildings!BM37)</f>
        <v>82445</v>
      </c>
      <c r="BN37">
        <f>IF(buildings!BN37="","NULL",buildings!BN37)</f>
        <v>7568</v>
      </c>
      <c r="BO37" t="str">
        <f>IF(buildings!BO37="","NULL",buildings!BO37)</f>
        <v>NA</v>
      </c>
      <c r="BP37">
        <f>IF(buildings!BP37="","NULL",buildings!BP37)</f>
        <v>8015</v>
      </c>
      <c r="BQ37">
        <f>IF(buildings!BQ37="","NULL",buildings!BQ37)</f>
        <v>0.65300000000000002</v>
      </c>
      <c r="BR37">
        <f>IF(buildings!BR37="","NULL",buildings!BR37)</f>
        <v>0.61599999999999999</v>
      </c>
      <c r="BS37">
        <f>IF(buildings!BS37="","NULL",buildings!BS37)</f>
        <v>17362</v>
      </c>
      <c r="BT37">
        <f>IF(buildings!BT37="","NULL",buildings!BT37)</f>
        <v>31019</v>
      </c>
      <c r="BU37" t="str">
        <f>IF(buildings!BU37="","NULL",buildings!BU37)</f>
        <v>NULL</v>
      </c>
      <c r="BV37" t="str">
        <f>IF(buildings!BV37="","NULL",buildings!BV37)</f>
        <v>NULL</v>
      </c>
      <c r="BW37" t="str">
        <f>IF(buildings!BW37="","NULL",buildings!BW37)</f>
        <v>R32EU15</v>
      </c>
      <c r="BX37" t="str">
        <f>IF(buildings!BX37="","NULL",buildings!BX37)</f>
        <v>R5.2OECD</v>
      </c>
      <c r="BY37" t="str">
        <f>IF(buildings!BY37="","NULL",buildings!BY37)</f>
        <v>R_unspecified</v>
      </c>
      <c r="BZ37" t="str">
        <f>IF(buildings!BZ37="","NULL",buildings!BZ37)</f>
        <v>Unspecified</v>
      </c>
      <c r="CA37" t="str">
        <f>IF(buildings!CA37="","NULL",buildings!CA37)</f>
        <v>Standard</v>
      </c>
      <c r="CB37" t="str">
        <f>IF(buildings!CB37="","NULL",buildings!CB37)</f>
        <v>real-world single case study</v>
      </c>
      <c r="CC37" t="str">
        <f>IF(buildings!CC37="","NULL",buildings!CC37)</f>
        <v>RU</v>
      </c>
      <c r="CD37" t="str">
        <f>IF(buildings!CD37="","NULL",buildings!CD37)</f>
        <v>U</v>
      </c>
      <c r="CE37" t="str">
        <f>IF(buildings!CE37="","NULL",buildings!CE37)</f>
        <v>OECD_EU15</v>
      </c>
    </row>
    <row r="38" spans="1:83">
      <c r="A38">
        <f>IF(buildings!A38="","NA",buildings!A38)</f>
        <v>36</v>
      </c>
      <c r="B38" t="str">
        <f>IF(buildings!B38="","NA",buildings!B38)</f>
        <v>Austria</v>
      </c>
      <c r="C38" t="str">
        <f>IF(buildings!C38="","NA",buildings!C38)</f>
        <v>Vienna</v>
      </c>
      <c r="D38">
        <f>IF(buildings!D38="","NA",buildings!D38)</f>
        <v>1977</v>
      </c>
      <c r="E38">
        <f>IF(buildings!E38="","NA",buildings!E38)</f>
        <v>1999</v>
      </c>
      <c r="F38">
        <f>IF(buildings!F38="","NA",buildings!F38)</f>
        <v>20.30641821</v>
      </c>
      <c r="G38">
        <f>IF(buildings!G38="","NA",buildings!G38)</f>
        <v>8.0354259999999997E-2</v>
      </c>
      <c r="H38">
        <f>IF(buildings!H38="","NA",buildings!H38)</f>
        <v>0.44059363800000001</v>
      </c>
      <c r="I38">
        <f>IF(buildings!I38="","NA",buildings!I38)</f>
        <v>1.5247500000000001E-2</v>
      </c>
      <c r="J38">
        <f>IF(buildings!J38="","NA",buildings!J38)</f>
        <v>16.329057630000001</v>
      </c>
      <c r="K38" t="str">
        <f>IF(buildings!K38="","NA",buildings!K38)</f>
        <v>NA</v>
      </c>
      <c r="L38" t="str">
        <f>IF(buildings!L38="","NA",buildings!L38)</f>
        <v>NA</v>
      </c>
      <c r="M38">
        <f>IF(buildings!M38="","NA",buildings!M38)</f>
        <v>938.96168160000002</v>
      </c>
      <c r="N38">
        <f>IF(buildings!N38="","NA",buildings!N38)</f>
        <v>4.1275931870000004</v>
      </c>
      <c r="O38" t="str">
        <f>IF(buildings!O38="","NA",buildings!O38)</f>
        <v>NA</v>
      </c>
      <c r="P38">
        <f>IF(buildings!P38="","NA",buildings!P38)</f>
        <v>670.52674890000003</v>
      </c>
      <c r="Q38">
        <f>IF(buildings!Q38="","NA",buildings!Q38)</f>
        <v>151.87205309999999</v>
      </c>
      <c r="R38">
        <f>IF(buildings!R38="","NA",buildings!R38)</f>
        <v>3.3563180670000001</v>
      </c>
      <c r="S38">
        <f>IF(buildings!S38="","NA",buildings!S38)</f>
        <v>21.11857135</v>
      </c>
      <c r="T38" t="str">
        <f>IF(buildings!T38="","NA",buildings!T38)</f>
        <v>NA</v>
      </c>
      <c r="U38" t="str">
        <f>IF(buildings!U38="","NA",buildings!U38)</f>
        <v>NA</v>
      </c>
      <c r="V38" t="str">
        <f>IF(buildings!V38="","NA",buildings!V38)</f>
        <v>NA</v>
      </c>
      <c r="W38">
        <f>IF(buildings!W38="","NA",buildings!W38)</f>
        <v>2.3676596860000001</v>
      </c>
      <c r="X38">
        <f>IF(buildings!X38="","NA",buildings!X38)</f>
        <v>1.3535311160000001</v>
      </c>
      <c r="Y38" t="str">
        <f>IF(buildings!Y38="","NA",buildings!Y38)</f>
        <v>NA</v>
      </c>
      <c r="Z38" t="str">
        <f>IF(buildings!Z38="","NA",buildings!Z38)</f>
        <v>NA</v>
      </c>
      <c r="AA38">
        <f>IF(buildings!AA38="","NA",buildings!AA38)</f>
        <v>5.6399051279999997</v>
      </c>
      <c r="AB38">
        <f>IF(buildings!AB38="","NA",buildings!AB38)</f>
        <v>1.6861383379999999</v>
      </c>
      <c r="AC38">
        <f>IF(buildings!AC38="","NA",buildings!AC38)</f>
        <v>2.8775800060000001</v>
      </c>
      <c r="AD38" t="str">
        <f>IF(buildings!AD38="","NA",buildings!AD38)</f>
        <v>NA</v>
      </c>
      <c r="AE38" t="str">
        <f>IF(buildings!AE38="","NA",buildings!AE38)</f>
        <v>NA</v>
      </c>
      <c r="AF38">
        <f>IF(buildings!AF38="","NA",buildings!AF38)</f>
        <v>3.1999031999999997E-2</v>
      </c>
      <c r="AG38" t="str">
        <f>IF(buildings!AG38="","NA",buildings!AG38)</f>
        <v>NA</v>
      </c>
      <c r="AH38">
        <f>IF(buildings!AH38="","NA",buildings!AH38)</f>
        <v>1.27130319</v>
      </c>
      <c r="AI38">
        <f>IF(buildings!AI38="","NA",buildings!AI38)</f>
        <v>3.3563180670000001</v>
      </c>
      <c r="AJ38" t="str">
        <f>IF(buildings!AJ38="","NA",buildings!AJ38)</f>
        <v>NA</v>
      </c>
      <c r="AK38" t="str">
        <f>IF(buildings!AK38="","NA",buildings!AK38)</f>
        <v>NA</v>
      </c>
      <c r="AL38" t="str">
        <f>IF(buildings!AL38="","NA",buildings!AL38)</f>
        <v>Construction files (nr. 17)</v>
      </c>
      <c r="AM38">
        <f>IF(buildings!AM38="","NA",buildings!AM38)</f>
        <v>3</v>
      </c>
      <c r="AN38" t="str">
        <f>IF(buildings!AN38="","NA",buildings!AN38)</f>
        <v>residential</v>
      </c>
      <c r="AO38" t="str">
        <f>IF(buildings!AO38="","NA",buildings!AO38)</f>
        <v>NA</v>
      </c>
      <c r="AP38" t="str">
        <f>IF(buildings!AP38="","NA",buildings!AP38)</f>
        <v>NULL</v>
      </c>
      <c r="AQ38" t="str">
        <f>IF(buildings!AQ38="","NA",buildings!AQ38)</f>
        <v>urban</v>
      </c>
      <c r="AR38" t="str">
        <f>IF(buildings!AR38="","NA",buildings!AR38)</f>
        <v>gross</v>
      </c>
      <c r="AS38" t="str">
        <f>IF(buildings!AS38="","NA",buildings!AS38)</f>
        <v>Kleemann, Fritz; Lederer, Jakob; Rechberger, Helmut; Fellner, Johann</v>
      </c>
      <c r="AT38">
        <f>IF(buildings!AT38="","NA",buildings!AT38)</f>
        <v>2016</v>
      </c>
      <c r="AU38" t="str">
        <f>IF(buildings!AU38="","NA",buildings!AU38)</f>
        <v>GIS‐based Analysis of Vienna's Material Stock in Buildings</v>
      </c>
      <c r="AV38" t="str">
        <f>IF(buildings!AV38="","NA",buildings!AV38)</f>
        <v>Journal of Industrial Ecology</v>
      </c>
      <c r="AW38" t="str">
        <f>IF(buildings!AW38="","NA",buildings!AW38)</f>
        <v>Copyright Elsevier</v>
      </c>
      <c r="AX38" t="str">
        <f>IF(buildings!AX38="","NA",buildings!AX38)</f>
        <v>10.1111/jiec.12446</v>
      </c>
      <c r="AY38" t="str">
        <f>IF(buildings!AY38="","NA",buildings!AY38)</f>
        <v>https://doi.org/10.1111/jiec.12446</v>
      </c>
      <c r="AZ38" t="str">
        <f>IF(buildings!AZ38="","NULL",buildings!AZ38)</f>
        <v>NULL</v>
      </c>
      <c r="BA38" t="str">
        <f>IF(buildings!BA38="","NULL",buildings!BA38)</f>
        <v xml:space="preserve">Personal communication by the author. Data based and converted from Kleemann et al. 2016. No. of floors calculated by author. </v>
      </c>
      <c r="BB38" t="str">
        <f>IF(buildings!BB38="","NULL",buildings!BB38)</f>
        <v>Summed "slag fill" and "mineral fill", "bricks" and "foamed clay bricks", "mineral wool" and "mineral wool board". Considered "cement asbestos" as "cement", "laminate" as "other".</v>
      </c>
      <c r="BC38" t="str">
        <f>IF(buildings!BC38="","NULL",buildings!BC38)</f>
        <v>NULL</v>
      </c>
      <c r="BD38" t="str">
        <f>IF(buildings!BD38="","NULL",buildings!BD38)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2000, Data: https://www.rug.nl/ggdc/historicaldevelopment/maddison/releases/maddison-project-database-2018. GDP: Data: https://esa.un.org/unpd/wup/Download, Urbanization_rate_2018.xls. Human Development Index: Not collected.</v>
      </c>
      <c r="BE38" t="str">
        <f>IF(buildings!BE38="","NULL",buildings!BE38)</f>
        <v>Heeren and Fishman</v>
      </c>
      <c r="BF38" t="str">
        <f>IF(buildings!BF38="","NULL",buildings!BF38)</f>
        <v>Europe</v>
      </c>
      <c r="BG38" t="str">
        <f>IF(buildings!BG38="","NULL",buildings!BG38)</f>
        <v>Cfb</v>
      </c>
      <c r="BH38">
        <f>IF(buildings!BH38="","NULL",buildings!BH38)</f>
        <v>5362</v>
      </c>
      <c r="BI38">
        <f>IF(buildings!BI38="","NULL",buildings!BI38)</f>
        <v>4169.8252499999999</v>
      </c>
      <c r="BJ38">
        <f>IF(buildings!BJ38="","NULL",buildings!BJ38)</f>
        <v>4736.1402500000004</v>
      </c>
      <c r="BK38">
        <f>IF(buildings!BK38="","NULL",buildings!BK38)</f>
        <v>77.550002500000005</v>
      </c>
      <c r="BL38">
        <f>IF(buildings!BL38="","NULL",buildings!BL38)</f>
        <v>99.947502499999999</v>
      </c>
      <c r="BM38">
        <f>IF(buildings!BM38="","NULL",buildings!BM38)</f>
        <v>82445</v>
      </c>
      <c r="BN38">
        <f>IF(buildings!BN38="","NULL",buildings!BN38)</f>
        <v>7568</v>
      </c>
      <c r="BO38" t="str">
        <f>IF(buildings!BO38="","NULL",buildings!BO38)</f>
        <v>NA</v>
      </c>
      <c r="BP38">
        <f>IF(buildings!BP38="","NULL",buildings!BP38)</f>
        <v>8039</v>
      </c>
      <c r="BQ38">
        <f>IF(buildings!BQ38="","NULL",buildings!BQ38)</f>
        <v>0.65300000000000002</v>
      </c>
      <c r="BR38">
        <f>IF(buildings!BR38="","NULL",buildings!BR38)</f>
        <v>0.60199999999999998</v>
      </c>
      <c r="BS38">
        <f>IF(buildings!BS38="","NULL",buildings!BS38)</f>
        <v>17362</v>
      </c>
      <c r="BT38">
        <f>IF(buildings!BT38="","NULL",buildings!BT38)</f>
        <v>33821</v>
      </c>
      <c r="BU38" t="str">
        <f>IF(buildings!BU38="","NULL",buildings!BU38)</f>
        <v>NULL</v>
      </c>
      <c r="BV38" t="str">
        <f>IF(buildings!BV38="","NULL",buildings!BV38)</f>
        <v>NULL</v>
      </c>
      <c r="BW38" t="str">
        <f>IF(buildings!BW38="","NULL",buildings!BW38)</f>
        <v>R32EU15</v>
      </c>
      <c r="BX38" t="str">
        <f>IF(buildings!BX38="","NULL",buildings!BX38)</f>
        <v>R5.2OECD</v>
      </c>
      <c r="BY38" t="str">
        <f>IF(buildings!BY38="","NULL",buildings!BY38)</f>
        <v>R_unspecified</v>
      </c>
      <c r="BZ38" t="str">
        <f>IF(buildings!BZ38="","NULL",buildings!BZ38)</f>
        <v>Unspecified</v>
      </c>
      <c r="CA38" t="str">
        <f>IF(buildings!CA38="","NULL",buildings!CA38)</f>
        <v>Standard</v>
      </c>
      <c r="CB38" t="str">
        <f>IF(buildings!CB38="","NULL",buildings!CB38)</f>
        <v>real-world single case study</v>
      </c>
      <c r="CC38" t="str">
        <f>IF(buildings!CC38="","NULL",buildings!CC38)</f>
        <v>RU</v>
      </c>
      <c r="CD38" t="str">
        <f>IF(buildings!CD38="","NULL",buildings!CD38)</f>
        <v>U</v>
      </c>
      <c r="CE38" t="str">
        <f>IF(buildings!CE38="","NULL",buildings!CE38)</f>
        <v>OECD_EU15</v>
      </c>
    </row>
    <row r="39" spans="1:83">
      <c r="A39">
        <f>IF(buildings!A39="","NA",buildings!A39)</f>
        <v>37</v>
      </c>
      <c r="B39" t="str">
        <f>IF(buildings!B39="","NA",buildings!B39)</f>
        <v>Austria</v>
      </c>
      <c r="C39" t="str">
        <f>IF(buildings!C39="","NA",buildings!C39)</f>
        <v>Vienna</v>
      </c>
      <c r="D39">
        <f>IF(buildings!D39="","NA",buildings!D39)</f>
        <v>1977</v>
      </c>
      <c r="E39">
        <f>IF(buildings!E39="","NA",buildings!E39)</f>
        <v>1999</v>
      </c>
      <c r="F39">
        <f>IF(buildings!F39="","NA",buildings!F39)</f>
        <v>16.220524149999999</v>
      </c>
      <c r="G39">
        <f>IF(buildings!G39="","NA",buildings!G39)</f>
        <v>8.4624223999999998E-2</v>
      </c>
      <c r="H39">
        <f>IF(buildings!H39="","NA",buildings!H39)</f>
        <v>0.10637416399999999</v>
      </c>
      <c r="I39">
        <f>IF(buildings!I39="","NA",buildings!I39)</f>
        <v>1.6057741E-2</v>
      </c>
      <c r="J39">
        <f>IF(buildings!J39="","NA",buildings!J39)</f>
        <v>147.3428658</v>
      </c>
      <c r="K39" t="str">
        <f>IF(buildings!K39="","NA",buildings!K39)</f>
        <v>NA</v>
      </c>
      <c r="L39" t="str">
        <f>IF(buildings!L39="","NA",buildings!L39)</f>
        <v>NA</v>
      </c>
      <c r="M39">
        <f>IF(buildings!M39="","NA",buildings!M39)</f>
        <v>801.07413010000005</v>
      </c>
      <c r="N39" t="str">
        <f>IF(buildings!N39="","NA",buildings!N39)</f>
        <v>NA</v>
      </c>
      <c r="O39" t="str">
        <f>IF(buildings!O39="","NA",buildings!O39)</f>
        <v>NA</v>
      </c>
      <c r="P39">
        <f>IF(buildings!P39="","NA",buildings!P39)</f>
        <v>49.621785170000003</v>
      </c>
      <c r="Q39">
        <f>IF(buildings!Q39="","NA",buildings!Q39)</f>
        <v>61.220121030000001</v>
      </c>
      <c r="R39">
        <f>IF(buildings!R39="","NA",buildings!R39)</f>
        <v>12.577045740000001</v>
      </c>
      <c r="S39">
        <f>IF(buildings!S39="","NA",buildings!S39)</f>
        <v>41.989320939999999</v>
      </c>
      <c r="T39" t="str">
        <f>IF(buildings!T39="","NA",buildings!T39)</f>
        <v>NA</v>
      </c>
      <c r="U39" t="str">
        <f>IF(buildings!U39="","NA",buildings!U39)</f>
        <v>NA</v>
      </c>
      <c r="V39">
        <f>IF(buildings!V39="","NA",buildings!V39)</f>
        <v>9.1255673220000002</v>
      </c>
      <c r="W39" t="str">
        <f>IF(buildings!W39="","NA",buildings!W39)</f>
        <v>NA</v>
      </c>
      <c r="X39" t="str">
        <f>IF(buildings!X39="","NA",buildings!X39)</f>
        <v>NA</v>
      </c>
      <c r="Y39" t="str">
        <f>IF(buildings!Y39="","NA",buildings!Y39)</f>
        <v>NA</v>
      </c>
      <c r="Z39" t="str">
        <f>IF(buildings!Z39="","NA",buildings!Z39)</f>
        <v>NA</v>
      </c>
      <c r="AA39">
        <f>IF(buildings!AA39="","NA",buildings!AA39)</f>
        <v>0.29474853899999998</v>
      </c>
      <c r="AB39">
        <f>IF(buildings!AB39="","NA",buildings!AB39)</f>
        <v>1.190521387</v>
      </c>
      <c r="AC39">
        <f>IF(buildings!AC39="","NA",buildings!AC39)</f>
        <v>1.105412284</v>
      </c>
      <c r="AD39" t="str">
        <f>IF(buildings!AD39="","NA",buildings!AD39)</f>
        <v>NA</v>
      </c>
      <c r="AE39" t="str">
        <f>IF(buildings!AE39="","NA",buildings!AE39)</f>
        <v>NA</v>
      </c>
      <c r="AF39" t="str">
        <f>IF(buildings!AF39="","NA",buildings!AF39)</f>
        <v>NA</v>
      </c>
      <c r="AG39" t="str">
        <f>IF(buildings!AG39="","NA",buildings!AG39)</f>
        <v>NA</v>
      </c>
      <c r="AH39">
        <f>IF(buildings!AH39="","NA",buildings!AH39)</f>
        <v>15.14874483</v>
      </c>
      <c r="AI39">
        <f>IF(buildings!AI39="","NA",buildings!AI39)</f>
        <v>12.577045740000001</v>
      </c>
      <c r="AJ39" t="str">
        <f>IF(buildings!AJ39="","NA",buildings!AJ39)</f>
        <v>NA</v>
      </c>
      <c r="AK39" t="str">
        <f>IF(buildings!AK39="","NA",buildings!AK39)</f>
        <v>NA</v>
      </c>
      <c r="AL39" t="str">
        <f>IF(buildings!AL39="","NA",buildings!AL39)</f>
        <v>Construction files (nr. 35)</v>
      </c>
      <c r="AM39">
        <f>IF(buildings!AM39="","NA",buildings!AM39)</f>
        <v>3.2</v>
      </c>
      <c r="AN39" t="str">
        <f>IF(buildings!AN39="","NA",buildings!AN39)</f>
        <v>residential</v>
      </c>
      <c r="AO39" t="str">
        <f>IF(buildings!AO39="","NA",buildings!AO39)</f>
        <v>NA</v>
      </c>
      <c r="AP39" t="str">
        <f>IF(buildings!AP39="","NA",buildings!AP39)</f>
        <v>NULL</v>
      </c>
      <c r="AQ39" t="str">
        <f>IF(buildings!AQ39="","NA",buildings!AQ39)</f>
        <v>urban</v>
      </c>
      <c r="AR39" t="str">
        <f>IF(buildings!AR39="","NA",buildings!AR39)</f>
        <v>gross</v>
      </c>
      <c r="AS39" t="str">
        <f>IF(buildings!AS39="","NA",buildings!AS39)</f>
        <v>Kleemann, Fritz; Lederer, Jakob; Rechberger, Helmut; Fellner, Johann</v>
      </c>
      <c r="AT39">
        <f>IF(buildings!AT39="","NA",buildings!AT39)</f>
        <v>2016</v>
      </c>
      <c r="AU39" t="str">
        <f>IF(buildings!AU39="","NA",buildings!AU39)</f>
        <v>GIS‐based Analysis of Vienna's Material Stock in Buildings</v>
      </c>
      <c r="AV39" t="str">
        <f>IF(buildings!AV39="","NA",buildings!AV39)</f>
        <v>Journal of Industrial Ecology</v>
      </c>
      <c r="AW39" t="str">
        <f>IF(buildings!AW39="","NA",buildings!AW39)</f>
        <v>Copyright Elsevier</v>
      </c>
      <c r="AX39" t="str">
        <f>IF(buildings!AX39="","NA",buildings!AX39)</f>
        <v>10.1111/jiec.12446</v>
      </c>
      <c r="AY39" t="str">
        <f>IF(buildings!AY39="","NA",buildings!AY39)</f>
        <v>https://doi.org/10.1111/jiec.12446</v>
      </c>
      <c r="AZ39" t="str">
        <f>IF(buildings!AZ39="","NULL",buildings!AZ39)</f>
        <v>NULL</v>
      </c>
      <c r="BA39" t="str">
        <f>IF(buildings!BA39="","NULL",buildings!BA39)</f>
        <v xml:space="preserve">Personal communication by the author. Data based and converted from Kleemann et al. 2016. No. of floors calculated by author. </v>
      </c>
      <c r="BB39" t="str">
        <f>IF(buildings!BB39="","NULL",buildings!BB39)</f>
        <v>Summed "slag fill" and "mineral fill", "bricks" and "foamed clay bricks", "mineral wool" and "mineral wool board". Considered "cement asbestos" as "cement", "laminate" as "other".</v>
      </c>
      <c r="BC39" t="str">
        <f>IF(buildings!BC39="","NULL",buildings!BC39)</f>
        <v>NULL</v>
      </c>
      <c r="BD39" t="str">
        <f>IF(buildings!BD39="","NULL",buildings!BD39)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2000, Data: https://www.rug.nl/ggdc/historicaldevelopment/maddison/releases/maddison-project-database-2018. GDP: Data: https://esa.un.org/unpd/wup/Download, Urbanization_rate_2018.xls. Human Development Index: Not collected.</v>
      </c>
      <c r="BE39" t="str">
        <f>IF(buildings!BE39="","NULL",buildings!BE39)</f>
        <v>Heeren and Fishman</v>
      </c>
      <c r="BF39" t="str">
        <f>IF(buildings!BF39="","NULL",buildings!BF39)</f>
        <v>Europe</v>
      </c>
      <c r="BG39" t="str">
        <f>IF(buildings!BG39="","NULL",buildings!BG39)</f>
        <v>Cfb</v>
      </c>
      <c r="BH39">
        <f>IF(buildings!BH39="","NULL",buildings!BH39)</f>
        <v>5362</v>
      </c>
      <c r="BI39">
        <f>IF(buildings!BI39="","NULL",buildings!BI39)</f>
        <v>4169.8252499999999</v>
      </c>
      <c r="BJ39">
        <f>IF(buildings!BJ39="","NULL",buildings!BJ39)</f>
        <v>4736.1402500000004</v>
      </c>
      <c r="BK39">
        <f>IF(buildings!BK39="","NULL",buildings!BK39)</f>
        <v>77.550002500000005</v>
      </c>
      <c r="BL39">
        <f>IF(buildings!BL39="","NULL",buildings!BL39)</f>
        <v>99.947502499999999</v>
      </c>
      <c r="BM39">
        <f>IF(buildings!BM39="","NULL",buildings!BM39)</f>
        <v>82445</v>
      </c>
      <c r="BN39">
        <f>IF(buildings!BN39="","NULL",buildings!BN39)</f>
        <v>7568</v>
      </c>
      <c r="BO39" t="str">
        <f>IF(buildings!BO39="","NULL",buildings!BO39)</f>
        <v>NA</v>
      </c>
      <c r="BP39">
        <f>IF(buildings!BP39="","NULL",buildings!BP39)</f>
        <v>8039</v>
      </c>
      <c r="BQ39">
        <f>IF(buildings!BQ39="","NULL",buildings!BQ39)</f>
        <v>0.65300000000000002</v>
      </c>
      <c r="BR39">
        <f>IF(buildings!BR39="","NULL",buildings!BR39)</f>
        <v>0.60199999999999998</v>
      </c>
      <c r="BS39">
        <f>IF(buildings!BS39="","NULL",buildings!BS39)</f>
        <v>17362</v>
      </c>
      <c r="BT39">
        <f>IF(buildings!BT39="","NULL",buildings!BT39)</f>
        <v>33821</v>
      </c>
      <c r="BU39" t="str">
        <f>IF(buildings!BU39="","NULL",buildings!BU39)</f>
        <v>NULL</v>
      </c>
      <c r="BV39" t="str">
        <f>IF(buildings!BV39="","NULL",buildings!BV39)</f>
        <v>NULL</v>
      </c>
      <c r="BW39" t="str">
        <f>IF(buildings!BW39="","NULL",buildings!BW39)</f>
        <v>R32EU15</v>
      </c>
      <c r="BX39" t="str">
        <f>IF(buildings!BX39="","NULL",buildings!BX39)</f>
        <v>R5.2OECD</v>
      </c>
      <c r="BY39" t="str">
        <f>IF(buildings!BY39="","NULL",buildings!BY39)</f>
        <v>R_unspecified</v>
      </c>
      <c r="BZ39" t="str">
        <f>IF(buildings!BZ39="","NULL",buildings!BZ39)</f>
        <v>Unspecified</v>
      </c>
      <c r="CA39" t="str">
        <f>IF(buildings!CA39="","NULL",buildings!CA39)</f>
        <v>Standard</v>
      </c>
      <c r="CB39" t="str">
        <f>IF(buildings!CB39="","NULL",buildings!CB39)</f>
        <v>real-world single case study</v>
      </c>
      <c r="CC39" t="str">
        <f>IF(buildings!CC39="","NULL",buildings!CC39)</f>
        <v>RU</v>
      </c>
      <c r="CD39" t="str">
        <f>IF(buildings!CD39="","NULL",buildings!CD39)</f>
        <v>U</v>
      </c>
      <c r="CE39" t="str">
        <f>IF(buildings!CE39="","NULL",buildings!CE39)</f>
        <v>OECD_EU15</v>
      </c>
    </row>
    <row r="40" spans="1:83">
      <c r="A40">
        <f>IF(buildings!A40="","NA",buildings!A40)</f>
        <v>38</v>
      </c>
      <c r="B40" t="str">
        <f>IF(buildings!B40="","NA",buildings!B40)</f>
        <v>Austria</v>
      </c>
      <c r="C40" t="str">
        <f>IF(buildings!C40="","NA",buildings!C40)</f>
        <v>Vienna</v>
      </c>
      <c r="D40">
        <f>IF(buildings!D40="","NA",buildings!D40)</f>
        <v>1997</v>
      </c>
      <c r="E40" t="str">
        <f>IF(buildings!E40="","NA",buildings!E40)</f>
        <v>NA</v>
      </c>
      <c r="F40">
        <f>IF(buildings!F40="","NA",buildings!F40)</f>
        <v>61.957324839999998</v>
      </c>
      <c r="G40">
        <f>IF(buildings!G40="","NA",buildings!G40)</f>
        <v>8.3917196999999999E-2</v>
      </c>
      <c r="H40">
        <f>IF(buildings!H40="","NA",buildings!H40)</f>
        <v>0.85031847100000002</v>
      </c>
      <c r="I40" t="str">
        <f>IF(buildings!I40="","NA",buildings!I40)</f>
        <v>NA</v>
      </c>
      <c r="J40">
        <f>IF(buildings!J40="","NA",buildings!J40)</f>
        <v>4.9353503180000002</v>
      </c>
      <c r="K40" t="str">
        <f>IF(buildings!K40="","NA",buildings!K40)</f>
        <v>NA</v>
      </c>
      <c r="L40" t="str">
        <f>IF(buildings!L40="","NA",buildings!L40)</f>
        <v>NA</v>
      </c>
      <c r="M40">
        <f>IF(buildings!M40="","NA",buildings!M40)</f>
        <v>1543.1847130000001</v>
      </c>
      <c r="N40" t="str">
        <f>IF(buildings!N40="","NA",buildings!N40)</f>
        <v>NA</v>
      </c>
      <c r="O40">
        <f>IF(buildings!O40="","NA",buildings!O40)</f>
        <v>1.8980891719999999</v>
      </c>
      <c r="P40" t="str">
        <f>IF(buildings!P40="","NA",buildings!P40)</f>
        <v>NA</v>
      </c>
      <c r="Q40" t="str">
        <f>IF(buildings!Q40="","NA",buildings!Q40)</f>
        <v>NA</v>
      </c>
      <c r="R40">
        <f>IF(buildings!R40="","NA",buildings!R40)</f>
        <v>1.342038217</v>
      </c>
      <c r="S40">
        <f>IF(buildings!S40="","NA",buildings!S40)</f>
        <v>27.029140129999998</v>
      </c>
      <c r="T40" t="str">
        <f>IF(buildings!T40="","NA",buildings!T40)</f>
        <v>NA</v>
      </c>
      <c r="U40" t="str">
        <f>IF(buildings!U40="","NA",buildings!U40)</f>
        <v>NA</v>
      </c>
      <c r="V40" t="str">
        <f>IF(buildings!V40="","NA",buildings!V40)</f>
        <v>NA</v>
      </c>
      <c r="W40" t="str">
        <f>IF(buildings!W40="","NA",buildings!W40)</f>
        <v>NA</v>
      </c>
      <c r="X40" t="str">
        <f>IF(buildings!X40="","NA",buildings!X40)</f>
        <v>NA</v>
      </c>
      <c r="Y40" t="str">
        <f>IF(buildings!Y40="","NA",buildings!Y40)</f>
        <v>NA</v>
      </c>
      <c r="Z40" t="str">
        <f>IF(buildings!Z40="","NA",buildings!Z40)</f>
        <v>NA</v>
      </c>
      <c r="AA40">
        <f>IF(buildings!AA40="","NA",buildings!AA40)</f>
        <v>3.0318471339999999</v>
      </c>
      <c r="AB40">
        <f>IF(buildings!AB40="","NA",buildings!AB40)</f>
        <v>2.211783439</v>
      </c>
      <c r="AC40">
        <f>IF(buildings!AC40="","NA",buildings!AC40)</f>
        <v>1.0961783439999999</v>
      </c>
      <c r="AD40">
        <f>IF(buildings!AD40="","NA",buildings!AD40)</f>
        <v>2.4681528660000001</v>
      </c>
      <c r="AE40" t="str">
        <f>IF(buildings!AE40="","NA",buildings!AE40)</f>
        <v>NA</v>
      </c>
      <c r="AF40">
        <f>IF(buildings!AF40="","NA",buildings!AF40)</f>
        <v>0.15286624200000001</v>
      </c>
      <c r="AG40">
        <f>IF(buildings!AG40="","NA",buildings!AG40)</f>
        <v>0.18152866200000001</v>
      </c>
      <c r="AH40" t="str">
        <f>IF(buildings!AH40="","NA",buildings!AH40)</f>
        <v>NA</v>
      </c>
      <c r="AI40">
        <f>IF(buildings!AI40="","NA",buildings!AI40)</f>
        <v>1.342038217</v>
      </c>
      <c r="AJ40" t="str">
        <f>IF(buildings!AJ40="","NA",buildings!AJ40)</f>
        <v>NA</v>
      </c>
      <c r="AK40" t="str">
        <f>IF(buildings!AK40="","NA",buildings!AK40)</f>
        <v>NA</v>
      </c>
      <c r="AL40" t="str">
        <f>IF(buildings!AL40="","NA",buildings!AL40)</f>
        <v>Final Bill WHA PGH.</v>
      </c>
      <c r="AM40">
        <f>IF(buildings!AM40="","NA",buildings!AM40)</f>
        <v>3.2</v>
      </c>
      <c r="AN40" t="str">
        <f>IF(buildings!AN40="","NA",buildings!AN40)</f>
        <v>residential</v>
      </c>
      <c r="AO40" t="str">
        <f>IF(buildings!AO40="","NA",buildings!AO40)</f>
        <v>NA</v>
      </c>
      <c r="AP40" t="str">
        <f>IF(buildings!AP40="","NA",buildings!AP40)</f>
        <v>NULL</v>
      </c>
      <c r="AQ40" t="str">
        <f>IF(buildings!AQ40="","NA",buildings!AQ40)</f>
        <v>urban</v>
      </c>
      <c r="AR40" t="str">
        <f>IF(buildings!AR40="","NA",buildings!AR40)</f>
        <v>gross</v>
      </c>
      <c r="AS40" t="str">
        <f>IF(buildings!AS40="","NA",buildings!AS40)</f>
        <v>Kleemann, Fritz; Lederer, Jakob; Rechberger, Helmut; Fellner, Johann</v>
      </c>
      <c r="AT40">
        <f>IF(buildings!AT40="","NA",buildings!AT40)</f>
        <v>2016</v>
      </c>
      <c r="AU40" t="str">
        <f>IF(buildings!AU40="","NA",buildings!AU40)</f>
        <v>GIS‐based Analysis of Vienna's Material Stock in Buildings</v>
      </c>
      <c r="AV40" t="str">
        <f>IF(buildings!AV40="","NA",buildings!AV40)</f>
        <v>Journal of Industrial Ecology</v>
      </c>
      <c r="AW40" t="str">
        <f>IF(buildings!AW40="","NA",buildings!AW40)</f>
        <v>Copyright Elsevier</v>
      </c>
      <c r="AX40" t="str">
        <f>IF(buildings!AX40="","NA",buildings!AX40)</f>
        <v>10.1111/jiec.12446</v>
      </c>
      <c r="AY40" t="str">
        <f>IF(buildings!AY40="","NA",buildings!AY40)</f>
        <v>https://doi.org/10.1111/jiec.12446</v>
      </c>
      <c r="AZ40" t="str">
        <f>IF(buildings!AZ40="","NULL",buildings!AZ40)</f>
        <v>NULL</v>
      </c>
      <c r="BA40" t="str">
        <f>IF(buildings!BA40="","NULL",buildings!BA40)</f>
        <v xml:space="preserve">Personal communication by the author. Data based and converted from Kleemann et al. 2016. No. of floors calculated by author. </v>
      </c>
      <c r="BB40" t="str">
        <f>IF(buildings!BB40="","NULL",buildings!BB40)</f>
        <v>Summed "slag fill" and "mineral fill", "bricks" and "foamed clay bricks", "mineral wool" and "mineral wool board". Considered "cement asbestos" as "cement", "laminate" as "other".</v>
      </c>
      <c r="BC40" t="str">
        <f>IF(buildings!BC40="","NULL",buildings!BC40)</f>
        <v>NULL</v>
      </c>
      <c r="BD40" t="str">
        <f>IF(buildings!BD40="","NULL",buildings!BD40)</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0" t="str">
        <f>IF(buildings!BE40="","NULL",buildings!BE40)</f>
        <v>Heeren and Fishman</v>
      </c>
      <c r="BF40" t="str">
        <f>IF(buildings!BF40="","NULL",buildings!BF40)</f>
        <v>Europe</v>
      </c>
      <c r="BG40" t="str">
        <f>IF(buildings!BG40="","NULL",buildings!BG40)</f>
        <v>Cfb</v>
      </c>
      <c r="BH40">
        <f>IF(buildings!BH40="","NULL",buildings!BH40)</f>
        <v>5362</v>
      </c>
      <c r="BI40">
        <f>IF(buildings!BI40="","NULL",buildings!BI40)</f>
        <v>4470.8149999999996</v>
      </c>
      <c r="BJ40">
        <f>IF(buildings!BJ40="","NULL",buildings!BJ40)</f>
        <v>4651.6097499999996</v>
      </c>
      <c r="BK40">
        <f>IF(buildings!BK40="","NULL",buildings!BK40)</f>
        <v>99.559997499999994</v>
      </c>
      <c r="BL40">
        <f>IF(buildings!BL40="","NULL",buildings!BL40)</f>
        <v>163.375</v>
      </c>
      <c r="BM40">
        <f>IF(buildings!BM40="","NULL",buildings!BM40)</f>
        <v>82445</v>
      </c>
      <c r="BN40">
        <f>IF(buildings!BN40="","NULL",buildings!BN40)</f>
        <v>8015</v>
      </c>
      <c r="BO40" t="str">
        <f>IF(buildings!BO40="","NULL",buildings!BO40)</f>
        <v>NA</v>
      </c>
      <c r="BP40">
        <f>IF(buildings!BP40="","NULL",buildings!BP40)</f>
        <v>8780</v>
      </c>
      <c r="BQ40">
        <f>IF(buildings!BQ40="","NULL",buildings!BQ40)</f>
        <v>0.61599999999999999</v>
      </c>
      <c r="BR40">
        <f>IF(buildings!BR40="","NULL",buildings!BR40)</f>
        <v>0.58699999999999997</v>
      </c>
      <c r="BS40">
        <f>IF(buildings!BS40="","NULL",buildings!BS40)</f>
        <v>31019</v>
      </c>
      <c r="BT40">
        <f>IF(buildings!BT40="","NULL",buildings!BT40)</f>
        <v>45010</v>
      </c>
      <c r="BU40" t="str">
        <f>IF(buildings!BU40="","NULL",buildings!BU40)</f>
        <v>NULL</v>
      </c>
      <c r="BV40" t="str">
        <f>IF(buildings!BV40="","NULL",buildings!BV40)</f>
        <v>NULL</v>
      </c>
      <c r="BW40" t="str">
        <f>IF(buildings!BW40="","NULL",buildings!BW40)</f>
        <v>R32EU15</v>
      </c>
      <c r="BX40" t="str">
        <f>IF(buildings!BX40="","NULL",buildings!BX40)</f>
        <v>R5.2OECD</v>
      </c>
      <c r="BY40" t="str">
        <f>IF(buildings!BY40="","NULL",buildings!BY40)</f>
        <v>R_unspecified</v>
      </c>
      <c r="BZ40" t="str">
        <f>IF(buildings!BZ40="","NULL",buildings!BZ40)</f>
        <v>Unspecified</v>
      </c>
      <c r="CA40" t="str">
        <f>IF(buildings!CA40="","NULL",buildings!CA40)</f>
        <v>Standard</v>
      </c>
      <c r="CB40" t="str">
        <f>IF(buildings!CB40="","NULL",buildings!CB40)</f>
        <v>real-world single case study</v>
      </c>
      <c r="CC40" t="str">
        <f>IF(buildings!CC40="","NULL",buildings!CC40)</f>
        <v>RU</v>
      </c>
      <c r="CD40" t="str">
        <f>IF(buildings!CD40="","NULL",buildings!CD40)</f>
        <v>U</v>
      </c>
      <c r="CE40" t="str">
        <f>IF(buildings!CE40="","NULL",buildings!CE40)</f>
        <v>OECD_EU15</v>
      </c>
    </row>
    <row r="41" spans="1:83">
      <c r="A41">
        <f>IF(buildings!A41="","NA",buildings!A41)</f>
        <v>39</v>
      </c>
      <c r="B41" t="str">
        <f>IF(buildings!B41="","NA",buildings!B41)</f>
        <v>Austria</v>
      </c>
      <c r="C41" t="str">
        <f>IF(buildings!C41="","NA",buildings!C41)</f>
        <v>Vienna</v>
      </c>
      <c r="D41">
        <f>IF(buildings!D41="","NA",buildings!D41)</f>
        <v>1997</v>
      </c>
      <c r="E41" t="str">
        <f>IF(buildings!E41="","NA",buildings!E41)</f>
        <v>NA</v>
      </c>
      <c r="F41">
        <f>IF(buildings!F41="","NA",buildings!F41)</f>
        <v>30.33903754</v>
      </c>
      <c r="G41">
        <f>IF(buildings!G41="","NA",buildings!G41)</f>
        <v>8.6964911000000006E-2</v>
      </c>
      <c r="H41">
        <f>IF(buildings!H41="","NA",buildings!H41)</f>
        <v>0.128714669</v>
      </c>
      <c r="I41" t="str">
        <f>IF(buildings!I41="","NA",buildings!I41)</f>
        <v>NA</v>
      </c>
      <c r="J41">
        <f>IF(buildings!J41="","NA",buildings!J41)</f>
        <v>16.336036709999998</v>
      </c>
      <c r="K41" t="str">
        <f>IF(buildings!K41="","NA",buildings!K41)</f>
        <v>NA</v>
      </c>
      <c r="L41" t="str">
        <f>IF(buildings!L41="","NA",buildings!L41)</f>
        <v>NA</v>
      </c>
      <c r="M41">
        <f>IF(buildings!M41="","NA",buildings!M41)</f>
        <v>1513.321463</v>
      </c>
      <c r="N41" t="str">
        <f>IF(buildings!N41="","NA",buildings!N41)</f>
        <v>NA</v>
      </c>
      <c r="O41">
        <f>IF(buildings!O41="","NA",buildings!O41)</f>
        <v>10.726222399999999</v>
      </c>
      <c r="P41" t="str">
        <f>IF(buildings!P41="","NA",buildings!P41)</f>
        <v>NA</v>
      </c>
      <c r="Q41">
        <f>IF(buildings!Q41="","NA",buildings!Q41)</f>
        <v>13.23120787</v>
      </c>
      <c r="R41">
        <f>IF(buildings!R41="","NA",buildings!R41)</f>
        <v>3.262091759</v>
      </c>
      <c r="S41">
        <f>IF(buildings!S41="","NA",buildings!S41)</f>
        <v>31.453079500000001</v>
      </c>
      <c r="T41" t="str">
        <f>IF(buildings!T41="","NA",buildings!T41)</f>
        <v>NA</v>
      </c>
      <c r="U41" t="str">
        <f>IF(buildings!U41="","NA",buildings!U41)</f>
        <v>NA</v>
      </c>
      <c r="V41">
        <f>IF(buildings!V41="","NA",buildings!V41)</f>
        <v>3.2013648379999999</v>
      </c>
      <c r="W41">
        <f>IF(buildings!W41="","NA",buildings!W41)</f>
        <v>1.5643782820000001</v>
      </c>
      <c r="X41" t="str">
        <f>IF(buildings!X41="","NA",buildings!X41)</f>
        <v>NA</v>
      </c>
      <c r="Y41" t="str">
        <f>IF(buildings!Y41="","NA",buildings!Y41)</f>
        <v>NA</v>
      </c>
      <c r="Z41" t="str">
        <f>IF(buildings!Z41="","NA",buildings!Z41)</f>
        <v>NA</v>
      </c>
      <c r="AA41">
        <f>IF(buildings!AA41="","NA",buildings!AA41)</f>
        <v>1.7155355080000001</v>
      </c>
      <c r="AB41">
        <f>IF(buildings!AB41="","NA",buildings!AB41)</f>
        <v>8.6057307380000001</v>
      </c>
      <c r="AC41">
        <f>IF(buildings!AC41="","NA",buildings!AC41)</f>
        <v>3.7096227609999999</v>
      </c>
      <c r="AD41">
        <f>IF(buildings!AD41="","NA",buildings!AD41)</f>
        <v>5.5875367740000002</v>
      </c>
      <c r="AE41" t="str">
        <f>IF(buildings!AE41="","NA",buildings!AE41)</f>
        <v>NA</v>
      </c>
      <c r="AF41" t="str">
        <f>IF(buildings!AF41="","NA",buildings!AF41)</f>
        <v>NA</v>
      </c>
      <c r="AG41" t="str">
        <f>IF(buildings!AG41="","NA",buildings!AG41)</f>
        <v>NA</v>
      </c>
      <c r="AH41" t="str">
        <f>IF(buildings!AH41="","NA",buildings!AH41)</f>
        <v>NA</v>
      </c>
      <c r="AI41">
        <f>IF(buildings!AI41="","NA",buildings!AI41)</f>
        <v>3.262091759</v>
      </c>
      <c r="AJ41" t="str">
        <f>IF(buildings!AJ41="","NA",buildings!AJ41)</f>
        <v>NA</v>
      </c>
      <c r="AK41" t="str">
        <f>IF(buildings!AK41="","NA",buildings!AK41)</f>
        <v>NA</v>
      </c>
      <c r="AL41" t="str">
        <f>IF(buildings!AL41="","NA",buildings!AL41)</f>
        <v>LCA Data JAS</v>
      </c>
      <c r="AM41">
        <f>IF(buildings!AM41="","NA",buildings!AM41)</f>
        <v>3.3</v>
      </c>
      <c r="AN41" t="str">
        <f>IF(buildings!AN41="","NA",buildings!AN41)</f>
        <v>residential</v>
      </c>
      <c r="AO41" t="str">
        <f>IF(buildings!AO41="","NA",buildings!AO41)</f>
        <v>NA</v>
      </c>
      <c r="AP41" t="str">
        <f>IF(buildings!AP41="","NA",buildings!AP41)</f>
        <v>NULL</v>
      </c>
      <c r="AQ41" t="str">
        <f>IF(buildings!AQ41="","NA",buildings!AQ41)</f>
        <v>urban</v>
      </c>
      <c r="AR41" t="str">
        <f>IF(buildings!AR41="","NA",buildings!AR41)</f>
        <v>gross</v>
      </c>
      <c r="AS41" t="str">
        <f>IF(buildings!AS41="","NA",buildings!AS41)</f>
        <v>Kleemann, Fritz; Lederer, Jakob; Rechberger, Helmut; Fellner, Johann</v>
      </c>
      <c r="AT41">
        <f>IF(buildings!AT41="","NA",buildings!AT41)</f>
        <v>2016</v>
      </c>
      <c r="AU41" t="str">
        <f>IF(buildings!AU41="","NA",buildings!AU41)</f>
        <v>GIS‐based Analysis of Vienna's Material Stock in Buildings</v>
      </c>
      <c r="AV41" t="str">
        <f>IF(buildings!AV41="","NA",buildings!AV41)</f>
        <v>Journal of Industrial Ecology</v>
      </c>
      <c r="AW41" t="str">
        <f>IF(buildings!AW41="","NA",buildings!AW41)</f>
        <v>Copyright Elsevier</v>
      </c>
      <c r="AX41" t="str">
        <f>IF(buildings!AX41="","NA",buildings!AX41)</f>
        <v>10.1111/jiec.12446</v>
      </c>
      <c r="AY41" t="str">
        <f>IF(buildings!AY41="","NA",buildings!AY41)</f>
        <v>https://doi.org/10.1111/jiec.12446</v>
      </c>
      <c r="AZ41" t="str">
        <f>IF(buildings!AZ41="","NULL",buildings!AZ41)</f>
        <v>NULL</v>
      </c>
      <c r="BA41" t="str">
        <f>IF(buildings!BA41="","NULL",buildings!BA41)</f>
        <v xml:space="preserve">Personal communication by the author. Data based and converted from Kleemann et al. 2016. No. of floors calculated by author. </v>
      </c>
      <c r="BB41" t="str">
        <f>IF(buildings!BB41="","NULL",buildings!BB41)</f>
        <v>Summed "slag fill" and "mineral fill", "bricks" and "foamed clay bricks", "mineral wool" and "mineral wool board". Considered "cement asbestos" as "cement", "laminate" as "other".</v>
      </c>
      <c r="BC41" t="str">
        <f>IF(buildings!BC41="","NULL",buildings!BC41)</f>
        <v>NULL</v>
      </c>
      <c r="BD41" t="str">
        <f>IF(buildings!BD41="","NULL",buildings!BD41)</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1" t="str">
        <f>IF(buildings!BE41="","NULL",buildings!BE41)</f>
        <v>Heeren and Fishman</v>
      </c>
      <c r="BF41" t="str">
        <f>IF(buildings!BF41="","NULL",buildings!BF41)</f>
        <v>Europe</v>
      </c>
      <c r="BG41" t="str">
        <f>IF(buildings!BG41="","NULL",buildings!BG41)</f>
        <v>Cfb</v>
      </c>
      <c r="BH41">
        <f>IF(buildings!BH41="","NULL",buildings!BH41)</f>
        <v>5362</v>
      </c>
      <c r="BI41">
        <f>IF(buildings!BI41="","NULL",buildings!BI41)</f>
        <v>4470.8149999999996</v>
      </c>
      <c r="BJ41">
        <f>IF(buildings!BJ41="","NULL",buildings!BJ41)</f>
        <v>4651.6097499999996</v>
      </c>
      <c r="BK41">
        <f>IF(buildings!BK41="","NULL",buildings!BK41)</f>
        <v>99.559997499999994</v>
      </c>
      <c r="BL41">
        <f>IF(buildings!BL41="","NULL",buildings!BL41)</f>
        <v>163.375</v>
      </c>
      <c r="BM41">
        <f>IF(buildings!BM41="","NULL",buildings!BM41)</f>
        <v>82445</v>
      </c>
      <c r="BN41">
        <f>IF(buildings!BN41="","NULL",buildings!BN41)</f>
        <v>8015</v>
      </c>
      <c r="BO41" t="str">
        <f>IF(buildings!BO41="","NULL",buildings!BO41)</f>
        <v>NA</v>
      </c>
      <c r="BP41">
        <f>IF(buildings!BP41="","NULL",buildings!BP41)</f>
        <v>8780</v>
      </c>
      <c r="BQ41">
        <f>IF(buildings!BQ41="","NULL",buildings!BQ41)</f>
        <v>0.61599999999999999</v>
      </c>
      <c r="BR41">
        <f>IF(buildings!BR41="","NULL",buildings!BR41)</f>
        <v>0.58699999999999997</v>
      </c>
      <c r="BS41">
        <f>IF(buildings!BS41="","NULL",buildings!BS41)</f>
        <v>31019</v>
      </c>
      <c r="BT41">
        <f>IF(buildings!BT41="","NULL",buildings!BT41)</f>
        <v>45010</v>
      </c>
      <c r="BU41" t="str">
        <f>IF(buildings!BU41="","NULL",buildings!BU41)</f>
        <v>NULL</v>
      </c>
      <c r="BV41" t="str">
        <f>IF(buildings!BV41="","NULL",buildings!BV41)</f>
        <v>NULL</v>
      </c>
      <c r="BW41" t="str">
        <f>IF(buildings!BW41="","NULL",buildings!BW41)</f>
        <v>R32EU15</v>
      </c>
      <c r="BX41" t="str">
        <f>IF(buildings!BX41="","NULL",buildings!BX41)</f>
        <v>R5.2OECD</v>
      </c>
      <c r="BY41" t="str">
        <f>IF(buildings!BY41="","NULL",buildings!BY41)</f>
        <v>R_unspecified</v>
      </c>
      <c r="BZ41" t="str">
        <f>IF(buildings!BZ41="","NULL",buildings!BZ41)</f>
        <v>Unspecified</v>
      </c>
      <c r="CA41" t="str">
        <f>IF(buildings!CA41="","NULL",buildings!CA41)</f>
        <v>Standard</v>
      </c>
      <c r="CB41" t="str">
        <f>IF(buildings!CB41="","NULL",buildings!CB41)</f>
        <v>real-world single case study</v>
      </c>
      <c r="CC41" t="str">
        <f>IF(buildings!CC41="","NULL",buildings!CC41)</f>
        <v>RU</v>
      </c>
      <c r="CD41" t="str">
        <f>IF(buildings!CD41="","NULL",buildings!CD41)</f>
        <v>U</v>
      </c>
      <c r="CE41" t="str">
        <f>IF(buildings!CE41="","NULL",buildings!CE41)</f>
        <v>OECD_EU15</v>
      </c>
    </row>
    <row r="42" spans="1:83">
      <c r="A42">
        <f>IF(buildings!A42="","NA",buildings!A42)</f>
        <v>40</v>
      </c>
      <c r="B42" t="str">
        <f>IF(buildings!B42="","NA",buildings!B42)</f>
        <v>Austria</v>
      </c>
      <c r="C42" t="str">
        <f>IF(buildings!C42="","NA",buildings!C42)</f>
        <v>Vienna</v>
      </c>
      <c r="D42">
        <f>IF(buildings!D42="","NA",buildings!D42)</f>
        <v>1997</v>
      </c>
      <c r="E42" t="str">
        <f>IF(buildings!E42="","NA",buildings!E42)</f>
        <v>NA</v>
      </c>
      <c r="F42">
        <f>IF(buildings!F42="","NA",buildings!F42)</f>
        <v>60.339642300000001</v>
      </c>
      <c r="G42">
        <f>IF(buildings!G42="","NA",buildings!G42)</f>
        <v>0.26056198800000002</v>
      </c>
      <c r="H42">
        <f>IF(buildings!H42="","NA",buildings!H42)</f>
        <v>1.2409264659999999</v>
      </c>
      <c r="I42" t="str">
        <f>IF(buildings!I42="","NA",buildings!I42)</f>
        <v>NA</v>
      </c>
      <c r="J42">
        <f>IF(buildings!J42="","NA",buildings!J42)</f>
        <v>20.141441650000001</v>
      </c>
      <c r="K42" t="str">
        <f>IF(buildings!K42="","NA",buildings!K42)</f>
        <v>NA</v>
      </c>
      <c r="L42" t="str">
        <f>IF(buildings!L42="","NA",buildings!L42)</f>
        <v>NA</v>
      </c>
      <c r="M42">
        <f>IF(buildings!M42="","NA",buildings!M42)</f>
        <v>1158.8982960000001</v>
      </c>
      <c r="N42" t="str">
        <f>IF(buildings!N42="","NA",buildings!N42)</f>
        <v>NA</v>
      </c>
      <c r="O42">
        <f>IF(buildings!O42="","NA",buildings!O42)</f>
        <v>9.2532075880000004</v>
      </c>
      <c r="P42" t="str">
        <f>IF(buildings!P42="","NA",buildings!P42)</f>
        <v>NA</v>
      </c>
      <c r="Q42">
        <f>IF(buildings!Q42="","NA",buildings!Q42)</f>
        <v>9.0643001470000009</v>
      </c>
      <c r="R42">
        <f>IF(buildings!R42="","NA",buildings!R42)</f>
        <v>2.9215512870000002</v>
      </c>
      <c r="S42">
        <f>IF(buildings!S42="","NA",buildings!S42)</f>
        <v>33.039260040000002</v>
      </c>
      <c r="T42" t="str">
        <f>IF(buildings!T42="","NA",buildings!T42)</f>
        <v>NA</v>
      </c>
      <c r="U42">
        <f>IF(buildings!U42="","NA",buildings!U42)</f>
        <v>16.988641600000001</v>
      </c>
      <c r="V42">
        <f>IF(buildings!V42="","NA",buildings!V42)</f>
        <v>3.5045587349999998</v>
      </c>
      <c r="W42" t="str">
        <f>IF(buildings!W42="","NA",buildings!W42)</f>
        <v>NA</v>
      </c>
      <c r="X42" t="str">
        <f>IF(buildings!X42="","NA",buildings!X42)</f>
        <v>NA</v>
      </c>
      <c r="Y42" t="str">
        <f>IF(buildings!Y42="","NA",buildings!Y42)</f>
        <v>NA</v>
      </c>
      <c r="Z42" t="str">
        <f>IF(buildings!Z42="","NA",buildings!Z42)</f>
        <v>NA</v>
      </c>
      <c r="AA42">
        <f>IF(buildings!AA42="","NA",buildings!AA42)</f>
        <v>1.5177735779999999</v>
      </c>
      <c r="AB42">
        <f>IF(buildings!AB42="","NA",buildings!AB42)</f>
        <v>7.4651009479999999</v>
      </c>
      <c r="AC42">
        <f>IF(buildings!AC42="","NA",buildings!AC42)</f>
        <v>6.2046323320000001</v>
      </c>
      <c r="AD42">
        <f>IF(buildings!AD42="","NA",buildings!AD42)</f>
        <v>5.7616769530000003</v>
      </c>
      <c r="AE42" t="str">
        <f>IF(buildings!AE42="","NA",buildings!AE42)</f>
        <v>NA</v>
      </c>
      <c r="AF42" t="str">
        <f>IF(buildings!AF42="","NA",buildings!AF42)</f>
        <v>NA</v>
      </c>
      <c r="AG42" t="str">
        <f>IF(buildings!AG42="","NA",buildings!AG42)</f>
        <v>NA</v>
      </c>
      <c r="AH42">
        <f>IF(buildings!AH42="","NA",buildings!AH42)</f>
        <v>0.22147769</v>
      </c>
      <c r="AI42">
        <f>IF(buildings!AI42="","NA",buildings!AI42)</f>
        <v>2.9215512870000002</v>
      </c>
      <c r="AJ42" t="str">
        <f>IF(buildings!AJ42="","NA",buildings!AJ42)</f>
        <v>NA</v>
      </c>
      <c r="AK42" t="str">
        <f>IF(buildings!AK42="","NA",buildings!AK42)</f>
        <v>NA</v>
      </c>
      <c r="AL42" t="str">
        <f>IF(buildings!AL42="","NA",buildings!AL42)</f>
        <v>LCA Data IBO1</v>
      </c>
      <c r="AM42">
        <f>IF(buildings!AM42="","NA",buildings!AM42)</f>
        <v>3.3</v>
      </c>
      <c r="AN42" t="str">
        <f>IF(buildings!AN42="","NA",buildings!AN42)</f>
        <v>residential</v>
      </c>
      <c r="AO42" t="str">
        <f>IF(buildings!AO42="","NA",buildings!AO42)</f>
        <v>NA</v>
      </c>
      <c r="AP42" t="str">
        <f>IF(buildings!AP42="","NA",buildings!AP42)</f>
        <v>NULL</v>
      </c>
      <c r="AQ42" t="str">
        <f>IF(buildings!AQ42="","NA",buildings!AQ42)</f>
        <v>urban</v>
      </c>
      <c r="AR42" t="str">
        <f>IF(buildings!AR42="","NA",buildings!AR42)</f>
        <v>gross</v>
      </c>
      <c r="AS42" t="str">
        <f>IF(buildings!AS42="","NA",buildings!AS42)</f>
        <v>Kleemann, Fritz; Lederer, Jakob; Rechberger, Helmut; Fellner, Johann</v>
      </c>
      <c r="AT42">
        <f>IF(buildings!AT42="","NA",buildings!AT42)</f>
        <v>2016</v>
      </c>
      <c r="AU42" t="str">
        <f>IF(buildings!AU42="","NA",buildings!AU42)</f>
        <v>GIS‐based Analysis of Vienna's Material Stock in Buildings</v>
      </c>
      <c r="AV42" t="str">
        <f>IF(buildings!AV42="","NA",buildings!AV42)</f>
        <v>Journal of Industrial Ecology</v>
      </c>
      <c r="AW42" t="str">
        <f>IF(buildings!AW42="","NA",buildings!AW42)</f>
        <v>Copyright Elsevier</v>
      </c>
      <c r="AX42" t="str">
        <f>IF(buildings!AX42="","NA",buildings!AX42)</f>
        <v>10.1111/jiec.12446</v>
      </c>
      <c r="AY42" t="str">
        <f>IF(buildings!AY42="","NA",buildings!AY42)</f>
        <v>https://doi.org/10.1111/jiec.12446</v>
      </c>
      <c r="AZ42" t="str">
        <f>IF(buildings!AZ42="","NULL",buildings!AZ42)</f>
        <v>NULL</v>
      </c>
      <c r="BA42" t="str">
        <f>IF(buildings!BA42="","NULL",buildings!BA42)</f>
        <v xml:space="preserve">Personal communication by the author. Data based and converted from Kleemann et al. 2016. No. of floors calculated by author. </v>
      </c>
      <c r="BB42" t="str">
        <f>IF(buildings!BB42="","NULL",buildings!BB42)</f>
        <v>Summed "slag fill" and "mineral fill", "bricks" and "foamed clay bricks", "mineral wool" and "mineral wool board". Considered "cement asbestos" as "cement", "laminate" as "other".</v>
      </c>
      <c r="BC42" t="str">
        <f>IF(buildings!BC42="","NULL",buildings!BC42)</f>
        <v>NULL</v>
      </c>
      <c r="BD42" t="str">
        <f>IF(buildings!BD42="","NULL",buildings!BD42)</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2" t="str">
        <f>IF(buildings!BE42="","NULL",buildings!BE42)</f>
        <v>Heeren and Fishman</v>
      </c>
      <c r="BF42" t="str">
        <f>IF(buildings!BF42="","NULL",buildings!BF42)</f>
        <v>Europe</v>
      </c>
      <c r="BG42" t="str">
        <f>IF(buildings!BG42="","NULL",buildings!BG42)</f>
        <v>Cfb</v>
      </c>
      <c r="BH42">
        <f>IF(buildings!BH42="","NULL",buildings!BH42)</f>
        <v>5362</v>
      </c>
      <c r="BI42">
        <f>IF(buildings!BI42="","NULL",buildings!BI42)</f>
        <v>4470.8149999999996</v>
      </c>
      <c r="BJ42">
        <f>IF(buildings!BJ42="","NULL",buildings!BJ42)</f>
        <v>4651.6097499999996</v>
      </c>
      <c r="BK42">
        <f>IF(buildings!BK42="","NULL",buildings!BK42)</f>
        <v>99.559997499999994</v>
      </c>
      <c r="BL42">
        <f>IF(buildings!BL42="","NULL",buildings!BL42)</f>
        <v>163.375</v>
      </c>
      <c r="BM42">
        <f>IF(buildings!BM42="","NULL",buildings!BM42)</f>
        <v>82445</v>
      </c>
      <c r="BN42">
        <f>IF(buildings!BN42="","NULL",buildings!BN42)</f>
        <v>8015</v>
      </c>
      <c r="BO42" t="str">
        <f>IF(buildings!BO42="","NULL",buildings!BO42)</f>
        <v>NA</v>
      </c>
      <c r="BP42">
        <f>IF(buildings!BP42="","NULL",buildings!BP42)</f>
        <v>8780</v>
      </c>
      <c r="BQ42">
        <f>IF(buildings!BQ42="","NULL",buildings!BQ42)</f>
        <v>0.61599999999999999</v>
      </c>
      <c r="BR42">
        <f>IF(buildings!BR42="","NULL",buildings!BR42)</f>
        <v>0.58699999999999997</v>
      </c>
      <c r="BS42">
        <f>IF(buildings!BS42="","NULL",buildings!BS42)</f>
        <v>31019</v>
      </c>
      <c r="BT42">
        <f>IF(buildings!BT42="","NULL",buildings!BT42)</f>
        <v>45010</v>
      </c>
      <c r="BU42" t="str">
        <f>IF(buildings!BU42="","NULL",buildings!BU42)</f>
        <v>NULL</v>
      </c>
      <c r="BV42" t="str">
        <f>IF(buildings!BV42="","NULL",buildings!BV42)</f>
        <v>NULL</v>
      </c>
      <c r="BW42" t="str">
        <f>IF(buildings!BW42="","NULL",buildings!BW42)</f>
        <v>R32EU15</v>
      </c>
      <c r="BX42" t="str">
        <f>IF(buildings!BX42="","NULL",buildings!BX42)</f>
        <v>R5.2OECD</v>
      </c>
      <c r="BY42" t="str">
        <f>IF(buildings!BY42="","NULL",buildings!BY42)</f>
        <v>R_unspecified</v>
      </c>
      <c r="BZ42" t="str">
        <f>IF(buildings!BZ42="","NULL",buildings!BZ42)</f>
        <v>Unspecified</v>
      </c>
      <c r="CA42" t="str">
        <f>IF(buildings!CA42="","NULL",buildings!CA42)</f>
        <v>Standard</v>
      </c>
      <c r="CB42" t="str">
        <f>IF(buildings!CB42="","NULL",buildings!CB42)</f>
        <v>real-world single case study</v>
      </c>
      <c r="CC42" t="str">
        <f>IF(buildings!CC42="","NULL",buildings!CC42)</f>
        <v>RU</v>
      </c>
      <c r="CD42" t="str">
        <f>IF(buildings!CD42="","NULL",buildings!CD42)</f>
        <v>U</v>
      </c>
      <c r="CE42" t="str">
        <f>IF(buildings!CE42="","NULL",buildings!CE42)</f>
        <v>OECD_EU15</v>
      </c>
    </row>
    <row r="43" spans="1:83">
      <c r="A43">
        <f>IF(buildings!A43="","NA",buildings!A43)</f>
        <v>41</v>
      </c>
      <c r="B43" t="str">
        <f>IF(buildings!B43="","NA",buildings!B43)</f>
        <v>Austria</v>
      </c>
      <c r="C43" t="str">
        <f>IF(buildings!C43="","NA",buildings!C43)</f>
        <v>Vienna</v>
      </c>
      <c r="D43">
        <f>IF(buildings!D43="","NA",buildings!D43)</f>
        <v>1997</v>
      </c>
      <c r="E43" t="str">
        <f>IF(buildings!E43="","NA",buildings!E43)</f>
        <v>NA</v>
      </c>
      <c r="F43">
        <f>IF(buildings!F43="","NA",buildings!F43)</f>
        <v>46.007305129999999</v>
      </c>
      <c r="G43">
        <f>IF(buildings!G43="","NA",buildings!G43)</f>
        <v>8.3901937999999995E-2</v>
      </c>
      <c r="H43">
        <f>IF(buildings!H43="","NA",buildings!H43)</f>
        <v>0.70348548200000005</v>
      </c>
      <c r="I43" t="str">
        <f>IF(buildings!I43="","NA",buildings!I43)</f>
        <v>NA</v>
      </c>
      <c r="J43">
        <f>IF(buildings!J43="","NA",buildings!J43)</f>
        <v>13.7147399</v>
      </c>
      <c r="K43" t="str">
        <f>IF(buildings!K43="","NA",buildings!K43)</f>
        <v>NA</v>
      </c>
      <c r="L43" t="str">
        <f>IF(buildings!L43="","NA",buildings!L43)</f>
        <v>NA</v>
      </c>
      <c r="M43">
        <f>IF(buildings!M43="","NA",buildings!M43)</f>
        <v>886.52724130000001</v>
      </c>
      <c r="N43" t="str">
        <f>IF(buildings!N43="","NA",buildings!N43)</f>
        <v>NA</v>
      </c>
      <c r="O43">
        <f>IF(buildings!O43="","NA",buildings!O43)</f>
        <v>17.003050479999999</v>
      </c>
      <c r="P43">
        <f>IF(buildings!P43="","NA",buildings!P43)</f>
        <v>186.27198390000001</v>
      </c>
      <c r="Q43">
        <f>IF(buildings!Q43="","NA",buildings!Q43)</f>
        <v>26.713086329999999</v>
      </c>
      <c r="R43">
        <f>IF(buildings!R43="","NA",buildings!R43)</f>
        <v>4.3338578090000004</v>
      </c>
      <c r="S43">
        <f>IF(buildings!S43="","NA",buildings!S43)</f>
        <v>35.868078590000003</v>
      </c>
      <c r="T43" t="str">
        <f>IF(buildings!T43="","NA",buildings!T43)</f>
        <v>NA</v>
      </c>
      <c r="U43" t="str">
        <f>IF(buildings!U43="","NA",buildings!U43)</f>
        <v>NA</v>
      </c>
      <c r="V43">
        <f>IF(buildings!V43="","NA",buildings!V43)</f>
        <v>6.7379710389999996</v>
      </c>
      <c r="W43" t="str">
        <f>IF(buildings!W43="","NA",buildings!W43)</f>
        <v>NA</v>
      </c>
      <c r="X43" t="str">
        <f>IF(buildings!X43="","NA",buildings!X43)</f>
        <v>NA</v>
      </c>
      <c r="Y43" t="str">
        <f>IF(buildings!Y43="","NA",buildings!Y43)</f>
        <v>NA</v>
      </c>
      <c r="Z43" t="str">
        <f>IF(buildings!Z43="","NA",buildings!Z43)</f>
        <v>NA</v>
      </c>
      <c r="AA43">
        <f>IF(buildings!AA43="","NA",buildings!AA43)</f>
        <v>0.29688378100000001</v>
      </c>
      <c r="AB43">
        <f>IF(buildings!AB43="","NA",buildings!AB43)</f>
        <v>5.2277361510000002</v>
      </c>
      <c r="AC43">
        <f>IF(buildings!AC43="","NA",buildings!AC43)</f>
        <v>3.510973415</v>
      </c>
      <c r="AD43">
        <f>IF(buildings!AD43="","NA",buildings!AD43)</f>
        <v>5.8279577089999997</v>
      </c>
      <c r="AE43" t="str">
        <f>IF(buildings!AE43="","NA",buildings!AE43)</f>
        <v>NA</v>
      </c>
      <c r="AF43" t="str">
        <f>IF(buildings!AF43="","NA",buildings!AF43)</f>
        <v>NA</v>
      </c>
      <c r="AG43" t="str">
        <f>IF(buildings!AG43="","NA",buildings!AG43)</f>
        <v>NA</v>
      </c>
      <c r="AH43" t="str">
        <f>IF(buildings!AH43="","NA",buildings!AH43)</f>
        <v>NA</v>
      </c>
      <c r="AI43">
        <f>IF(buildings!AI43="","NA",buildings!AI43)</f>
        <v>4.3338578090000004</v>
      </c>
      <c r="AJ43" t="str">
        <f>IF(buildings!AJ43="","NA",buildings!AJ43)</f>
        <v>NA</v>
      </c>
      <c r="AK43" t="str">
        <f>IF(buildings!AK43="","NA",buildings!AK43)</f>
        <v>NA</v>
      </c>
      <c r="AL43" t="str">
        <f>IF(buildings!AL43="","NA",buildings!AL43)</f>
        <v>LCA Data IBO2</v>
      </c>
      <c r="AM43">
        <f>IF(buildings!AM43="","NA",buildings!AM43)</f>
        <v>3.2</v>
      </c>
      <c r="AN43" t="str">
        <f>IF(buildings!AN43="","NA",buildings!AN43)</f>
        <v>residential</v>
      </c>
      <c r="AO43" t="str">
        <f>IF(buildings!AO43="","NA",buildings!AO43)</f>
        <v>NA</v>
      </c>
      <c r="AP43" t="str">
        <f>IF(buildings!AP43="","NA",buildings!AP43)</f>
        <v>NULL</v>
      </c>
      <c r="AQ43" t="str">
        <f>IF(buildings!AQ43="","NA",buildings!AQ43)</f>
        <v>urban</v>
      </c>
      <c r="AR43" t="str">
        <f>IF(buildings!AR43="","NA",buildings!AR43)</f>
        <v>gross</v>
      </c>
      <c r="AS43" t="str">
        <f>IF(buildings!AS43="","NA",buildings!AS43)</f>
        <v>Kleemann, Fritz; Lederer, Jakob; Rechberger, Helmut; Fellner, Johann</v>
      </c>
      <c r="AT43">
        <f>IF(buildings!AT43="","NA",buildings!AT43)</f>
        <v>2016</v>
      </c>
      <c r="AU43" t="str">
        <f>IF(buildings!AU43="","NA",buildings!AU43)</f>
        <v>GIS‐based Analysis of Vienna's Material Stock in Buildings</v>
      </c>
      <c r="AV43" t="str">
        <f>IF(buildings!AV43="","NA",buildings!AV43)</f>
        <v>Journal of Industrial Ecology</v>
      </c>
      <c r="AW43" t="str">
        <f>IF(buildings!AW43="","NA",buildings!AW43)</f>
        <v>Copyright Elsevier</v>
      </c>
      <c r="AX43" t="str">
        <f>IF(buildings!AX43="","NA",buildings!AX43)</f>
        <v>10.1111/jiec.12446</v>
      </c>
      <c r="AY43" t="str">
        <f>IF(buildings!AY43="","NA",buildings!AY43)</f>
        <v>https://doi.org/10.1111/jiec.12446</v>
      </c>
      <c r="AZ43" t="str">
        <f>IF(buildings!AZ43="","NULL",buildings!AZ43)</f>
        <v>NULL</v>
      </c>
      <c r="BA43" t="str">
        <f>IF(buildings!BA43="","NULL",buildings!BA43)</f>
        <v xml:space="preserve">Personal communication by the author. Data based and converted from Kleemann et al. 2016. No. of floors calculated by author. </v>
      </c>
      <c r="BB43" t="str">
        <f>IF(buildings!BB43="","NULL",buildings!BB43)</f>
        <v>Summed "slag fill" and "mineral fill", "bricks" and "foamed clay bricks", "mineral wool" and "mineral wool board". Considered "cement asbestos" as "cement", "laminate" as "other".</v>
      </c>
      <c r="BC43" t="str">
        <f>IF(buildings!BC43="","NULL",buildings!BC43)</f>
        <v>NULL</v>
      </c>
      <c r="BD43" t="str">
        <f>IF(buildings!BD43="","NULL",buildings!BD43)</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3" t="str">
        <f>IF(buildings!BE43="","NULL",buildings!BE43)</f>
        <v>Heeren and Fishman</v>
      </c>
      <c r="BF43" t="str">
        <f>IF(buildings!BF43="","NULL",buildings!BF43)</f>
        <v>Europe</v>
      </c>
      <c r="BG43" t="str">
        <f>IF(buildings!BG43="","NULL",buildings!BG43)</f>
        <v>Cfb</v>
      </c>
      <c r="BH43">
        <f>IF(buildings!BH43="","NULL",buildings!BH43)</f>
        <v>5362</v>
      </c>
      <c r="BI43">
        <f>IF(buildings!BI43="","NULL",buildings!BI43)</f>
        <v>4470.8149999999996</v>
      </c>
      <c r="BJ43">
        <f>IF(buildings!BJ43="","NULL",buildings!BJ43)</f>
        <v>4651.6097499999996</v>
      </c>
      <c r="BK43">
        <f>IF(buildings!BK43="","NULL",buildings!BK43)</f>
        <v>99.559997499999994</v>
      </c>
      <c r="BL43">
        <f>IF(buildings!BL43="","NULL",buildings!BL43)</f>
        <v>163.375</v>
      </c>
      <c r="BM43">
        <f>IF(buildings!BM43="","NULL",buildings!BM43)</f>
        <v>82445</v>
      </c>
      <c r="BN43">
        <f>IF(buildings!BN43="","NULL",buildings!BN43)</f>
        <v>8015</v>
      </c>
      <c r="BO43" t="str">
        <f>IF(buildings!BO43="","NULL",buildings!BO43)</f>
        <v>NA</v>
      </c>
      <c r="BP43">
        <f>IF(buildings!BP43="","NULL",buildings!BP43)</f>
        <v>8780</v>
      </c>
      <c r="BQ43">
        <f>IF(buildings!BQ43="","NULL",buildings!BQ43)</f>
        <v>0.61599999999999999</v>
      </c>
      <c r="BR43">
        <f>IF(buildings!BR43="","NULL",buildings!BR43)</f>
        <v>0.58699999999999997</v>
      </c>
      <c r="BS43">
        <f>IF(buildings!BS43="","NULL",buildings!BS43)</f>
        <v>31019</v>
      </c>
      <c r="BT43">
        <f>IF(buildings!BT43="","NULL",buildings!BT43)</f>
        <v>45010</v>
      </c>
      <c r="BU43" t="str">
        <f>IF(buildings!BU43="","NULL",buildings!BU43)</f>
        <v>NULL</v>
      </c>
      <c r="BV43" t="str">
        <f>IF(buildings!BV43="","NULL",buildings!BV43)</f>
        <v>NULL</v>
      </c>
      <c r="BW43" t="str">
        <f>IF(buildings!BW43="","NULL",buildings!BW43)</f>
        <v>R32EU15</v>
      </c>
      <c r="BX43" t="str">
        <f>IF(buildings!BX43="","NULL",buildings!BX43)</f>
        <v>R5.2OECD</v>
      </c>
      <c r="BY43" t="str">
        <f>IF(buildings!BY43="","NULL",buildings!BY43)</f>
        <v>R_unspecified</v>
      </c>
      <c r="BZ43" t="str">
        <f>IF(buildings!BZ43="","NULL",buildings!BZ43)</f>
        <v>Unspecified</v>
      </c>
      <c r="CA43" t="str">
        <f>IF(buildings!CA43="","NULL",buildings!CA43)</f>
        <v>Standard</v>
      </c>
      <c r="CB43" t="str">
        <f>IF(buildings!CB43="","NULL",buildings!CB43)</f>
        <v>real-world single case study</v>
      </c>
      <c r="CC43" t="str">
        <f>IF(buildings!CC43="","NULL",buildings!CC43)</f>
        <v>RU</v>
      </c>
      <c r="CD43" t="str">
        <f>IF(buildings!CD43="","NULL",buildings!CD43)</f>
        <v>U</v>
      </c>
      <c r="CE43" t="str">
        <f>IF(buildings!CE43="","NULL",buildings!CE43)</f>
        <v>OECD_EU15</v>
      </c>
    </row>
    <row r="44" spans="1:83">
      <c r="A44">
        <f>IF(buildings!A44="","NA",buildings!A44)</f>
        <v>42</v>
      </c>
      <c r="B44" t="str">
        <f>IF(buildings!B44="","NA",buildings!B44)</f>
        <v>Austria</v>
      </c>
      <c r="C44" t="str">
        <f>IF(buildings!C44="","NA",buildings!C44)</f>
        <v>Vienna</v>
      </c>
      <c r="D44">
        <f>IF(buildings!D44="","NA",buildings!D44)</f>
        <v>1997</v>
      </c>
      <c r="E44" t="str">
        <f>IF(buildings!E44="","NA",buildings!E44)</f>
        <v>NA</v>
      </c>
      <c r="F44">
        <f>IF(buildings!F44="","NA",buildings!F44)</f>
        <v>48.477763770000003</v>
      </c>
      <c r="G44">
        <f>IF(buildings!G44="","NA",buildings!G44)</f>
        <v>8.8674676999999993E-2</v>
      </c>
      <c r="H44">
        <f>IF(buildings!H44="","NA",buildings!H44)</f>
        <v>0.17052822500000001</v>
      </c>
      <c r="I44" t="str">
        <f>IF(buildings!I44="","NA",buildings!I44)</f>
        <v>NA</v>
      </c>
      <c r="J44">
        <f>IF(buildings!J44="","NA",buildings!J44)</f>
        <v>15.654491050000001</v>
      </c>
      <c r="K44" t="str">
        <f>IF(buildings!K44="","NA",buildings!K44)</f>
        <v>NA</v>
      </c>
      <c r="L44" t="str">
        <f>IF(buildings!L44="","NA",buildings!L44)</f>
        <v>NA</v>
      </c>
      <c r="M44">
        <f>IF(buildings!M44="","NA",buildings!M44)</f>
        <v>997.98915169999998</v>
      </c>
      <c r="N44" t="str">
        <f>IF(buildings!N44="","NA",buildings!N44)</f>
        <v>NA</v>
      </c>
      <c r="O44" t="str">
        <f>IF(buildings!O44="","NA",buildings!O44)</f>
        <v>NA</v>
      </c>
      <c r="P44" t="str">
        <f>IF(buildings!P44="","NA",buildings!P44)</f>
        <v>NA</v>
      </c>
      <c r="Q44">
        <f>IF(buildings!Q44="","NA",buildings!Q44)</f>
        <v>12.090451140000001</v>
      </c>
      <c r="R44">
        <f>IF(buildings!R44="","NA",buildings!R44)</f>
        <v>10.252156879999999</v>
      </c>
      <c r="S44">
        <f>IF(buildings!S44="","NA",buildings!S44)</f>
        <v>42.901490819999999</v>
      </c>
      <c r="T44" t="str">
        <f>IF(buildings!T44="","NA",buildings!T44)</f>
        <v>NA</v>
      </c>
      <c r="U44" t="str">
        <f>IF(buildings!U44="","NA",buildings!U44)</f>
        <v>NA</v>
      </c>
      <c r="V44">
        <f>IF(buildings!V44="","NA",buildings!V44)</f>
        <v>2.087265473</v>
      </c>
      <c r="W44" t="str">
        <f>IF(buildings!W44="","NA",buildings!W44)</f>
        <v>NA</v>
      </c>
      <c r="X44" t="str">
        <f>IF(buildings!X44="","NA",buildings!X44)</f>
        <v>NA</v>
      </c>
      <c r="Y44" t="str">
        <f>IF(buildings!Y44="","NA",buildings!Y44)</f>
        <v>NA</v>
      </c>
      <c r="Z44" t="str">
        <f>IF(buildings!Z44="","NA",buildings!Z44)</f>
        <v>NA</v>
      </c>
      <c r="AA44">
        <f>IF(buildings!AA44="","NA",buildings!AA44)</f>
        <v>9.6723609160000006</v>
      </c>
      <c r="AB44">
        <f>IF(buildings!AB44="","NA",buildings!AB44)</f>
        <v>6.6506007709999997</v>
      </c>
      <c r="AC44">
        <f>IF(buildings!AC44="","NA",buildings!AC44)</f>
        <v>3.355995466</v>
      </c>
      <c r="AD44">
        <f>IF(buildings!AD44="","NA",buildings!AD44)</f>
        <v>3.4514912720000002</v>
      </c>
      <c r="AE44" t="str">
        <f>IF(buildings!AE44="","NA",buildings!AE44)</f>
        <v>NA</v>
      </c>
      <c r="AF44">
        <f>IF(buildings!AF44="","NA",buildings!AF44)</f>
        <v>0.15006483800000001</v>
      </c>
      <c r="AG44" t="str">
        <f>IF(buildings!AG44="","NA",buildings!AG44)</f>
        <v>NA</v>
      </c>
      <c r="AH44">
        <f>IF(buildings!AH44="","NA",buildings!AH44)</f>
        <v>0.22168669199999999</v>
      </c>
      <c r="AI44">
        <f>IF(buildings!AI44="","NA",buildings!AI44)</f>
        <v>10.252156879999999</v>
      </c>
      <c r="AJ44" t="str">
        <f>IF(buildings!AJ44="","NA",buildings!AJ44)</f>
        <v>NA</v>
      </c>
      <c r="AK44" t="str">
        <f>IF(buildings!AK44="","NA",buildings!AK44)</f>
        <v>NA</v>
      </c>
      <c r="AL44" t="str">
        <f>IF(buildings!AL44="","NA",buildings!AL44)</f>
        <v>LCA Data IBO3</v>
      </c>
      <c r="AM44">
        <f>IF(buildings!AM44="","NA",buildings!AM44)</f>
        <v>3.4</v>
      </c>
      <c r="AN44" t="str">
        <f>IF(buildings!AN44="","NA",buildings!AN44)</f>
        <v>residential</v>
      </c>
      <c r="AO44" t="str">
        <f>IF(buildings!AO44="","NA",buildings!AO44)</f>
        <v>NA</v>
      </c>
      <c r="AP44" t="str">
        <f>IF(buildings!AP44="","NA",buildings!AP44)</f>
        <v>NULL</v>
      </c>
      <c r="AQ44" t="str">
        <f>IF(buildings!AQ44="","NA",buildings!AQ44)</f>
        <v>urban</v>
      </c>
      <c r="AR44" t="str">
        <f>IF(buildings!AR44="","NA",buildings!AR44)</f>
        <v>gross</v>
      </c>
      <c r="AS44" t="str">
        <f>IF(buildings!AS44="","NA",buildings!AS44)</f>
        <v>Kleemann, Fritz; Lederer, Jakob; Rechberger, Helmut; Fellner, Johann</v>
      </c>
      <c r="AT44">
        <f>IF(buildings!AT44="","NA",buildings!AT44)</f>
        <v>2016</v>
      </c>
      <c r="AU44" t="str">
        <f>IF(buildings!AU44="","NA",buildings!AU44)</f>
        <v>GIS‐based Analysis of Vienna's Material Stock in Buildings</v>
      </c>
      <c r="AV44" t="str">
        <f>IF(buildings!AV44="","NA",buildings!AV44)</f>
        <v>Journal of Industrial Ecology</v>
      </c>
      <c r="AW44" t="str">
        <f>IF(buildings!AW44="","NA",buildings!AW44)</f>
        <v>Copyright Elsevier</v>
      </c>
      <c r="AX44" t="str">
        <f>IF(buildings!AX44="","NA",buildings!AX44)</f>
        <v>10.1111/jiec.12446</v>
      </c>
      <c r="AY44" t="str">
        <f>IF(buildings!AY44="","NA",buildings!AY44)</f>
        <v>https://doi.org/10.1111/jiec.12446</v>
      </c>
      <c r="AZ44" t="str">
        <f>IF(buildings!AZ44="","NULL",buildings!AZ44)</f>
        <v>NULL</v>
      </c>
      <c r="BA44" t="str">
        <f>IF(buildings!BA44="","NULL",buildings!BA44)</f>
        <v xml:space="preserve">Personal communication by the author. Data based and converted from Kleemann et al. 2016. No. of floors calculated by author. </v>
      </c>
      <c r="BB44" t="str">
        <f>IF(buildings!BB44="","NULL",buildings!BB44)</f>
        <v>Summed "slag fill" and "mineral fill", "bricks" and "foamed clay bricks", "mineral wool" and "mineral wool board". Considered "cement asbestos" as "cement", "laminate" as "other".</v>
      </c>
      <c r="BC44" t="str">
        <f>IF(buildings!BC44="","NULL",buildings!BC44)</f>
        <v>NULL</v>
      </c>
      <c r="BD44" t="str">
        <f>IF(buildings!BD44="","NULL",buildings!BD44)</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4" t="str">
        <f>IF(buildings!BE44="","NULL",buildings!BE44)</f>
        <v>Heeren and Fishman</v>
      </c>
      <c r="BF44" t="str">
        <f>IF(buildings!BF44="","NULL",buildings!BF44)</f>
        <v>Europe</v>
      </c>
      <c r="BG44" t="str">
        <f>IF(buildings!BG44="","NULL",buildings!BG44)</f>
        <v>Cfb</v>
      </c>
      <c r="BH44">
        <f>IF(buildings!BH44="","NULL",buildings!BH44)</f>
        <v>5362</v>
      </c>
      <c r="BI44">
        <f>IF(buildings!BI44="","NULL",buildings!BI44)</f>
        <v>4470.8149999999996</v>
      </c>
      <c r="BJ44">
        <f>IF(buildings!BJ44="","NULL",buildings!BJ44)</f>
        <v>4651.6097499999996</v>
      </c>
      <c r="BK44">
        <f>IF(buildings!BK44="","NULL",buildings!BK44)</f>
        <v>99.559997499999994</v>
      </c>
      <c r="BL44">
        <f>IF(buildings!BL44="","NULL",buildings!BL44)</f>
        <v>163.375</v>
      </c>
      <c r="BM44">
        <f>IF(buildings!BM44="","NULL",buildings!BM44)</f>
        <v>82445</v>
      </c>
      <c r="BN44">
        <f>IF(buildings!BN44="","NULL",buildings!BN44)</f>
        <v>8015</v>
      </c>
      <c r="BO44" t="str">
        <f>IF(buildings!BO44="","NULL",buildings!BO44)</f>
        <v>NA</v>
      </c>
      <c r="BP44">
        <f>IF(buildings!BP44="","NULL",buildings!BP44)</f>
        <v>8780</v>
      </c>
      <c r="BQ44">
        <f>IF(buildings!BQ44="","NULL",buildings!BQ44)</f>
        <v>0.61599999999999999</v>
      </c>
      <c r="BR44">
        <f>IF(buildings!BR44="","NULL",buildings!BR44)</f>
        <v>0.58699999999999997</v>
      </c>
      <c r="BS44">
        <f>IF(buildings!BS44="","NULL",buildings!BS44)</f>
        <v>31019</v>
      </c>
      <c r="BT44">
        <f>IF(buildings!BT44="","NULL",buildings!BT44)</f>
        <v>45010</v>
      </c>
      <c r="BU44" t="str">
        <f>IF(buildings!BU44="","NULL",buildings!BU44)</f>
        <v>NULL</v>
      </c>
      <c r="BV44" t="str">
        <f>IF(buildings!BV44="","NULL",buildings!BV44)</f>
        <v>NULL</v>
      </c>
      <c r="BW44" t="str">
        <f>IF(buildings!BW44="","NULL",buildings!BW44)</f>
        <v>R32EU15</v>
      </c>
      <c r="BX44" t="str">
        <f>IF(buildings!BX44="","NULL",buildings!BX44)</f>
        <v>R5.2OECD</v>
      </c>
      <c r="BY44" t="str">
        <f>IF(buildings!BY44="","NULL",buildings!BY44)</f>
        <v>R_unspecified</v>
      </c>
      <c r="BZ44" t="str">
        <f>IF(buildings!BZ44="","NULL",buildings!BZ44)</f>
        <v>Unspecified</v>
      </c>
      <c r="CA44" t="str">
        <f>IF(buildings!CA44="","NULL",buildings!CA44)</f>
        <v>Standard</v>
      </c>
      <c r="CB44" t="str">
        <f>IF(buildings!CB44="","NULL",buildings!CB44)</f>
        <v>real-world single case study</v>
      </c>
      <c r="CC44" t="str">
        <f>IF(buildings!CC44="","NULL",buildings!CC44)</f>
        <v>RU</v>
      </c>
      <c r="CD44" t="str">
        <f>IF(buildings!CD44="","NULL",buildings!CD44)</f>
        <v>U</v>
      </c>
      <c r="CE44" t="str">
        <f>IF(buildings!CE44="","NULL",buildings!CE44)</f>
        <v>OECD_EU15</v>
      </c>
    </row>
    <row r="45" spans="1:83">
      <c r="A45">
        <f>IF(buildings!A45="","NA",buildings!A45)</f>
        <v>43</v>
      </c>
      <c r="B45" t="str">
        <f>IF(buildings!B45="","NA",buildings!B45)</f>
        <v>Austria</v>
      </c>
      <c r="C45" t="str">
        <f>IF(buildings!C45="","NA",buildings!C45)</f>
        <v>Vienna</v>
      </c>
      <c r="D45">
        <f>IF(buildings!D45="","NA",buildings!D45)</f>
        <v>1997</v>
      </c>
      <c r="E45" t="str">
        <f>IF(buildings!E45="","NA",buildings!E45)</f>
        <v>NA</v>
      </c>
      <c r="F45">
        <f>IF(buildings!F45="","NA",buildings!F45)</f>
        <v>26.249296090000001</v>
      </c>
      <c r="G45">
        <f>IF(buildings!G45="","NA",buildings!G45)</f>
        <v>0.31525904599999999</v>
      </c>
      <c r="H45">
        <f>IF(buildings!H45="","NA",buildings!H45)</f>
        <v>0.213357132</v>
      </c>
      <c r="I45" t="str">
        <f>IF(buildings!I45="","NA",buildings!I45)</f>
        <v>NA</v>
      </c>
      <c r="J45">
        <f>IF(buildings!J45="","NA",buildings!J45)</f>
        <v>116.7095356</v>
      </c>
      <c r="K45" t="str">
        <f>IF(buildings!K45="","NA",buildings!K45)</f>
        <v>NA</v>
      </c>
      <c r="L45" t="str">
        <f>IF(buildings!L45="","NA",buildings!L45)</f>
        <v>NA</v>
      </c>
      <c r="M45">
        <f>IF(buildings!M45="","NA",buildings!M45)</f>
        <v>529.24987999999996</v>
      </c>
      <c r="N45" t="str">
        <f>IF(buildings!N45="","NA",buildings!N45)</f>
        <v>NA</v>
      </c>
      <c r="O45">
        <f>IF(buildings!O45="","NA",buildings!O45)</f>
        <v>70.16902091</v>
      </c>
      <c r="P45" t="str">
        <f>IF(buildings!P45="","NA",buildings!P45)</f>
        <v>NA</v>
      </c>
      <c r="Q45">
        <f>IF(buildings!Q45="","NA",buildings!Q45)</f>
        <v>9.9258832849999994</v>
      </c>
      <c r="R45">
        <f>IF(buildings!R45="","NA",buildings!R45)</f>
        <v>14.56878923</v>
      </c>
      <c r="S45">
        <f>IF(buildings!S45="","NA",buildings!S45)</f>
        <v>45.699823879999997</v>
      </c>
      <c r="T45" t="str">
        <f>IF(buildings!T45="","NA",buildings!T45)</f>
        <v>NA</v>
      </c>
      <c r="U45" t="str">
        <f>IF(buildings!U45="","NA",buildings!U45)</f>
        <v>NA</v>
      </c>
      <c r="V45">
        <f>IF(buildings!V45="","NA",buildings!V45)</f>
        <v>6.6522843060000003</v>
      </c>
      <c r="W45" t="str">
        <f>IF(buildings!W45="","NA",buildings!W45)</f>
        <v>NA</v>
      </c>
      <c r="X45" t="str">
        <f>IF(buildings!X45="","NA",buildings!X45)</f>
        <v>NA</v>
      </c>
      <c r="Y45" t="str">
        <f>IF(buildings!Y45="","NA",buildings!Y45)</f>
        <v>NA</v>
      </c>
      <c r="Z45" t="str">
        <f>IF(buildings!Z45="","NA",buildings!Z45)</f>
        <v>NA</v>
      </c>
      <c r="AA45">
        <f>IF(buildings!AA45="","NA",buildings!AA45)</f>
        <v>0.29296800200000001</v>
      </c>
      <c r="AB45">
        <f>IF(buildings!AB45="","NA",buildings!AB45)</f>
        <v>2.8245936710000001</v>
      </c>
      <c r="AC45">
        <f>IF(buildings!AC45="","NA",buildings!AC45)</f>
        <v>6.7605550900000004</v>
      </c>
      <c r="AD45">
        <f>IF(buildings!AD45="","NA",buildings!AD45)</f>
        <v>2.534810104</v>
      </c>
      <c r="AE45" t="str">
        <f>IF(buildings!AE45="","NA",buildings!AE45)</f>
        <v>NA</v>
      </c>
      <c r="AF45" t="str">
        <f>IF(buildings!AF45="","NA",buildings!AF45)</f>
        <v>NA</v>
      </c>
      <c r="AG45" t="str">
        <f>IF(buildings!AG45="","NA",buildings!AG45)</f>
        <v>NA</v>
      </c>
      <c r="AH45">
        <f>IF(buildings!AH45="","NA",buildings!AH45)</f>
        <v>9.5533040000000003E-3</v>
      </c>
      <c r="AI45">
        <f>IF(buildings!AI45="","NA",buildings!AI45)</f>
        <v>14.56878923</v>
      </c>
      <c r="AJ45" t="str">
        <f>IF(buildings!AJ45="","NA",buildings!AJ45)</f>
        <v>NA</v>
      </c>
      <c r="AK45" t="str">
        <f>IF(buildings!AK45="","NA",buildings!AK45)</f>
        <v>NA</v>
      </c>
      <c r="AL45" t="str">
        <f>IF(buildings!AL45="","NA",buildings!AL45)</f>
        <v>LCA Data IBO4</v>
      </c>
      <c r="AM45">
        <f>IF(buildings!AM45="","NA",buildings!AM45)</f>
        <v>3.2</v>
      </c>
      <c r="AN45" t="str">
        <f>IF(buildings!AN45="","NA",buildings!AN45)</f>
        <v>residential</v>
      </c>
      <c r="AO45" t="str">
        <f>IF(buildings!AO45="","NA",buildings!AO45)</f>
        <v>NA</v>
      </c>
      <c r="AP45" t="str">
        <f>IF(buildings!AP45="","NA",buildings!AP45)</f>
        <v>NULL</v>
      </c>
      <c r="AQ45" t="str">
        <f>IF(buildings!AQ45="","NA",buildings!AQ45)</f>
        <v>urban</v>
      </c>
      <c r="AR45" t="str">
        <f>IF(buildings!AR45="","NA",buildings!AR45)</f>
        <v>gross</v>
      </c>
      <c r="AS45" t="str">
        <f>IF(buildings!AS45="","NA",buildings!AS45)</f>
        <v>Kleemann, Fritz; Lederer, Jakob; Rechberger, Helmut; Fellner, Johann</v>
      </c>
      <c r="AT45">
        <f>IF(buildings!AT45="","NA",buildings!AT45)</f>
        <v>2016</v>
      </c>
      <c r="AU45" t="str">
        <f>IF(buildings!AU45="","NA",buildings!AU45)</f>
        <v>GIS‐based Analysis of Vienna's Material Stock in Buildings</v>
      </c>
      <c r="AV45" t="str">
        <f>IF(buildings!AV45="","NA",buildings!AV45)</f>
        <v>Journal of Industrial Ecology</v>
      </c>
      <c r="AW45" t="str">
        <f>IF(buildings!AW45="","NA",buildings!AW45)</f>
        <v>Copyright Elsevier</v>
      </c>
      <c r="AX45" t="str">
        <f>IF(buildings!AX45="","NA",buildings!AX45)</f>
        <v>10.1111/jiec.12446</v>
      </c>
      <c r="AY45" t="str">
        <f>IF(buildings!AY45="","NA",buildings!AY45)</f>
        <v>https://doi.org/10.1111/jiec.12446</v>
      </c>
      <c r="AZ45" t="str">
        <f>IF(buildings!AZ45="","NULL",buildings!AZ45)</f>
        <v>NULL</v>
      </c>
      <c r="BA45" t="str">
        <f>IF(buildings!BA45="","NULL",buildings!BA45)</f>
        <v xml:space="preserve">Personal communication by the author. Data based and converted from Kleemann et al. 2016. No. of floors calculated by author. </v>
      </c>
      <c r="BB45" t="str">
        <f>IF(buildings!BB45="","NULL",buildings!BB45)</f>
        <v>Summed "slag fill" and "mineral fill", "bricks" and "foamed clay bricks", "mineral wool" and "mineral wool board". Considered "cement asbestos" as "cement", "laminate" as "other".</v>
      </c>
      <c r="BC45" t="str">
        <f>IF(buildings!BC45="","NULL",buildings!BC45)</f>
        <v>NULL</v>
      </c>
      <c r="BD45" t="str">
        <f>IF(buildings!BD45="","NULL",buildings!BD45)</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5" t="str">
        <f>IF(buildings!BE45="","NULL",buildings!BE45)</f>
        <v>Heeren and Fishman</v>
      </c>
      <c r="BF45" t="str">
        <f>IF(buildings!BF45="","NULL",buildings!BF45)</f>
        <v>Europe</v>
      </c>
      <c r="BG45" t="str">
        <f>IF(buildings!BG45="","NULL",buildings!BG45)</f>
        <v>Cfb</v>
      </c>
      <c r="BH45">
        <f>IF(buildings!BH45="","NULL",buildings!BH45)</f>
        <v>5362</v>
      </c>
      <c r="BI45">
        <f>IF(buildings!BI45="","NULL",buildings!BI45)</f>
        <v>4470.8149999999996</v>
      </c>
      <c r="BJ45">
        <f>IF(buildings!BJ45="","NULL",buildings!BJ45)</f>
        <v>4651.6097499999996</v>
      </c>
      <c r="BK45">
        <f>IF(buildings!BK45="","NULL",buildings!BK45)</f>
        <v>99.559997499999994</v>
      </c>
      <c r="BL45">
        <f>IF(buildings!BL45="","NULL",buildings!BL45)</f>
        <v>163.375</v>
      </c>
      <c r="BM45">
        <f>IF(buildings!BM45="","NULL",buildings!BM45)</f>
        <v>82445</v>
      </c>
      <c r="BN45">
        <f>IF(buildings!BN45="","NULL",buildings!BN45)</f>
        <v>8015</v>
      </c>
      <c r="BO45" t="str">
        <f>IF(buildings!BO45="","NULL",buildings!BO45)</f>
        <v>NA</v>
      </c>
      <c r="BP45">
        <f>IF(buildings!BP45="","NULL",buildings!BP45)</f>
        <v>8780</v>
      </c>
      <c r="BQ45">
        <f>IF(buildings!BQ45="","NULL",buildings!BQ45)</f>
        <v>0.61599999999999999</v>
      </c>
      <c r="BR45">
        <f>IF(buildings!BR45="","NULL",buildings!BR45)</f>
        <v>0.58699999999999997</v>
      </c>
      <c r="BS45">
        <f>IF(buildings!BS45="","NULL",buildings!BS45)</f>
        <v>31019</v>
      </c>
      <c r="BT45">
        <f>IF(buildings!BT45="","NULL",buildings!BT45)</f>
        <v>45010</v>
      </c>
      <c r="BU45" t="str">
        <f>IF(buildings!BU45="","NULL",buildings!BU45)</f>
        <v>NULL</v>
      </c>
      <c r="BV45" t="str">
        <f>IF(buildings!BV45="","NULL",buildings!BV45)</f>
        <v>NULL</v>
      </c>
      <c r="BW45" t="str">
        <f>IF(buildings!BW45="","NULL",buildings!BW45)</f>
        <v>R32EU15</v>
      </c>
      <c r="BX45" t="str">
        <f>IF(buildings!BX45="","NULL",buildings!BX45)</f>
        <v>R5.2OECD</v>
      </c>
      <c r="BY45" t="str">
        <f>IF(buildings!BY45="","NULL",buildings!BY45)</f>
        <v>R_unspecified</v>
      </c>
      <c r="BZ45" t="str">
        <f>IF(buildings!BZ45="","NULL",buildings!BZ45)</f>
        <v>Unspecified</v>
      </c>
      <c r="CA45" t="str">
        <f>IF(buildings!CA45="","NULL",buildings!CA45)</f>
        <v>Standard</v>
      </c>
      <c r="CB45" t="str">
        <f>IF(buildings!CB45="","NULL",buildings!CB45)</f>
        <v>real-world single case study</v>
      </c>
      <c r="CC45" t="str">
        <f>IF(buildings!CC45="","NULL",buildings!CC45)</f>
        <v>RU</v>
      </c>
      <c r="CD45" t="str">
        <f>IF(buildings!CD45="","NULL",buildings!CD45)</f>
        <v>U</v>
      </c>
      <c r="CE45" t="str">
        <f>IF(buildings!CE45="","NULL",buildings!CE45)</f>
        <v>OECD_EU15</v>
      </c>
    </row>
    <row r="46" spans="1:83">
      <c r="A46">
        <f>IF(buildings!A46="","NA",buildings!A46)</f>
        <v>44</v>
      </c>
      <c r="B46" t="str">
        <f>IF(buildings!B46="","NA",buildings!B46)</f>
        <v>Austria</v>
      </c>
      <c r="C46" t="str">
        <f>IF(buildings!C46="","NA",buildings!C46)</f>
        <v>Vienna</v>
      </c>
      <c r="D46">
        <f>IF(buildings!D46="","NA",buildings!D46)</f>
        <v>1997</v>
      </c>
      <c r="E46" t="str">
        <f>IF(buildings!E46="","NA",buildings!E46)</f>
        <v>NA</v>
      </c>
      <c r="F46">
        <f>IF(buildings!F46="","NA",buildings!F46)</f>
        <v>72.442212519999998</v>
      </c>
      <c r="G46">
        <f>IF(buildings!G46="","NA",buildings!G46)</f>
        <v>8.5137528000000004E-2</v>
      </c>
      <c r="H46">
        <f>IF(buildings!H46="","NA",buildings!H46)</f>
        <v>0.43223667900000001</v>
      </c>
      <c r="I46" t="str">
        <f>IF(buildings!I46="","NA",buildings!I46)</f>
        <v>NA</v>
      </c>
      <c r="J46">
        <f>IF(buildings!J46="","NA",buildings!J46)</f>
        <v>6.2641573270000004</v>
      </c>
      <c r="K46">
        <f>IF(buildings!K46="","NA",buildings!K46)</f>
        <v>0.29143230599999997</v>
      </c>
      <c r="L46" t="str">
        <f>IF(buildings!L46="","NA",buildings!L46)</f>
        <v>NA</v>
      </c>
      <c r="M46">
        <f>IF(buildings!M46="","NA",buildings!M46)</f>
        <v>1558.0887970000001</v>
      </c>
      <c r="N46" t="str">
        <f>IF(buildings!N46="","NA",buildings!N46)</f>
        <v>NA</v>
      </c>
      <c r="O46">
        <f>IF(buildings!O46="","NA",buildings!O46)</f>
        <v>36.481430619999998</v>
      </c>
      <c r="P46" t="str">
        <f>IF(buildings!P46="","NA",buildings!P46)</f>
        <v>NA</v>
      </c>
      <c r="Q46">
        <f>IF(buildings!Q46="","NA",buildings!Q46)</f>
        <v>9.7318743219999995</v>
      </c>
      <c r="R46">
        <f>IF(buildings!R46="","NA",buildings!R46)</f>
        <v>3.7886199829999998</v>
      </c>
      <c r="S46">
        <f>IF(buildings!S46="","NA",buildings!S46)</f>
        <v>17.65948796</v>
      </c>
      <c r="T46" t="str">
        <f>IF(buildings!T46="","NA",buildings!T46)</f>
        <v>NA</v>
      </c>
      <c r="U46">
        <f>IF(buildings!U46="","NA",buildings!U46)</f>
        <v>18.884158549999999</v>
      </c>
      <c r="V46">
        <f>IF(buildings!V46="","NA",buildings!V46)</f>
        <v>5.6518220320000001</v>
      </c>
      <c r="W46" t="str">
        <f>IF(buildings!W46="","NA",buildings!W46)</f>
        <v>NA</v>
      </c>
      <c r="X46" t="str">
        <f>IF(buildings!X46="","NA",buildings!X46)</f>
        <v>NA</v>
      </c>
      <c r="Y46" t="str">
        <f>IF(buildings!Y46="","NA",buildings!Y46)</f>
        <v>NA</v>
      </c>
      <c r="Z46" t="str">
        <f>IF(buildings!Z46="","NA",buildings!Z46)</f>
        <v>NA</v>
      </c>
      <c r="AA46">
        <f>IF(buildings!AA46="","NA",buildings!AA46)</f>
        <v>0.30125586700000001</v>
      </c>
      <c r="AB46">
        <f>IF(buildings!AB46="","NA",buildings!AB46)</f>
        <v>1.7092995950000001</v>
      </c>
      <c r="AC46">
        <f>IF(buildings!AC46="","NA",buildings!AC46)</f>
        <v>3.192657289</v>
      </c>
      <c r="AD46">
        <f>IF(buildings!AD46="","NA",buildings!AD46)</f>
        <v>7.1024345230000003</v>
      </c>
      <c r="AE46" t="str">
        <f>IF(buildings!AE46="","NA",buildings!AE46)</f>
        <v>NA</v>
      </c>
      <c r="AF46" t="str">
        <f>IF(buildings!AF46="","NA",buildings!AF46)</f>
        <v>NA</v>
      </c>
      <c r="AG46" t="str">
        <f>IF(buildings!AG46="","NA",buildings!AG46)</f>
        <v>NA</v>
      </c>
      <c r="AH46">
        <f>IF(buildings!AH46="","NA",buildings!AH46)</f>
        <v>0.97580704799999995</v>
      </c>
      <c r="AI46">
        <f>IF(buildings!AI46="","NA",buildings!AI46)</f>
        <v>3.7886199829999998</v>
      </c>
      <c r="AJ46" t="str">
        <f>IF(buildings!AJ46="","NA",buildings!AJ46)</f>
        <v>NA</v>
      </c>
      <c r="AK46" t="str">
        <f>IF(buildings!AK46="","NA",buildings!AK46)</f>
        <v>NA</v>
      </c>
      <c r="AL46" t="str">
        <f>IF(buildings!AL46="","NA",buildings!AL46)</f>
        <v>LCA Data IBO5</v>
      </c>
      <c r="AM46">
        <f>IF(buildings!AM46="","NA",buildings!AM46)</f>
        <v>3.3</v>
      </c>
      <c r="AN46" t="str">
        <f>IF(buildings!AN46="","NA",buildings!AN46)</f>
        <v>residential</v>
      </c>
      <c r="AO46" t="str">
        <f>IF(buildings!AO46="","NA",buildings!AO46)</f>
        <v>NA</v>
      </c>
      <c r="AP46" t="str">
        <f>IF(buildings!AP46="","NA",buildings!AP46)</f>
        <v>NULL</v>
      </c>
      <c r="AQ46" t="str">
        <f>IF(buildings!AQ46="","NA",buildings!AQ46)</f>
        <v>urban</v>
      </c>
      <c r="AR46" t="str">
        <f>IF(buildings!AR46="","NA",buildings!AR46)</f>
        <v>gross</v>
      </c>
      <c r="AS46" t="str">
        <f>IF(buildings!AS46="","NA",buildings!AS46)</f>
        <v>Kleemann, Fritz; Lederer, Jakob; Rechberger, Helmut; Fellner, Johann</v>
      </c>
      <c r="AT46">
        <f>IF(buildings!AT46="","NA",buildings!AT46)</f>
        <v>2016</v>
      </c>
      <c r="AU46" t="str">
        <f>IF(buildings!AU46="","NA",buildings!AU46)</f>
        <v>GIS‐based Analysis of Vienna's Material Stock in Buildings</v>
      </c>
      <c r="AV46" t="str">
        <f>IF(buildings!AV46="","NA",buildings!AV46)</f>
        <v>Journal of Industrial Ecology</v>
      </c>
      <c r="AW46" t="str">
        <f>IF(buildings!AW46="","NA",buildings!AW46)</f>
        <v>Copyright Elsevier</v>
      </c>
      <c r="AX46" t="str">
        <f>IF(buildings!AX46="","NA",buildings!AX46)</f>
        <v>10.1111/jiec.12446</v>
      </c>
      <c r="AY46" t="str">
        <f>IF(buildings!AY46="","NA",buildings!AY46)</f>
        <v>https://doi.org/10.1111/jiec.12446</v>
      </c>
      <c r="AZ46" t="str">
        <f>IF(buildings!AZ46="","NULL",buildings!AZ46)</f>
        <v>NULL</v>
      </c>
      <c r="BA46" t="str">
        <f>IF(buildings!BA46="","NULL",buildings!BA46)</f>
        <v xml:space="preserve">Personal communication by the author. Data based and converted from Kleemann et al. 2016. No. of floors calculated by author. </v>
      </c>
      <c r="BB46" t="str">
        <f>IF(buildings!BB46="","NULL",buildings!BB46)</f>
        <v>Summed "slag fill" and "mineral fill", "bricks" and "foamed clay bricks", "mineral wool" and "mineral wool board". Considered "cement asbestos" as "cement", "laminate" as "other".</v>
      </c>
      <c r="BC46" t="str">
        <f>IF(buildings!BC46="","NULL",buildings!BC46)</f>
        <v>NULL</v>
      </c>
      <c r="BD46" t="str">
        <f>IF(buildings!BD46="","NULL",buildings!BD46)</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6" t="str">
        <f>IF(buildings!BE46="","NULL",buildings!BE46)</f>
        <v>Heeren and Fishman</v>
      </c>
      <c r="BF46" t="str">
        <f>IF(buildings!BF46="","NULL",buildings!BF46)</f>
        <v>Europe</v>
      </c>
      <c r="BG46" t="str">
        <f>IF(buildings!BG46="","NULL",buildings!BG46)</f>
        <v>Cfb</v>
      </c>
      <c r="BH46">
        <f>IF(buildings!BH46="","NULL",buildings!BH46)</f>
        <v>5362</v>
      </c>
      <c r="BI46">
        <f>IF(buildings!BI46="","NULL",buildings!BI46)</f>
        <v>4470.8149999999996</v>
      </c>
      <c r="BJ46">
        <f>IF(buildings!BJ46="","NULL",buildings!BJ46)</f>
        <v>4651.6097499999996</v>
      </c>
      <c r="BK46">
        <f>IF(buildings!BK46="","NULL",buildings!BK46)</f>
        <v>99.559997499999994</v>
      </c>
      <c r="BL46">
        <f>IF(buildings!BL46="","NULL",buildings!BL46)</f>
        <v>163.375</v>
      </c>
      <c r="BM46">
        <f>IF(buildings!BM46="","NULL",buildings!BM46)</f>
        <v>82445</v>
      </c>
      <c r="BN46">
        <f>IF(buildings!BN46="","NULL",buildings!BN46)</f>
        <v>8015</v>
      </c>
      <c r="BO46" t="str">
        <f>IF(buildings!BO46="","NULL",buildings!BO46)</f>
        <v>NA</v>
      </c>
      <c r="BP46">
        <f>IF(buildings!BP46="","NULL",buildings!BP46)</f>
        <v>8780</v>
      </c>
      <c r="BQ46">
        <f>IF(buildings!BQ46="","NULL",buildings!BQ46)</f>
        <v>0.61599999999999999</v>
      </c>
      <c r="BR46">
        <f>IF(buildings!BR46="","NULL",buildings!BR46)</f>
        <v>0.58699999999999997</v>
      </c>
      <c r="BS46">
        <f>IF(buildings!BS46="","NULL",buildings!BS46)</f>
        <v>31019</v>
      </c>
      <c r="BT46">
        <f>IF(buildings!BT46="","NULL",buildings!BT46)</f>
        <v>45010</v>
      </c>
      <c r="BU46" t="str">
        <f>IF(buildings!BU46="","NULL",buildings!BU46)</f>
        <v>NULL</v>
      </c>
      <c r="BV46" t="str">
        <f>IF(buildings!BV46="","NULL",buildings!BV46)</f>
        <v>NULL</v>
      </c>
      <c r="BW46" t="str">
        <f>IF(buildings!BW46="","NULL",buildings!BW46)</f>
        <v>R32EU15</v>
      </c>
      <c r="BX46" t="str">
        <f>IF(buildings!BX46="","NULL",buildings!BX46)</f>
        <v>R5.2OECD</v>
      </c>
      <c r="BY46" t="str">
        <f>IF(buildings!BY46="","NULL",buildings!BY46)</f>
        <v>R_unspecified</v>
      </c>
      <c r="BZ46" t="str">
        <f>IF(buildings!BZ46="","NULL",buildings!BZ46)</f>
        <v>Unspecified</v>
      </c>
      <c r="CA46" t="str">
        <f>IF(buildings!CA46="","NULL",buildings!CA46)</f>
        <v>Standard</v>
      </c>
      <c r="CB46" t="str">
        <f>IF(buildings!CB46="","NULL",buildings!CB46)</f>
        <v>real-world single case study</v>
      </c>
      <c r="CC46" t="str">
        <f>IF(buildings!CC46="","NULL",buildings!CC46)</f>
        <v>RU</v>
      </c>
      <c r="CD46" t="str">
        <f>IF(buildings!CD46="","NULL",buildings!CD46)</f>
        <v>U</v>
      </c>
      <c r="CE46" t="str">
        <f>IF(buildings!CE46="","NULL",buildings!CE46)</f>
        <v>OECD_EU15</v>
      </c>
    </row>
    <row r="47" spans="1:83">
      <c r="A47">
        <f>IF(buildings!A47="","NA",buildings!A47)</f>
        <v>45</v>
      </c>
      <c r="B47" t="str">
        <f>IF(buildings!B47="","NA",buildings!B47)</f>
        <v>Austria</v>
      </c>
      <c r="C47" t="str">
        <f>IF(buildings!C47="","NA",buildings!C47)</f>
        <v>Vienna</v>
      </c>
      <c r="D47">
        <f>IF(buildings!D47="","NA",buildings!D47)</f>
        <v>1997</v>
      </c>
      <c r="E47" t="str">
        <f>IF(buildings!E47="","NA",buildings!E47)</f>
        <v>NA</v>
      </c>
      <c r="F47">
        <f>IF(buildings!F47="","NA",buildings!F47)</f>
        <v>58.124524479999998</v>
      </c>
      <c r="G47">
        <f>IF(buildings!G47="","NA",buildings!G47)</f>
        <v>0.227735825</v>
      </c>
      <c r="H47">
        <f>IF(buildings!H47="","NA",buildings!H47)</f>
        <v>0.20755670100000001</v>
      </c>
      <c r="I47" t="str">
        <f>IF(buildings!I47="","NA",buildings!I47)</f>
        <v>NA</v>
      </c>
      <c r="J47">
        <f>IF(buildings!J47="","NA",buildings!J47)</f>
        <v>9.6081456190000001</v>
      </c>
      <c r="K47" t="str">
        <f>IF(buildings!K47="","NA",buildings!K47)</f>
        <v>NA</v>
      </c>
      <c r="L47" t="str">
        <f>IF(buildings!L47="","NA",buildings!L47)</f>
        <v>NA</v>
      </c>
      <c r="M47">
        <f>IF(buildings!M47="","NA",buildings!M47)</f>
        <v>1231.820193</v>
      </c>
      <c r="N47" t="str">
        <f>IF(buildings!N47="","NA",buildings!N47)</f>
        <v>NA</v>
      </c>
      <c r="O47" t="str">
        <f>IF(buildings!O47="","NA",buildings!O47)</f>
        <v>NA</v>
      </c>
      <c r="P47" t="str">
        <f>IF(buildings!P47="","NA",buildings!P47)</f>
        <v>NA</v>
      </c>
      <c r="Q47">
        <f>IF(buildings!Q47="","NA",buildings!Q47)</f>
        <v>11.631823450000001</v>
      </c>
      <c r="R47">
        <f>IF(buildings!R47="","NA",buildings!R47)</f>
        <v>8.5386520620000006</v>
      </c>
      <c r="S47">
        <f>IF(buildings!S47="","NA",buildings!S47)</f>
        <v>16.587239690000001</v>
      </c>
      <c r="T47" t="str">
        <f>IF(buildings!T47="","NA",buildings!T47)</f>
        <v>NA</v>
      </c>
      <c r="U47">
        <f>IF(buildings!U47="","NA",buildings!U47)</f>
        <v>3.8311507730000001</v>
      </c>
      <c r="V47">
        <f>IF(buildings!V47="","NA",buildings!V47)</f>
        <v>4.860286082</v>
      </c>
      <c r="W47" t="str">
        <f>IF(buildings!W47="","NA",buildings!W47)</f>
        <v>NA</v>
      </c>
      <c r="X47" t="str">
        <f>IF(buildings!X47="","NA",buildings!X47)</f>
        <v>NA</v>
      </c>
      <c r="Y47" t="str">
        <f>IF(buildings!Y47="","NA",buildings!Y47)</f>
        <v>NA</v>
      </c>
      <c r="Z47" t="str">
        <f>IF(buildings!Z47="","NA",buildings!Z47)</f>
        <v>NA</v>
      </c>
      <c r="AA47">
        <f>IF(buildings!AA47="","NA",buildings!AA47)</f>
        <v>0.26521134000000002</v>
      </c>
      <c r="AB47">
        <f>IF(buildings!AB47="","NA",buildings!AB47)</f>
        <v>2.2658273200000001</v>
      </c>
      <c r="AC47">
        <f>IF(buildings!AC47="","NA",buildings!AC47)</f>
        <v>2.412846649</v>
      </c>
      <c r="AD47">
        <f>IF(buildings!AD47="","NA",buildings!AD47)</f>
        <v>3.3237899479999999</v>
      </c>
      <c r="AE47" t="str">
        <f>IF(buildings!AE47="","NA",buildings!AE47)</f>
        <v>NA</v>
      </c>
      <c r="AF47" t="str">
        <f>IF(buildings!AF47="","NA",buildings!AF47)</f>
        <v>NA</v>
      </c>
      <c r="AG47" t="str">
        <f>IF(buildings!AG47="","NA",buildings!AG47)</f>
        <v>NA</v>
      </c>
      <c r="AH47" t="str">
        <f>IF(buildings!AH47="","NA",buildings!AH47)</f>
        <v>NA</v>
      </c>
      <c r="AI47">
        <f>IF(buildings!AI47="","NA",buildings!AI47)</f>
        <v>8.5386520620000006</v>
      </c>
      <c r="AJ47" t="str">
        <f>IF(buildings!AJ47="","NA",buildings!AJ47)</f>
        <v>NA</v>
      </c>
      <c r="AK47" t="str">
        <f>IF(buildings!AK47="","NA",buildings!AK47)</f>
        <v>NA</v>
      </c>
      <c r="AL47" t="str">
        <f>IF(buildings!AL47="","NA",buildings!AL47)</f>
        <v>LCA Data IBO6</v>
      </c>
      <c r="AM47">
        <f>IF(buildings!AM47="","NA",buildings!AM47)</f>
        <v>2.9</v>
      </c>
      <c r="AN47" t="str">
        <f>IF(buildings!AN47="","NA",buildings!AN47)</f>
        <v>residential</v>
      </c>
      <c r="AO47" t="str">
        <f>IF(buildings!AO47="","NA",buildings!AO47)</f>
        <v>NA</v>
      </c>
      <c r="AP47" t="str">
        <f>IF(buildings!AP47="","NA",buildings!AP47)</f>
        <v>NULL</v>
      </c>
      <c r="AQ47" t="str">
        <f>IF(buildings!AQ47="","NA",buildings!AQ47)</f>
        <v>urban</v>
      </c>
      <c r="AR47" t="str">
        <f>IF(buildings!AR47="","NA",buildings!AR47)</f>
        <v>gross</v>
      </c>
      <c r="AS47" t="str">
        <f>IF(buildings!AS47="","NA",buildings!AS47)</f>
        <v>Kleemann, Fritz; Lederer, Jakob; Rechberger, Helmut; Fellner, Johann</v>
      </c>
      <c r="AT47">
        <f>IF(buildings!AT47="","NA",buildings!AT47)</f>
        <v>2016</v>
      </c>
      <c r="AU47" t="str">
        <f>IF(buildings!AU47="","NA",buildings!AU47)</f>
        <v>GIS‐based Analysis of Vienna's Material Stock in Buildings</v>
      </c>
      <c r="AV47" t="str">
        <f>IF(buildings!AV47="","NA",buildings!AV47)</f>
        <v>Journal of Industrial Ecology</v>
      </c>
      <c r="AW47" t="str">
        <f>IF(buildings!AW47="","NA",buildings!AW47)</f>
        <v>Copyright Elsevier</v>
      </c>
      <c r="AX47" t="str">
        <f>IF(buildings!AX47="","NA",buildings!AX47)</f>
        <v>10.1111/jiec.12446</v>
      </c>
      <c r="AY47" t="str">
        <f>IF(buildings!AY47="","NA",buildings!AY47)</f>
        <v>https://doi.org/10.1111/jiec.12446</v>
      </c>
      <c r="AZ47" t="str">
        <f>IF(buildings!AZ47="","NULL",buildings!AZ47)</f>
        <v>NULL</v>
      </c>
      <c r="BA47" t="str">
        <f>IF(buildings!BA47="","NULL",buildings!BA47)</f>
        <v xml:space="preserve">Personal communication by the author. Data based and converted from Kleemann et al. 2016. No. of floors calculated by author. </v>
      </c>
      <c r="BB47" t="str">
        <f>IF(buildings!BB47="","NULL",buildings!BB47)</f>
        <v>Summed "slag fill" and "mineral fill", "bricks" and "foamed clay bricks", "mineral wool" and "mineral wool board". Considered "cement asbestos" as "cement", "laminate" as "other".</v>
      </c>
      <c r="BC47" t="str">
        <f>IF(buildings!BC47="","NULL",buildings!BC47)</f>
        <v>NULL</v>
      </c>
      <c r="BD47" t="str">
        <f>IF(buildings!BD47="","NULL",buildings!BD47)</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7" t="str">
        <f>IF(buildings!BE47="","NULL",buildings!BE47)</f>
        <v>Heeren and Fishman</v>
      </c>
      <c r="BF47" t="str">
        <f>IF(buildings!BF47="","NULL",buildings!BF47)</f>
        <v>Europe</v>
      </c>
      <c r="BG47" t="str">
        <f>IF(buildings!BG47="","NULL",buildings!BG47)</f>
        <v>Cfb</v>
      </c>
      <c r="BH47">
        <f>IF(buildings!BH47="","NULL",buildings!BH47)</f>
        <v>5362</v>
      </c>
      <c r="BI47">
        <f>IF(buildings!BI47="","NULL",buildings!BI47)</f>
        <v>4470.8149999999996</v>
      </c>
      <c r="BJ47">
        <f>IF(buildings!BJ47="","NULL",buildings!BJ47)</f>
        <v>4651.6097499999996</v>
      </c>
      <c r="BK47">
        <f>IF(buildings!BK47="","NULL",buildings!BK47)</f>
        <v>99.559997499999994</v>
      </c>
      <c r="BL47">
        <f>IF(buildings!BL47="","NULL",buildings!BL47)</f>
        <v>163.375</v>
      </c>
      <c r="BM47">
        <f>IF(buildings!BM47="","NULL",buildings!BM47)</f>
        <v>82445</v>
      </c>
      <c r="BN47">
        <f>IF(buildings!BN47="","NULL",buildings!BN47)</f>
        <v>8015</v>
      </c>
      <c r="BO47" t="str">
        <f>IF(buildings!BO47="","NULL",buildings!BO47)</f>
        <v>NA</v>
      </c>
      <c r="BP47">
        <f>IF(buildings!BP47="","NULL",buildings!BP47)</f>
        <v>8780</v>
      </c>
      <c r="BQ47">
        <f>IF(buildings!BQ47="","NULL",buildings!BQ47)</f>
        <v>0.61599999999999999</v>
      </c>
      <c r="BR47">
        <f>IF(buildings!BR47="","NULL",buildings!BR47)</f>
        <v>0.58699999999999997</v>
      </c>
      <c r="BS47">
        <f>IF(buildings!BS47="","NULL",buildings!BS47)</f>
        <v>31019</v>
      </c>
      <c r="BT47">
        <f>IF(buildings!BT47="","NULL",buildings!BT47)</f>
        <v>45010</v>
      </c>
      <c r="BU47" t="str">
        <f>IF(buildings!BU47="","NULL",buildings!BU47)</f>
        <v>NULL</v>
      </c>
      <c r="BV47" t="str">
        <f>IF(buildings!BV47="","NULL",buildings!BV47)</f>
        <v>NULL</v>
      </c>
      <c r="BW47" t="str">
        <f>IF(buildings!BW47="","NULL",buildings!BW47)</f>
        <v>R32EU15</v>
      </c>
      <c r="BX47" t="str">
        <f>IF(buildings!BX47="","NULL",buildings!BX47)</f>
        <v>R5.2OECD</v>
      </c>
      <c r="BY47" t="str">
        <f>IF(buildings!BY47="","NULL",buildings!BY47)</f>
        <v>R_unspecified</v>
      </c>
      <c r="BZ47" t="str">
        <f>IF(buildings!BZ47="","NULL",buildings!BZ47)</f>
        <v>Unspecified</v>
      </c>
      <c r="CA47" t="str">
        <f>IF(buildings!CA47="","NULL",buildings!CA47)</f>
        <v>Standard</v>
      </c>
      <c r="CB47" t="str">
        <f>IF(buildings!CB47="","NULL",buildings!CB47)</f>
        <v>real-world single case study</v>
      </c>
      <c r="CC47" t="str">
        <f>IF(buildings!CC47="","NULL",buildings!CC47)</f>
        <v>RU</v>
      </c>
      <c r="CD47" t="str">
        <f>IF(buildings!CD47="","NULL",buildings!CD47)</f>
        <v>U</v>
      </c>
      <c r="CE47" t="str">
        <f>IF(buildings!CE47="","NULL",buildings!CE47)</f>
        <v>OECD_EU15</v>
      </c>
    </row>
    <row r="48" spans="1:83">
      <c r="A48">
        <f>IF(buildings!A48="","NA",buildings!A48)</f>
        <v>46</v>
      </c>
      <c r="B48" t="str">
        <f>IF(buildings!B48="","NA",buildings!B48)</f>
        <v>Austria</v>
      </c>
      <c r="C48" t="str">
        <f>IF(buildings!C48="","NA",buildings!C48)</f>
        <v>Vienna</v>
      </c>
      <c r="D48">
        <f>IF(buildings!D48="","NA",buildings!D48)</f>
        <v>1997</v>
      </c>
      <c r="E48" t="str">
        <f>IF(buildings!E48="","NA",buildings!E48)</f>
        <v>NA</v>
      </c>
      <c r="F48">
        <f>IF(buildings!F48="","NA",buildings!F48)</f>
        <v>10.500970260000001</v>
      </c>
      <c r="G48">
        <f>IF(buildings!G48="","NA",buildings!G48)</f>
        <v>6.6624017999999993E-2</v>
      </c>
      <c r="H48">
        <f>IF(buildings!H48="","NA",buildings!H48)</f>
        <v>0.110185876</v>
      </c>
      <c r="I48" t="str">
        <f>IF(buildings!I48="","NA",buildings!I48)</f>
        <v>NA</v>
      </c>
      <c r="J48">
        <f>IF(buildings!J48="","NA",buildings!J48)</f>
        <v>85.173682400000004</v>
      </c>
      <c r="K48">
        <f>IF(buildings!K48="","NA",buildings!K48)</f>
        <v>0.14349788499999999</v>
      </c>
      <c r="L48" t="str">
        <f>IF(buildings!L48="","NA",buildings!L48)</f>
        <v>NA</v>
      </c>
      <c r="M48">
        <f>IF(buildings!M48="","NA",buildings!M48)</f>
        <v>591.91084020000005</v>
      </c>
      <c r="N48" t="str">
        <f>IF(buildings!N48="","NA",buildings!N48)</f>
        <v>NA</v>
      </c>
      <c r="O48">
        <f>IF(buildings!O48="","NA",buildings!O48)</f>
        <v>8.4151259960000004</v>
      </c>
      <c r="P48" t="str">
        <f>IF(buildings!P48="","NA",buildings!P48)</f>
        <v>NA</v>
      </c>
      <c r="Q48">
        <f>IF(buildings!Q48="","NA",buildings!Q48)</f>
        <v>5.3991079400000004</v>
      </c>
      <c r="R48">
        <f>IF(buildings!R48="","NA",buildings!R48)</f>
        <v>8.0281941979999996</v>
      </c>
      <c r="S48">
        <f>IF(buildings!S48="","NA",buildings!S48)</f>
        <v>23.277406989999999</v>
      </c>
      <c r="T48" t="str">
        <f>IF(buildings!T48="","NA",buildings!T48)</f>
        <v>NA</v>
      </c>
      <c r="U48" t="str">
        <f>IF(buildings!U48="","NA",buildings!U48)</f>
        <v>NA</v>
      </c>
      <c r="V48">
        <f>IF(buildings!V48="","NA",buildings!V48)</f>
        <v>4.9737392079999996</v>
      </c>
      <c r="W48" t="str">
        <f>IF(buildings!W48="","NA",buildings!W48)</f>
        <v>NA</v>
      </c>
      <c r="X48" t="str">
        <f>IF(buildings!X48="","NA",buildings!X48)</f>
        <v>NA</v>
      </c>
      <c r="Y48" t="str">
        <f>IF(buildings!Y48="","NA",buildings!Y48)</f>
        <v>NA</v>
      </c>
      <c r="Z48" t="str">
        <f>IF(buildings!Z48="","NA",buildings!Z48)</f>
        <v>NA</v>
      </c>
      <c r="AA48">
        <f>IF(buildings!AA48="","NA",buildings!AA48)</f>
        <v>0.23574652600000001</v>
      </c>
      <c r="AB48">
        <f>IF(buildings!AB48="","NA",buildings!AB48)</f>
        <v>3.2158901110000002</v>
      </c>
      <c r="AC48">
        <f>IF(buildings!AC48="","NA",buildings!AC48)</f>
        <v>4.5099335429999998</v>
      </c>
      <c r="AD48">
        <f>IF(buildings!AD48="","NA",buildings!AD48)</f>
        <v>3.2645768940000002</v>
      </c>
      <c r="AE48" t="str">
        <f>IF(buildings!AE48="","NA",buildings!AE48)</f>
        <v>NA</v>
      </c>
      <c r="AF48" t="str">
        <f>IF(buildings!AF48="","NA",buildings!AF48)</f>
        <v>NA</v>
      </c>
      <c r="AG48" t="str">
        <f>IF(buildings!AG48="","NA",buildings!AG48)</f>
        <v>NA</v>
      </c>
      <c r="AH48">
        <f>IF(buildings!AH48="","NA",buildings!AH48)</f>
        <v>8.627810362</v>
      </c>
      <c r="AI48">
        <f>IF(buildings!AI48="","NA",buildings!AI48)</f>
        <v>8.0281941979999996</v>
      </c>
      <c r="AJ48" t="str">
        <f>IF(buildings!AJ48="","NA",buildings!AJ48)</f>
        <v>NA</v>
      </c>
      <c r="AK48" t="str">
        <f>IF(buildings!AK48="","NA",buildings!AK48)</f>
        <v>NA</v>
      </c>
      <c r="AL48" t="str">
        <f>IF(buildings!AL48="","NA",buildings!AL48)</f>
        <v>LCA Data IBO7</v>
      </c>
      <c r="AM48">
        <f>IF(buildings!AM48="","NA",buildings!AM48)</f>
        <v>2.6</v>
      </c>
      <c r="AN48" t="str">
        <f>IF(buildings!AN48="","NA",buildings!AN48)</f>
        <v>residential</v>
      </c>
      <c r="AO48" t="str">
        <f>IF(buildings!AO48="","NA",buildings!AO48)</f>
        <v>NA</v>
      </c>
      <c r="AP48" t="str">
        <f>IF(buildings!AP48="","NA",buildings!AP48)</f>
        <v>NULL</v>
      </c>
      <c r="AQ48" t="str">
        <f>IF(buildings!AQ48="","NA",buildings!AQ48)</f>
        <v>urban</v>
      </c>
      <c r="AR48" t="str">
        <f>IF(buildings!AR48="","NA",buildings!AR48)</f>
        <v>gross</v>
      </c>
      <c r="AS48" t="str">
        <f>IF(buildings!AS48="","NA",buildings!AS48)</f>
        <v>Kleemann, Fritz; Lederer, Jakob; Rechberger, Helmut; Fellner, Johann</v>
      </c>
      <c r="AT48">
        <f>IF(buildings!AT48="","NA",buildings!AT48)</f>
        <v>2016</v>
      </c>
      <c r="AU48" t="str">
        <f>IF(buildings!AU48="","NA",buildings!AU48)</f>
        <v>GIS‐based Analysis of Vienna's Material Stock in Buildings</v>
      </c>
      <c r="AV48" t="str">
        <f>IF(buildings!AV48="","NA",buildings!AV48)</f>
        <v>Journal of Industrial Ecology</v>
      </c>
      <c r="AW48" t="str">
        <f>IF(buildings!AW48="","NA",buildings!AW48)</f>
        <v>Copyright Elsevier</v>
      </c>
      <c r="AX48" t="str">
        <f>IF(buildings!AX48="","NA",buildings!AX48)</f>
        <v>10.1111/jiec.12446</v>
      </c>
      <c r="AY48" t="str">
        <f>IF(buildings!AY48="","NA",buildings!AY48)</f>
        <v>https://doi.org/10.1111/jiec.12446</v>
      </c>
      <c r="AZ48" t="str">
        <f>IF(buildings!AZ48="","NULL",buildings!AZ48)</f>
        <v>NULL</v>
      </c>
      <c r="BA48" t="str">
        <f>IF(buildings!BA48="","NULL",buildings!BA48)</f>
        <v xml:space="preserve">Personal communication by the author. Data based and converted from Kleemann et al. 2016. No. of floors calculated by author. </v>
      </c>
      <c r="BB48" t="str">
        <f>IF(buildings!BB48="","NULL",buildings!BB48)</f>
        <v>Summed "slag fill" and "mineral fill", "bricks" and "foamed clay bricks", "mineral wool" and "mineral wool board". Considered "cement asbestos" as "cement", "laminate" as "other".</v>
      </c>
      <c r="BC48" t="str">
        <f>IF(buildings!BC48="","NULL",buildings!BC48)</f>
        <v>NULL</v>
      </c>
      <c r="BD48" t="str">
        <f>IF(buildings!BD48="","NULL",buildings!BD48)</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8" t="str">
        <f>IF(buildings!BE48="","NULL",buildings!BE48)</f>
        <v>Heeren and Fishman</v>
      </c>
      <c r="BF48" t="str">
        <f>IF(buildings!BF48="","NULL",buildings!BF48)</f>
        <v>Europe</v>
      </c>
      <c r="BG48" t="str">
        <f>IF(buildings!BG48="","NULL",buildings!BG48)</f>
        <v>Cfb</v>
      </c>
      <c r="BH48">
        <f>IF(buildings!BH48="","NULL",buildings!BH48)</f>
        <v>5362</v>
      </c>
      <c r="BI48">
        <f>IF(buildings!BI48="","NULL",buildings!BI48)</f>
        <v>4470.8149999999996</v>
      </c>
      <c r="BJ48">
        <f>IF(buildings!BJ48="","NULL",buildings!BJ48)</f>
        <v>4651.6097499999996</v>
      </c>
      <c r="BK48">
        <f>IF(buildings!BK48="","NULL",buildings!BK48)</f>
        <v>99.559997499999994</v>
      </c>
      <c r="BL48">
        <f>IF(buildings!BL48="","NULL",buildings!BL48)</f>
        <v>163.375</v>
      </c>
      <c r="BM48">
        <f>IF(buildings!BM48="","NULL",buildings!BM48)</f>
        <v>82445</v>
      </c>
      <c r="BN48">
        <f>IF(buildings!BN48="","NULL",buildings!BN48)</f>
        <v>8015</v>
      </c>
      <c r="BO48" t="str">
        <f>IF(buildings!BO48="","NULL",buildings!BO48)</f>
        <v>NA</v>
      </c>
      <c r="BP48">
        <f>IF(buildings!BP48="","NULL",buildings!BP48)</f>
        <v>8780</v>
      </c>
      <c r="BQ48">
        <f>IF(buildings!BQ48="","NULL",buildings!BQ48)</f>
        <v>0.61599999999999999</v>
      </c>
      <c r="BR48">
        <f>IF(buildings!BR48="","NULL",buildings!BR48)</f>
        <v>0.58699999999999997</v>
      </c>
      <c r="BS48">
        <f>IF(buildings!BS48="","NULL",buildings!BS48)</f>
        <v>31019</v>
      </c>
      <c r="BT48">
        <f>IF(buildings!BT48="","NULL",buildings!BT48)</f>
        <v>45010</v>
      </c>
      <c r="BU48" t="str">
        <f>IF(buildings!BU48="","NULL",buildings!BU48)</f>
        <v>NULL</v>
      </c>
      <c r="BV48" t="str">
        <f>IF(buildings!BV48="","NULL",buildings!BV48)</f>
        <v>NULL</v>
      </c>
      <c r="BW48" t="str">
        <f>IF(buildings!BW48="","NULL",buildings!BW48)</f>
        <v>R32EU15</v>
      </c>
      <c r="BX48" t="str">
        <f>IF(buildings!BX48="","NULL",buildings!BX48)</f>
        <v>R5.2OECD</v>
      </c>
      <c r="BY48" t="str">
        <f>IF(buildings!BY48="","NULL",buildings!BY48)</f>
        <v>R_unspecified</v>
      </c>
      <c r="BZ48" t="str">
        <f>IF(buildings!BZ48="","NULL",buildings!BZ48)</f>
        <v>Unspecified</v>
      </c>
      <c r="CA48" t="str">
        <f>IF(buildings!CA48="","NULL",buildings!CA48)</f>
        <v>Standard</v>
      </c>
      <c r="CB48" t="str">
        <f>IF(buildings!CB48="","NULL",buildings!CB48)</f>
        <v>real-world single case study</v>
      </c>
      <c r="CC48" t="str">
        <f>IF(buildings!CC48="","NULL",buildings!CC48)</f>
        <v>RU</v>
      </c>
      <c r="CD48" t="str">
        <f>IF(buildings!CD48="","NULL",buildings!CD48)</f>
        <v>U</v>
      </c>
      <c r="CE48" t="str">
        <f>IF(buildings!CE48="","NULL",buildings!CE48)</f>
        <v>OECD_EU15</v>
      </c>
    </row>
    <row r="49" spans="1:83">
      <c r="A49">
        <f>IF(buildings!A49="","NA",buildings!A49)</f>
        <v>47</v>
      </c>
      <c r="B49" t="str">
        <f>IF(buildings!B49="","NA",buildings!B49)</f>
        <v>Austria</v>
      </c>
      <c r="C49" t="str">
        <f>IF(buildings!C49="","NA",buildings!C49)</f>
        <v>Vienna</v>
      </c>
      <c r="D49">
        <f>IF(buildings!D49="","NA",buildings!D49)</f>
        <v>1997</v>
      </c>
      <c r="E49" t="str">
        <f>IF(buildings!E49="","NA",buildings!E49)</f>
        <v>NA</v>
      </c>
      <c r="F49">
        <f>IF(buildings!F49="","NA",buildings!F49)</f>
        <v>61.800401979999997</v>
      </c>
      <c r="G49">
        <f>IF(buildings!G49="","NA",buildings!G49)</f>
        <v>0.266526296</v>
      </c>
      <c r="H49">
        <f>IF(buildings!H49="","NA",buildings!H49)</f>
        <v>0.52998907200000001</v>
      </c>
      <c r="I49" t="str">
        <f>IF(buildings!I49="","NA",buildings!I49)</f>
        <v>NA</v>
      </c>
      <c r="J49">
        <f>IF(buildings!J49="","NA",buildings!J49)</f>
        <v>6.0657708780000004</v>
      </c>
      <c r="K49" t="str">
        <f>IF(buildings!K49="","NA",buildings!K49)</f>
        <v>NA</v>
      </c>
      <c r="L49" t="str">
        <f>IF(buildings!L49="","NA",buildings!L49)</f>
        <v>NA</v>
      </c>
      <c r="M49">
        <f>IF(buildings!M49="","NA",buildings!M49)</f>
        <v>1220.2707339999999</v>
      </c>
      <c r="N49" t="str">
        <f>IF(buildings!N49="","NA",buildings!N49)</f>
        <v>NA</v>
      </c>
      <c r="O49">
        <f>IF(buildings!O49="","NA",buildings!O49)</f>
        <v>16.978031420000001</v>
      </c>
      <c r="P49" t="str">
        <f>IF(buildings!P49="","NA",buildings!P49)</f>
        <v>NA</v>
      </c>
      <c r="Q49">
        <f>IF(buildings!Q49="","NA",buildings!Q49)</f>
        <v>24.670531759999999</v>
      </c>
      <c r="R49">
        <f>IF(buildings!R49="","NA",buildings!R49)</f>
        <v>5.7686093749999996</v>
      </c>
      <c r="S49">
        <f>IF(buildings!S49="","NA",buildings!S49)</f>
        <v>21.677472089999998</v>
      </c>
      <c r="T49" t="str">
        <f>IF(buildings!T49="","NA",buildings!T49)</f>
        <v>NA</v>
      </c>
      <c r="U49" t="str">
        <f>IF(buildings!U49="","NA",buildings!U49)</f>
        <v>NA</v>
      </c>
      <c r="V49">
        <f>IF(buildings!V49="","NA",buildings!V49)</f>
        <v>5.7686093749999996</v>
      </c>
      <c r="W49" t="str">
        <f>IF(buildings!W49="","NA",buildings!W49)</f>
        <v>NA</v>
      </c>
      <c r="X49" t="str">
        <f>IF(buildings!X49="","NA",buildings!X49)</f>
        <v>NA</v>
      </c>
      <c r="Y49" t="str">
        <f>IF(buildings!Y49="","NA",buildings!Y49)</f>
        <v>NA</v>
      </c>
      <c r="Z49" t="str">
        <f>IF(buildings!Z49="","NA",buildings!Z49)</f>
        <v>NA</v>
      </c>
      <c r="AA49">
        <f>IF(buildings!AA49="","NA",buildings!AA49)</f>
        <v>0.28184389900000001</v>
      </c>
      <c r="AB49">
        <f>IF(buildings!AB49="","NA",buildings!AB49)</f>
        <v>2.7663591429999999</v>
      </c>
      <c r="AC49">
        <f>IF(buildings!AC49="","NA",buildings!AC49)</f>
        <v>2.8643918030000002</v>
      </c>
      <c r="AD49">
        <f>IF(buildings!AD49="","NA",buildings!AD49)</f>
        <v>8.0539957770000008</v>
      </c>
      <c r="AE49" t="str">
        <f>IF(buildings!AE49="","NA",buildings!AE49)</f>
        <v>NA</v>
      </c>
      <c r="AF49" t="str">
        <f>IF(buildings!AF49="","NA",buildings!AF49)</f>
        <v>NA</v>
      </c>
      <c r="AG49" t="str">
        <f>IF(buildings!AG49="","NA",buildings!AG49)</f>
        <v>NA</v>
      </c>
      <c r="AH49" t="str">
        <f>IF(buildings!AH49="","NA",buildings!AH49)</f>
        <v>NA</v>
      </c>
      <c r="AI49">
        <f>IF(buildings!AI49="","NA",buildings!AI49)</f>
        <v>5.7686093749999996</v>
      </c>
      <c r="AJ49" t="str">
        <f>IF(buildings!AJ49="","NA",buildings!AJ49)</f>
        <v>NA</v>
      </c>
      <c r="AK49" t="str">
        <f>IF(buildings!AK49="","NA",buildings!AK49)</f>
        <v>NA</v>
      </c>
      <c r="AL49" t="str">
        <f>IF(buildings!AL49="","NA",buildings!AL49)</f>
        <v>LCA Data IBO8</v>
      </c>
      <c r="AM49">
        <f>IF(buildings!AM49="","NA",buildings!AM49)</f>
        <v>3.1</v>
      </c>
      <c r="AN49" t="str">
        <f>IF(buildings!AN49="","NA",buildings!AN49)</f>
        <v>residential</v>
      </c>
      <c r="AO49" t="str">
        <f>IF(buildings!AO49="","NA",buildings!AO49)</f>
        <v>NA</v>
      </c>
      <c r="AP49" t="str">
        <f>IF(buildings!AP49="","NA",buildings!AP49)</f>
        <v>NULL</v>
      </c>
      <c r="AQ49" t="str">
        <f>IF(buildings!AQ49="","NA",buildings!AQ49)</f>
        <v>urban</v>
      </c>
      <c r="AR49" t="str">
        <f>IF(buildings!AR49="","NA",buildings!AR49)</f>
        <v>gross</v>
      </c>
      <c r="AS49" t="str">
        <f>IF(buildings!AS49="","NA",buildings!AS49)</f>
        <v>Kleemann, Fritz; Lederer, Jakob; Rechberger, Helmut; Fellner, Johann</v>
      </c>
      <c r="AT49">
        <f>IF(buildings!AT49="","NA",buildings!AT49)</f>
        <v>2016</v>
      </c>
      <c r="AU49" t="str">
        <f>IF(buildings!AU49="","NA",buildings!AU49)</f>
        <v>GIS‐based Analysis of Vienna's Material Stock in Buildings</v>
      </c>
      <c r="AV49" t="str">
        <f>IF(buildings!AV49="","NA",buildings!AV49)</f>
        <v>Journal of Industrial Ecology</v>
      </c>
      <c r="AW49" t="str">
        <f>IF(buildings!AW49="","NA",buildings!AW49)</f>
        <v>Copyright Elsevier</v>
      </c>
      <c r="AX49" t="str">
        <f>IF(buildings!AX49="","NA",buildings!AX49)</f>
        <v>10.1111/jiec.12446</v>
      </c>
      <c r="AY49" t="str">
        <f>IF(buildings!AY49="","NA",buildings!AY49)</f>
        <v>https://doi.org/10.1111/jiec.12446</v>
      </c>
      <c r="AZ49" t="str">
        <f>IF(buildings!AZ49="","NULL",buildings!AZ49)</f>
        <v>NULL</v>
      </c>
      <c r="BA49" t="str">
        <f>IF(buildings!BA49="","NULL",buildings!BA49)</f>
        <v xml:space="preserve">Personal communication by the author. Data based and converted from Kleemann et al. 2016. No. of floors calculated by author. </v>
      </c>
      <c r="BB49" t="str">
        <f>IF(buildings!BB49="","NULL",buildings!BB49)</f>
        <v>Summed "slag fill" and "mineral fill", "bricks" and "foamed clay bricks", "mineral wool" and "mineral wool board". Considered "cement asbestos" as "cement", "laminate" as "other".</v>
      </c>
      <c r="BC49" t="str">
        <f>IF(buildings!BC49="","NULL",buildings!BC49)</f>
        <v>NULL</v>
      </c>
      <c r="BD49" t="str">
        <f>IF(buildings!BD49="","NULL",buildings!BD49)</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49" t="str">
        <f>IF(buildings!BE49="","NULL",buildings!BE49)</f>
        <v>Heeren and Fishman</v>
      </c>
      <c r="BF49" t="str">
        <f>IF(buildings!BF49="","NULL",buildings!BF49)</f>
        <v>Europe</v>
      </c>
      <c r="BG49" t="str">
        <f>IF(buildings!BG49="","NULL",buildings!BG49)</f>
        <v>Cfb</v>
      </c>
      <c r="BH49">
        <f>IF(buildings!BH49="","NULL",buildings!BH49)</f>
        <v>5362</v>
      </c>
      <c r="BI49">
        <f>IF(buildings!BI49="","NULL",buildings!BI49)</f>
        <v>4470.8149999999996</v>
      </c>
      <c r="BJ49">
        <f>IF(buildings!BJ49="","NULL",buildings!BJ49)</f>
        <v>4651.6097499999996</v>
      </c>
      <c r="BK49">
        <f>IF(buildings!BK49="","NULL",buildings!BK49)</f>
        <v>99.559997499999994</v>
      </c>
      <c r="BL49">
        <f>IF(buildings!BL49="","NULL",buildings!BL49)</f>
        <v>163.375</v>
      </c>
      <c r="BM49">
        <f>IF(buildings!BM49="","NULL",buildings!BM49)</f>
        <v>82445</v>
      </c>
      <c r="BN49">
        <f>IF(buildings!BN49="","NULL",buildings!BN49)</f>
        <v>8015</v>
      </c>
      <c r="BO49" t="str">
        <f>IF(buildings!BO49="","NULL",buildings!BO49)</f>
        <v>NA</v>
      </c>
      <c r="BP49">
        <f>IF(buildings!BP49="","NULL",buildings!BP49)</f>
        <v>8780</v>
      </c>
      <c r="BQ49">
        <f>IF(buildings!BQ49="","NULL",buildings!BQ49)</f>
        <v>0.61599999999999999</v>
      </c>
      <c r="BR49">
        <f>IF(buildings!BR49="","NULL",buildings!BR49)</f>
        <v>0.58699999999999997</v>
      </c>
      <c r="BS49">
        <f>IF(buildings!BS49="","NULL",buildings!BS49)</f>
        <v>31019</v>
      </c>
      <c r="BT49">
        <f>IF(buildings!BT49="","NULL",buildings!BT49)</f>
        <v>45010</v>
      </c>
      <c r="BU49" t="str">
        <f>IF(buildings!BU49="","NULL",buildings!BU49)</f>
        <v>NULL</v>
      </c>
      <c r="BV49" t="str">
        <f>IF(buildings!BV49="","NULL",buildings!BV49)</f>
        <v>NULL</v>
      </c>
      <c r="BW49" t="str">
        <f>IF(buildings!BW49="","NULL",buildings!BW49)</f>
        <v>R32EU15</v>
      </c>
      <c r="BX49" t="str">
        <f>IF(buildings!BX49="","NULL",buildings!BX49)</f>
        <v>R5.2OECD</v>
      </c>
      <c r="BY49" t="str">
        <f>IF(buildings!BY49="","NULL",buildings!BY49)</f>
        <v>R_unspecified</v>
      </c>
      <c r="BZ49" t="str">
        <f>IF(buildings!BZ49="","NULL",buildings!BZ49)</f>
        <v>Unspecified</v>
      </c>
      <c r="CA49" t="str">
        <f>IF(buildings!CA49="","NULL",buildings!CA49)</f>
        <v>Standard</v>
      </c>
      <c r="CB49" t="str">
        <f>IF(buildings!CB49="","NULL",buildings!CB49)</f>
        <v>real-world single case study</v>
      </c>
      <c r="CC49" t="str">
        <f>IF(buildings!CC49="","NULL",buildings!CC49)</f>
        <v>RU</v>
      </c>
      <c r="CD49" t="str">
        <f>IF(buildings!CD49="","NULL",buildings!CD49)</f>
        <v>U</v>
      </c>
      <c r="CE49" t="str">
        <f>IF(buildings!CE49="","NULL",buildings!CE49)</f>
        <v>OECD_EU15</v>
      </c>
    </row>
    <row r="50" spans="1:83">
      <c r="A50">
        <f>IF(buildings!A50="","NA",buildings!A50)</f>
        <v>48</v>
      </c>
      <c r="B50" t="str">
        <f>IF(buildings!B50="","NA",buildings!B50)</f>
        <v>Austria</v>
      </c>
      <c r="C50" t="str">
        <f>IF(buildings!C50="","NA",buildings!C50)</f>
        <v>Vienna</v>
      </c>
      <c r="D50">
        <f>IF(buildings!D50="","NA",buildings!D50)</f>
        <v>1997</v>
      </c>
      <c r="E50" t="str">
        <f>IF(buildings!E50="","NA",buildings!E50)</f>
        <v>NA</v>
      </c>
      <c r="F50">
        <f>IF(buildings!F50="","NA",buildings!F50)</f>
        <v>58.61229324</v>
      </c>
      <c r="G50">
        <f>IF(buildings!G50="","NA",buildings!G50)</f>
        <v>8.3488721000000002E-2</v>
      </c>
      <c r="H50">
        <f>IF(buildings!H50="","NA",buildings!H50)</f>
        <v>0.46561017500000002</v>
      </c>
      <c r="I50" t="str">
        <f>IF(buildings!I50="","NA",buildings!I50)</f>
        <v>NA</v>
      </c>
      <c r="J50">
        <f>IF(buildings!J50="","NA",buildings!J50)</f>
        <v>4.7235349449999999</v>
      </c>
      <c r="K50">
        <f>IF(buildings!K50="","NA",buildings!K50)</f>
        <v>7.3855406999999998E-2</v>
      </c>
      <c r="L50" t="str">
        <f>IF(buildings!L50="","NA",buildings!L50)</f>
        <v>NA</v>
      </c>
      <c r="M50">
        <f>IF(buildings!M50="","NA",buildings!M50)</f>
        <v>1310.7022750000001</v>
      </c>
      <c r="N50" t="str">
        <f>IF(buildings!N50="","NA",buildings!N50)</f>
        <v>NA</v>
      </c>
      <c r="O50">
        <f>IF(buildings!O50="","NA",buildings!O50)</f>
        <v>6.0625655859999998</v>
      </c>
      <c r="P50" t="str">
        <f>IF(buildings!P50="","NA",buildings!P50)</f>
        <v>NA</v>
      </c>
      <c r="Q50">
        <f>IF(buildings!Q50="","NA",buildings!Q50)</f>
        <v>10.91454472</v>
      </c>
      <c r="R50">
        <f>IF(buildings!R50="","NA",buildings!R50)</f>
        <v>2.6748501760000001</v>
      </c>
      <c r="S50">
        <f>IF(buildings!S50="","NA",buildings!S50)</f>
        <v>39.483742820000003</v>
      </c>
      <c r="T50" t="str">
        <f>IF(buildings!T50="","NA",buildings!T50)</f>
        <v>NA</v>
      </c>
      <c r="U50" t="str">
        <f>IF(buildings!U50="","NA",buildings!U50)</f>
        <v>NA</v>
      </c>
      <c r="V50">
        <f>IF(buildings!V50="","NA",buildings!V50)</f>
        <v>4.8102347710000002</v>
      </c>
      <c r="W50" t="str">
        <f>IF(buildings!W50="","NA",buildings!W50)</f>
        <v>NA</v>
      </c>
      <c r="X50" t="str">
        <f>IF(buildings!X50="","NA",buildings!X50)</f>
        <v>NA</v>
      </c>
      <c r="Y50" t="str">
        <f>IF(buildings!Y50="","NA",buildings!Y50)</f>
        <v>NA</v>
      </c>
      <c r="Z50" t="str">
        <f>IF(buildings!Z50="","NA",buildings!Z50)</f>
        <v>NA</v>
      </c>
      <c r="AA50">
        <f>IF(buildings!AA50="","NA",buildings!AA50)</f>
        <v>0.29542162799999999</v>
      </c>
      <c r="AB50">
        <f>IF(buildings!AB50="","NA",buildings!AB50)</f>
        <v>2.517506048</v>
      </c>
      <c r="AC50">
        <f>IF(buildings!AC50="","NA",buildings!AC50)</f>
        <v>9.1548593670000002</v>
      </c>
      <c r="AD50">
        <f>IF(buildings!AD50="","NA",buildings!AD50)</f>
        <v>4.9900566309999999</v>
      </c>
      <c r="AE50" t="str">
        <f>IF(buildings!AE50="","NA",buildings!AE50)</f>
        <v>NA</v>
      </c>
      <c r="AF50" t="str">
        <f>IF(buildings!AF50="","NA",buildings!AF50)</f>
        <v>NA</v>
      </c>
      <c r="AG50" t="str">
        <f>IF(buildings!AG50="","NA",buildings!AG50)</f>
        <v>NA</v>
      </c>
      <c r="AH50" t="str">
        <f>IF(buildings!AH50="","NA",buildings!AH50)</f>
        <v>NA</v>
      </c>
      <c r="AI50">
        <f>IF(buildings!AI50="","NA",buildings!AI50)</f>
        <v>2.6748501760000001</v>
      </c>
      <c r="AJ50" t="str">
        <f>IF(buildings!AJ50="","NA",buildings!AJ50)</f>
        <v>NA</v>
      </c>
      <c r="AK50" t="str">
        <f>IF(buildings!AK50="","NA",buildings!AK50)</f>
        <v>NA</v>
      </c>
      <c r="AL50" t="str">
        <f>IF(buildings!AL50="","NA",buildings!AL50)</f>
        <v>LCA Data IBO9</v>
      </c>
      <c r="AM50">
        <f>IF(buildings!AM50="","NA",buildings!AM50)</f>
        <v>3.2</v>
      </c>
      <c r="AN50" t="str">
        <f>IF(buildings!AN50="","NA",buildings!AN50)</f>
        <v>residential</v>
      </c>
      <c r="AO50" t="str">
        <f>IF(buildings!AO50="","NA",buildings!AO50)</f>
        <v>NA</v>
      </c>
      <c r="AP50" t="str">
        <f>IF(buildings!AP50="","NA",buildings!AP50)</f>
        <v>NULL</v>
      </c>
      <c r="AQ50" t="str">
        <f>IF(buildings!AQ50="","NA",buildings!AQ50)</f>
        <v>urban</v>
      </c>
      <c r="AR50" t="str">
        <f>IF(buildings!AR50="","NA",buildings!AR50)</f>
        <v>gross</v>
      </c>
      <c r="AS50" t="str">
        <f>IF(buildings!AS50="","NA",buildings!AS50)</f>
        <v>Kleemann, Fritz; Lederer, Jakob; Rechberger, Helmut; Fellner, Johann</v>
      </c>
      <c r="AT50">
        <f>IF(buildings!AT50="","NA",buildings!AT50)</f>
        <v>2016</v>
      </c>
      <c r="AU50" t="str">
        <f>IF(buildings!AU50="","NA",buildings!AU50)</f>
        <v>GIS‐based Analysis of Vienna's Material Stock in Buildings</v>
      </c>
      <c r="AV50" t="str">
        <f>IF(buildings!AV50="","NA",buildings!AV50)</f>
        <v>Journal of Industrial Ecology</v>
      </c>
      <c r="AW50" t="str">
        <f>IF(buildings!AW50="","NA",buildings!AW50)</f>
        <v>Copyright Elsevier</v>
      </c>
      <c r="AX50" t="str">
        <f>IF(buildings!AX50="","NA",buildings!AX50)</f>
        <v>10.1111/jiec.12446</v>
      </c>
      <c r="AY50" t="str">
        <f>IF(buildings!AY50="","NA",buildings!AY50)</f>
        <v>https://doi.org/10.1111/jiec.12446</v>
      </c>
      <c r="AZ50" t="str">
        <f>IF(buildings!AZ50="","NULL",buildings!AZ50)</f>
        <v>NULL</v>
      </c>
      <c r="BA50" t="str">
        <f>IF(buildings!BA50="","NULL",buildings!BA50)</f>
        <v xml:space="preserve">Personal communication by the author. Data based and converted from Kleemann et al. 2016. No. of floors calculated by author. </v>
      </c>
      <c r="BB50" t="str">
        <f>IF(buildings!BB50="","NULL",buildings!BB50)</f>
        <v>Summed "slag fill" and "mineral fill", "bricks" and "foamed clay bricks", "mineral wool" and "mineral wool board". Considered "cement asbestos" as "cement", "laminate" as "other".</v>
      </c>
      <c r="BC50" t="str">
        <f>IF(buildings!BC50="","NULL",buildings!BC50)</f>
        <v>NULL</v>
      </c>
      <c r="BD50" t="str">
        <f>IF(buildings!BD50="","NULL",buildings!BD50)</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50" t="str">
        <f>IF(buildings!BE50="","NULL",buildings!BE50)</f>
        <v>Heeren and Fishman</v>
      </c>
      <c r="BF50" t="str">
        <f>IF(buildings!BF50="","NULL",buildings!BF50)</f>
        <v>Europe</v>
      </c>
      <c r="BG50" t="str">
        <f>IF(buildings!BG50="","NULL",buildings!BG50)</f>
        <v>Cfb</v>
      </c>
      <c r="BH50">
        <f>IF(buildings!BH50="","NULL",buildings!BH50)</f>
        <v>5362</v>
      </c>
      <c r="BI50">
        <f>IF(buildings!BI50="","NULL",buildings!BI50)</f>
        <v>4470.8149999999996</v>
      </c>
      <c r="BJ50">
        <f>IF(buildings!BJ50="","NULL",buildings!BJ50)</f>
        <v>4651.6097499999996</v>
      </c>
      <c r="BK50">
        <f>IF(buildings!BK50="","NULL",buildings!BK50)</f>
        <v>99.559997499999994</v>
      </c>
      <c r="BL50">
        <f>IF(buildings!BL50="","NULL",buildings!BL50)</f>
        <v>163.375</v>
      </c>
      <c r="BM50">
        <f>IF(buildings!BM50="","NULL",buildings!BM50)</f>
        <v>82445</v>
      </c>
      <c r="BN50">
        <f>IF(buildings!BN50="","NULL",buildings!BN50)</f>
        <v>8015</v>
      </c>
      <c r="BO50" t="str">
        <f>IF(buildings!BO50="","NULL",buildings!BO50)</f>
        <v>NA</v>
      </c>
      <c r="BP50">
        <f>IF(buildings!BP50="","NULL",buildings!BP50)</f>
        <v>8780</v>
      </c>
      <c r="BQ50">
        <f>IF(buildings!BQ50="","NULL",buildings!BQ50)</f>
        <v>0.61599999999999999</v>
      </c>
      <c r="BR50">
        <f>IF(buildings!BR50="","NULL",buildings!BR50)</f>
        <v>0.58699999999999997</v>
      </c>
      <c r="BS50">
        <f>IF(buildings!BS50="","NULL",buildings!BS50)</f>
        <v>31019</v>
      </c>
      <c r="BT50">
        <f>IF(buildings!BT50="","NULL",buildings!BT50)</f>
        <v>45010</v>
      </c>
      <c r="BU50" t="str">
        <f>IF(buildings!BU50="","NULL",buildings!BU50)</f>
        <v>NULL</v>
      </c>
      <c r="BV50" t="str">
        <f>IF(buildings!BV50="","NULL",buildings!BV50)</f>
        <v>NULL</v>
      </c>
      <c r="BW50" t="str">
        <f>IF(buildings!BW50="","NULL",buildings!BW50)</f>
        <v>R32EU15</v>
      </c>
      <c r="BX50" t="str">
        <f>IF(buildings!BX50="","NULL",buildings!BX50)</f>
        <v>R5.2OECD</v>
      </c>
      <c r="BY50" t="str">
        <f>IF(buildings!BY50="","NULL",buildings!BY50)</f>
        <v>R_unspecified</v>
      </c>
      <c r="BZ50" t="str">
        <f>IF(buildings!BZ50="","NULL",buildings!BZ50)</f>
        <v>Unspecified</v>
      </c>
      <c r="CA50" t="str">
        <f>IF(buildings!CA50="","NULL",buildings!CA50)</f>
        <v>Standard</v>
      </c>
      <c r="CB50" t="str">
        <f>IF(buildings!CB50="","NULL",buildings!CB50)</f>
        <v>real-world single case study</v>
      </c>
      <c r="CC50" t="str">
        <f>IF(buildings!CC50="","NULL",buildings!CC50)</f>
        <v>RU</v>
      </c>
      <c r="CD50" t="str">
        <f>IF(buildings!CD50="","NULL",buildings!CD50)</f>
        <v>U</v>
      </c>
      <c r="CE50" t="str">
        <f>IF(buildings!CE50="","NULL",buildings!CE50)</f>
        <v>OECD_EU15</v>
      </c>
    </row>
    <row r="51" spans="1:83">
      <c r="A51">
        <f>IF(buildings!A51="","NA",buildings!A51)</f>
        <v>49</v>
      </c>
      <c r="B51" t="str">
        <f>IF(buildings!B51="","NA",buildings!B51)</f>
        <v>Austria</v>
      </c>
      <c r="C51" t="str">
        <f>IF(buildings!C51="","NA",buildings!C51)</f>
        <v>Vienna</v>
      </c>
      <c r="D51">
        <f>IF(buildings!D51="","NA",buildings!D51)</f>
        <v>1997</v>
      </c>
      <c r="E51" t="str">
        <f>IF(buildings!E51="","NA",buildings!E51)</f>
        <v>NA</v>
      </c>
      <c r="F51">
        <f>IF(buildings!F51="","NA",buildings!F51)</f>
        <v>50.680086609999996</v>
      </c>
      <c r="G51">
        <f>IF(buildings!G51="","NA",buildings!G51)</f>
        <v>8.5993750999999993E-2</v>
      </c>
      <c r="H51">
        <f>IF(buildings!H51="","NA",buildings!H51)</f>
        <v>0.496117796</v>
      </c>
      <c r="I51" t="str">
        <f>IF(buildings!I51="","NA",buildings!I51)</f>
        <v>NA</v>
      </c>
      <c r="J51">
        <f>IF(buildings!J51="","NA",buildings!J51)</f>
        <v>8.8275893219999997</v>
      </c>
      <c r="K51" t="str">
        <f>IF(buildings!K51="","NA",buildings!K51)</f>
        <v>NA</v>
      </c>
      <c r="L51" t="str">
        <f>IF(buildings!L51="","NA",buildings!L51)</f>
        <v>NA</v>
      </c>
      <c r="M51">
        <f>IF(buildings!M51="","NA",buildings!M51)</f>
        <v>1122.119232</v>
      </c>
      <c r="N51" t="str">
        <f>IF(buildings!N51="","NA",buildings!N51)</f>
        <v>NA</v>
      </c>
      <c r="O51">
        <f>IF(buildings!O51="","NA",buildings!O51)</f>
        <v>33.514410859999998</v>
      </c>
      <c r="P51">
        <f>IF(buildings!P51="","NA",buildings!P51)</f>
        <v>52.856390009999998</v>
      </c>
      <c r="Q51">
        <f>IF(buildings!Q51="","NA",buildings!Q51)</f>
        <v>14.74462091</v>
      </c>
      <c r="R51">
        <f>IF(buildings!R51="","NA",buildings!R51)</f>
        <v>3.6613493359999998</v>
      </c>
      <c r="S51">
        <f>IF(buildings!S51="","NA",buildings!S51)</f>
        <v>22.96694652</v>
      </c>
      <c r="T51" t="str">
        <f>IF(buildings!T51="","NA",buildings!T51)</f>
        <v>NA</v>
      </c>
      <c r="U51" t="str">
        <f>IF(buildings!U51="","NA",buildings!U51)</f>
        <v>NA</v>
      </c>
      <c r="V51">
        <f>IF(buildings!V51="","NA",buildings!V51)</f>
        <v>5.9467986509999999</v>
      </c>
      <c r="W51" t="str">
        <f>IF(buildings!W51="","NA",buildings!W51)</f>
        <v>NA</v>
      </c>
      <c r="X51" t="str">
        <f>IF(buildings!X51="","NA",buildings!X51)</f>
        <v>NA</v>
      </c>
      <c r="Y51" t="str">
        <f>IF(buildings!Y51="","NA",buildings!Y51)</f>
        <v>NA</v>
      </c>
      <c r="Z51" t="str">
        <f>IF(buildings!Z51="","NA",buildings!Z51)</f>
        <v>NA</v>
      </c>
      <c r="AA51">
        <f>IF(buildings!AA51="","NA",buildings!AA51)</f>
        <v>7.2499347289999996</v>
      </c>
      <c r="AB51">
        <f>IF(buildings!AB51="","NA",buildings!AB51)</f>
        <v>2.5632752810000001</v>
      </c>
      <c r="AC51">
        <f>IF(buildings!AC51="","NA",buildings!AC51)</f>
        <v>2.6327317720000001</v>
      </c>
      <c r="AD51">
        <f>IF(buildings!AD51="","NA",buildings!AD51)</f>
        <v>6.4296866399999999</v>
      </c>
      <c r="AE51" t="str">
        <f>IF(buildings!AE51="","NA",buildings!AE51)</f>
        <v>NA</v>
      </c>
      <c r="AF51" t="str">
        <f>IF(buildings!AF51="","NA",buildings!AF51)</f>
        <v>NA</v>
      </c>
      <c r="AG51" t="str">
        <f>IF(buildings!AG51="","NA",buildings!AG51)</f>
        <v>NA</v>
      </c>
      <c r="AH51" t="str">
        <f>IF(buildings!AH51="","NA",buildings!AH51)</f>
        <v>NA</v>
      </c>
      <c r="AI51">
        <f>IF(buildings!AI51="","NA",buildings!AI51)</f>
        <v>3.6613493359999998</v>
      </c>
      <c r="AJ51" t="str">
        <f>IF(buildings!AJ51="","NA",buildings!AJ51)</f>
        <v>NA</v>
      </c>
      <c r="AK51" t="str">
        <f>IF(buildings!AK51="","NA",buildings!AK51)</f>
        <v>NA</v>
      </c>
      <c r="AL51" t="str">
        <f>IF(buildings!AL51="","NA",buildings!AL51)</f>
        <v>LCA Data IBO10</v>
      </c>
      <c r="AM51">
        <f>IF(buildings!AM51="","NA",buildings!AM51)</f>
        <v>3.3</v>
      </c>
      <c r="AN51" t="str">
        <f>IF(buildings!AN51="","NA",buildings!AN51)</f>
        <v>residential</v>
      </c>
      <c r="AO51" t="str">
        <f>IF(buildings!AO51="","NA",buildings!AO51)</f>
        <v>NA</v>
      </c>
      <c r="AP51" t="str">
        <f>IF(buildings!AP51="","NA",buildings!AP51)</f>
        <v>NULL</v>
      </c>
      <c r="AQ51" t="str">
        <f>IF(buildings!AQ51="","NA",buildings!AQ51)</f>
        <v>urban</v>
      </c>
      <c r="AR51" t="str">
        <f>IF(buildings!AR51="","NA",buildings!AR51)</f>
        <v>gross</v>
      </c>
      <c r="AS51" t="str">
        <f>IF(buildings!AS51="","NA",buildings!AS51)</f>
        <v>Kleemann, Fritz; Lederer, Jakob; Rechberger, Helmut; Fellner, Johann</v>
      </c>
      <c r="AT51">
        <f>IF(buildings!AT51="","NA",buildings!AT51)</f>
        <v>2016</v>
      </c>
      <c r="AU51" t="str">
        <f>IF(buildings!AU51="","NA",buildings!AU51)</f>
        <v>GIS‐based Analysis of Vienna's Material Stock in Buildings</v>
      </c>
      <c r="AV51" t="str">
        <f>IF(buildings!AV51="","NA",buildings!AV51)</f>
        <v>Journal of Industrial Ecology</v>
      </c>
      <c r="AW51" t="str">
        <f>IF(buildings!AW51="","NA",buildings!AW51)</f>
        <v>Copyright Elsevier</v>
      </c>
      <c r="AX51" t="str">
        <f>IF(buildings!AX51="","NA",buildings!AX51)</f>
        <v>10.1111/jiec.12446</v>
      </c>
      <c r="AY51" t="str">
        <f>IF(buildings!AY51="","NA",buildings!AY51)</f>
        <v>https://doi.org/10.1111/jiec.12446</v>
      </c>
      <c r="AZ51" t="str">
        <f>IF(buildings!AZ51="","NULL",buildings!AZ51)</f>
        <v>NULL</v>
      </c>
      <c r="BA51" t="str">
        <f>IF(buildings!BA51="","NULL",buildings!BA51)</f>
        <v xml:space="preserve">Personal communication by the author. Data based and converted from Kleemann et al. 2016. No. of floors calculated by author. </v>
      </c>
      <c r="BB51" t="str">
        <f>IF(buildings!BB51="","NULL",buildings!BB51)</f>
        <v>Summed "slag fill" and "mineral fill", "bricks" and "foamed clay bricks", "mineral wool" and "mineral wool board". Considered "cement asbestos" as "cement", "laminate" as "other".</v>
      </c>
      <c r="BC51" t="str">
        <f>IF(buildings!BC51="","NULL",buildings!BC51)</f>
        <v>NULL</v>
      </c>
      <c r="BD51" t="str">
        <f>IF(buildings!BD51="","NULL",buildings!BD51)</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51" t="str">
        <f>IF(buildings!BE51="","NULL",buildings!BE51)</f>
        <v>Heeren and Fishman</v>
      </c>
      <c r="BF51" t="str">
        <f>IF(buildings!BF51="","NULL",buildings!BF51)</f>
        <v>Europe</v>
      </c>
      <c r="BG51" t="str">
        <f>IF(buildings!BG51="","NULL",buildings!BG51)</f>
        <v>Cfb</v>
      </c>
      <c r="BH51">
        <f>IF(buildings!BH51="","NULL",buildings!BH51)</f>
        <v>5362</v>
      </c>
      <c r="BI51">
        <f>IF(buildings!BI51="","NULL",buildings!BI51)</f>
        <v>4470.8149999999996</v>
      </c>
      <c r="BJ51">
        <f>IF(buildings!BJ51="","NULL",buildings!BJ51)</f>
        <v>4651.6097499999996</v>
      </c>
      <c r="BK51">
        <f>IF(buildings!BK51="","NULL",buildings!BK51)</f>
        <v>99.559997499999994</v>
      </c>
      <c r="BL51">
        <f>IF(buildings!BL51="","NULL",buildings!BL51)</f>
        <v>163.375</v>
      </c>
      <c r="BM51">
        <f>IF(buildings!BM51="","NULL",buildings!BM51)</f>
        <v>82445</v>
      </c>
      <c r="BN51">
        <f>IF(buildings!BN51="","NULL",buildings!BN51)</f>
        <v>8015</v>
      </c>
      <c r="BO51" t="str">
        <f>IF(buildings!BO51="","NULL",buildings!BO51)</f>
        <v>NA</v>
      </c>
      <c r="BP51">
        <f>IF(buildings!BP51="","NULL",buildings!BP51)</f>
        <v>8780</v>
      </c>
      <c r="BQ51">
        <f>IF(buildings!BQ51="","NULL",buildings!BQ51)</f>
        <v>0.61599999999999999</v>
      </c>
      <c r="BR51">
        <f>IF(buildings!BR51="","NULL",buildings!BR51)</f>
        <v>0.58699999999999997</v>
      </c>
      <c r="BS51">
        <f>IF(buildings!BS51="","NULL",buildings!BS51)</f>
        <v>31019</v>
      </c>
      <c r="BT51">
        <f>IF(buildings!BT51="","NULL",buildings!BT51)</f>
        <v>45010</v>
      </c>
      <c r="BU51" t="str">
        <f>IF(buildings!BU51="","NULL",buildings!BU51)</f>
        <v>NULL</v>
      </c>
      <c r="BV51" t="str">
        <f>IF(buildings!BV51="","NULL",buildings!BV51)</f>
        <v>NULL</v>
      </c>
      <c r="BW51" t="str">
        <f>IF(buildings!BW51="","NULL",buildings!BW51)</f>
        <v>R32EU15</v>
      </c>
      <c r="BX51" t="str">
        <f>IF(buildings!BX51="","NULL",buildings!BX51)</f>
        <v>R5.2OECD</v>
      </c>
      <c r="BY51" t="str">
        <f>IF(buildings!BY51="","NULL",buildings!BY51)</f>
        <v>R_unspecified</v>
      </c>
      <c r="BZ51" t="str">
        <f>IF(buildings!BZ51="","NULL",buildings!BZ51)</f>
        <v>Unspecified</v>
      </c>
      <c r="CA51" t="str">
        <f>IF(buildings!CA51="","NULL",buildings!CA51)</f>
        <v>Standard</v>
      </c>
      <c r="CB51" t="str">
        <f>IF(buildings!CB51="","NULL",buildings!CB51)</f>
        <v>real-world single case study</v>
      </c>
      <c r="CC51" t="str">
        <f>IF(buildings!CC51="","NULL",buildings!CC51)</f>
        <v>RU</v>
      </c>
      <c r="CD51" t="str">
        <f>IF(buildings!CD51="","NULL",buildings!CD51)</f>
        <v>U</v>
      </c>
      <c r="CE51" t="str">
        <f>IF(buildings!CE51="","NULL",buildings!CE51)</f>
        <v>OECD_EU15</v>
      </c>
    </row>
    <row r="52" spans="1:83">
      <c r="A52">
        <f>IF(buildings!A52="","NA",buildings!A52)</f>
        <v>50</v>
      </c>
      <c r="B52" t="str">
        <f>IF(buildings!B52="","NA",buildings!B52)</f>
        <v>Austria</v>
      </c>
      <c r="C52" t="str">
        <f>IF(buildings!C52="","NA",buildings!C52)</f>
        <v>Vienna</v>
      </c>
      <c r="D52" t="str">
        <f>IF(buildings!D52="","NA",buildings!D52)</f>
        <v>NA</v>
      </c>
      <c r="E52">
        <f>IF(buildings!E52="","NA",buildings!E52)</f>
        <v>1918</v>
      </c>
      <c r="F52">
        <f>IF(buildings!F52="","NA",buildings!F52)</f>
        <v>27.18344793</v>
      </c>
      <c r="G52">
        <f>IF(buildings!G52="","NA",buildings!G52)</f>
        <v>0.933382991</v>
      </c>
      <c r="H52">
        <f>IF(buildings!H52="","NA",buildings!H52)</f>
        <v>0.26062105099999999</v>
      </c>
      <c r="I52" t="str">
        <f>IF(buildings!I52="","NA",buildings!I52)</f>
        <v>NA</v>
      </c>
      <c r="J52">
        <f>IF(buildings!J52="","NA",buildings!J52)</f>
        <v>15.360579039999999</v>
      </c>
      <c r="K52" t="str">
        <f>IF(buildings!K52="","NA",buildings!K52)</f>
        <v>NA</v>
      </c>
      <c r="L52" t="str">
        <f>IF(buildings!L52="","NA",buildings!L52)</f>
        <v>NA</v>
      </c>
      <c r="M52">
        <f>IF(buildings!M52="","NA",buildings!M52)</f>
        <v>101.207217</v>
      </c>
      <c r="N52">
        <f>IF(buildings!N52="","NA",buildings!N52)</f>
        <v>0.16012352399999999</v>
      </c>
      <c r="O52" t="str">
        <f>IF(buildings!O52="","NA",buildings!O52)</f>
        <v>NA</v>
      </c>
      <c r="P52">
        <f>IF(buildings!P52="","NA",buildings!P52)</f>
        <v>1380.9065929999999</v>
      </c>
      <c r="Q52">
        <f>IF(buildings!Q52="","NA",buildings!Q52)</f>
        <v>394.67130609999998</v>
      </c>
      <c r="R52">
        <f>IF(buildings!R52="","NA",buildings!R52)</f>
        <v>1.6440424410000001</v>
      </c>
      <c r="S52">
        <f>IF(buildings!S52="","NA",buildings!S52)</f>
        <v>10.85883606</v>
      </c>
      <c r="T52" t="str">
        <f>IF(buildings!T52="","NA",buildings!T52)</f>
        <v>NA</v>
      </c>
      <c r="U52" t="str">
        <f>IF(buildings!U52="","NA",buildings!U52)</f>
        <v>NA</v>
      </c>
      <c r="V52">
        <f>IF(buildings!V52="","NA",buildings!V52)</f>
        <v>0.27474623300000001</v>
      </c>
      <c r="W52" t="str">
        <f>IF(buildings!W52="","NA",buildings!W52)</f>
        <v>NA</v>
      </c>
      <c r="X52">
        <f>IF(buildings!X52="","NA",buildings!X52)</f>
        <v>3.3956675999999998E-2</v>
      </c>
      <c r="Y52" t="str">
        <f>IF(buildings!Y52="","NA",buildings!Y52)</f>
        <v>NA</v>
      </c>
      <c r="Z52" t="str">
        <f>IF(buildings!Z52="","NA",buildings!Z52)</f>
        <v>NA</v>
      </c>
      <c r="AA52">
        <f>IF(buildings!AA52="","NA",buildings!AA52)</f>
        <v>2.0813198750000002</v>
      </c>
      <c r="AB52">
        <f>IF(buildings!AB52="","NA",buildings!AB52)</f>
        <v>1.4850765480000001</v>
      </c>
      <c r="AC52">
        <f>IF(buildings!AC52="","NA",buildings!AC52)</f>
        <v>0.12012223700000001</v>
      </c>
      <c r="AD52" t="str">
        <f>IF(buildings!AD52="","NA",buildings!AD52)</f>
        <v>NA</v>
      </c>
      <c r="AE52">
        <f>IF(buildings!AE52="","NA",buildings!AE52)</f>
        <v>1.500026249</v>
      </c>
      <c r="AF52">
        <f>IF(buildings!AF52="","NA",buildings!AF52)</f>
        <v>6.7112486999999998E-2</v>
      </c>
      <c r="AG52" t="str">
        <f>IF(buildings!AG52="","NA",buildings!AG52)</f>
        <v>NA</v>
      </c>
      <c r="AH52" t="str">
        <f>IF(buildings!AH52="","NA",buildings!AH52)</f>
        <v>NA</v>
      </c>
      <c r="AI52">
        <f>IF(buildings!AI52="","NA",buildings!AI52)</f>
        <v>0.318140478</v>
      </c>
      <c r="AJ52" t="str">
        <f>IF(buildings!AJ52="","NA",buildings!AJ52)</f>
        <v>NA</v>
      </c>
      <c r="AK52" t="str">
        <f>IF(buildings!AK52="","NA",buildings!AK52)</f>
        <v>NA</v>
      </c>
      <c r="AL52" t="str">
        <f>IF(buildings!AL52="","NA",buildings!AL52)</f>
        <v>Case study KES P1</v>
      </c>
      <c r="AM52">
        <f>IF(buildings!AM52="","NA",buildings!AM52)</f>
        <v>4.7</v>
      </c>
      <c r="AN52" t="str">
        <f>IF(buildings!AN52="","NA",buildings!AN52)</f>
        <v>commercial</v>
      </c>
      <c r="AO52" t="str">
        <f>IF(buildings!AO52="","NA",buildings!AO52)</f>
        <v>NA</v>
      </c>
      <c r="AP52" t="str">
        <f>IF(buildings!AP52="","NA",buildings!AP52)</f>
        <v>NULL</v>
      </c>
      <c r="AQ52" t="str">
        <f>IF(buildings!AQ52="","NA",buildings!AQ52)</f>
        <v>urban</v>
      </c>
      <c r="AR52" t="str">
        <f>IF(buildings!AR52="","NA",buildings!AR52)</f>
        <v>gross</v>
      </c>
      <c r="AS52" t="str">
        <f>IF(buildings!AS52="","NA",buildings!AS52)</f>
        <v>Kleemann, Fritz; Lederer, Jakob; Rechberger, Helmut; Fellner, Johann</v>
      </c>
      <c r="AT52">
        <f>IF(buildings!AT52="","NA",buildings!AT52)</f>
        <v>2016</v>
      </c>
      <c r="AU52" t="str">
        <f>IF(buildings!AU52="","NA",buildings!AU52)</f>
        <v>GIS‐based Analysis of Vienna's Material Stock in Buildings</v>
      </c>
      <c r="AV52" t="str">
        <f>IF(buildings!AV52="","NA",buildings!AV52)</f>
        <v>Journal of Industrial Ecology</v>
      </c>
      <c r="AW52" t="str">
        <f>IF(buildings!AW52="","NA",buildings!AW52)</f>
        <v>Copyright Elsevier</v>
      </c>
      <c r="AX52" t="str">
        <f>IF(buildings!AX52="","NA",buildings!AX52)</f>
        <v>10.1111/jiec.12446</v>
      </c>
      <c r="AY52" t="str">
        <f>IF(buildings!AY52="","NA",buildings!AY52)</f>
        <v>https://doi.org/10.1111/jiec.12446</v>
      </c>
      <c r="AZ52" t="str">
        <f>IF(buildings!AZ52="","NULL",buildings!AZ52)</f>
        <v>NULL</v>
      </c>
      <c r="BA52" t="str">
        <f>IF(buildings!BA52="","NULL",buildings!BA52)</f>
        <v xml:space="preserve">Personal communication by the author. Data based and converted from Kleemann et al. 2016. No. of floors calculated by author. </v>
      </c>
      <c r="BB52" t="str">
        <f>IF(buildings!BB52="","NULL",buildings!BB52)</f>
        <v>Summed "slag fill" and "mineral fill", "bricks" and "foamed clay bricks", "mineral wool" and "mineral wool board". Considered "cement asbestos" as "cement", "laminate" as "other".</v>
      </c>
      <c r="BC52" t="str">
        <f>IF(buildings!BC52="","NULL",buildings!BC52)</f>
        <v>NULL</v>
      </c>
      <c r="BD52" t="str">
        <f>IF(buildings!BD52="","NULL",buildings!BD52)</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2" t="str">
        <f>IF(buildings!BE52="","NULL",buildings!BE52)</f>
        <v>Heeren and Fishman</v>
      </c>
      <c r="BF52" t="str">
        <f>IF(buildings!BF52="","NULL",buildings!BF52)</f>
        <v>Europe</v>
      </c>
      <c r="BG52" t="str">
        <f>IF(buildings!BG52="","NULL",buildings!BG52)</f>
        <v>Cfb</v>
      </c>
      <c r="BH52">
        <f>IF(buildings!BH52="","NULL",buildings!BH52)</f>
        <v>5362</v>
      </c>
      <c r="BI52" t="str">
        <f>IF(buildings!BI52="","NULL",buildings!BI52)</f>
        <v>NA</v>
      </c>
      <c r="BJ52">
        <f>IF(buildings!BJ52="","NULL",buildings!BJ52)</f>
        <v>4039.855</v>
      </c>
      <c r="BK52" t="str">
        <f>IF(buildings!BK52="","NULL",buildings!BK52)</f>
        <v>NA</v>
      </c>
      <c r="BL52">
        <f>IF(buildings!BL52="","NULL",buildings!BL52)</f>
        <v>90.964997499999996</v>
      </c>
      <c r="BM52">
        <f>IF(buildings!BM52="","NULL",buildings!BM52)</f>
        <v>82445</v>
      </c>
      <c r="BN52" t="str">
        <f>IF(buildings!BN52="","NULL",buildings!BN52)</f>
        <v>NA</v>
      </c>
      <c r="BO52" t="str">
        <f>IF(buildings!BO52="","NULL",buildings!BO52)</f>
        <v>Pre-1918</v>
      </c>
      <c r="BP52">
        <f>IF(buildings!BP52="","NULL",buildings!BP52)</f>
        <v>6727</v>
      </c>
      <c r="BQ52" t="str">
        <f>IF(buildings!BQ52="","NULL",buildings!BQ52)</f>
        <v>NA</v>
      </c>
      <c r="BR52">
        <f>IF(buildings!BR52="","NULL",buildings!BR52)</f>
        <v>0.63600000000000001</v>
      </c>
      <c r="BS52" t="str">
        <f>IF(buildings!BS52="","NULL",buildings!BS52)</f>
        <v>NA</v>
      </c>
      <c r="BT52">
        <f>IF(buildings!BT52="","NULL",buildings!BT52)</f>
        <v>2767</v>
      </c>
      <c r="BU52" t="str">
        <f>IF(buildings!BU52="","NULL",buildings!BU52)</f>
        <v>NULL</v>
      </c>
      <c r="BV52" t="str">
        <f>IF(buildings!BV52="","NULL",buildings!BV52)</f>
        <v>NULL</v>
      </c>
      <c r="BW52" t="str">
        <f>IF(buildings!BW52="","NULL",buildings!BW52)</f>
        <v>R32EU15</v>
      </c>
      <c r="BX52" t="str">
        <f>IF(buildings!BX52="","NULL",buildings!BX52)</f>
        <v>R5.2OECD</v>
      </c>
      <c r="BY52" t="str">
        <f>IF(buildings!BY52="","NULL",buildings!BY52)</f>
        <v>NR_unspecified</v>
      </c>
      <c r="BZ52" t="str">
        <f>IF(buildings!BZ52="","NULL",buildings!BZ52)</f>
        <v>Unspecified</v>
      </c>
      <c r="CA52" t="str">
        <f>IF(buildings!CA52="","NULL",buildings!CA52)</f>
        <v>Standard</v>
      </c>
      <c r="CB52" t="str">
        <f>IF(buildings!CB52="","NULL",buildings!CB52)</f>
        <v>real-world single case study</v>
      </c>
      <c r="CC52" t="str">
        <f>IF(buildings!CC52="","NULL",buildings!CC52)</f>
        <v>NR</v>
      </c>
      <c r="CD52" t="str">
        <f>IF(buildings!CD52="","NULL",buildings!CD52)</f>
        <v>U</v>
      </c>
      <c r="CE52" t="str">
        <f>IF(buildings!CE52="","NULL",buildings!CE52)</f>
        <v>OECD_EU15</v>
      </c>
    </row>
    <row r="53" spans="1:83">
      <c r="A53">
        <f>IF(buildings!A53="","NA",buildings!A53)</f>
        <v>51</v>
      </c>
      <c r="B53" t="str">
        <f>IF(buildings!B53="","NA",buildings!B53)</f>
        <v>Austria</v>
      </c>
      <c r="C53" t="str">
        <f>IF(buildings!C53="","NA",buildings!C53)</f>
        <v>Vienna</v>
      </c>
      <c r="D53" t="str">
        <f>IF(buildings!D53="","NA",buildings!D53)</f>
        <v>NA</v>
      </c>
      <c r="E53">
        <f>IF(buildings!E53="","NA",buildings!E53)</f>
        <v>1918</v>
      </c>
      <c r="F53">
        <f>IF(buildings!F53="","NA",buildings!F53)</f>
        <v>27.019878240000001</v>
      </c>
      <c r="G53">
        <f>IF(buildings!G53="","NA",buildings!G53)</f>
        <v>0.79740922999999997</v>
      </c>
      <c r="H53">
        <f>IF(buildings!H53="","NA",buildings!H53)</f>
        <v>0.31511559099999997</v>
      </c>
      <c r="I53">
        <f>IF(buildings!I53="","NA",buildings!I53)</f>
        <v>1.492618974</v>
      </c>
      <c r="J53">
        <f>IF(buildings!J53="","NA",buildings!J53)</f>
        <v>13.974922749999999</v>
      </c>
      <c r="K53" t="str">
        <f>IF(buildings!K53="","NA",buildings!K53)</f>
        <v>NA</v>
      </c>
      <c r="L53" t="str">
        <f>IF(buildings!L53="","NA",buildings!L53)</f>
        <v>NA</v>
      </c>
      <c r="M53">
        <f>IF(buildings!M53="","NA",buildings!M53)</f>
        <v>91.402340100000004</v>
      </c>
      <c r="N53">
        <f>IF(buildings!N53="","NA",buildings!N53)</f>
        <v>0.577148789</v>
      </c>
      <c r="O53" t="str">
        <f>IF(buildings!O53="","NA",buildings!O53)</f>
        <v>NA</v>
      </c>
      <c r="P53">
        <f>IF(buildings!P53="","NA",buildings!P53)</f>
        <v>1228.3911840000001</v>
      </c>
      <c r="Q53">
        <f>IF(buildings!Q53="","NA",buildings!Q53)</f>
        <v>354.67558359999998</v>
      </c>
      <c r="R53">
        <f>IF(buildings!R53="","NA",buildings!R53)</f>
        <v>1.96263831</v>
      </c>
      <c r="S53">
        <f>IF(buildings!S53="","NA",buildings!S53)</f>
        <v>18.840989310000001</v>
      </c>
      <c r="T53" t="str">
        <f>IF(buildings!T53="","NA",buildings!T53)</f>
        <v>NA</v>
      </c>
      <c r="U53" t="str">
        <f>IF(buildings!U53="","NA",buildings!U53)</f>
        <v>NA</v>
      </c>
      <c r="V53">
        <f>IF(buildings!V53="","NA",buildings!V53)</f>
        <v>0.29907825199999999</v>
      </c>
      <c r="W53" t="str">
        <f>IF(buildings!W53="","NA",buildings!W53)</f>
        <v>NA</v>
      </c>
      <c r="X53">
        <f>IF(buildings!X53="","NA",buildings!X53)</f>
        <v>0.12546939200000001</v>
      </c>
      <c r="Y53" t="str">
        <f>IF(buildings!Y53="","NA",buildings!Y53)</f>
        <v>NA</v>
      </c>
      <c r="Z53" t="str">
        <f>IF(buildings!Z53="","NA",buildings!Z53)</f>
        <v>NA</v>
      </c>
      <c r="AA53">
        <f>IF(buildings!AA53="","NA",buildings!AA53)</f>
        <v>4.4697471579999997</v>
      </c>
      <c r="AB53">
        <f>IF(buildings!AB53="","NA",buildings!AB53)</f>
        <v>1.872075524</v>
      </c>
      <c r="AC53">
        <f>IF(buildings!AC53="","NA",buildings!AC53)</f>
        <v>0.88805368299999998</v>
      </c>
      <c r="AD53" t="str">
        <f>IF(buildings!AD53="","NA",buildings!AD53)</f>
        <v>NA</v>
      </c>
      <c r="AE53">
        <f>IF(buildings!AE53="","NA",buildings!AE53)</f>
        <v>0.78842009899999999</v>
      </c>
      <c r="AF53" t="str">
        <f>IF(buildings!AF53="","NA",buildings!AF53)</f>
        <v>NA</v>
      </c>
      <c r="AG53" t="str">
        <f>IF(buildings!AG53="","NA",buildings!AG53)</f>
        <v>NA</v>
      </c>
      <c r="AH53" t="str">
        <f>IF(buildings!AH53="","NA",buildings!AH53)</f>
        <v>NA</v>
      </c>
      <c r="AI53">
        <f>IF(buildings!AI53="","NA",buildings!AI53)</f>
        <v>0.33836432100000002</v>
      </c>
      <c r="AJ53" t="str">
        <f>IF(buildings!AJ53="","NA",buildings!AJ53)</f>
        <v>NA</v>
      </c>
      <c r="AK53" t="str">
        <f>IF(buildings!AK53="","NA",buildings!AK53)</f>
        <v>NA</v>
      </c>
      <c r="AL53" t="str">
        <f>IF(buildings!AL53="","NA",buildings!AL53)</f>
        <v>Case study KES P2</v>
      </c>
      <c r="AM53">
        <f>IF(buildings!AM53="","NA",buildings!AM53)</f>
        <v>4.5999999999999996</v>
      </c>
      <c r="AN53" t="str">
        <f>IF(buildings!AN53="","NA",buildings!AN53)</f>
        <v>commercial</v>
      </c>
      <c r="AO53" t="str">
        <f>IF(buildings!AO53="","NA",buildings!AO53)</f>
        <v>NA</v>
      </c>
      <c r="AP53" t="str">
        <f>IF(buildings!AP53="","NA",buildings!AP53)</f>
        <v>NULL</v>
      </c>
      <c r="AQ53" t="str">
        <f>IF(buildings!AQ53="","NA",buildings!AQ53)</f>
        <v>urban</v>
      </c>
      <c r="AR53" t="str">
        <f>IF(buildings!AR53="","NA",buildings!AR53)</f>
        <v>gross</v>
      </c>
      <c r="AS53" t="str">
        <f>IF(buildings!AS53="","NA",buildings!AS53)</f>
        <v>Kleemann, Fritz; Lederer, Jakob; Rechberger, Helmut; Fellner, Johann</v>
      </c>
      <c r="AT53">
        <f>IF(buildings!AT53="","NA",buildings!AT53)</f>
        <v>2016</v>
      </c>
      <c r="AU53" t="str">
        <f>IF(buildings!AU53="","NA",buildings!AU53)</f>
        <v>GIS‐based Analysis of Vienna's Material Stock in Buildings</v>
      </c>
      <c r="AV53" t="str">
        <f>IF(buildings!AV53="","NA",buildings!AV53)</f>
        <v>Journal of Industrial Ecology</v>
      </c>
      <c r="AW53" t="str">
        <f>IF(buildings!AW53="","NA",buildings!AW53)</f>
        <v>Copyright Elsevier</v>
      </c>
      <c r="AX53" t="str">
        <f>IF(buildings!AX53="","NA",buildings!AX53)</f>
        <v>10.1111/jiec.12446</v>
      </c>
      <c r="AY53" t="str">
        <f>IF(buildings!AY53="","NA",buildings!AY53)</f>
        <v>https://doi.org/10.1111/jiec.12446</v>
      </c>
      <c r="AZ53" t="str">
        <f>IF(buildings!AZ53="","NULL",buildings!AZ53)</f>
        <v>NULL</v>
      </c>
      <c r="BA53" t="str">
        <f>IF(buildings!BA53="","NULL",buildings!BA53)</f>
        <v xml:space="preserve">Personal communication by the author. Data based and converted from Kleemann et al. 2016. No. of floors calculated by author. </v>
      </c>
      <c r="BB53" t="str">
        <f>IF(buildings!BB53="","NULL",buildings!BB53)</f>
        <v>Summed "slag fill" and "mineral fill", "bricks" and "foamed clay bricks", "mineral wool" and "mineral wool board". Considered "cement asbestos" as "cement", "laminate" as "other".</v>
      </c>
      <c r="BC53" t="str">
        <f>IF(buildings!BC53="","NULL",buildings!BC53)</f>
        <v>NULL</v>
      </c>
      <c r="BD53" t="str">
        <f>IF(buildings!BD53="","NULL",buildings!BD53)</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3" t="str">
        <f>IF(buildings!BE53="","NULL",buildings!BE53)</f>
        <v>Heeren and Fishman</v>
      </c>
      <c r="BF53" t="str">
        <f>IF(buildings!BF53="","NULL",buildings!BF53)</f>
        <v>Europe</v>
      </c>
      <c r="BG53" t="str">
        <f>IF(buildings!BG53="","NULL",buildings!BG53)</f>
        <v>Cfb</v>
      </c>
      <c r="BH53">
        <f>IF(buildings!BH53="","NULL",buildings!BH53)</f>
        <v>5362</v>
      </c>
      <c r="BI53" t="str">
        <f>IF(buildings!BI53="","NULL",buildings!BI53)</f>
        <v>NA</v>
      </c>
      <c r="BJ53">
        <f>IF(buildings!BJ53="","NULL",buildings!BJ53)</f>
        <v>4039.855</v>
      </c>
      <c r="BK53" t="str">
        <f>IF(buildings!BK53="","NULL",buildings!BK53)</f>
        <v>NA</v>
      </c>
      <c r="BL53">
        <f>IF(buildings!BL53="","NULL",buildings!BL53)</f>
        <v>90.964997499999996</v>
      </c>
      <c r="BM53">
        <f>IF(buildings!BM53="","NULL",buildings!BM53)</f>
        <v>82445</v>
      </c>
      <c r="BN53" t="str">
        <f>IF(buildings!BN53="","NULL",buildings!BN53)</f>
        <v>NA</v>
      </c>
      <c r="BO53" t="str">
        <f>IF(buildings!BO53="","NULL",buildings!BO53)</f>
        <v>Pre-1918</v>
      </c>
      <c r="BP53">
        <f>IF(buildings!BP53="","NULL",buildings!BP53)</f>
        <v>6727</v>
      </c>
      <c r="BQ53" t="str">
        <f>IF(buildings!BQ53="","NULL",buildings!BQ53)</f>
        <v>NA</v>
      </c>
      <c r="BR53">
        <f>IF(buildings!BR53="","NULL",buildings!BR53)</f>
        <v>0.63600000000000001</v>
      </c>
      <c r="BS53" t="str">
        <f>IF(buildings!BS53="","NULL",buildings!BS53)</f>
        <v>NA</v>
      </c>
      <c r="BT53">
        <f>IF(buildings!BT53="","NULL",buildings!BT53)</f>
        <v>2767</v>
      </c>
      <c r="BU53" t="str">
        <f>IF(buildings!BU53="","NULL",buildings!BU53)</f>
        <v>NULL</v>
      </c>
      <c r="BV53" t="str">
        <f>IF(buildings!BV53="","NULL",buildings!BV53)</f>
        <v>NULL</v>
      </c>
      <c r="BW53" t="str">
        <f>IF(buildings!BW53="","NULL",buildings!BW53)</f>
        <v>R32EU15</v>
      </c>
      <c r="BX53" t="str">
        <f>IF(buildings!BX53="","NULL",buildings!BX53)</f>
        <v>R5.2OECD</v>
      </c>
      <c r="BY53" t="str">
        <f>IF(buildings!BY53="","NULL",buildings!BY53)</f>
        <v>NR_unspecified</v>
      </c>
      <c r="BZ53" t="str">
        <f>IF(buildings!BZ53="","NULL",buildings!BZ53)</f>
        <v>Unspecified</v>
      </c>
      <c r="CA53" t="str">
        <f>IF(buildings!CA53="","NULL",buildings!CA53)</f>
        <v>Standard</v>
      </c>
      <c r="CB53" t="str">
        <f>IF(buildings!CB53="","NULL",buildings!CB53)</f>
        <v>real-world single case study</v>
      </c>
      <c r="CC53" t="str">
        <f>IF(buildings!CC53="","NULL",buildings!CC53)</f>
        <v>NR</v>
      </c>
      <c r="CD53" t="str">
        <f>IF(buildings!CD53="","NULL",buildings!CD53)</f>
        <v>U</v>
      </c>
      <c r="CE53" t="str">
        <f>IF(buildings!CE53="","NULL",buildings!CE53)</f>
        <v>OECD_EU15</v>
      </c>
    </row>
    <row r="54" spans="1:83">
      <c r="A54">
        <f>IF(buildings!A54="","NA",buildings!A54)</f>
        <v>52</v>
      </c>
      <c r="B54" t="str">
        <f>IF(buildings!B54="","NA",buildings!B54)</f>
        <v>Austria</v>
      </c>
      <c r="C54" t="str">
        <f>IF(buildings!C54="","NA",buildings!C54)</f>
        <v>Vienna</v>
      </c>
      <c r="D54" t="str">
        <f>IF(buildings!D54="","NA",buildings!D54)</f>
        <v>NA</v>
      </c>
      <c r="E54">
        <f>IF(buildings!E54="","NA",buildings!E54)</f>
        <v>1918</v>
      </c>
      <c r="F54">
        <f>IF(buildings!F54="","NA",buildings!F54)</f>
        <v>26.359376350000002</v>
      </c>
      <c r="G54">
        <f>IF(buildings!G54="","NA",buildings!G54)</f>
        <v>0.47067647800000001</v>
      </c>
      <c r="H54">
        <f>IF(buildings!H54="","NA",buildings!H54)</f>
        <v>0.28577824400000001</v>
      </c>
      <c r="I54">
        <f>IF(buildings!I54="","NA",buildings!I54)</f>
        <v>0.82041322999999999</v>
      </c>
      <c r="J54">
        <f>IF(buildings!J54="","NA",buildings!J54)</f>
        <v>13.811294780000001</v>
      </c>
      <c r="K54" t="str">
        <f>IF(buildings!K54="","NA",buildings!K54)</f>
        <v>NA</v>
      </c>
      <c r="L54" t="str">
        <f>IF(buildings!L54="","NA",buildings!L54)</f>
        <v>NA</v>
      </c>
      <c r="M54">
        <f>IF(buildings!M54="","NA",buildings!M54)</f>
        <v>105.4268794</v>
      </c>
      <c r="N54" t="str">
        <f>IF(buildings!N54="","NA",buildings!N54)</f>
        <v>NA</v>
      </c>
      <c r="O54" t="str">
        <f>IF(buildings!O54="","NA",buildings!O54)</f>
        <v>NA</v>
      </c>
      <c r="P54">
        <f>IF(buildings!P54="","NA",buildings!P54)</f>
        <v>1320.391081</v>
      </c>
      <c r="Q54">
        <f>IF(buildings!Q54="","NA",buildings!Q54)</f>
        <v>383.8812552</v>
      </c>
      <c r="R54">
        <f>IF(buildings!R54="","NA",buildings!R54)</f>
        <v>1.254174892</v>
      </c>
      <c r="S54">
        <f>IF(buildings!S54="","NA",buildings!S54)</f>
        <v>11.33250284</v>
      </c>
      <c r="T54" t="str">
        <f>IF(buildings!T54="","NA",buildings!T54)</f>
        <v>NA</v>
      </c>
      <c r="U54" t="str">
        <f>IF(buildings!U54="","NA",buildings!U54)</f>
        <v>NA</v>
      </c>
      <c r="V54">
        <f>IF(buildings!V54="","NA",buildings!V54)</f>
        <v>0.33432856599999999</v>
      </c>
      <c r="W54">
        <f>IF(buildings!W54="","NA",buildings!W54)</f>
        <v>0.47183935900000001</v>
      </c>
      <c r="X54" t="str">
        <f>IF(buildings!X54="","NA",buildings!X54)</f>
        <v>NA</v>
      </c>
      <c r="Y54" t="str">
        <f>IF(buildings!Y54="","NA",buildings!Y54)</f>
        <v>NA</v>
      </c>
      <c r="Z54" t="str">
        <f>IF(buildings!Z54="","NA",buildings!Z54)</f>
        <v>NA</v>
      </c>
      <c r="AA54">
        <f>IF(buildings!AA54="","NA",buildings!AA54)</f>
        <v>2.8141743680000002</v>
      </c>
      <c r="AB54">
        <f>IF(buildings!AB54="","NA",buildings!AB54)</f>
        <v>2.2834641090000001</v>
      </c>
      <c r="AC54">
        <f>IF(buildings!AC54="","NA",buildings!AC54)</f>
        <v>0.29944210700000001</v>
      </c>
      <c r="AD54" t="str">
        <f>IF(buildings!AD54="","NA",buildings!AD54)</f>
        <v>NA</v>
      </c>
      <c r="AE54">
        <f>IF(buildings!AE54="","NA",buildings!AE54)</f>
        <v>0.46224558300000002</v>
      </c>
      <c r="AF54">
        <f>IF(buildings!AF54="","NA",buildings!AF54)</f>
        <v>1.1152038099999999</v>
      </c>
      <c r="AG54" t="str">
        <f>IF(buildings!AG54="","NA",buildings!AG54)</f>
        <v>NA</v>
      </c>
      <c r="AH54" t="str">
        <f>IF(buildings!AH54="","NA",buildings!AH54)</f>
        <v>NA</v>
      </c>
      <c r="AI54">
        <f>IF(buildings!AI54="","NA",buildings!AI54)</f>
        <v>0.21911211999999999</v>
      </c>
      <c r="AJ54" t="str">
        <f>IF(buildings!AJ54="","NA",buildings!AJ54)</f>
        <v>NA</v>
      </c>
      <c r="AK54" t="str">
        <f>IF(buildings!AK54="","NA",buildings!AK54)</f>
        <v>NA</v>
      </c>
      <c r="AL54" t="str">
        <f>IF(buildings!AL54="","NA",buildings!AL54)</f>
        <v>Case study KES P3</v>
      </c>
      <c r="AM54">
        <f>IF(buildings!AM54="","NA",buildings!AM54)</f>
        <v>4.5999999999999996</v>
      </c>
      <c r="AN54" t="str">
        <f>IF(buildings!AN54="","NA",buildings!AN54)</f>
        <v>commercial</v>
      </c>
      <c r="AO54" t="str">
        <f>IF(buildings!AO54="","NA",buildings!AO54)</f>
        <v>NA</v>
      </c>
      <c r="AP54" t="str">
        <f>IF(buildings!AP54="","NA",buildings!AP54)</f>
        <v>NULL</v>
      </c>
      <c r="AQ54" t="str">
        <f>IF(buildings!AQ54="","NA",buildings!AQ54)</f>
        <v>urban</v>
      </c>
      <c r="AR54" t="str">
        <f>IF(buildings!AR54="","NA",buildings!AR54)</f>
        <v>gross</v>
      </c>
      <c r="AS54" t="str">
        <f>IF(buildings!AS54="","NA",buildings!AS54)</f>
        <v>Kleemann, Fritz; Lederer, Jakob; Rechberger, Helmut; Fellner, Johann</v>
      </c>
      <c r="AT54">
        <f>IF(buildings!AT54="","NA",buildings!AT54)</f>
        <v>2016</v>
      </c>
      <c r="AU54" t="str">
        <f>IF(buildings!AU54="","NA",buildings!AU54)</f>
        <v>GIS‐based Analysis of Vienna's Material Stock in Buildings</v>
      </c>
      <c r="AV54" t="str">
        <f>IF(buildings!AV54="","NA",buildings!AV54)</f>
        <v>Journal of Industrial Ecology</v>
      </c>
      <c r="AW54" t="str">
        <f>IF(buildings!AW54="","NA",buildings!AW54)</f>
        <v>Copyright Elsevier</v>
      </c>
      <c r="AX54" t="str">
        <f>IF(buildings!AX54="","NA",buildings!AX54)</f>
        <v>10.1111/jiec.12446</v>
      </c>
      <c r="AY54" t="str">
        <f>IF(buildings!AY54="","NA",buildings!AY54)</f>
        <v>https://doi.org/10.1111/jiec.12446</v>
      </c>
      <c r="AZ54" t="str">
        <f>IF(buildings!AZ54="","NULL",buildings!AZ54)</f>
        <v>NULL</v>
      </c>
      <c r="BA54" t="str">
        <f>IF(buildings!BA54="","NULL",buildings!BA54)</f>
        <v xml:space="preserve">Personal communication by the author. Data based and converted from Kleemann et al. 2016. No. of floors calculated by author. </v>
      </c>
      <c r="BB54" t="str">
        <f>IF(buildings!BB54="","NULL",buildings!BB54)</f>
        <v>Summed "slag fill" and "mineral fill", "bricks" and "foamed clay bricks", "mineral wool" and "mineral wool board". Considered "cement asbestos" as "cement", "laminate" as "other".</v>
      </c>
      <c r="BC54" t="str">
        <f>IF(buildings!BC54="","NULL",buildings!BC54)</f>
        <v>NULL</v>
      </c>
      <c r="BD54" t="str">
        <f>IF(buildings!BD54="","NULL",buildings!BD54)</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4" t="str">
        <f>IF(buildings!BE54="","NULL",buildings!BE54)</f>
        <v>Heeren and Fishman</v>
      </c>
      <c r="BF54" t="str">
        <f>IF(buildings!BF54="","NULL",buildings!BF54)</f>
        <v>Europe</v>
      </c>
      <c r="BG54" t="str">
        <f>IF(buildings!BG54="","NULL",buildings!BG54)</f>
        <v>Cfb</v>
      </c>
      <c r="BH54">
        <f>IF(buildings!BH54="","NULL",buildings!BH54)</f>
        <v>5362</v>
      </c>
      <c r="BI54" t="str">
        <f>IF(buildings!BI54="","NULL",buildings!BI54)</f>
        <v>NA</v>
      </c>
      <c r="BJ54">
        <f>IF(buildings!BJ54="","NULL",buildings!BJ54)</f>
        <v>4039.855</v>
      </c>
      <c r="BK54" t="str">
        <f>IF(buildings!BK54="","NULL",buildings!BK54)</f>
        <v>NA</v>
      </c>
      <c r="BL54">
        <f>IF(buildings!BL54="","NULL",buildings!BL54)</f>
        <v>90.964997499999996</v>
      </c>
      <c r="BM54">
        <f>IF(buildings!BM54="","NULL",buildings!BM54)</f>
        <v>82445</v>
      </c>
      <c r="BN54" t="str">
        <f>IF(buildings!BN54="","NULL",buildings!BN54)</f>
        <v>NA</v>
      </c>
      <c r="BO54" t="str">
        <f>IF(buildings!BO54="","NULL",buildings!BO54)</f>
        <v>Pre-1918</v>
      </c>
      <c r="BP54">
        <f>IF(buildings!BP54="","NULL",buildings!BP54)</f>
        <v>6727</v>
      </c>
      <c r="BQ54" t="str">
        <f>IF(buildings!BQ54="","NULL",buildings!BQ54)</f>
        <v>NA</v>
      </c>
      <c r="BR54">
        <f>IF(buildings!BR54="","NULL",buildings!BR54)</f>
        <v>0.63600000000000001</v>
      </c>
      <c r="BS54" t="str">
        <f>IF(buildings!BS54="","NULL",buildings!BS54)</f>
        <v>NA</v>
      </c>
      <c r="BT54">
        <f>IF(buildings!BT54="","NULL",buildings!BT54)</f>
        <v>2767</v>
      </c>
      <c r="BU54" t="str">
        <f>IF(buildings!BU54="","NULL",buildings!BU54)</f>
        <v>NULL</v>
      </c>
      <c r="BV54" t="str">
        <f>IF(buildings!BV54="","NULL",buildings!BV54)</f>
        <v>NULL</v>
      </c>
      <c r="BW54" t="str">
        <f>IF(buildings!BW54="","NULL",buildings!BW54)</f>
        <v>R32EU15</v>
      </c>
      <c r="BX54" t="str">
        <f>IF(buildings!BX54="","NULL",buildings!BX54)</f>
        <v>R5.2OECD</v>
      </c>
      <c r="BY54" t="str">
        <f>IF(buildings!BY54="","NULL",buildings!BY54)</f>
        <v>NR_unspecified</v>
      </c>
      <c r="BZ54" t="str">
        <f>IF(buildings!BZ54="","NULL",buildings!BZ54)</f>
        <v>Unspecified</v>
      </c>
      <c r="CA54" t="str">
        <f>IF(buildings!CA54="","NULL",buildings!CA54)</f>
        <v>Standard</v>
      </c>
      <c r="CB54" t="str">
        <f>IF(buildings!CB54="","NULL",buildings!CB54)</f>
        <v>real-world single case study</v>
      </c>
      <c r="CC54" t="str">
        <f>IF(buildings!CC54="","NULL",buildings!CC54)</f>
        <v>NR</v>
      </c>
      <c r="CD54" t="str">
        <f>IF(buildings!CD54="","NULL",buildings!CD54)</f>
        <v>U</v>
      </c>
      <c r="CE54" t="str">
        <f>IF(buildings!CE54="","NULL",buildings!CE54)</f>
        <v>OECD_EU15</v>
      </c>
    </row>
    <row r="55" spans="1:83">
      <c r="A55">
        <f>IF(buildings!A55="","NA",buildings!A55)</f>
        <v>53</v>
      </c>
      <c r="B55" t="str">
        <f>IF(buildings!B55="","NA",buildings!B55)</f>
        <v>Austria</v>
      </c>
      <c r="C55" t="str">
        <f>IF(buildings!C55="","NA",buildings!C55)</f>
        <v>Vienna</v>
      </c>
      <c r="D55" t="str">
        <f>IF(buildings!D55="","NA",buildings!D55)</f>
        <v>NA</v>
      </c>
      <c r="E55">
        <f>IF(buildings!E55="","NA",buildings!E55)</f>
        <v>1918</v>
      </c>
      <c r="F55">
        <f>IF(buildings!F55="","NA",buildings!F55)</f>
        <v>13.710947490000001</v>
      </c>
      <c r="G55">
        <f>IF(buildings!G55="","NA",buildings!G55)</f>
        <v>0.31336979199999998</v>
      </c>
      <c r="H55">
        <f>IF(buildings!H55="","NA",buildings!H55)</f>
        <v>2.6328799999999999E-2</v>
      </c>
      <c r="I55" t="str">
        <f>IF(buildings!I55="","NA",buildings!I55)</f>
        <v>NA</v>
      </c>
      <c r="J55">
        <f>IF(buildings!J55="","NA",buildings!J55)</f>
        <v>34.718001229999999</v>
      </c>
      <c r="K55" t="str">
        <f>IF(buildings!K55="","NA",buildings!K55)</f>
        <v>NA</v>
      </c>
      <c r="L55" t="str">
        <f>IF(buildings!L55="","NA",buildings!L55)</f>
        <v>NA</v>
      </c>
      <c r="M55">
        <f>IF(buildings!M55="","NA",buildings!M55)</f>
        <v>86.862291600000006</v>
      </c>
      <c r="N55" t="str">
        <f>IF(buildings!N55="","NA",buildings!N55)</f>
        <v>NA</v>
      </c>
      <c r="O55" t="str">
        <f>IF(buildings!O55="","NA",buildings!O55)</f>
        <v>NA</v>
      </c>
      <c r="P55">
        <f>IF(buildings!P55="","NA",buildings!P55)</f>
        <v>1294.708801</v>
      </c>
      <c r="Q55">
        <f>IF(buildings!Q55="","NA",buildings!Q55)</f>
        <v>355.58074790000001</v>
      </c>
      <c r="R55">
        <f>IF(buildings!R55="","NA",buildings!R55)</f>
        <v>1.0603125900000001</v>
      </c>
      <c r="S55">
        <f>IF(buildings!S55="","NA",buildings!S55)</f>
        <v>6.3408526439999999</v>
      </c>
      <c r="T55" t="str">
        <f>IF(buildings!T55="","NA",buildings!T55)</f>
        <v>NA</v>
      </c>
      <c r="U55" t="str">
        <f>IF(buildings!U55="","NA",buildings!U55)</f>
        <v>NA</v>
      </c>
      <c r="V55">
        <f>IF(buildings!V55="","NA",buildings!V55)</f>
        <v>0.60830059299999995</v>
      </c>
      <c r="W55" t="str">
        <f>IF(buildings!W55="","NA",buildings!W55)</f>
        <v>NA</v>
      </c>
      <c r="X55" t="str">
        <f>IF(buildings!X55="","NA",buildings!X55)</f>
        <v>NA</v>
      </c>
      <c r="Y55" t="str">
        <f>IF(buildings!Y55="","NA",buildings!Y55)</f>
        <v>NA</v>
      </c>
      <c r="Z55" t="str">
        <f>IF(buildings!Z55="","NA",buildings!Z55)</f>
        <v>NA</v>
      </c>
      <c r="AA55">
        <f>IF(buildings!AA55="","NA",buildings!AA55)</f>
        <v>4.0964394689999999</v>
      </c>
      <c r="AB55">
        <f>IF(buildings!AB55="","NA",buildings!AB55)</f>
        <v>1.187007615</v>
      </c>
      <c r="AC55">
        <f>IF(buildings!AC55="","NA",buildings!AC55)</f>
        <v>0.128714416</v>
      </c>
      <c r="AD55" t="str">
        <f>IF(buildings!AD55="","NA",buildings!AD55)</f>
        <v>NA</v>
      </c>
      <c r="AE55">
        <f>IF(buildings!AE55="","NA",buildings!AE55)</f>
        <v>0.66650417799999995</v>
      </c>
      <c r="AF55" t="str">
        <f>IF(buildings!AF55="","NA",buildings!AF55)</f>
        <v>NA</v>
      </c>
      <c r="AG55" t="str">
        <f>IF(buildings!AG55="","NA",buildings!AG55)</f>
        <v>NA</v>
      </c>
      <c r="AH55" t="str">
        <f>IF(buildings!AH55="","NA",buildings!AH55)</f>
        <v>NA</v>
      </c>
      <c r="AI55">
        <f>IF(buildings!AI55="","NA",buildings!AI55)</f>
        <v>0.217385249</v>
      </c>
      <c r="AJ55" t="str">
        <f>IF(buildings!AJ55="","NA",buildings!AJ55)</f>
        <v>NA</v>
      </c>
      <c r="AK55" t="str">
        <f>IF(buildings!AK55="","NA",buildings!AK55)</f>
        <v>NA</v>
      </c>
      <c r="AL55" t="str">
        <f>IF(buildings!AL55="","NA",buildings!AL55)</f>
        <v>Case study KES VW</v>
      </c>
      <c r="AM55">
        <f>IF(buildings!AM55="","NA",buildings!AM55)</f>
        <v>4.4000000000000004</v>
      </c>
      <c r="AN55" t="str">
        <f>IF(buildings!AN55="","NA",buildings!AN55)</f>
        <v>commercial</v>
      </c>
      <c r="AO55" t="str">
        <f>IF(buildings!AO55="","NA",buildings!AO55)</f>
        <v>NA</v>
      </c>
      <c r="AP55" t="str">
        <f>IF(buildings!AP55="","NA",buildings!AP55)</f>
        <v>NULL</v>
      </c>
      <c r="AQ55" t="str">
        <f>IF(buildings!AQ55="","NA",buildings!AQ55)</f>
        <v>urban</v>
      </c>
      <c r="AR55" t="str">
        <f>IF(buildings!AR55="","NA",buildings!AR55)</f>
        <v>gross</v>
      </c>
      <c r="AS55" t="str">
        <f>IF(buildings!AS55="","NA",buildings!AS55)</f>
        <v>Kleemann, Fritz; Lederer, Jakob; Rechberger, Helmut; Fellner, Johann</v>
      </c>
      <c r="AT55">
        <f>IF(buildings!AT55="","NA",buildings!AT55)</f>
        <v>2016</v>
      </c>
      <c r="AU55" t="str">
        <f>IF(buildings!AU55="","NA",buildings!AU55)</f>
        <v>GIS‐based Analysis of Vienna's Material Stock in Buildings</v>
      </c>
      <c r="AV55" t="str">
        <f>IF(buildings!AV55="","NA",buildings!AV55)</f>
        <v>Journal of Industrial Ecology</v>
      </c>
      <c r="AW55" t="str">
        <f>IF(buildings!AW55="","NA",buildings!AW55)</f>
        <v>Copyright Elsevier</v>
      </c>
      <c r="AX55" t="str">
        <f>IF(buildings!AX55="","NA",buildings!AX55)</f>
        <v>10.1111/jiec.12446</v>
      </c>
      <c r="AY55" t="str">
        <f>IF(buildings!AY55="","NA",buildings!AY55)</f>
        <v>https://doi.org/10.1111/jiec.12446</v>
      </c>
      <c r="AZ55" t="str">
        <f>IF(buildings!AZ55="","NULL",buildings!AZ55)</f>
        <v>NULL</v>
      </c>
      <c r="BA55" t="str">
        <f>IF(buildings!BA55="","NULL",buildings!BA55)</f>
        <v xml:space="preserve">Personal communication by the author. Data based and converted from Kleemann et al. 2016. No. of floors calculated by author. </v>
      </c>
      <c r="BB55" t="str">
        <f>IF(buildings!BB55="","NULL",buildings!BB55)</f>
        <v>Summed "slag fill" and "mineral fill", "bricks" and "foamed clay bricks", "mineral wool" and "mineral wool board". Considered "cement asbestos" as "cement", "laminate" as "other".</v>
      </c>
      <c r="BC55" t="str">
        <f>IF(buildings!BC55="","NULL",buildings!BC55)</f>
        <v>NULL</v>
      </c>
      <c r="BD55" t="str">
        <f>IF(buildings!BD55="","NULL",buildings!BD55)</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5" t="str">
        <f>IF(buildings!BE55="","NULL",buildings!BE55)</f>
        <v>Heeren and Fishman</v>
      </c>
      <c r="BF55" t="str">
        <f>IF(buildings!BF55="","NULL",buildings!BF55)</f>
        <v>Europe</v>
      </c>
      <c r="BG55" t="str">
        <f>IF(buildings!BG55="","NULL",buildings!BG55)</f>
        <v>Cfb</v>
      </c>
      <c r="BH55">
        <f>IF(buildings!BH55="","NULL",buildings!BH55)</f>
        <v>5362</v>
      </c>
      <c r="BI55" t="str">
        <f>IF(buildings!BI55="","NULL",buildings!BI55)</f>
        <v>NA</v>
      </c>
      <c r="BJ55">
        <f>IF(buildings!BJ55="","NULL",buildings!BJ55)</f>
        <v>4039.855</v>
      </c>
      <c r="BK55" t="str">
        <f>IF(buildings!BK55="","NULL",buildings!BK55)</f>
        <v>NA</v>
      </c>
      <c r="BL55">
        <f>IF(buildings!BL55="","NULL",buildings!BL55)</f>
        <v>90.964997499999996</v>
      </c>
      <c r="BM55">
        <f>IF(buildings!BM55="","NULL",buildings!BM55)</f>
        <v>82445</v>
      </c>
      <c r="BN55" t="str">
        <f>IF(buildings!BN55="","NULL",buildings!BN55)</f>
        <v>NA</v>
      </c>
      <c r="BO55" t="str">
        <f>IF(buildings!BO55="","NULL",buildings!BO55)</f>
        <v>Pre-1918</v>
      </c>
      <c r="BP55">
        <f>IF(buildings!BP55="","NULL",buildings!BP55)</f>
        <v>6727</v>
      </c>
      <c r="BQ55" t="str">
        <f>IF(buildings!BQ55="","NULL",buildings!BQ55)</f>
        <v>NA</v>
      </c>
      <c r="BR55">
        <f>IF(buildings!BR55="","NULL",buildings!BR55)</f>
        <v>0.63600000000000001</v>
      </c>
      <c r="BS55" t="str">
        <f>IF(buildings!BS55="","NULL",buildings!BS55)</f>
        <v>NA</v>
      </c>
      <c r="BT55">
        <f>IF(buildings!BT55="","NULL",buildings!BT55)</f>
        <v>2767</v>
      </c>
      <c r="BU55" t="str">
        <f>IF(buildings!BU55="","NULL",buildings!BU55)</f>
        <v>NULL</v>
      </c>
      <c r="BV55" t="str">
        <f>IF(buildings!BV55="","NULL",buildings!BV55)</f>
        <v>NULL</v>
      </c>
      <c r="BW55" t="str">
        <f>IF(buildings!BW55="","NULL",buildings!BW55)</f>
        <v>R32EU15</v>
      </c>
      <c r="BX55" t="str">
        <f>IF(buildings!BX55="","NULL",buildings!BX55)</f>
        <v>R5.2OECD</v>
      </c>
      <c r="BY55" t="str">
        <f>IF(buildings!BY55="","NULL",buildings!BY55)</f>
        <v>NR_unspecified</v>
      </c>
      <c r="BZ55" t="str">
        <f>IF(buildings!BZ55="","NULL",buildings!BZ55)</f>
        <v>Unspecified</v>
      </c>
      <c r="CA55" t="str">
        <f>IF(buildings!CA55="","NULL",buildings!CA55)</f>
        <v>Standard</v>
      </c>
      <c r="CB55" t="str">
        <f>IF(buildings!CB55="","NULL",buildings!CB55)</f>
        <v>real-world single case study</v>
      </c>
      <c r="CC55" t="str">
        <f>IF(buildings!CC55="","NULL",buildings!CC55)</f>
        <v>NR</v>
      </c>
      <c r="CD55" t="str">
        <f>IF(buildings!CD55="","NULL",buildings!CD55)</f>
        <v>U</v>
      </c>
      <c r="CE55" t="str">
        <f>IF(buildings!CE55="","NULL",buildings!CE55)</f>
        <v>OECD_EU15</v>
      </c>
    </row>
    <row r="56" spans="1:83">
      <c r="A56">
        <f>IF(buildings!A56="","NA",buildings!A56)</f>
        <v>54</v>
      </c>
      <c r="B56" t="str">
        <f>IF(buildings!B56="","NA",buildings!B56)</f>
        <v>Austria</v>
      </c>
      <c r="C56" t="str">
        <f>IF(buildings!C56="","NA",buildings!C56)</f>
        <v>Vienna</v>
      </c>
      <c r="D56" t="str">
        <f>IF(buildings!D56="","NA",buildings!D56)</f>
        <v>NA</v>
      </c>
      <c r="E56">
        <f>IF(buildings!E56="","NA",buildings!E56)</f>
        <v>1918</v>
      </c>
      <c r="F56">
        <f>IF(buildings!F56="","NA",buildings!F56)</f>
        <v>11.4816365</v>
      </c>
      <c r="G56">
        <f>IF(buildings!G56="","NA",buildings!G56)</f>
        <v>0.26588034599999999</v>
      </c>
      <c r="H56">
        <f>IF(buildings!H56="","NA",buildings!H56)</f>
        <v>0.18018593499999999</v>
      </c>
      <c r="I56" t="str">
        <f>IF(buildings!I56="","NA",buildings!I56)</f>
        <v>NA</v>
      </c>
      <c r="J56">
        <f>IF(buildings!J56="","NA",buildings!J56)</f>
        <v>5.7109201079999998</v>
      </c>
      <c r="K56" t="str">
        <f>IF(buildings!K56="","NA",buildings!K56)</f>
        <v>NA</v>
      </c>
      <c r="L56" t="str">
        <f>IF(buildings!L56="","NA",buildings!L56)</f>
        <v>NA</v>
      </c>
      <c r="M56">
        <f>IF(buildings!M56="","NA",buildings!M56)</f>
        <v>170.40623500000001</v>
      </c>
      <c r="N56">
        <f>IF(buildings!N56="","NA",buildings!N56)</f>
        <v>0.91193761600000001</v>
      </c>
      <c r="O56" t="str">
        <f>IF(buildings!O56="","NA",buildings!O56)</f>
        <v>NA</v>
      </c>
      <c r="P56">
        <f>IF(buildings!P56="","NA",buildings!P56)</f>
        <v>973.35979829999997</v>
      </c>
      <c r="Q56">
        <f>IF(buildings!Q56="","NA",buildings!Q56)</f>
        <v>267.86957239999998</v>
      </c>
      <c r="R56">
        <f>IF(buildings!R56="","NA",buildings!R56)</f>
        <v>1.1252054119999999</v>
      </c>
      <c r="S56">
        <f>IF(buildings!S56="","NA",buildings!S56)</f>
        <v>5.0894831299999996</v>
      </c>
      <c r="T56" t="str">
        <f>IF(buildings!T56="","NA",buildings!T56)</f>
        <v>NA</v>
      </c>
      <c r="U56" t="str">
        <f>IF(buildings!U56="","NA",buildings!U56)</f>
        <v>NA</v>
      </c>
      <c r="V56" t="str">
        <f>IF(buildings!V56="","NA",buildings!V56)</f>
        <v>NA</v>
      </c>
      <c r="W56" t="str">
        <f>IF(buildings!W56="","NA",buildings!W56)</f>
        <v>NA</v>
      </c>
      <c r="X56">
        <f>IF(buildings!X56="","NA",buildings!X56)</f>
        <v>0.236602227</v>
      </c>
      <c r="Y56" t="str">
        <f>IF(buildings!Y56="","NA",buildings!Y56)</f>
        <v>NA</v>
      </c>
      <c r="Z56" t="str">
        <f>IF(buildings!Z56="","NA",buildings!Z56)</f>
        <v>NA</v>
      </c>
      <c r="AA56">
        <f>IF(buildings!AA56="","NA",buildings!AA56)</f>
        <v>2.8109134409999998</v>
      </c>
      <c r="AB56">
        <f>IF(buildings!AB56="","NA",buildings!AB56)</f>
        <v>1.0306173940000001</v>
      </c>
      <c r="AC56">
        <f>IF(buildings!AC56="","NA",buildings!AC56)</f>
        <v>0.25457816799999999</v>
      </c>
      <c r="AD56" t="str">
        <f>IF(buildings!AD56="","NA",buildings!AD56)</f>
        <v>NA</v>
      </c>
      <c r="AE56">
        <f>IF(buildings!AE56="","NA",buildings!AE56)</f>
        <v>1.85939586</v>
      </c>
      <c r="AF56">
        <f>IF(buildings!AF56="","NA",buildings!AF56)</f>
        <v>3.8984060000000001E-3</v>
      </c>
      <c r="AG56" t="str">
        <f>IF(buildings!AG56="","NA",buildings!AG56)</f>
        <v>NA</v>
      </c>
      <c r="AH56" t="str">
        <f>IF(buildings!AH56="","NA",buildings!AH56)</f>
        <v>NA</v>
      </c>
      <c r="AI56">
        <f>IF(buildings!AI56="","NA",buildings!AI56)</f>
        <v>0.19622827500000001</v>
      </c>
      <c r="AJ56" t="str">
        <f>IF(buildings!AJ56="","NA",buildings!AJ56)</f>
        <v>NA</v>
      </c>
      <c r="AK56" t="str">
        <f>IF(buildings!AK56="","NA",buildings!AK56)</f>
        <v>NA</v>
      </c>
      <c r="AL56" t="str">
        <f>IF(buildings!AL56="","NA",buildings!AL56)</f>
        <v>Case study GZL</v>
      </c>
      <c r="AM56">
        <f>IF(buildings!AM56="","NA",buildings!AM56)</f>
        <v>3.9</v>
      </c>
      <c r="AN56" t="str">
        <f>IF(buildings!AN56="","NA",buildings!AN56)</f>
        <v>commercial</v>
      </c>
      <c r="AO56" t="str">
        <f>IF(buildings!AO56="","NA",buildings!AO56)</f>
        <v>NA</v>
      </c>
      <c r="AP56" t="str">
        <f>IF(buildings!AP56="","NA",buildings!AP56)</f>
        <v>NULL</v>
      </c>
      <c r="AQ56" t="str">
        <f>IF(buildings!AQ56="","NA",buildings!AQ56)</f>
        <v>urban</v>
      </c>
      <c r="AR56" t="str">
        <f>IF(buildings!AR56="","NA",buildings!AR56)</f>
        <v>gross</v>
      </c>
      <c r="AS56" t="str">
        <f>IF(buildings!AS56="","NA",buildings!AS56)</f>
        <v>Kleemann, Fritz; Lederer, Jakob; Rechberger, Helmut; Fellner, Johann</v>
      </c>
      <c r="AT56">
        <f>IF(buildings!AT56="","NA",buildings!AT56)</f>
        <v>2016</v>
      </c>
      <c r="AU56" t="str">
        <f>IF(buildings!AU56="","NA",buildings!AU56)</f>
        <v>GIS‐based Analysis of Vienna's Material Stock in Buildings</v>
      </c>
      <c r="AV56" t="str">
        <f>IF(buildings!AV56="","NA",buildings!AV56)</f>
        <v>Journal of Industrial Ecology</v>
      </c>
      <c r="AW56" t="str">
        <f>IF(buildings!AW56="","NA",buildings!AW56)</f>
        <v>Copyright Elsevier</v>
      </c>
      <c r="AX56" t="str">
        <f>IF(buildings!AX56="","NA",buildings!AX56)</f>
        <v>10.1111/jiec.12446</v>
      </c>
      <c r="AY56" t="str">
        <f>IF(buildings!AY56="","NA",buildings!AY56)</f>
        <v>https://doi.org/10.1111/jiec.12446</v>
      </c>
      <c r="AZ56" t="str">
        <f>IF(buildings!AZ56="","NULL",buildings!AZ56)</f>
        <v>NULL</v>
      </c>
      <c r="BA56" t="str">
        <f>IF(buildings!BA56="","NULL",buildings!BA56)</f>
        <v xml:space="preserve">Personal communication by the author. Data based and converted from Kleemann et al. 2016. No. of floors calculated by author. </v>
      </c>
      <c r="BB56" t="str">
        <f>IF(buildings!BB56="","NULL",buildings!BB56)</f>
        <v>Summed "slag fill" and "mineral fill", "bricks" and "foamed clay bricks", "mineral wool" and "mineral wool board". Considered "cement asbestos" as "cement", "laminate" as "other".</v>
      </c>
      <c r="BC56" t="str">
        <f>IF(buildings!BC56="","NULL",buildings!BC56)</f>
        <v>NULL</v>
      </c>
      <c r="BD56" t="str">
        <f>IF(buildings!BD56="","NULL",buildings!BD56)</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6" t="str">
        <f>IF(buildings!BE56="","NULL",buildings!BE56)</f>
        <v>Heeren and Fishman</v>
      </c>
      <c r="BF56" t="str">
        <f>IF(buildings!BF56="","NULL",buildings!BF56)</f>
        <v>Europe</v>
      </c>
      <c r="BG56" t="str">
        <f>IF(buildings!BG56="","NULL",buildings!BG56)</f>
        <v>Cfb</v>
      </c>
      <c r="BH56">
        <f>IF(buildings!BH56="","NULL",buildings!BH56)</f>
        <v>5362</v>
      </c>
      <c r="BI56" t="str">
        <f>IF(buildings!BI56="","NULL",buildings!BI56)</f>
        <v>NA</v>
      </c>
      <c r="BJ56">
        <f>IF(buildings!BJ56="","NULL",buildings!BJ56)</f>
        <v>4039.855</v>
      </c>
      <c r="BK56" t="str">
        <f>IF(buildings!BK56="","NULL",buildings!BK56)</f>
        <v>NA</v>
      </c>
      <c r="BL56">
        <f>IF(buildings!BL56="","NULL",buildings!BL56)</f>
        <v>90.964997499999996</v>
      </c>
      <c r="BM56">
        <f>IF(buildings!BM56="","NULL",buildings!BM56)</f>
        <v>82445</v>
      </c>
      <c r="BN56" t="str">
        <f>IF(buildings!BN56="","NULL",buildings!BN56)</f>
        <v>NA</v>
      </c>
      <c r="BO56" t="str">
        <f>IF(buildings!BO56="","NULL",buildings!BO56)</f>
        <v>Pre-1918</v>
      </c>
      <c r="BP56">
        <f>IF(buildings!BP56="","NULL",buildings!BP56)</f>
        <v>6727</v>
      </c>
      <c r="BQ56" t="str">
        <f>IF(buildings!BQ56="","NULL",buildings!BQ56)</f>
        <v>NA</v>
      </c>
      <c r="BR56">
        <f>IF(buildings!BR56="","NULL",buildings!BR56)</f>
        <v>0.63600000000000001</v>
      </c>
      <c r="BS56" t="str">
        <f>IF(buildings!BS56="","NULL",buildings!BS56)</f>
        <v>NA</v>
      </c>
      <c r="BT56">
        <f>IF(buildings!BT56="","NULL",buildings!BT56)</f>
        <v>2767</v>
      </c>
      <c r="BU56" t="str">
        <f>IF(buildings!BU56="","NULL",buildings!BU56)</f>
        <v>NULL</v>
      </c>
      <c r="BV56" t="str">
        <f>IF(buildings!BV56="","NULL",buildings!BV56)</f>
        <v>NULL</v>
      </c>
      <c r="BW56" t="str">
        <f>IF(buildings!BW56="","NULL",buildings!BW56)</f>
        <v>R32EU15</v>
      </c>
      <c r="BX56" t="str">
        <f>IF(buildings!BX56="","NULL",buildings!BX56)</f>
        <v>R5.2OECD</v>
      </c>
      <c r="BY56" t="str">
        <f>IF(buildings!BY56="","NULL",buildings!BY56)</f>
        <v>NR_unspecified</v>
      </c>
      <c r="BZ56" t="str">
        <f>IF(buildings!BZ56="","NULL",buildings!BZ56)</f>
        <v>Unspecified</v>
      </c>
      <c r="CA56" t="str">
        <f>IF(buildings!CA56="","NULL",buildings!CA56)</f>
        <v>Standard</v>
      </c>
      <c r="CB56" t="str">
        <f>IF(buildings!CB56="","NULL",buildings!CB56)</f>
        <v>real-world single case study</v>
      </c>
      <c r="CC56" t="str">
        <f>IF(buildings!CC56="","NULL",buildings!CC56)</f>
        <v>NR</v>
      </c>
      <c r="CD56" t="str">
        <f>IF(buildings!CD56="","NULL",buildings!CD56)</f>
        <v>U</v>
      </c>
      <c r="CE56" t="str">
        <f>IF(buildings!CE56="","NULL",buildings!CE56)</f>
        <v>OECD_EU15</v>
      </c>
    </row>
    <row r="57" spans="1:83">
      <c r="A57">
        <f>IF(buildings!A57="","NA",buildings!A57)</f>
        <v>55</v>
      </c>
      <c r="B57" t="str">
        <f>IF(buildings!B57="","NA",buildings!B57)</f>
        <v>Austria</v>
      </c>
      <c r="C57" t="str">
        <f>IF(buildings!C57="","NA",buildings!C57)</f>
        <v>Vienna</v>
      </c>
      <c r="D57" t="str">
        <f>IF(buildings!D57="","NA",buildings!D57)</f>
        <v>NA</v>
      </c>
      <c r="E57">
        <f>IF(buildings!E57="","NA",buildings!E57)</f>
        <v>1918</v>
      </c>
      <c r="F57">
        <f>IF(buildings!F57="","NA",buildings!F57)</f>
        <v>17.219167120000002</v>
      </c>
      <c r="G57">
        <f>IF(buildings!G57="","NA",buildings!G57)</f>
        <v>0.21323429199999999</v>
      </c>
      <c r="H57">
        <f>IF(buildings!H57="","NA",buildings!H57)</f>
        <v>0.80255228499999998</v>
      </c>
      <c r="I57">
        <f>IF(buildings!I57="","NA",buildings!I57)</f>
        <v>2.7272952999999999E-2</v>
      </c>
      <c r="J57">
        <f>IF(buildings!J57="","NA",buildings!J57)</f>
        <v>27.765932209999999</v>
      </c>
      <c r="K57" t="str">
        <f>IF(buildings!K57="","NA",buildings!K57)</f>
        <v>NA</v>
      </c>
      <c r="L57" t="str">
        <f>IF(buildings!L57="","NA",buildings!L57)</f>
        <v>NA</v>
      </c>
      <c r="M57">
        <f>IF(buildings!M57="","NA",buildings!M57)</f>
        <v>672.90232700000001</v>
      </c>
      <c r="N57" t="str">
        <f>IF(buildings!N57="","NA",buildings!N57)</f>
        <v>NA</v>
      </c>
      <c r="O57" t="str">
        <f>IF(buildings!O57="","NA",buildings!O57)</f>
        <v>NA</v>
      </c>
      <c r="P57">
        <f>IF(buildings!P57="","NA",buildings!P57)</f>
        <v>814.24890210000001</v>
      </c>
      <c r="Q57">
        <f>IF(buildings!Q57="","NA",buildings!Q57)</f>
        <v>271.31757340000001</v>
      </c>
      <c r="R57">
        <f>IF(buildings!R57="","NA",buildings!R57)</f>
        <v>0.46254371900000002</v>
      </c>
      <c r="S57">
        <f>IF(buildings!S57="","NA",buildings!S57)</f>
        <v>0.58344323799999998</v>
      </c>
      <c r="T57" t="str">
        <f>IF(buildings!T57="","NA",buildings!T57)</f>
        <v>NA</v>
      </c>
      <c r="U57" t="str">
        <f>IF(buildings!U57="","NA",buildings!U57)</f>
        <v>NA</v>
      </c>
      <c r="V57">
        <f>IF(buildings!V57="","NA",buildings!V57)</f>
        <v>7.8499874999999997E-2</v>
      </c>
      <c r="W57">
        <f>IF(buildings!W57="","NA",buildings!W57)</f>
        <v>5.8086671999999999E-2</v>
      </c>
      <c r="X57" t="str">
        <f>IF(buildings!X57="","NA",buildings!X57)</f>
        <v>NA</v>
      </c>
      <c r="Y57" t="str">
        <f>IF(buildings!Y57="","NA",buildings!Y57)</f>
        <v>NA</v>
      </c>
      <c r="Z57" t="str">
        <f>IF(buildings!Z57="","NA",buildings!Z57)</f>
        <v>NA</v>
      </c>
      <c r="AA57">
        <f>IF(buildings!AA57="","NA",buildings!AA57)</f>
        <v>1.5870849440000001</v>
      </c>
      <c r="AB57">
        <f>IF(buildings!AB57="","NA",buildings!AB57)</f>
        <v>2.2011347670000001</v>
      </c>
      <c r="AC57">
        <f>IF(buildings!AC57="","NA",buildings!AC57)</f>
        <v>2.823580931</v>
      </c>
      <c r="AD57" t="str">
        <f>IF(buildings!AD57="","NA",buildings!AD57)</f>
        <v>NA</v>
      </c>
      <c r="AE57" t="str">
        <f>IF(buildings!AE57="","NA",buildings!AE57)</f>
        <v>NA</v>
      </c>
      <c r="AF57">
        <f>IF(buildings!AF57="","NA",buildings!AF57)</f>
        <v>0.13729466500000001</v>
      </c>
      <c r="AG57" t="str">
        <f>IF(buildings!AG57="","NA",buildings!AG57)</f>
        <v>NA</v>
      </c>
      <c r="AH57">
        <f>IF(buildings!AH57="","NA",buildings!AH57)</f>
        <v>0.222110432</v>
      </c>
      <c r="AI57">
        <f>IF(buildings!AI57="","NA",buildings!AI57)</f>
        <v>0.13567836799999999</v>
      </c>
      <c r="AJ57" t="str">
        <f>IF(buildings!AJ57="","NA",buildings!AJ57)</f>
        <v>NA</v>
      </c>
      <c r="AK57" t="str">
        <f>IF(buildings!AK57="","NA",buildings!AK57)</f>
        <v>NA</v>
      </c>
      <c r="AL57" t="str">
        <f>IF(buildings!AL57="","NA",buildings!AL57)</f>
        <v>Construction files (nr. 18)</v>
      </c>
      <c r="AM57">
        <f>IF(buildings!AM57="","NA",buildings!AM57)</f>
        <v>3.4</v>
      </c>
      <c r="AN57" t="str">
        <f>IF(buildings!AN57="","NA",buildings!AN57)</f>
        <v>commercial</v>
      </c>
      <c r="AO57" t="str">
        <f>IF(buildings!AO57="","NA",buildings!AO57)</f>
        <v>NA</v>
      </c>
      <c r="AP57" t="str">
        <f>IF(buildings!AP57="","NA",buildings!AP57)</f>
        <v>NULL</v>
      </c>
      <c r="AQ57" t="str">
        <f>IF(buildings!AQ57="","NA",buildings!AQ57)</f>
        <v>urban</v>
      </c>
      <c r="AR57" t="str">
        <f>IF(buildings!AR57="","NA",buildings!AR57)</f>
        <v>gross</v>
      </c>
      <c r="AS57" t="str">
        <f>IF(buildings!AS57="","NA",buildings!AS57)</f>
        <v>Kleemann, Fritz; Lederer, Jakob; Rechberger, Helmut; Fellner, Johann</v>
      </c>
      <c r="AT57">
        <f>IF(buildings!AT57="","NA",buildings!AT57)</f>
        <v>2016</v>
      </c>
      <c r="AU57" t="str">
        <f>IF(buildings!AU57="","NA",buildings!AU57)</f>
        <v>GIS‐based Analysis of Vienna's Material Stock in Buildings</v>
      </c>
      <c r="AV57" t="str">
        <f>IF(buildings!AV57="","NA",buildings!AV57)</f>
        <v>Journal of Industrial Ecology</v>
      </c>
      <c r="AW57" t="str">
        <f>IF(buildings!AW57="","NA",buildings!AW57)</f>
        <v>Copyright Elsevier</v>
      </c>
      <c r="AX57" t="str">
        <f>IF(buildings!AX57="","NA",buildings!AX57)</f>
        <v>10.1111/jiec.12446</v>
      </c>
      <c r="AY57" t="str">
        <f>IF(buildings!AY57="","NA",buildings!AY57)</f>
        <v>https://doi.org/10.1111/jiec.12446</v>
      </c>
      <c r="AZ57" t="str">
        <f>IF(buildings!AZ57="","NULL",buildings!AZ57)</f>
        <v>NULL</v>
      </c>
      <c r="BA57" t="str">
        <f>IF(buildings!BA57="","NULL",buildings!BA57)</f>
        <v xml:space="preserve">Personal communication by the author. Data based and converted from Kleemann et al. 2016. No. of floors calculated by author. </v>
      </c>
      <c r="BB57" t="str">
        <f>IF(buildings!BB57="","NULL",buildings!BB57)</f>
        <v>Summed "slag fill" and "mineral fill", "bricks" and "foamed clay bricks", "mineral wool" and "mineral wool board". Considered "cement asbestos" as "cement", "laminate" as "other".</v>
      </c>
      <c r="BC57" t="str">
        <f>IF(buildings!BC57="","NULL",buildings!BC57)</f>
        <v>NULL</v>
      </c>
      <c r="BD57" t="str">
        <f>IF(buildings!BD57="","NULL",buildings!BD57)</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7" t="str">
        <f>IF(buildings!BE57="","NULL",buildings!BE57)</f>
        <v>Heeren and Fishman</v>
      </c>
      <c r="BF57" t="str">
        <f>IF(buildings!BF57="","NULL",buildings!BF57)</f>
        <v>Europe</v>
      </c>
      <c r="BG57" t="str">
        <f>IF(buildings!BG57="","NULL",buildings!BG57)</f>
        <v>Cfb</v>
      </c>
      <c r="BH57">
        <f>IF(buildings!BH57="","NULL",buildings!BH57)</f>
        <v>5362</v>
      </c>
      <c r="BI57" t="str">
        <f>IF(buildings!BI57="","NULL",buildings!BI57)</f>
        <v>NA</v>
      </c>
      <c r="BJ57">
        <f>IF(buildings!BJ57="","NULL",buildings!BJ57)</f>
        <v>4039.855</v>
      </c>
      <c r="BK57" t="str">
        <f>IF(buildings!BK57="","NULL",buildings!BK57)</f>
        <v>NA</v>
      </c>
      <c r="BL57">
        <f>IF(buildings!BL57="","NULL",buildings!BL57)</f>
        <v>90.964997499999996</v>
      </c>
      <c r="BM57">
        <f>IF(buildings!BM57="","NULL",buildings!BM57)</f>
        <v>82445</v>
      </c>
      <c r="BN57" t="str">
        <f>IF(buildings!BN57="","NULL",buildings!BN57)</f>
        <v>NA</v>
      </c>
      <c r="BO57" t="str">
        <f>IF(buildings!BO57="","NULL",buildings!BO57)</f>
        <v>Pre-1918</v>
      </c>
      <c r="BP57">
        <f>IF(buildings!BP57="","NULL",buildings!BP57)</f>
        <v>6727</v>
      </c>
      <c r="BQ57" t="str">
        <f>IF(buildings!BQ57="","NULL",buildings!BQ57)</f>
        <v>NA</v>
      </c>
      <c r="BR57">
        <f>IF(buildings!BR57="","NULL",buildings!BR57)</f>
        <v>0.63600000000000001</v>
      </c>
      <c r="BS57" t="str">
        <f>IF(buildings!BS57="","NULL",buildings!BS57)</f>
        <v>NA</v>
      </c>
      <c r="BT57">
        <f>IF(buildings!BT57="","NULL",buildings!BT57)</f>
        <v>2767</v>
      </c>
      <c r="BU57" t="str">
        <f>IF(buildings!BU57="","NULL",buildings!BU57)</f>
        <v>NULL</v>
      </c>
      <c r="BV57" t="str">
        <f>IF(buildings!BV57="","NULL",buildings!BV57)</f>
        <v>NULL</v>
      </c>
      <c r="BW57" t="str">
        <f>IF(buildings!BW57="","NULL",buildings!BW57)</f>
        <v>R32EU15</v>
      </c>
      <c r="BX57" t="str">
        <f>IF(buildings!BX57="","NULL",buildings!BX57)</f>
        <v>R5.2OECD</v>
      </c>
      <c r="BY57" t="str">
        <f>IF(buildings!BY57="","NULL",buildings!BY57)</f>
        <v>NR_unspecified</v>
      </c>
      <c r="BZ57" t="str">
        <f>IF(buildings!BZ57="","NULL",buildings!BZ57)</f>
        <v>Unspecified</v>
      </c>
      <c r="CA57" t="str">
        <f>IF(buildings!CA57="","NULL",buildings!CA57)</f>
        <v>Standard</v>
      </c>
      <c r="CB57" t="str">
        <f>IF(buildings!CB57="","NULL",buildings!CB57)</f>
        <v>real-world single case study</v>
      </c>
      <c r="CC57" t="str">
        <f>IF(buildings!CC57="","NULL",buildings!CC57)</f>
        <v>NR</v>
      </c>
      <c r="CD57" t="str">
        <f>IF(buildings!CD57="","NULL",buildings!CD57)</f>
        <v>U</v>
      </c>
      <c r="CE57" t="str">
        <f>IF(buildings!CE57="","NULL",buildings!CE57)</f>
        <v>OECD_EU15</v>
      </c>
    </row>
    <row r="58" spans="1:83">
      <c r="A58">
        <f>IF(buildings!A58="","NA",buildings!A58)</f>
        <v>56</v>
      </c>
      <c r="B58" t="str">
        <f>IF(buildings!B58="","NA",buildings!B58)</f>
        <v>Austria</v>
      </c>
      <c r="C58" t="str">
        <f>IF(buildings!C58="","NA",buildings!C58)</f>
        <v>Vienna</v>
      </c>
      <c r="D58" t="str">
        <f>IF(buildings!D58="","NA",buildings!D58)</f>
        <v>NA</v>
      </c>
      <c r="E58">
        <f>IF(buildings!E58="","NA",buildings!E58)</f>
        <v>1918</v>
      </c>
      <c r="F58">
        <f>IF(buildings!F58="","NA",buildings!F58)</f>
        <v>8.0161056590000008</v>
      </c>
      <c r="G58">
        <f>IF(buildings!G58="","NA",buildings!G58)</f>
        <v>0.20603635300000001</v>
      </c>
      <c r="H58">
        <f>IF(buildings!H58="","NA",buildings!H58)</f>
        <v>8.6054796000000003E-2</v>
      </c>
      <c r="I58">
        <f>IF(buildings!I58="","NA",buildings!I58)</f>
        <v>2.6352326999999998E-2</v>
      </c>
      <c r="J58">
        <f>IF(buildings!J58="","NA",buildings!J58)</f>
        <v>40.450733960000001</v>
      </c>
      <c r="K58" t="str">
        <f>IF(buildings!K58="","NA",buildings!K58)</f>
        <v>NA</v>
      </c>
      <c r="L58" t="str">
        <f>IF(buildings!L58="","NA",buildings!L58)</f>
        <v>NA</v>
      </c>
      <c r="M58">
        <f>IF(buildings!M58="","NA",buildings!M58)</f>
        <v>106.0166646</v>
      </c>
      <c r="N58" t="str">
        <f>IF(buildings!N58="","NA",buildings!N58)</f>
        <v>NA</v>
      </c>
      <c r="O58" t="str">
        <f>IF(buildings!O58="","NA",buildings!O58)</f>
        <v>NA</v>
      </c>
      <c r="P58">
        <f>IF(buildings!P58="","NA",buildings!P58)</f>
        <v>1087.7961</v>
      </c>
      <c r="Q58">
        <f>IF(buildings!Q58="","NA",buildings!Q58)</f>
        <v>320.65439149999997</v>
      </c>
      <c r="R58">
        <f>IF(buildings!R58="","NA",buildings!R58)</f>
        <v>0.44693008699999998</v>
      </c>
      <c r="S58">
        <f>IF(buildings!S58="","NA",buildings!S58)</f>
        <v>0.56374852099999995</v>
      </c>
      <c r="T58" t="str">
        <f>IF(buildings!T58="","NA",buildings!T58)</f>
        <v>NA</v>
      </c>
      <c r="U58" t="str">
        <f>IF(buildings!U58="","NA",buildings!U58)</f>
        <v>NA</v>
      </c>
      <c r="V58">
        <f>IF(buildings!V58="","NA",buildings!V58)</f>
        <v>7.5850031999999998E-2</v>
      </c>
      <c r="W58">
        <f>IF(buildings!W58="","NA",buildings!W58)</f>
        <v>5.6125898E-2</v>
      </c>
      <c r="X58" t="str">
        <f>IF(buildings!X58="","NA",buildings!X58)</f>
        <v>NA</v>
      </c>
      <c r="Y58" t="str">
        <f>IF(buildings!Y58="","NA",buildings!Y58)</f>
        <v>NA</v>
      </c>
      <c r="Z58" t="str">
        <f>IF(buildings!Z58="","NA",buildings!Z58)</f>
        <v>NA</v>
      </c>
      <c r="AA58">
        <f>IF(buildings!AA58="","NA",buildings!AA58)</f>
        <v>1.533511284</v>
      </c>
      <c r="AB58">
        <f>IF(buildings!AB58="","NA",buildings!AB58)</f>
        <v>1.0655216249999999</v>
      </c>
      <c r="AC58">
        <f>IF(buildings!AC58="","NA",buildings!AC58)</f>
        <v>1.1252037770000001</v>
      </c>
      <c r="AD58" t="str">
        <f>IF(buildings!AD58="","NA",buildings!AD58)</f>
        <v>NA</v>
      </c>
      <c r="AE58" t="str">
        <f>IF(buildings!AE58="","NA",buildings!AE58)</f>
        <v>NA</v>
      </c>
      <c r="AF58">
        <f>IF(buildings!AF58="","NA",buildings!AF58)</f>
        <v>0.13266014400000001</v>
      </c>
      <c r="AG58" t="str">
        <f>IF(buildings!AG58="","NA",buildings!AG58)</f>
        <v>NA</v>
      </c>
      <c r="AH58">
        <f>IF(buildings!AH58="","NA",buildings!AH58)</f>
        <v>0.21461287000000001</v>
      </c>
      <c r="AI58">
        <f>IF(buildings!AI58="","NA",buildings!AI58)</f>
        <v>0.13567836799999999</v>
      </c>
      <c r="AJ58" t="str">
        <f>IF(buildings!AJ58="","NA",buildings!AJ58)</f>
        <v>NA</v>
      </c>
      <c r="AK58" t="str">
        <f>IF(buildings!AK58="","NA",buildings!AK58)</f>
        <v>NA</v>
      </c>
      <c r="AL58" t="str">
        <f>IF(buildings!AL58="","NA",buildings!AL58)</f>
        <v>Construction files (nr. 20)</v>
      </c>
      <c r="AM58">
        <f>IF(buildings!AM58="","NA",buildings!AM58)</f>
        <v>3.3</v>
      </c>
      <c r="AN58" t="str">
        <f>IF(buildings!AN58="","NA",buildings!AN58)</f>
        <v>commercial</v>
      </c>
      <c r="AO58" t="str">
        <f>IF(buildings!AO58="","NA",buildings!AO58)</f>
        <v>NA</v>
      </c>
      <c r="AP58" t="str">
        <f>IF(buildings!AP58="","NA",buildings!AP58)</f>
        <v>NULL</v>
      </c>
      <c r="AQ58" t="str">
        <f>IF(buildings!AQ58="","NA",buildings!AQ58)</f>
        <v>urban</v>
      </c>
      <c r="AR58" t="str">
        <f>IF(buildings!AR58="","NA",buildings!AR58)</f>
        <v>gross</v>
      </c>
      <c r="AS58" t="str">
        <f>IF(buildings!AS58="","NA",buildings!AS58)</f>
        <v>Kleemann, Fritz; Lederer, Jakob; Rechberger, Helmut; Fellner, Johann</v>
      </c>
      <c r="AT58">
        <f>IF(buildings!AT58="","NA",buildings!AT58)</f>
        <v>2016</v>
      </c>
      <c r="AU58" t="str">
        <f>IF(buildings!AU58="","NA",buildings!AU58)</f>
        <v>GIS‐based Analysis of Vienna's Material Stock in Buildings</v>
      </c>
      <c r="AV58" t="str">
        <f>IF(buildings!AV58="","NA",buildings!AV58)</f>
        <v>Journal of Industrial Ecology</v>
      </c>
      <c r="AW58" t="str">
        <f>IF(buildings!AW58="","NA",buildings!AW58)</f>
        <v>Copyright Elsevier</v>
      </c>
      <c r="AX58" t="str">
        <f>IF(buildings!AX58="","NA",buildings!AX58)</f>
        <v>10.1111/jiec.12446</v>
      </c>
      <c r="AY58" t="str">
        <f>IF(buildings!AY58="","NA",buildings!AY58)</f>
        <v>https://doi.org/10.1111/jiec.12446</v>
      </c>
      <c r="AZ58" t="str">
        <f>IF(buildings!AZ58="","NULL",buildings!AZ58)</f>
        <v>NULL</v>
      </c>
      <c r="BA58" t="str">
        <f>IF(buildings!BA58="","NULL",buildings!BA58)</f>
        <v xml:space="preserve">Personal communication by the author. Data based and converted from Kleemann et al. 2016. No. of floors calculated by author. </v>
      </c>
      <c r="BB58" t="str">
        <f>IF(buildings!BB58="","NULL",buildings!BB58)</f>
        <v>Summed "slag fill" and "mineral fill", "bricks" and "foamed clay bricks", "mineral wool" and "mineral wool board". Considered "cement asbestos" as "cement", "laminate" as "other".</v>
      </c>
      <c r="BC58" t="str">
        <f>IF(buildings!BC58="","NULL",buildings!BC58)</f>
        <v>NULL</v>
      </c>
      <c r="BD58" t="str">
        <f>IF(buildings!BD58="","NULL",buildings!BD58)</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8" t="str">
        <f>IF(buildings!BE58="","NULL",buildings!BE58)</f>
        <v>Heeren and Fishman</v>
      </c>
      <c r="BF58" t="str">
        <f>IF(buildings!BF58="","NULL",buildings!BF58)</f>
        <v>Europe</v>
      </c>
      <c r="BG58" t="str">
        <f>IF(buildings!BG58="","NULL",buildings!BG58)</f>
        <v>Cfb</v>
      </c>
      <c r="BH58">
        <f>IF(buildings!BH58="","NULL",buildings!BH58)</f>
        <v>5362</v>
      </c>
      <c r="BI58" t="str">
        <f>IF(buildings!BI58="","NULL",buildings!BI58)</f>
        <v>NA</v>
      </c>
      <c r="BJ58">
        <f>IF(buildings!BJ58="","NULL",buildings!BJ58)</f>
        <v>4039.855</v>
      </c>
      <c r="BK58" t="str">
        <f>IF(buildings!BK58="","NULL",buildings!BK58)</f>
        <v>NA</v>
      </c>
      <c r="BL58">
        <f>IF(buildings!BL58="","NULL",buildings!BL58)</f>
        <v>90.964997499999996</v>
      </c>
      <c r="BM58">
        <f>IF(buildings!BM58="","NULL",buildings!BM58)</f>
        <v>82445</v>
      </c>
      <c r="BN58" t="str">
        <f>IF(buildings!BN58="","NULL",buildings!BN58)</f>
        <v>NA</v>
      </c>
      <c r="BO58" t="str">
        <f>IF(buildings!BO58="","NULL",buildings!BO58)</f>
        <v>Pre-1918</v>
      </c>
      <c r="BP58">
        <f>IF(buildings!BP58="","NULL",buildings!BP58)</f>
        <v>6727</v>
      </c>
      <c r="BQ58" t="str">
        <f>IF(buildings!BQ58="","NULL",buildings!BQ58)</f>
        <v>NA</v>
      </c>
      <c r="BR58">
        <f>IF(buildings!BR58="","NULL",buildings!BR58)</f>
        <v>0.63600000000000001</v>
      </c>
      <c r="BS58" t="str">
        <f>IF(buildings!BS58="","NULL",buildings!BS58)</f>
        <v>NA</v>
      </c>
      <c r="BT58">
        <f>IF(buildings!BT58="","NULL",buildings!BT58)</f>
        <v>2767</v>
      </c>
      <c r="BU58" t="str">
        <f>IF(buildings!BU58="","NULL",buildings!BU58)</f>
        <v>NULL</v>
      </c>
      <c r="BV58" t="str">
        <f>IF(buildings!BV58="","NULL",buildings!BV58)</f>
        <v>NULL</v>
      </c>
      <c r="BW58" t="str">
        <f>IF(buildings!BW58="","NULL",buildings!BW58)</f>
        <v>R32EU15</v>
      </c>
      <c r="BX58" t="str">
        <f>IF(buildings!BX58="","NULL",buildings!BX58)</f>
        <v>R5.2OECD</v>
      </c>
      <c r="BY58" t="str">
        <f>IF(buildings!BY58="","NULL",buildings!BY58)</f>
        <v>NR_unspecified</v>
      </c>
      <c r="BZ58" t="str">
        <f>IF(buildings!BZ58="","NULL",buildings!BZ58)</f>
        <v>Unspecified</v>
      </c>
      <c r="CA58" t="str">
        <f>IF(buildings!CA58="","NULL",buildings!CA58)</f>
        <v>Standard</v>
      </c>
      <c r="CB58" t="str">
        <f>IF(buildings!CB58="","NULL",buildings!CB58)</f>
        <v>real-world single case study</v>
      </c>
      <c r="CC58" t="str">
        <f>IF(buildings!CC58="","NULL",buildings!CC58)</f>
        <v>NR</v>
      </c>
      <c r="CD58" t="str">
        <f>IF(buildings!CD58="","NULL",buildings!CD58)</f>
        <v>U</v>
      </c>
      <c r="CE58" t="str">
        <f>IF(buildings!CE58="","NULL",buildings!CE58)</f>
        <v>OECD_EU15</v>
      </c>
    </row>
    <row r="59" spans="1:83">
      <c r="A59">
        <f>IF(buildings!A59="","NA",buildings!A59)</f>
        <v>57</v>
      </c>
      <c r="B59" t="str">
        <f>IF(buildings!B59="","NA",buildings!B59)</f>
        <v>Austria</v>
      </c>
      <c r="C59" t="str">
        <f>IF(buildings!C59="","NA",buildings!C59)</f>
        <v>Vienna</v>
      </c>
      <c r="D59" t="str">
        <f>IF(buildings!D59="","NA",buildings!D59)</f>
        <v>NA</v>
      </c>
      <c r="E59">
        <f>IF(buildings!E59="","NA",buildings!E59)</f>
        <v>1918</v>
      </c>
      <c r="F59">
        <f>IF(buildings!F59="","NA",buildings!F59)</f>
        <v>11.33722966</v>
      </c>
      <c r="G59">
        <f>IF(buildings!G59="","NA",buildings!G59)</f>
        <v>0.243465863</v>
      </c>
      <c r="H59">
        <f>IF(buildings!H59="","NA",buildings!H59)</f>
        <v>0.10168790599999999</v>
      </c>
      <c r="I59">
        <f>IF(buildings!I59="","NA",buildings!I59)</f>
        <v>3.1139612000000001E-2</v>
      </c>
      <c r="J59">
        <f>IF(buildings!J59="","NA",buildings!J59)</f>
        <v>37.37691753</v>
      </c>
      <c r="K59" t="str">
        <f>IF(buildings!K59="","NA",buildings!K59)</f>
        <v>NA</v>
      </c>
      <c r="L59" t="str">
        <f>IF(buildings!L59="","NA",buildings!L59)</f>
        <v>NA</v>
      </c>
      <c r="M59">
        <f>IF(buildings!M59="","NA",buildings!M59)</f>
        <v>80.18476416</v>
      </c>
      <c r="N59" t="str">
        <f>IF(buildings!N59="","NA",buildings!N59)</f>
        <v>NA</v>
      </c>
      <c r="O59" t="str">
        <f>IF(buildings!O59="","NA",buildings!O59)</f>
        <v>NA</v>
      </c>
      <c r="P59">
        <f>IF(buildings!P59="","NA",buildings!P59)</f>
        <v>1062.802175</v>
      </c>
      <c r="Q59">
        <f>IF(buildings!Q59="","NA",buildings!Q59)</f>
        <v>344.21420660000001</v>
      </c>
      <c r="R59">
        <f>IF(buildings!R59="","NA",buildings!R59)</f>
        <v>0.52812145899999996</v>
      </c>
      <c r="S59">
        <f>IF(buildings!S59="","NA",buildings!S59)</f>
        <v>0.66616166600000004</v>
      </c>
      <c r="T59" t="str">
        <f>IF(buildings!T59="","NA",buildings!T59)</f>
        <v>NA</v>
      </c>
      <c r="U59" t="str">
        <f>IF(buildings!U59="","NA",buildings!U59)</f>
        <v>NA</v>
      </c>
      <c r="V59">
        <f>IF(buildings!V59="","NA",buildings!V59)</f>
        <v>8.9629296999999997E-2</v>
      </c>
      <c r="W59">
        <f>IF(buildings!W59="","NA",buildings!W59)</f>
        <v>6.6321985999999999E-2</v>
      </c>
      <c r="X59" t="str">
        <f>IF(buildings!X59="","NA",buildings!X59)</f>
        <v>NA</v>
      </c>
      <c r="Y59" t="str">
        <f>IF(buildings!Y59="","NA",buildings!Y59)</f>
        <v>NA</v>
      </c>
      <c r="Z59" t="str">
        <f>IF(buildings!Z59="","NA",buildings!Z59)</f>
        <v>NA</v>
      </c>
      <c r="AA59">
        <f>IF(buildings!AA59="","NA",buildings!AA59)</f>
        <v>1.8120959860000001</v>
      </c>
      <c r="AB59">
        <f>IF(buildings!AB59="","NA",buildings!AB59)</f>
        <v>1.01830793</v>
      </c>
      <c r="AC59">
        <f>IF(buildings!AC59="","NA",buildings!AC59)</f>
        <v>1.329613462</v>
      </c>
      <c r="AD59" t="str">
        <f>IF(buildings!AD59="","NA",buildings!AD59)</f>
        <v>NA</v>
      </c>
      <c r="AE59" t="str">
        <f>IF(buildings!AE59="","NA",buildings!AE59)</f>
        <v>NA</v>
      </c>
      <c r="AF59">
        <f>IF(buildings!AF59="","NA",buildings!AF59)</f>
        <v>0.15675979500000001</v>
      </c>
      <c r="AG59" t="str">
        <f>IF(buildings!AG59="","NA",buildings!AG59)</f>
        <v>NA</v>
      </c>
      <c r="AH59">
        <f>IF(buildings!AH59="","NA",buildings!AH59)</f>
        <v>0.25360042900000002</v>
      </c>
      <c r="AI59">
        <f>IF(buildings!AI59="","NA",buildings!AI59)</f>
        <v>0.13567836799999999</v>
      </c>
      <c r="AJ59" t="str">
        <f>IF(buildings!AJ59="","NA",buildings!AJ59)</f>
        <v>NA</v>
      </c>
      <c r="AK59" t="str">
        <f>IF(buildings!AK59="","NA",buildings!AK59)</f>
        <v>NA</v>
      </c>
      <c r="AL59" t="str">
        <f>IF(buildings!AL59="","NA",buildings!AL59)</f>
        <v>Construction files (nr. 27)</v>
      </c>
      <c r="AM59">
        <f>IF(buildings!AM59="","NA",buildings!AM59)</f>
        <v>3.9</v>
      </c>
      <c r="AN59" t="str">
        <f>IF(buildings!AN59="","NA",buildings!AN59)</f>
        <v>commercial</v>
      </c>
      <c r="AO59" t="str">
        <f>IF(buildings!AO59="","NA",buildings!AO59)</f>
        <v>NA</v>
      </c>
      <c r="AP59" t="str">
        <f>IF(buildings!AP59="","NA",buildings!AP59)</f>
        <v>NULL</v>
      </c>
      <c r="AQ59" t="str">
        <f>IF(buildings!AQ59="","NA",buildings!AQ59)</f>
        <v>urban</v>
      </c>
      <c r="AR59" t="str">
        <f>IF(buildings!AR59="","NA",buildings!AR59)</f>
        <v>gross</v>
      </c>
      <c r="AS59" t="str">
        <f>IF(buildings!AS59="","NA",buildings!AS59)</f>
        <v>Kleemann, Fritz; Lederer, Jakob; Rechberger, Helmut; Fellner, Johann</v>
      </c>
      <c r="AT59">
        <f>IF(buildings!AT59="","NA",buildings!AT59)</f>
        <v>2016</v>
      </c>
      <c r="AU59" t="str">
        <f>IF(buildings!AU59="","NA",buildings!AU59)</f>
        <v>GIS‐based Analysis of Vienna's Material Stock in Buildings</v>
      </c>
      <c r="AV59" t="str">
        <f>IF(buildings!AV59="","NA",buildings!AV59)</f>
        <v>Journal of Industrial Ecology</v>
      </c>
      <c r="AW59" t="str">
        <f>IF(buildings!AW59="","NA",buildings!AW59)</f>
        <v>Copyright Elsevier</v>
      </c>
      <c r="AX59" t="str">
        <f>IF(buildings!AX59="","NA",buildings!AX59)</f>
        <v>10.1111/jiec.12446</v>
      </c>
      <c r="AY59" t="str">
        <f>IF(buildings!AY59="","NA",buildings!AY59)</f>
        <v>https://doi.org/10.1111/jiec.12446</v>
      </c>
      <c r="AZ59" t="str">
        <f>IF(buildings!AZ59="","NULL",buildings!AZ59)</f>
        <v>NULL</v>
      </c>
      <c r="BA59" t="str">
        <f>IF(buildings!BA59="","NULL",buildings!BA59)</f>
        <v xml:space="preserve">Personal communication by the author. Data based and converted from Kleemann et al. 2016. No. of floors calculated by author. </v>
      </c>
      <c r="BB59" t="str">
        <f>IF(buildings!BB59="","NULL",buildings!BB59)</f>
        <v>Summed "slag fill" and "mineral fill", "bricks" and "foamed clay bricks", "mineral wool" and "mineral wool board". Considered "cement asbestos" as "cement", "laminate" as "other".</v>
      </c>
      <c r="BC59" t="str">
        <f>IF(buildings!BC59="","NULL",buildings!BC59)</f>
        <v>NULL</v>
      </c>
      <c r="BD59" t="str">
        <f>IF(buildings!BD59="","NULL",buildings!BD59)</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59" t="str">
        <f>IF(buildings!BE59="","NULL",buildings!BE59)</f>
        <v>Heeren and Fishman</v>
      </c>
      <c r="BF59" t="str">
        <f>IF(buildings!BF59="","NULL",buildings!BF59)</f>
        <v>Europe</v>
      </c>
      <c r="BG59" t="str">
        <f>IF(buildings!BG59="","NULL",buildings!BG59)</f>
        <v>Cfb</v>
      </c>
      <c r="BH59">
        <f>IF(buildings!BH59="","NULL",buildings!BH59)</f>
        <v>5362</v>
      </c>
      <c r="BI59" t="str">
        <f>IF(buildings!BI59="","NULL",buildings!BI59)</f>
        <v>NA</v>
      </c>
      <c r="BJ59">
        <f>IF(buildings!BJ59="","NULL",buildings!BJ59)</f>
        <v>4039.855</v>
      </c>
      <c r="BK59" t="str">
        <f>IF(buildings!BK59="","NULL",buildings!BK59)</f>
        <v>NA</v>
      </c>
      <c r="BL59">
        <f>IF(buildings!BL59="","NULL",buildings!BL59)</f>
        <v>90.964997499999996</v>
      </c>
      <c r="BM59">
        <f>IF(buildings!BM59="","NULL",buildings!BM59)</f>
        <v>82445</v>
      </c>
      <c r="BN59" t="str">
        <f>IF(buildings!BN59="","NULL",buildings!BN59)</f>
        <v>NA</v>
      </c>
      <c r="BO59" t="str">
        <f>IF(buildings!BO59="","NULL",buildings!BO59)</f>
        <v>Pre-1918</v>
      </c>
      <c r="BP59">
        <f>IF(buildings!BP59="","NULL",buildings!BP59)</f>
        <v>6727</v>
      </c>
      <c r="BQ59" t="str">
        <f>IF(buildings!BQ59="","NULL",buildings!BQ59)</f>
        <v>NA</v>
      </c>
      <c r="BR59">
        <f>IF(buildings!BR59="","NULL",buildings!BR59)</f>
        <v>0.63600000000000001</v>
      </c>
      <c r="BS59" t="str">
        <f>IF(buildings!BS59="","NULL",buildings!BS59)</f>
        <v>NA</v>
      </c>
      <c r="BT59">
        <f>IF(buildings!BT59="","NULL",buildings!BT59)</f>
        <v>2767</v>
      </c>
      <c r="BU59" t="str">
        <f>IF(buildings!BU59="","NULL",buildings!BU59)</f>
        <v>NULL</v>
      </c>
      <c r="BV59" t="str">
        <f>IF(buildings!BV59="","NULL",buildings!BV59)</f>
        <v>NULL</v>
      </c>
      <c r="BW59" t="str">
        <f>IF(buildings!BW59="","NULL",buildings!BW59)</f>
        <v>R32EU15</v>
      </c>
      <c r="BX59" t="str">
        <f>IF(buildings!BX59="","NULL",buildings!BX59)</f>
        <v>R5.2OECD</v>
      </c>
      <c r="BY59" t="str">
        <f>IF(buildings!BY59="","NULL",buildings!BY59)</f>
        <v>NR_unspecified</v>
      </c>
      <c r="BZ59" t="str">
        <f>IF(buildings!BZ59="","NULL",buildings!BZ59)</f>
        <v>Unspecified</v>
      </c>
      <c r="CA59" t="str">
        <f>IF(buildings!CA59="","NULL",buildings!CA59)</f>
        <v>Standard</v>
      </c>
      <c r="CB59" t="str">
        <f>IF(buildings!CB59="","NULL",buildings!CB59)</f>
        <v>real-world single case study</v>
      </c>
      <c r="CC59" t="str">
        <f>IF(buildings!CC59="","NULL",buildings!CC59)</f>
        <v>NR</v>
      </c>
      <c r="CD59" t="str">
        <f>IF(buildings!CD59="","NULL",buildings!CD59)</f>
        <v>U</v>
      </c>
      <c r="CE59" t="str">
        <f>IF(buildings!CE59="","NULL",buildings!CE59)</f>
        <v>OECD_EU15</v>
      </c>
    </row>
    <row r="60" spans="1:83">
      <c r="A60">
        <f>IF(buildings!A60="","NA",buildings!A60)</f>
        <v>58</v>
      </c>
      <c r="B60" t="str">
        <f>IF(buildings!B60="","NA",buildings!B60)</f>
        <v>Austria</v>
      </c>
      <c r="C60" t="str">
        <f>IF(buildings!C60="","NA",buildings!C60)</f>
        <v>Vienna</v>
      </c>
      <c r="D60">
        <f>IF(buildings!D60="","NA",buildings!D60)</f>
        <v>1919</v>
      </c>
      <c r="E60">
        <f>IF(buildings!E60="","NA",buildings!E60)</f>
        <v>1946</v>
      </c>
      <c r="F60">
        <f>IF(buildings!F60="","NA",buildings!F60)</f>
        <v>17.64488072</v>
      </c>
      <c r="G60">
        <f>IF(buildings!G60="","NA",buildings!G60)</f>
        <v>0.204744918</v>
      </c>
      <c r="H60">
        <f>IF(buildings!H60="","NA",buildings!H60)</f>
        <v>0.37273247999999998</v>
      </c>
      <c r="I60">
        <f>IF(buildings!I60="","NA",buildings!I60)</f>
        <v>2.5794635E-2</v>
      </c>
      <c r="J60">
        <f>IF(buildings!J60="","NA",buildings!J60)</f>
        <v>21.36614179</v>
      </c>
      <c r="K60" t="str">
        <f>IF(buildings!K60="","NA",buildings!K60)</f>
        <v>NA</v>
      </c>
      <c r="L60" t="str">
        <f>IF(buildings!L60="","NA",buildings!L60)</f>
        <v>NA</v>
      </c>
      <c r="M60">
        <f>IF(buildings!M60="","NA",buildings!M60)</f>
        <v>697.68171870000003</v>
      </c>
      <c r="N60" t="str">
        <f>IF(buildings!N60="","NA",buildings!N60)</f>
        <v>NA</v>
      </c>
      <c r="O60" t="str">
        <f>IF(buildings!O60="","NA",buildings!O60)</f>
        <v>NA</v>
      </c>
      <c r="P60">
        <f>IF(buildings!P60="","NA",buildings!P60)</f>
        <v>953.56545470000003</v>
      </c>
      <c r="Q60">
        <f>IF(buildings!Q60="","NA",buildings!Q60)</f>
        <v>290.77002629999998</v>
      </c>
      <c r="R60">
        <f>IF(buildings!R60="","NA",buildings!R60)</f>
        <v>0.437541501</v>
      </c>
      <c r="S60">
        <f>IF(buildings!S60="","NA",buildings!S60)</f>
        <v>0.55168276199999999</v>
      </c>
      <c r="T60" t="str">
        <f>IF(buildings!T60="","NA",buildings!T60)</f>
        <v>NA</v>
      </c>
      <c r="U60" t="str">
        <f>IF(buildings!U60="","NA",buildings!U60)</f>
        <v>NA</v>
      </c>
      <c r="V60">
        <f>IF(buildings!V60="","NA",buildings!V60)</f>
        <v>7.4159576000000005E-2</v>
      </c>
      <c r="W60">
        <f>IF(buildings!W60="","NA",buildings!W60)</f>
        <v>5.4813599999999997E-2</v>
      </c>
      <c r="X60" t="str">
        <f>IF(buildings!X60="","NA",buildings!X60)</f>
        <v>NA</v>
      </c>
      <c r="Y60" t="str">
        <f>IF(buildings!Y60="","NA",buildings!Y60)</f>
        <v>NA</v>
      </c>
      <c r="Z60" t="str">
        <f>IF(buildings!Z60="","NA",buildings!Z60)</f>
        <v>NA</v>
      </c>
      <c r="AA60">
        <f>IF(buildings!AA60="","NA",buildings!AA60)</f>
        <v>1.5009253410000001</v>
      </c>
      <c r="AB60">
        <f>IF(buildings!AB60="","NA",buildings!AB60)</f>
        <v>1.5834681740000001</v>
      </c>
      <c r="AC60">
        <f>IF(buildings!AC60="","NA",buildings!AC60)</f>
        <v>1.139478014</v>
      </c>
      <c r="AD60" t="str">
        <f>IF(buildings!AD60="","NA",buildings!AD60)</f>
        <v>NA</v>
      </c>
      <c r="AE60" t="str">
        <f>IF(buildings!AE60="","NA",buildings!AE60)</f>
        <v>NA</v>
      </c>
      <c r="AF60">
        <f>IF(buildings!AF60="","NA",buildings!AF60)</f>
        <v>0.129940475</v>
      </c>
      <c r="AG60" t="str">
        <f>IF(buildings!AG60="","NA",buildings!AG60)</f>
        <v>NA</v>
      </c>
      <c r="AH60">
        <f>IF(buildings!AH60="","NA",buildings!AH60)</f>
        <v>0.21022627799999999</v>
      </c>
      <c r="AI60">
        <f>IF(buildings!AI60="","NA",buildings!AI60)</f>
        <v>0.13569999999999999</v>
      </c>
      <c r="AJ60" t="str">
        <f>IF(buildings!AJ60="","NA",buildings!AJ60)</f>
        <v>NA</v>
      </c>
      <c r="AK60" t="str">
        <f>IF(buildings!AK60="","NA",buildings!AK60)</f>
        <v>NA</v>
      </c>
      <c r="AL60" t="str">
        <f>IF(buildings!AL60="","NA",buildings!AL60)</f>
        <v>Construction files (nr. 7)</v>
      </c>
      <c r="AM60">
        <f>IF(buildings!AM60="","NA",buildings!AM60)</f>
        <v>3.2</v>
      </c>
      <c r="AN60" t="str">
        <f>IF(buildings!AN60="","NA",buildings!AN60)</f>
        <v>commercial</v>
      </c>
      <c r="AO60" t="str">
        <f>IF(buildings!AO60="","NA",buildings!AO60)</f>
        <v>NA</v>
      </c>
      <c r="AP60" t="str">
        <f>IF(buildings!AP60="","NA",buildings!AP60)</f>
        <v>NULL</v>
      </c>
      <c r="AQ60" t="str">
        <f>IF(buildings!AQ60="","NA",buildings!AQ60)</f>
        <v>urban</v>
      </c>
      <c r="AR60" t="str">
        <f>IF(buildings!AR60="","NA",buildings!AR60)</f>
        <v>gross</v>
      </c>
      <c r="AS60" t="str">
        <f>IF(buildings!AS60="","NA",buildings!AS60)</f>
        <v>Kleemann, Fritz; Lederer, Jakob; Rechberger, Helmut; Fellner, Johann</v>
      </c>
      <c r="AT60">
        <f>IF(buildings!AT60="","NA",buildings!AT60)</f>
        <v>2016</v>
      </c>
      <c r="AU60" t="str">
        <f>IF(buildings!AU60="","NA",buildings!AU60)</f>
        <v>GIS‐based Analysis of Vienna's Material Stock in Buildings</v>
      </c>
      <c r="AV60" t="str">
        <f>IF(buildings!AV60="","NA",buildings!AV60)</f>
        <v>Journal of Industrial Ecology</v>
      </c>
      <c r="AW60" t="str">
        <f>IF(buildings!AW60="","NA",buildings!AW60)</f>
        <v>Copyright Elsevier</v>
      </c>
      <c r="AX60" t="str">
        <f>IF(buildings!AX60="","NA",buildings!AX60)</f>
        <v>10.1111/jiec.12446</v>
      </c>
      <c r="AY60" t="str">
        <f>IF(buildings!AY60="","NA",buildings!AY60)</f>
        <v>https://doi.org/10.1111/jiec.12446</v>
      </c>
      <c r="AZ60" t="str">
        <f>IF(buildings!AZ60="","NULL",buildings!AZ60)</f>
        <v>NULL</v>
      </c>
      <c r="BA60" t="str">
        <f>IF(buildings!BA60="","NULL",buildings!BA60)</f>
        <v xml:space="preserve">Personal communication by the author. Data based and converted from Kleemann et al. 2016. No. of floors calculated by author. </v>
      </c>
      <c r="BB60" t="str">
        <f>IF(buildings!BB60="","NULL",buildings!BB60)</f>
        <v>Summed "slag fill" and "mineral fill", "bricks" and "foamed clay bricks", "mineral wool" and "mineral wool board". Considered "cement asbestos" as "cement", "laminate" as "other".</v>
      </c>
      <c r="BC60" t="str">
        <f>IF(buildings!BC60="","NULL",buildings!BC60)</f>
        <v>NULL</v>
      </c>
      <c r="BD60" t="str">
        <f>IF(buildings!BD60="","NULL",buildings!BD60)</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60" t="str">
        <f>IF(buildings!BE60="","NULL",buildings!BE60)</f>
        <v>Heeren and Fishman</v>
      </c>
      <c r="BF60" t="str">
        <f>IF(buildings!BF60="","NULL",buildings!BF60)</f>
        <v>Europe</v>
      </c>
      <c r="BG60" t="str">
        <f>IF(buildings!BG60="","NULL",buildings!BG60)</f>
        <v>Cfb</v>
      </c>
      <c r="BH60">
        <f>IF(buildings!BH60="","NULL",buildings!BH60)</f>
        <v>5362</v>
      </c>
      <c r="BI60" t="str">
        <f>IF(buildings!BI60="","NULL",buildings!BI60)</f>
        <v>NA</v>
      </c>
      <c r="BJ60">
        <f>IF(buildings!BJ60="","NULL",buildings!BJ60)</f>
        <v>4039.855</v>
      </c>
      <c r="BK60" t="str">
        <f>IF(buildings!BK60="","NULL",buildings!BK60)</f>
        <v>NA</v>
      </c>
      <c r="BL60">
        <f>IF(buildings!BL60="","NULL",buildings!BL60)</f>
        <v>90.964997499999996</v>
      </c>
      <c r="BM60">
        <f>IF(buildings!BM60="","NULL",buildings!BM60)</f>
        <v>82445</v>
      </c>
      <c r="BN60">
        <f>IF(buildings!BN60="","NULL",buildings!BN60)</f>
        <v>6420</v>
      </c>
      <c r="BO60" t="str">
        <f>IF(buildings!BO60="","NULL",buildings!BO60)</f>
        <v>NA</v>
      </c>
      <c r="BP60">
        <f>IF(buildings!BP60="","NULL",buildings!BP60)</f>
        <v>7000</v>
      </c>
      <c r="BQ60" t="str">
        <f>IF(buildings!BQ60="","NULL",buildings!BQ60)</f>
        <v>NA</v>
      </c>
      <c r="BR60">
        <f>IF(buildings!BR60="","NULL",buildings!BR60)</f>
        <v>0.63600000000000001</v>
      </c>
      <c r="BS60">
        <f>IF(buildings!BS60="","NULL",buildings!BS60)</f>
        <v>2447</v>
      </c>
      <c r="BT60">
        <f>IF(buildings!BT60="","NULL",buildings!BT60)</f>
        <v>2352</v>
      </c>
      <c r="BU60" t="str">
        <f>IF(buildings!BU60="","NULL",buildings!BU60)</f>
        <v>NULL</v>
      </c>
      <c r="BV60" t="str">
        <f>IF(buildings!BV60="","NULL",buildings!BV60)</f>
        <v>NULL</v>
      </c>
      <c r="BW60" t="str">
        <f>IF(buildings!BW60="","NULL",buildings!BW60)</f>
        <v>R32EU15</v>
      </c>
      <c r="BX60" t="str">
        <f>IF(buildings!BX60="","NULL",buildings!BX60)</f>
        <v>R5.2OECD</v>
      </c>
      <c r="BY60" t="str">
        <f>IF(buildings!BY60="","NULL",buildings!BY60)</f>
        <v>NR_unspecified</v>
      </c>
      <c r="BZ60" t="str">
        <f>IF(buildings!BZ60="","NULL",buildings!BZ60)</f>
        <v>Unspecified</v>
      </c>
      <c r="CA60" t="str">
        <f>IF(buildings!CA60="","NULL",buildings!CA60)</f>
        <v>Standard</v>
      </c>
      <c r="CB60" t="str">
        <f>IF(buildings!CB60="","NULL",buildings!CB60)</f>
        <v>real-world single case study</v>
      </c>
      <c r="CC60" t="str">
        <f>IF(buildings!CC60="","NULL",buildings!CC60)</f>
        <v>NR</v>
      </c>
      <c r="CD60" t="str">
        <f>IF(buildings!CD60="","NULL",buildings!CD60)</f>
        <v>U</v>
      </c>
      <c r="CE60" t="str">
        <f>IF(buildings!CE60="","NULL",buildings!CE60)</f>
        <v>OECD_EU15</v>
      </c>
    </row>
    <row r="61" spans="1:83">
      <c r="A61">
        <f>IF(buildings!A61="","NA",buildings!A61)</f>
        <v>59</v>
      </c>
      <c r="B61" t="str">
        <f>IF(buildings!B61="","NA",buildings!B61)</f>
        <v>Austria</v>
      </c>
      <c r="C61" t="str">
        <f>IF(buildings!C61="","NA",buildings!C61)</f>
        <v>Vienna</v>
      </c>
      <c r="D61">
        <f>IF(buildings!D61="","NA",buildings!D61)</f>
        <v>1919</v>
      </c>
      <c r="E61">
        <f>IF(buildings!E61="","NA",buildings!E61)</f>
        <v>1946</v>
      </c>
      <c r="F61">
        <f>IF(buildings!F61="","NA",buildings!F61)</f>
        <v>14.993373269999999</v>
      </c>
      <c r="G61">
        <f>IF(buildings!G61="","NA",buildings!G61)</f>
        <v>0.52282240400000002</v>
      </c>
      <c r="H61">
        <f>IF(buildings!H61="","NA",buildings!H61)</f>
        <v>0.28857729199999999</v>
      </c>
      <c r="I61" t="str">
        <f>IF(buildings!I61="","NA",buildings!I61)</f>
        <v>NA</v>
      </c>
      <c r="J61">
        <f>IF(buildings!J61="","NA",buildings!J61)</f>
        <v>7.292847729</v>
      </c>
      <c r="K61" t="str">
        <f>IF(buildings!K61="","NA",buildings!K61)</f>
        <v>NA</v>
      </c>
      <c r="L61" t="str">
        <f>IF(buildings!L61="","NA",buildings!L61)</f>
        <v>NA</v>
      </c>
      <c r="M61">
        <f>IF(buildings!M61="","NA",buildings!M61)</f>
        <v>757.45711349999999</v>
      </c>
      <c r="N61">
        <f>IF(buildings!N61="","NA",buildings!N61)</f>
        <v>0</v>
      </c>
      <c r="O61" t="str">
        <f>IF(buildings!O61="","NA",buildings!O61)</f>
        <v>NA</v>
      </c>
      <c r="P61">
        <f>IF(buildings!P61="","NA",buildings!P61)</f>
        <v>431.43836440000001</v>
      </c>
      <c r="Q61">
        <f>IF(buildings!Q61="","NA",buildings!Q61)</f>
        <v>144.5737024</v>
      </c>
      <c r="R61">
        <f>IF(buildings!R61="","NA",buildings!R61)</f>
        <v>3.7043993500000001</v>
      </c>
      <c r="S61" t="str">
        <f>IF(buildings!S61="","NA",buildings!S61)</f>
        <v>NA</v>
      </c>
      <c r="T61" t="str">
        <f>IF(buildings!T61="","NA",buildings!T61)</f>
        <v>NA</v>
      </c>
      <c r="U61" t="str">
        <f>IF(buildings!U61="","NA",buildings!U61)</f>
        <v>NA</v>
      </c>
      <c r="V61" t="str">
        <f>IF(buildings!V61="","NA",buildings!V61)</f>
        <v>NA</v>
      </c>
      <c r="W61" t="str">
        <f>IF(buildings!W61="","NA",buildings!W61)</f>
        <v>NA</v>
      </c>
      <c r="X61">
        <f>IF(buildings!X61="","NA",buildings!X61)</f>
        <v>0</v>
      </c>
      <c r="Y61" t="str">
        <f>IF(buildings!Y61="","NA",buildings!Y61)</f>
        <v>NA</v>
      </c>
      <c r="Z61" t="str">
        <f>IF(buildings!Z61="","NA",buildings!Z61)</f>
        <v>NA</v>
      </c>
      <c r="AA61">
        <f>IF(buildings!AA61="","NA",buildings!AA61)</f>
        <v>5.6325750179999998</v>
      </c>
      <c r="AB61">
        <f>IF(buildings!AB61="","NA",buildings!AB61)</f>
        <v>1.743126264</v>
      </c>
      <c r="AC61">
        <f>IF(buildings!AC61="","NA",buildings!AC61)</f>
        <v>0.24741433800000001</v>
      </c>
      <c r="AD61">
        <f>IF(buildings!AD61="","NA",buildings!AD61)</f>
        <v>0.87868646699999997</v>
      </c>
      <c r="AE61">
        <f>IF(buildings!AE61="","NA",buildings!AE61)</f>
        <v>0.68614703899999996</v>
      </c>
      <c r="AF61">
        <f>IF(buildings!AF61="","NA",buildings!AF61)</f>
        <v>0.225731814</v>
      </c>
      <c r="AG61" t="str">
        <f>IF(buildings!AG61="","NA",buildings!AG61)</f>
        <v>NA</v>
      </c>
      <c r="AH61" t="str">
        <f>IF(buildings!AH61="","NA",buildings!AH61)</f>
        <v>NA</v>
      </c>
      <c r="AI61">
        <f>IF(buildings!AI61="","NA",buildings!AI61)</f>
        <v>0.54872884300000002</v>
      </c>
      <c r="AJ61" t="str">
        <f>IF(buildings!AJ61="","NA",buildings!AJ61)</f>
        <v>NA</v>
      </c>
      <c r="AK61" t="str">
        <f>IF(buildings!AK61="","NA",buildings!AK61)</f>
        <v>NA</v>
      </c>
      <c r="AL61" t="str">
        <f>IF(buildings!AL61="","NA",buildings!AL61)</f>
        <v>Case study KES Pat</v>
      </c>
      <c r="AM61">
        <f>IF(buildings!AM61="","NA",buildings!AM61)</f>
        <v>3.3</v>
      </c>
      <c r="AN61" t="str">
        <f>IF(buildings!AN61="","NA",buildings!AN61)</f>
        <v>commercial</v>
      </c>
      <c r="AO61" t="str">
        <f>IF(buildings!AO61="","NA",buildings!AO61)</f>
        <v>NA</v>
      </c>
      <c r="AP61" t="str">
        <f>IF(buildings!AP61="","NA",buildings!AP61)</f>
        <v>NULL</v>
      </c>
      <c r="AQ61" t="str">
        <f>IF(buildings!AQ61="","NA",buildings!AQ61)</f>
        <v>urban</v>
      </c>
      <c r="AR61" t="str">
        <f>IF(buildings!AR61="","NA",buildings!AR61)</f>
        <v>gross</v>
      </c>
      <c r="AS61" t="str">
        <f>IF(buildings!AS61="","NA",buildings!AS61)</f>
        <v>Kleemann, Fritz; Lederer, Jakob; Rechberger, Helmut; Fellner, Johann</v>
      </c>
      <c r="AT61">
        <f>IF(buildings!AT61="","NA",buildings!AT61)</f>
        <v>2016</v>
      </c>
      <c r="AU61" t="str">
        <f>IF(buildings!AU61="","NA",buildings!AU61)</f>
        <v>GIS‐based Analysis of Vienna's Material Stock in Buildings</v>
      </c>
      <c r="AV61" t="str">
        <f>IF(buildings!AV61="","NA",buildings!AV61)</f>
        <v>Journal of Industrial Ecology</v>
      </c>
      <c r="AW61" t="str">
        <f>IF(buildings!AW61="","NA",buildings!AW61)</f>
        <v>Copyright Elsevier</v>
      </c>
      <c r="AX61" t="str">
        <f>IF(buildings!AX61="","NA",buildings!AX61)</f>
        <v>10.1111/jiec.12446</v>
      </c>
      <c r="AY61" t="str">
        <f>IF(buildings!AY61="","NA",buildings!AY61)</f>
        <v>https://doi.org/10.1111/jiec.12446</v>
      </c>
      <c r="AZ61" t="str">
        <f>IF(buildings!AZ61="","NULL",buildings!AZ61)</f>
        <v>NULL</v>
      </c>
      <c r="BA61" t="str">
        <f>IF(buildings!BA61="","NULL",buildings!BA61)</f>
        <v xml:space="preserve">Personal communication by the author. Data based and converted from Kleemann et al. 2016. No. of floors calculated by author. </v>
      </c>
      <c r="BB61" t="str">
        <f>IF(buildings!BB61="","NULL",buildings!BB61)</f>
        <v>Summed "slag fill" and "mineral fill", "bricks" and "foamed clay bricks", "mineral wool" and "mineral wool board". Considered "cement asbestos" as "cement", "laminate" as "other".</v>
      </c>
      <c r="BC61" t="str">
        <f>IF(buildings!BC61="","NULL",buildings!BC61)</f>
        <v>NULL</v>
      </c>
      <c r="BD61" t="str">
        <f>IF(buildings!BD61="","NULL",buildings!BD61)</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61" t="str">
        <f>IF(buildings!BE61="","NULL",buildings!BE61)</f>
        <v>Heeren and Fishman</v>
      </c>
      <c r="BF61" t="str">
        <f>IF(buildings!BF61="","NULL",buildings!BF61)</f>
        <v>Europe</v>
      </c>
      <c r="BG61" t="str">
        <f>IF(buildings!BG61="","NULL",buildings!BG61)</f>
        <v>Cfb</v>
      </c>
      <c r="BH61">
        <f>IF(buildings!BH61="","NULL",buildings!BH61)</f>
        <v>5362</v>
      </c>
      <c r="BI61" t="str">
        <f>IF(buildings!BI61="","NULL",buildings!BI61)</f>
        <v>NA</v>
      </c>
      <c r="BJ61">
        <f>IF(buildings!BJ61="","NULL",buildings!BJ61)</f>
        <v>4039.855</v>
      </c>
      <c r="BK61" t="str">
        <f>IF(buildings!BK61="","NULL",buildings!BK61)</f>
        <v>NA</v>
      </c>
      <c r="BL61">
        <f>IF(buildings!BL61="","NULL",buildings!BL61)</f>
        <v>90.964997499999996</v>
      </c>
      <c r="BM61">
        <f>IF(buildings!BM61="","NULL",buildings!BM61)</f>
        <v>82445</v>
      </c>
      <c r="BN61">
        <f>IF(buildings!BN61="","NULL",buildings!BN61)</f>
        <v>6420</v>
      </c>
      <c r="BO61" t="str">
        <f>IF(buildings!BO61="","NULL",buildings!BO61)</f>
        <v>NA</v>
      </c>
      <c r="BP61">
        <f>IF(buildings!BP61="","NULL",buildings!BP61)</f>
        <v>7000</v>
      </c>
      <c r="BQ61" t="str">
        <f>IF(buildings!BQ61="","NULL",buildings!BQ61)</f>
        <v>NA</v>
      </c>
      <c r="BR61">
        <f>IF(buildings!BR61="","NULL",buildings!BR61)</f>
        <v>0.63600000000000001</v>
      </c>
      <c r="BS61">
        <f>IF(buildings!BS61="","NULL",buildings!BS61)</f>
        <v>2447</v>
      </c>
      <c r="BT61">
        <f>IF(buildings!BT61="","NULL",buildings!BT61)</f>
        <v>2352</v>
      </c>
      <c r="BU61" t="str">
        <f>IF(buildings!BU61="","NULL",buildings!BU61)</f>
        <v>NULL</v>
      </c>
      <c r="BV61" t="str">
        <f>IF(buildings!BV61="","NULL",buildings!BV61)</f>
        <v>NULL</v>
      </c>
      <c r="BW61" t="str">
        <f>IF(buildings!BW61="","NULL",buildings!BW61)</f>
        <v>R32EU15</v>
      </c>
      <c r="BX61" t="str">
        <f>IF(buildings!BX61="","NULL",buildings!BX61)</f>
        <v>R5.2OECD</v>
      </c>
      <c r="BY61" t="str">
        <f>IF(buildings!BY61="","NULL",buildings!BY61)</f>
        <v>NR_unspecified</v>
      </c>
      <c r="BZ61" t="str">
        <f>IF(buildings!BZ61="","NULL",buildings!BZ61)</f>
        <v>Unspecified</v>
      </c>
      <c r="CA61" t="str">
        <f>IF(buildings!CA61="","NULL",buildings!CA61)</f>
        <v>Standard</v>
      </c>
      <c r="CB61" t="str">
        <f>IF(buildings!CB61="","NULL",buildings!CB61)</f>
        <v>real-world single case study</v>
      </c>
      <c r="CC61" t="str">
        <f>IF(buildings!CC61="","NULL",buildings!CC61)</f>
        <v>NR</v>
      </c>
      <c r="CD61" t="str">
        <f>IF(buildings!CD61="","NULL",buildings!CD61)</f>
        <v>U</v>
      </c>
      <c r="CE61" t="str">
        <f>IF(buildings!CE61="","NULL",buildings!CE61)</f>
        <v>OECD_EU15</v>
      </c>
    </row>
    <row r="62" spans="1:83">
      <c r="A62">
        <f>IF(buildings!A62="","NA",buildings!A62)</f>
        <v>60</v>
      </c>
      <c r="B62" t="str">
        <f>IF(buildings!B62="","NA",buildings!B62)</f>
        <v>Austria</v>
      </c>
      <c r="C62" t="str">
        <f>IF(buildings!C62="","NA",buildings!C62)</f>
        <v>Vienna</v>
      </c>
      <c r="D62">
        <f>IF(buildings!D62="","NA",buildings!D62)</f>
        <v>1919</v>
      </c>
      <c r="E62">
        <f>IF(buildings!E62="","NA",buildings!E62)</f>
        <v>1946</v>
      </c>
      <c r="F62">
        <f>IF(buildings!F62="","NA",buildings!F62)</f>
        <v>29.127899289999998</v>
      </c>
      <c r="G62">
        <f>IF(buildings!G62="","NA",buildings!G62)</f>
        <v>0.37836726199999998</v>
      </c>
      <c r="H62">
        <f>IF(buildings!H62="","NA",buildings!H62)</f>
        <v>1.2170570489999999</v>
      </c>
      <c r="I62">
        <f>IF(buildings!I62="","NA",buildings!I62)</f>
        <v>9.1675460000000004E-3</v>
      </c>
      <c r="J62">
        <f>IF(buildings!J62="","NA",buildings!J62)</f>
        <v>2.6559101369999998</v>
      </c>
      <c r="K62" t="str">
        <f>IF(buildings!K62="","NA",buildings!K62)</f>
        <v>NA</v>
      </c>
      <c r="L62" t="str">
        <f>IF(buildings!L62="","NA",buildings!L62)</f>
        <v>NA</v>
      </c>
      <c r="M62">
        <f>IF(buildings!M62="","NA",buildings!M62)</f>
        <v>1051.353715</v>
      </c>
      <c r="N62">
        <f>IF(buildings!N62="","NA",buildings!N62)</f>
        <v>0.35185683200000001</v>
      </c>
      <c r="O62" t="str">
        <f>IF(buildings!O62="","NA",buildings!O62)</f>
        <v>NA</v>
      </c>
      <c r="P62" t="str">
        <f>IF(buildings!P62="","NA",buildings!P62)</f>
        <v>NA</v>
      </c>
      <c r="Q62" t="str">
        <f>IF(buildings!Q62="","NA",buildings!Q62)</f>
        <v>NA</v>
      </c>
      <c r="R62">
        <f>IF(buildings!R62="","NA",buildings!R62)</f>
        <v>0.47090303100000003</v>
      </c>
      <c r="S62">
        <f>IF(buildings!S62="","NA",buildings!S62)</f>
        <v>56.203232550000003</v>
      </c>
      <c r="T62" t="str">
        <f>IF(buildings!T62="","NA",buildings!T62)</f>
        <v>NA</v>
      </c>
      <c r="U62">
        <f>IF(buildings!U62="","NA",buildings!U62)</f>
        <v>14.016449209999999</v>
      </c>
      <c r="V62">
        <f>IF(buildings!V62="","NA",buildings!V62)</f>
        <v>10.25530642</v>
      </c>
      <c r="W62">
        <f>IF(buildings!W62="","NA",buildings!W62)</f>
        <v>5.9616091649999996</v>
      </c>
      <c r="X62">
        <f>IF(buildings!X62="","NA",buildings!X62)</f>
        <v>9.1648027000000007E-2</v>
      </c>
      <c r="Y62" t="str">
        <f>IF(buildings!Y62="","NA",buildings!Y62)</f>
        <v>NA</v>
      </c>
      <c r="Z62" t="str">
        <f>IF(buildings!Z62="","NA",buildings!Z62)</f>
        <v>NA</v>
      </c>
      <c r="AA62">
        <f>IF(buildings!AA62="","NA",buildings!AA62)</f>
        <v>0.42700763800000002</v>
      </c>
      <c r="AB62">
        <f>IF(buildings!AB62="","NA",buildings!AB62)</f>
        <v>2.2149661969999999</v>
      </c>
      <c r="AC62">
        <f>IF(buildings!AC62="","NA",buildings!AC62)</f>
        <v>0.50854836000000003</v>
      </c>
      <c r="AD62">
        <f>IF(buildings!AD62="","NA",buildings!AD62)</f>
        <v>0.37801056399999999</v>
      </c>
      <c r="AE62">
        <f>IF(buildings!AE62="","NA",buildings!AE62)</f>
        <v>1.2626168520000001</v>
      </c>
      <c r="AF62" t="str">
        <f>IF(buildings!AF62="","NA",buildings!AF62)</f>
        <v>NA</v>
      </c>
      <c r="AG62" t="str">
        <f>IF(buildings!AG62="","NA",buildings!AG62)</f>
        <v>NA</v>
      </c>
      <c r="AH62" t="str">
        <f>IF(buildings!AH62="","NA",buildings!AH62)</f>
        <v>NA</v>
      </c>
      <c r="AI62">
        <f>IF(buildings!AI62="","NA",buildings!AI62)</f>
        <v>2.8757375000000002E-2</v>
      </c>
      <c r="AJ62" t="str">
        <f>IF(buildings!AJ62="","NA",buildings!AJ62)</f>
        <v>NA</v>
      </c>
      <c r="AK62" t="str">
        <f>IF(buildings!AK62="","NA",buildings!AK62)</f>
        <v>NA</v>
      </c>
      <c r="AL62" t="str">
        <f>IF(buildings!AL62="","NA",buildings!AL62)</f>
        <v>Case study ZA</v>
      </c>
      <c r="AM62">
        <f>IF(buildings!AM62="","NA",buildings!AM62)</f>
        <v>3.8</v>
      </c>
      <c r="AN62" t="str">
        <f>IF(buildings!AN62="","NA",buildings!AN62)</f>
        <v>commercial</v>
      </c>
      <c r="AO62" t="str">
        <f>IF(buildings!AO62="","NA",buildings!AO62)</f>
        <v>NA</v>
      </c>
      <c r="AP62" t="str">
        <f>IF(buildings!AP62="","NA",buildings!AP62)</f>
        <v>NULL</v>
      </c>
      <c r="AQ62" t="str">
        <f>IF(buildings!AQ62="","NA",buildings!AQ62)</f>
        <v>urban</v>
      </c>
      <c r="AR62" t="str">
        <f>IF(buildings!AR62="","NA",buildings!AR62)</f>
        <v>gross</v>
      </c>
      <c r="AS62" t="str">
        <f>IF(buildings!AS62="","NA",buildings!AS62)</f>
        <v>Kleemann, Fritz; Lederer, Jakob; Rechberger, Helmut; Fellner, Johann</v>
      </c>
      <c r="AT62">
        <f>IF(buildings!AT62="","NA",buildings!AT62)</f>
        <v>2016</v>
      </c>
      <c r="AU62" t="str">
        <f>IF(buildings!AU62="","NA",buildings!AU62)</f>
        <v>GIS‐based Analysis of Vienna's Material Stock in Buildings</v>
      </c>
      <c r="AV62" t="str">
        <f>IF(buildings!AV62="","NA",buildings!AV62)</f>
        <v>Journal of Industrial Ecology</v>
      </c>
      <c r="AW62" t="str">
        <f>IF(buildings!AW62="","NA",buildings!AW62)</f>
        <v>Copyright Elsevier</v>
      </c>
      <c r="AX62" t="str">
        <f>IF(buildings!AX62="","NA",buildings!AX62)</f>
        <v>10.1111/jiec.12446</v>
      </c>
      <c r="AY62" t="str">
        <f>IF(buildings!AY62="","NA",buildings!AY62)</f>
        <v>https://doi.org/10.1111/jiec.12446</v>
      </c>
      <c r="AZ62" t="str">
        <f>IF(buildings!AZ62="","NULL",buildings!AZ62)</f>
        <v>NULL</v>
      </c>
      <c r="BA62" t="str">
        <f>IF(buildings!BA62="","NULL",buildings!BA62)</f>
        <v xml:space="preserve">Personal communication by the author. Data based and converted from Kleemann et al. 2016. No. of floors calculated by author. </v>
      </c>
      <c r="BB62" t="str">
        <f>IF(buildings!BB62="","NULL",buildings!BB62)</f>
        <v>Summed "slag fill" and "mineral fill", "bricks" and "foamed clay bricks", "mineral wool" and "mineral wool board". Considered "cement asbestos" as "cement", "laminate" as "other".</v>
      </c>
      <c r="BC62" t="str">
        <f>IF(buildings!BC62="","NULL",buildings!BC62)</f>
        <v>NULL</v>
      </c>
      <c r="BD62" t="str">
        <f>IF(buildings!BD62="","NULL",buildings!BD62)</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62" t="str">
        <f>IF(buildings!BE62="","NULL",buildings!BE62)</f>
        <v>Heeren and Fishman</v>
      </c>
      <c r="BF62" t="str">
        <f>IF(buildings!BF62="","NULL",buildings!BF62)</f>
        <v>Europe</v>
      </c>
      <c r="BG62" t="str">
        <f>IF(buildings!BG62="","NULL",buildings!BG62)</f>
        <v>Cfb</v>
      </c>
      <c r="BH62">
        <f>IF(buildings!BH62="","NULL",buildings!BH62)</f>
        <v>5362</v>
      </c>
      <c r="BI62" t="str">
        <f>IF(buildings!BI62="","NULL",buildings!BI62)</f>
        <v>NA</v>
      </c>
      <c r="BJ62">
        <f>IF(buildings!BJ62="","NULL",buildings!BJ62)</f>
        <v>4039.855</v>
      </c>
      <c r="BK62" t="str">
        <f>IF(buildings!BK62="","NULL",buildings!BK62)</f>
        <v>NA</v>
      </c>
      <c r="BL62">
        <f>IF(buildings!BL62="","NULL",buildings!BL62)</f>
        <v>90.964997499999996</v>
      </c>
      <c r="BM62">
        <f>IF(buildings!BM62="","NULL",buildings!BM62)</f>
        <v>82445</v>
      </c>
      <c r="BN62">
        <f>IF(buildings!BN62="","NULL",buildings!BN62)</f>
        <v>6420</v>
      </c>
      <c r="BO62" t="str">
        <f>IF(buildings!BO62="","NULL",buildings!BO62)</f>
        <v>NA</v>
      </c>
      <c r="BP62">
        <f>IF(buildings!BP62="","NULL",buildings!BP62)</f>
        <v>7000</v>
      </c>
      <c r="BQ62" t="str">
        <f>IF(buildings!BQ62="","NULL",buildings!BQ62)</f>
        <v>NA</v>
      </c>
      <c r="BR62">
        <f>IF(buildings!BR62="","NULL",buildings!BR62)</f>
        <v>0.63600000000000001</v>
      </c>
      <c r="BS62">
        <f>IF(buildings!BS62="","NULL",buildings!BS62)</f>
        <v>2447</v>
      </c>
      <c r="BT62">
        <f>IF(buildings!BT62="","NULL",buildings!BT62)</f>
        <v>2352</v>
      </c>
      <c r="BU62" t="str">
        <f>IF(buildings!BU62="","NULL",buildings!BU62)</f>
        <v>NULL</v>
      </c>
      <c r="BV62" t="str">
        <f>IF(buildings!BV62="","NULL",buildings!BV62)</f>
        <v>NULL</v>
      </c>
      <c r="BW62" t="str">
        <f>IF(buildings!BW62="","NULL",buildings!BW62)</f>
        <v>R32EU15</v>
      </c>
      <c r="BX62" t="str">
        <f>IF(buildings!BX62="","NULL",buildings!BX62)</f>
        <v>R5.2OECD</v>
      </c>
      <c r="BY62" t="str">
        <f>IF(buildings!BY62="","NULL",buildings!BY62)</f>
        <v>NR_unspecified</v>
      </c>
      <c r="BZ62" t="str">
        <f>IF(buildings!BZ62="","NULL",buildings!BZ62)</f>
        <v>Unspecified</v>
      </c>
      <c r="CA62" t="str">
        <f>IF(buildings!CA62="","NULL",buildings!CA62)</f>
        <v>Standard</v>
      </c>
      <c r="CB62" t="str">
        <f>IF(buildings!CB62="","NULL",buildings!CB62)</f>
        <v>real-world single case study</v>
      </c>
      <c r="CC62" t="str">
        <f>IF(buildings!CC62="","NULL",buildings!CC62)</f>
        <v>NR</v>
      </c>
      <c r="CD62" t="str">
        <f>IF(buildings!CD62="","NULL",buildings!CD62)</f>
        <v>U</v>
      </c>
      <c r="CE62" t="str">
        <f>IF(buildings!CE62="","NULL",buildings!CE62)</f>
        <v>OECD_EU15</v>
      </c>
    </row>
    <row r="63" spans="1:83">
      <c r="A63">
        <f>IF(buildings!A63="","NA",buildings!A63)</f>
        <v>61</v>
      </c>
      <c r="B63" t="str">
        <f>IF(buildings!B63="","NA",buildings!B63)</f>
        <v>Austria</v>
      </c>
      <c r="C63" t="str">
        <f>IF(buildings!C63="","NA",buildings!C63)</f>
        <v>Vienna</v>
      </c>
      <c r="D63">
        <f>IF(buildings!D63="","NA",buildings!D63)</f>
        <v>1919</v>
      </c>
      <c r="E63">
        <f>IF(buildings!E63="","NA",buildings!E63)</f>
        <v>1946</v>
      </c>
      <c r="F63">
        <f>IF(buildings!F63="","NA",buildings!F63)</f>
        <v>12.025720229999999</v>
      </c>
      <c r="G63">
        <f>IF(buildings!G63="","NA",buildings!G63)</f>
        <v>5.1264740000000003E-2</v>
      </c>
      <c r="H63">
        <f>IF(buildings!H63="","NA",buildings!H63)</f>
        <v>0.129544509</v>
      </c>
      <c r="I63">
        <f>IF(buildings!I63="","NA",buildings!I63)</f>
        <v>2.127168E-3</v>
      </c>
      <c r="J63">
        <f>IF(buildings!J63="","NA",buildings!J63)</f>
        <v>44.630057649999998</v>
      </c>
      <c r="K63" t="str">
        <f>IF(buildings!K63="","NA",buildings!K63)</f>
        <v>NA</v>
      </c>
      <c r="L63" t="str">
        <f>IF(buildings!L63="","NA",buildings!L63)</f>
        <v>NA</v>
      </c>
      <c r="M63">
        <f>IF(buildings!M63="","NA",buildings!M63)</f>
        <v>640.66045780000002</v>
      </c>
      <c r="N63" t="str">
        <f>IF(buildings!N63="","NA",buildings!N63)</f>
        <v>NA</v>
      </c>
      <c r="O63" t="str">
        <f>IF(buildings!O63="","NA",buildings!O63)</f>
        <v>NA</v>
      </c>
      <c r="P63">
        <f>IF(buildings!P63="","NA",buildings!P63)</f>
        <v>523.80124860000001</v>
      </c>
      <c r="Q63">
        <f>IF(buildings!Q63="","NA",buildings!Q63)</f>
        <v>197.91167630000001</v>
      </c>
      <c r="R63">
        <f>IF(buildings!R63="","NA",buildings!R63)</f>
        <v>2.8374658959999999</v>
      </c>
      <c r="S63">
        <f>IF(buildings!S63="","NA",buildings!S63)</f>
        <v>0.34523930600000002</v>
      </c>
      <c r="T63" t="str">
        <f>IF(buildings!T63="","NA",buildings!T63)</f>
        <v>NA</v>
      </c>
      <c r="U63" t="str">
        <f>IF(buildings!U63="","NA",buildings!U63)</f>
        <v>NA</v>
      </c>
      <c r="V63" t="str">
        <f>IF(buildings!V63="","NA",buildings!V63)</f>
        <v>NA</v>
      </c>
      <c r="W63">
        <f>IF(buildings!W63="","NA",buildings!W63)</f>
        <v>1.335435838</v>
      </c>
      <c r="X63" t="str">
        <f>IF(buildings!X63="","NA",buildings!X63)</f>
        <v>NA</v>
      </c>
      <c r="Y63" t="str">
        <f>IF(buildings!Y63="","NA",buildings!Y63)</f>
        <v>NA</v>
      </c>
      <c r="Z63" t="str">
        <f>IF(buildings!Z63="","NA",buildings!Z63)</f>
        <v>NA</v>
      </c>
      <c r="AA63">
        <f>IF(buildings!AA63="","NA",buildings!AA63)</f>
        <v>1.9244485549999999</v>
      </c>
      <c r="AB63">
        <f>IF(buildings!AB63="","NA",buildings!AB63)</f>
        <v>3.1844377650000002</v>
      </c>
      <c r="AC63">
        <f>IF(buildings!AC63="","NA",buildings!AC63)</f>
        <v>5.6232046240000004</v>
      </c>
      <c r="AD63" t="str">
        <f>IF(buildings!AD63="","NA",buildings!AD63)</f>
        <v>NA</v>
      </c>
      <c r="AE63" t="str">
        <f>IF(buildings!AE63="","NA",buildings!AE63)</f>
        <v>NA</v>
      </c>
      <c r="AF63">
        <f>IF(buildings!AF63="","NA",buildings!AF63)</f>
        <v>4.8286704999999999E-2</v>
      </c>
      <c r="AG63" t="str">
        <f>IF(buildings!AG63="","NA",buildings!AG63)</f>
        <v>NA</v>
      </c>
      <c r="AH63">
        <f>IF(buildings!AH63="","NA",buildings!AH63)</f>
        <v>0.138691329</v>
      </c>
      <c r="AI63">
        <f>IF(buildings!AI63="","NA",buildings!AI63)</f>
        <v>1.333917391</v>
      </c>
      <c r="AJ63" t="str">
        <f>IF(buildings!AJ63="","NA",buildings!AJ63)</f>
        <v>NA</v>
      </c>
      <c r="AK63" t="str">
        <f>IF(buildings!AK63="","NA",buildings!AK63)</f>
        <v>NA</v>
      </c>
      <c r="AL63" t="str">
        <f>IF(buildings!AL63="","NA",buildings!AL63)</f>
        <v>Construction files  (nr. 58)</v>
      </c>
      <c r="AM63">
        <f>IF(buildings!AM63="","NA",buildings!AM63)</f>
        <v>2.1</v>
      </c>
      <c r="AN63" t="str">
        <f>IF(buildings!AN63="","NA",buildings!AN63)</f>
        <v>commercial</v>
      </c>
      <c r="AO63" t="str">
        <f>IF(buildings!AO63="","NA",buildings!AO63)</f>
        <v>NA</v>
      </c>
      <c r="AP63" t="str">
        <f>IF(buildings!AP63="","NA",buildings!AP63)</f>
        <v>NULL</v>
      </c>
      <c r="AQ63" t="str">
        <f>IF(buildings!AQ63="","NA",buildings!AQ63)</f>
        <v>urban</v>
      </c>
      <c r="AR63" t="str">
        <f>IF(buildings!AR63="","NA",buildings!AR63)</f>
        <v>gross</v>
      </c>
      <c r="AS63" t="str">
        <f>IF(buildings!AS63="","NA",buildings!AS63)</f>
        <v>Kleemann, Fritz; Lederer, Jakob; Rechberger, Helmut; Fellner, Johann</v>
      </c>
      <c r="AT63">
        <f>IF(buildings!AT63="","NA",buildings!AT63)</f>
        <v>2016</v>
      </c>
      <c r="AU63" t="str">
        <f>IF(buildings!AU63="","NA",buildings!AU63)</f>
        <v>GIS‐based Analysis of Vienna's Material Stock in Buildings</v>
      </c>
      <c r="AV63" t="str">
        <f>IF(buildings!AV63="","NA",buildings!AV63)</f>
        <v>Journal of Industrial Ecology</v>
      </c>
      <c r="AW63" t="str">
        <f>IF(buildings!AW63="","NA",buildings!AW63)</f>
        <v>Copyright Elsevier</v>
      </c>
      <c r="AX63" t="str">
        <f>IF(buildings!AX63="","NA",buildings!AX63)</f>
        <v>10.1111/jiec.12446</v>
      </c>
      <c r="AY63" t="str">
        <f>IF(buildings!AY63="","NA",buildings!AY63)</f>
        <v>https://doi.org/10.1111/jiec.12446</v>
      </c>
      <c r="AZ63" t="str">
        <f>IF(buildings!AZ63="","NULL",buildings!AZ63)</f>
        <v>NULL</v>
      </c>
      <c r="BA63" t="str">
        <f>IF(buildings!BA63="","NULL",buildings!BA63)</f>
        <v xml:space="preserve">Personal communication by the author. Data based and converted from Kleemann et al. 2016. No. of floors calculated by author. </v>
      </c>
      <c r="BB63" t="str">
        <f>IF(buildings!BB63="","NULL",buildings!BB63)</f>
        <v>Summed "slag fill" and "mineral fill", "bricks" and "foamed clay bricks", "mineral wool" and "mineral wool board". Considered "cement asbestos" as "cement", "laminate" as "other".</v>
      </c>
      <c r="BC63" t="str">
        <f>IF(buildings!BC63="","NULL",buildings!BC63)</f>
        <v>NULL</v>
      </c>
      <c r="BD63" t="str">
        <f>IF(buildings!BD63="","NULL",buildings!BD63)</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63" t="str">
        <f>IF(buildings!BE63="","NULL",buildings!BE63)</f>
        <v>Heeren and Fishman</v>
      </c>
      <c r="BF63" t="str">
        <f>IF(buildings!BF63="","NULL",buildings!BF63)</f>
        <v>Europe</v>
      </c>
      <c r="BG63" t="str">
        <f>IF(buildings!BG63="","NULL",buildings!BG63)</f>
        <v>Cfb</v>
      </c>
      <c r="BH63">
        <f>IF(buildings!BH63="","NULL",buildings!BH63)</f>
        <v>5362</v>
      </c>
      <c r="BI63" t="str">
        <f>IF(buildings!BI63="","NULL",buildings!BI63)</f>
        <v>NA</v>
      </c>
      <c r="BJ63">
        <f>IF(buildings!BJ63="","NULL",buildings!BJ63)</f>
        <v>4039.855</v>
      </c>
      <c r="BK63" t="str">
        <f>IF(buildings!BK63="","NULL",buildings!BK63)</f>
        <v>NA</v>
      </c>
      <c r="BL63">
        <f>IF(buildings!BL63="","NULL",buildings!BL63)</f>
        <v>90.964997499999996</v>
      </c>
      <c r="BM63">
        <f>IF(buildings!BM63="","NULL",buildings!BM63)</f>
        <v>82445</v>
      </c>
      <c r="BN63">
        <f>IF(buildings!BN63="","NULL",buildings!BN63)</f>
        <v>6420</v>
      </c>
      <c r="BO63" t="str">
        <f>IF(buildings!BO63="","NULL",buildings!BO63)</f>
        <v>NA</v>
      </c>
      <c r="BP63">
        <f>IF(buildings!BP63="","NULL",buildings!BP63)</f>
        <v>7000</v>
      </c>
      <c r="BQ63" t="str">
        <f>IF(buildings!BQ63="","NULL",buildings!BQ63)</f>
        <v>NA</v>
      </c>
      <c r="BR63">
        <f>IF(buildings!BR63="","NULL",buildings!BR63)</f>
        <v>0.63600000000000001</v>
      </c>
      <c r="BS63">
        <f>IF(buildings!BS63="","NULL",buildings!BS63)</f>
        <v>2447</v>
      </c>
      <c r="BT63">
        <f>IF(buildings!BT63="","NULL",buildings!BT63)</f>
        <v>2352</v>
      </c>
      <c r="BU63" t="str">
        <f>IF(buildings!BU63="","NULL",buildings!BU63)</f>
        <v>NULL</v>
      </c>
      <c r="BV63" t="str">
        <f>IF(buildings!BV63="","NULL",buildings!BV63)</f>
        <v>NULL</v>
      </c>
      <c r="BW63" t="str">
        <f>IF(buildings!BW63="","NULL",buildings!BW63)</f>
        <v>R32EU15</v>
      </c>
      <c r="BX63" t="str">
        <f>IF(buildings!BX63="","NULL",buildings!BX63)</f>
        <v>R5.2OECD</v>
      </c>
      <c r="BY63" t="str">
        <f>IF(buildings!BY63="","NULL",buildings!BY63)</f>
        <v>NR_unspecified</v>
      </c>
      <c r="BZ63" t="str">
        <f>IF(buildings!BZ63="","NULL",buildings!BZ63)</f>
        <v>Unspecified</v>
      </c>
      <c r="CA63" t="str">
        <f>IF(buildings!CA63="","NULL",buildings!CA63)</f>
        <v>Standard</v>
      </c>
      <c r="CB63" t="str">
        <f>IF(buildings!CB63="","NULL",buildings!CB63)</f>
        <v>real-world single case study</v>
      </c>
      <c r="CC63" t="str">
        <f>IF(buildings!CC63="","NULL",buildings!CC63)</f>
        <v>NR</v>
      </c>
      <c r="CD63" t="str">
        <f>IF(buildings!CD63="","NULL",buildings!CD63)</f>
        <v>U</v>
      </c>
      <c r="CE63" t="str">
        <f>IF(buildings!CE63="","NULL",buildings!CE63)</f>
        <v>OECD_EU15</v>
      </c>
    </row>
    <row r="64" spans="1:83">
      <c r="A64">
        <f>IF(buildings!A64="","NA",buildings!A64)</f>
        <v>62</v>
      </c>
      <c r="B64" t="str">
        <f>IF(buildings!B64="","NA",buildings!B64)</f>
        <v>Austria</v>
      </c>
      <c r="C64" t="str">
        <f>IF(buildings!C64="","NA",buildings!C64)</f>
        <v>Vienna</v>
      </c>
      <c r="D64">
        <f>IF(buildings!D64="","NA",buildings!D64)</f>
        <v>1977</v>
      </c>
      <c r="E64">
        <f>IF(buildings!E64="","NA",buildings!E64)</f>
        <v>1997</v>
      </c>
      <c r="F64">
        <f>IF(buildings!F64="","NA",buildings!F64)</f>
        <v>34.709017639999999</v>
      </c>
      <c r="G64">
        <f>IF(buildings!G64="","NA",buildings!G64)</f>
        <v>0.56160235800000002</v>
      </c>
      <c r="H64">
        <f>IF(buildings!H64="","NA",buildings!H64)</f>
        <v>2.0007786639999998</v>
      </c>
      <c r="I64" t="str">
        <f>IF(buildings!I64="","NA",buildings!I64)</f>
        <v>NA</v>
      </c>
      <c r="J64">
        <f>IF(buildings!J64="","NA",buildings!J64)</f>
        <v>4.5334562930000004</v>
      </c>
      <c r="K64">
        <f>IF(buildings!K64="","NA",buildings!K64)</f>
        <v>0</v>
      </c>
      <c r="L64" t="str">
        <f>IF(buildings!L64="","NA",buildings!L64)</f>
        <v>NA</v>
      </c>
      <c r="M64">
        <f>IF(buildings!M64="","NA",buildings!M64)</f>
        <v>1392.047196</v>
      </c>
      <c r="N64">
        <f>IF(buildings!N64="","NA",buildings!N64)</f>
        <v>2.0997592999999998E-2</v>
      </c>
      <c r="O64">
        <f>IF(buildings!O64="","NA",buildings!O64)</f>
        <v>9.0189859420000005</v>
      </c>
      <c r="P64">
        <f>IF(buildings!P64="","NA",buildings!P64)</f>
        <v>20.225731660000001</v>
      </c>
      <c r="Q64">
        <f>IF(buildings!Q64="","NA",buildings!Q64)</f>
        <v>4.7443074259999998</v>
      </c>
      <c r="R64">
        <f>IF(buildings!R64="","NA",buildings!R64)</f>
        <v>1.1910873660000001</v>
      </c>
      <c r="S64">
        <f>IF(buildings!S64="","NA",buildings!S64)</f>
        <v>15.44853608</v>
      </c>
      <c r="T64" t="str">
        <f>IF(buildings!T64="","NA",buildings!T64)</f>
        <v>NA</v>
      </c>
      <c r="U64" t="str">
        <f>IF(buildings!U64="","NA",buildings!U64)</f>
        <v>NA</v>
      </c>
      <c r="V64">
        <f>IF(buildings!V64="","NA",buildings!V64)</f>
        <v>2.3278326960000002</v>
      </c>
      <c r="W64">
        <f>IF(buildings!W64="","NA",buildings!W64)</f>
        <v>6.4361689999999996</v>
      </c>
      <c r="X64">
        <f>IF(buildings!X64="","NA",buildings!X64)</f>
        <v>5.6899239999999998E-3</v>
      </c>
      <c r="Y64" t="str">
        <f>IF(buildings!Y64="","NA",buildings!Y64)</f>
        <v>NA</v>
      </c>
      <c r="Z64" t="str">
        <f>IF(buildings!Z64="","NA",buildings!Z64)</f>
        <v>NA</v>
      </c>
      <c r="AA64">
        <f>IF(buildings!AA64="","NA",buildings!AA64)</f>
        <v>2.999074384</v>
      </c>
      <c r="AB64">
        <f>IF(buildings!AB64="","NA",buildings!AB64)</f>
        <v>3.1862647910000002</v>
      </c>
      <c r="AC64">
        <f>IF(buildings!AC64="","NA",buildings!AC64)</f>
        <v>0.40974232700000002</v>
      </c>
      <c r="AD64" t="str">
        <f>IF(buildings!AD64="","NA",buildings!AD64)</f>
        <v>NA</v>
      </c>
      <c r="AE64">
        <f>IF(buildings!AE64="","NA",buildings!AE64)</f>
        <v>0.43030057599999999</v>
      </c>
      <c r="AF64" t="str">
        <f>IF(buildings!AF64="","NA",buildings!AF64)</f>
        <v>NA</v>
      </c>
      <c r="AG64" t="str">
        <f>IF(buildings!AG64="","NA",buildings!AG64)</f>
        <v>NA</v>
      </c>
      <c r="AH64">
        <f>IF(buildings!AH64="","NA",buildings!AH64)</f>
        <v>0</v>
      </c>
      <c r="AI64">
        <f>IF(buildings!AI64="","NA",buildings!AI64)</f>
        <v>0.32276064799999998</v>
      </c>
      <c r="AJ64" t="str">
        <f>IF(buildings!AJ64="","NA",buildings!AJ64)</f>
        <v>NA</v>
      </c>
      <c r="AK64" t="str">
        <f>IF(buildings!AK64="","NA",buildings!AK64)</f>
        <v>NA</v>
      </c>
      <c r="AL64" t="str">
        <f>IF(buildings!AL64="","NA",buildings!AL64)</f>
        <v>Case study RZ</v>
      </c>
      <c r="AM64">
        <f>IF(buildings!AM64="","NA",buildings!AM64)</f>
        <v>3.7</v>
      </c>
      <c r="AN64" t="str">
        <f>IF(buildings!AN64="","NA",buildings!AN64)</f>
        <v>commercial</v>
      </c>
      <c r="AO64" t="str">
        <f>IF(buildings!AO64="","NA",buildings!AO64)</f>
        <v>NA</v>
      </c>
      <c r="AP64" t="str">
        <f>IF(buildings!AP64="","NA",buildings!AP64)</f>
        <v>NULL</v>
      </c>
      <c r="AQ64" t="str">
        <f>IF(buildings!AQ64="","NA",buildings!AQ64)</f>
        <v>urban</v>
      </c>
      <c r="AR64" t="str">
        <f>IF(buildings!AR64="","NA",buildings!AR64)</f>
        <v>gross</v>
      </c>
      <c r="AS64" t="str">
        <f>IF(buildings!AS64="","NA",buildings!AS64)</f>
        <v>Kleemann, Fritz; Lederer, Jakob; Rechberger, Helmut; Fellner, Johann</v>
      </c>
      <c r="AT64">
        <f>IF(buildings!AT64="","NA",buildings!AT64)</f>
        <v>2016</v>
      </c>
      <c r="AU64" t="str">
        <f>IF(buildings!AU64="","NA",buildings!AU64)</f>
        <v>GIS‐based Analysis of Vienna's Material Stock in Buildings</v>
      </c>
      <c r="AV64" t="str">
        <f>IF(buildings!AV64="","NA",buildings!AV64)</f>
        <v>Journal of Industrial Ecology</v>
      </c>
      <c r="AW64" t="str">
        <f>IF(buildings!AW64="","NA",buildings!AW64)</f>
        <v>Copyright Elsevier</v>
      </c>
      <c r="AX64" t="str">
        <f>IF(buildings!AX64="","NA",buildings!AX64)</f>
        <v>10.1111/jiec.12446</v>
      </c>
      <c r="AY64" t="str">
        <f>IF(buildings!AY64="","NA",buildings!AY64)</f>
        <v>https://doi.org/10.1111/jiec.12446</v>
      </c>
      <c r="AZ64" t="str">
        <f>IF(buildings!AZ64="","NULL",buildings!AZ64)</f>
        <v>NULL</v>
      </c>
      <c r="BA64" t="str">
        <f>IF(buildings!BA64="","NULL",buildings!BA64)</f>
        <v xml:space="preserve">Personal communication by the author. Data based and converted from Kleemann et al. 2016. No. of floors calculated by author. </v>
      </c>
      <c r="BB64" t="str">
        <f>IF(buildings!BB64="","NULL",buildings!BB64)</f>
        <v>Summed "slag fill" and "mineral fill", "bricks" and "foamed clay bricks", "mineral wool" and "mineral wool board". Considered "cement asbestos" as "cement", "laminate" as "other".</v>
      </c>
      <c r="BC64" t="str">
        <f>IF(buildings!BC64="","NULL",buildings!BC64)</f>
        <v>NULL</v>
      </c>
      <c r="BD64" t="str">
        <f>IF(buildings!BD64="","NULL",buildings!BD64)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1995, Data: https://www.rug.nl/ggdc/historicaldevelopment/maddison/releases/maddison-project-database-2018. GDP: Data: https://esa.un.org/unpd/wup/Download, Urbanization_rate_2018.xls. Human Development Index: Not collected.</v>
      </c>
      <c r="BE64" t="str">
        <f>IF(buildings!BE64="","NULL",buildings!BE64)</f>
        <v>Heeren and Fishman</v>
      </c>
      <c r="BF64" t="str">
        <f>IF(buildings!BF64="","NULL",buildings!BF64)</f>
        <v>Europe</v>
      </c>
      <c r="BG64" t="str">
        <f>IF(buildings!BG64="","NULL",buildings!BG64)</f>
        <v>Cfb</v>
      </c>
      <c r="BH64">
        <f>IF(buildings!BH64="","NULL",buildings!BH64)</f>
        <v>5362</v>
      </c>
      <c r="BI64">
        <f>IF(buildings!BI64="","NULL",buildings!BI64)</f>
        <v>4169.8252499999999</v>
      </c>
      <c r="BJ64">
        <f>IF(buildings!BJ64="","NULL",buildings!BJ64)</f>
        <v>4470.8149999999996</v>
      </c>
      <c r="BK64">
        <f>IF(buildings!BK64="","NULL",buildings!BK64)</f>
        <v>77.550002500000005</v>
      </c>
      <c r="BL64">
        <f>IF(buildings!BL64="","NULL",buildings!BL64)</f>
        <v>99.559997499999994</v>
      </c>
      <c r="BM64">
        <f>IF(buildings!BM64="","NULL",buildings!BM64)</f>
        <v>82445</v>
      </c>
      <c r="BN64">
        <f>IF(buildings!BN64="","NULL",buildings!BN64)</f>
        <v>7568</v>
      </c>
      <c r="BO64" t="str">
        <f>IF(buildings!BO64="","NULL",buildings!BO64)</f>
        <v>NA</v>
      </c>
      <c r="BP64">
        <f>IF(buildings!BP64="","NULL",buildings!BP64)</f>
        <v>8015</v>
      </c>
      <c r="BQ64">
        <f>IF(buildings!BQ64="","NULL",buildings!BQ64)</f>
        <v>0.65300000000000002</v>
      </c>
      <c r="BR64">
        <f>IF(buildings!BR64="","NULL",buildings!BR64)</f>
        <v>0.61599999999999999</v>
      </c>
      <c r="BS64">
        <f>IF(buildings!BS64="","NULL",buildings!BS64)</f>
        <v>17362</v>
      </c>
      <c r="BT64">
        <f>IF(buildings!BT64="","NULL",buildings!BT64)</f>
        <v>31019</v>
      </c>
      <c r="BU64" t="str">
        <f>IF(buildings!BU64="","NULL",buildings!BU64)</f>
        <v>NULL</v>
      </c>
      <c r="BV64" t="str">
        <f>IF(buildings!BV64="","NULL",buildings!BV64)</f>
        <v>NULL</v>
      </c>
      <c r="BW64" t="str">
        <f>IF(buildings!BW64="","NULL",buildings!BW64)</f>
        <v>R32EU15</v>
      </c>
      <c r="BX64" t="str">
        <f>IF(buildings!BX64="","NULL",buildings!BX64)</f>
        <v>R5.2OECD</v>
      </c>
      <c r="BY64" t="str">
        <f>IF(buildings!BY64="","NULL",buildings!BY64)</f>
        <v>NR_unspecified</v>
      </c>
      <c r="BZ64" t="str">
        <f>IF(buildings!BZ64="","NULL",buildings!BZ64)</f>
        <v>Unspecified</v>
      </c>
      <c r="CA64" t="str">
        <f>IF(buildings!CA64="","NULL",buildings!CA64)</f>
        <v>Standard</v>
      </c>
      <c r="CB64" t="str">
        <f>IF(buildings!CB64="","NULL",buildings!CB64)</f>
        <v>real-world single case study</v>
      </c>
      <c r="CC64" t="str">
        <f>IF(buildings!CC64="","NULL",buildings!CC64)</f>
        <v>NR</v>
      </c>
      <c r="CD64" t="str">
        <f>IF(buildings!CD64="","NULL",buildings!CD64)</f>
        <v>U</v>
      </c>
      <c r="CE64" t="str">
        <f>IF(buildings!CE64="","NULL",buildings!CE64)</f>
        <v>OECD_EU15</v>
      </c>
    </row>
    <row r="65" spans="1:83">
      <c r="A65">
        <f>IF(buildings!A65="","NA",buildings!A65)</f>
        <v>63</v>
      </c>
      <c r="B65" t="str">
        <f>IF(buildings!B65="","NA",buildings!B65)</f>
        <v>Austria</v>
      </c>
      <c r="C65" t="str">
        <f>IF(buildings!C65="","NA",buildings!C65)</f>
        <v>Vienna</v>
      </c>
      <c r="D65">
        <f>IF(buildings!D65="","NA",buildings!D65)</f>
        <v>1997</v>
      </c>
      <c r="E65" t="str">
        <f>IF(buildings!E65="","NA",buildings!E65)</f>
        <v>NA</v>
      </c>
      <c r="F65">
        <f>IF(buildings!F65="","NA",buildings!F65)</f>
        <v>40.724500220000003</v>
      </c>
      <c r="G65">
        <f>IF(buildings!G65="","NA",buildings!G65)</f>
        <v>1.0425154590000001</v>
      </c>
      <c r="H65">
        <f>IF(buildings!H65="","NA",buildings!H65)</f>
        <v>0.94175744400000005</v>
      </c>
      <c r="I65" t="str">
        <f>IF(buildings!I65="","NA",buildings!I65)</f>
        <v>NA</v>
      </c>
      <c r="J65">
        <f>IF(buildings!J65="","NA",buildings!J65)</f>
        <v>2.6344512299999998</v>
      </c>
      <c r="K65" t="str">
        <f>IF(buildings!K65="","NA",buildings!K65)</f>
        <v>NA</v>
      </c>
      <c r="L65" t="str">
        <f>IF(buildings!L65="","NA",buildings!L65)</f>
        <v>NA</v>
      </c>
      <c r="M65">
        <f>IF(buildings!M65="","NA",buildings!M65)</f>
        <v>1330.261524</v>
      </c>
      <c r="N65" t="str">
        <f>IF(buildings!N65="","NA",buildings!N65)</f>
        <v>NA</v>
      </c>
      <c r="O65" t="str">
        <f>IF(buildings!O65="","NA",buildings!O65)</f>
        <v>NA</v>
      </c>
      <c r="P65" t="str">
        <f>IF(buildings!P65="","NA",buildings!P65)</f>
        <v>NA</v>
      </c>
      <c r="Q65" t="str">
        <f>IF(buildings!Q65="","NA",buildings!Q65)</f>
        <v>NA</v>
      </c>
      <c r="R65">
        <f>IF(buildings!R65="","NA",buildings!R65)</f>
        <v>2.3329014940000001</v>
      </c>
      <c r="S65">
        <f>IF(buildings!S65="","NA",buildings!S65)</f>
        <v>30.601400330000001</v>
      </c>
      <c r="T65" t="str">
        <f>IF(buildings!T65="","NA",buildings!T65)</f>
        <v>NA</v>
      </c>
      <c r="U65" t="str">
        <f>IF(buildings!U65="","NA",buildings!U65)</f>
        <v>NA</v>
      </c>
      <c r="V65">
        <f>IF(buildings!V65="","NA",buildings!V65)</f>
        <v>15.667339650000001</v>
      </c>
      <c r="W65" t="str">
        <f>IF(buildings!W65="","NA",buildings!W65)</f>
        <v>NA</v>
      </c>
      <c r="X65" t="str">
        <f>IF(buildings!X65="","NA",buildings!X65)</f>
        <v>NA</v>
      </c>
      <c r="Y65" t="str">
        <f>IF(buildings!Y65="","NA",buildings!Y65)</f>
        <v>NA</v>
      </c>
      <c r="Z65" t="str">
        <f>IF(buildings!Z65="","NA",buildings!Z65)</f>
        <v>NA</v>
      </c>
      <c r="AA65">
        <f>IF(buildings!AA65="","NA",buildings!AA65)</f>
        <v>3.5012547719999998</v>
      </c>
      <c r="AB65">
        <f>IF(buildings!AB65="","NA",buildings!AB65)</f>
        <v>2.1653173369999998</v>
      </c>
      <c r="AC65">
        <f>IF(buildings!AC65="","NA",buildings!AC65)</f>
        <v>3.5844172919999999</v>
      </c>
      <c r="AD65">
        <f>IF(buildings!AD65="","NA",buildings!AD65)</f>
        <v>1.632014547</v>
      </c>
      <c r="AE65">
        <f>IF(buildings!AE65="","NA",buildings!AE65)</f>
        <v>0.75167173700000001</v>
      </c>
      <c r="AF65" t="str">
        <f>IF(buildings!AF65="","NA",buildings!AF65)</f>
        <v>NA</v>
      </c>
      <c r="AG65" t="str">
        <f>IF(buildings!AG65="","NA",buildings!AG65)</f>
        <v>NA</v>
      </c>
      <c r="AH65" t="str">
        <f>IF(buildings!AH65="","NA",buildings!AH65)</f>
        <v>NA</v>
      </c>
      <c r="AI65">
        <f>IF(buildings!AI65="","NA",buildings!AI65)</f>
        <v>0.54464626299999996</v>
      </c>
      <c r="AJ65" t="str">
        <f>IF(buildings!AJ65="","NA",buildings!AJ65)</f>
        <v>NA</v>
      </c>
      <c r="AK65" t="str">
        <f>IF(buildings!AK65="","NA",buildings!AK65)</f>
        <v>NA</v>
      </c>
      <c r="AL65" t="str">
        <f>IF(buildings!AL65="","NA",buildings!AL65)</f>
        <v>Case study KES OP</v>
      </c>
      <c r="AM65">
        <f>IF(buildings!AM65="","NA",buildings!AM65)</f>
        <v>4.3</v>
      </c>
      <c r="AN65" t="str">
        <f>IF(buildings!AN65="","NA",buildings!AN65)</f>
        <v>commercial</v>
      </c>
      <c r="AO65" t="str">
        <f>IF(buildings!AO65="","NA",buildings!AO65)</f>
        <v>NA</v>
      </c>
      <c r="AP65" t="str">
        <f>IF(buildings!AP65="","NA",buildings!AP65)</f>
        <v>NULL</v>
      </c>
      <c r="AQ65" t="str">
        <f>IF(buildings!AQ65="","NA",buildings!AQ65)</f>
        <v>urban</v>
      </c>
      <c r="AR65" t="str">
        <f>IF(buildings!AR65="","NA",buildings!AR65)</f>
        <v>gross</v>
      </c>
      <c r="AS65" t="str">
        <f>IF(buildings!AS65="","NA",buildings!AS65)</f>
        <v>Kleemann, Fritz; Lederer, Jakob; Rechberger, Helmut; Fellner, Johann</v>
      </c>
      <c r="AT65">
        <f>IF(buildings!AT65="","NA",buildings!AT65)</f>
        <v>2016</v>
      </c>
      <c r="AU65" t="str">
        <f>IF(buildings!AU65="","NA",buildings!AU65)</f>
        <v>GIS‐based Analysis of Vienna's Material Stock in Buildings</v>
      </c>
      <c r="AV65" t="str">
        <f>IF(buildings!AV65="","NA",buildings!AV65)</f>
        <v>Journal of Industrial Ecology</v>
      </c>
      <c r="AW65" t="str">
        <f>IF(buildings!AW65="","NA",buildings!AW65)</f>
        <v>Copyright Elsevier</v>
      </c>
      <c r="AX65" t="str">
        <f>IF(buildings!AX65="","NA",buildings!AX65)</f>
        <v>10.1111/jiec.12446</v>
      </c>
      <c r="AY65" t="str">
        <f>IF(buildings!AY65="","NA",buildings!AY65)</f>
        <v>https://doi.org/10.1111/jiec.12446</v>
      </c>
      <c r="AZ65" t="str">
        <f>IF(buildings!AZ65="","NULL",buildings!AZ65)</f>
        <v>NULL</v>
      </c>
      <c r="BA65" t="str">
        <f>IF(buildings!BA65="","NULL",buildings!BA65)</f>
        <v xml:space="preserve">Personal communication by the author. Data based and converted from Kleemann et al. 2016. No. of floors calculated by author. </v>
      </c>
      <c r="BB65" t="str">
        <f>IF(buildings!BB65="","NULL",buildings!BB65)</f>
        <v>Summed "slag fill" and "mineral fill", "bricks" and "foamed clay bricks", "mineral wool" and "mineral wool board". Considered "cement asbestos" as "cement", "laminate" as "other".</v>
      </c>
      <c r="BC65" t="str">
        <f>IF(buildings!BC65="","NULL",buildings!BC65)</f>
        <v>NULL</v>
      </c>
      <c r="BD65" t="str">
        <f>IF(buildings!BD65="","NULL",buildings!BD65)</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65" t="str">
        <f>IF(buildings!BE65="","NULL",buildings!BE65)</f>
        <v>Heeren and Fishman</v>
      </c>
      <c r="BF65" t="str">
        <f>IF(buildings!BF65="","NULL",buildings!BF65)</f>
        <v>Europe</v>
      </c>
      <c r="BG65" t="str">
        <f>IF(buildings!BG65="","NULL",buildings!BG65)</f>
        <v>Cfb</v>
      </c>
      <c r="BH65">
        <f>IF(buildings!BH65="","NULL",buildings!BH65)</f>
        <v>5362</v>
      </c>
      <c r="BI65">
        <f>IF(buildings!BI65="","NULL",buildings!BI65)</f>
        <v>4470.8149999999996</v>
      </c>
      <c r="BJ65">
        <f>IF(buildings!BJ65="","NULL",buildings!BJ65)</f>
        <v>4651.6097499999996</v>
      </c>
      <c r="BK65">
        <f>IF(buildings!BK65="","NULL",buildings!BK65)</f>
        <v>99.559997499999994</v>
      </c>
      <c r="BL65">
        <f>IF(buildings!BL65="","NULL",buildings!BL65)</f>
        <v>163.375</v>
      </c>
      <c r="BM65">
        <f>IF(buildings!BM65="","NULL",buildings!BM65)</f>
        <v>82445</v>
      </c>
      <c r="BN65">
        <f>IF(buildings!BN65="","NULL",buildings!BN65)</f>
        <v>8015</v>
      </c>
      <c r="BO65" t="str">
        <f>IF(buildings!BO65="","NULL",buildings!BO65)</f>
        <v>NA</v>
      </c>
      <c r="BP65">
        <f>IF(buildings!BP65="","NULL",buildings!BP65)</f>
        <v>8780</v>
      </c>
      <c r="BQ65">
        <f>IF(buildings!BQ65="","NULL",buildings!BQ65)</f>
        <v>0.61599999999999999</v>
      </c>
      <c r="BR65">
        <f>IF(buildings!BR65="","NULL",buildings!BR65)</f>
        <v>0.58699999999999997</v>
      </c>
      <c r="BS65">
        <f>IF(buildings!BS65="","NULL",buildings!BS65)</f>
        <v>31019</v>
      </c>
      <c r="BT65">
        <f>IF(buildings!BT65="","NULL",buildings!BT65)</f>
        <v>45010</v>
      </c>
      <c r="BU65" t="str">
        <f>IF(buildings!BU65="","NULL",buildings!BU65)</f>
        <v>NULL</v>
      </c>
      <c r="BV65" t="str">
        <f>IF(buildings!BV65="","NULL",buildings!BV65)</f>
        <v>NULL</v>
      </c>
      <c r="BW65" t="str">
        <f>IF(buildings!BW65="","NULL",buildings!BW65)</f>
        <v>R32EU15</v>
      </c>
      <c r="BX65" t="str">
        <f>IF(buildings!BX65="","NULL",buildings!BX65)</f>
        <v>R5.2OECD</v>
      </c>
      <c r="BY65" t="str">
        <f>IF(buildings!BY65="","NULL",buildings!BY65)</f>
        <v>NR_unspecified</v>
      </c>
      <c r="BZ65" t="str">
        <f>IF(buildings!BZ65="","NULL",buildings!BZ65)</f>
        <v>Unspecified</v>
      </c>
      <c r="CA65" t="str">
        <f>IF(buildings!CA65="","NULL",buildings!CA65)</f>
        <v>Standard</v>
      </c>
      <c r="CB65" t="str">
        <f>IF(buildings!CB65="","NULL",buildings!CB65)</f>
        <v>real-world single case study</v>
      </c>
      <c r="CC65" t="str">
        <f>IF(buildings!CC65="","NULL",buildings!CC65)</f>
        <v>NR</v>
      </c>
      <c r="CD65" t="str">
        <f>IF(buildings!CD65="","NULL",buildings!CD65)</f>
        <v>U</v>
      </c>
      <c r="CE65" t="str">
        <f>IF(buildings!CE65="","NULL",buildings!CE65)</f>
        <v>OECD_EU15</v>
      </c>
    </row>
    <row r="66" spans="1:83">
      <c r="A66">
        <f>IF(buildings!A66="","NA",buildings!A66)</f>
        <v>64</v>
      </c>
      <c r="B66" t="str">
        <f>IF(buildings!B66="","NA",buildings!B66)</f>
        <v>Austria</v>
      </c>
      <c r="C66" t="str">
        <f>IF(buildings!C66="","NA",buildings!C66)</f>
        <v>Vienna</v>
      </c>
      <c r="D66">
        <f>IF(buildings!D66="","NA",buildings!D66)</f>
        <v>1997</v>
      </c>
      <c r="E66" t="str">
        <f>IF(buildings!E66="","NA",buildings!E66)</f>
        <v>NA</v>
      </c>
      <c r="F66">
        <f>IF(buildings!F66="","NA",buildings!F66)</f>
        <v>15.14369845</v>
      </c>
      <c r="G66">
        <f>IF(buildings!G66="","NA",buildings!G66)</f>
        <v>9.9642601999999997E-2</v>
      </c>
      <c r="H66">
        <f>IF(buildings!H66="","NA",buildings!H66)</f>
        <v>0.99245026000000003</v>
      </c>
      <c r="I66">
        <f>IF(buildings!I66="","NA",buildings!I66)</f>
        <v>3.3986929999999999E-3</v>
      </c>
      <c r="J66">
        <f>IF(buildings!J66="","NA",buildings!J66)</f>
        <v>55.652762979999999</v>
      </c>
      <c r="K66" t="str">
        <f>IF(buildings!K66="","NA",buildings!K66)</f>
        <v>NA</v>
      </c>
      <c r="L66" t="str">
        <f>IF(buildings!L66="","NA",buildings!L66)</f>
        <v>NA</v>
      </c>
      <c r="M66">
        <f>IF(buildings!M66="","NA",buildings!M66)</f>
        <v>460.55098040000001</v>
      </c>
      <c r="N66" t="str">
        <f>IF(buildings!N66="","NA",buildings!N66)</f>
        <v>NA</v>
      </c>
      <c r="O66" t="str">
        <f>IF(buildings!O66="","NA",buildings!O66)</f>
        <v>NA</v>
      </c>
      <c r="P66">
        <f>IF(buildings!P66="","NA",buildings!P66)</f>
        <v>35.336470589999998</v>
      </c>
      <c r="Q66">
        <f>IF(buildings!Q66="","NA",buildings!Q66)</f>
        <v>8.2888017430000005</v>
      </c>
      <c r="R66">
        <f>IF(buildings!R66="","NA",buildings!R66)</f>
        <v>16.13677513</v>
      </c>
      <c r="S66">
        <f>IF(buildings!S66="","NA",buildings!S66)</f>
        <v>10.0316083</v>
      </c>
      <c r="T66" t="str">
        <f>IF(buildings!T66="","NA",buildings!T66)</f>
        <v>NA</v>
      </c>
      <c r="U66" t="str">
        <f>IF(buildings!U66="","NA",buildings!U66)</f>
        <v>NA</v>
      </c>
      <c r="V66" t="str">
        <f>IF(buildings!V66="","NA",buildings!V66)</f>
        <v>NA</v>
      </c>
      <c r="W66">
        <f>IF(buildings!W66="","NA",buildings!W66)</f>
        <v>2.1337440249999999</v>
      </c>
      <c r="X66" t="str">
        <f>IF(buildings!X66="","NA",buildings!X66)</f>
        <v>NA</v>
      </c>
      <c r="Y66" t="str">
        <f>IF(buildings!Y66="","NA",buildings!Y66)</f>
        <v>NA</v>
      </c>
      <c r="Z66" t="str">
        <f>IF(buildings!Z66="","NA",buildings!Z66)</f>
        <v>NA</v>
      </c>
      <c r="AA66">
        <f>IF(buildings!AA66="","NA",buildings!AA66)</f>
        <v>1.1500526129999999</v>
      </c>
      <c r="AB66">
        <f>IF(buildings!AB66="","NA",buildings!AB66)</f>
        <v>2.1007036800000001</v>
      </c>
      <c r="AC66">
        <f>IF(buildings!AC66="","NA",buildings!AC66)</f>
        <v>1.8877216670000001</v>
      </c>
      <c r="AD66" t="str">
        <f>IF(buildings!AD66="","NA",buildings!AD66)</f>
        <v>NA</v>
      </c>
      <c r="AE66" t="str">
        <f>IF(buildings!AE66="","NA",buildings!AE66)</f>
        <v>NA</v>
      </c>
      <c r="AF66" t="str">
        <f>IF(buildings!AF66="","NA",buildings!AF66)</f>
        <v>NA</v>
      </c>
      <c r="AG66" t="str">
        <f>IF(buildings!AG66="","NA",buildings!AG66)</f>
        <v>NA</v>
      </c>
      <c r="AH66" t="str">
        <f>IF(buildings!AH66="","NA",buildings!AH66)</f>
        <v>NA</v>
      </c>
      <c r="AI66">
        <f>IF(buildings!AI66="","NA",buildings!AI66)</f>
        <v>4.7479357599999998</v>
      </c>
      <c r="AJ66" t="str">
        <f>IF(buildings!AJ66="","NA",buildings!AJ66)</f>
        <v>NA</v>
      </c>
      <c r="AK66" t="str">
        <f>IF(buildings!AK66="","NA",buildings!AK66)</f>
        <v>NA</v>
      </c>
      <c r="AL66" t="str">
        <f>IF(buildings!AL66="","NA",buildings!AL66)</f>
        <v>Construction files (nr. 6)</v>
      </c>
      <c r="AM66">
        <f>IF(buildings!AM66="","NA",buildings!AM66)</f>
        <v>3.4</v>
      </c>
      <c r="AN66" t="str">
        <f>IF(buildings!AN66="","NA",buildings!AN66)</f>
        <v>commercial</v>
      </c>
      <c r="AO66" t="str">
        <f>IF(buildings!AO66="","NA",buildings!AO66)</f>
        <v>NA</v>
      </c>
      <c r="AP66" t="str">
        <f>IF(buildings!AP66="","NA",buildings!AP66)</f>
        <v>NULL</v>
      </c>
      <c r="AQ66" t="str">
        <f>IF(buildings!AQ66="","NA",buildings!AQ66)</f>
        <v>urban</v>
      </c>
      <c r="AR66" t="str">
        <f>IF(buildings!AR66="","NA",buildings!AR66)</f>
        <v>gross</v>
      </c>
      <c r="AS66" t="str">
        <f>IF(buildings!AS66="","NA",buildings!AS66)</f>
        <v>Kleemann, Fritz; Lederer, Jakob; Rechberger, Helmut; Fellner, Johann</v>
      </c>
      <c r="AT66">
        <f>IF(buildings!AT66="","NA",buildings!AT66)</f>
        <v>2016</v>
      </c>
      <c r="AU66" t="str">
        <f>IF(buildings!AU66="","NA",buildings!AU66)</f>
        <v>GIS‐based Analysis of Vienna's Material Stock in Buildings</v>
      </c>
      <c r="AV66" t="str">
        <f>IF(buildings!AV66="","NA",buildings!AV66)</f>
        <v>Journal of Industrial Ecology</v>
      </c>
      <c r="AW66" t="str">
        <f>IF(buildings!AW66="","NA",buildings!AW66)</f>
        <v>Copyright Elsevier</v>
      </c>
      <c r="AX66" t="str">
        <f>IF(buildings!AX66="","NA",buildings!AX66)</f>
        <v>10.1111/jiec.12446</v>
      </c>
      <c r="AY66" t="str">
        <f>IF(buildings!AY66="","NA",buildings!AY66)</f>
        <v>https://doi.org/10.1111/jiec.12446</v>
      </c>
      <c r="AZ66" t="str">
        <f>IF(buildings!AZ66="","NULL",buildings!AZ66)</f>
        <v>NULL</v>
      </c>
      <c r="BA66" t="str">
        <f>IF(buildings!BA66="","NULL",buildings!BA66)</f>
        <v xml:space="preserve">Personal communication by the author. Data based and converted from Kleemann et al. 2016. No. of floors calculated by author. </v>
      </c>
      <c r="BB66" t="str">
        <f>IF(buildings!BB66="","NULL",buildings!BB66)</f>
        <v>Summed "slag fill" and "mineral fill", "bricks" and "foamed clay bricks", "mineral wool" and "mineral wool board". Considered "cement asbestos" as "cement", "laminate" as "other".</v>
      </c>
      <c r="BC66" t="str">
        <f>IF(buildings!BC66="","NULL",buildings!BC66)</f>
        <v>NULL</v>
      </c>
      <c r="BD66" t="str">
        <f>IF(buildings!BD66="","NULL",buildings!BD66)</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66" t="str">
        <f>IF(buildings!BE66="","NULL",buildings!BE66)</f>
        <v>Heeren and Fishman</v>
      </c>
      <c r="BF66" t="str">
        <f>IF(buildings!BF66="","NULL",buildings!BF66)</f>
        <v>Europe</v>
      </c>
      <c r="BG66" t="str">
        <f>IF(buildings!BG66="","NULL",buildings!BG66)</f>
        <v>Cfb</v>
      </c>
      <c r="BH66">
        <f>IF(buildings!BH66="","NULL",buildings!BH66)</f>
        <v>5362</v>
      </c>
      <c r="BI66">
        <f>IF(buildings!BI66="","NULL",buildings!BI66)</f>
        <v>4470.8149999999996</v>
      </c>
      <c r="BJ66">
        <f>IF(buildings!BJ66="","NULL",buildings!BJ66)</f>
        <v>4651.6097499999996</v>
      </c>
      <c r="BK66">
        <f>IF(buildings!BK66="","NULL",buildings!BK66)</f>
        <v>99.559997499999994</v>
      </c>
      <c r="BL66">
        <f>IF(buildings!BL66="","NULL",buildings!BL66)</f>
        <v>163.375</v>
      </c>
      <c r="BM66">
        <f>IF(buildings!BM66="","NULL",buildings!BM66)</f>
        <v>82445</v>
      </c>
      <c r="BN66">
        <f>IF(buildings!BN66="","NULL",buildings!BN66)</f>
        <v>8015</v>
      </c>
      <c r="BO66" t="str">
        <f>IF(buildings!BO66="","NULL",buildings!BO66)</f>
        <v>NA</v>
      </c>
      <c r="BP66">
        <f>IF(buildings!BP66="","NULL",buildings!BP66)</f>
        <v>8780</v>
      </c>
      <c r="BQ66">
        <f>IF(buildings!BQ66="","NULL",buildings!BQ66)</f>
        <v>0.61599999999999999</v>
      </c>
      <c r="BR66">
        <f>IF(buildings!BR66="","NULL",buildings!BR66)</f>
        <v>0.58699999999999997</v>
      </c>
      <c r="BS66">
        <f>IF(buildings!BS66="","NULL",buildings!BS66)</f>
        <v>31019</v>
      </c>
      <c r="BT66">
        <f>IF(buildings!BT66="","NULL",buildings!BT66)</f>
        <v>45010</v>
      </c>
      <c r="BU66" t="str">
        <f>IF(buildings!BU66="","NULL",buildings!BU66)</f>
        <v>NULL</v>
      </c>
      <c r="BV66" t="str">
        <f>IF(buildings!BV66="","NULL",buildings!BV66)</f>
        <v>NULL</v>
      </c>
      <c r="BW66" t="str">
        <f>IF(buildings!BW66="","NULL",buildings!BW66)</f>
        <v>R32EU15</v>
      </c>
      <c r="BX66" t="str">
        <f>IF(buildings!BX66="","NULL",buildings!BX66)</f>
        <v>R5.2OECD</v>
      </c>
      <c r="BY66" t="str">
        <f>IF(buildings!BY66="","NULL",buildings!BY66)</f>
        <v>NR_unspecified</v>
      </c>
      <c r="BZ66" t="str">
        <f>IF(buildings!BZ66="","NULL",buildings!BZ66)</f>
        <v>Unspecified</v>
      </c>
      <c r="CA66" t="str">
        <f>IF(buildings!CA66="","NULL",buildings!CA66)</f>
        <v>Standard</v>
      </c>
      <c r="CB66" t="str">
        <f>IF(buildings!CB66="","NULL",buildings!CB66)</f>
        <v>real-world single case study</v>
      </c>
      <c r="CC66" t="str">
        <f>IF(buildings!CC66="","NULL",buildings!CC66)</f>
        <v>NR</v>
      </c>
      <c r="CD66" t="str">
        <f>IF(buildings!CD66="","NULL",buildings!CD66)</f>
        <v>U</v>
      </c>
      <c r="CE66" t="str">
        <f>IF(buildings!CE66="","NULL",buildings!CE66)</f>
        <v>OECD_EU15</v>
      </c>
    </row>
    <row r="67" spans="1:83">
      <c r="A67">
        <f>IF(buildings!A67="","NA",buildings!A67)</f>
        <v>65</v>
      </c>
      <c r="B67" t="str">
        <f>IF(buildings!B67="","NA",buildings!B67)</f>
        <v>Austria</v>
      </c>
      <c r="C67" t="str">
        <f>IF(buildings!C67="","NA",buildings!C67)</f>
        <v>Vienna</v>
      </c>
      <c r="D67">
        <f>IF(buildings!D67="","NA",buildings!D67)</f>
        <v>1997</v>
      </c>
      <c r="E67" t="str">
        <f>IF(buildings!E67="","NA",buildings!E67)</f>
        <v>NA</v>
      </c>
      <c r="F67">
        <f>IF(buildings!F67="","NA",buildings!F67)</f>
        <v>55.462517200000001</v>
      </c>
      <c r="G67">
        <f>IF(buildings!G67="","NA",buildings!G67)</f>
        <v>0.14658959799999999</v>
      </c>
      <c r="H67">
        <f>IF(buildings!H67="","NA",buildings!H67)</f>
        <v>0.68910817800000002</v>
      </c>
      <c r="I67">
        <f>IF(buildings!I67="","NA",buildings!I67)</f>
        <v>5.0000000000000001E-3</v>
      </c>
      <c r="J67">
        <f>IF(buildings!J67="","NA",buildings!J67)</f>
        <v>4.2089467819999999</v>
      </c>
      <c r="K67" t="str">
        <f>IF(buildings!K67="","NA",buildings!K67)</f>
        <v>NA</v>
      </c>
      <c r="L67" t="str">
        <f>IF(buildings!L67="","NA",buildings!L67)</f>
        <v>NA</v>
      </c>
      <c r="M67">
        <f>IF(buildings!M67="","NA",buildings!M67)</f>
        <v>2106.4968610000001</v>
      </c>
      <c r="N67" t="str">
        <f>IF(buildings!N67="","NA",buildings!N67)</f>
        <v>NA</v>
      </c>
      <c r="O67" t="str">
        <f>IF(buildings!O67="","NA",buildings!O67)</f>
        <v>NA</v>
      </c>
      <c r="P67">
        <f>IF(buildings!P67="","NA",buildings!P67)</f>
        <v>9.1352195120000008</v>
      </c>
      <c r="Q67">
        <f>IF(buildings!Q67="","NA",buildings!Q67)</f>
        <v>62.946731710000002</v>
      </c>
      <c r="R67">
        <f>IF(buildings!R67="","NA",buildings!R67)</f>
        <v>5.975903003</v>
      </c>
      <c r="S67">
        <f>IF(buildings!S67="","NA",buildings!S67)</f>
        <v>2.5609345029999999</v>
      </c>
      <c r="T67" t="str">
        <f>IF(buildings!T67="","NA",buildings!T67)</f>
        <v>NA</v>
      </c>
      <c r="U67" t="str">
        <f>IF(buildings!U67="","NA",buildings!U67)</f>
        <v>NA</v>
      </c>
      <c r="V67">
        <f>IF(buildings!V67="","NA",buildings!V67)</f>
        <v>6.0609756099999998</v>
      </c>
      <c r="W67">
        <f>IF(buildings!W67="","NA",buildings!W67)</f>
        <v>3.1390657289999999</v>
      </c>
      <c r="X67" t="str">
        <f>IF(buildings!X67="","NA",buildings!X67)</f>
        <v>NA</v>
      </c>
      <c r="Y67" t="str">
        <f>IF(buildings!Y67="","NA",buildings!Y67)</f>
        <v>NA</v>
      </c>
      <c r="Z67" t="str">
        <f>IF(buildings!Z67="","NA",buildings!Z67)</f>
        <v>NA</v>
      </c>
      <c r="AA67">
        <f>IF(buildings!AA67="","NA",buildings!AA67)</f>
        <v>1.6919043250000001</v>
      </c>
      <c r="AB67">
        <f>IF(buildings!AB67="","NA",buildings!AB67)</f>
        <v>4.3872861910000003</v>
      </c>
      <c r="AC67">
        <f>IF(buildings!AC67="","NA",buildings!AC67)</f>
        <v>4.6459298049999997</v>
      </c>
      <c r="AD67" t="str">
        <f>IF(buildings!AD67="","NA",buildings!AD67)</f>
        <v>NA</v>
      </c>
      <c r="AE67" t="str">
        <f>IF(buildings!AE67="","NA",buildings!AE67)</f>
        <v>NA</v>
      </c>
      <c r="AF67" t="str">
        <f>IF(buildings!AF67="","NA",buildings!AF67)</f>
        <v>NA</v>
      </c>
      <c r="AG67" t="str">
        <f>IF(buildings!AG67="","NA",buildings!AG67)</f>
        <v>NA</v>
      </c>
      <c r="AH67" t="str">
        <f>IF(buildings!AH67="","NA",buildings!AH67)</f>
        <v>NA</v>
      </c>
      <c r="AI67">
        <f>IF(buildings!AI67="","NA",buildings!AI67)</f>
        <v>1.1951806009999999</v>
      </c>
      <c r="AJ67" t="str">
        <f>IF(buildings!AJ67="","NA",buildings!AJ67)</f>
        <v>NA</v>
      </c>
      <c r="AK67" t="str">
        <f>IF(buildings!AK67="","NA",buildings!AK67)</f>
        <v>NA</v>
      </c>
      <c r="AL67" t="str">
        <f>IF(buildings!AL67="","NA",buildings!AL67)</f>
        <v>Construction files (nr. 64)</v>
      </c>
      <c r="AM67">
        <f>IF(buildings!AM67="","NA",buildings!AM67)</f>
        <v>5</v>
      </c>
      <c r="AN67" t="str">
        <f>IF(buildings!AN67="","NA",buildings!AN67)</f>
        <v>commercial</v>
      </c>
      <c r="AO67" t="str">
        <f>IF(buildings!AO67="","NA",buildings!AO67)</f>
        <v>NA</v>
      </c>
      <c r="AP67" t="str">
        <f>IF(buildings!AP67="","NA",buildings!AP67)</f>
        <v>NULL</v>
      </c>
      <c r="AQ67" t="str">
        <f>IF(buildings!AQ67="","NA",buildings!AQ67)</f>
        <v>urban</v>
      </c>
      <c r="AR67" t="str">
        <f>IF(buildings!AR67="","NA",buildings!AR67)</f>
        <v>gross</v>
      </c>
      <c r="AS67" t="str">
        <f>IF(buildings!AS67="","NA",buildings!AS67)</f>
        <v>Kleemann, Fritz; Lederer, Jakob; Rechberger, Helmut; Fellner, Johann</v>
      </c>
      <c r="AT67">
        <f>IF(buildings!AT67="","NA",buildings!AT67)</f>
        <v>2016</v>
      </c>
      <c r="AU67" t="str">
        <f>IF(buildings!AU67="","NA",buildings!AU67)</f>
        <v>GIS‐based Analysis of Vienna's Material Stock in Buildings</v>
      </c>
      <c r="AV67" t="str">
        <f>IF(buildings!AV67="","NA",buildings!AV67)</f>
        <v>Journal of Industrial Ecology</v>
      </c>
      <c r="AW67" t="str">
        <f>IF(buildings!AW67="","NA",buildings!AW67)</f>
        <v>Copyright Elsevier</v>
      </c>
      <c r="AX67" t="str">
        <f>IF(buildings!AX67="","NA",buildings!AX67)</f>
        <v>10.1111/jiec.12446</v>
      </c>
      <c r="AY67" t="str">
        <f>IF(buildings!AY67="","NA",buildings!AY67)</f>
        <v>https://doi.org/10.1111/jiec.12446</v>
      </c>
      <c r="AZ67" t="str">
        <f>IF(buildings!AZ67="","NULL",buildings!AZ67)</f>
        <v>NULL</v>
      </c>
      <c r="BA67" t="str">
        <f>IF(buildings!BA67="","NULL",buildings!BA67)</f>
        <v xml:space="preserve">Personal communication by the author. Data based and converted from Kleemann et al. 2016. No. of floors calculated by author. </v>
      </c>
      <c r="BB67" t="str">
        <f>IF(buildings!BB67="","NULL",buildings!BB67)</f>
        <v>Summed "slag fill" and "mineral fill", "bricks" and "foamed clay bricks", "mineral wool" and "mineral wool board". Considered "cement asbestos" as "cement", "laminate" as "other".</v>
      </c>
      <c r="BC67" t="str">
        <f>IF(buildings!BC67="","NULL",buildings!BC67)</f>
        <v>NULL</v>
      </c>
      <c r="BD67" t="str">
        <f>IF(buildings!BD67="","NULL",buildings!BD67)</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67" t="str">
        <f>IF(buildings!BE67="","NULL",buildings!BE67)</f>
        <v>Heeren and Fishman</v>
      </c>
      <c r="BF67" t="str">
        <f>IF(buildings!BF67="","NULL",buildings!BF67)</f>
        <v>Europe</v>
      </c>
      <c r="BG67" t="str">
        <f>IF(buildings!BG67="","NULL",buildings!BG67)</f>
        <v>Cfb</v>
      </c>
      <c r="BH67">
        <f>IF(buildings!BH67="","NULL",buildings!BH67)</f>
        <v>5362</v>
      </c>
      <c r="BI67">
        <f>IF(buildings!BI67="","NULL",buildings!BI67)</f>
        <v>4470.8149999999996</v>
      </c>
      <c r="BJ67">
        <f>IF(buildings!BJ67="","NULL",buildings!BJ67)</f>
        <v>4651.6097499999996</v>
      </c>
      <c r="BK67">
        <f>IF(buildings!BK67="","NULL",buildings!BK67)</f>
        <v>99.559997499999994</v>
      </c>
      <c r="BL67">
        <f>IF(buildings!BL67="","NULL",buildings!BL67)</f>
        <v>163.375</v>
      </c>
      <c r="BM67">
        <f>IF(buildings!BM67="","NULL",buildings!BM67)</f>
        <v>82445</v>
      </c>
      <c r="BN67">
        <f>IF(buildings!BN67="","NULL",buildings!BN67)</f>
        <v>8015</v>
      </c>
      <c r="BO67" t="str">
        <f>IF(buildings!BO67="","NULL",buildings!BO67)</f>
        <v>NA</v>
      </c>
      <c r="BP67">
        <f>IF(buildings!BP67="","NULL",buildings!BP67)</f>
        <v>8780</v>
      </c>
      <c r="BQ67">
        <f>IF(buildings!BQ67="","NULL",buildings!BQ67)</f>
        <v>0.61599999999999999</v>
      </c>
      <c r="BR67">
        <f>IF(buildings!BR67="","NULL",buildings!BR67)</f>
        <v>0.58699999999999997</v>
      </c>
      <c r="BS67">
        <f>IF(buildings!BS67="","NULL",buildings!BS67)</f>
        <v>31019</v>
      </c>
      <c r="BT67">
        <f>IF(buildings!BT67="","NULL",buildings!BT67)</f>
        <v>45010</v>
      </c>
      <c r="BU67" t="str">
        <f>IF(buildings!BU67="","NULL",buildings!BU67)</f>
        <v>NULL</v>
      </c>
      <c r="BV67" t="str">
        <f>IF(buildings!BV67="","NULL",buildings!BV67)</f>
        <v>NULL</v>
      </c>
      <c r="BW67" t="str">
        <f>IF(buildings!BW67="","NULL",buildings!BW67)</f>
        <v>R32EU15</v>
      </c>
      <c r="BX67" t="str">
        <f>IF(buildings!BX67="","NULL",buildings!BX67)</f>
        <v>R5.2OECD</v>
      </c>
      <c r="BY67" t="str">
        <f>IF(buildings!BY67="","NULL",buildings!BY67)</f>
        <v>NR_unspecified</v>
      </c>
      <c r="BZ67" t="str">
        <f>IF(buildings!BZ67="","NULL",buildings!BZ67)</f>
        <v>Unspecified</v>
      </c>
      <c r="CA67" t="str">
        <f>IF(buildings!CA67="","NULL",buildings!CA67)</f>
        <v>Standard</v>
      </c>
      <c r="CB67" t="str">
        <f>IF(buildings!CB67="","NULL",buildings!CB67)</f>
        <v>real-world single case study</v>
      </c>
      <c r="CC67" t="str">
        <f>IF(buildings!CC67="","NULL",buildings!CC67)</f>
        <v>NR</v>
      </c>
      <c r="CD67" t="str">
        <f>IF(buildings!CD67="","NULL",buildings!CD67)</f>
        <v>U</v>
      </c>
      <c r="CE67" t="str">
        <f>IF(buildings!CE67="","NULL",buildings!CE67)</f>
        <v>OECD_EU15</v>
      </c>
    </row>
    <row r="68" spans="1:83">
      <c r="A68">
        <f>IF(buildings!A68="","NA",buildings!A68)</f>
        <v>66</v>
      </c>
      <c r="B68" t="str">
        <f>IF(buildings!B68="","NA",buildings!B68)</f>
        <v>Austria</v>
      </c>
      <c r="C68" t="str">
        <f>IF(buildings!C68="","NA",buildings!C68)</f>
        <v>Vienna</v>
      </c>
      <c r="D68" t="str">
        <f>IF(buildings!D68="","NA",buildings!D68)</f>
        <v>NA</v>
      </c>
      <c r="E68">
        <f>IF(buildings!E68="","NA",buildings!E68)</f>
        <v>1946</v>
      </c>
      <c r="F68">
        <f>IF(buildings!F68="","NA",buildings!F68)</f>
        <v>31.066067589999999</v>
      </c>
      <c r="G68">
        <f>IF(buildings!G68="","NA",buildings!G68)</f>
        <v>1.0353171E-2</v>
      </c>
      <c r="H68">
        <f>IF(buildings!H68="","NA",buildings!H68)</f>
        <v>0.148588372</v>
      </c>
      <c r="I68" t="str">
        <f>IF(buildings!I68="","NA",buildings!I68)</f>
        <v>NA</v>
      </c>
      <c r="J68">
        <f>IF(buildings!J68="","NA",buildings!J68)</f>
        <v>19.422643650000001</v>
      </c>
      <c r="K68" t="str">
        <f>IF(buildings!K68="","NA",buildings!K68)</f>
        <v>NA</v>
      </c>
      <c r="L68" t="str">
        <f>IF(buildings!L68="","NA",buildings!L68)</f>
        <v>NA</v>
      </c>
      <c r="M68">
        <f>IF(buildings!M68="","NA",buildings!M68)</f>
        <v>240.90676769999999</v>
      </c>
      <c r="N68">
        <f>IF(buildings!N68="","NA",buildings!N68)</f>
        <v>0.77684587500000002</v>
      </c>
      <c r="O68" t="str">
        <f>IF(buildings!O68="","NA",buildings!O68)</f>
        <v>NA</v>
      </c>
      <c r="P68">
        <f>IF(buildings!P68="","NA",buildings!P68)</f>
        <v>910.96531679999998</v>
      </c>
      <c r="Q68">
        <f>IF(buildings!Q68="","NA",buildings!Q68)</f>
        <v>215.19859149999999</v>
      </c>
      <c r="R68">
        <f>IF(buildings!R68="","NA",buildings!R68)</f>
        <v>0.25178448599999997</v>
      </c>
      <c r="S68" t="str">
        <f>IF(buildings!S68="","NA",buildings!S68)</f>
        <v>NA</v>
      </c>
      <c r="T68" t="str">
        <f>IF(buildings!T68="","NA",buildings!T68)</f>
        <v>NA</v>
      </c>
      <c r="U68" t="str">
        <f>IF(buildings!U68="","NA",buildings!U68)</f>
        <v>NA</v>
      </c>
      <c r="V68">
        <f>IF(buildings!V68="","NA",buildings!V68)</f>
        <v>0.77684587500000002</v>
      </c>
      <c r="W68" t="str">
        <f>IF(buildings!W68="","NA",buildings!W68)</f>
        <v>NA</v>
      </c>
      <c r="X68">
        <f>IF(buildings!X68="","NA",buildings!X68)</f>
        <v>0.144780513</v>
      </c>
      <c r="Y68" t="str">
        <f>IF(buildings!Y68="","NA",buildings!Y68)</f>
        <v>NA</v>
      </c>
      <c r="Z68" t="str">
        <f>IF(buildings!Z68="","NA",buildings!Z68)</f>
        <v>NA</v>
      </c>
      <c r="AA68" t="str">
        <f>IF(buildings!AA68="","NA",buildings!AA68)</f>
        <v>NA</v>
      </c>
      <c r="AB68">
        <f>IF(buildings!AB68="","NA",buildings!AB68)</f>
        <v>1.4555817520000001</v>
      </c>
      <c r="AC68" t="str">
        <f>IF(buildings!AC68="","NA",buildings!AC68)</f>
        <v>NA</v>
      </c>
      <c r="AD68">
        <f>IF(buildings!AD68="","NA",buildings!AD68)</f>
        <v>1.5073629E-2</v>
      </c>
      <c r="AE68">
        <f>IF(buildings!AE68="","NA",buildings!AE68)</f>
        <v>3.8437753999999998E-2</v>
      </c>
      <c r="AF68" t="str">
        <f>IF(buildings!AF68="","NA",buildings!AF68)</f>
        <v>NA</v>
      </c>
      <c r="AG68" t="str">
        <f>IF(buildings!AG68="","NA",buildings!AG68)</f>
        <v>NA</v>
      </c>
      <c r="AH68" t="str">
        <f>IF(buildings!AH68="","NA",buildings!AH68)</f>
        <v>NA</v>
      </c>
      <c r="AI68">
        <f>IF(buildings!AI68="","NA",buildings!AI68)</f>
        <v>0.05</v>
      </c>
      <c r="AJ68" t="str">
        <f>IF(buildings!AJ68="","NA",buildings!AJ68)</f>
        <v>NA</v>
      </c>
      <c r="AK68" t="str">
        <f>IF(buildings!AK68="","NA",buildings!AK68)</f>
        <v>NA</v>
      </c>
      <c r="AL68" t="str">
        <f>IF(buildings!AL68="","NA",buildings!AL68)</f>
        <v>Case study WPO</v>
      </c>
      <c r="AM68">
        <f>IF(buildings!AM68="","NA",buildings!AM68)</f>
        <v>5.4</v>
      </c>
      <c r="AN68" t="str">
        <f>IF(buildings!AN68="","NA",buildings!AN68)</f>
        <v>industrial</v>
      </c>
      <c r="AO68" t="str">
        <f>IF(buildings!AO68="","NA",buildings!AO68)</f>
        <v>NA</v>
      </c>
      <c r="AP68" t="str">
        <f>IF(buildings!AP68="","NA",buildings!AP68)</f>
        <v>NULL</v>
      </c>
      <c r="AQ68" t="str">
        <f>IF(buildings!AQ68="","NA",buildings!AQ68)</f>
        <v>urban</v>
      </c>
      <c r="AR68" t="str">
        <f>IF(buildings!AR68="","NA",buildings!AR68)</f>
        <v>gross</v>
      </c>
      <c r="AS68" t="str">
        <f>IF(buildings!AS68="","NA",buildings!AS68)</f>
        <v>Kleemann, Fritz; Lederer, Jakob; Rechberger, Helmut; Fellner, Johann</v>
      </c>
      <c r="AT68">
        <f>IF(buildings!AT68="","NA",buildings!AT68)</f>
        <v>2016</v>
      </c>
      <c r="AU68" t="str">
        <f>IF(buildings!AU68="","NA",buildings!AU68)</f>
        <v>GIS‐based Analysis of Vienna's Material Stock in Buildings</v>
      </c>
      <c r="AV68" t="str">
        <f>IF(buildings!AV68="","NA",buildings!AV68)</f>
        <v>Journal of Industrial Ecology</v>
      </c>
      <c r="AW68" t="str">
        <f>IF(buildings!AW68="","NA",buildings!AW68)</f>
        <v>Copyright Elsevier</v>
      </c>
      <c r="AX68" t="str">
        <f>IF(buildings!AX68="","NA",buildings!AX68)</f>
        <v>10.1111/jiec.12446</v>
      </c>
      <c r="AY68" t="str">
        <f>IF(buildings!AY68="","NA",buildings!AY68)</f>
        <v>https://doi.org/10.1111/jiec.12446</v>
      </c>
      <c r="AZ68" t="str">
        <f>IF(buildings!AZ68="","NULL",buildings!AZ68)</f>
        <v>NULL</v>
      </c>
      <c r="BA68" t="str">
        <f>IF(buildings!BA68="","NULL",buildings!BA68)</f>
        <v xml:space="preserve">Personal communication by the author. Data based and converted from Kleemann et al. 2016. No. of floors calculated by author. </v>
      </c>
      <c r="BB68" t="str">
        <f>IF(buildings!BB68="","NULL",buildings!BB68)</f>
        <v>Summed "slag fill" and "mineral fill", "bricks" and "foamed clay bricks", "mineral wool" and "mineral wool board". Considered "cement asbestos" as "cement", "laminate" as "other".</v>
      </c>
      <c r="BC68" t="str">
        <f>IF(buildings!BC68="","NULL",buildings!BC68)</f>
        <v>NULL</v>
      </c>
      <c r="BD68" t="str">
        <f>IF(buildings!BD68="","NULL",buildings!BD68)</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68" t="str">
        <f>IF(buildings!BE68="","NULL",buildings!BE68)</f>
        <v>Heeren and Fishman</v>
      </c>
      <c r="BF68" t="str">
        <f>IF(buildings!BF68="","NULL",buildings!BF68)</f>
        <v>Europe</v>
      </c>
      <c r="BG68" t="str">
        <f>IF(buildings!BG68="","NULL",buildings!BG68)</f>
        <v>Cfb</v>
      </c>
      <c r="BH68">
        <f>IF(buildings!BH68="","NULL",buildings!BH68)</f>
        <v>5362</v>
      </c>
      <c r="BI68" t="str">
        <f>IF(buildings!BI68="","NULL",buildings!BI68)</f>
        <v>NA</v>
      </c>
      <c r="BJ68">
        <f>IF(buildings!BJ68="","NULL",buildings!BJ68)</f>
        <v>4039.855</v>
      </c>
      <c r="BK68" t="str">
        <f>IF(buildings!BK68="","NULL",buildings!BK68)</f>
        <v>NA</v>
      </c>
      <c r="BL68">
        <f>IF(buildings!BL68="","NULL",buildings!BL68)</f>
        <v>90.964997499999996</v>
      </c>
      <c r="BM68">
        <f>IF(buildings!BM68="","NULL",buildings!BM68)</f>
        <v>82445</v>
      </c>
      <c r="BN68" t="str">
        <f>IF(buildings!BN68="","NULL",buildings!BN68)</f>
        <v>NA</v>
      </c>
      <c r="BO68" t="str">
        <f>IF(buildings!BO68="","NULL",buildings!BO68)</f>
        <v>Pre-1918</v>
      </c>
      <c r="BP68">
        <f>IF(buildings!BP68="","NULL",buildings!BP68)</f>
        <v>7000</v>
      </c>
      <c r="BQ68" t="str">
        <f>IF(buildings!BQ68="","NULL",buildings!BQ68)</f>
        <v>NA</v>
      </c>
      <c r="BR68">
        <f>IF(buildings!BR68="","NULL",buildings!BR68)</f>
        <v>0.63600000000000001</v>
      </c>
      <c r="BS68" t="str">
        <f>IF(buildings!BS68="","NULL",buildings!BS68)</f>
        <v>NA</v>
      </c>
      <c r="BT68">
        <f>IF(buildings!BT68="","NULL",buildings!BT68)</f>
        <v>2352</v>
      </c>
      <c r="BU68" t="str">
        <f>IF(buildings!BU68="","NULL",buildings!BU68)</f>
        <v>NULL</v>
      </c>
      <c r="BV68" t="str">
        <f>IF(buildings!BV68="","NULL",buildings!BV68)</f>
        <v>NULL</v>
      </c>
      <c r="BW68" t="str">
        <f>IF(buildings!BW68="","NULL",buildings!BW68)</f>
        <v>R32EU15</v>
      </c>
      <c r="BX68" t="str">
        <f>IF(buildings!BX68="","NULL",buildings!BX68)</f>
        <v>R5.2OECD</v>
      </c>
      <c r="BY68" t="str">
        <f>IF(buildings!BY68="","NULL",buildings!BY68)</f>
        <v>NR_factory</v>
      </c>
      <c r="BZ68" t="str">
        <f>IF(buildings!BZ68="","NULL",buildings!BZ68)</f>
        <v>Unspecified</v>
      </c>
      <c r="CA68" t="str">
        <f>IF(buildings!CA68="","NULL",buildings!CA68)</f>
        <v>Standard</v>
      </c>
      <c r="CB68" t="str">
        <f>IF(buildings!CB68="","NULL",buildings!CB68)</f>
        <v>real-world single case study</v>
      </c>
      <c r="CC68" t="str">
        <f>IF(buildings!CC68="","NULL",buildings!CC68)</f>
        <v>NR</v>
      </c>
      <c r="CD68" t="str">
        <f>IF(buildings!CD68="","NULL",buildings!CD68)</f>
        <v>U</v>
      </c>
      <c r="CE68" t="str">
        <f>IF(buildings!CE68="","NULL",buildings!CE68)</f>
        <v>OECD_EU15</v>
      </c>
    </row>
    <row r="69" spans="1:83">
      <c r="A69">
        <f>IF(buildings!A69="","NA",buildings!A69)</f>
        <v>67</v>
      </c>
      <c r="B69" t="str">
        <f>IF(buildings!B69="","NA",buildings!B69)</f>
        <v>Austria</v>
      </c>
      <c r="C69" t="str">
        <f>IF(buildings!C69="","NA",buildings!C69)</f>
        <v>Vienna</v>
      </c>
      <c r="D69" t="str">
        <f>IF(buildings!D69="","NA",buildings!D69)</f>
        <v>NA</v>
      </c>
      <c r="E69">
        <f>IF(buildings!E69="","NA",buildings!E69)</f>
        <v>1918</v>
      </c>
      <c r="F69">
        <f>IF(buildings!F69="","NA",buildings!F69)</f>
        <v>28.285416380000001</v>
      </c>
      <c r="G69">
        <f>IF(buildings!G69="","NA",buildings!G69)</f>
        <v>1.9166743999999999E-2</v>
      </c>
      <c r="H69">
        <f>IF(buildings!H69="","NA",buildings!H69)</f>
        <v>8.6754734E-2</v>
      </c>
      <c r="I69">
        <f>IF(buildings!I69="","NA",buildings!I69)</f>
        <v>2.5219399999999999E-3</v>
      </c>
      <c r="J69">
        <f>IF(buildings!J69="","NA",buildings!J69)</f>
        <v>40.195987649999999</v>
      </c>
      <c r="K69" t="str">
        <f>IF(buildings!K69="","NA",buildings!K69)</f>
        <v>NA</v>
      </c>
      <c r="L69" t="str">
        <f>IF(buildings!L69="","NA",buildings!L69)</f>
        <v>NA</v>
      </c>
      <c r="M69">
        <f>IF(buildings!M69="","NA",buildings!M69)</f>
        <v>121.10854500000001</v>
      </c>
      <c r="N69" t="str">
        <f>IF(buildings!N69="","NA",buildings!N69)</f>
        <v>NA</v>
      </c>
      <c r="O69" t="str">
        <f>IF(buildings!O69="","NA",buildings!O69)</f>
        <v>NA</v>
      </c>
      <c r="P69">
        <f>IF(buildings!P69="","NA",buildings!P69)</f>
        <v>727.70453199999997</v>
      </c>
      <c r="Q69">
        <f>IF(buildings!Q69="","NA",buildings!Q69)</f>
        <v>222.66207850000001</v>
      </c>
      <c r="R69">
        <f>IF(buildings!R69="","NA",buildings!R69)</f>
        <v>4.0603233000000002E-2</v>
      </c>
      <c r="S69" t="str">
        <f>IF(buildings!S69="","NA",buildings!S69)</f>
        <v>NA</v>
      </c>
      <c r="T69" t="str">
        <f>IF(buildings!T69="","NA",buildings!T69)</f>
        <v>NA</v>
      </c>
      <c r="U69" t="str">
        <f>IF(buildings!U69="","NA",buildings!U69)</f>
        <v>NA</v>
      </c>
      <c r="V69" t="str">
        <f>IF(buildings!V69="","NA",buildings!V69)</f>
        <v>NA</v>
      </c>
      <c r="W69" t="str">
        <f>IF(buildings!W69="","NA",buildings!W69)</f>
        <v>NA</v>
      </c>
      <c r="X69" t="str">
        <f>IF(buildings!X69="","NA",buildings!X69)</f>
        <v>NA</v>
      </c>
      <c r="Y69" t="str">
        <f>IF(buildings!Y69="","NA",buildings!Y69)</f>
        <v>NA</v>
      </c>
      <c r="Z69" t="str">
        <f>IF(buildings!Z69="","NA",buildings!Z69)</f>
        <v>NA</v>
      </c>
      <c r="AA69">
        <f>IF(buildings!AA69="","NA",buildings!AA69)</f>
        <v>0.23151408800000001</v>
      </c>
      <c r="AB69">
        <f>IF(buildings!AB69="","NA",buildings!AB69)</f>
        <v>2.7390250969999999</v>
      </c>
      <c r="AC69">
        <f>IF(buildings!AC69="","NA",buildings!AC69)</f>
        <v>0.173005081</v>
      </c>
      <c r="AD69" t="str">
        <f>IF(buildings!AD69="","NA",buildings!AD69)</f>
        <v>NA</v>
      </c>
      <c r="AE69" t="str">
        <f>IF(buildings!AE69="","NA",buildings!AE69)</f>
        <v>NA</v>
      </c>
      <c r="AF69" t="str">
        <f>IF(buildings!AF69="","NA",buildings!AF69)</f>
        <v>NA</v>
      </c>
      <c r="AG69" t="str">
        <f>IF(buildings!AG69="","NA",buildings!AG69)</f>
        <v>NA</v>
      </c>
      <c r="AH69" t="str">
        <f>IF(buildings!AH69="","NA",buildings!AH69)</f>
        <v>NA</v>
      </c>
      <c r="AI69">
        <f>IF(buildings!AI69="","NA",buildings!AI69)</f>
        <v>0.02</v>
      </c>
      <c r="AJ69" t="str">
        <f>IF(buildings!AJ69="","NA",buildings!AJ69)</f>
        <v>NA</v>
      </c>
      <c r="AK69" t="str">
        <f>IF(buildings!AK69="","NA",buildings!AK69)</f>
        <v>NA</v>
      </c>
      <c r="AL69" t="str">
        <f>IF(buildings!AL69="","NA",buildings!AL69)</f>
        <v>Construction files (nr. 54)</v>
      </c>
      <c r="AM69">
        <f>IF(buildings!AM69="","NA",buildings!AM69)</f>
        <v>2.5</v>
      </c>
      <c r="AN69" t="str">
        <f>IF(buildings!AN69="","NA",buildings!AN69)</f>
        <v>industrial</v>
      </c>
      <c r="AO69" t="str">
        <f>IF(buildings!AO69="","NA",buildings!AO69)</f>
        <v>NA</v>
      </c>
      <c r="AP69" t="str">
        <f>IF(buildings!AP69="","NA",buildings!AP69)</f>
        <v>NULL</v>
      </c>
      <c r="AQ69" t="str">
        <f>IF(buildings!AQ69="","NA",buildings!AQ69)</f>
        <v>urban</v>
      </c>
      <c r="AR69" t="str">
        <f>IF(buildings!AR69="","NA",buildings!AR69)</f>
        <v>gross</v>
      </c>
      <c r="AS69" t="str">
        <f>IF(buildings!AS69="","NA",buildings!AS69)</f>
        <v>Kleemann, Fritz; Lederer, Jakob; Rechberger, Helmut; Fellner, Johann</v>
      </c>
      <c r="AT69">
        <f>IF(buildings!AT69="","NA",buildings!AT69)</f>
        <v>2016</v>
      </c>
      <c r="AU69" t="str">
        <f>IF(buildings!AU69="","NA",buildings!AU69)</f>
        <v>GIS‐based Analysis of Vienna's Material Stock in Buildings</v>
      </c>
      <c r="AV69" t="str">
        <f>IF(buildings!AV69="","NA",buildings!AV69)</f>
        <v>Journal of Industrial Ecology</v>
      </c>
      <c r="AW69" t="str">
        <f>IF(buildings!AW69="","NA",buildings!AW69)</f>
        <v>Copyright Elsevier</v>
      </c>
      <c r="AX69" t="str">
        <f>IF(buildings!AX69="","NA",buildings!AX69)</f>
        <v>10.1111/jiec.12446</v>
      </c>
      <c r="AY69" t="str">
        <f>IF(buildings!AY69="","NA",buildings!AY69)</f>
        <v>https://doi.org/10.1111/jiec.12446</v>
      </c>
      <c r="AZ69" t="str">
        <f>IF(buildings!AZ69="","NULL",buildings!AZ69)</f>
        <v>NULL</v>
      </c>
      <c r="BA69" t="str">
        <f>IF(buildings!BA69="","NULL",buildings!BA69)</f>
        <v xml:space="preserve">Personal communication by the author. Data based and converted from Kleemann et al. 2016. No. of floors calculated by author. </v>
      </c>
      <c r="BB69" t="str">
        <f>IF(buildings!BB69="","NULL",buildings!BB69)</f>
        <v>Summed "slag fill" and "mineral fill", "bricks" and "foamed clay bricks", "mineral wool" and "mineral wool board". Considered "cement asbestos" as "cement", "laminate" as "other".</v>
      </c>
      <c r="BC69" t="str">
        <f>IF(buildings!BC69="","NULL",buildings!BC69)</f>
        <v>NULL</v>
      </c>
      <c r="BD69" t="str">
        <f>IF(buildings!BD69="","NULL",buildings!BD69)</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Pre-1918, Data: https://esa.un.org/unpd/wup/Download, Urbanization_rate_2018.xls. Human Development Index: Not collected.</v>
      </c>
      <c r="BE69" t="str">
        <f>IF(buildings!BE69="","NULL",buildings!BE69)</f>
        <v>Heeren and Fishman</v>
      </c>
      <c r="BF69" t="str">
        <f>IF(buildings!BF69="","NULL",buildings!BF69)</f>
        <v>Europe</v>
      </c>
      <c r="BG69" t="str">
        <f>IF(buildings!BG69="","NULL",buildings!BG69)</f>
        <v>Cfb</v>
      </c>
      <c r="BH69">
        <f>IF(buildings!BH69="","NULL",buildings!BH69)</f>
        <v>5362</v>
      </c>
      <c r="BI69" t="str">
        <f>IF(buildings!BI69="","NULL",buildings!BI69)</f>
        <v>NA</v>
      </c>
      <c r="BJ69">
        <f>IF(buildings!BJ69="","NULL",buildings!BJ69)</f>
        <v>4039.855</v>
      </c>
      <c r="BK69" t="str">
        <f>IF(buildings!BK69="","NULL",buildings!BK69)</f>
        <v>NA</v>
      </c>
      <c r="BL69">
        <f>IF(buildings!BL69="","NULL",buildings!BL69)</f>
        <v>90.964997499999996</v>
      </c>
      <c r="BM69">
        <f>IF(buildings!BM69="","NULL",buildings!BM69)</f>
        <v>82445</v>
      </c>
      <c r="BN69" t="str">
        <f>IF(buildings!BN69="","NULL",buildings!BN69)</f>
        <v>NA</v>
      </c>
      <c r="BO69" t="str">
        <f>IF(buildings!BO69="","NULL",buildings!BO69)</f>
        <v>Pre-1918</v>
      </c>
      <c r="BP69">
        <f>IF(buildings!BP69="","NULL",buildings!BP69)</f>
        <v>6727</v>
      </c>
      <c r="BQ69" t="str">
        <f>IF(buildings!BQ69="","NULL",buildings!BQ69)</f>
        <v>NA</v>
      </c>
      <c r="BR69">
        <f>IF(buildings!BR69="","NULL",buildings!BR69)</f>
        <v>0.63600000000000001</v>
      </c>
      <c r="BS69" t="str">
        <f>IF(buildings!BS69="","NULL",buildings!BS69)</f>
        <v>NA</v>
      </c>
      <c r="BT69">
        <f>IF(buildings!BT69="","NULL",buildings!BT69)</f>
        <v>2767</v>
      </c>
      <c r="BU69" t="str">
        <f>IF(buildings!BU69="","NULL",buildings!BU69)</f>
        <v>NULL</v>
      </c>
      <c r="BV69" t="str">
        <f>IF(buildings!BV69="","NULL",buildings!BV69)</f>
        <v>NULL</v>
      </c>
      <c r="BW69" t="str">
        <f>IF(buildings!BW69="","NULL",buildings!BW69)</f>
        <v>R32EU15</v>
      </c>
      <c r="BX69" t="str">
        <f>IF(buildings!BX69="","NULL",buildings!BX69)</f>
        <v>R5.2OECD</v>
      </c>
      <c r="BY69" t="str">
        <f>IF(buildings!BY69="","NULL",buildings!BY69)</f>
        <v>NR_factory</v>
      </c>
      <c r="BZ69" t="str">
        <f>IF(buildings!BZ69="","NULL",buildings!BZ69)</f>
        <v>Unspecified</v>
      </c>
      <c r="CA69" t="str">
        <f>IF(buildings!CA69="","NULL",buildings!CA69)</f>
        <v>Standard</v>
      </c>
      <c r="CB69" t="str">
        <f>IF(buildings!CB69="","NULL",buildings!CB69)</f>
        <v>real-world single case study</v>
      </c>
      <c r="CC69" t="str">
        <f>IF(buildings!CC69="","NULL",buildings!CC69)</f>
        <v>NR</v>
      </c>
      <c r="CD69" t="str">
        <f>IF(buildings!CD69="","NULL",buildings!CD69)</f>
        <v>U</v>
      </c>
      <c r="CE69" t="str">
        <f>IF(buildings!CE69="","NULL",buildings!CE69)</f>
        <v>OECD_EU15</v>
      </c>
    </row>
    <row r="70" spans="1:83">
      <c r="A70">
        <f>IF(buildings!A70="","NA",buildings!A70)</f>
        <v>68</v>
      </c>
      <c r="B70" t="str">
        <f>IF(buildings!B70="","NA",buildings!B70)</f>
        <v>Brazil</v>
      </c>
      <c r="C70" t="str">
        <f>IF(buildings!C70="","NA",buildings!C70)</f>
        <v>Rio de Janeiro</v>
      </c>
      <c r="D70">
        <f>IF(buildings!D70="","NA",buildings!D70)</f>
        <v>2000</v>
      </c>
      <c r="E70">
        <f>IF(buildings!E70="","NA",buildings!E70)</f>
        <v>2010</v>
      </c>
      <c r="F70" t="str">
        <f>IF(buildings!F70="","NA",buildings!F70)</f>
        <v>NA</v>
      </c>
      <c r="G70" t="str">
        <f>IF(buildings!G70="","NA",buildings!G70)</f>
        <v>NA</v>
      </c>
      <c r="H70" t="str">
        <f>IF(buildings!H70="","NA",buildings!H70)</f>
        <v>NA</v>
      </c>
      <c r="I70">
        <f>IF(buildings!I70="","NA",buildings!I70)</f>
        <v>20.13</v>
      </c>
      <c r="J70">
        <f>IF(buildings!J70="","NA",buildings!J70)</f>
        <v>868.96</v>
      </c>
      <c r="K70" t="str">
        <f>IF(buildings!K70="","NA",buildings!K70)</f>
        <v>NA</v>
      </c>
      <c r="L70" t="str">
        <f>IF(buildings!L70="","NA",buildings!L70)</f>
        <v>NA</v>
      </c>
      <c r="M70">
        <f>IF(buildings!M70="","NA",buildings!M70)</f>
        <v>845.29</v>
      </c>
      <c r="N70">
        <f>IF(buildings!N70="","NA",buildings!N70)</f>
        <v>81.48</v>
      </c>
      <c r="O70">
        <f>IF(buildings!O70="","NA",buildings!O70)</f>
        <v>393.88</v>
      </c>
      <c r="P70" t="str">
        <f>IF(buildings!P70="","NA",buildings!P70)</f>
        <v>NA</v>
      </c>
      <c r="Q70">
        <f>IF(buildings!Q70="","NA",buildings!Q70)</f>
        <v>28.29</v>
      </c>
      <c r="R70" t="str">
        <f>IF(buildings!R70="","NA",buildings!R70)</f>
        <v>NA</v>
      </c>
      <c r="S70" t="str">
        <f>IF(buildings!S70="","NA",buildings!S70)</f>
        <v>NA</v>
      </c>
      <c r="T70" t="str">
        <f>IF(buildings!T70="","NA",buildings!T70)</f>
        <v>NA</v>
      </c>
      <c r="U70" t="str">
        <f>IF(buildings!U70="","NA",buildings!U70)</f>
        <v>NA</v>
      </c>
      <c r="V70" t="str">
        <f>IF(buildings!V70="","NA",buildings!V70)</f>
        <v>NA</v>
      </c>
      <c r="W70">
        <f>IF(buildings!W70="","NA",buildings!W70)</f>
        <v>2.46</v>
      </c>
      <c r="X70" t="str">
        <f>IF(buildings!X70="","NA",buildings!X70)</f>
        <v>NA</v>
      </c>
      <c r="Y70" t="str">
        <f>IF(buildings!Y70="","NA",buildings!Y70)</f>
        <v>NA</v>
      </c>
      <c r="Z70" t="str">
        <f>IF(buildings!Z70="","NA",buildings!Z70)</f>
        <v>NA</v>
      </c>
      <c r="AA70">
        <f>IF(buildings!AA70="","NA",buildings!AA70)</f>
        <v>116.43</v>
      </c>
      <c r="AB70">
        <f>IF(buildings!AB70="","NA",buildings!AB70)</f>
        <v>0.8</v>
      </c>
      <c r="AC70">
        <f>IF(buildings!AC70="","NA",buildings!AC70)</f>
        <v>0.54</v>
      </c>
      <c r="AD70" t="str">
        <f>IF(buildings!AD70="","NA",buildings!AD70)</f>
        <v>NA</v>
      </c>
      <c r="AE70" t="str">
        <f>IF(buildings!AE70="","NA",buildings!AE70)</f>
        <v>NA</v>
      </c>
      <c r="AF70" t="str">
        <f>IF(buildings!AF70="","NA",buildings!AF70)</f>
        <v>NA</v>
      </c>
      <c r="AG70" t="str">
        <f>IF(buildings!AG70="","NA",buildings!AG70)</f>
        <v>NA</v>
      </c>
      <c r="AH70" t="str">
        <f>IF(buildings!AH70="","NA",buildings!AH70)</f>
        <v>NA</v>
      </c>
      <c r="AI70" t="str">
        <f>IF(buildings!AI70="","NA",buildings!AI70)</f>
        <v>NA</v>
      </c>
      <c r="AJ70" t="str">
        <f>IF(buildings!AJ70="","NA",buildings!AJ70)</f>
        <v>NA</v>
      </c>
      <c r="AK70">
        <f>IF(buildings!AK70="","NA",buildings!AK70)</f>
        <v>0.31</v>
      </c>
      <c r="AL70" t="str">
        <f>IF(buildings!AL70="","NA",buildings!AL70)</f>
        <v>SFH mainly composed of wood</v>
      </c>
      <c r="AM70" t="str">
        <f>IF(buildings!AM70="","NA",buildings!AM70)</f>
        <v>NA</v>
      </c>
      <c r="AN70" t="str">
        <f>IF(buildings!AN70="","NA",buildings!AN70)</f>
        <v>residential</v>
      </c>
      <c r="AO70" t="str">
        <f>IF(buildings!AO70="","NA",buildings!AO70)</f>
        <v>SFH</v>
      </c>
      <c r="AP70" t="str">
        <f>IF(buildings!AP70="","NA",buildings!AP70)</f>
        <v>NULL</v>
      </c>
      <c r="AQ70" t="str">
        <f>IF(buildings!AQ70="","NA",buildings!AQ70)</f>
        <v>urban</v>
      </c>
      <c r="AR70" t="str">
        <f>IF(buildings!AR70="","NA",buildings!AR70)</f>
        <v>gross</v>
      </c>
      <c r="AS70" t="str">
        <f>IF(buildings!AS70="","NA",buildings!AS70)</f>
        <v>Condeixa, Karina; Haddad, Assed; Boer, Dieter</v>
      </c>
      <c r="AT70">
        <f>IF(buildings!AT70="","NA",buildings!AT70)</f>
        <v>2017</v>
      </c>
      <c r="AU70" t="str">
        <f>IF(buildings!AU70="","NA",buildings!AU70)</f>
        <v>Material flow analysis of the residential building stock at the city of Rio de Janeiro</v>
      </c>
      <c r="AV70" t="str">
        <f>IF(buildings!AV70="","NA",buildings!AV70)</f>
        <v>Journal of Cleaner Production</v>
      </c>
      <c r="AW70" t="str">
        <f>IF(buildings!AW70="","NA",buildings!AW70)</f>
        <v>Copyright Elsevier</v>
      </c>
      <c r="AX70" t="str">
        <f>IF(buildings!AX70="","NA",buildings!AX70)</f>
        <v>10.1016/j.jclepro.2017.02.080</v>
      </c>
      <c r="AY70" t="str">
        <f>IF(buildings!AY70="","NA",buildings!AY70)</f>
        <v>https://doi.org/10.1016/j.jclepro.2017.02.080</v>
      </c>
      <c r="AZ70" t="str">
        <f>IF(buildings!AZ70="","NULL",buildings!AZ70)</f>
        <v>NULL</v>
      </c>
      <c r="BA70" t="str">
        <f>IF(buildings!BA70="","NULL",buildings!BA70)</f>
        <v>NULL</v>
      </c>
      <c r="BB70" t="str">
        <f>IF(buildings!BB70="","NULL",buildings!BB70)</f>
        <v>NULL</v>
      </c>
      <c r="BC70" t="str">
        <f>IF(buildings!BC70="","NULL",buildings!BC70)</f>
        <v>Table 4. MI and MIPS from 1 m2 of buildings types. Considered "lime" and "stone" as "other construction materials", "fibreglass" as "other".</v>
      </c>
      <c r="BD70" t="str">
        <f>IF(buildings!BD70="","NULL",buildings!BD70)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70" t="str">
        <f>IF(buildings!BE70="","NULL",buildings!BE70)</f>
        <v>Heeren and Fishman</v>
      </c>
      <c r="BF70" t="str">
        <f>IF(buildings!BF70="","NULL",buildings!BF70)</f>
        <v>South_America</v>
      </c>
      <c r="BG70" t="str">
        <f>IF(buildings!BG70="","NULL",buildings!BG70)</f>
        <v>Aw</v>
      </c>
      <c r="BH70">
        <f>IF(buildings!BH70="","NULL",buildings!BH70)</f>
        <v>2547</v>
      </c>
      <c r="BI70">
        <f>IF(buildings!BI70="","NULL",buildings!BI70)</f>
        <v>221.572495</v>
      </c>
      <c r="BJ70">
        <f>IF(buildings!BJ70="","NULL",buildings!BJ70)</f>
        <v>202.31750500000001</v>
      </c>
      <c r="BK70">
        <f>IF(buildings!BK70="","NULL",buildings!BK70)</f>
        <v>1672.8575499999999</v>
      </c>
      <c r="BL70">
        <f>IF(buildings!BL70="","NULL",buildings!BL70)</f>
        <v>1832.0999750000001</v>
      </c>
      <c r="BM70">
        <f>IF(buildings!BM70="","NULL",buildings!BM70)</f>
        <v>8358140</v>
      </c>
      <c r="BN70">
        <f>IF(buildings!BN70="","NULL",buildings!BN70)</f>
        <v>176369</v>
      </c>
      <c r="BO70" t="str">
        <f>IF(buildings!BO70="","NULL",buildings!BO70)</f>
        <v>NA</v>
      </c>
      <c r="BP70">
        <f>IF(buildings!BP70="","NULL",buildings!BP70)</f>
        <v>198142</v>
      </c>
      <c r="BQ70">
        <f>IF(buildings!BQ70="","NULL",buildings!BQ70)</f>
        <v>0.81200000000000006</v>
      </c>
      <c r="BR70">
        <f>IF(buildings!BR70="","NULL",buildings!BR70)</f>
        <v>0.84299999999999997</v>
      </c>
      <c r="BS70">
        <f>IF(buildings!BS70="","NULL",buildings!BS70)</f>
        <v>8316</v>
      </c>
      <c r="BT70">
        <f>IF(buildings!BT70="","NULL",buildings!BT70)</f>
        <v>13418</v>
      </c>
      <c r="BU70" t="str">
        <f>IF(buildings!BU70="","NULL",buildings!BU70)</f>
        <v>NULL</v>
      </c>
      <c r="BV70" t="str">
        <f>IF(buildings!BV70="","NULL",buildings!BV70)</f>
        <v>NULL</v>
      </c>
      <c r="BW70" t="str">
        <f>IF(buildings!BW70="","NULL",buildings!BW70)</f>
        <v>R32BRA</v>
      </c>
      <c r="BX70" t="str">
        <f>IF(buildings!BX70="","NULL",buildings!BX70)</f>
        <v>R5.2LAM</v>
      </c>
      <c r="BY70" t="str">
        <f>IF(buildings!BY70="","NULL",buildings!BY70)</f>
        <v>R_SFH_detached</v>
      </c>
      <c r="BZ70" t="str">
        <f>IF(buildings!BZ70="","NULL",buildings!BZ70)</f>
        <v>T_traditional</v>
      </c>
      <c r="CA70" t="str">
        <f>IF(buildings!CA70="","NULL",buildings!CA70)</f>
        <v>Standard</v>
      </c>
      <c r="CB70" t="str">
        <f>IF(buildings!CB70="","NULL",buildings!CB70)</f>
        <v>modeled/hypothetical/regulations</v>
      </c>
      <c r="CC70" t="str">
        <f>IF(buildings!CC70="","NULL",buildings!CC70)</f>
        <v>RS</v>
      </c>
      <c r="CD70" t="str">
        <f>IF(buildings!CD70="","NULL",buildings!CD70)</f>
        <v>T</v>
      </c>
      <c r="CE70" t="str">
        <f>IF(buildings!CE70="","NULL",buildings!CE70)</f>
        <v>LAM_BRA</v>
      </c>
    </row>
    <row r="71" spans="1:83">
      <c r="A71">
        <f>IF(buildings!A71="","NA",buildings!A71)</f>
        <v>69</v>
      </c>
      <c r="B71" t="str">
        <f>IF(buildings!B71="","NA",buildings!B71)</f>
        <v>Brazil</v>
      </c>
      <c r="C71" t="str">
        <f>IF(buildings!C71="","NA",buildings!C71)</f>
        <v>Rio de Janeiro</v>
      </c>
      <c r="D71">
        <f>IF(buildings!D71="","NA",buildings!D71)</f>
        <v>2000</v>
      </c>
      <c r="E71">
        <f>IF(buildings!E71="","NA",buildings!E71)</f>
        <v>2010</v>
      </c>
      <c r="F71" t="str">
        <f>IF(buildings!F71="","NA",buildings!F71)</f>
        <v>NA</v>
      </c>
      <c r="G71" t="str">
        <f>IF(buildings!G71="","NA",buildings!G71)</f>
        <v>NA</v>
      </c>
      <c r="H71" t="str">
        <f>IF(buildings!H71="","NA",buildings!H71)</f>
        <v>NA</v>
      </c>
      <c r="I71">
        <f>IF(buildings!I71="","NA",buildings!I71)</f>
        <v>21.25</v>
      </c>
      <c r="J71">
        <f>IF(buildings!J71="","NA",buildings!J71)</f>
        <v>20.64</v>
      </c>
      <c r="K71" t="str">
        <f>IF(buildings!K71="","NA",buildings!K71)</f>
        <v>NA</v>
      </c>
      <c r="L71" t="str">
        <f>IF(buildings!L71="","NA",buildings!L71)</f>
        <v>NA</v>
      </c>
      <c r="M71">
        <f>IF(buildings!M71="","NA",buildings!M71)</f>
        <v>557.91</v>
      </c>
      <c r="N71">
        <f>IF(buildings!N71="","NA",buildings!N71)</f>
        <v>63.82</v>
      </c>
      <c r="O71">
        <f>IF(buildings!O71="","NA",buildings!O71)</f>
        <v>270.14</v>
      </c>
      <c r="P71" t="str">
        <f>IF(buildings!P71="","NA",buildings!P71)</f>
        <v>NA</v>
      </c>
      <c r="Q71">
        <f>IF(buildings!Q71="","NA",buildings!Q71)</f>
        <v>19.73</v>
      </c>
      <c r="R71" t="str">
        <f>IF(buildings!R71="","NA",buildings!R71)</f>
        <v>NA</v>
      </c>
      <c r="S71" t="str">
        <f>IF(buildings!S71="","NA",buildings!S71)</f>
        <v>NA</v>
      </c>
      <c r="T71" t="str">
        <f>IF(buildings!T71="","NA",buildings!T71)</f>
        <v>NA</v>
      </c>
      <c r="U71" t="str">
        <f>IF(buildings!U71="","NA",buildings!U71)</f>
        <v>NA</v>
      </c>
      <c r="V71" t="str">
        <f>IF(buildings!V71="","NA",buildings!V71)</f>
        <v>NA</v>
      </c>
      <c r="W71">
        <f>IF(buildings!W71="","NA",buildings!W71)</f>
        <v>2.23</v>
      </c>
      <c r="X71">
        <f>IF(buildings!X71="","NA",buildings!X71)</f>
        <v>3.4</v>
      </c>
      <c r="Y71" t="str">
        <f>IF(buildings!Y71="","NA",buildings!Y71)</f>
        <v>NA</v>
      </c>
      <c r="Z71" t="str">
        <f>IF(buildings!Z71="","NA",buildings!Z71)</f>
        <v>NA</v>
      </c>
      <c r="AA71">
        <f>IF(buildings!AA71="","NA",buildings!AA71)</f>
        <v>50.72</v>
      </c>
      <c r="AB71">
        <f>IF(buildings!AB71="","NA",buildings!AB71)</f>
        <v>1.1000000000000001</v>
      </c>
      <c r="AC71">
        <f>IF(buildings!AC71="","NA",buildings!AC71)</f>
        <v>0.31</v>
      </c>
      <c r="AD71" t="str">
        <f>IF(buildings!AD71="","NA",buildings!AD71)</f>
        <v>NA</v>
      </c>
      <c r="AE71" t="str">
        <f>IF(buildings!AE71="","NA",buildings!AE71)</f>
        <v>NA</v>
      </c>
      <c r="AF71" t="str">
        <f>IF(buildings!AF71="","NA",buildings!AF71)</f>
        <v>NA</v>
      </c>
      <c r="AG71" t="str">
        <f>IF(buildings!AG71="","NA",buildings!AG71)</f>
        <v>NA</v>
      </c>
      <c r="AH71" t="str">
        <f>IF(buildings!AH71="","NA",buildings!AH71)</f>
        <v>NA</v>
      </c>
      <c r="AI71" t="str">
        <f>IF(buildings!AI71="","NA",buildings!AI71)</f>
        <v>NA</v>
      </c>
      <c r="AJ71" t="str">
        <f>IF(buildings!AJ71="","NA",buildings!AJ71)</f>
        <v>NA</v>
      </c>
      <c r="AK71" t="str">
        <f>IF(buildings!AK71="","NA",buildings!AK71)</f>
        <v>NA</v>
      </c>
      <c r="AL71" t="str">
        <f>IF(buildings!AL71="","NA",buildings!AL71)</f>
        <v>MFB-4F: multi-family buildings with four apartment’s floors</v>
      </c>
      <c r="AM71">
        <f>IF(buildings!AM71="","NA",buildings!AM71)</f>
        <v>4</v>
      </c>
      <c r="AN71" t="str">
        <f>IF(buildings!AN71="","NA",buildings!AN71)</f>
        <v>residential</v>
      </c>
      <c r="AO71" t="str">
        <f>IF(buildings!AO71="","NA",buildings!AO71)</f>
        <v>MFH</v>
      </c>
      <c r="AP71" t="str">
        <f>IF(buildings!AP71="","NA",buildings!AP71)</f>
        <v>NULL</v>
      </c>
      <c r="AQ71" t="str">
        <f>IF(buildings!AQ71="","NA",buildings!AQ71)</f>
        <v>urban</v>
      </c>
      <c r="AR71" t="str">
        <f>IF(buildings!AR71="","NA",buildings!AR71)</f>
        <v>gross</v>
      </c>
      <c r="AS71" t="str">
        <f>IF(buildings!AS71="","NA",buildings!AS71)</f>
        <v>Condeixa, Karina; Haddad, Assed; Boer, Dieter</v>
      </c>
      <c r="AT71">
        <f>IF(buildings!AT71="","NA",buildings!AT71)</f>
        <v>2017</v>
      </c>
      <c r="AU71" t="str">
        <f>IF(buildings!AU71="","NA",buildings!AU71)</f>
        <v>Material flow analysis of the residential building stock at the city of Rio de Janeiro</v>
      </c>
      <c r="AV71" t="str">
        <f>IF(buildings!AV71="","NA",buildings!AV71)</f>
        <v>Journal of Cleaner Production</v>
      </c>
      <c r="AW71" t="str">
        <f>IF(buildings!AW71="","NA",buildings!AW71)</f>
        <v>Copyright Elsevier</v>
      </c>
      <c r="AX71" t="str">
        <f>IF(buildings!AX71="","NA",buildings!AX71)</f>
        <v>10.1016/j.jclepro.2017.02.080</v>
      </c>
      <c r="AY71" t="str">
        <f>IF(buildings!AY71="","NA",buildings!AY71)</f>
        <v>https://doi.org/10.1016/j.jclepro.2017.02.080</v>
      </c>
      <c r="AZ71" t="str">
        <f>IF(buildings!AZ71="","NULL",buildings!AZ71)</f>
        <v>for use_type or construction_type: 'Slab-column-beam-slab structure modelled of reinforced concrete, walls consist of hollow ceramic-brick masonry, grout mortar between bricks and mortar of two layers as coating'</v>
      </c>
      <c r="BA71" t="str">
        <f>IF(buildings!BA71="","NULL",buildings!BA71)</f>
        <v>NULL</v>
      </c>
      <c r="BB71" t="str">
        <f>IF(buildings!BB71="","NULL",buildings!BB71)</f>
        <v>NULL</v>
      </c>
      <c r="BC71" t="str">
        <f>IF(buildings!BC71="","NULL",buildings!BC71)</f>
        <v>Table 4. MI and MIPS from 1 m2 of buildings types. Considered "lime", "fibre cement" and "stone" as "other construction materials".</v>
      </c>
      <c r="BD71" t="str">
        <f>IF(buildings!BD71="","NULL",buildings!BD71)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71" t="str">
        <f>IF(buildings!BE71="","NULL",buildings!BE71)</f>
        <v>Heeren and Fishman</v>
      </c>
      <c r="BF71" t="str">
        <f>IF(buildings!BF71="","NULL",buildings!BF71)</f>
        <v>South_America</v>
      </c>
      <c r="BG71" t="str">
        <f>IF(buildings!BG71="","NULL",buildings!BG71)</f>
        <v>Aw</v>
      </c>
      <c r="BH71">
        <f>IF(buildings!BH71="","NULL",buildings!BH71)</f>
        <v>2547</v>
      </c>
      <c r="BI71">
        <f>IF(buildings!BI71="","NULL",buildings!BI71)</f>
        <v>221.572495</v>
      </c>
      <c r="BJ71">
        <f>IF(buildings!BJ71="","NULL",buildings!BJ71)</f>
        <v>202.31750500000001</v>
      </c>
      <c r="BK71">
        <f>IF(buildings!BK71="","NULL",buildings!BK71)</f>
        <v>1672.8575499999999</v>
      </c>
      <c r="BL71">
        <f>IF(buildings!BL71="","NULL",buildings!BL71)</f>
        <v>1832.0999750000001</v>
      </c>
      <c r="BM71">
        <f>IF(buildings!BM71="","NULL",buildings!BM71)</f>
        <v>8358140</v>
      </c>
      <c r="BN71">
        <f>IF(buildings!BN71="","NULL",buildings!BN71)</f>
        <v>176369</v>
      </c>
      <c r="BO71" t="str">
        <f>IF(buildings!BO71="","NULL",buildings!BO71)</f>
        <v>NA</v>
      </c>
      <c r="BP71">
        <f>IF(buildings!BP71="","NULL",buildings!BP71)</f>
        <v>198142</v>
      </c>
      <c r="BQ71">
        <f>IF(buildings!BQ71="","NULL",buildings!BQ71)</f>
        <v>0.81200000000000006</v>
      </c>
      <c r="BR71">
        <f>IF(buildings!BR71="","NULL",buildings!BR71)</f>
        <v>0.84299999999999997</v>
      </c>
      <c r="BS71">
        <f>IF(buildings!BS71="","NULL",buildings!BS71)</f>
        <v>8316</v>
      </c>
      <c r="BT71">
        <f>IF(buildings!BT71="","NULL",buildings!BT71)</f>
        <v>13418</v>
      </c>
      <c r="BU71" t="str">
        <f>IF(buildings!BU71="","NULL",buildings!BU71)</f>
        <v>NULL</v>
      </c>
      <c r="BV71" t="str">
        <f>IF(buildings!BV71="","NULL",buildings!BV71)</f>
        <v>NULL</v>
      </c>
      <c r="BW71" t="str">
        <f>IF(buildings!BW71="","NULL",buildings!BW71)</f>
        <v>R32BRA</v>
      </c>
      <c r="BX71" t="str">
        <f>IF(buildings!BX71="","NULL",buildings!BX71)</f>
        <v>R5.2LAM</v>
      </c>
      <c r="BY71" t="str">
        <f>IF(buildings!BY71="","NULL",buildings!BY71)</f>
        <v>R_MFH_low</v>
      </c>
      <c r="BZ71" t="str">
        <f>IF(buildings!BZ71="","NULL",buildings!BZ71)</f>
        <v>RC_concretefloor</v>
      </c>
      <c r="CA71" t="str">
        <f>IF(buildings!CA71="","NULL",buildings!CA71)</f>
        <v>Standard</v>
      </c>
      <c r="CB71" t="str">
        <f>IF(buildings!CB71="","NULL",buildings!CB71)</f>
        <v>modeled/hypothetical/regulations</v>
      </c>
      <c r="CC71" t="str">
        <f>IF(buildings!CC71="","NULL",buildings!CC71)</f>
        <v>RM</v>
      </c>
      <c r="CD71" t="str">
        <f>IF(buildings!CD71="","NULL",buildings!CD71)</f>
        <v>C</v>
      </c>
      <c r="CE71" t="str">
        <f>IF(buildings!CE71="","NULL",buildings!CE71)</f>
        <v>LAM_BRA</v>
      </c>
    </row>
    <row r="72" spans="1:83">
      <c r="A72">
        <f>IF(buildings!A72="","NA",buildings!A72)</f>
        <v>70</v>
      </c>
      <c r="B72" t="str">
        <f>IF(buildings!B72="","NA",buildings!B72)</f>
        <v>Brazil</v>
      </c>
      <c r="C72" t="str">
        <f>IF(buildings!C72="","NA",buildings!C72)</f>
        <v>Rio de Janeiro</v>
      </c>
      <c r="D72">
        <f>IF(buildings!D72="","NA",buildings!D72)</f>
        <v>2000</v>
      </c>
      <c r="E72">
        <f>IF(buildings!E72="","NA",buildings!E72)</f>
        <v>2010</v>
      </c>
      <c r="F72" t="str">
        <f>IF(buildings!F72="","NA",buildings!F72)</f>
        <v>NA</v>
      </c>
      <c r="G72" t="str">
        <f>IF(buildings!G72="","NA",buildings!G72)</f>
        <v>NA</v>
      </c>
      <c r="H72" t="str">
        <f>IF(buildings!H72="","NA",buildings!H72)</f>
        <v>NA</v>
      </c>
      <c r="I72">
        <f>IF(buildings!I72="","NA",buildings!I72)</f>
        <v>21.49</v>
      </c>
      <c r="J72">
        <f>IF(buildings!J72="","NA",buildings!J72)</f>
        <v>20.09</v>
      </c>
      <c r="K72" t="str">
        <f>IF(buildings!K72="","NA",buildings!K72)</f>
        <v>NA</v>
      </c>
      <c r="L72" t="str">
        <f>IF(buildings!L72="","NA",buildings!L72)</f>
        <v>NA</v>
      </c>
      <c r="M72">
        <f>IF(buildings!M72="","NA",buildings!M72)</f>
        <v>511.6</v>
      </c>
      <c r="N72">
        <f>IF(buildings!N72="","NA",buildings!N72)</f>
        <v>48.66</v>
      </c>
      <c r="O72">
        <f>IF(buildings!O72="","NA",buildings!O72)</f>
        <v>203.59</v>
      </c>
      <c r="P72" t="str">
        <f>IF(buildings!P72="","NA",buildings!P72)</f>
        <v>NA</v>
      </c>
      <c r="Q72">
        <f>IF(buildings!Q72="","NA",buildings!Q72)</f>
        <v>14.11</v>
      </c>
      <c r="R72" t="str">
        <f>IF(buildings!R72="","NA",buildings!R72)</f>
        <v>NA</v>
      </c>
      <c r="S72" t="str">
        <f>IF(buildings!S72="","NA",buildings!S72)</f>
        <v>NA</v>
      </c>
      <c r="T72" t="str">
        <f>IF(buildings!T72="","NA",buildings!T72)</f>
        <v>NA</v>
      </c>
      <c r="U72" t="str">
        <f>IF(buildings!U72="","NA",buildings!U72)</f>
        <v>NA</v>
      </c>
      <c r="V72" t="str">
        <f>IF(buildings!V72="","NA",buildings!V72)</f>
        <v>NA</v>
      </c>
      <c r="W72">
        <f>IF(buildings!W72="","NA",buildings!W72)</f>
        <v>3.5</v>
      </c>
      <c r="X72">
        <f>IF(buildings!X72="","NA",buildings!X72)</f>
        <v>1.37</v>
      </c>
      <c r="Y72" t="str">
        <f>IF(buildings!Y72="","NA",buildings!Y72)</f>
        <v>NA</v>
      </c>
      <c r="Z72" t="str">
        <f>IF(buildings!Z72="","NA",buildings!Z72)</f>
        <v>NA</v>
      </c>
      <c r="AA72">
        <f>IF(buildings!AA72="","NA",buildings!AA72)</f>
        <v>23.99</v>
      </c>
      <c r="AB72">
        <f>IF(buildings!AB72="","NA",buildings!AB72)</f>
        <v>0.39</v>
      </c>
      <c r="AC72">
        <f>IF(buildings!AC72="","NA",buildings!AC72)</f>
        <v>0.23</v>
      </c>
      <c r="AD72" t="str">
        <f>IF(buildings!AD72="","NA",buildings!AD72)</f>
        <v>NA</v>
      </c>
      <c r="AE72" t="str">
        <f>IF(buildings!AE72="","NA",buildings!AE72)</f>
        <v>NA</v>
      </c>
      <c r="AF72" t="str">
        <f>IF(buildings!AF72="","NA",buildings!AF72)</f>
        <v>NA</v>
      </c>
      <c r="AG72" t="str">
        <f>IF(buildings!AG72="","NA",buildings!AG72)</f>
        <v>NA</v>
      </c>
      <c r="AH72" t="str">
        <f>IF(buildings!AH72="","NA",buildings!AH72)</f>
        <v>NA</v>
      </c>
      <c r="AI72" t="str">
        <f>IF(buildings!AI72="","NA",buildings!AI72)</f>
        <v>NA</v>
      </c>
      <c r="AJ72" t="str">
        <f>IF(buildings!AJ72="","NA",buildings!AJ72)</f>
        <v>NA</v>
      </c>
      <c r="AK72" t="str">
        <f>IF(buildings!AK72="","NA",buildings!AK72)</f>
        <v>NA</v>
      </c>
      <c r="AL72" t="str">
        <f>IF(buildings!AL72="","NA",buildings!AL72)</f>
        <v>MFB-8F: eight apartment’s floors</v>
      </c>
      <c r="AM72">
        <f>IF(buildings!AM72="","NA",buildings!AM72)</f>
        <v>8</v>
      </c>
      <c r="AN72" t="str">
        <f>IF(buildings!AN72="","NA",buildings!AN72)</f>
        <v>residential</v>
      </c>
      <c r="AO72" t="str">
        <f>IF(buildings!AO72="","NA",buildings!AO72)</f>
        <v>MFH</v>
      </c>
      <c r="AP72" t="str">
        <f>IF(buildings!AP72="","NA",buildings!AP72)</f>
        <v>NULL</v>
      </c>
      <c r="AQ72" t="str">
        <f>IF(buildings!AQ72="","NA",buildings!AQ72)</f>
        <v>urban</v>
      </c>
      <c r="AR72" t="str">
        <f>IF(buildings!AR72="","NA",buildings!AR72)</f>
        <v>gross</v>
      </c>
      <c r="AS72" t="str">
        <f>IF(buildings!AS72="","NA",buildings!AS72)</f>
        <v>Condeixa, Karina; Haddad, Assed; Boer, Dieter</v>
      </c>
      <c r="AT72">
        <f>IF(buildings!AT72="","NA",buildings!AT72)</f>
        <v>2017</v>
      </c>
      <c r="AU72" t="str">
        <f>IF(buildings!AU72="","NA",buildings!AU72)</f>
        <v>Material flow analysis of the residential building stock at the city of Rio de Janeiro</v>
      </c>
      <c r="AV72" t="str">
        <f>IF(buildings!AV72="","NA",buildings!AV72)</f>
        <v>Journal of Cleaner Production</v>
      </c>
      <c r="AW72" t="str">
        <f>IF(buildings!AW72="","NA",buildings!AW72)</f>
        <v>Copyright Elsevier</v>
      </c>
      <c r="AX72" t="str">
        <f>IF(buildings!AX72="","NA",buildings!AX72)</f>
        <v>10.1016/j.jclepro.2017.02.080</v>
      </c>
      <c r="AY72" t="str">
        <f>IF(buildings!AY72="","NA",buildings!AY72)</f>
        <v>https://doi.org/10.1016/j.jclepro.2017.02.080</v>
      </c>
      <c r="AZ72" t="str">
        <f>IF(buildings!AZ72="","NULL",buildings!AZ72)</f>
        <v>NULL</v>
      </c>
      <c r="BA72" t="str">
        <f>IF(buildings!BA72="","NULL",buildings!BA72)</f>
        <v>NULL</v>
      </c>
      <c r="BB72" t="str">
        <f>IF(buildings!BB72="","NULL",buildings!BB72)</f>
        <v>NULL</v>
      </c>
      <c r="BC72" t="str">
        <f>IF(buildings!BC72="","NULL",buildings!BC72)</f>
        <v>Table 4. MI and MIPS from 1 m2 of buildings types. Considered "lime", "fibre cement" and "stone" as "other construction materials".</v>
      </c>
      <c r="BD72" t="str">
        <f>IF(buildings!BD72="","NULL",buildings!BD72)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72" t="str">
        <f>IF(buildings!BE72="","NULL",buildings!BE72)</f>
        <v>Heeren and Fishman</v>
      </c>
      <c r="BF72" t="str">
        <f>IF(buildings!BF72="","NULL",buildings!BF72)</f>
        <v>South_America</v>
      </c>
      <c r="BG72" t="str">
        <f>IF(buildings!BG72="","NULL",buildings!BG72)</f>
        <v>Aw</v>
      </c>
      <c r="BH72">
        <f>IF(buildings!BH72="","NULL",buildings!BH72)</f>
        <v>2547</v>
      </c>
      <c r="BI72">
        <f>IF(buildings!BI72="","NULL",buildings!BI72)</f>
        <v>221.572495</v>
      </c>
      <c r="BJ72">
        <f>IF(buildings!BJ72="","NULL",buildings!BJ72)</f>
        <v>202.31750500000001</v>
      </c>
      <c r="BK72">
        <f>IF(buildings!BK72="","NULL",buildings!BK72)</f>
        <v>1672.8575499999999</v>
      </c>
      <c r="BL72">
        <f>IF(buildings!BL72="","NULL",buildings!BL72)</f>
        <v>1832.0999750000001</v>
      </c>
      <c r="BM72">
        <f>IF(buildings!BM72="","NULL",buildings!BM72)</f>
        <v>8358140</v>
      </c>
      <c r="BN72">
        <f>IF(buildings!BN72="","NULL",buildings!BN72)</f>
        <v>176369</v>
      </c>
      <c r="BO72" t="str">
        <f>IF(buildings!BO72="","NULL",buildings!BO72)</f>
        <v>NA</v>
      </c>
      <c r="BP72">
        <f>IF(buildings!BP72="","NULL",buildings!BP72)</f>
        <v>198142</v>
      </c>
      <c r="BQ72">
        <f>IF(buildings!BQ72="","NULL",buildings!BQ72)</f>
        <v>0.81200000000000006</v>
      </c>
      <c r="BR72">
        <f>IF(buildings!BR72="","NULL",buildings!BR72)</f>
        <v>0.84299999999999997</v>
      </c>
      <c r="BS72">
        <f>IF(buildings!BS72="","NULL",buildings!BS72)</f>
        <v>8316</v>
      </c>
      <c r="BT72">
        <f>IF(buildings!BT72="","NULL",buildings!BT72)</f>
        <v>13418</v>
      </c>
      <c r="BU72" t="str">
        <f>IF(buildings!BU72="","NULL",buildings!BU72)</f>
        <v>NULL</v>
      </c>
      <c r="BV72" t="str">
        <f>IF(buildings!BV72="","NULL",buildings!BV72)</f>
        <v>NULL</v>
      </c>
      <c r="BW72" t="str">
        <f>IF(buildings!BW72="","NULL",buildings!BW72)</f>
        <v>R32BRA</v>
      </c>
      <c r="BX72" t="str">
        <f>IF(buildings!BX72="","NULL",buildings!BX72)</f>
        <v>R5.2LAM</v>
      </c>
      <c r="BY72" t="str">
        <f>IF(buildings!BY72="","NULL",buildings!BY72)</f>
        <v>R_MFH_tower</v>
      </c>
      <c r="BZ72" t="str">
        <f>IF(buildings!BZ72="","NULL",buildings!BZ72)</f>
        <v>RC_concretefloor</v>
      </c>
      <c r="CA72" t="str">
        <f>IF(buildings!CA72="","NULL",buildings!CA72)</f>
        <v>Standard</v>
      </c>
      <c r="CB72" t="str">
        <f>IF(buildings!CB72="","NULL",buildings!CB72)</f>
        <v>modeled/hypothetical/regulations</v>
      </c>
      <c r="CC72" t="str">
        <f>IF(buildings!CC72="","NULL",buildings!CC72)</f>
        <v>RM</v>
      </c>
      <c r="CD72" t="str">
        <f>IF(buildings!CD72="","NULL",buildings!CD72)</f>
        <v>C</v>
      </c>
      <c r="CE72" t="str">
        <f>IF(buildings!CE72="","NULL",buildings!CE72)</f>
        <v>LAM_BRA</v>
      </c>
    </row>
    <row r="73" spans="1:83">
      <c r="A73">
        <f>IF(buildings!A73="","NA",buildings!A73)</f>
        <v>71</v>
      </c>
      <c r="B73" t="str">
        <f>IF(buildings!B73="","NA",buildings!B73)</f>
        <v>Brazil</v>
      </c>
      <c r="C73" t="str">
        <f>IF(buildings!C73="","NA",buildings!C73)</f>
        <v>Rio de Janeiro</v>
      </c>
      <c r="D73">
        <f>IF(buildings!D73="","NA",buildings!D73)</f>
        <v>2000</v>
      </c>
      <c r="E73">
        <f>IF(buildings!E73="","NA",buildings!E73)</f>
        <v>2010</v>
      </c>
      <c r="F73" t="str">
        <f>IF(buildings!F73="","NA",buildings!F73)</f>
        <v>NA</v>
      </c>
      <c r="G73" t="str">
        <f>IF(buildings!G73="","NA",buildings!G73)</f>
        <v>NA</v>
      </c>
      <c r="H73" t="str">
        <f>IF(buildings!H73="","NA",buildings!H73)</f>
        <v>NA</v>
      </c>
      <c r="I73">
        <f>IF(buildings!I73="","NA",buildings!I73)</f>
        <v>23.21</v>
      </c>
      <c r="J73">
        <f>IF(buildings!J73="","NA",buildings!J73)</f>
        <v>21.16</v>
      </c>
      <c r="K73" t="str">
        <f>IF(buildings!K73="","NA",buildings!K73)</f>
        <v>NA</v>
      </c>
      <c r="L73" t="str">
        <f>IF(buildings!L73="","NA",buildings!L73)</f>
        <v>NA</v>
      </c>
      <c r="M73">
        <f>IF(buildings!M73="","NA",buildings!M73)</f>
        <v>524.75</v>
      </c>
      <c r="N73">
        <f>IF(buildings!N73="","NA",buildings!N73)</f>
        <v>28.09</v>
      </c>
      <c r="O73">
        <f>IF(buildings!O73="","NA",buildings!O73)</f>
        <v>113.46</v>
      </c>
      <c r="P73" t="str">
        <f>IF(buildings!P73="","NA",buildings!P73)</f>
        <v>NA</v>
      </c>
      <c r="Q73">
        <f>IF(buildings!Q73="","NA",buildings!Q73)</f>
        <v>7.91</v>
      </c>
      <c r="R73" t="str">
        <f>IF(buildings!R73="","NA",buildings!R73)</f>
        <v>NA</v>
      </c>
      <c r="S73" t="str">
        <f>IF(buildings!S73="","NA",buildings!S73)</f>
        <v>NA</v>
      </c>
      <c r="T73" t="str">
        <f>IF(buildings!T73="","NA",buildings!T73)</f>
        <v>NA</v>
      </c>
      <c r="U73" t="str">
        <f>IF(buildings!U73="","NA",buildings!U73)</f>
        <v>NA</v>
      </c>
      <c r="V73" t="str">
        <f>IF(buildings!V73="","NA",buildings!V73)</f>
        <v>NA</v>
      </c>
      <c r="W73">
        <f>IF(buildings!W73="","NA",buildings!W73)</f>
        <v>3.87</v>
      </c>
      <c r="X73">
        <f>IF(buildings!X73="","NA",buildings!X73)</f>
        <v>0.76</v>
      </c>
      <c r="Y73" t="str">
        <f>IF(buildings!Y73="","NA",buildings!Y73)</f>
        <v>NA</v>
      </c>
      <c r="Z73" t="str">
        <f>IF(buildings!Z73="","NA",buildings!Z73)</f>
        <v>NA</v>
      </c>
      <c r="AA73">
        <f>IF(buildings!AA73="","NA",buildings!AA73)</f>
        <v>13.64</v>
      </c>
      <c r="AB73">
        <f>IF(buildings!AB73="","NA",buildings!AB73)</f>
        <v>0.5</v>
      </c>
      <c r="AC73">
        <f>IF(buildings!AC73="","NA",buildings!AC73)</f>
        <v>0.24</v>
      </c>
      <c r="AD73" t="str">
        <f>IF(buildings!AD73="","NA",buildings!AD73)</f>
        <v>NA</v>
      </c>
      <c r="AE73" t="str">
        <f>IF(buildings!AE73="","NA",buildings!AE73)</f>
        <v>NA</v>
      </c>
      <c r="AF73" t="str">
        <f>IF(buildings!AF73="","NA",buildings!AF73)</f>
        <v>NA</v>
      </c>
      <c r="AG73" t="str">
        <f>IF(buildings!AG73="","NA",buildings!AG73)</f>
        <v>NA</v>
      </c>
      <c r="AH73" t="str">
        <f>IF(buildings!AH73="","NA",buildings!AH73)</f>
        <v>NA</v>
      </c>
      <c r="AI73" t="str">
        <f>IF(buildings!AI73="","NA",buildings!AI73)</f>
        <v>NA</v>
      </c>
      <c r="AJ73" t="str">
        <f>IF(buildings!AJ73="","NA",buildings!AJ73)</f>
        <v>NA</v>
      </c>
      <c r="AK73" t="str">
        <f>IF(buildings!AK73="","NA",buildings!AK73)</f>
        <v>NA</v>
      </c>
      <c r="AL73" t="str">
        <f>IF(buildings!AL73="","NA",buildings!AL73)</f>
        <v>MFB-16F: 16 apartment’s floors</v>
      </c>
      <c r="AM73">
        <f>IF(buildings!AM73="","NA",buildings!AM73)</f>
        <v>16</v>
      </c>
      <c r="AN73" t="str">
        <f>IF(buildings!AN73="","NA",buildings!AN73)</f>
        <v>residential</v>
      </c>
      <c r="AO73" t="str">
        <f>IF(buildings!AO73="","NA",buildings!AO73)</f>
        <v>MFH</v>
      </c>
      <c r="AP73" t="str">
        <f>IF(buildings!AP73="","NA",buildings!AP73)</f>
        <v>NULL</v>
      </c>
      <c r="AQ73" t="str">
        <f>IF(buildings!AQ73="","NA",buildings!AQ73)</f>
        <v>urban</v>
      </c>
      <c r="AR73" t="str">
        <f>IF(buildings!AR73="","NA",buildings!AR73)</f>
        <v>gross</v>
      </c>
      <c r="AS73" t="str">
        <f>IF(buildings!AS73="","NA",buildings!AS73)</f>
        <v>Condeixa, Karina; Haddad, Assed; Boer, Dieter</v>
      </c>
      <c r="AT73">
        <f>IF(buildings!AT73="","NA",buildings!AT73)</f>
        <v>2017</v>
      </c>
      <c r="AU73" t="str">
        <f>IF(buildings!AU73="","NA",buildings!AU73)</f>
        <v>Material flow analysis of the residential building stock at the city of Rio de Janeiro</v>
      </c>
      <c r="AV73" t="str">
        <f>IF(buildings!AV73="","NA",buildings!AV73)</f>
        <v>Journal of Cleaner Production</v>
      </c>
      <c r="AW73" t="str">
        <f>IF(buildings!AW73="","NA",buildings!AW73)</f>
        <v>Copyright Elsevier</v>
      </c>
      <c r="AX73" t="str">
        <f>IF(buildings!AX73="","NA",buildings!AX73)</f>
        <v>10.1016/j.jclepro.2017.02.080</v>
      </c>
      <c r="AY73" t="str">
        <f>IF(buildings!AY73="","NA",buildings!AY73)</f>
        <v>https://doi.org/10.1016/j.jclepro.2017.02.080</v>
      </c>
      <c r="AZ73" t="str">
        <f>IF(buildings!AZ73="","NULL",buildings!AZ73)</f>
        <v>for use_type or construction_type: 'Slab-column-beam-slab structure modelled of reinforced concrete, walls consist of hollow ceramic-brick masonry, grout mortar between bricks and mortar of two layers as coating'</v>
      </c>
      <c r="BA73" t="str">
        <f>IF(buildings!BA73="","NULL",buildings!BA73)</f>
        <v>NULL</v>
      </c>
      <c r="BB73" t="str">
        <f>IF(buildings!BB73="","NULL",buildings!BB73)</f>
        <v>NULL</v>
      </c>
      <c r="BC73" t="str">
        <f>IF(buildings!BC73="","NULL",buildings!BC73)</f>
        <v>Table 4. MI and MIPS from 1 m2 of buildings types. Considered "lime", "fibre cement" and "stone" as "other construction materials".</v>
      </c>
      <c r="BD73" t="str">
        <f>IF(buildings!BD73="","NULL",buildings!BD73)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73" t="str">
        <f>IF(buildings!BE73="","NULL",buildings!BE73)</f>
        <v>Heeren and Fishman</v>
      </c>
      <c r="BF73" t="str">
        <f>IF(buildings!BF73="","NULL",buildings!BF73)</f>
        <v>South_America</v>
      </c>
      <c r="BG73" t="str">
        <f>IF(buildings!BG73="","NULL",buildings!BG73)</f>
        <v>Aw</v>
      </c>
      <c r="BH73">
        <f>IF(buildings!BH73="","NULL",buildings!BH73)</f>
        <v>2547</v>
      </c>
      <c r="BI73">
        <f>IF(buildings!BI73="","NULL",buildings!BI73)</f>
        <v>221.572495</v>
      </c>
      <c r="BJ73">
        <f>IF(buildings!BJ73="","NULL",buildings!BJ73)</f>
        <v>202.31750500000001</v>
      </c>
      <c r="BK73">
        <f>IF(buildings!BK73="","NULL",buildings!BK73)</f>
        <v>1672.8575499999999</v>
      </c>
      <c r="BL73">
        <f>IF(buildings!BL73="","NULL",buildings!BL73)</f>
        <v>1832.0999750000001</v>
      </c>
      <c r="BM73">
        <f>IF(buildings!BM73="","NULL",buildings!BM73)</f>
        <v>8358140</v>
      </c>
      <c r="BN73">
        <f>IF(buildings!BN73="","NULL",buildings!BN73)</f>
        <v>176369</v>
      </c>
      <c r="BO73" t="str">
        <f>IF(buildings!BO73="","NULL",buildings!BO73)</f>
        <v>NA</v>
      </c>
      <c r="BP73">
        <f>IF(buildings!BP73="","NULL",buildings!BP73)</f>
        <v>198142</v>
      </c>
      <c r="BQ73">
        <f>IF(buildings!BQ73="","NULL",buildings!BQ73)</f>
        <v>0.81200000000000006</v>
      </c>
      <c r="BR73">
        <f>IF(buildings!BR73="","NULL",buildings!BR73)</f>
        <v>0.84299999999999997</v>
      </c>
      <c r="BS73">
        <f>IF(buildings!BS73="","NULL",buildings!BS73)</f>
        <v>8316</v>
      </c>
      <c r="BT73">
        <f>IF(buildings!BT73="","NULL",buildings!BT73)</f>
        <v>13418</v>
      </c>
      <c r="BU73" t="str">
        <f>IF(buildings!BU73="","NULL",buildings!BU73)</f>
        <v>NULL</v>
      </c>
      <c r="BV73" t="str">
        <f>IF(buildings!BV73="","NULL",buildings!BV73)</f>
        <v>NULL</v>
      </c>
      <c r="BW73" t="str">
        <f>IF(buildings!BW73="","NULL",buildings!BW73)</f>
        <v>R32BRA</v>
      </c>
      <c r="BX73" t="str">
        <f>IF(buildings!BX73="","NULL",buildings!BX73)</f>
        <v>R5.2LAM</v>
      </c>
      <c r="BY73" t="str">
        <f>IF(buildings!BY73="","NULL",buildings!BY73)</f>
        <v>R_MFH_tower</v>
      </c>
      <c r="BZ73" t="str">
        <f>IF(buildings!BZ73="","NULL",buildings!BZ73)</f>
        <v>RC_concretefloor</v>
      </c>
      <c r="CA73" t="str">
        <f>IF(buildings!CA73="","NULL",buildings!CA73)</f>
        <v>Standard</v>
      </c>
      <c r="CB73" t="str">
        <f>IF(buildings!CB73="","NULL",buildings!CB73)</f>
        <v>modeled/hypothetical/regulations</v>
      </c>
      <c r="CC73" t="str">
        <f>IF(buildings!CC73="","NULL",buildings!CC73)</f>
        <v>RM</v>
      </c>
      <c r="CD73" t="str">
        <f>IF(buildings!CD73="","NULL",buildings!CD73)</f>
        <v>C</v>
      </c>
      <c r="CE73" t="str">
        <f>IF(buildings!CE73="","NULL",buildings!CE73)</f>
        <v>LAM_BRA</v>
      </c>
    </row>
    <row r="74" spans="1:83">
      <c r="A74">
        <f>IF(buildings!A74="","NA",buildings!A74)</f>
        <v>72</v>
      </c>
      <c r="B74" t="str">
        <f>IF(buildings!B74="","NA",buildings!B74)</f>
        <v>China</v>
      </c>
      <c r="C74" t="str">
        <f>IF(buildings!C74="","NA",buildings!C74)</f>
        <v>NA</v>
      </c>
      <c r="D74">
        <f>IF(buildings!D74="","NA",buildings!D74)</f>
        <v>1985</v>
      </c>
      <c r="E74">
        <f>IF(buildings!E74="","NA",buildings!E74)</f>
        <v>2011</v>
      </c>
      <c r="F74">
        <f>IF(buildings!F74="","NA",buildings!F74)</f>
        <v>16.52</v>
      </c>
      <c r="G74" t="str">
        <f>IF(buildings!G74="","NA",buildings!G74)</f>
        <v>NA</v>
      </c>
      <c r="H74" t="str">
        <f>IF(buildings!H74="","NA",buildings!H74)</f>
        <v>NA</v>
      </c>
      <c r="I74" t="str">
        <f>IF(buildings!I74="","NA",buildings!I74)</f>
        <v>NA</v>
      </c>
      <c r="J74">
        <f>IF(buildings!J74="","NA",buildings!J74)</f>
        <v>13.83</v>
      </c>
      <c r="K74" t="str">
        <f>IF(buildings!K74="","NA",buildings!K74)</f>
        <v>NA</v>
      </c>
      <c r="L74" t="str">
        <f>IF(buildings!L74="","NA",buildings!L74)</f>
        <v>NA</v>
      </c>
      <c r="M74" t="str">
        <f>IF(buildings!M74="","NA",buildings!M74)</f>
        <v>NA</v>
      </c>
      <c r="N74">
        <f>IF(buildings!N74="","NA",buildings!N74)</f>
        <v>151.01</v>
      </c>
      <c r="O74">
        <f>IF(buildings!O74="","NA",buildings!O74)</f>
        <v>930.2</v>
      </c>
      <c r="P74">
        <f>IF(buildings!P74="","NA",buildings!P74)</f>
        <v>399.37</v>
      </c>
      <c r="Q74">
        <f>IF(buildings!Q74="","NA",buildings!Q74)</f>
        <v>26.28</v>
      </c>
      <c r="R74" t="str">
        <f>IF(buildings!R74="","NA",buildings!R74)</f>
        <v>NA</v>
      </c>
      <c r="S74" t="str">
        <f>IF(buildings!S74="","NA",buildings!S74)</f>
        <v>NA</v>
      </c>
      <c r="T74" t="str">
        <f>IF(buildings!T74="","NA",buildings!T74)</f>
        <v>NA</v>
      </c>
      <c r="U74">
        <f>IF(buildings!U74="","NA",buildings!U74)</f>
        <v>1.51</v>
      </c>
      <c r="V74" t="str">
        <f>IF(buildings!V74="","NA",buildings!V74)</f>
        <v>NA</v>
      </c>
      <c r="W74" t="str">
        <f>IF(buildings!W74="","NA",buildings!W74)</f>
        <v>NA</v>
      </c>
      <c r="X74" t="str">
        <f>IF(buildings!X74="","NA",buildings!X74)</f>
        <v>NA</v>
      </c>
      <c r="Y74" t="str">
        <f>IF(buildings!Y74="","NA",buildings!Y74)</f>
        <v>NA</v>
      </c>
      <c r="Z74" t="str">
        <f>IF(buildings!Z74="","NA",buildings!Z74)</f>
        <v>NA</v>
      </c>
      <c r="AA74" t="str">
        <f>IF(buildings!AA74="","NA",buildings!AA74)</f>
        <v>NA</v>
      </c>
      <c r="AB74">
        <f>IF(buildings!AB74="","NA",buildings!AB74)</f>
        <v>1.58</v>
      </c>
      <c r="AC74" t="str">
        <f>IF(buildings!AC74="","NA",buildings!AC74)</f>
        <v>NA</v>
      </c>
      <c r="AD74" t="str">
        <f>IF(buildings!AD74="","NA",buildings!AD74)</f>
        <v>NA</v>
      </c>
      <c r="AE74" t="str">
        <f>IF(buildings!AE74="","NA",buildings!AE74)</f>
        <v>NA</v>
      </c>
      <c r="AF74" t="str">
        <f>IF(buildings!AF74="","NA",buildings!AF74)</f>
        <v>NA</v>
      </c>
      <c r="AG74" t="str">
        <f>IF(buildings!AG74="","NA",buildings!AG74)</f>
        <v>NA</v>
      </c>
      <c r="AH74" t="str">
        <f>IF(buildings!AH74="","NA",buildings!AH74)</f>
        <v>NA</v>
      </c>
      <c r="AI74" t="str">
        <f>IF(buildings!AI74="","NA",buildings!AI74)</f>
        <v>NA</v>
      </c>
      <c r="AJ74" t="str">
        <f>IF(buildings!AJ74="","NA",buildings!AJ74)</f>
        <v>NA</v>
      </c>
      <c r="AK74" t="str">
        <f>IF(buildings!AK74="","NA",buildings!AK74)</f>
        <v>NA</v>
      </c>
      <c r="AL74" t="str">
        <f>IF(buildings!AL74="","NA",buildings!AL74)</f>
        <v>Urban</v>
      </c>
      <c r="AM74" t="str">
        <f>IF(buildings!AM74="","NA",buildings!AM74)</f>
        <v>NA</v>
      </c>
      <c r="AN74" t="str">
        <f>IF(buildings!AN74="","NA",buildings!AN74)</f>
        <v>residential</v>
      </c>
      <c r="AO74" t="str">
        <f>IF(buildings!AO74="","NA",buildings!AO74)</f>
        <v>NA</v>
      </c>
      <c r="AP74" t="str">
        <f>IF(buildings!AP74="","NA",buildings!AP74)</f>
        <v>NULL</v>
      </c>
      <c r="AQ74" t="str">
        <f>IF(buildings!AQ74="","NA",buildings!AQ74)</f>
        <v>urban</v>
      </c>
      <c r="AR74" t="str">
        <f>IF(buildings!AR74="","NA",buildings!AR74)</f>
        <v>NA</v>
      </c>
      <c r="AS74" t="str">
        <f>IF(buildings!AS74="","NA",buildings!AS74)</f>
        <v>Cao, Zhi; Shen, Lei; Zhong, Shuai; Liu, Litao; Kong, Hanxiao; Sun, Yanzhi</v>
      </c>
      <c r="AT74">
        <f>IF(buildings!AT74="","NA",buildings!AT74)</f>
        <v>2018</v>
      </c>
      <c r="AU74" t="str">
        <f>IF(buildings!AU74="","NA",buildings!AU74)</f>
        <v>A Probabilistic Dynamic Material Flow Analysis Model for Chinese Urban Housing Stock</v>
      </c>
      <c r="AV74" t="str">
        <f>IF(buildings!AV74="","NA",buildings!AV74)</f>
        <v>Journal of Industrial Ecology</v>
      </c>
      <c r="AW74" t="str">
        <f>IF(buildings!AW74="","NA",buildings!AW74)</f>
        <v>Copyright Elsevier</v>
      </c>
      <c r="AX74" t="str">
        <f>IF(buildings!AX74="","NA",buildings!AX74)</f>
        <v>10.1111/jiec.12579</v>
      </c>
      <c r="AY74" t="str">
        <f>IF(buildings!AY74="","NA",buildings!AY74)</f>
        <v>https://doi.org/10.1111/jiec.12579</v>
      </c>
      <c r="AZ74" t="str">
        <f>IF(buildings!AZ74="","NULL",buildings!AZ74)</f>
        <v>NULL</v>
      </c>
      <c r="BA74" t="str">
        <f>IF(buildings!BA74="","NULL",buildings!BA74)</f>
        <v>NULL</v>
      </c>
      <c r="BB74" t="str">
        <f>IF(buildings!BB74="","NULL",buildings!BB74)</f>
        <v>NULL</v>
      </c>
      <c r="BC74" t="str">
        <f>IF(buildings!BC74="","NULL",buildings!BC74)</f>
        <v>SI. Table S11. Parameters of PDF and medians and 95% CIs of random samples (n=5000) for various building material. Considered "lime" as "mortar/plaster", "sand" and "gravel" as "aggregate".</v>
      </c>
      <c r="BD74" t="str">
        <f>IF(buildings!BD74="","NULL",buildings!BD74)</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1985, Urban pop. in 2010, Data: https://www.rug.nl/ggdc/historicaldevelopment/maddison/releases/maddison-project-database-2018. GDP: Data: https://esa.un.org/unpd/wup/Download, Urbanization_rate_2018.xls. Human Development Index: Not collected.</v>
      </c>
      <c r="BE74" t="str">
        <f>IF(buildings!BE74="","NULL",buildings!BE74)</f>
        <v>Heeren and Fishman</v>
      </c>
      <c r="BF74" t="str">
        <f>IF(buildings!BF74="","NULL",buildings!BF74)</f>
        <v>East_Asia</v>
      </c>
      <c r="BG74" t="str">
        <f>IF(buildings!BG74="","NULL",buildings!BG74)</f>
        <v>NA</v>
      </c>
      <c r="BH74">
        <f>IF(buildings!BH74="","NULL",buildings!BH74)</f>
        <v>3893</v>
      </c>
      <c r="BI74">
        <f>IF(buildings!BI74="","NULL",buildings!BI74)</f>
        <v>2776.9724999999999</v>
      </c>
      <c r="BJ74">
        <f>IF(buildings!BJ74="","NULL",buildings!BJ74)</f>
        <v>2854.4749999999999</v>
      </c>
      <c r="BK74">
        <f>IF(buildings!BK74="","NULL",buildings!BK74)</f>
        <v>775.01250000000005</v>
      </c>
      <c r="BL74">
        <f>IF(buildings!BL74="","NULL",buildings!BL74)</f>
        <v>860.37249999999995</v>
      </c>
      <c r="BM74">
        <f>IF(buildings!BM74="","NULL",buildings!BM74)</f>
        <v>9326410</v>
      </c>
      <c r="BN74">
        <f>IF(buildings!BN74="","NULL",buildings!BN74)</f>
        <v>1051040</v>
      </c>
      <c r="BO74" t="str">
        <f>IF(buildings!BO74="","NULL",buildings!BO74)</f>
        <v>NA</v>
      </c>
      <c r="BP74">
        <f>IF(buildings!BP74="","NULL",buildings!BP74)</f>
        <v>1337752</v>
      </c>
      <c r="BQ74">
        <f>IF(buildings!BQ74="","NULL",buildings!BQ74)</f>
        <v>0.22900000000000001</v>
      </c>
      <c r="BR74">
        <f>IF(buildings!BR74="","NULL",buildings!BR74)</f>
        <v>0.49199999999999999</v>
      </c>
      <c r="BS74">
        <f>IF(buildings!BS74="","NULL",buildings!BS74)</f>
        <v>2310</v>
      </c>
      <c r="BT74">
        <f>IF(buildings!BT74="","NULL",buildings!BT74)</f>
        <v>10221</v>
      </c>
      <c r="BU74" t="str">
        <f>IF(buildings!BU74="","NULL",buildings!BU74)</f>
        <v>NULL</v>
      </c>
      <c r="BV74" t="str">
        <f>IF(buildings!BV74="","NULL",buildings!BV74)</f>
        <v>NULL</v>
      </c>
      <c r="BW74" t="str">
        <f>IF(buildings!BW74="","NULL",buildings!BW74)</f>
        <v>R32CHN</v>
      </c>
      <c r="BX74" t="str">
        <f>IF(buildings!BX74="","NULL",buildings!BX74)</f>
        <v>R5.2ASIA</v>
      </c>
      <c r="BY74" t="str">
        <f>IF(buildings!BY74="","NULL",buildings!BY74)</f>
        <v>R_unspecified</v>
      </c>
      <c r="BZ74" t="str">
        <f>IF(buildings!BZ74="","NULL",buildings!BZ74)</f>
        <v>Unspecified</v>
      </c>
      <c r="CA74" t="str">
        <f>IF(buildings!CA74="","NULL",buildings!CA74)</f>
        <v>Standard</v>
      </c>
      <c r="CB74" t="str">
        <f>IF(buildings!CB74="","NULL",buildings!CB74)</f>
        <v>modeled/hypothetical/regulations</v>
      </c>
      <c r="CC74" t="str">
        <f>IF(buildings!CC74="","NULL",buildings!CC74)</f>
        <v>RU</v>
      </c>
      <c r="CD74" t="str">
        <f>IF(buildings!CD74="","NULL",buildings!CD74)</f>
        <v>U</v>
      </c>
      <c r="CE74" t="str">
        <f>IF(buildings!CE74="","NULL",buildings!CE74)</f>
        <v>ASIA_CHN</v>
      </c>
    </row>
    <row r="75" spans="1:83">
      <c r="A75">
        <f>IF(buildings!A75="","NA",buildings!A75)</f>
        <v>73</v>
      </c>
      <c r="B75" t="str">
        <f>IF(buildings!B75="","NA",buildings!B75)</f>
        <v>China</v>
      </c>
      <c r="C75" t="str">
        <f>IF(buildings!C75="","NA",buildings!C75)</f>
        <v>Beijing</v>
      </c>
      <c r="D75">
        <f>IF(buildings!D75="","NA",buildings!D75)</f>
        <v>1980</v>
      </c>
      <c r="E75">
        <f>IF(buildings!E75="","NA",buildings!E75)</f>
        <v>1990</v>
      </c>
      <c r="F75">
        <f>IF(buildings!F75="","NA",buildings!F75)</f>
        <v>23</v>
      </c>
      <c r="G75" t="str">
        <f>IF(buildings!G75="","NA",buildings!G75)</f>
        <v>NA</v>
      </c>
      <c r="H75" t="str">
        <f>IF(buildings!H75="","NA",buildings!H75)</f>
        <v>NA</v>
      </c>
      <c r="I75" t="str">
        <f>IF(buildings!I75="","NA",buildings!I75)</f>
        <v>NA</v>
      </c>
      <c r="J75">
        <f>IF(buildings!J75="","NA",buildings!J75)</f>
        <v>20</v>
      </c>
      <c r="K75" t="str">
        <f>IF(buildings!K75="","NA",buildings!K75)</f>
        <v>NA</v>
      </c>
      <c r="L75" t="str">
        <f>IF(buildings!L75="","NA",buildings!L75)</f>
        <v>NA</v>
      </c>
      <c r="M75" t="str">
        <f>IF(buildings!M75="","NA",buildings!M75)</f>
        <v>NA</v>
      </c>
      <c r="N75">
        <f>IF(buildings!N75="","NA",buildings!N75)</f>
        <v>190</v>
      </c>
      <c r="O75">
        <f>IF(buildings!O75="","NA",buildings!O75)</f>
        <v>800</v>
      </c>
      <c r="P75">
        <f>IF(buildings!P75="","NA",buildings!P75)</f>
        <v>220</v>
      </c>
      <c r="Q75">
        <f>IF(buildings!Q75="","NA",buildings!Q75)</f>
        <v>20</v>
      </c>
      <c r="R75" t="str">
        <f>IF(buildings!R75="","NA",buildings!R75)</f>
        <v>NA</v>
      </c>
      <c r="S75" t="str">
        <f>IF(buildings!S75="","NA",buildings!S75)</f>
        <v>NA</v>
      </c>
      <c r="T75" t="str">
        <f>IF(buildings!T75="","NA",buildings!T75)</f>
        <v>NA</v>
      </c>
      <c r="U75" t="str">
        <f>IF(buildings!U75="","NA",buildings!U75)</f>
        <v>NA</v>
      </c>
      <c r="V75" t="str">
        <f>IF(buildings!V75="","NA",buildings!V75)</f>
        <v>NA</v>
      </c>
      <c r="W75" t="str">
        <f>IF(buildings!W75="","NA",buildings!W75)</f>
        <v>NA</v>
      </c>
      <c r="X75" t="str">
        <f>IF(buildings!X75="","NA",buildings!X75)</f>
        <v>NA</v>
      </c>
      <c r="Y75" t="str">
        <f>IF(buildings!Y75="","NA",buildings!Y75)</f>
        <v>NA</v>
      </c>
      <c r="Z75" t="str">
        <f>IF(buildings!Z75="","NA",buildings!Z75)</f>
        <v>NA</v>
      </c>
      <c r="AA75" t="str">
        <f>IF(buildings!AA75="","NA",buildings!AA75)</f>
        <v>NA</v>
      </c>
      <c r="AB75">
        <f>IF(buildings!AB75="","NA",buildings!AB75)</f>
        <v>1.8</v>
      </c>
      <c r="AC75" t="str">
        <f>IF(buildings!AC75="","NA",buildings!AC75)</f>
        <v>NA</v>
      </c>
      <c r="AD75" t="str">
        <f>IF(buildings!AD75="","NA",buildings!AD75)</f>
        <v>NA</v>
      </c>
      <c r="AE75" t="str">
        <f>IF(buildings!AE75="","NA",buildings!AE75)</f>
        <v>NA</v>
      </c>
      <c r="AF75" t="str">
        <f>IF(buildings!AF75="","NA",buildings!AF75)</f>
        <v>NA</v>
      </c>
      <c r="AG75" t="str">
        <f>IF(buildings!AG75="","NA",buildings!AG75)</f>
        <v>NA</v>
      </c>
      <c r="AH75" t="str">
        <f>IF(buildings!AH75="","NA",buildings!AH75)</f>
        <v>NA</v>
      </c>
      <c r="AI75" t="str">
        <f>IF(buildings!AI75="","NA",buildings!AI75)</f>
        <v>NA</v>
      </c>
      <c r="AJ75" t="str">
        <f>IF(buildings!AJ75="","NA",buildings!AJ75)</f>
        <v>NA</v>
      </c>
      <c r="AK75" t="str">
        <f>IF(buildings!AK75="","NA",buildings!AK75)</f>
        <v>NA</v>
      </c>
      <c r="AL75" t="str">
        <f>IF(buildings!AL75="","NA",buildings!AL75)</f>
        <v>Urban</v>
      </c>
      <c r="AM75" t="str">
        <f>IF(buildings!AM75="","NA",buildings!AM75)</f>
        <v>NA</v>
      </c>
      <c r="AN75" t="str">
        <f>IF(buildings!AN75="","NA",buildings!AN75)</f>
        <v>residential</v>
      </c>
      <c r="AO75" t="str">
        <f>IF(buildings!AO75="","NA",buildings!AO75)</f>
        <v>NA</v>
      </c>
      <c r="AP75" t="str">
        <f>IF(buildings!AP75="","NA",buildings!AP75)</f>
        <v>NULL</v>
      </c>
      <c r="AQ75" t="str">
        <f>IF(buildings!AQ75="","NA",buildings!AQ75)</f>
        <v>urban</v>
      </c>
      <c r="AR75" t="str">
        <f>IF(buildings!AR75="","NA",buildings!AR75)</f>
        <v>NA</v>
      </c>
      <c r="AS75" t="str">
        <f>IF(buildings!AS75="","NA",buildings!AS75)</f>
        <v>Han, Ji; Xiang, Wei Ning</v>
      </c>
      <c r="AT75">
        <f>IF(buildings!AT75="","NA",buildings!AT75)</f>
        <v>2013</v>
      </c>
      <c r="AU75" t="str">
        <f>IF(buildings!AU75="","NA",buildings!AU75)</f>
        <v>Analysis of material stock accumulation in China's infrastructure and its regional disparity</v>
      </c>
      <c r="AV75" t="str">
        <f>IF(buildings!AV75="","NA",buildings!AV75)</f>
        <v>Sustainability Science</v>
      </c>
      <c r="AW75" t="str">
        <f>IF(buildings!AW75="","NA",buildings!AW75)</f>
        <v>Copyright Elsevier</v>
      </c>
      <c r="AX75" t="str">
        <f>IF(buildings!AX75="","NA",buildings!AX75)</f>
        <v>10.1007/s11625-012-0196-y</v>
      </c>
      <c r="AY75" t="str">
        <f>IF(buildings!AY75="","NA",buildings!AY75)</f>
        <v>https://doi.org/10.1007/s11625-012-0196-y</v>
      </c>
      <c r="AZ75" t="str">
        <f>IF(buildings!AZ75="","NULL",buildings!AZ75)</f>
        <v>for use_type or construction_type: 'Taking residential building as an example, in rural areas most dwellings were made of sand, gravel, and brick instead of cement and steel, especially before the 2000s. Notably, after the 1970s, concrete structures have become increasingly popular in both urban and rural areas, for which more and more steel, cement, and glass are used.'</v>
      </c>
      <c r="BA75" t="str">
        <f>IF(buildings!BA75="","NULL",buildings!BA75)</f>
        <v>NULL</v>
      </c>
      <c r="BB75" t="str">
        <f>IF(buildings!BB75="","NULL",buildings!BB75)</f>
        <v>Considered "sand &amp; gravel" as "aggregate".</v>
      </c>
      <c r="BC75" t="str">
        <f>IF(buildings!BC75="","NULL",buildings!BC75)</f>
        <v>Table 1. Material intensity for different infrastructures in China</v>
      </c>
      <c r="BD75" t="str">
        <f>IF(buildings!BD75="","NULL",buildings!BD75)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75" t="str">
        <f>IF(buildings!BE75="","NULL",buildings!BE75)</f>
        <v>Heeren and Fishman</v>
      </c>
      <c r="BF75" t="str">
        <f>IF(buildings!BF75="","NULL",buildings!BF75)</f>
        <v>East_Asia</v>
      </c>
      <c r="BG75" t="str">
        <f>IF(buildings!BG75="","NULL",buildings!BG75)</f>
        <v>Dwa</v>
      </c>
      <c r="BH75">
        <f>IF(buildings!BH75="","NULL",buildings!BH75)</f>
        <v>4438</v>
      </c>
      <c r="BI75">
        <f>IF(buildings!BI75="","NULL",buildings!BI75)</f>
        <v>2753.6374999999998</v>
      </c>
      <c r="BJ75">
        <f>IF(buildings!BJ75="","NULL",buildings!BJ75)</f>
        <v>2502.9699999999998</v>
      </c>
      <c r="BK75">
        <f>IF(buildings!BK75="","NULL",buildings!BK75)</f>
        <v>791.95252500000004</v>
      </c>
      <c r="BL75">
        <f>IF(buildings!BL75="","NULL",buildings!BL75)</f>
        <v>815.68</v>
      </c>
      <c r="BM75">
        <f>IF(buildings!BM75="","NULL",buildings!BM75)</f>
        <v>9326410</v>
      </c>
      <c r="BN75">
        <f>IF(buildings!BN75="","NULL",buildings!BN75)</f>
        <v>981235</v>
      </c>
      <c r="BO75" t="str">
        <f>IF(buildings!BO75="","NULL",buildings!BO75)</f>
        <v>NA</v>
      </c>
      <c r="BP75">
        <f>IF(buildings!BP75="","NULL",buildings!BP75)</f>
        <v>1135185</v>
      </c>
      <c r="BQ75">
        <f>IF(buildings!BQ75="","NULL",buildings!BQ75)</f>
        <v>0.19400000000000001</v>
      </c>
      <c r="BR75">
        <f>IF(buildings!BR75="","NULL",buildings!BR75)</f>
        <v>0.26400000000000001</v>
      </c>
      <c r="BS75">
        <f>IF(buildings!BS75="","NULL",buildings!BS75)</f>
        <v>1690</v>
      </c>
      <c r="BT75">
        <f>IF(buildings!BT75="","NULL",buildings!BT75)</f>
        <v>2460</v>
      </c>
      <c r="BU75" t="str">
        <f>IF(buildings!BU75="","NULL",buildings!BU75)</f>
        <v>NULL</v>
      </c>
      <c r="BV75" t="str">
        <f>IF(buildings!BV75="","NULL",buildings!BV75)</f>
        <v>NULL</v>
      </c>
      <c r="BW75" t="str">
        <f>IF(buildings!BW75="","NULL",buildings!BW75)</f>
        <v>R32CHN</v>
      </c>
      <c r="BX75" t="str">
        <f>IF(buildings!BX75="","NULL",buildings!BX75)</f>
        <v>R5.2ASIA</v>
      </c>
      <c r="BY75" t="str">
        <f>IF(buildings!BY75="","NULL",buildings!BY75)</f>
        <v>R_unspecified</v>
      </c>
      <c r="BZ75" t="str">
        <f>IF(buildings!BZ75="","NULL",buildings!BZ75)</f>
        <v>Unspecified</v>
      </c>
      <c r="CA75" t="str">
        <f>IF(buildings!CA75="","NULL",buildings!CA75)</f>
        <v>Standard</v>
      </c>
      <c r="CB75" t="str">
        <f>IF(buildings!CB75="","NULL",buildings!CB75)</f>
        <v>real-world single case study</v>
      </c>
      <c r="CC75" t="str">
        <f>IF(buildings!CC75="","NULL",buildings!CC75)</f>
        <v>RU</v>
      </c>
      <c r="CD75" t="str">
        <f>IF(buildings!CD75="","NULL",buildings!CD75)</f>
        <v>U</v>
      </c>
      <c r="CE75" t="str">
        <f>IF(buildings!CE75="","NULL",buildings!CE75)</f>
        <v>ASIA_CHN</v>
      </c>
    </row>
    <row r="76" spans="1:83">
      <c r="A76">
        <f>IF(buildings!A76="","NA",buildings!A76)</f>
        <v>74</v>
      </c>
      <c r="B76" t="str">
        <f>IF(buildings!B76="","NA",buildings!B76)</f>
        <v>China</v>
      </c>
      <c r="C76" t="str">
        <f>IF(buildings!C76="","NA",buildings!C76)</f>
        <v>Beijing</v>
      </c>
      <c r="D76">
        <f>IF(buildings!D76="","NA",buildings!D76)</f>
        <v>2000</v>
      </c>
      <c r="E76">
        <f>IF(buildings!E76="","NA",buildings!E76)</f>
        <v>2010</v>
      </c>
      <c r="F76">
        <f>IF(buildings!F76="","NA",buildings!F76)</f>
        <v>40</v>
      </c>
      <c r="G76" t="str">
        <f>IF(buildings!G76="","NA",buildings!G76)</f>
        <v>NA</v>
      </c>
      <c r="H76" t="str">
        <f>IF(buildings!H76="","NA",buildings!H76)</f>
        <v>NA</v>
      </c>
      <c r="I76" t="str">
        <f>IF(buildings!I76="","NA",buildings!I76)</f>
        <v>NA</v>
      </c>
      <c r="J76">
        <f>IF(buildings!J76="","NA",buildings!J76)</f>
        <v>15</v>
      </c>
      <c r="K76" t="str">
        <f>IF(buildings!K76="","NA",buildings!K76)</f>
        <v>NA</v>
      </c>
      <c r="L76" t="str">
        <f>IF(buildings!L76="","NA",buildings!L76)</f>
        <v>NA</v>
      </c>
      <c r="M76" t="str">
        <f>IF(buildings!M76="","NA",buildings!M76)</f>
        <v>NA</v>
      </c>
      <c r="N76">
        <f>IF(buildings!N76="","NA",buildings!N76)</f>
        <v>220</v>
      </c>
      <c r="O76">
        <f>IF(buildings!O76="","NA",buildings!O76)</f>
        <v>750</v>
      </c>
      <c r="P76">
        <f>IF(buildings!P76="","NA",buildings!P76)</f>
        <v>180</v>
      </c>
      <c r="Q76">
        <f>IF(buildings!Q76="","NA",buildings!Q76)</f>
        <v>25</v>
      </c>
      <c r="R76" t="str">
        <f>IF(buildings!R76="","NA",buildings!R76)</f>
        <v>NA</v>
      </c>
      <c r="S76" t="str">
        <f>IF(buildings!S76="","NA",buildings!S76)</f>
        <v>NA</v>
      </c>
      <c r="T76" t="str">
        <f>IF(buildings!T76="","NA",buildings!T76)</f>
        <v>NA</v>
      </c>
      <c r="U76" t="str">
        <f>IF(buildings!U76="","NA",buildings!U76)</f>
        <v>NA</v>
      </c>
      <c r="V76" t="str">
        <f>IF(buildings!V76="","NA",buildings!V76)</f>
        <v>NA</v>
      </c>
      <c r="W76" t="str">
        <f>IF(buildings!W76="","NA",buildings!W76)</f>
        <v>NA</v>
      </c>
      <c r="X76" t="str">
        <f>IF(buildings!X76="","NA",buildings!X76)</f>
        <v>NA</v>
      </c>
      <c r="Y76" t="str">
        <f>IF(buildings!Y76="","NA",buildings!Y76)</f>
        <v>NA</v>
      </c>
      <c r="Z76" t="str">
        <f>IF(buildings!Z76="","NA",buildings!Z76)</f>
        <v>NA</v>
      </c>
      <c r="AA76" t="str">
        <f>IF(buildings!AA76="","NA",buildings!AA76)</f>
        <v>NA</v>
      </c>
      <c r="AB76">
        <f>IF(buildings!AB76="","NA",buildings!AB76)</f>
        <v>2</v>
      </c>
      <c r="AC76" t="str">
        <f>IF(buildings!AC76="","NA",buildings!AC76)</f>
        <v>NA</v>
      </c>
      <c r="AD76" t="str">
        <f>IF(buildings!AD76="","NA",buildings!AD76)</f>
        <v>NA</v>
      </c>
      <c r="AE76" t="str">
        <f>IF(buildings!AE76="","NA",buildings!AE76)</f>
        <v>NA</v>
      </c>
      <c r="AF76" t="str">
        <f>IF(buildings!AF76="","NA",buildings!AF76)</f>
        <v>NA</v>
      </c>
      <c r="AG76" t="str">
        <f>IF(buildings!AG76="","NA",buildings!AG76)</f>
        <v>NA</v>
      </c>
      <c r="AH76" t="str">
        <f>IF(buildings!AH76="","NA",buildings!AH76)</f>
        <v>NA</v>
      </c>
      <c r="AI76" t="str">
        <f>IF(buildings!AI76="","NA",buildings!AI76)</f>
        <v>NA</v>
      </c>
      <c r="AJ76" t="str">
        <f>IF(buildings!AJ76="","NA",buildings!AJ76)</f>
        <v>NA</v>
      </c>
      <c r="AK76" t="str">
        <f>IF(buildings!AK76="","NA",buildings!AK76)</f>
        <v>NA</v>
      </c>
      <c r="AL76" t="str">
        <f>IF(buildings!AL76="","NA",buildings!AL76)</f>
        <v>Urban</v>
      </c>
      <c r="AM76" t="str">
        <f>IF(buildings!AM76="","NA",buildings!AM76)</f>
        <v>NA</v>
      </c>
      <c r="AN76" t="str">
        <f>IF(buildings!AN76="","NA",buildings!AN76)</f>
        <v>residential</v>
      </c>
      <c r="AO76" t="str">
        <f>IF(buildings!AO76="","NA",buildings!AO76)</f>
        <v>NA</v>
      </c>
      <c r="AP76" t="str">
        <f>IF(buildings!AP76="","NA",buildings!AP76)</f>
        <v>NULL</v>
      </c>
      <c r="AQ76" t="str">
        <f>IF(buildings!AQ76="","NA",buildings!AQ76)</f>
        <v>urban</v>
      </c>
      <c r="AR76" t="str">
        <f>IF(buildings!AR76="","NA",buildings!AR76)</f>
        <v>NA</v>
      </c>
      <c r="AS76" t="str">
        <f>IF(buildings!AS76="","NA",buildings!AS76)</f>
        <v>Han, Ji; Xiang, Wei Ning</v>
      </c>
      <c r="AT76">
        <f>IF(buildings!AT76="","NA",buildings!AT76)</f>
        <v>2013</v>
      </c>
      <c r="AU76" t="str">
        <f>IF(buildings!AU76="","NA",buildings!AU76)</f>
        <v>Analysis of material stock accumulation in China's infrastructure and its regional disparity</v>
      </c>
      <c r="AV76" t="str">
        <f>IF(buildings!AV76="","NA",buildings!AV76)</f>
        <v>Sustainability Science</v>
      </c>
      <c r="AW76" t="str">
        <f>IF(buildings!AW76="","NA",buildings!AW76)</f>
        <v>Copyright Elsevier</v>
      </c>
      <c r="AX76" t="str">
        <f>IF(buildings!AX76="","NA",buildings!AX76)</f>
        <v>10.1007/s11625-012-0196-y</v>
      </c>
      <c r="AY76" t="str">
        <f>IF(buildings!AY76="","NA",buildings!AY76)</f>
        <v>https://doi.org/10.1007/s11625-012-0196-y</v>
      </c>
      <c r="AZ76" t="str">
        <f>IF(buildings!AZ76="","NULL",buildings!AZ76)</f>
        <v>NULL</v>
      </c>
      <c r="BA76" t="str">
        <f>IF(buildings!BA76="","NULL",buildings!BA76)</f>
        <v>NULL</v>
      </c>
      <c r="BB76" t="str">
        <f>IF(buildings!BB76="","NULL",buildings!BB76)</f>
        <v>Considered "sand &amp; gravel" as "aggregate".</v>
      </c>
      <c r="BC76" t="str">
        <f>IF(buildings!BC76="","NULL",buildings!BC76)</f>
        <v>Table 1. Material intensity for different infrastructures in China</v>
      </c>
      <c r="BD76" t="str">
        <f>IF(buildings!BD76="","NULL",buildings!BD76)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76" t="str">
        <f>IF(buildings!BE76="","NULL",buildings!BE76)</f>
        <v>Heeren and Fishman</v>
      </c>
      <c r="BF76" t="str">
        <f>IF(buildings!BF76="","NULL",buildings!BF76)</f>
        <v>East_Asia</v>
      </c>
      <c r="BG76" t="str">
        <f>IF(buildings!BG76="","NULL",buildings!BG76)</f>
        <v>Dwa</v>
      </c>
      <c r="BH76">
        <f>IF(buildings!BH76="","NULL",buildings!BH76)</f>
        <v>4438</v>
      </c>
      <c r="BI76">
        <f>IF(buildings!BI76="","NULL",buildings!BI76)</f>
        <v>2631.6925000000001</v>
      </c>
      <c r="BJ76">
        <f>IF(buildings!BJ76="","NULL",buildings!BJ76)</f>
        <v>2708.7</v>
      </c>
      <c r="BK76">
        <f>IF(buildings!BK76="","NULL",buildings!BK76)</f>
        <v>874.07752500000004</v>
      </c>
      <c r="BL76">
        <f>IF(buildings!BL76="","NULL",buildings!BL76)</f>
        <v>896.87249999999995</v>
      </c>
      <c r="BM76">
        <f>IF(buildings!BM76="","NULL",buildings!BM76)</f>
        <v>9326410</v>
      </c>
      <c r="BN76">
        <f>IF(buildings!BN76="","NULL",buildings!BN76)</f>
        <v>1258401</v>
      </c>
      <c r="BO76" t="str">
        <f>IF(buildings!BO76="","NULL",buildings!BO76)</f>
        <v>NA</v>
      </c>
      <c r="BP76">
        <f>IF(buildings!BP76="","NULL",buildings!BP76)</f>
        <v>1331358</v>
      </c>
      <c r="BQ76">
        <f>IF(buildings!BQ76="","NULL",buildings!BQ76)</f>
        <v>0.35899999999999999</v>
      </c>
      <c r="BR76">
        <f>IF(buildings!BR76="","NULL",buildings!BR76)</f>
        <v>0.49199999999999999</v>
      </c>
      <c r="BS76">
        <f>IF(buildings!BS76="","NULL",buildings!BS76)</f>
        <v>4071</v>
      </c>
      <c r="BT76">
        <f>IF(buildings!BT76="","NULL",buildings!BT76)</f>
        <v>9475</v>
      </c>
      <c r="BU76" t="str">
        <f>IF(buildings!BU76="","NULL",buildings!BU76)</f>
        <v>NULL</v>
      </c>
      <c r="BV76" t="str">
        <f>IF(buildings!BV76="","NULL",buildings!BV76)</f>
        <v>NULL</v>
      </c>
      <c r="BW76" t="str">
        <f>IF(buildings!BW76="","NULL",buildings!BW76)</f>
        <v>R32CHN</v>
      </c>
      <c r="BX76" t="str">
        <f>IF(buildings!BX76="","NULL",buildings!BX76)</f>
        <v>R5.2ASIA</v>
      </c>
      <c r="BY76" t="str">
        <f>IF(buildings!BY76="","NULL",buildings!BY76)</f>
        <v>R_unspecified</v>
      </c>
      <c r="BZ76" t="str">
        <f>IF(buildings!BZ76="","NULL",buildings!BZ76)</f>
        <v>Unspecified</v>
      </c>
      <c r="CA76" t="str">
        <f>IF(buildings!CA76="","NULL",buildings!CA76)</f>
        <v>Standard</v>
      </c>
      <c r="CB76" t="str">
        <f>IF(buildings!CB76="","NULL",buildings!CB76)</f>
        <v>real-world single case study</v>
      </c>
      <c r="CC76" t="str">
        <f>IF(buildings!CC76="","NULL",buildings!CC76)</f>
        <v>RU</v>
      </c>
      <c r="CD76" t="str">
        <f>IF(buildings!CD76="","NULL",buildings!CD76)</f>
        <v>U</v>
      </c>
      <c r="CE76" t="str">
        <f>IF(buildings!CE76="","NULL",buildings!CE76)</f>
        <v>ASIA_CHN</v>
      </c>
    </row>
    <row r="77" spans="1:83">
      <c r="A77">
        <f>IF(buildings!A77="","NA",buildings!A77)</f>
        <v>75</v>
      </c>
      <c r="B77" t="str">
        <f>IF(buildings!B77="","NA",buildings!B77)</f>
        <v>China</v>
      </c>
      <c r="C77" t="str">
        <f>IF(buildings!C77="","NA",buildings!C77)</f>
        <v>Beijing</v>
      </c>
      <c r="D77">
        <f>IF(buildings!D77="","NA",buildings!D77)</f>
        <v>1980</v>
      </c>
      <c r="E77">
        <f>IF(buildings!E77="","NA",buildings!E77)</f>
        <v>1990</v>
      </c>
      <c r="F77">
        <f>IF(buildings!F77="","NA",buildings!F77)</f>
        <v>4</v>
      </c>
      <c r="G77" t="str">
        <f>IF(buildings!G77="","NA",buildings!G77)</f>
        <v>NA</v>
      </c>
      <c r="H77" t="str">
        <f>IF(buildings!H77="","NA",buildings!H77)</f>
        <v>NA</v>
      </c>
      <c r="I77" t="str">
        <f>IF(buildings!I77="","NA",buildings!I77)</f>
        <v>NA</v>
      </c>
      <c r="J77">
        <f>IF(buildings!J77="","NA",buildings!J77)</f>
        <v>25</v>
      </c>
      <c r="K77" t="str">
        <f>IF(buildings!K77="","NA",buildings!K77)</f>
        <v>NA</v>
      </c>
      <c r="L77" t="str">
        <f>IF(buildings!L77="","NA",buildings!L77)</f>
        <v>NA</v>
      </c>
      <c r="M77" t="str">
        <f>IF(buildings!M77="","NA",buildings!M77)</f>
        <v>NA</v>
      </c>
      <c r="N77">
        <f>IF(buildings!N77="","NA",buildings!N77)</f>
        <v>190</v>
      </c>
      <c r="O77">
        <f>IF(buildings!O77="","NA",buildings!O77)</f>
        <v>800</v>
      </c>
      <c r="P77">
        <f>IF(buildings!P77="","NA",buildings!P77)</f>
        <v>400</v>
      </c>
      <c r="Q77">
        <f>IF(buildings!Q77="","NA",buildings!Q77)</f>
        <v>20</v>
      </c>
      <c r="R77" t="str">
        <f>IF(buildings!R77="","NA",buildings!R77)</f>
        <v>NA</v>
      </c>
      <c r="S77" t="str">
        <f>IF(buildings!S77="","NA",buildings!S77)</f>
        <v>NA</v>
      </c>
      <c r="T77" t="str">
        <f>IF(buildings!T77="","NA",buildings!T77)</f>
        <v>NA</v>
      </c>
      <c r="U77" t="str">
        <f>IF(buildings!U77="","NA",buildings!U77)</f>
        <v>NA</v>
      </c>
      <c r="V77" t="str">
        <f>IF(buildings!V77="","NA",buildings!V77)</f>
        <v>NA</v>
      </c>
      <c r="W77" t="str">
        <f>IF(buildings!W77="","NA",buildings!W77)</f>
        <v>NA</v>
      </c>
      <c r="X77" t="str">
        <f>IF(buildings!X77="","NA",buildings!X77)</f>
        <v>NA</v>
      </c>
      <c r="Y77" t="str">
        <f>IF(buildings!Y77="","NA",buildings!Y77)</f>
        <v>NA</v>
      </c>
      <c r="Z77" t="str">
        <f>IF(buildings!Z77="","NA",buildings!Z77)</f>
        <v>NA</v>
      </c>
      <c r="AA77" t="str">
        <f>IF(buildings!AA77="","NA",buildings!AA77)</f>
        <v>NA</v>
      </c>
      <c r="AB77">
        <f>IF(buildings!AB77="","NA",buildings!AB77)</f>
        <v>1.8</v>
      </c>
      <c r="AC77" t="str">
        <f>IF(buildings!AC77="","NA",buildings!AC77)</f>
        <v>NA</v>
      </c>
      <c r="AD77" t="str">
        <f>IF(buildings!AD77="","NA",buildings!AD77)</f>
        <v>NA</v>
      </c>
      <c r="AE77" t="str">
        <f>IF(buildings!AE77="","NA",buildings!AE77)</f>
        <v>NA</v>
      </c>
      <c r="AF77" t="str">
        <f>IF(buildings!AF77="","NA",buildings!AF77)</f>
        <v>NA</v>
      </c>
      <c r="AG77" t="str">
        <f>IF(buildings!AG77="","NA",buildings!AG77)</f>
        <v>NA</v>
      </c>
      <c r="AH77" t="str">
        <f>IF(buildings!AH77="","NA",buildings!AH77)</f>
        <v>NA</v>
      </c>
      <c r="AI77" t="str">
        <f>IF(buildings!AI77="","NA",buildings!AI77)</f>
        <v>NA</v>
      </c>
      <c r="AJ77" t="str">
        <f>IF(buildings!AJ77="","NA",buildings!AJ77)</f>
        <v>NA</v>
      </c>
      <c r="AK77" t="str">
        <f>IF(buildings!AK77="","NA",buildings!AK77)</f>
        <v>NA</v>
      </c>
      <c r="AL77" t="str">
        <f>IF(buildings!AL77="","NA",buildings!AL77)</f>
        <v>rural</v>
      </c>
      <c r="AM77" t="str">
        <f>IF(buildings!AM77="","NA",buildings!AM77)</f>
        <v>NA</v>
      </c>
      <c r="AN77" t="str">
        <f>IF(buildings!AN77="","NA",buildings!AN77)</f>
        <v>residential</v>
      </c>
      <c r="AO77" t="str">
        <f>IF(buildings!AO77="","NA",buildings!AO77)</f>
        <v>NA</v>
      </c>
      <c r="AP77" t="str">
        <f>IF(buildings!AP77="","NA",buildings!AP77)</f>
        <v>NULL</v>
      </c>
      <c r="AQ77" t="str">
        <f>IF(buildings!AQ77="","NA",buildings!AQ77)</f>
        <v>rural</v>
      </c>
      <c r="AR77" t="str">
        <f>IF(buildings!AR77="","NA",buildings!AR77)</f>
        <v>NA</v>
      </c>
      <c r="AS77" t="str">
        <f>IF(buildings!AS77="","NA",buildings!AS77)</f>
        <v>Han, Ji; Xiang, Wei Ning</v>
      </c>
      <c r="AT77">
        <f>IF(buildings!AT77="","NA",buildings!AT77)</f>
        <v>2013</v>
      </c>
      <c r="AU77" t="str">
        <f>IF(buildings!AU77="","NA",buildings!AU77)</f>
        <v>Analysis of material stock accumulation in China's infrastructure and its regional disparity</v>
      </c>
      <c r="AV77" t="str">
        <f>IF(buildings!AV77="","NA",buildings!AV77)</f>
        <v>Sustainability Science</v>
      </c>
      <c r="AW77" t="str">
        <f>IF(buildings!AW77="","NA",buildings!AW77)</f>
        <v>Copyright Elsevier</v>
      </c>
      <c r="AX77" t="str">
        <f>IF(buildings!AX77="","NA",buildings!AX77)</f>
        <v>10.1007/s11625-012-0196-y</v>
      </c>
      <c r="AY77" t="str">
        <f>IF(buildings!AY77="","NA",buildings!AY77)</f>
        <v>https://doi.org/10.1007/s11625-012-0196-y</v>
      </c>
      <c r="AZ77" t="str">
        <f>IF(buildings!AZ77="","NULL",buildings!AZ77)</f>
        <v>NULL</v>
      </c>
      <c r="BA77" t="str">
        <f>IF(buildings!BA77="","NULL",buildings!BA77)</f>
        <v>NULL</v>
      </c>
      <c r="BB77" t="str">
        <f>IF(buildings!BB77="","NULL",buildings!BB77)</f>
        <v>Considered "sand &amp; gravel" as "aggregate".</v>
      </c>
      <c r="BC77" t="str">
        <f>IF(buildings!BC77="","NULL",buildings!BC77)</f>
        <v>Table 1. Material intensity for different infrastructures in China</v>
      </c>
      <c r="BD77" t="str">
        <f>IF(buildings!BD77="","NULL",buildings!BD77)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77" t="str">
        <f>IF(buildings!BE77="","NULL",buildings!BE77)</f>
        <v>Heeren and Fishman</v>
      </c>
      <c r="BF77" t="str">
        <f>IF(buildings!BF77="","NULL",buildings!BF77)</f>
        <v>East_Asia</v>
      </c>
      <c r="BG77" t="str">
        <f>IF(buildings!BG77="","NULL",buildings!BG77)</f>
        <v>Dwa</v>
      </c>
      <c r="BH77">
        <f>IF(buildings!BH77="","NULL",buildings!BH77)</f>
        <v>4438</v>
      </c>
      <c r="BI77">
        <f>IF(buildings!BI77="","NULL",buildings!BI77)</f>
        <v>2753.6374999999998</v>
      </c>
      <c r="BJ77">
        <f>IF(buildings!BJ77="","NULL",buildings!BJ77)</f>
        <v>2502.9699999999998</v>
      </c>
      <c r="BK77">
        <f>IF(buildings!BK77="","NULL",buildings!BK77)</f>
        <v>791.95252500000004</v>
      </c>
      <c r="BL77">
        <f>IF(buildings!BL77="","NULL",buildings!BL77)</f>
        <v>815.68</v>
      </c>
      <c r="BM77">
        <f>IF(buildings!BM77="","NULL",buildings!BM77)</f>
        <v>9326410</v>
      </c>
      <c r="BN77">
        <f>IF(buildings!BN77="","NULL",buildings!BN77)</f>
        <v>981235</v>
      </c>
      <c r="BO77" t="str">
        <f>IF(buildings!BO77="","NULL",buildings!BO77)</f>
        <v>NA</v>
      </c>
      <c r="BP77">
        <f>IF(buildings!BP77="","NULL",buildings!BP77)</f>
        <v>1135185</v>
      </c>
      <c r="BQ77">
        <f>IF(buildings!BQ77="","NULL",buildings!BQ77)</f>
        <v>0.19400000000000001</v>
      </c>
      <c r="BR77">
        <f>IF(buildings!BR77="","NULL",buildings!BR77)</f>
        <v>0.26400000000000001</v>
      </c>
      <c r="BS77">
        <f>IF(buildings!BS77="","NULL",buildings!BS77)</f>
        <v>1690</v>
      </c>
      <c r="BT77">
        <f>IF(buildings!BT77="","NULL",buildings!BT77)</f>
        <v>2460</v>
      </c>
      <c r="BU77" t="str">
        <f>IF(buildings!BU77="","NULL",buildings!BU77)</f>
        <v>NULL</v>
      </c>
      <c r="BV77" t="str">
        <f>IF(buildings!BV77="","NULL",buildings!BV77)</f>
        <v>NULL</v>
      </c>
      <c r="BW77" t="str">
        <f>IF(buildings!BW77="","NULL",buildings!BW77)</f>
        <v>R32CHN</v>
      </c>
      <c r="BX77" t="str">
        <f>IF(buildings!BX77="","NULL",buildings!BX77)</f>
        <v>R5.2ASIA</v>
      </c>
      <c r="BY77" t="str">
        <f>IF(buildings!BY77="","NULL",buildings!BY77)</f>
        <v>R_unspecified</v>
      </c>
      <c r="BZ77" t="str">
        <f>IF(buildings!BZ77="","NULL",buildings!BZ77)</f>
        <v>Unspecified</v>
      </c>
      <c r="CA77" t="str">
        <f>IF(buildings!CA77="","NULL",buildings!CA77)</f>
        <v>Standard</v>
      </c>
      <c r="CB77" t="str">
        <f>IF(buildings!CB77="","NULL",buildings!CB77)</f>
        <v>real-world single case study</v>
      </c>
      <c r="CC77" t="str">
        <f>IF(buildings!CC77="","NULL",buildings!CC77)</f>
        <v>RU</v>
      </c>
      <c r="CD77" t="str">
        <f>IF(buildings!CD77="","NULL",buildings!CD77)</f>
        <v>U</v>
      </c>
      <c r="CE77" t="str">
        <f>IF(buildings!CE77="","NULL",buildings!CE77)</f>
        <v>ASIA_CHN</v>
      </c>
    </row>
    <row r="78" spans="1:83">
      <c r="A78">
        <f>IF(buildings!A78="","NA",buildings!A78)</f>
        <v>76</v>
      </c>
      <c r="B78" t="str">
        <f>IF(buildings!B78="","NA",buildings!B78)</f>
        <v>China</v>
      </c>
      <c r="C78" t="str">
        <f>IF(buildings!C78="","NA",buildings!C78)</f>
        <v>Beijing</v>
      </c>
      <c r="D78">
        <f>IF(buildings!D78="","NA",buildings!D78)</f>
        <v>2000</v>
      </c>
      <c r="E78">
        <f>IF(buildings!E78="","NA",buildings!E78)</f>
        <v>2010</v>
      </c>
      <c r="F78">
        <f>IF(buildings!F78="","NA",buildings!F78)</f>
        <v>6</v>
      </c>
      <c r="G78" t="str">
        <f>IF(buildings!G78="","NA",buildings!G78)</f>
        <v>NA</v>
      </c>
      <c r="H78" t="str">
        <f>IF(buildings!H78="","NA",buildings!H78)</f>
        <v>NA</v>
      </c>
      <c r="I78" t="str">
        <f>IF(buildings!I78="","NA",buildings!I78)</f>
        <v>NA</v>
      </c>
      <c r="J78">
        <f>IF(buildings!J78="","NA",buildings!J78)</f>
        <v>20</v>
      </c>
      <c r="K78" t="str">
        <f>IF(buildings!K78="","NA",buildings!K78)</f>
        <v>NA</v>
      </c>
      <c r="L78" t="str">
        <f>IF(buildings!L78="","NA",buildings!L78)</f>
        <v>NA</v>
      </c>
      <c r="M78" t="str">
        <f>IF(buildings!M78="","NA",buildings!M78)</f>
        <v>NA</v>
      </c>
      <c r="N78">
        <f>IF(buildings!N78="","NA",buildings!N78)</f>
        <v>220</v>
      </c>
      <c r="O78">
        <f>IF(buildings!O78="","NA",buildings!O78)</f>
        <v>750</v>
      </c>
      <c r="P78">
        <f>IF(buildings!P78="","NA",buildings!P78)</f>
        <v>280</v>
      </c>
      <c r="Q78">
        <f>IF(buildings!Q78="","NA",buildings!Q78)</f>
        <v>25</v>
      </c>
      <c r="R78" t="str">
        <f>IF(buildings!R78="","NA",buildings!R78)</f>
        <v>NA</v>
      </c>
      <c r="S78" t="str">
        <f>IF(buildings!S78="","NA",buildings!S78)</f>
        <v>NA</v>
      </c>
      <c r="T78" t="str">
        <f>IF(buildings!T78="","NA",buildings!T78)</f>
        <v>NA</v>
      </c>
      <c r="U78" t="str">
        <f>IF(buildings!U78="","NA",buildings!U78)</f>
        <v>NA</v>
      </c>
      <c r="V78" t="str">
        <f>IF(buildings!V78="","NA",buildings!V78)</f>
        <v>NA</v>
      </c>
      <c r="W78" t="str">
        <f>IF(buildings!W78="","NA",buildings!W78)</f>
        <v>NA</v>
      </c>
      <c r="X78" t="str">
        <f>IF(buildings!X78="","NA",buildings!X78)</f>
        <v>NA</v>
      </c>
      <c r="Y78" t="str">
        <f>IF(buildings!Y78="","NA",buildings!Y78)</f>
        <v>NA</v>
      </c>
      <c r="Z78" t="str">
        <f>IF(buildings!Z78="","NA",buildings!Z78)</f>
        <v>NA</v>
      </c>
      <c r="AA78" t="str">
        <f>IF(buildings!AA78="","NA",buildings!AA78)</f>
        <v>NA</v>
      </c>
      <c r="AB78">
        <f>IF(buildings!AB78="","NA",buildings!AB78)</f>
        <v>2</v>
      </c>
      <c r="AC78" t="str">
        <f>IF(buildings!AC78="","NA",buildings!AC78)</f>
        <v>NA</v>
      </c>
      <c r="AD78" t="str">
        <f>IF(buildings!AD78="","NA",buildings!AD78)</f>
        <v>NA</v>
      </c>
      <c r="AE78" t="str">
        <f>IF(buildings!AE78="","NA",buildings!AE78)</f>
        <v>NA</v>
      </c>
      <c r="AF78" t="str">
        <f>IF(buildings!AF78="","NA",buildings!AF78)</f>
        <v>NA</v>
      </c>
      <c r="AG78" t="str">
        <f>IF(buildings!AG78="","NA",buildings!AG78)</f>
        <v>NA</v>
      </c>
      <c r="AH78" t="str">
        <f>IF(buildings!AH78="","NA",buildings!AH78)</f>
        <v>NA</v>
      </c>
      <c r="AI78" t="str">
        <f>IF(buildings!AI78="","NA",buildings!AI78)</f>
        <v>NA</v>
      </c>
      <c r="AJ78" t="str">
        <f>IF(buildings!AJ78="","NA",buildings!AJ78)</f>
        <v>NA</v>
      </c>
      <c r="AK78" t="str">
        <f>IF(buildings!AK78="","NA",buildings!AK78)</f>
        <v>NA</v>
      </c>
      <c r="AL78" t="str">
        <f>IF(buildings!AL78="","NA",buildings!AL78)</f>
        <v>rural</v>
      </c>
      <c r="AM78" t="str">
        <f>IF(buildings!AM78="","NA",buildings!AM78)</f>
        <v>NA</v>
      </c>
      <c r="AN78" t="str">
        <f>IF(buildings!AN78="","NA",buildings!AN78)</f>
        <v>residential</v>
      </c>
      <c r="AO78" t="str">
        <f>IF(buildings!AO78="","NA",buildings!AO78)</f>
        <v>NA</v>
      </c>
      <c r="AP78" t="str">
        <f>IF(buildings!AP78="","NA",buildings!AP78)</f>
        <v>NULL</v>
      </c>
      <c r="AQ78" t="str">
        <f>IF(buildings!AQ78="","NA",buildings!AQ78)</f>
        <v>rural</v>
      </c>
      <c r="AR78" t="str">
        <f>IF(buildings!AR78="","NA",buildings!AR78)</f>
        <v>NA</v>
      </c>
      <c r="AS78" t="str">
        <f>IF(buildings!AS78="","NA",buildings!AS78)</f>
        <v>Han, Ji; Xiang, Wei Ning</v>
      </c>
      <c r="AT78">
        <f>IF(buildings!AT78="","NA",buildings!AT78)</f>
        <v>2013</v>
      </c>
      <c r="AU78" t="str">
        <f>IF(buildings!AU78="","NA",buildings!AU78)</f>
        <v>Analysis of material stock accumulation in China's infrastructure and its regional disparity</v>
      </c>
      <c r="AV78" t="str">
        <f>IF(buildings!AV78="","NA",buildings!AV78)</f>
        <v>Sustainability Science</v>
      </c>
      <c r="AW78" t="str">
        <f>IF(buildings!AW78="","NA",buildings!AW78)</f>
        <v>Copyright Elsevier</v>
      </c>
      <c r="AX78" t="str">
        <f>IF(buildings!AX78="","NA",buildings!AX78)</f>
        <v>10.1007/s11625-012-0196-y</v>
      </c>
      <c r="AY78" t="str">
        <f>IF(buildings!AY78="","NA",buildings!AY78)</f>
        <v>https://doi.org/10.1007/s11625-012-0196-y</v>
      </c>
      <c r="AZ78" t="str">
        <f>IF(buildings!AZ78="","NULL",buildings!AZ78)</f>
        <v>NULL</v>
      </c>
      <c r="BA78" t="str">
        <f>IF(buildings!BA78="","NULL",buildings!BA78)</f>
        <v>NULL</v>
      </c>
      <c r="BB78" t="str">
        <f>IF(buildings!BB78="","NULL",buildings!BB78)</f>
        <v>Considered "sand &amp; gravel" as "aggregate".</v>
      </c>
      <c r="BC78" t="str">
        <f>IF(buildings!BC78="","NULL",buildings!BC78)</f>
        <v>Table 1. Material intensity for different infrastructures in China</v>
      </c>
      <c r="BD78" t="str">
        <f>IF(buildings!BD78="","NULL",buildings!BD78)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78" t="str">
        <f>IF(buildings!BE78="","NULL",buildings!BE78)</f>
        <v>Heeren and Fishman</v>
      </c>
      <c r="BF78" t="str">
        <f>IF(buildings!BF78="","NULL",buildings!BF78)</f>
        <v>East_Asia</v>
      </c>
      <c r="BG78" t="str">
        <f>IF(buildings!BG78="","NULL",buildings!BG78)</f>
        <v>Dwa</v>
      </c>
      <c r="BH78">
        <f>IF(buildings!BH78="","NULL",buildings!BH78)</f>
        <v>4438</v>
      </c>
      <c r="BI78">
        <f>IF(buildings!BI78="","NULL",buildings!BI78)</f>
        <v>2631.6925000000001</v>
      </c>
      <c r="BJ78">
        <f>IF(buildings!BJ78="","NULL",buildings!BJ78)</f>
        <v>2708.7</v>
      </c>
      <c r="BK78">
        <f>IF(buildings!BK78="","NULL",buildings!BK78)</f>
        <v>874.07752500000004</v>
      </c>
      <c r="BL78">
        <f>IF(buildings!BL78="","NULL",buildings!BL78)</f>
        <v>896.87249999999995</v>
      </c>
      <c r="BM78">
        <f>IF(buildings!BM78="","NULL",buildings!BM78)</f>
        <v>9326410</v>
      </c>
      <c r="BN78">
        <f>IF(buildings!BN78="","NULL",buildings!BN78)</f>
        <v>1258401</v>
      </c>
      <c r="BO78" t="str">
        <f>IF(buildings!BO78="","NULL",buildings!BO78)</f>
        <v>NA</v>
      </c>
      <c r="BP78">
        <f>IF(buildings!BP78="","NULL",buildings!BP78)</f>
        <v>1331358</v>
      </c>
      <c r="BQ78">
        <f>IF(buildings!BQ78="","NULL",buildings!BQ78)</f>
        <v>0.35899999999999999</v>
      </c>
      <c r="BR78">
        <f>IF(buildings!BR78="","NULL",buildings!BR78)</f>
        <v>0.49199999999999999</v>
      </c>
      <c r="BS78">
        <f>IF(buildings!BS78="","NULL",buildings!BS78)</f>
        <v>4071</v>
      </c>
      <c r="BT78">
        <f>IF(buildings!BT78="","NULL",buildings!BT78)</f>
        <v>9475</v>
      </c>
      <c r="BU78" t="str">
        <f>IF(buildings!BU78="","NULL",buildings!BU78)</f>
        <v>NULL</v>
      </c>
      <c r="BV78" t="str">
        <f>IF(buildings!BV78="","NULL",buildings!BV78)</f>
        <v>NULL</v>
      </c>
      <c r="BW78" t="str">
        <f>IF(buildings!BW78="","NULL",buildings!BW78)</f>
        <v>R32CHN</v>
      </c>
      <c r="BX78" t="str">
        <f>IF(buildings!BX78="","NULL",buildings!BX78)</f>
        <v>R5.2ASIA</v>
      </c>
      <c r="BY78" t="str">
        <f>IF(buildings!BY78="","NULL",buildings!BY78)</f>
        <v>R_unspecified</v>
      </c>
      <c r="BZ78" t="str">
        <f>IF(buildings!BZ78="","NULL",buildings!BZ78)</f>
        <v>Unspecified</v>
      </c>
      <c r="CA78" t="str">
        <f>IF(buildings!CA78="","NULL",buildings!CA78)</f>
        <v>Standard</v>
      </c>
      <c r="CB78" t="str">
        <f>IF(buildings!CB78="","NULL",buildings!CB78)</f>
        <v>real-world single case study</v>
      </c>
      <c r="CC78" t="str">
        <f>IF(buildings!CC78="","NULL",buildings!CC78)</f>
        <v>RU</v>
      </c>
      <c r="CD78" t="str">
        <f>IF(buildings!CD78="","NULL",buildings!CD78)</f>
        <v>U</v>
      </c>
      <c r="CE78" t="str">
        <f>IF(buildings!CE78="","NULL",buildings!CE78)</f>
        <v>ASIA_CHN</v>
      </c>
    </row>
    <row r="79" spans="1:83">
      <c r="A79">
        <f>IF(buildings!A79="","NA",buildings!A79)</f>
        <v>77</v>
      </c>
      <c r="B79" t="str">
        <f>IF(buildings!B79="","NA",buildings!B79)</f>
        <v>China</v>
      </c>
      <c r="C79" t="str">
        <f>IF(buildings!C79="","NA",buildings!C79)</f>
        <v>Beijing</v>
      </c>
      <c r="D79">
        <f>IF(buildings!D79="","NA",buildings!D79)</f>
        <v>2010</v>
      </c>
      <c r="E79">
        <f>IF(buildings!E79="","NA",buildings!E79)</f>
        <v>2010</v>
      </c>
      <c r="F79">
        <f>IF(buildings!F79="","NA",buildings!F79)</f>
        <v>5</v>
      </c>
      <c r="G79" t="str">
        <f>IF(buildings!G79="","NA",buildings!G79)</f>
        <v>NA</v>
      </c>
      <c r="H79">
        <f>IF(buildings!H79="","NA",buildings!H79)</f>
        <v>2.02</v>
      </c>
      <c r="I79" t="str">
        <f>IF(buildings!I79="","NA",buildings!I79)</f>
        <v>NA</v>
      </c>
      <c r="J79" t="str">
        <f>IF(buildings!J79="","NA",buildings!J79)</f>
        <v>NA</v>
      </c>
      <c r="K79" t="str">
        <f>IF(buildings!K79="","NA",buildings!K79)</f>
        <v>NA</v>
      </c>
      <c r="L79" t="str">
        <f>IF(buildings!L79="","NA",buildings!L79)</f>
        <v>NA</v>
      </c>
      <c r="M79" t="str">
        <f>IF(buildings!M79="","NA",buildings!M79)</f>
        <v>NA</v>
      </c>
      <c r="N79">
        <f>IF(buildings!N79="","NA",buildings!N79)</f>
        <v>150</v>
      </c>
      <c r="O79" t="str">
        <f>IF(buildings!O79="","NA",buildings!O79)</f>
        <v>NA</v>
      </c>
      <c r="P79" t="str">
        <f>IF(buildings!P79="","NA",buildings!P79)</f>
        <v>NA</v>
      </c>
      <c r="Q79" t="str">
        <f>IF(buildings!Q79="","NA",buildings!Q79)</f>
        <v>NA</v>
      </c>
      <c r="R79" t="str">
        <f>IF(buildings!R79="","NA",buildings!R79)</f>
        <v>NA</v>
      </c>
      <c r="S79" t="str">
        <f>IF(buildings!S79="","NA",buildings!S79)</f>
        <v>NA</v>
      </c>
      <c r="T79" t="str">
        <f>IF(buildings!T79="","NA",buildings!T79)</f>
        <v>NA</v>
      </c>
      <c r="U79" t="str">
        <f>IF(buildings!U79="","NA",buildings!U79)</f>
        <v>NA</v>
      </c>
      <c r="V79" t="str">
        <f>IF(buildings!V79="","NA",buildings!V79)</f>
        <v>NA</v>
      </c>
      <c r="W79" t="str">
        <f>IF(buildings!W79="","NA",buildings!W79)</f>
        <v>NA</v>
      </c>
      <c r="X79" t="str">
        <f>IF(buildings!X79="","NA",buildings!X79)</f>
        <v>NA</v>
      </c>
      <c r="Y79" t="str">
        <f>IF(buildings!Y79="","NA",buildings!Y79)</f>
        <v>NA</v>
      </c>
      <c r="Z79" t="str">
        <f>IF(buildings!Z79="","NA",buildings!Z79)</f>
        <v>NA</v>
      </c>
      <c r="AA79" t="str">
        <f>IF(buildings!AA79="","NA",buildings!AA79)</f>
        <v>NA</v>
      </c>
      <c r="AB79">
        <f>IF(buildings!AB79="","NA",buildings!AB79)</f>
        <v>1.75</v>
      </c>
      <c r="AC79" t="str">
        <f>IF(buildings!AC79="","NA",buildings!AC79)</f>
        <v>NA</v>
      </c>
      <c r="AD79" t="str">
        <f>IF(buildings!AD79="","NA",buildings!AD79)</f>
        <v>NA</v>
      </c>
      <c r="AE79" t="str">
        <f>IF(buildings!AE79="","NA",buildings!AE79)</f>
        <v>NA</v>
      </c>
      <c r="AF79" t="str">
        <f>IF(buildings!AF79="","NA",buildings!AF79)</f>
        <v>NA</v>
      </c>
      <c r="AG79" t="str">
        <f>IF(buildings!AG79="","NA",buildings!AG79)</f>
        <v>NA</v>
      </c>
      <c r="AH79" t="str">
        <f>IF(buildings!AH79="","NA",buildings!AH79)</f>
        <v>NA</v>
      </c>
      <c r="AI79" t="str">
        <f>IF(buildings!AI79="","NA",buildings!AI79)</f>
        <v>NA</v>
      </c>
      <c r="AJ79" t="str">
        <f>IF(buildings!AJ79="","NA",buildings!AJ79)</f>
        <v>NA</v>
      </c>
      <c r="AK79" t="str">
        <f>IF(buildings!AK79="","NA",buildings!AK79)</f>
        <v>NA</v>
      </c>
      <c r="AL79" t="str">
        <f>IF(buildings!AL79="","NA",buildings!AL79)</f>
        <v>rural</v>
      </c>
      <c r="AM79" t="str">
        <f>IF(buildings!AM79="","NA",buildings!AM79)</f>
        <v>NA</v>
      </c>
      <c r="AN79" t="str">
        <f>IF(buildings!AN79="","NA",buildings!AN79)</f>
        <v>residential</v>
      </c>
      <c r="AO79" t="str">
        <f>IF(buildings!AO79="","NA",buildings!AO79)</f>
        <v>SFH</v>
      </c>
      <c r="AP79" t="str">
        <f>IF(buildings!AP79="","NA",buildings!AP79)</f>
        <v>NULL</v>
      </c>
      <c r="AQ79" t="str">
        <f>IF(buildings!AQ79="","NA",buildings!AQ79)</f>
        <v>rural</v>
      </c>
      <c r="AR79" t="str">
        <f>IF(buildings!AR79="","NA",buildings!AR79)</f>
        <v>gross</v>
      </c>
      <c r="AS79" t="str">
        <f>IF(buildings!AS79="","NA",buildings!AS79)</f>
        <v>Hong, Lixuan; Zhou, Nan; Fridley, David; Feng, Wei; Khanna, Nina; Berkeley, Lawrence</v>
      </c>
      <c r="AT79">
        <f>IF(buildings!AT79="","NA",buildings!AT79)</f>
        <v>2014</v>
      </c>
      <c r="AU79" t="str">
        <f>IF(buildings!AU79="","NA",buildings!AU79)</f>
        <v>Modeling China's Building Floor-Area Growth and the Implications for Building Materials and Energy Demand</v>
      </c>
      <c r="AV79" t="str">
        <f>IF(buildings!AV79="","NA",buildings!AV79)</f>
        <v>ACEEE Summer Study on Energy Efficiency in Buildings</v>
      </c>
      <c r="AW79" t="str">
        <f>IF(buildings!AW79="","NA",buildings!AW79)</f>
        <v>Copyright Elsevier</v>
      </c>
      <c r="AX79" t="str">
        <f>IF(buildings!AX79="","NA",buildings!AX79)</f>
        <v>NA</v>
      </c>
      <c r="AY79" t="str">
        <f>IF(buildings!AY79="","NA",buildings!AY79)</f>
        <v>http://aceee.org/files/proceedings/2014/data/papers/10-230.pdf</v>
      </c>
      <c r="AZ79" t="str">
        <f>IF(buildings!AZ79="","NULL",buildings!AZ79)</f>
        <v>for use_type or construction_type: 'Three types of building structures are common in China, including brick-wood, brick-concrete, and reinforced concrete (Shi et al. 2012)'</v>
      </c>
      <c r="BA79" t="str">
        <f>IF(buildings!BA79="","NULL",buildings!BA79)</f>
        <v>NULL</v>
      </c>
      <c r="BB79" t="str">
        <f>IF(buildings!BB79="","NULL",buildings!BB79)</f>
        <v>NULL</v>
      </c>
      <c r="BC79" t="str">
        <f>IF(buildings!BC79="","NULL",buildings!BC79)</f>
        <v>Material intensity values are given in the paragraph after Figure 3 on page 10-153.</v>
      </c>
      <c r="BD79" t="str">
        <f>IF(buildings!BD79="","NULL",buildings!BD79)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v>
      </c>
      <c r="BE79" t="str">
        <f>IF(buildings!BE79="","NULL",buildings!BE79)</f>
        <v>Heeren and Fishman</v>
      </c>
      <c r="BF79" t="str">
        <f>IF(buildings!BF79="","NULL",buildings!BF79)</f>
        <v>East_Asia</v>
      </c>
      <c r="BG79" t="str">
        <f>IF(buildings!BG79="","NULL",buildings!BG79)</f>
        <v>Dwa</v>
      </c>
      <c r="BH79">
        <f>IF(buildings!BH79="","NULL",buildings!BH79)</f>
        <v>4438</v>
      </c>
      <c r="BI79" t="str">
        <f>IF(buildings!BI79="","NULL",buildings!BI79)</f>
        <v>NA</v>
      </c>
      <c r="BJ79">
        <f>IF(buildings!BJ79="","NULL",buildings!BJ79)</f>
        <v>2708.7</v>
      </c>
      <c r="BK79" t="str">
        <f>IF(buildings!BK79="","NULL",buildings!BK79)</f>
        <v>NA</v>
      </c>
      <c r="BL79">
        <f>IF(buildings!BL79="","NULL",buildings!BL79)</f>
        <v>896.87249999999995</v>
      </c>
      <c r="BM79">
        <f>IF(buildings!BM79="","NULL",buildings!BM79)</f>
        <v>9326410</v>
      </c>
      <c r="BN79" t="str">
        <f>IF(buildings!BN79="","NULL",buildings!BN79)</f>
        <v>NA</v>
      </c>
      <c r="BO79" t="str">
        <f>IF(buildings!BO79="","NULL",buildings!BO79)</f>
        <v>NA</v>
      </c>
      <c r="BP79">
        <f>IF(buildings!BP79="","NULL",buildings!BP79)</f>
        <v>1331358</v>
      </c>
      <c r="BQ79">
        <f>IF(buildings!BQ79="","NULL",buildings!BQ79)</f>
        <v>0.49199999999999999</v>
      </c>
      <c r="BR79">
        <f>IF(buildings!BR79="","NULL",buildings!BR79)</f>
        <v>0.55500000000000005</v>
      </c>
      <c r="BS79" t="str">
        <f>IF(buildings!BS79="","NULL",buildings!BS79)</f>
        <v>NA</v>
      </c>
      <c r="BT79">
        <f>IF(buildings!BT79="","NULL",buildings!BT79)</f>
        <v>9475</v>
      </c>
      <c r="BU79" t="str">
        <f>IF(buildings!BU79="","NULL",buildings!BU79)</f>
        <v>NULL</v>
      </c>
      <c r="BV79" t="str">
        <f>IF(buildings!BV79="","NULL",buildings!BV79)</f>
        <v>NULL</v>
      </c>
      <c r="BW79" t="str">
        <f>IF(buildings!BW79="","NULL",buildings!BW79)</f>
        <v>R32CHN</v>
      </c>
      <c r="BX79" t="str">
        <f>IF(buildings!BX79="","NULL",buildings!BX79)</f>
        <v>R5.2ASIA</v>
      </c>
      <c r="BY79" t="str">
        <f>IF(buildings!BY79="","NULL",buildings!BY79)</f>
        <v>R_SFH_unspecified</v>
      </c>
      <c r="BZ79" t="str">
        <f>IF(buildings!BZ79="","NULL",buildings!BZ79)</f>
        <v>RC_unspecified</v>
      </c>
      <c r="CA79" t="str">
        <f>IF(buildings!CA79="","NULL",buildings!CA79)</f>
        <v>Standard</v>
      </c>
      <c r="CB79" t="str">
        <f>IF(buildings!CB79="","NULL",buildings!CB79)</f>
        <v>sample/average/statistics</v>
      </c>
      <c r="CC79" t="str">
        <f>IF(buildings!CC79="","NULL",buildings!CC79)</f>
        <v>RS</v>
      </c>
      <c r="CD79" t="str">
        <f>IF(buildings!CD79="","NULL",buildings!CD79)</f>
        <v>C</v>
      </c>
      <c r="CE79" t="str">
        <f>IF(buildings!CE79="","NULL",buildings!CE79)</f>
        <v>ASIA_CHN</v>
      </c>
    </row>
    <row r="80" spans="1:83">
      <c r="A80">
        <f>IF(buildings!A80="","NA",buildings!A80)</f>
        <v>78</v>
      </c>
      <c r="B80" t="str">
        <f>IF(buildings!B80="","NA",buildings!B80)</f>
        <v>China</v>
      </c>
      <c r="C80" t="str">
        <f>IF(buildings!C80="","NA",buildings!C80)</f>
        <v>Beijing</v>
      </c>
      <c r="D80">
        <f>IF(buildings!D80="","NA",buildings!D80)</f>
        <v>2010</v>
      </c>
      <c r="E80">
        <f>IF(buildings!E80="","NA",buildings!E80)</f>
        <v>2010</v>
      </c>
      <c r="F80">
        <f>IF(buildings!F80="","NA",buildings!F80)</f>
        <v>49</v>
      </c>
      <c r="G80" t="str">
        <f>IF(buildings!G80="","NA",buildings!G80)</f>
        <v>NA</v>
      </c>
      <c r="H80">
        <f>IF(buildings!H80="","NA",buildings!H80)</f>
        <v>2.02</v>
      </c>
      <c r="I80" t="str">
        <f>IF(buildings!I80="","NA",buildings!I80)</f>
        <v>NA</v>
      </c>
      <c r="J80" t="str">
        <f>IF(buildings!J80="","NA",buildings!J80)</f>
        <v>NA</v>
      </c>
      <c r="K80" t="str">
        <f>IF(buildings!K80="","NA",buildings!K80)</f>
        <v>NA</v>
      </c>
      <c r="L80" t="str">
        <f>IF(buildings!L80="","NA",buildings!L80)</f>
        <v>NA</v>
      </c>
      <c r="M80" t="str">
        <f>IF(buildings!M80="","NA",buildings!M80)</f>
        <v>NA</v>
      </c>
      <c r="N80">
        <f>IF(buildings!N80="","NA",buildings!N80)</f>
        <v>212</v>
      </c>
      <c r="O80" t="str">
        <f>IF(buildings!O80="","NA",buildings!O80)</f>
        <v>NA</v>
      </c>
      <c r="P80" t="str">
        <f>IF(buildings!P80="","NA",buildings!P80)</f>
        <v>NA</v>
      </c>
      <c r="Q80" t="str">
        <f>IF(buildings!Q80="","NA",buildings!Q80)</f>
        <v>NA</v>
      </c>
      <c r="R80" t="str">
        <f>IF(buildings!R80="","NA",buildings!R80)</f>
        <v>NA</v>
      </c>
      <c r="S80" t="str">
        <f>IF(buildings!S80="","NA",buildings!S80)</f>
        <v>NA</v>
      </c>
      <c r="T80" t="str">
        <f>IF(buildings!T80="","NA",buildings!T80)</f>
        <v>NA</v>
      </c>
      <c r="U80" t="str">
        <f>IF(buildings!U80="","NA",buildings!U80)</f>
        <v>NA</v>
      </c>
      <c r="V80" t="str">
        <f>IF(buildings!V80="","NA",buildings!V80)</f>
        <v>NA</v>
      </c>
      <c r="W80" t="str">
        <f>IF(buildings!W80="","NA",buildings!W80)</f>
        <v>NA</v>
      </c>
      <c r="X80" t="str">
        <f>IF(buildings!X80="","NA",buildings!X80)</f>
        <v>NA</v>
      </c>
      <c r="Y80" t="str">
        <f>IF(buildings!Y80="","NA",buildings!Y80)</f>
        <v>NA</v>
      </c>
      <c r="Z80" t="str">
        <f>IF(buildings!Z80="","NA",buildings!Z80)</f>
        <v>NA</v>
      </c>
      <c r="AA80" t="str">
        <f>IF(buildings!AA80="","NA",buildings!AA80)</f>
        <v>NA</v>
      </c>
      <c r="AB80">
        <f>IF(buildings!AB80="","NA",buildings!AB80)</f>
        <v>1.75</v>
      </c>
      <c r="AC80" t="str">
        <f>IF(buildings!AC80="","NA",buildings!AC80)</f>
        <v>NA</v>
      </c>
      <c r="AD80" t="str">
        <f>IF(buildings!AD80="","NA",buildings!AD80)</f>
        <v>NA</v>
      </c>
      <c r="AE80" t="str">
        <f>IF(buildings!AE80="","NA",buildings!AE80)</f>
        <v>NA</v>
      </c>
      <c r="AF80" t="str">
        <f>IF(buildings!AF80="","NA",buildings!AF80)</f>
        <v>NA</v>
      </c>
      <c r="AG80" t="str">
        <f>IF(buildings!AG80="","NA",buildings!AG80)</f>
        <v>NA</v>
      </c>
      <c r="AH80" t="str">
        <f>IF(buildings!AH80="","NA",buildings!AH80)</f>
        <v>NA</v>
      </c>
      <c r="AI80" t="str">
        <f>IF(buildings!AI80="","NA",buildings!AI80)</f>
        <v>NA</v>
      </c>
      <c r="AJ80" t="str">
        <f>IF(buildings!AJ80="","NA",buildings!AJ80)</f>
        <v>NA</v>
      </c>
      <c r="AK80" t="str">
        <f>IF(buildings!AK80="","NA",buildings!AK80)</f>
        <v>NA</v>
      </c>
      <c r="AL80" t="str">
        <f>IF(buildings!AL80="","NA",buildings!AL80)</f>
        <v>urban</v>
      </c>
      <c r="AM80" t="str">
        <f>IF(buildings!AM80="","NA",buildings!AM80)</f>
        <v>NA</v>
      </c>
      <c r="AN80" t="str">
        <f>IF(buildings!AN80="","NA",buildings!AN80)</f>
        <v>residential</v>
      </c>
      <c r="AO80" t="str">
        <f>IF(buildings!AO80="","NA",buildings!AO80)</f>
        <v>MFH</v>
      </c>
      <c r="AP80" t="str">
        <f>IF(buildings!AP80="","NA",buildings!AP80)</f>
        <v>NULL</v>
      </c>
      <c r="AQ80" t="str">
        <f>IF(buildings!AQ80="","NA",buildings!AQ80)</f>
        <v>urban</v>
      </c>
      <c r="AR80" t="str">
        <f>IF(buildings!AR80="","NA",buildings!AR80)</f>
        <v>gross</v>
      </c>
      <c r="AS80" t="str">
        <f>IF(buildings!AS80="","NA",buildings!AS80)</f>
        <v>Hong, Lixuan; Zhou, Nan; Fridley, David; Feng, Wei; Khanna, Nina; Berkeley, Lawrence</v>
      </c>
      <c r="AT80">
        <f>IF(buildings!AT80="","NA",buildings!AT80)</f>
        <v>2014</v>
      </c>
      <c r="AU80" t="str">
        <f>IF(buildings!AU80="","NA",buildings!AU80)</f>
        <v>Modeling China's Building Floor-Area Growth and the Implications for Building Materials and Energy Demand</v>
      </c>
      <c r="AV80" t="str">
        <f>IF(buildings!AV80="","NA",buildings!AV80)</f>
        <v>ACEEE Summer Study on Energy Efficiency in Buildings</v>
      </c>
      <c r="AW80" t="str">
        <f>IF(buildings!AW80="","NA",buildings!AW80)</f>
        <v>Copyright Elsevier</v>
      </c>
      <c r="AX80" t="str">
        <f>IF(buildings!AX80="","NA",buildings!AX80)</f>
        <v>NA</v>
      </c>
      <c r="AY80" t="str">
        <f>IF(buildings!AY80="","NA",buildings!AY80)</f>
        <v>http://aceee.org/files/proceedings/2014/data/papers/10-230.pdf</v>
      </c>
      <c r="AZ80" t="str">
        <f>IF(buildings!AZ80="","NULL",buildings!AZ80)</f>
        <v>for use_type or construction_type: 'Three types of building structures are common in China, including brick-wood, brick-concrete, and reinforced concrete (Shi et al. 2012)'</v>
      </c>
      <c r="BA80" t="str">
        <f>IF(buildings!BA80="","NULL",buildings!BA80)</f>
        <v>NULL</v>
      </c>
      <c r="BB80" t="str">
        <f>IF(buildings!BB80="","NULL",buildings!BB80)</f>
        <v>NULL</v>
      </c>
      <c r="BC80" t="str">
        <f>IF(buildings!BC80="","NULL",buildings!BC80)</f>
        <v>Material intensity values are given in the paragraph after Figure 3 on page 10-153.</v>
      </c>
      <c r="BD80" t="str">
        <f>IF(buildings!BD80="","NULL",buildings!BD80)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v>
      </c>
      <c r="BE80" t="str">
        <f>IF(buildings!BE80="","NULL",buildings!BE80)</f>
        <v>Heeren and Fishman</v>
      </c>
      <c r="BF80" t="str">
        <f>IF(buildings!BF80="","NULL",buildings!BF80)</f>
        <v>East_Asia</v>
      </c>
      <c r="BG80" t="str">
        <f>IF(buildings!BG80="","NULL",buildings!BG80)</f>
        <v>Dwa</v>
      </c>
      <c r="BH80">
        <f>IF(buildings!BH80="","NULL",buildings!BH80)</f>
        <v>4438</v>
      </c>
      <c r="BI80" t="str">
        <f>IF(buildings!BI80="","NULL",buildings!BI80)</f>
        <v>NA</v>
      </c>
      <c r="BJ80">
        <f>IF(buildings!BJ80="","NULL",buildings!BJ80)</f>
        <v>2708.7</v>
      </c>
      <c r="BK80" t="str">
        <f>IF(buildings!BK80="","NULL",buildings!BK80)</f>
        <v>NA</v>
      </c>
      <c r="BL80">
        <f>IF(buildings!BL80="","NULL",buildings!BL80)</f>
        <v>896.87249999999995</v>
      </c>
      <c r="BM80">
        <f>IF(buildings!BM80="","NULL",buildings!BM80)</f>
        <v>9326410</v>
      </c>
      <c r="BN80" t="str">
        <f>IF(buildings!BN80="","NULL",buildings!BN80)</f>
        <v>NA</v>
      </c>
      <c r="BO80" t="str">
        <f>IF(buildings!BO80="","NULL",buildings!BO80)</f>
        <v>NA</v>
      </c>
      <c r="BP80">
        <f>IF(buildings!BP80="","NULL",buildings!BP80)</f>
        <v>1331358</v>
      </c>
      <c r="BQ80">
        <f>IF(buildings!BQ80="","NULL",buildings!BQ80)</f>
        <v>0.49199999999999999</v>
      </c>
      <c r="BR80">
        <f>IF(buildings!BR80="","NULL",buildings!BR80)</f>
        <v>0.55500000000000005</v>
      </c>
      <c r="BS80" t="str">
        <f>IF(buildings!BS80="","NULL",buildings!BS80)</f>
        <v>NA</v>
      </c>
      <c r="BT80">
        <f>IF(buildings!BT80="","NULL",buildings!BT80)</f>
        <v>9475</v>
      </c>
      <c r="BU80" t="str">
        <f>IF(buildings!BU80="","NULL",buildings!BU80)</f>
        <v>NULL</v>
      </c>
      <c r="BV80" t="str">
        <f>IF(buildings!BV80="","NULL",buildings!BV80)</f>
        <v>NULL</v>
      </c>
      <c r="BW80" t="str">
        <f>IF(buildings!BW80="","NULL",buildings!BW80)</f>
        <v>R32CHN</v>
      </c>
      <c r="BX80" t="str">
        <f>IF(buildings!BX80="","NULL",buildings!BX80)</f>
        <v>R5.2ASIA</v>
      </c>
      <c r="BY80" t="str">
        <f>IF(buildings!BY80="","NULL",buildings!BY80)</f>
        <v>R_MFH_unspecified</v>
      </c>
      <c r="BZ80" t="str">
        <f>IF(buildings!BZ80="","NULL",buildings!BZ80)</f>
        <v>RC_unspecified</v>
      </c>
      <c r="CA80" t="str">
        <f>IF(buildings!CA80="","NULL",buildings!CA80)</f>
        <v>Standard</v>
      </c>
      <c r="CB80" t="str">
        <f>IF(buildings!CB80="","NULL",buildings!CB80)</f>
        <v>sample/average/statistics</v>
      </c>
      <c r="CC80" t="str">
        <f>IF(buildings!CC80="","NULL",buildings!CC80)</f>
        <v>RM</v>
      </c>
      <c r="CD80" t="str">
        <f>IF(buildings!CD80="","NULL",buildings!CD80)</f>
        <v>C</v>
      </c>
      <c r="CE80" t="str">
        <f>IF(buildings!CE80="","NULL",buildings!CE80)</f>
        <v>ASIA_CHN</v>
      </c>
    </row>
    <row r="81" spans="1:83">
      <c r="A81">
        <f>IF(buildings!A81="","NA",buildings!A81)</f>
        <v>79</v>
      </c>
      <c r="B81" t="str">
        <f>IF(buildings!B81="","NA",buildings!B81)</f>
        <v>China</v>
      </c>
      <c r="C81" t="str">
        <f>IF(buildings!C81="","NA",buildings!C81)</f>
        <v>Beijing</v>
      </c>
      <c r="D81">
        <f>IF(buildings!D81="","NA",buildings!D81)</f>
        <v>2010</v>
      </c>
      <c r="E81">
        <f>IF(buildings!E81="","NA",buildings!E81)</f>
        <v>2010</v>
      </c>
      <c r="F81">
        <f>IF(buildings!F81="","NA",buildings!F81)</f>
        <v>59</v>
      </c>
      <c r="G81" t="str">
        <f>IF(buildings!G81="","NA",buildings!G81)</f>
        <v>NA</v>
      </c>
      <c r="H81">
        <f>IF(buildings!H81="","NA",buildings!H81)</f>
        <v>4.9000000000000004</v>
      </c>
      <c r="I81" t="str">
        <f>IF(buildings!I81="","NA",buildings!I81)</f>
        <v>NA</v>
      </c>
      <c r="J81" t="str">
        <f>IF(buildings!J81="","NA",buildings!J81)</f>
        <v>NA</v>
      </c>
      <c r="K81" t="str">
        <f>IF(buildings!K81="","NA",buildings!K81)</f>
        <v>NA</v>
      </c>
      <c r="L81" t="str">
        <f>IF(buildings!L81="","NA",buildings!L81)</f>
        <v>NA</v>
      </c>
      <c r="M81" t="str">
        <f>IF(buildings!M81="","NA",buildings!M81)</f>
        <v>NA</v>
      </c>
      <c r="N81">
        <f>IF(buildings!N81="","NA",buildings!N81)</f>
        <v>220</v>
      </c>
      <c r="O81" t="str">
        <f>IF(buildings!O81="","NA",buildings!O81)</f>
        <v>NA</v>
      </c>
      <c r="P81" t="str">
        <f>IF(buildings!P81="","NA",buildings!P81)</f>
        <v>NA</v>
      </c>
      <c r="Q81" t="str">
        <f>IF(buildings!Q81="","NA",buildings!Q81)</f>
        <v>NA</v>
      </c>
      <c r="R81" t="str">
        <f>IF(buildings!R81="","NA",buildings!R81)</f>
        <v>NA</v>
      </c>
      <c r="S81" t="str">
        <f>IF(buildings!S81="","NA",buildings!S81)</f>
        <v>NA</v>
      </c>
      <c r="T81" t="str">
        <f>IF(buildings!T81="","NA",buildings!T81)</f>
        <v>NA</v>
      </c>
      <c r="U81" t="str">
        <f>IF(buildings!U81="","NA",buildings!U81)</f>
        <v>NA</v>
      </c>
      <c r="V81" t="str">
        <f>IF(buildings!V81="","NA",buildings!V81)</f>
        <v>NA</v>
      </c>
      <c r="W81" t="str">
        <f>IF(buildings!W81="","NA",buildings!W81)</f>
        <v>NA</v>
      </c>
      <c r="X81" t="str">
        <f>IF(buildings!X81="","NA",buildings!X81)</f>
        <v>NA</v>
      </c>
      <c r="Y81" t="str">
        <f>IF(buildings!Y81="","NA",buildings!Y81)</f>
        <v>NA</v>
      </c>
      <c r="Z81" t="str">
        <f>IF(buildings!Z81="","NA",buildings!Z81)</f>
        <v>NA</v>
      </c>
      <c r="AA81" t="str">
        <f>IF(buildings!AA81="","NA",buildings!AA81)</f>
        <v>NA</v>
      </c>
      <c r="AB81">
        <f>IF(buildings!AB81="","NA",buildings!AB81)</f>
        <v>7.5</v>
      </c>
      <c r="AC81" t="str">
        <f>IF(buildings!AC81="","NA",buildings!AC81)</f>
        <v>NA</v>
      </c>
      <c r="AD81" t="str">
        <f>IF(buildings!AD81="","NA",buildings!AD81)</f>
        <v>NA</v>
      </c>
      <c r="AE81" t="str">
        <f>IF(buildings!AE81="","NA",buildings!AE81)</f>
        <v>NA</v>
      </c>
      <c r="AF81" t="str">
        <f>IF(buildings!AF81="","NA",buildings!AF81)</f>
        <v>NA</v>
      </c>
      <c r="AG81" t="str">
        <f>IF(buildings!AG81="","NA",buildings!AG81)</f>
        <v>NA</v>
      </c>
      <c r="AH81" t="str">
        <f>IF(buildings!AH81="","NA",buildings!AH81)</f>
        <v>NA</v>
      </c>
      <c r="AI81" t="str">
        <f>IF(buildings!AI81="","NA",buildings!AI81)</f>
        <v>NA</v>
      </c>
      <c r="AJ81" t="str">
        <f>IF(buildings!AJ81="","NA",buildings!AJ81)</f>
        <v>NA</v>
      </c>
      <c r="AK81" t="str">
        <f>IF(buildings!AK81="","NA",buildings!AK81)</f>
        <v>NA</v>
      </c>
      <c r="AL81" t="str">
        <f>IF(buildings!AL81="","NA",buildings!AL81)</f>
        <v>Commercial</v>
      </c>
      <c r="AM81" t="str">
        <f>IF(buildings!AM81="","NA",buildings!AM81)</f>
        <v>NA</v>
      </c>
      <c r="AN81" t="str">
        <f>IF(buildings!AN81="","NA",buildings!AN81)</f>
        <v>commercial</v>
      </c>
      <c r="AO81" t="str">
        <f>IF(buildings!AO81="","NA",buildings!AO81)</f>
        <v>NA</v>
      </c>
      <c r="AP81" t="str">
        <f>IF(buildings!AP81="","NA",buildings!AP81)</f>
        <v>NULL</v>
      </c>
      <c r="AQ81" t="str">
        <f>IF(buildings!AQ81="","NA",buildings!AQ81)</f>
        <v>urban</v>
      </c>
      <c r="AR81" t="str">
        <f>IF(buildings!AR81="","NA",buildings!AR81)</f>
        <v>gross</v>
      </c>
      <c r="AS81" t="str">
        <f>IF(buildings!AS81="","NA",buildings!AS81)</f>
        <v>Hong, Lixuan; Zhou, Nan; Fridley, David; Feng, Wei; Khanna, Nina; Berkeley, Lawrence</v>
      </c>
      <c r="AT81">
        <f>IF(buildings!AT81="","NA",buildings!AT81)</f>
        <v>2014</v>
      </c>
      <c r="AU81" t="str">
        <f>IF(buildings!AU81="","NA",buildings!AU81)</f>
        <v>Modeling China's Building Floor-Area Growth and the Implications for Building Materials and Energy Demand</v>
      </c>
      <c r="AV81" t="str">
        <f>IF(buildings!AV81="","NA",buildings!AV81)</f>
        <v>ACEEE Summer Study on Energy Efficiency in Buildings</v>
      </c>
      <c r="AW81" t="str">
        <f>IF(buildings!AW81="","NA",buildings!AW81)</f>
        <v>Copyright Elsevier</v>
      </c>
      <c r="AX81" t="str">
        <f>IF(buildings!AX81="","NA",buildings!AX81)</f>
        <v>NA</v>
      </c>
      <c r="AY81" t="str">
        <f>IF(buildings!AY81="","NA",buildings!AY81)</f>
        <v>http://aceee.org/files/proceedings/2014/data/papers/10-230.pdf</v>
      </c>
      <c r="AZ81" t="str">
        <f>IF(buildings!AZ81="","NULL",buildings!AZ81)</f>
        <v>for use_type or construction_type: 'Three types of building structures are common in China, including brick-wood, brick-concrete, and reinforced concrete (Shi et al. 2012)'</v>
      </c>
      <c r="BA81" t="str">
        <f>IF(buildings!BA81="","NULL",buildings!BA81)</f>
        <v>NULL</v>
      </c>
      <c r="BB81" t="str">
        <f>IF(buildings!BB81="","NULL",buildings!BB81)</f>
        <v>NULL</v>
      </c>
      <c r="BC81" t="str">
        <f>IF(buildings!BC81="","NULL",buildings!BC81)</f>
        <v>Material intensity values are given in the paragraph after Figure 3 on page 10-153.</v>
      </c>
      <c r="BD81" t="str">
        <f>IF(buildings!BD81="","NULL",buildings!BD81)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v>
      </c>
      <c r="BE81" t="str">
        <f>IF(buildings!BE81="","NULL",buildings!BE81)</f>
        <v>Heeren and Fishman</v>
      </c>
      <c r="BF81" t="str">
        <f>IF(buildings!BF81="","NULL",buildings!BF81)</f>
        <v>East_Asia</v>
      </c>
      <c r="BG81" t="str">
        <f>IF(buildings!BG81="","NULL",buildings!BG81)</f>
        <v>Dwa</v>
      </c>
      <c r="BH81">
        <f>IF(buildings!BH81="","NULL",buildings!BH81)</f>
        <v>4438</v>
      </c>
      <c r="BI81" t="str">
        <f>IF(buildings!BI81="","NULL",buildings!BI81)</f>
        <v>NA</v>
      </c>
      <c r="BJ81">
        <f>IF(buildings!BJ81="","NULL",buildings!BJ81)</f>
        <v>2708.7</v>
      </c>
      <c r="BK81" t="str">
        <f>IF(buildings!BK81="","NULL",buildings!BK81)</f>
        <v>NA</v>
      </c>
      <c r="BL81">
        <f>IF(buildings!BL81="","NULL",buildings!BL81)</f>
        <v>896.87249999999995</v>
      </c>
      <c r="BM81">
        <f>IF(buildings!BM81="","NULL",buildings!BM81)</f>
        <v>9326410</v>
      </c>
      <c r="BN81" t="str">
        <f>IF(buildings!BN81="","NULL",buildings!BN81)</f>
        <v>NA</v>
      </c>
      <c r="BO81" t="str">
        <f>IF(buildings!BO81="","NULL",buildings!BO81)</f>
        <v>NA</v>
      </c>
      <c r="BP81">
        <f>IF(buildings!BP81="","NULL",buildings!BP81)</f>
        <v>1331358</v>
      </c>
      <c r="BQ81">
        <f>IF(buildings!BQ81="","NULL",buildings!BQ81)</f>
        <v>0.49199999999999999</v>
      </c>
      <c r="BR81">
        <f>IF(buildings!BR81="","NULL",buildings!BR81)</f>
        <v>0.55500000000000005</v>
      </c>
      <c r="BS81" t="str">
        <f>IF(buildings!BS81="","NULL",buildings!BS81)</f>
        <v>NA</v>
      </c>
      <c r="BT81">
        <f>IF(buildings!BT81="","NULL",buildings!BT81)</f>
        <v>9475</v>
      </c>
      <c r="BU81" t="str">
        <f>IF(buildings!BU81="","NULL",buildings!BU81)</f>
        <v>NULL</v>
      </c>
      <c r="BV81" t="str">
        <f>IF(buildings!BV81="","NULL",buildings!BV81)</f>
        <v>NULL</v>
      </c>
      <c r="BW81" t="str">
        <f>IF(buildings!BW81="","NULL",buildings!BW81)</f>
        <v>R32CHN</v>
      </c>
      <c r="BX81" t="str">
        <f>IF(buildings!BX81="","NULL",buildings!BX81)</f>
        <v>R5.2ASIA</v>
      </c>
      <c r="BY81" t="str">
        <f>IF(buildings!BY81="","NULL",buildings!BY81)</f>
        <v>NR_unspecified</v>
      </c>
      <c r="BZ81" t="str">
        <f>IF(buildings!BZ81="","NULL",buildings!BZ81)</f>
        <v>RC_unspecified</v>
      </c>
      <c r="CA81" t="str">
        <f>IF(buildings!CA81="","NULL",buildings!CA81)</f>
        <v>Standard</v>
      </c>
      <c r="CB81" t="str">
        <f>IF(buildings!CB81="","NULL",buildings!CB81)</f>
        <v>sample/average/statistics</v>
      </c>
      <c r="CC81" t="str">
        <f>IF(buildings!CC81="","NULL",buildings!CC81)</f>
        <v>NR</v>
      </c>
      <c r="CD81" t="str">
        <f>IF(buildings!CD81="","NULL",buildings!CD81)</f>
        <v>C</v>
      </c>
      <c r="CE81" t="str">
        <f>IF(buildings!CE81="","NULL",buildings!CE81)</f>
        <v>ASIA_CHN</v>
      </c>
    </row>
    <row r="82" spans="1:83">
      <c r="A82">
        <f>IF(buildings!A82="","NA",buildings!A82)</f>
        <v>80</v>
      </c>
      <c r="B82" t="str">
        <f>IF(buildings!B82="","NA",buildings!B82)</f>
        <v>China</v>
      </c>
      <c r="C82" t="str">
        <f>IF(buildings!C82="","NA",buildings!C82)</f>
        <v>NA</v>
      </c>
      <c r="D82">
        <f>IF(buildings!D82="","NA",buildings!D82)</f>
        <v>2007</v>
      </c>
      <c r="E82">
        <f>IF(buildings!E82="","NA",buildings!E82)</f>
        <v>2007</v>
      </c>
      <c r="F82">
        <f>IF(buildings!F82="","NA",buildings!F82)</f>
        <v>72</v>
      </c>
      <c r="G82" t="str">
        <f>IF(buildings!G82="","NA",buildings!G82)</f>
        <v>NA</v>
      </c>
      <c r="H82" t="str">
        <f>IF(buildings!H82="","NA",buildings!H82)</f>
        <v>NA</v>
      </c>
      <c r="I82" t="str">
        <f>IF(buildings!I82="","NA",buildings!I82)</f>
        <v>NA</v>
      </c>
      <c r="J82" t="str">
        <f>IF(buildings!J82="","NA",buildings!J82)</f>
        <v>NA</v>
      </c>
      <c r="K82" t="str">
        <f>IF(buildings!K82="","NA",buildings!K82)</f>
        <v>NA</v>
      </c>
      <c r="L82" t="str">
        <f>IF(buildings!L82="","NA",buildings!L82)</f>
        <v>NA</v>
      </c>
      <c r="M82">
        <f>IF(buildings!M82="","NA",buildings!M82)</f>
        <v>392.5</v>
      </c>
      <c r="N82" t="str">
        <f>IF(buildings!N82="","NA",buildings!N82)</f>
        <v>NA</v>
      </c>
      <c r="O82" t="str">
        <f>IF(buildings!O82="","NA",buildings!O82)</f>
        <v>NA</v>
      </c>
      <c r="P82">
        <f>IF(buildings!P82="","NA",buildings!P82)</f>
        <v>340</v>
      </c>
      <c r="Q82" t="str">
        <f>IF(buildings!Q82="","NA",buildings!Q82)</f>
        <v>NA</v>
      </c>
      <c r="R82" t="str">
        <f>IF(buildings!R82="","NA",buildings!R82)</f>
        <v>NA</v>
      </c>
      <c r="S82">
        <f>IF(buildings!S82="","NA",buildings!S82)</f>
        <v>36</v>
      </c>
      <c r="T82" t="str">
        <f>IF(buildings!T82="","NA",buildings!T82)</f>
        <v>NA</v>
      </c>
      <c r="U82" t="str">
        <f>IF(buildings!U82="","NA",buildings!U82)</f>
        <v>NA</v>
      </c>
      <c r="V82">
        <f>IF(buildings!V82="","NA",buildings!V82)</f>
        <v>2.2000000000000002</v>
      </c>
      <c r="W82" t="str">
        <f>IF(buildings!W82="","NA",buildings!W82)</f>
        <v>NA</v>
      </c>
      <c r="X82" t="str">
        <f>IF(buildings!X82="","NA",buildings!X82)</f>
        <v>NA</v>
      </c>
      <c r="Y82" t="str">
        <f>IF(buildings!Y82="","NA",buildings!Y82)</f>
        <v>NA</v>
      </c>
      <c r="Z82" t="str">
        <f>IF(buildings!Z82="","NA",buildings!Z82)</f>
        <v>NA</v>
      </c>
      <c r="AA82" t="str">
        <f>IF(buildings!AA82="","NA",buildings!AA82)</f>
        <v>NA</v>
      </c>
      <c r="AB82">
        <f>IF(buildings!AB82="","NA",buildings!AB82)</f>
        <v>1.75</v>
      </c>
      <c r="AC82" t="str">
        <f>IF(buildings!AC82="","NA",buildings!AC82)</f>
        <v>NA</v>
      </c>
      <c r="AD82" t="str">
        <f>IF(buildings!AD82="","NA",buildings!AD82)</f>
        <v>NA</v>
      </c>
      <c r="AE82" t="str">
        <f>IF(buildings!AE82="","NA",buildings!AE82)</f>
        <v>NA</v>
      </c>
      <c r="AF82" t="str">
        <f>IF(buildings!AF82="","NA",buildings!AF82)</f>
        <v>NA</v>
      </c>
      <c r="AG82" t="str">
        <f>IF(buildings!AG82="","NA",buildings!AG82)</f>
        <v>NA</v>
      </c>
      <c r="AH82" t="str">
        <f>IF(buildings!AH82="","NA",buildings!AH82)</f>
        <v>NA</v>
      </c>
      <c r="AI82" t="str">
        <f>IF(buildings!AI82="","NA",buildings!AI82)</f>
        <v>NA</v>
      </c>
      <c r="AJ82" t="str">
        <f>IF(buildings!AJ82="","NA",buildings!AJ82)</f>
        <v>NA</v>
      </c>
      <c r="AK82" t="str">
        <f>IF(buildings!AK82="","NA",buildings!AK82)</f>
        <v>NA</v>
      </c>
      <c r="AL82" t="str">
        <f>IF(buildings!AL82="","NA",buildings!AL82)</f>
        <v>MFH</v>
      </c>
      <c r="AM82" t="str">
        <f>IF(buildings!AM82="","NA",buildings!AM82)</f>
        <v>NA</v>
      </c>
      <c r="AN82" t="str">
        <f>IF(buildings!AN82="","NA",buildings!AN82)</f>
        <v>residential</v>
      </c>
      <c r="AO82" t="str">
        <f>IF(buildings!AO82="","NA",buildings!AO82)</f>
        <v>MFH</v>
      </c>
      <c r="AP82" t="str">
        <f>IF(buildings!AP82="","NA",buildings!AP82)</f>
        <v>NULL</v>
      </c>
      <c r="AQ82" t="str">
        <f>IF(buildings!AQ82="","NA",buildings!AQ82)</f>
        <v>NA</v>
      </c>
      <c r="AR82" t="str">
        <f>IF(buildings!AR82="","NA",buildings!AR82)</f>
        <v>NA</v>
      </c>
      <c r="AS82" t="str">
        <f>IF(buildings!AS82="","NA",buildings!AS82)</f>
        <v>Fernández, John E.</v>
      </c>
      <c r="AT82">
        <f>IF(buildings!AT82="","NA",buildings!AT82)</f>
        <v>2007</v>
      </c>
      <c r="AU82" t="str">
        <f>IF(buildings!AU82="","NA",buildings!AU82)</f>
        <v>Resource Consumption of New Urban Construction in China</v>
      </c>
      <c r="AV82" t="str">
        <f>IF(buildings!AV82="","NA",buildings!AV82)</f>
        <v>Journal of Industrial Ecology</v>
      </c>
      <c r="AW82" t="str">
        <f>IF(buildings!AW82="","NA",buildings!AW82)</f>
        <v>Copyright Elsevier</v>
      </c>
      <c r="AX82" t="str">
        <f>IF(buildings!AX82="","NA",buildings!AX82)</f>
        <v>10.1162/jie.2007.1199</v>
      </c>
      <c r="AY82" t="str">
        <f>IF(buildings!AY82="","NA",buildings!AY82)</f>
        <v>https://doi.org/10.1162/jie.2007.1199</v>
      </c>
      <c r="AZ82" t="str">
        <f>IF(buildings!AZ82="","NULL",buildings!AZ82)</f>
        <v>for use_type or construction_type: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v>
      </c>
      <c r="BA82" t="str">
        <f>IF(buildings!BA82="","NULL",buildings!BA82)</f>
        <v>NULL</v>
      </c>
      <c r="BB82" t="str">
        <f>IF(buildings!BB82="","NULL",buildings!BB82)</f>
        <v>NULL</v>
      </c>
      <c r="BC82" t="str">
        <f>IF(buildings!BC82="","NULL",buildings!BC82)</f>
        <v>Table 1. Residential construction in China: material intensity per housing unita (100 m^2).</v>
      </c>
      <c r="BD82" t="str">
        <f>IF(buildings!BD82="","NULL",buildings!BD82)</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82" t="str">
        <f>IF(buildings!BE82="","NULL",buildings!BE82)</f>
        <v>Heeren and Fishman</v>
      </c>
      <c r="BF82" t="str">
        <f>IF(buildings!BF82="","NULL",buildings!BF82)</f>
        <v>East_Asia</v>
      </c>
      <c r="BG82" t="str">
        <f>IF(buildings!BG82="","NULL",buildings!BG82)</f>
        <v>NA</v>
      </c>
      <c r="BH82">
        <f>IF(buildings!BH82="","NULL",buildings!BH82)</f>
        <v>3893</v>
      </c>
      <c r="BI82" t="str">
        <f>IF(buildings!BI82="","NULL",buildings!BI82)</f>
        <v>NA</v>
      </c>
      <c r="BJ82">
        <f>IF(buildings!BJ82="","NULL",buildings!BJ82)</f>
        <v>2499.5224499999999</v>
      </c>
      <c r="BK82" t="str">
        <f>IF(buildings!BK82="","NULL",buildings!BK82)</f>
        <v>NA</v>
      </c>
      <c r="BL82">
        <f>IF(buildings!BL82="","NULL",buildings!BL82)</f>
        <v>923.38250000000005</v>
      </c>
      <c r="BM82">
        <f>IF(buildings!BM82="","NULL",buildings!BM82)</f>
        <v>9326410</v>
      </c>
      <c r="BN82" t="str">
        <f>IF(buildings!BN82="","NULL",buildings!BN82)</f>
        <v>NA</v>
      </c>
      <c r="BO82" t="str">
        <f>IF(buildings!BO82="","NULL",buildings!BO82)</f>
        <v>NA</v>
      </c>
      <c r="BP82">
        <f>IF(buildings!BP82="","NULL",buildings!BP82)</f>
        <v>1311877</v>
      </c>
      <c r="BQ82">
        <f>IF(buildings!BQ82="","NULL",buildings!BQ82)</f>
        <v>0.42499999999999999</v>
      </c>
      <c r="BR82">
        <f>IF(buildings!BR82="","NULL",buildings!BR82)</f>
        <v>0.49199999999999999</v>
      </c>
      <c r="BS82" t="str">
        <f>IF(buildings!BS82="","NULL",buildings!BS82)</f>
        <v>NA</v>
      </c>
      <c r="BT82">
        <f>IF(buildings!BT82="","NULL",buildings!BT82)</f>
        <v>7482</v>
      </c>
      <c r="BU82" t="str">
        <f>IF(buildings!BU82="","NULL",buildings!BU82)</f>
        <v>NULL</v>
      </c>
      <c r="BV82" t="str">
        <f>IF(buildings!BV82="","NULL",buildings!BV82)</f>
        <v>NULL</v>
      </c>
      <c r="BW82" t="str">
        <f>IF(buildings!BW82="","NULL",buildings!BW82)</f>
        <v>R32CHN</v>
      </c>
      <c r="BX82" t="str">
        <f>IF(buildings!BX82="","NULL",buildings!BX82)</f>
        <v>R5.2ASIA</v>
      </c>
      <c r="BY82" t="str">
        <f>IF(buildings!BY82="","NULL",buildings!BY82)</f>
        <v>R_MFH_unspecified</v>
      </c>
      <c r="BZ82" t="str">
        <f>IF(buildings!BZ82="","NULL",buildings!BZ82)</f>
        <v>RC_unspecified</v>
      </c>
      <c r="CA82" t="str">
        <f>IF(buildings!CA82="","NULL",buildings!CA82)</f>
        <v>Standard</v>
      </c>
      <c r="CB82" t="str">
        <f>IF(buildings!CB82="","NULL",buildings!CB82)</f>
        <v>sample/average/statistics</v>
      </c>
      <c r="CC82" t="str">
        <f>IF(buildings!CC82="","NULL",buildings!CC82)</f>
        <v>RM</v>
      </c>
      <c r="CD82" t="str">
        <f>IF(buildings!CD82="","NULL",buildings!CD82)</f>
        <v>C</v>
      </c>
      <c r="CE82" t="str">
        <f>IF(buildings!CE82="","NULL",buildings!CE82)</f>
        <v>ASIA_CHN</v>
      </c>
    </row>
    <row r="83" spans="1:83">
      <c r="A83">
        <f>IF(buildings!A83="","NA",buildings!A83)</f>
        <v>81</v>
      </c>
      <c r="B83" t="str">
        <f>IF(buildings!B83="","NA",buildings!B83)</f>
        <v>China</v>
      </c>
      <c r="C83" t="str">
        <f>IF(buildings!C83="","NA",buildings!C83)</f>
        <v>NA</v>
      </c>
      <c r="D83">
        <f>IF(buildings!D83="","NA",buildings!D83)</f>
        <v>2007</v>
      </c>
      <c r="E83">
        <f>IF(buildings!E83="","NA",buildings!E83)</f>
        <v>2007</v>
      </c>
      <c r="F83">
        <f>IF(buildings!F83="","NA",buildings!F83)</f>
        <v>80</v>
      </c>
      <c r="G83" t="str">
        <f>IF(buildings!G83="","NA",buildings!G83)</f>
        <v>NA</v>
      </c>
      <c r="H83" t="str">
        <f>IF(buildings!H83="","NA",buildings!H83)</f>
        <v>NA</v>
      </c>
      <c r="I83" t="str">
        <f>IF(buildings!I83="","NA",buildings!I83)</f>
        <v>NA</v>
      </c>
      <c r="J83" t="str">
        <f>IF(buildings!J83="","NA",buildings!J83)</f>
        <v>NA</v>
      </c>
      <c r="K83" t="str">
        <f>IF(buildings!K83="","NA",buildings!K83)</f>
        <v>NA</v>
      </c>
      <c r="L83" t="str">
        <f>IF(buildings!L83="","NA",buildings!L83)</f>
        <v>NA</v>
      </c>
      <c r="M83">
        <f>IF(buildings!M83="","NA",buildings!M83)</f>
        <v>555</v>
      </c>
      <c r="N83" t="str">
        <f>IF(buildings!N83="","NA",buildings!N83)</f>
        <v>NA</v>
      </c>
      <c r="O83" t="str">
        <f>IF(buildings!O83="","NA",buildings!O83)</f>
        <v>NA</v>
      </c>
      <c r="P83">
        <f>IF(buildings!P83="","NA",buildings!P83)</f>
        <v>98</v>
      </c>
      <c r="Q83" t="str">
        <f>IF(buildings!Q83="","NA",buildings!Q83)</f>
        <v>NA</v>
      </c>
      <c r="R83" t="str">
        <f>IF(buildings!R83="","NA",buildings!R83)</f>
        <v>NA</v>
      </c>
      <c r="S83" t="str">
        <f>IF(buildings!S83="","NA",buildings!S83)</f>
        <v>NA</v>
      </c>
      <c r="T83" t="str">
        <f>IF(buildings!T83="","NA",buildings!T83)</f>
        <v>NA</v>
      </c>
      <c r="U83" t="str">
        <f>IF(buildings!U83="","NA",buildings!U83)</f>
        <v>NA</v>
      </c>
      <c r="V83" t="str">
        <f>IF(buildings!V83="","NA",buildings!V83)</f>
        <v>NA</v>
      </c>
      <c r="W83" t="str">
        <f>IF(buildings!W83="","NA",buildings!W83)</f>
        <v>NA</v>
      </c>
      <c r="X83" t="str">
        <f>IF(buildings!X83="","NA",buildings!X83)</f>
        <v>NA</v>
      </c>
      <c r="Y83" t="str">
        <f>IF(buildings!Y83="","NA",buildings!Y83)</f>
        <v>NA</v>
      </c>
      <c r="Z83" t="str">
        <f>IF(buildings!Z83="","NA",buildings!Z83)</f>
        <v>NA</v>
      </c>
      <c r="AA83" t="str">
        <f>IF(buildings!AA83="","NA",buildings!AA83)</f>
        <v>NA</v>
      </c>
      <c r="AB83">
        <f>IF(buildings!AB83="","NA",buildings!AB83)</f>
        <v>7.5</v>
      </c>
      <c r="AC83" t="str">
        <f>IF(buildings!AC83="","NA",buildings!AC83)</f>
        <v>NA</v>
      </c>
      <c r="AD83" t="str">
        <f>IF(buildings!AD83="","NA",buildings!AD83)</f>
        <v>NA</v>
      </c>
      <c r="AE83" t="str">
        <f>IF(buildings!AE83="","NA",buildings!AE83)</f>
        <v>NA</v>
      </c>
      <c r="AF83" t="str">
        <f>IF(buildings!AF83="","NA",buildings!AF83)</f>
        <v>NA</v>
      </c>
      <c r="AG83" t="str">
        <f>IF(buildings!AG83="","NA",buildings!AG83)</f>
        <v>NA</v>
      </c>
      <c r="AH83" t="str">
        <f>IF(buildings!AH83="","NA",buildings!AH83)</f>
        <v>NA</v>
      </c>
      <c r="AI83" t="str">
        <f>IF(buildings!AI83="","NA",buildings!AI83)</f>
        <v>NA</v>
      </c>
      <c r="AJ83" t="str">
        <f>IF(buildings!AJ83="","NA",buildings!AJ83)</f>
        <v>NA</v>
      </c>
      <c r="AK83" t="str">
        <f>IF(buildings!AK83="","NA",buildings!AK83)</f>
        <v>NA</v>
      </c>
      <c r="AL83" t="str">
        <f>IF(buildings!AL83="","NA",buildings!AL83)</f>
        <v>NA</v>
      </c>
      <c r="AM83" t="str">
        <f>IF(buildings!AM83="","NA",buildings!AM83)</f>
        <v>NA</v>
      </c>
      <c r="AN83" t="str">
        <f>IF(buildings!AN83="","NA",buildings!AN83)</f>
        <v>commercial</v>
      </c>
      <c r="AO83" t="str">
        <f>IF(buildings!AO83="","NA",buildings!AO83)</f>
        <v>NA</v>
      </c>
      <c r="AP83" t="str">
        <f>IF(buildings!AP83="","NA",buildings!AP83)</f>
        <v>NULL</v>
      </c>
      <c r="AQ83" t="str">
        <f>IF(buildings!AQ83="","NA",buildings!AQ83)</f>
        <v>NA</v>
      </c>
      <c r="AR83" t="str">
        <f>IF(buildings!AR83="","NA",buildings!AR83)</f>
        <v>NA</v>
      </c>
      <c r="AS83" t="str">
        <f>IF(buildings!AS83="","NA",buildings!AS83)</f>
        <v>Fernández, John E.</v>
      </c>
      <c r="AT83">
        <f>IF(buildings!AT83="","NA",buildings!AT83)</f>
        <v>2007</v>
      </c>
      <c r="AU83" t="str">
        <f>IF(buildings!AU83="","NA",buildings!AU83)</f>
        <v>Resource Consumption of New Urban Construction in China</v>
      </c>
      <c r="AV83" t="str">
        <f>IF(buildings!AV83="","NA",buildings!AV83)</f>
        <v>Journal of Industrial Ecology</v>
      </c>
      <c r="AW83" t="str">
        <f>IF(buildings!AW83="","NA",buildings!AW83)</f>
        <v>Copyright Elsevier</v>
      </c>
      <c r="AX83" t="str">
        <f>IF(buildings!AX83="","NA",buildings!AX83)</f>
        <v>10.1162/jie.2007.1199</v>
      </c>
      <c r="AY83" t="str">
        <f>IF(buildings!AY83="","NA",buildings!AY83)</f>
        <v>https://doi.org/10.1162/jie.2007.1199</v>
      </c>
      <c r="AZ83" t="str">
        <f>IF(buildings!AZ83="","NULL",buildings!AZ83)</f>
        <v>for use_type or construction_type: '*Commercial;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v>
      </c>
      <c r="BA83" t="str">
        <f>IF(buildings!BA83="","NULL",buildings!BA83)</f>
        <v>NULL</v>
      </c>
      <c r="BB83" t="str">
        <f>IF(buildings!BB83="","NULL",buildings!BB83)</f>
        <v>NULL</v>
      </c>
      <c r="BC83" t="str">
        <f>IF(buildings!BC83="","NULL",buildings!BC83)</f>
        <v>Table 2. Commercial construction in China: material intensity per structural bay per floor (100 m^2).</v>
      </c>
      <c r="BD83" t="str">
        <f>IF(buildings!BD83="","NULL",buildings!BD83)</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83" t="str">
        <f>IF(buildings!BE83="","NULL",buildings!BE83)</f>
        <v>Heeren and Fishman</v>
      </c>
      <c r="BF83" t="str">
        <f>IF(buildings!BF83="","NULL",buildings!BF83)</f>
        <v>East_Asia</v>
      </c>
      <c r="BG83" t="str">
        <f>IF(buildings!BG83="","NULL",buildings!BG83)</f>
        <v>NA</v>
      </c>
      <c r="BH83">
        <f>IF(buildings!BH83="","NULL",buildings!BH83)</f>
        <v>3893</v>
      </c>
      <c r="BI83" t="str">
        <f>IF(buildings!BI83="","NULL",buildings!BI83)</f>
        <v>NA</v>
      </c>
      <c r="BJ83">
        <f>IF(buildings!BJ83="","NULL",buildings!BJ83)</f>
        <v>2499.5224499999999</v>
      </c>
      <c r="BK83" t="str">
        <f>IF(buildings!BK83="","NULL",buildings!BK83)</f>
        <v>NA</v>
      </c>
      <c r="BL83">
        <f>IF(buildings!BL83="","NULL",buildings!BL83)</f>
        <v>923.38250000000005</v>
      </c>
      <c r="BM83">
        <f>IF(buildings!BM83="","NULL",buildings!BM83)</f>
        <v>9326410</v>
      </c>
      <c r="BN83" t="str">
        <f>IF(buildings!BN83="","NULL",buildings!BN83)</f>
        <v>NA</v>
      </c>
      <c r="BO83" t="str">
        <f>IF(buildings!BO83="","NULL",buildings!BO83)</f>
        <v>NA</v>
      </c>
      <c r="BP83">
        <f>IF(buildings!BP83="","NULL",buildings!BP83)</f>
        <v>1311877</v>
      </c>
      <c r="BQ83">
        <f>IF(buildings!BQ83="","NULL",buildings!BQ83)</f>
        <v>0.42499999999999999</v>
      </c>
      <c r="BR83">
        <f>IF(buildings!BR83="","NULL",buildings!BR83)</f>
        <v>0.49199999999999999</v>
      </c>
      <c r="BS83" t="str">
        <f>IF(buildings!BS83="","NULL",buildings!BS83)</f>
        <v>NA</v>
      </c>
      <c r="BT83">
        <f>IF(buildings!BT83="","NULL",buildings!BT83)</f>
        <v>7482</v>
      </c>
      <c r="BU83" t="str">
        <f>IF(buildings!BU83="","NULL",buildings!BU83)</f>
        <v>NULL</v>
      </c>
      <c r="BV83" t="str">
        <f>IF(buildings!BV83="","NULL",buildings!BV83)</f>
        <v>NULL</v>
      </c>
      <c r="BW83" t="str">
        <f>IF(buildings!BW83="","NULL",buildings!BW83)</f>
        <v>R32CHN</v>
      </c>
      <c r="BX83" t="str">
        <f>IF(buildings!BX83="","NULL",buildings!BX83)</f>
        <v>R5.2ASIA</v>
      </c>
      <c r="BY83" t="str">
        <f>IF(buildings!BY83="","NULL",buildings!BY83)</f>
        <v>NR_unspecified</v>
      </c>
      <c r="BZ83" t="str">
        <f>IF(buildings!BZ83="","NULL",buildings!BZ83)</f>
        <v>RC_unspecified</v>
      </c>
      <c r="CA83" t="str">
        <f>IF(buildings!CA83="","NULL",buildings!CA83)</f>
        <v>Standard</v>
      </c>
      <c r="CB83" t="str">
        <f>IF(buildings!CB83="","NULL",buildings!CB83)</f>
        <v>sample/average/statistics</v>
      </c>
      <c r="CC83" t="str">
        <f>IF(buildings!CC83="","NULL",buildings!CC83)</f>
        <v>NR</v>
      </c>
      <c r="CD83" t="str">
        <f>IF(buildings!CD83="","NULL",buildings!CD83)</f>
        <v>C</v>
      </c>
      <c r="CE83" t="str">
        <f>IF(buildings!CE83="","NULL",buildings!CE83)</f>
        <v>ASIA_CHN</v>
      </c>
    </row>
    <row r="84" spans="1:83">
      <c r="A84">
        <f>IF(buildings!A84="","NA",buildings!A84)</f>
        <v>82</v>
      </c>
      <c r="B84" t="str">
        <f>IF(buildings!B84="","NA",buildings!B84)</f>
        <v>China</v>
      </c>
      <c r="C84" t="str">
        <f>IF(buildings!C84="","NA",buildings!C84)</f>
        <v>NA</v>
      </c>
      <c r="D84">
        <f>IF(buildings!D84="","NA",buildings!D84)</f>
        <v>2007</v>
      </c>
      <c r="E84">
        <f>IF(buildings!E84="","NA",buildings!E84)</f>
        <v>2007</v>
      </c>
      <c r="F84">
        <f>IF(buildings!F84="","NA",buildings!F84)</f>
        <v>32.799999999999997</v>
      </c>
      <c r="G84" t="str">
        <f>IF(buildings!G84="","NA",buildings!G84)</f>
        <v>NA</v>
      </c>
      <c r="H84" t="str">
        <f>IF(buildings!H84="","NA",buildings!H84)</f>
        <v>NA</v>
      </c>
      <c r="I84" t="str">
        <f>IF(buildings!I84="","NA",buildings!I84)</f>
        <v>NA</v>
      </c>
      <c r="J84" t="str">
        <f>IF(buildings!J84="","NA",buildings!J84)</f>
        <v>NA</v>
      </c>
      <c r="K84" t="str">
        <f>IF(buildings!K84="","NA",buildings!K84)</f>
        <v>NA</v>
      </c>
      <c r="L84" t="str">
        <f>IF(buildings!L84="","NA",buildings!L84)</f>
        <v>NA</v>
      </c>
      <c r="M84">
        <f>IF(buildings!M84="","NA",buildings!M84)</f>
        <v>140.25</v>
      </c>
      <c r="N84" t="str">
        <f>IF(buildings!N84="","NA",buildings!N84)</f>
        <v>NA</v>
      </c>
      <c r="O84" t="str">
        <f>IF(buildings!O84="","NA",buildings!O84)</f>
        <v>NA</v>
      </c>
      <c r="P84">
        <f>IF(buildings!P84="","NA",buildings!P84)</f>
        <v>110</v>
      </c>
      <c r="Q84" t="str">
        <f>IF(buildings!Q84="","NA",buildings!Q84)</f>
        <v>NA</v>
      </c>
      <c r="R84" t="str">
        <f>IF(buildings!R84="","NA",buildings!R84)</f>
        <v>NA</v>
      </c>
      <c r="S84" t="str">
        <f>IF(buildings!S84="","NA",buildings!S84)</f>
        <v>NA</v>
      </c>
      <c r="T84" t="str">
        <f>IF(buildings!T84="","NA",buildings!T84)</f>
        <v>NA</v>
      </c>
      <c r="U84" t="str">
        <f>IF(buildings!U84="","NA",buildings!U84)</f>
        <v>NA</v>
      </c>
      <c r="V84" t="str">
        <f>IF(buildings!V84="","NA",buildings!V84)</f>
        <v>NA</v>
      </c>
      <c r="W84" t="str">
        <f>IF(buildings!W84="","NA",buildings!W84)</f>
        <v>NA</v>
      </c>
      <c r="X84" t="str">
        <f>IF(buildings!X84="","NA",buildings!X84)</f>
        <v>NA</v>
      </c>
      <c r="Y84" t="str">
        <f>IF(buildings!Y84="","NA",buildings!Y84)</f>
        <v>NA</v>
      </c>
      <c r="Z84" t="str">
        <f>IF(buildings!Z84="","NA",buildings!Z84)</f>
        <v>NA</v>
      </c>
      <c r="AA84" t="str">
        <f>IF(buildings!AA84="","NA",buildings!AA84)</f>
        <v>NA</v>
      </c>
      <c r="AB84">
        <f>IF(buildings!AB84="","NA",buildings!AB84)</f>
        <v>0.75</v>
      </c>
      <c r="AC84" t="str">
        <f>IF(buildings!AC84="","NA",buildings!AC84)</f>
        <v>NA</v>
      </c>
      <c r="AD84" t="str">
        <f>IF(buildings!AD84="","NA",buildings!AD84)</f>
        <v>NA</v>
      </c>
      <c r="AE84" t="str">
        <f>IF(buildings!AE84="","NA",buildings!AE84)</f>
        <v>NA</v>
      </c>
      <c r="AF84" t="str">
        <f>IF(buildings!AF84="","NA",buildings!AF84)</f>
        <v>NA</v>
      </c>
      <c r="AG84" t="str">
        <f>IF(buildings!AG84="","NA",buildings!AG84)</f>
        <v>NA</v>
      </c>
      <c r="AH84" t="str">
        <f>IF(buildings!AH84="","NA",buildings!AH84)</f>
        <v>NA</v>
      </c>
      <c r="AI84" t="str">
        <f>IF(buildings!AI84="","NA",buildings!AI84)</f>
        <v>NA</v>
      </c>
      <c r="AJ84" t="str">
        <f>IF(buildings!AJ84="","NA",buildings!AJ84)</f>
        <v>NA</v>
      </c>
      <c r="AK84" t="str">
        <f>IF(buildings!AK84="","NA",buildings!AK84)</f>
        <v>NA</v>
      </c>
      <c r="AL84" t="str">
        <f>IF(buildings!AL84="","NA",buildings!AL84)</f>
        <v>NA</v>
      </c>
      <c r="AM84" t="str">
        <f>IF(buildings!AM84="","NA",buildings!AM84)</f>
        <v>NA</v>
      </c>
      <c r="AN84" t="str">
        <f>IF(buildings!AN84="","NA",buildings!AN84)</f>
        <v>industrial</v>
      </c>
      <c r="AO84" t="str">
        <f>IF(buildings!AO84="","NA",buildings!AO84)</f>
        <v>NA</v>
      </c>
      <c r="AP84" t="str">
        <f>IF(buildings!AP84="","NA",buildings!AP84)</f>
        <v>NULL</v>
      </c>
      <c r="AQ84" t="str">
        <f>IF(buildings!AQ84="","NA",buildings!AQ84)</f>
        <v>NA</v>
      </c>
      <c r="AR84" t="str">
        <f>IF(buildings!AR84="","NA",buildings!AR84)</f>
        <v>NA</v>
      </c>
      <c r="AS84" t="str">
        <f>IF(buildings!AS84="","NA",buildings!AS84)</f>
        <v>Fernández, John E.</v>
      </c>
      <c r="AT84">
        <f>IF(buildings!AT84="","NA",buildings!AT84)</f>
        <v>2007</v>
      </c>
      <c r="AU84" t="str">
        <f>IF(buildings!AU84="","NA",buildings!AU84)</f>
        <v>Resource Consumption of New Urban Construction in China</v>
      </c>
      <c r="AV84" t="str">
        <f>IF(buildings!AV84="","NA",buildings!AV84)</f>
        <v>Journal of Industrial Ecology</v>
      </c>
      <c r="AW84" t="str">
        <f>IF(buildings!AW84="","NA",buildings!AW84)</f>
        <v>Copyright Elsevier</v>
      </c>
      <c r="AX84" t="str">
        <f>IF(buildings!AX84="","NA",buildings!AX84)</f>
        <v>10.1162/jie.2007.1199</v>
      </c>
      <c r="AY84" t="str">
        <f>IF(buildings!AY84="","NA",buildings!AY84)</f>
        <v>https://doi.org/10.1162/jie.2007.1199</v>
      </c>
      <c r="AZ84" t="str">
        <f>IF(buildings!AZ84="","NULL",buildings!AZ84)</f>
        <v>for use_type or construction_type: '*Industrial; Materials have also been selected to allow for comparisons across building types. Therefore, all buildings use concrete as the primary structural material. This is also the case for the industrial building, even though this type may also be built of steel... China is the leading producer of crude steel in the world but the material is not used widely in building construction within China.'</v>
      </c>
      <c r="BA84" t="str">
        <f>IF(buildings!BA84="","NULL",buildings!BA84)</f>
        <v>NULL</v>
      </c>
      <c r="BB84" t="str">
        <f>IF(buildings!BB84="","NULL",buildings!BB84)</f>
        <v>NULL</v>
      </c>
      <c r="BC84" t="str">
        <f>IF(buildings!BC84="","NULL",buildings!BC84)</f>
        <v>Table 3. Industrial construction in China: material intensity per structural bay (100 m^2).</v>
      </c>
      <c r="BD84" t="str">
        <f>IF(buildings!BD84="","NULL",buildings!BD84)</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84" t="str">
        <f>IF(buildings!BE84="","NULL",buildings!BE84)</f>
        <v>Heeren and Fishman</v>
      </c>
      <c r="BF84" t="str">
        <f>IF(buildings!BF84="","NULL",buildings!BF84)</f>
        <v>East_Asia</v>
      </c>
      <c r="BG84" t="str">
        <f>IF(buildings!BG84="","NULL",buildings!BG84)</f>
        <v>NA</v>
      </c>
      <c r="BH84">
        <f>IF(buildings!BH84="","NULL",buildings!BH84)</f>
        <v>3893</v>
      </c>
      <c r="BI84" t="str">
        <f>IF(buildings!BI84="","NULL",buildings!BI84)</f>
        <v>NA</v>
      </c>
      <c r="BJ84">
        <f>IF(buildings!BJ84="","NULL",buildings!BJ84)</f>
        <v>2499.5224499999999</v>
      </c>
      <c r="BK84" t="str">
        <f>IF(buildings!BK84="","NULL",buildings!BK84)</f>
        <v>NA</v>
      </c>
      <c r="BL84">
        <f>IF(buildings!BL84="","NULL",buildings!BL84)</f>
        <v>923.38250000000005</v>
      </c>
      <c r="BM84">
        <f>IF(buildings!BM84="","NULL",buildings!BM84)</f>
        <v>9326410</v>
      </c>
      <c r="BN84" t="str">
        <f>IF(buildings!BN84="","NULL",buildings!BN84)</f>
        <v>NA</v>
      </c>
      <c r="BO84" t="str">
        <f>IF(buildings!BO84="","NULL",buildings!BO84)</f>
        <v>NA</v>
      </c>
      <c r="BP84">
        <f>IF(buildings!BP84="","NULL",buildings!BP84)</f>
        <v>1311877</v>
      </c>
      <c r="BQ84">
        <f>IF(buildings!BQ84="","NULL",buildings!BQ84)</f>
        <v>0.42499999999999999</v>
      </c>
      <c r="BR84">
        <f>IF(buildings!BR84="","NULL",buildings!BR84)</f>
        <v>0.49199999999999999</v>
      </c>
      <c r="BS84" t="str">
        <f>IF(buildings!BS84="","NULL",buildings!BS84)</f>
        <v>NA</v>
      </c>
      <c r="BT84">
        <f>IF(buildings!BT84="","NULL",buildings!BT84)</f>
        <v>7482</v>
      </c>
      <c r="BU84" t="str">
        <f>IF(buildings!BU84="","NULL",buildings!BU84)</f>
        <v>NULL</v>
      </c>
      <c r="BV84" t="str">
        <f>IF(buildings!BV84="","NULL",buildings!BV84)</f>
        <v>NULL</v>
      </c>
      <c r="BW84" t="str">
        <f>IF(buildings!BW84="","NULL",buildings!BW84)</f>
        <v>R32CHN</v>
      </c>
      <c r="BX84" t="str">
        <f>IF(buildings!BX84="","NULL",buildings!BX84)</f>
        <v>R5.2ASIA</v>
      </c>
      <c r="BY84" t="str">
        <f>IF(buildings!BY84="","NULL",buildings!BY84)</f>
        <v>NR_factory</v>
      </c>
      <c r="BZ84" t="str">
        <f>IF(buildings!BZ84="","NULL",buildings!BZ84)</f>
        <v>RC_unspecified</v>
      </c>
      <c r="CA84" t="str">
        <f>IF(buildings!CA84="","NULL",buildings!CA84)</f>
        <v>Standard</v>
      </c>
      <c r="CB84" t="str">
        <f>IF(buildings!CB84="","NULL",buildings!CB84)</f>
        <v>sample/average/statistics</v>
      </c>
      <c r="CC84" t="str">
        <f>IF(buildings!CC84="","NULL",buildings!CC84)</f>
        <v>NR</v>
      </c>
      <c r="CD84" t="str">
        <f>IF(buildings!CD84="","NULL",buildings!CD84)</f>
        <v>C</v>
      </c>
      <c r="CE84" t="str">
        <f>IF(buildings!CE84="","NULL",buildings!CE84)</f>
        <v>ASIA_CHN</v>
      </c>
    </row>
    <row r="85" spans="1:83">
      <c r="A85">
        <f>IF(buildings!A85="","NA",buildings!A85)</f>
        <v>83</v>
      </c>
      <c r="B85" t="str">
        <f>IF(buildings!B85="","NA",buildings!B85)</f>
        <v>China</v>
      </c>
      <c r="C85" t="str">
        <f>IF(buildings!C85="","NA",buildings!C85)</f>
        <v>NA</v>
      </c>
      <c r="D85">
        <f>IF(buildings!D85="","NA",buildings!D85)</f>
        <v>2010</v>
      </c>
      <c r="E85">
        <f>IF(buildings!E85="","NA",buildings!E85)</f>
        <v>2010</v>
      </c>
      <c r="F85">
        <f>IF(buildings!F85="","NA",buildings!F85)</f>
        <v>30.77412099</v>
      </c>
      <c r="G85" t="str">
        <f>IF(buildings!G85="","NA",buildings!G85)</f>
        <v>NA</v>
      </c>
      <c r="H85" t="str">
        <f>IF(buildings!H85="","NA",buildings!H85)</f>
        <v>NA</v>
      </c>
      <c r="I85" t="str">
        <f>IF(buildings!I85="","NA",buildings!I85)</f>
        <v>NA</v>
      </c>
      <c r="J85" t="str">
        <f>IF(buildings!J85="","NA",buildings!J85)</f>
        <v>NA</v>
      </c>
      <c r="K85" t="str">
        <f>IF(buildings!K85="","NA",buildings!K85)</f>
        <v>NA</v>
      </c>
      <c r="L85" t="str">
        <f>IF(buildings!L85="","NA",buildings!L85)</f>
        <v>NA</v>
      </c>
      <c r="M85" t="str">
        <f>IF(buildings!M85="","NA",buildings!M85)</f>
        <v>NA</v>
      </c>
      <c r="N85" t="str">
        <f>IF(buildings!N85="","NA",buildings!N85)</f>
        <v>NA</v>
      </c>
      <c r="O85" t="str">
        <f>IF(buildings!O85="","NA",buildings!O85)</f>
        <v>NA</v>
      </c>
      <c r="P85" t="str">
        <f>IF(buildings!P85="","NA",buildings!P85)</f>
        <v>NA</v>
      </c>
      <c r="Q85" t="str">
        <f>IF(buildings!Q85="","NA",buildings!Q85)</f>
        <v>NA</v>
      </c>
      <c r="R85" t="str">
        <f>IF(buildings!R85="","NA",buildings!R85)</f>
        <v>NA</v>
      </c>
      <c r="S85" t="str">
        <f>IF(buildings!S85="","NA",buildings!S85)</f>
        <v>NA</v>
      </c>
      <c r="T85" t="str">
        <f>IF(buildings!T85="","NA",buildings!T85)</f>
        <v>NA</v>
      </c>
      <c r="U85" t="str">
        <f>IF(buildings!U85="","NA",buildings!U85)</f>
        <v>NA</v>
      </c>
      <c r="V85" t="str">
        <f>IF(buildings!V85="","NA",buildings!V85)</f>
        <v>NA</v>
      </c>
      <c r="W85" t="str">
        <f>IF(buildings!W85="","NA",buildings!W85)</f>
        <v>NA</v>
      </c>
      <c r="X85" t="str">
        <f>IF(buildings!X85="","NA",buildings!X85)</f>
        <v>NA</v>
      </c>
      <c r="Y85" t="str">
        <f>IF(buildings!Y85="","NA",buildings!Y85)</f>
        <v>NA</v>
      </c>
      <c r="Z85" t="str">
        <f>IF(buildings!Z85="","NA",buildings!Z85)</f>
        <v>NA</v>
      </c>
      <c r="AA85" t="str">
        <f>IF(buildings!AA85="","NA",buildings!AA85)</f>
        <v>NA</v>
      </c>
      <c r="AB85" t="str">
        <f>IF(buildings!AB85="","NA",buildings!AB85)</f>
        <v>NA</v>
      </c>
      <c r="AC85" t="str">
        <f>IF(buildings!AC85="","NA",buildings!AC85)</f>
        <v>NA</v>
      </c>
      <c r="AD85" t="str">
        <f>IF(buildings!AD85="","NA",buildings!AD85)</f>
        <v>NA</v>
      </c>
      <c r="AE85" t="str">
        <f>IF(buildings!AE85="","NA",buildings!AE85)</f>
        <v>NA</v>
      </c>
      <c r="AF85" t="str">
        <f>IF(buildings!AF85="","NA",buildings!AF85)</f>
        <v>NA</v>
      </c>
      <c r="AG85" t="str">
        <f>IF(buildings!AG85="","NA",buildings!AG85)</f>
        <v>NA</v>
      </c>
      <c r="AH85" t="str">
        <f>IF(buildings!AH85="","NA",buildings!AH85)</f>
        <v>NA</v>
      </c>
      <c r="AI85" t="str">
        <f>IF(buildings!AI85="","NA",buildings!AI85)</f>
        <v>NA</v>
      </c>
      <c r="AJ85" t="str">
        <f>IF(buildings!AJ85="","NA",buildings!AJ85)</f>
        <v>NA</v>
      </c>
      <c r="AK85" t="str">
        <f>IF(buildings!AK85="","NA",buildings!AK85)</f>
        <v>NA</v>
      </c>
      <c r="AL85" t="str">
        <f>IF(buildings!AL85="","NA",buildings!AL85)</f>
        <v>urban</v>
      </c>
      <c r="AM85" t="str">
        <f>IF(buildings!AM85="","NA",buildings!AM85)</f>
        <v>NA</v>
      </c>
      <c r="AN85" t="str">
        <f>IF(buildings!AN85="","NA",buildings!AN85)</f>
        <v>residential</v>
      </c>
      <c r="AO85" t="str">
        <f>IF(buildings!AO85="","NA",buildings!AO85)</f>
        <v>NA</v>
      </c>
      <c r="AP85" t="str">
        <f>IF(buildings!AP85="","NA",buildings!AP85)</f>
        <v>NULL</v>
      </c>
      <c r="AQ85" t="str">
        <f>IF(buildings!AQ85="","NA",buildings!AQ85)</f>
        <v>urban</v>
      </c>
      <c r="AR85" t="str">
        <f>IF(buildings!AR85="","NA",buildings!AR85)</f>
        <v>gross</v>
      </c>
      <c r="AS85" t="str">
        <f>IF(buildings!AS85="","NA",buildings!AS85)</f>
        <v>Hu, Mingming; Pauliuk, Stefan; Wang, Tao; Huppes, Gjalt; van der Voet, Ester; Müller, Daniel B.</v>
      </c>
      <c r="AT85">
        <f>IF(buildings!AT85="","NA",buildings!AT85)</f>
        <v>2010</v>
      </c>
      <c r="AU85" t="str">
        <f>IF(buildings!AU85="","NA",buildings!AU85)</f>
        <v>Iron and steel in Chinese residential buildings: A dynamic analysis</v>
      </c>
      <c r="AV85" t="str">
        <f>IF(buildings!AV85="","NA",buildings!AV85)</f>
        <v>Resources, Conservation and Recycling</v>
      </c>
      <c r="AW85" t="str">
        <f>IF(buildings!AW85="","NA",buildings!AW85)</f>
        <v>Copyright Elsevier</v>
      </c>
      <c r="AX85" t="str">
        <f>IF(buildings!AX85="","NA",buildings!AX85)</f>
        <v>10.1016/j.resconrec.2009.10.016</v>
      </c>
      <c r="AY85" t="str">
        <f>IF(buildings!AY85="","NA",buildings!AY85)</f>
        <v>https://doi.org/10.1016/j.resconrec.2009.10.016</v>
      </c>
      <c r="AZ85" t="str">
        <f>IF(buildings!AZ85="","NULL",buildings!AZ85)</f>
        <v>for use_type or construction_type: 'Rural'</v>
      </c>
      <c r="BA85" t="str">
        <f>IF(buildings!BA85="","NULL",buildings!BA85)</f>
        <v>MI = M (Mt)*10^9/A (m^2). Study only reported steel data.</v>
      </c>
      <c r="BB85" t="str">
        <f>IF(buildings!BB85="","NULL",buildings!BB85)</f>
        <v>NULL</v>
      </c>
      <c r="BC85" t="str">
        <f>IF(buildings!BC85="","NULL",buildings!BC85)</f>
        <v>Table 1. Simulation results for floor area and steel in the urban and the rural housing systems in China at 2010, 2050 and 2100. Up are absolute values and down are percentages of total national volumes. Study only reported steel data</v>
      </c>
      <c r="BD85" t="str">
        <f>IF(buildings!BD85="","NULL",buildings!BD85)</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v>
      </c>
      <c r="BE85" t="str">
        <f>IF(buildings!BE85="","NULL",buildings!BE85)</f>
        <v>Heeren and Fishman</v>
      </c>
      <c r="BF85" t="str">
        <f>IF(buildings!BF85="","NULL",buildings!BF85)</f>
        <v>East_Asia</v>
      </c>
      <c r="BG85" t="str">
        <f>IF(buildings!BG85="","NULL",buildings!BG85)</f>
        <v>NA</v>
      </c>
      <c r="BH85">
        <f>IF(buildings!BH85="","NULL",buildings!BH85)</f>
        <v>3893</v>
      </c>
      <c r="BI85" t="str">
        <f>IF(buildings!BI85="","NULL",buildings!BI85)</f>
        <v>NA</v>
      </c>
      <c r="BJ85">
        <f>IF(buildings!BJ85="","NULL",buildings!BJ85)</f>
        <v>2708.7</v>
      </c>
      <c r="BK85" t="str">
        <f>IF(buildings!BK85="","NULL",buildings!BK85)</f>
        <v>NA</v>
      </c>
      <c r="BL85">
        <f>IF(buildings!BL85="","NULL",buildings!BL85)</f>
        <v>896.87249999999995</v>
      </c>
      <c r="BM85">
        <f>IF(buildings!BM85="","NULL",buildings!BM85)</f>
        <v>9326410</v>
      </c>
      <c r="BN85" t="str">
        <f>IF(buildings!BN85="","NULL",buildings!BN85)</f>
        <v>NA</v>
      </c>
      <c r="BO85" t="str">
        <f>IF(buildings!BO85="","NULL",buildings!BO85)</f>
        <v>NA</v>
      </c>
      <c r="BP85">
        <f>IF(buildings!BP85="","NULL",buildings!BP85)</f>
        <v>1331358</v>
      </c>
      <c r="BQ85">
        <f>IF(buildings!BQ85="","NULL",buildings!BQ85)</f>
        <v>0.49199999999999999</v>
      </c>
      <c r="BR85">
        <f>IF(buildings!BR85="","NULL",buildings!BR85)</f>
        <v>0.55500000000000005</v>
      </c>
      <c r="BS85" t="str">
        <f>IF(buildings!BS85="","NULL",buildings!BS85)</f>
        <v>NA</v>
      </c>
      <c r="BT85">
        <f>IF(buildings!BT85="","NULL",buildings!BT85)</f>
        <v>9475</v>
      </c>
      <c r="BU85" t="str">
        <f>IF(buildings!BU85="","NULL",buildings!BU85)</f>
        <v>NULL</v>
      </c>
      <c r="BV85" t="str">
        <f>IF(buildings!BV85="","NULL",buildings!BV85)</f>
        <v>NULL</v>
      </c>
      <c r="BW85" t="str">
        <f>IF(buildings!BW85="","NULL",buildings!BW85)</f>
        <v>R32CHN</v>
      </c>
      <c r="BX85" t="str">
        <f>IF(buildings!BX85="","NULL",buildings!BX85)</f>
        <v>R5.2ASIA</v>
      </c>
      <c r="BY85" t="str">
        <f>IF(buildings!BY85="","NULL",buildings!BY85)</f>
        <v>R_SFH_detached</v>
      </c>
      <c r="BZ85" t="str">
        <f>IF(buildings!BZ85="","NULL",buildings!BZ85)</f>
        <v>M_brick</v>
      </c>
      <c r="CA85" t="str">
        <f>IF(buildings!CA85="","NULL",buildings!CA85)</f>
        <v>Standard</v>
      </c>
      <c r="CB85" t="str">
        <f>IF(buildings!CB85="","NULL",buildings!CB85)</f>
        <v>sample/average/statistics</v>
      </c>
      <c r="CC85" t="str">
        <f>IF(buildings!CC85="","NULL",buildings!CC85)</f>
        <v>RS</v>
      </c>
      <c r="CD85" t="str">
        <f>IF(buildings!CD85="","NULL",buildings!CD85)</f>
        <v>M</v>
      </c>
      <c r="CE85" t="str">
        <f>IF(buildings!CE85="","NULL",buildings!CE85)</f>
        <v>ASIA_CHN</v>
      </c>
    </row>
    <row r="86" spans="1:83">
      <c r="A86">
        <f>IF(buildings!A86="","NA",buildings!A86)</f>
        <v>84</v>
      </c>
      <c r="B86" t="str">
        <f>IF(buildings!B86="","NA",buildings!B86)</f>
        <v>China</v>
      </c>
      <c r="C86" t="str">
        <f>IF(buildings!C86="","NA",buildings!C86)</f>
        <v>NA</v>
      </c>
      <c r="D86">
        <f>IF(buildings!D86="","NA",buildings!D86)</f>
        <v>2010</v>
      </c>
      <c r="E86">
        <f>IF(buildings!E86="","NA",buildings!E86)</f>
        <v>2010</v>
      </c>
      <c r="F86">
        <f>IF(buildings!F86="","NA",buildings!F86)</f>
        <v>4.5964039999999997</v>
      </c>
      <c r="G86" t="str">
        <f>IF(buildings!G86="","NA",buildings!G86)</f>
        <v>NA</v>
      </c>
      <c r="H86" t="str">
        <f>IF(buildings!H86="","NA",buildings!H86)</f>
        <v>NA</v>
      </c>
      <c r="I86" t="str">
        <f>IF(buildings!I86="","NA",buildings!I86)</f>
        <v>NA</v>
      </c>
      <c r="J86" t="str">
        <f>IF(buildings!J86="","NA",buildings!J86)</f>
        <v>NA</v>
      </c>
      <c r="K86" t="str">
        <f>IF(buildings!K86="","NA",buildings!K86)</f>
        <v>NA</v>
      </c>
      <c r="L86" t="str">
        <f>IF(buildings!L86="","NA",buildings!L86)</f>
        <v>NA</v>
      </c>
      <c r="M86" t="str">
        <f>IF(buildings!M86="","NA",buildings!M86)</f>
        <v>NA</v>
      </c>
      <c r="N86" t="str">
        <f>IF(buildings!N86="","NA",buildings!N86)</f>
        <v>NA</v>
      </c>
      <c r="O86" t="str">
        <f>IF(buildings!O86="","NA",buildings!O86)</f>
        <v>NA</v>
      </c>
      <c r="P86" t="str">
        <f>IF(buildings!P86="","NA",buildings!P86)</f>
        <v>NA</v>
      </c>
      <c r="Q86" t="str">
        <f>IF(buildings!Q86="","NA",buildings!Q86)</f>
        <v>NA</v>
      </c>
      <c r="R86" t="str">
        <f>IF(buildings!R86="","NA",buildings!R86)</f>
        <v>NA</v>
      </c>
      <c r="S86" t="str">
        <f>IF(buildings!S86="","NA",buildings!S86)</f>
        <v>NA</v>
      </c>
      <c r="T86" t="str">
        <f>IF(buildings!T86="","NA",buildings!T86)</f>
        <v>NA</v>
      </c>
      <c r="U86" t="str">
        <f>IF(buildings!U86="","NA",buildings!U86)</f>
        <v>NA</v>
      </c>
      <c r="V86" t="str">
        <f>IF(buildings!V86="","NA",buildings!V86)</f>
        <v>NA</v>
      </c>
      <c r="W86" t="str">
        <f>IF(buildings!W86="","NA",buildings!W86)</f>
        <v>NA</v>
      </c>
      <c r="X86" t="str">
        <f>IF(buildings!X86="","NA",buildings!X86)</f>
        <v>NA</v>
      </c>
      <c r="Y86" t="str">
        <f>IF(buildings!Y86="","NA",buildings!Y86)</f>
        <v>NA</v>
      </c>
      <c r="Z86" t="str">
        <f>IF(buildings!Z86="","NA",buildings!Z86)</f>
        <v>NA</v>
      </c>
      <c r="AA86" t="str">
        <f>IF(buildings!AA86="","NA",buildings!AA86)</f>
        <v>NA</v>
      </c>
      <c r="AB86" t="str">
        <f>IF(buildings!AB86="","NA",buildings!AB86)</f>
        <v>NA</v>
      </c>
      <c r="AC86" t="str">
        <f>IF(buildings!AC86="","NA",buildings!AC86)</f>
        <v>NA</v>
      </c>
      <c r="AD86" t="str">
        <f>IF(buildings!AD86="","NA",buildings!AD86)</f>
        <v>NA</v>
      </c>
      <c r="AE86" t="str">
        <f>IF(buildings!AE86="","NA",buildings!AE86)</f>
        <v>NA</v>
      </c>
      <c r="AF86" t="str">
        <f>IF(buildings!AF86="","NA",buildings!AF86)</f>
        <v>NA</v>
      </c>
      <c r="AG86" t="str">
        <f>IF(buildings!AG86="","NA",buildings!AG86)</f>
        <v>NA</v>
      </c>
      <c r="AH86" t="str">
        <f>IF(buildings!AH86="","NA",buildings!AH86)</f>
        <v>NA</v>
      </c>
      <c r="AI86" t="str">
        <f>IF(buildings!AI86="","NA",buildings!AI86)</f>
        <v>NA</v>
      </c>
      <c r="AJ86" t="str">
        <f>IF(buildings!AJ86="","NA",buildings!AJ86)</f>
        <v>NA</v>
      </c>
      <c r="AK86" t="str">
        <f>IF(buildings!AK86="","NA",buildings!AK86)</f>
        <v>NA</v>
      </c>
      <c r="AL86" t="str">
        <f>IF(buildings!AL86="","NA",buildings!AL86)</f>
        <v>rural</v>
      </c>
      <c r="AM86" t="str">
        <f>IF(buildings!AM86="","NA",buildings!AM86)</f>
        <v>NA</v>
      </c>
      <c r="AN86" t="str">
        <f>IF(buildings!AN86="","NA",buildings!AN86)</f>
        <v>residential</v>
      </c>
      <c r="AO86" t="str">
        <f>IF(buildings!AO86="","NA",buildings!AO86)</f>
        <v>NA</v>
      </c>
      <c r="AP86" t="str">
        <f>IF(buildings!AP86="","NA",buildings!AP86)</f>
        <v>NULL</v>
      </c>
      <c r="AQ86" t="str">
        <f>IF(buildings!AQ86="","NA",buildings!AQ86)</f>
        <v>rural</v>
      </c>
      <c r="AR86" t="str">
        <f>IF(buildings!AR86="","NA",buildings!AR86)</f>
        <v>gross</v>
      </c>
      <c r="AS86" t="str">
        <f>IF(buildings!AS86="","NA",buildings!AS86)</f>
        <v>Hu, Mingming; Pauliuk, Stefan; Wang, Tao; Huppes, Gjalt; van der Voet, Ester; Müller, Daniel B.</v>
      </c>
      <c r="AT86">
        <f>IF(buildings!AT86="","NA",buildings!AT86)</f>
        <v>2010</v>
      </c>
      <c r="AU86" t="str">
        <f>IF(buildings!AU86="","NA",buildings!AU86)</f>
        <v>Iron and steel in Chinese residential buildings: A dynamic analysis</v>
      </c>
      <c r="AV86" t="str">
        <f>IF(buildings!AV86="","NA",buildings!AV86)</f>
        <v>Resources, Conservation and Recycling</v>
      </c>
      <c r="AW86" t="str">
        <f>IF(buildings!AW86="","NA",buildings!AW86)</f>
        <v>Copyright Elsevier</v>
      </c>
      <c r="AX86" t="str">
        <f>IF(buildings!AX86="","NA",buildings!AX86)</f>
        <v>10.1016/j.resconrec.2009.10.016</v>
      </c>
      <c r="AY86" t="str">
        <f>IF(buildings!AY86="","NA",buildings!AY86)</f>
        <v>https://doi.org/10.1016/j.resconrec.2009.10.016</v>
      </c>
      <c r="AZ86" t="str">
        <f>IF(buildings!AZ86="","NULL",buildings!AZ86)</f>
        <v>for use_type or construction_type: 'Urban'</v>
      </c>
      <c r="BA86" t="str">
        <f>IF(buildings!BA86="","NULL",buildings!BA86)</f>
        <v>MI = M (Mt)*10^9/A (m^2). Study only reported steel data.</v>
      </c>
      <c r="BB86" t="str">
        <f>IF(buildings!BB86="","NULL",buildings!BB86)</f>
        <v>NULL</v>
      </c>
      <c r="BC86" t="str">
        <f>IF(buildings!BC86="","NULL",buildings!BC86)</f>
        <v>Table 1. Simulation results for floor area and steel in the urban and the rural housing systems in China at 2010, 2050 and 2100. Up are absolute values and down are percentages of total national volumes. Study only reported steel data</v>
      </c>
      <c r="BD86" t="str">
        <f>IF(buildings!BD86="","NULL",buildings!BD86)</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Urban pop. in 2015, Data: https://www.rug.nl/ggdc/historicaldevelopment/maddison/releases/maddison-project-database-2018. GDP: Data: https://esa.un.org/unpd/wup/Download, Urbanization_rate_2018.xls. Human Development Index: Not collected.</v>
      </c>
      <c r="BE86" t="str">
        <f>IF(buildings!BE86="","NULL",buildings!BE86)</f>
        <v>Heeren and Fishman</v>
      </c>
      <c r="BF86" t="str">
        <f>IF(buildings!BF86="","NULL",buildings!BF86)</f>
        <v>East_Asia</v>
      </c>
      <c r="BG86" t="str">
        <f>IF(buildings!BG86="","NULL",buildings!BG86)</f>
        <v>NA</v>
      </c>
      <c r="BH86">
        <f>IF(buildings!BH86="","NULL",buildings!BH86)</f>
        <v>3893</v>
      </c>
      <c r="BI86" t="str">
        <f>IF(buildings!BI86="","NULL",buildings!BI86)</f>
        <v>NA</v>
      </c>
      <c r="BJ86">
        <f>IF(buildings!BJ86="","NULL",buildings!BJ86)</f>
        <v>2708.7</v>
      </c>
      <c r="BK86" t="str">
        <f>IF(buildings!BK86="","NULL",buildings!BK86)</f>
        <v>NA</v>
      </c>
      <c r="BL86">
        <f>IF(buildings!BL86="","NULL",buildings!BL86)</f>
        <v>896.87249999999995</v>
      </c>
      <c r="BM86">
        <f>IF(buildings!BM86="","NULL",buildings!BM86)</f>
        <v>9326410</v>
      </c>
      <c r="BN86" t="str">
        <f>IF(buildings!BN86="","NULL",buildings!BN86)</f>
        <v>NA</v>
      </c>
      <c r="BO86" t="str">
        <f>IF(buildings!BO86="","NULL",buildings!BO86)</f>
        <v>NA</v>
      </c>
      <c r="BP86">
        <f>IF(buildings!BP86="","NULL",buildings!BP86)</f>
        <v>1331358</v>
      </c>
      <c r="BQ86">
        <f>IF(buildings!BQ86="","NULL",buildings!BQ86)</f>
        <v>0.49199999999999999</v>
      </c>
      <c r="BR86">
        <f>IF(buildings!BR86="","NULL",buildings!BR86)</f>
        <v>0.55500000000000005</v>
      </c>
      <c r="BS86" t="str">
        <f>IF(buildings!BS86="","NULL",buildings!BS86)</f>
        <v>NA</v>
      </c>
      <c r="BT86">
        <f>IF(buildings!BT86="","NULL",buildings!BT86)</f>
        <v>9475</v>
      </c>
      <c r="BU86" t="str">
        <f>IF(buildings!BU86="","NULL",buildings!BU86)</f>
        <v>NULL</v>
      </c>
      <c r="BV86" t="str">
        <f>IF(buildings!BV86="","NULL",buildings!BV86)</f>
        <v>NULL</v>
      </c>
      <c r="BW86" t="str">
        <f>IF(buildings!BW86="","NULL",buildings!BW86)</f>
        <v>R32CHN</v>
      </c>
      <c r="BX86" t="str">
        <f>IF(buildings!BX86="","NULL",buildings!BX86)</f>
        <v>R5.2ASIA</v>
      </c>
      <c r="BY86" t="str">
        <f>IF(buildings!BY86="","NULL",buildings!BY86)</f>
        <v>R_MFH_unspecified</v>
      </c>
      <c r="BZ86" t="str">
        <f>IF(buildings!BZ86="","NULL",buildings!BZ86)</f>
        <v>RC_unspecified</v>
      </c>
      <c r="CA86" t="str">
        <f>IF(buildings!CA86="","NULL",buildings!CA86)</f>
        <v>Standard</v>
      </c>
      <c r="CB86" t="str">
        <f>IF(buildings!CB86="","NULL",buildings!CB86)</f>
        <v>sample/average/statistics</v>
      </c>
      <c r="CC86" t="str">
        <f>IF(buildings!CC86="","NULL",buildings!CC86)</f>
        <v>RM</v>
      </c>
      <c r="CD86" t="str">
        <f>IF(buildings!CD86="","NULL",buildings!CD86)</f>
        <v>C</v>
      </c>
      <c r="CE86" t="str">
        <f>IF(buildings!CE86="","NULL",buildings!CE86)</f>
        <v>ASIA_CHN</v>
      </c>
    </row>
    <row r="87" spans="1:83">
      <c r="A87">
        <f>IF(buildings!A87="","NA",buildings!A87)</f>
        <v>85</v>
      </c>
      <c r="B87" t="str">
        <f>IF(buildings!B87="","NA",buildings!B87)</f>
        <v>China</v>
      </c>
      <c r="C87" t="str">
        <f>IF(buildings!C87="","NA",buildings!C87)</f>
        <v>Beijing</v>
      </c>
      <c r="D87">
        <f>IF(buildings!D87="","NA",buildings!D87)</f>
        <v>1949</v>
      </c>
      <c r="E87">
        <f>IF(buildings!E87="","NA",buildings!E87)</f>
        <v>2008</v>
      </c>
      <c r="F87">
        <f>IF(buildings!F87="","NA",buildings!F87)</f>
        <v>25</v>
      </c>
      <c r="G87" t="str">
        <f>IF(buildings!G87="","NA",buildings!G87)</f>
        <v>NA</v>
      </c>
      <c r="H87" t="str">
        <f>IF(buildings!H87="","NA",buildings!H87)</f>
        <v>NA</v>
      </c>
      <c r="I87" t="str">
        <f>IF(buildings!I87="","NA",buildings!I87)</f>
        <v>NA</v>
      </c>
      <c r="J87">
        <f>IF(buildings!J87="","NA",buildings!J87)</f>
        <v>7</v>
      </c>
      <c r="K87" t="str">
        <f>IF(buildings!K87="","NA",buildings!K87)</f>
        <v>NA</v>
      </c>
      <c r="L87" t="str">
        <f>IF(buildings!L87="","NA",buildings!L87)</f>
        <v>NA</v>
      </c>
      <c r="M87" t="str">
        <f>IF(buildings!M87="","NA",buildings!M87)</f>
        <v>NA</v>
      </c>
      <c r="N87">
        <f>IF(buildings!N87="","NA",buildings!N87)</f>
        <v>149</v>
      </c>
      <c r="O87">
        <f>IF(buildings!O87="","NA",buildings!O87)</f>
        <v>814</v>
      </c>
      <c r="P87">
        <f>IF(buildings!P87="","NA",buildings!P87)</f>
        <v>375</v>
      </c>
      <c r="Q87" t="str">
        <f>IF(buildings!Q87="","NA",buildings!Q87)</f>
        <v>NA</v>
      </c>
      <c r="R87" t="str">
        <f>IF(buildings!R87="","NA",buildings!R87)</f>
        <v>NA</v>
      </c>
      <c r="S87" t="str">
        <f>IF(buildings!S87="","NA",buildings!S87)</f>
        <v>NA</v>
      </c>
      <c r="T87" t="str">
        <f>IF(buildings!T87="","NA",buildings!T87)</f>
        <v>NA</v>
      </c>
      <c r="U87" t="str">
        <f>IF(buildings!U87="","NA",buildings!U87)</f>
        <v>NA</v>
      </c>
      <c r="V87" t="str">
        <f>IF(buildings!V87="","NA",buildings!V87)</f>
        <v>NA</v>
      </c>
      <c r="W87" t="str">
        <f>IF(buildings!W87="","NA",buildings!W87)</f>
        <v>NA</v>
      </c>
      <c r="X87" t="str">
        <f>IF(buildings!X87="","NA",buildings!X87)</f>
        <v>NA</v>
      </c>
      <c r="Y87" t="str">
        <f>IF(buildings!Y87="","NA",buildings!Y87)</f>
        <v>NA</v>
      </c>
      <c r="Z87" t="str">
        <f>IF(buildings!Z87="","NA",buildings!Z87)</f>
        <v>NA</v>
      </c>
      <c r="AA87" t="str">
        <f>IF(buildings!AA87="","NA",buildings!AA87)</f>
        <v>NA</v>
      </c>
      <c r="AB87" t="str">
        <f>IF(buildings!AB87="","NA",buildings!AB87)</f>
        <v>NA</v>
      </c>
      <c r="AC87" t="str">
        <f>IF(buildings!AC87="","NA",buildings!AC87)</f>
        <v>NA</v>
      </c>
      <c r="AD87" t="str">
        <f>IF(buildings!AD87="","NA",buildings!AD87)</f>
        <v>NA</v>
      </c>
      <c r="AE87" t="str">
        <f>IF(buildings!AE87="","NA",buildings!AE87)</f>
        <v>NA</v>
      </c>
      <c r="AF87" t="str">
        <f>IF(buildings!AF87="","NA",buildings!AF87)</f>
        <v>NA</v>
      </c>
      <c r="AG87" t="str">
        <f>IF(buildings!AG87="","NA",buildings!AG87)</f>
        <v>NA</v>
      </c>
      <c r="AH87" t="str">
        <f>IF(buildings!AH87="","NA",buildings!AH87)</f>
        <v>NA</v>
      </c>
      <c r="AI87" t="str">
        <f>IF(buildings!AI87="","NA",buildings!AI87)</f>
        <v>NA</v>
      </c>
      <c r="AJ87" t="str">
        <f>IF(buildings!AJ87="","NA",buildings!AJ87)</f>
        <v>NA</v>
      </c>
      <c r="AK87" t="str">
        <f>IF(buildings!AK87="","NA",buildings!AK87)</f>
        <v>NA</v>
      </c>
      <c r="AL87" t="str">
        <f>IF(buildings!AL87="","NA",buildings!AL87)</f>
        <v>Masonry-Concrete</v>
      </c>
      <c r="AM87" t="str">
        <f>IF(buildings!AM87="","NA",buildings!AM87)</f>
        <v>1 to 6</v>
      </c>
      <c r="AN87" t="str">
        <f>IF(buildings!AN87="","NA",buildings!AN87)</f>
        <v>residential</v>
      </c>
      <c r="AO87" t="str">
        <f>IF(buildings!AO87="","NA",buildings!AO87)</f>
        <v>SFH, MFH</v>
      </c>
      <c r="AP87" t="str">
        <f>IF(buildings!AP87="","NA",buildings!AP87)</f>
        <v>NULL</v>
      </c>
      <c r="AQ87" t="str">
        <f>IF(buildings!AQ87="","NA",buildings!AQ87)</f>
        <v>urban</v>
      </c>
      <c r="AR87" t="str">
        <f>IF(buildings!AR87="","NA",buildings!AR87)</f>
        <v>NA</v>
      </c>
      <c r="AS87" t="str">
        <f>IF(buildings!AS87="","NA",buildings!AS87)</f>
        <v>Hu, Dan; You, Fang; Zhao, Yanhua; Yuan, Ye; Liu, Tianxing; Cao, Aixin; Wang, Zhen; Zhang, Junlian</v>
      </c>
      <c r="AT87">
        <f>IF(buildings!AT87="","NA",buildings!AT87)</f>
        <v>2010</v>
      </c>
      <c r="AU87" t="str">
        <f>IF(buildings!AU87="","NA",buildings!AU87)</f>
        <v>Input, stocks and output flows of urban residential building system in Beijing city, China from 1949 to 2008</v>
      </c>
      <c r="AV87" t="str">
        <f>IF(buildings!AV87="","NA",buildings!AV87)</f>
        <v>Resources, Conservation and Recycling</v>
      </c>
      <c r="AW87" t="str">
        <f>IF(buildings!AW87="","NA",buildings!AW87)</f>
        <v>Copyright Elsevier</v>
      </c>
      <c r="AX87" t="str">
        <f>IF(buildings!AX87="","NA",buildings!AX87)</f>
        <v>10.1016/j.resconrec.2010.03.011</v>
      </c>
      <c r="AY87" t="str">
        <f>IF(buildings!AY87="","NA",buildings!AY87)</f>
        <v>https://doi.org/10.1016/j.resconrec.2010.03.011</v>
      </c>
      <c r="AZ87" t="str">
        <f>IF(buildings!AZ87="","NULL",buildings!AZ87)</f>
        <v>for use_type or construction_type: 'There were mainly multi-storey buildings with masonry–concrete structure before 1979. Afterwards, buildings with steel–concrete structures increased year by year among which some high-rise residential buildings increased much faster… There were mainly multi-storey buildings with masonry–concrete structure before 1979. Afterwards, buildings with steel–concrete structures increased year by year among which some high-rise residential buildings increased much faster.'</v>
      </c>
      <c r="BA87" t="str">
        <f>IF(buildings!BA87="","NULL",buildings!BA87)</f>
        <v>MI values converted from t/100m^2 to kg/m^2.</v>
      </c>
      <c r="BB87" t="str">
        <f>IF(buildings!BB87="","NULL",buildings!BB87)</f>
        <v>Considered "sand &amp; gravel" as "aggregate".</v>
      </c>
      <c r="BC87" t="str">
        <f>IF(buildings!BC87="","NULL",buildings!BC87)</f>
        <v>Table 1. Material use amount of residential buildings per unit area for different architectural structures (unit: t/100 m2)</v>
      </c>
      <c r="BD87" t="str">
        <f>IF(buildings!BD87="","NULL",buildings!BD87)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GDP in 1950, Data: https://esa.un.org/unpd/wup/Download, Urbanization_rate_2018.xls. Human Development Index: Not collected.</v>
      </c>
      <c r="BE87" t="str">
        <f>IF(buildings!BE87="","NULL",buildings!BE87)</f>
        <v>Heeren and Fishman</v>
      </c>
      <c r="BF87" t="str">
        <f>IF(buildings!BF87="","NULL",buildings!BF87)</f>
        <v>East_Asia</v>
      </c>
      <c r="BG87" t="str">
        <f>IF(buildings!BG87="","NULL",buildings!BG87)</f>
        <v>Dwa</v>
      </c>
      <c r="BH87">
        <f>IF(buildings!BH87="","NULL",buildings!BH87)</f>
        <v>4438</v>
      </c>
      <c r="BI87">
        <f>IF(buildings!BI87="","NULL",buildings!BI87)</f>
        <v>2677.38</v>
      </c>
      <c r="BJ87">
        <f>IF(buildings!BJ87="","NULL",buildings!BJ87)</f>
        <v>2742.19</v>
      </c>
      <c r="BK87">
        <f>IF(buildings!BK87="","NULL",buildings!BK87)</f>
        <v>983.27252499999997</v>
      </c>
      <c r="BL87">
        <f>IF(buildings!BL87="","NULL",buildings!BL87)</f>
        <v>877.90997500000003</v>
      </c>
      <c r="BM87">
        <f>IF(buildings!BM87="","NULL",buildings!BM87)</f>
        <v>9326410</v>
      </c>
      <c r="BN87">
        <f>IF(buildings!BN87="","NULL",buildings!BN87)</f>
        <v>543941</v>
      </c>
      <c r="BO87" t="str">
        <f>IF(buildings!BO87="","NULL",buildings!BO87)</f>
        <v>NA</v>
      </c>
      <c r="BP87">
        <f>IF(buildings!BP87="","NULL",buildings!BP87)</f>
        <v>1318559</v>
      </c>
      <c r="BQ87">
        <f>IF(buildings!BQ87="","NULL",buildings!BQ87)</f>
        <v>0.11799999999999999</v>
      </c>
      <c r="BR87">
        <f>IF(buildings!BR87="","NULL",buildings!BR87)</f>
        <v>0.49199999999999999</v>
      </c>
      <c r="BS87">
        <f>IF(buildings!BS87="","NULL",buildings!BS87)</f>
        <v>757</v>
      </c>
      <c r="BT87">
        <f>IF(buildings!BT87="","NULL",buildings!BT87)</f>
        <v>7741</v>
      </c>
      <c r="BU87" t="str">
        <f>IF(buildings!BU87="","NULL",buildings!BU87)</f>
        <v>NULL</v>
      </c>
      <c r="BV87" t="str">
        <f>IF(buildings!BV87="","NULL",buildings!BV87)</f>
        <v>NULL</v>
      </c>
      <c r="BW87" t="str">
        <f>IF(buildings!BW87="","NULL",buildings!BW87)</f>
        <v>R32CHN</v>
      </c>
      <c r="BX87" t="str">
        <f>IF(buildings!BX87="","NULL",buildings!BX87)</f>
        <v>R5.2ASIA</v>
      </c>
      <c r="BY87" t="str">
        <f>IF(buildings!BY87="","NULL",buildings!BY87)</f>
        <v>R_unspecified</v>
      </c>
      <c r="BZ87" t="str">
        <f>IF(buildings!BZ87="","NULL",buildings!BZ87)</f>
        <v>M_brick</v>
      </c>
      <c r="CA87" t="str">
        <f>IF(buildings!CA87="","NULL",buildings!CA87)</f>
        <v>Standard</v>
      </c>
      <c r="CB87" t="str">
        <f>IF(buildings!CB87="","NULL",buildings!CB87)</f>
        <v>sample/average/statistics</v>
      </c>
      <c r="CC87" t="str">
        <f>IF(buildings!CC87="","NULL",buildings!CC87)</f>
        <v>RU</v>
      </c>
      <c r="CD87" t="str">
        <f>IF(buildings!CD87="","NULL",buildings!CD87)</f>
        <v>M</v>
      </c>
      <c r="CE87" t="str">
        <f>IF(buildings!CE87="","NULL",buildings!CE87)</f>
        <v>ASIA_CHN</v>
      </c>
    </row>
    <row r="88" spans="1:83">
      <c r="A88">
        <f>IF(buildings!A88="","NA",buildings!A88)</f>
        <v>86</v>
      </c>
      <c r="B88" t="str">
        <f>IF(buildings!B88="","NA",buildings!B88)</f>
        <v>China</v>
      </c>
      <c r="C88" t="str">
        <f>IF(buildings!C88="","NA",buildings!C88)</f>
        <v>Beijing</v>
      </c>
      <c r="D88">
        <f>IF(buildings!D88="","NA",buildings!D88)</f>
        <v>1949</v>
      </c>
      <c r="E88">
        <f>IF(buildings!E88="","NA",buildings!E88)</f>
        <v>2008</v>
      </c>
      <c r="F88">
        <f>IF(buildings!F88="","NA",buildings!F88)</f>
        <v>59</v>
      </c>
      <c r="G88" t="str">
        <f>IF(buildings!G88="","NA",buildings!G88)</f>
        <v>NA</v>
      </c>
      <c r="H88" t="str">
        <f>IF(buildings!H88="","NA",buildings!H88)</f>
        <v>NA</v>
      </c>
      <c r="I88" t="str">
        <f>IF(buildings!I88="","NA",buildings!I88)</f>
        <v>NA</v>
      </c>
      <c r="J88">
        <f>IF(buildings!J88="","NA",buildings!J88)</f>
        <v>8</v>
      </c>
      <c r="K88" t="str">
        <f>IF(buildings!K88="","NA",buildings!K88)</f>
        <v>NA</v>
      </c>
      <c r="L88" t="str">
        <f>IF(buildings!L88="","NA",buildings!L88)</f>
        <v>NA</v>
      </c>
      <c r="M88" t="str">
        <f>IF(buildings!M88="","NA",buildings!M88)</f>
        <v>NA</v>
      </c>
      <c r="N88">
        <f>IF(buildings!N88="","NA",buildings!N88)</f>
        <v>246</v>
      </c>
      <c r="O88">
        <f>IF(buildings!O88="","NA",buildings!O88)</f>
        <v>1024</v>
      </c>
      <c r="P88">
        <f>IF(buildings!P88="","NA",buildings!P88)</f>
        <v>82</v>
      </c>
      <c r="Q88" t="str">
        <f>IF(buildings!Q88="","NA",buildings!Q88)</f>
        <v>NA</v>
      </c>
      <c r="R88" t="str">
        <f>IF(buildings!R88="","NA",buildings!R88)</f>
        <v>NA</v>
      </c>
      <c r="S88" t="str">
        <f>IF(buildings!S88="","NA",buildings!S88)</f>
        <v>NA</v>
      </c>
      <c r="T88" t="str">
        <f>IF(buildings!T88="","NA",buildings!T88)</f>
        <v>NA</v>
      </c>
      <c r="U88" t="str">
        <f>IF(buildings!U88="","NA",buildings!U88)</f>
        <v>NA</v>
      </c>
      <c r="V88" t="str">
        <f>IF(buildings!V88="","NA",buildings!V88)</f>
        <v>NA</v>
      </c>
      <c r="W88" t="str">
        <f>IF(buildings!W88="","NA",buildings!W88)</f>
        <v>NA</v>
      </c>
      <c r="X88" t="str">
        <f>IF(buildings!X88="","NA",buildings!X88)</f>
        <v>NA</v>
      </c>
      <c r="Y88" t="str">
        <f>IF(buildings!Y88="","NA",buildings!Y88)</f>
        <v>NA</v>
      </c>
      <c r="Z88" t="str">
        <f>IF(buildings!Z88="","NA",buildings!Z88)</f>
        <v>NA</v>
      </c>
      <c r="AA88" t="str">
        <f>IF(buildings!AA88="","NA",buildings!AA88)</f>
        <v>NA</v>
      </c>
      <c r="AB88" t="str">
        <f>IF(buildings!AB88="","NA",buildings!AB88)</f>
        <v>NA</v>
      </c>
      <c r="AC88" t="str">
        <f>IF(buildings!AC88="","NA",buildings!AC88)</f>
        <v>NA</v>
      </c>
      <c r="AD88" t="str">
        <f>IF(buildings!AD88="","NA",buildings!AD88)</f>
        <v>NA</v>
      </c>
      <c r="AE88" t="str">
        <f>IF(buildings!AE88="","NA",buildings!AE88)</f>
        <v>NA</v>
      </c>
      <c r="AF88" t="str">
        <f>IF(buildings!AF88="","NA",buildings!AF88)</f>
        <v>NA</v>
      </c>
      <c r="AG88" t="str">
        <f>IF(buildings!AG88="","NA",buildings!AG88)</f>
        <v>NA</v>
      </c>
      <c r="AH88" t="str">
        <f>IF(buildings!AH88="","NA",buildings!AH88)</f>
        <v>NA</v>
      </c>
      <c r="AI88" t="str">
        <f>IF(buildings!AI88="","NA",buildings!AI88)</f>
        <v>NA</v>
      </c>
      <c r="AJ88" t="str">
        <f>IF(buildings!AJ88="","NA",buildings!AJ88)</f>
        <v>NA</v>
      </c>
      <c r="AK88" t="str">
        <f>IF(buildings!AK88="","NA",buildings!AK88)</f>
        <v>NA</v>
      </c>
      <c r="AL88" t="str">
        <f>IF(buildings!AL88="","NA",buildings!AL88)</f>
        <v>Steel-Concrete</v>
      </c>
      <c r="AM88" t="str">
        <f>IF(buildings!AM88="","NA",buildings!AM88)</f>
        <v>7+</v>
      </c>
      <c r="AN88" t="str">
        <f>IF(buildings!AN88="","NA",buildings!AN88)</f>
        <v>residential</v>
      </c>
      <c r="AO88" t="str">
        <f>IF(buildings!AO88="","NA",buildings!AO88)</f>
        <v>MFH</v>
      </c>
      <c r="AP88" t="str">
        <f>IF(buildings!AP88="","NA",buildings!AP88)</f>
        <v>NULL</v>
      </c>
      <c r="AQ88" t="str">
        <f>IF(buildings!AQ88="","NA",buildings!AQ88)</f>
        <v>urban</v>
      </c>
      <c r="AR88" t="str">
        <f>IF(buildings!AR88="","NA",buildings!AR88)</f>
        <v>NA</v>
      </c>
      <c r="AS88" t="str">
        <f>IF(buildings!AS88="","NA",buildings!AS88)</f>
        <v>Hu, Dan; You, Fang; Zhao, Yanhua; Yuan, Ye; Liu, Tianxing; Cao, Aixin; Wang, Zhen; Zhang, Junlian</v>
      </c>
      <c r="AT88">
        <f>IF(buildings!AT88="","NA",buildings!AT88)</f>
        <v>2010</v>
      </c>
      <c r="AU88" t="str">
        <f>IF(buildings!AU88="","NA",buildings!AU88)</f>
        <v>Input, stocks and output flows of urban residential building system in Beijing city, China from 1949 to 2008</v>
      </c>
      <c r="AV88" t="str">
        <f>IF(buildings!AV88="","NA",buildings!AV88)</f>
        <v>Resources, Conservation and Recycling</v>
      </c>
      <c r="AW88" t="str">
        <f>IF(buildings!AW88="","NA",buildings!AW88)</f>
        <v>Copyright Elsevier</v>
      </c>
      <c r="AX88" t="str">
        <f>IF(buildings!AX88="","NA",buildings!AX88)</f>
        <v>10.1016/j.resconrec.2010.03.011</v>
      </c>
      <c r="AY88" t="str">
        <f>IF(buildings!AY88="","NA",buildings!AY88)</f>
        <v>https://doi.org/10.1016/j.resconrec.2010.03.011</v>
      </c>
      <c r="AZ88" t="str">
        <f>IF(buildings!AZ88="","NULL",buildings!AZ88)</f>
        <v>for use_type or construction_type: 'There were mainly multi-storey buildings with masonry–concrete structure before 1979. Afterwards, buildings with steel–concrete structures increased year by year among which some high-rise residential buildings increased much faster… There were mainly multi-storey buildings with masonry–concrete structure before 1979. Afterwards, buildings with steel–concrete structures increased year by year among which some high-rise residential buildings increased much faster.'</v>
      </c>
      <c r="BA88" t="str">
        <f>IF(buildings!BA88="","NULL",buildings!BA88)</f>
        <v>MI values converted from t/100m^2 to kg/m^2.</v>
      </c>
      <c r="BB88" t="str">
        <f>IF(buildings!BB88="","NULL",buildings!BB88)</f>
        <v>Considered "sand &amp; gravel" as "aggregate".</v>
      </c>
      <c r="BC88" t="str">
        <f>IF(buildings!BC88="","NULL",buildings!BC88)</f>
        <v>Table 1. Material use amount of residential buildings per unit area for different architectural structures (unit: t/100 m2)</v>
      </c>
      <c r="BD88" t="str">
        <f>IF(buildings!BD88="","NULL",buildings!BD88)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GDP in 1950, Data: https://esa.un.org/unpd/wup/Download, Urbanization_rate_2018.xls. Human Development Index: Not collected.</v>
      </c>
      <c r="BE88" t="str">
        <f>IF(buildings!BE88="","NULL",buildings!BE88)</f>
        <v>Heeren and Fishman</v>
      </c>
      <c r="BF88" t="str">
        <f>IF(buildings!BF88="","NULL",buildings!BF88)</f>
        <v>East_Asia</v>
      </c>
      <c r="BG88" t="str">
        <f>IF(buildings!BG88="","NULL",buildings!BG88)</f>
        <v>Dwa</v>
      </c>
      <c r="BH88">
        <f>IF(buildings!BH88="","NULL",buildings!BH88)</f>
        <v>4438</v>
      </c>
      <c r="BI88">
        <f>IF(buildings!BI88="","NULL",buildings!BI88)</f>
        <v>2677.38</v>
      </c>
      <c r="BJ88">
        <f>IF(buildings!BJ88="","NULL",buildings!BJ88)</f>
        <v>2742.19</v>
      </c>
      <c r="BK88">
        <f>IF(buildings!BK88="","NULL",buildings!BK88)</f>
        <v>983.27252499999997</v>
      </c>
      <c r="BL88">
        <f>IF(buildings!BL88="","NULL",buildings!BL88)</f>
        <v>877.90997500000003</v>
      </c>
      <c r="BM88">
        <f>IF(buildings!BM88="","NULL",buildings!BM88)</f>
        <v>9326410</v>
      </c>
      <c r="BN88">
        <f>IF(buildings!BN88="","NULL",buildings!BN88)</f>
        <v>543941</v>
      </c>
      <c r="BO88" t="str">
        <f>IF(buildings!BO88="","NULL",buildings!BO88)</f>
        <v>NA</v>
      </c>
      <c r="BP88">
        <f>IF(buildings!BP88="","NULL",buildings!BP88)</f>
        <v>1318559</v>
      </c>
      <c r="BQ88">
        <f>IF(buildings!BQ88="","NULL",buildings!BQ88)</f>
        <v>0.11799999999999999</v>
      </c>
      <c r="BR88">
        <f>IF(buildings!BR88="","NULL",buildings!BR88)</f>
        <v>0.49199999999999999</v>
      </c>
      <c r="BS88">
        <f>IF(buildings!BS88="","NULL",buildings!BS88)</f>
        <v>757</v>
      </c>
      <c r="BT88">
        <f>IF(buildings!BT88="","NULL",buildings!BT88)</f>
        <v>7741</v>
      </c>
      <c r="BU88" t="str">
        <f>IF(buildings!BU88="","NULL",buildings!BU88)</f>
        <v>NULL</v>
      </c>
      <c r="BV88" t="str">
        <f>IF(buildings!BV88="","NULL",buildings!BV88)</f>
        <v>NULL</v>
      </c>
      <c r="BW88" t="str">
        <f>IF(buildings!BW88="","NULL",buildings!BW88)</f>
        <v>R32CHN</v>
      </c>
      <c r="BX88" t="str">
        <f>IF(buildings!BX88="","NULL",buildings!BX88)</f>
        <v>R5.2ASIA</v>
      </c>
      <c r="BY88" t="str">
        <f>IF(buildings!BY88="","NULL",buildings!BY88)</f>
        <v>R_MFH_high</v>
      </c>
      <c r="BZ88" t="str">
        <f>IF(buildings!BZ88="","NULL",buildings!BZ88)</f>
        <v>RC_unspecified</v>
      </c>
      <c r="CA88" t="str">
        <f>IF(buildings!CA88="","NULL",buildings!CA88)</f>
        <v>Standard</v>
      </c>
      <c r="CB88" t="str">
        <f>IF(buildings!CB88="","NULL",buildings!CB88)</f>
        <v>sample/average/statistics</v>
      </c>
      <c r="CC88" t="str">
        <f>IF(buildings!CC88="","NULL",buildings!CC88)</f>
        <v>RM</v>
      </c>
      <c r="CD88" t="str">
        <f>IF(buildings!CD88="","NULL",buildings!CD88)</f>
        <v>C</v>
      </c>
      <c r="CE88" t="str">
        <f>IF(buildings!CE88="","NULL",buildings!CE88)</f>
        <v>ASIA_CHN</v>
      </c>
    </row>
    <row r="89" spans="1:83">
      <c r="A89">
        <f>IF(buildings!A89="","NA",buildings!A89)</f>
        <v>87</v>
      </c>
      <c r="B89" t="str">
        <f>IF(buildings!B89="","NA",buildings!B89)</f>
        <v>China</v>
      </c>
      <c r="C89" t="str">
        <f>IF(buildings!C89="","NA",buildings!C89)</f>
        <v>NA</v>
      </c>
      <c r="D89">
        <f>IF(buildings!D89="","NA",buildings!D89)</f>
        <v>1950</v>
      </c>
      <c r="E89">
        <f>IF(buildings!E89="","NA",buildings!E89)</f>
        <v>1959</v>
      </c>
      <c r="F89">
        <f>IF(buildings!F89="","NA",buildings!F89)</f>
        <v>14</v>
      </c>
      <c r="G89" t="str">
        <f>IF(buildings!G89="","NA",buildings!G89)</f>
        <v>NA</v>
      </c>
      <c r="H89" t="str">
        <f>IF(buildings!H89="","NA",buildings!H89)</f>
        <v>NA</v>
      </c>
      <c r="I89" t="str">
        <f>IF(buildings!I89="","NA",buildings!I89)</f>
        <v>NA</v>
      </c>
      <c r="J89">
        <f>IF(buildings!J89="","NA",buildings!J89)</f>
        <v>20</v>
      </c>
      <c r="K89" t="str">
        <f>IF(buildings!K89="","NA",buildings!K89)</f>
        <v>NA</v>
      </c>
      <c r="L89" t="str">
        <f>IF(buildings!L89="","NA",buildings!L89)</f>
        <v>NA</v>
      </c>
      <c r="M89" t="str">
        <f>IF(buildings!M89="","NA",buildings!M89)</f>
        <v>NA</v>
      </c>
      <c r="N89">
        <f>IF(buildings!N89="","NA",buildings!N89)</f>
        <v>148</v>
      </c>
      <c r="O89">
        <f>IF(buildings!O89="","NA",buildings!O89)</f>
        <v>1038</v>
      </c>
      <c r="P89">
        <f>IF(buildings!P89="","NA",buildings!P89)</f>
        <v>638</v>
      </c>
      <c r="Q89">
        <f>IF(buildings!Q89="","NA",buildings!Q89)</f>
        <v>32</v>
      </c>
      <c r="R89" t="str">
        <f>IF(buildings!R89="","NA",buildings!R89)</f>
        <v>NA</v>
      </c>
      <c r="S89" t="str">
        <f>IF(buildings!S89="","NA",buildings!S89)</f>
        <v>NA</v>
      </c>
      <c r="T89" t="str">
        <f>IF(buildings!T89="","NA",buildings!T89)</f>
        <v>NA</v>
      </c>
      <c r="U89">
        <f>IF(buildings!U89="","NA",buildings!U89)</f>
        <v>1</v>
      </c>
      <c r="V89" t="str">
        <f>IF(buildings!V89="","NA",buildings!V89)</f>
        <v>NA</v>
      </c>
      <c r="W89" t="str">
        <f>IF(buildings!W89="","NA",buildings!W89)</f>
        <v>NA</v>
      </c>
      <c r="X89" t="str">
        <f>IF(buildings!X89="","NA",buildings!X89)</f>
        <v>NA</v>
      </c>
      <c r="Y89" t="str">
        <f>IF(buildings!Y89="","NA",buildings!Y89)</f>
        <v>NA</v>
      </c>
      <c r="Z89" t="str">
        <f>IF(buildings!Z89="","NA",buildings!Z89)</f>
        <v>NA</v>
      </c>
      <c r="AA89" t="str">
        <f>IF(buildings!AA89="","NA",buildings!AA89)</f>
        <v>NA</v>
      </c>
      <c r="AB89">
        <f>IF(buildings!AB89="","NA",buildings!AB89)</f>
        <v>1</v>
      </c>
      <c r="AC89" t="str">
        <f>IF(buildings!AC89="","NA",buildings!AC89)</f>
        <v>NA</v>
      </c>
      <c r="AD89" t="str">
        <f>IF(buildings!AD89="","NA",buildings!AD89)</f>
        <v>NA</v>
      </c>
      <c r="AE89" t="str">
        <f>IF(buildings!AE89="","NA",buildings!AE89)</f>
        <v>NA</v>
      </c>
      <c r="AF89" t="str">
        <f>IF(buildings!AF89="","NA",buildings!AF89)</f>
        <v>NA</v>
      </c>
      <c r="AG89" t="str">
        <f>IF(buildings!AG89="","NA",buildings!AG89)</f>
        <v>NA</v>
      </c>
      <c r="AH89" t="str">
        <f>IF(buildings!AH89="","NA",buildings!AH89)</f>
        <v>NA</v>
      </c>
      <c r="AI89" t="str">
        <f>IF(buildings!AI89="","NA",buildings!AI89)</f>
        <v>NA</v>
      </c>
      <c r="AJ89" t="str">
        <f>IF(buildings!AJ89="","NA",buildings!AJ89)</f>
        <v>NA</v>
      </c>
      <c r="AK89" t="str">
        <f>IF(buildings!AK89="","NA",buildings!AK89)</f>
        <v>NA</v>
      </c>
      <c r="AL89" t="str">
        <f>IF(buildings!AL89="","NA",buildings!AL89)</f>
        <v>Brick-concrete</v>
      </c>
      <c r="AM89" t="str">
        <f>IF(buildings!AM89="","NA",buildings!AM89)</f>
        <v>NA</v>
      </c>
      <c r="AN89" t="str">
        <f>IF(buildings!AN89="","NA",buildings!AN89)</f>
        <v>residential</v>
      </c>
      <c r="AO89" t="str">
        <f>IF(buildings!AO89="","NA",buildings!AO89)</f>
        <v>NA</v>
      </c>
      <c r="AP89" t="str">
        <f>IF(buildings!AP89="","NA",buildings!AP89)</f>
        <v>NULL</v>
      </c>
      <c r="AQ89" t="str">
        <f>IF(buildings!AQ89="","NA",buildings!AQ89)</f>
        <v>urban</v>
      </c>
      <c r="AR89" t="str">
        <f>IF(buildings!AR89="","NA",buildings!AR89)</f>
        <v>NA</v>
      </c>
      <c r="AS89" t="str">
        <f>IF(buildings!AS89="","NA",buildings!AS89)</f>
        <v>Huang, Tao; Shi, Feng; Tanikawa, Hiroki; Fei, Jinling; Han, Ji</v>
      </c>
      <c r="AT89">
        <f>IF(buildings!AT89="","NA",buildings!AT89)</f>
        <v>2013</v>
      </c>
      <c r="AU89" t="str">
        <f>IF(buildings!AU89="","NA",buildings!AU89)</f>
        <v>Materials demand and environmental impact of buildings construction and demolition in China based on dynamic material flow analysis</v>
      </c>
      <c r="AV89" t="str">
        <f>IF(buildings!AV89="","NA",buildings!AV89)</f>
        <v>Resources, Conservation and Recycling</v>
      </c>
      <c r="AW89" t="str">
        <f>IF(buildings!AW89="","NA",buildings!AW89)</f>
        <v>Copyright Elsevier</v>
      </c>
      <c r="AX89" t="str">
        <f>IF(buildings!AX89="","NA",buildings!AX89)</f>
        <v>10.1016/j.resconrec.2012.12.012</v>
      </c>
      <c r="AY89" t="str">
        <f>IF(buildings!AY89="","NA",buildings!AY89)</f>
        <v>https://doi.org/10.1016/j.resconrec.2012.12.012</v>
      </c>
      <c r="AZ89" t="str">
        <f>IF(buildings!AZ89="","NULL",buildings!AZ89)</f>
        <v>NULL</v>
      </c>
      <c r="BA89" t="str">
        <f>IF(buildings!BA89="","NULL",buildings!BA89)</f>
        <v>NULL</v>
      </c>
      <c r="BB89" t="str">
        <f>IF(buildings!BB89="","NULL",buildings!BB89)</f>
        <v>Considered "sand &amp; gravel" as "aggregate".</v>
      </c>
      <c r="BC89" t="str">
        <f>IF(buildings!BC89="","NULL",buildings!BC89)</f>
        <v>Table 3. Material intensity of various type buildings in China (kg/m2)</v>
      </c>
      <c r="BD89" t="str">
        <f>IF(buildings!BD89="","NULL",buildings!BD89)</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89" t="str">
        <f>IF(buildings!BE89="","NULL",buildings!BE89)</f>
        <v>Heeren and Fishman</v>
      </c>
      <c r="BF89" t="str">
        <f>IF(buildings!BF89="","NULL",buildings!BF89)</f>
        <v>East_Asia</v>
      </c>
      <c r="BG89" t="str">
        <f>IF(buildings!BG89="","NULL",buildings!BG89)</f>
        <v>NA</v>
      </c>
      <c r="BH89">
        <f>IF(buildings!BH89="","NULL",buildings!BH89)</f>
        <v>3893</v>
      </c>
      <c r="BI89">
        <f>IF(buildings!BI89="","NULL",buildings!BI89)</f>
        <v>2556.1525000000001</v>
      </c>
      <c r="BJ89">
        <f>IF(buildings!BJ89="","NULL",buildings!BJ89)</f>
        <v>2753.6374999999998</v>
      </c>
      <c r="BK89">
        <f>IF(buildings!BK89="","NULL",buildings!BK89)</f>
        <v>757.03247499999998</v>
      </c>
      <c r="BL89">
        <f>IF(buildings!BL89="","NULL",buildings!BL89)</f>
        <v>791.95252500000004</v>
      </c>
      <c r="BM89">
        <f>IF(buildings!BM89="","NULL",buildings!BM89)</f>
        <v>9326410</v>
      </c>
      <c r="BN89">
        <f>IF(buildings!BN89="","NULL",buildings!BN89)</f>
        <v>667070</v>
      </c>
      <c r="BO89" t="str">
        <f>IF(buildings!BO89="","NULL",buildings!BO89)</f>
        <v>NA</v>
      </c>
      <c r="BP89">
        <f>IF(buildings!BP89="","NULL",buildings!BP89)</f>
        <v>981235</v>
      </c>
      <c r="BQ89">
        <f>IF(buildings!BQ89="","NULL",buildings!BQ89)</f>
        <v>0.16200000000000001</v>
      </c>
      <c r="BR89">
        <f>IF(buildings!BR89="","NULL",buildings!BR89)</f>
        <v>0.19400000000000001</v>
      </c>
      <c r="BS89">
        <f>IF(buildings!BS89="","NULL",buildings!BS89)</f>
        <v>923</v>
      </c>
      <c r="BT89">
        <f>IF(buildings!BT89="","NULL",buildings!BT89)</f>
        <v>1690</v>
      </c>
      <c r="BU89" t="str">
        <f>IF(buildings!BU89="","NULL",buildings!BU89)</f>
        <v>NULL</v>
      </c>
      <c r="BV89" t="str">
        <f>IF(buildings!BV89="","NULL",buildings!BV89)</f>
        <v>NULL</v>
      </c>
      <c r="BW89" t="str">
        <f>IF(buildings!BW89="","NULL",buildings!BW89)</f>
        <v>R32CHN</v>
      </c>
      <c r="BX89" t="str">
        <f>IF(buildings!BX89="","NULL",buildings!BX89)</f>
        <v>R5.2ASIA</v>
      </c>
      <c r="BY89" t="str">
        <f>IF(buildings!BY89="","NULL",buildings!BY89)</f>
        <v>R_unspecified</v>
      </c>
      <c r="BZ89" t="str">
        <f>IF(buildings!BZ89="","NULL",buildings!BZ89)</f>
        <v>M_brick</v>
      </c>
      <c r="CA89" t="str">
        <f>IF(buildings!CA89="","NULL",buildings!CA89)</f>
        <v>Standard</v>
      </c>
      <c r="CB89" t="str">
        <f>IF(buildings!CB89="","NULL",buildings!CB89)</f>
        <v>sample/average/statistics</v>
      </c>
      <c r="CC89" t="str">
        <f>IF(buildings!CC89="","NULL",buildings!CC89)</f>
        <v>RU</v>
      </c>
      <c r="CD89" t="str">
        <f>IF(buildings!CD89="","NULL",buildings!CD89)</f>
        <v>M</v>
      </c>
      <c r="CE89" t="str">
        <f>IF(buildings!CE89="","NULL",buildings!CE89)</f>
        <v>ASIA_CHN</v>
      </c>
    </row>
    <row r="90" spans="1:83">
      <c r="A90">
        <f>IF(buildings!A90="","NA",buildings!A90)</f>
        <v>88</v>
      </c>
      <c r="B90" t="str">
        <f>IF(buildings!B90="","NA",buildings!B90)</f>
        <v>China</v>
      </c>
      <c r="C90" t="str">
        <f>IF(buildings!C90="","NA",buildings!C90)</f>
        <v>NA</v>
      </c>
      <c r="D90">
        <f>IF(buildings!D90="","NA",buildings!D90)</f>
        <v>1960</v>
      </c>
      <c r="E90">
        <f>IF(buildings!E90="","NA",buildings!E90)</f>
        <v>1979</v>
      </c>
      <c r="F90">
        <f>IF(buildings!F90="","NA",buildings!F90)</f>
        <v>16</v>
      </c>
      <c r="G90" t="str">
        <f>IF(buildings!G90="","NA",buildings!G90)</f>
        <v>NA</v>
      </c>
      <c r="H90" t="str">
        <f>IF(buildings!H90="","NA",buildings!H90)</f>
        <v>NA</v>
      </c>
      <c r="I90" t="str">
        <f>IF(buildings!I90="","NA",buildings!I90)</f>
        <v>NA</v>
      </c>
      <c r="J90">
        <f>IF(buildings!J90="","NA",buildings!J90)</f>
        <v>22</v>
      </c>
      <c r="K90" t="str">
        <f>IF(buildings!K90="","NA",buildings!K90)</f>
        <v>NA</v>
      </c>
      <c r="L90" t="str">
        <f>IF(buildings!L90="","NA",buildings!L90)</f>
        <v>NA</v>
      </c>
      <c r="M90" t="str">
        <f>IF(buildings!M90="","NA",buildings!M90)</f>
        <v>NA</v>
      </c>
      <c r="N90">
        <f>IF(buildings!N90="","NA",buildings!N90)</f>
        <v>157</v>
      </c>
      <c r="O90">
        <f>IF(buildings!O90="","NA",buildings!O90)</f>
        <v>1189</v>
      </c>
      <c r="P90">
        <f>IF(buildings!P90="","NA",buildings!P90)</f>
        <v>674</v>
      </c>
      <c r="Q90">
        <f>IF(buildings!Q90="","NA",buildings!Q90)</f>
        <v>32</v>
      </c>
      <c r="R90" t="str">
        <f>IF(buildings!R90="","NA",buildings!R90)</f>
        <v>NA</v>
      </c>
      <c r="S90" t="str">
        <f>IF(buildings!S90="","NA",buildings!S90)</f>
        <v>NA</v>
      </c>
      <c r="T90" t="str">
        <f>IF(buildings!T90="","NA",buildings!T90)</f>
        <v>NA</v>
      </c>
      <c r="U90">
        <f>IF(buildings!U90="","NA",buildings!U90)</f>
        <v>1</v>
      </c>
      <c r="V90" t="str">
        <f>IF(buildings!V90="","NA",buildings!V90)</f>
        <v>NA</v>
      </c>
      <c r="W90" t="str">
        <f>IF(buildings!W90="","NA",buildings!W90)</f>
        <v>NA</v>
      </c>
      <c r="X90" t="str">
        <f>IF(buildings!X90="","NA",buildings!X90)</f>
        <v>NA</v>
      </c>
      <c r="Y90" t="str">
        <f>IF(buildings!Y90="","NA",buildings!Y90)</f>
        <v>NA</v>
      </c>
      <c r="Z90" t="str">
        <f>IF(buildings!Z90="","NA",buildings!Z90)</f>
        <v>NA</v>
      </c>
      <c r="AA90" t="str">
        <f>IF(buildings!AA90="","NA",buildings!AA90)</f>
        <v>NA</v>
      </c>
      <c r="AB90">
        <f>IF(buildings!AB90="","NA",buildings!AB90)</f>
        <v>1</v>
      </c>
      <c r="AC90" t="str">
        <f>IF(buildings!AC90="","NA",buildings!AC90)</f>
        <v>NA</v>
      </c>
      <c r="AD90" t="str">
        <f>IF(buildings!AD90="","NA",buildings!AD90)</f>
        <v>NA</v>
      </c>
      <c r="AE90" t="str">
        <f>IF(buildings!AE90="","NA",buildings!AE90)</f>
        <v>NA</v>
      </c>
      <c r="AF90" t="str">
        <f>IF(buildings!AF90="","NA",buildings!AF90)</f>
        <v>NA</v>
      </c>
      <c r="AG90" t="str">
        <f>IF(buildings!AG90="","NA",buildings!AG90)</f>
        <v>NA</v>
      </c>
      <c r="AH90" t="str">
        <f>IF(buildings!AH90="","NA",buildings!AH90)</f>
        <v>NA</v>
      </c>
      <c r="AI90" t="str">
        <f>IF(buildings!AI90="","NA",buildings!AI90)</f>
        <v>NA</v>
      </c>
      <c r="AJ90" t="str">
        <f>IF(buildings!AJ90="","NA",buildings!AJ90)</f>
        <v>NA</v>
      </c>
      <c r="AK90" t="str">
        <f>IF(buildings!AK90="","NA",buildings!AK90)</f>
        <v>NA</v>
      </c>
      <c r="AL90" t="str">
        <f>IF(buildings!AL90="","NA",buildings!AL90)</f>
        <v>Brick-concrete</v>
      </c>
      <c r="AM90" t="str">
        <f>IF(buildings!AM90="","NA",buildings!AM90)</f>
        <v>NA</v>
      </c>
      <c r="AN90" t="str">
        <f>IF(buildings!AN90="","NA",buildings!AN90)</f>
        <v>residential</v>
      </c>
      <c r="AO90" t="str">
        <f>IF(buildings!AO90="","NA",buildings!AO90)</f>
        <v>NA</v>
      </c>
      <c r="AP90" t="str">
        <f>IF(buildings!AP90="","NA",buildings!AP90)</f>
        <v>NULL</v>
      </c>
      <c r="AQ90" t="str">
        <f>IF(buildings!AQ90="","NA",buildings!AQ90)</f>
        <v>urban</v>
      </c>
      <c r="AR90" t="str">
        <f>IF(buildings!AR90="","NA",buildings!AR90)</f>
        <v>NA</v>
      </c>
      <c r="AS90" t="str">
        <f>IF(buildings!AS90="","NA",buildings!AS90)</f>
        <v>Huang, Tao; Shi, Feng; Tanikawa, Hiroki; Fei, Jinling; Han, Ji</v>
      </c>
      <c r="AT90">
        <f>IF(buildings!AT90="","NA",buildings!AT90)</f>
        <v>2013</v>
      </c>
      <c r="AU90" t="str">
        <f>IF(buildings!AU90="","NA",buildings!AU90)</f>
        <v>Materials demand and environmental impact of buildings construction and demolition in China based on dynamic material flow analysis</v>
      </c>
      <c r="AV90" t="str">
        <f>IF(buildings!AV90="","NA",buildings!AV90)</f>
        <v>Resources, Conservation and Recycling</v>
      </c>
      <c r="AW90" t="str">
        <f>IF(buildings!AW90="","NA",buildings!AW90)</f>
        <v>Copyright Elsevier</v>
      </c>
      <c r="AX90" t="str">
        <f>IF(buildings!AX90="","NA",buildings!AX90)</f>
        <v>10.1016/j.resconrec.2012.12.013</v>
      </c>
      <c r="AY90" t="str">
        <f>IF(buildings!AY90="","NA",buildings!AY90)</f>
        <v>https://doi.org/10.1016/j.resconrec.2012.12.013</v>
      </c>
      <c r="AZ90" t="str">
        <f>IF(buildings!AZ90="","NULL",buildings!AZ90)</f>
        <v>NULL</v>
      </c>
      <c r="BA90" t="str">
        <f>IF(buildings!BA90="","NULL",buildings!BA90)</f>
        <v>NULL</v>
      </c>
      <c r="BB90" t="str">
        <f>IF(buildings!BB90="","NULL",buildings!BB90)</f>
        <v>Considered "sand &amp; gravel" as "aggregate".</v>
      </c>
      <c r="BC90" t="str">
        <f>IF(buildings!BC90="","NULL",buildings!BC90)</f>
        <v>Table 3. Material intensity of various type buildings in China (kg/m2)</v>
      </c>
      <c r="BD90" t="str">
        <f>IF(buildings!BD90="","NULL",buildings!BD90)</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90" t="str">
        <f>IF(buildings!BE90="","NULL",buildings!BE90)</f>
        <v>Heeren and Fishman</v>
      </c>
      <c r="BF90" t="str">
        <f>IF(buildings!BF90="","NULL",buildings!BF90)</f>
        <v>East_Asia</v>
      </c>
      <c r="BG90" t="str">
        <f>IF(buildings!BG90="","NULL",buildings!BG90)</f>
        <v>NA</v>
      </c>
      <c r="BH90">
        <f>IF(buildings!BH90="","NULL",buildings!BH90)</f>
        <v>3893</v>
      </c>
      <c r="BI90">
        <f>IF(buildings!BI90="","NULL",buildings!BI90)</f>
        <v>2556.1525000000001</v>
      </c>
      <c r="BJ90">
        <f>IF(buildings!BJ90="","NULL",buildings!BJ90)</f>
        <v>2753.6374999999998</v>
      </c>
      <c r="BK90">
        <f>IF(buildings!BK90="","NULL",buildings!BK90)</f>
        <v>757.03247499999998</v>
      </c>
      <c r="BL90">
        <f>IF(buildings!BL90="","NULL",buildings!BL90)</f>
        <v>791.95252500000004</v>
      </c>
      <c r="BM90">
        <f>IF(buildings!BM90="","NULL",buildings!BM90)</f>
        <v>9326410</v>
      </c>
      <c r="BN90">
        <f>IF(buildings!BN90="","NULL",buildings!BN90)</f>
        <v>667070</v>
      </c>
      <c r="BO90" t="str">
        <f>IF(buildings!BO90="","NULL",buildings!BO90)</f>
        <v>NA</v>
      </c>
      <c r="BP90">
        <f>IF(buildings!BP90="","NULL",buildings!BP90)</f>
        <v>981235</v>
      </c>
      <c r="BQ90">
        <f>IF(buildings!BQ90="","NULL",buildings!BQ90)</f>
        <v>0.16200000000000001</v>
      </c>
      <c r="BR90">
        <f>IF(buildings!BR90="","NULL",buildings!BR90)</f>
        <v>0.19400000000000001</v>
      </c>
      <c r="BS90">
        <f>IF(buildings!BS90="","NULL",buildings!BS90)</f>
        <v>923</v>
      </c>
      <c r="BT90">
        <f>IF(buildings!BT90="","NULL",buildings!BT90)</f>
        <v>1690</v>
      </c>
      <c r="BU90" t="str">
        <f>IF(buildings!BU90="","NULL",buildings!BU90)</f>
        <v>NULL</v>
      </c>
      <c r="BV90" t="str">
        <f>IF(buildings!BV90="","NULL",buildings!BV90)</f>
        <v>NULL</v>
      </c>
      <c r="BW90" t="str">
        <f>IF(buildings!BW90="","NULL",buildings!BW90)</f>
        <v>R32CHN</v>
      </c>
      <c r="BX90" t="str">
        <f>IF(buildings!BX90="","NULL",buildings!BX90)</f>
        <v>R5.2ASIA</v>
      </c>
      <c r="BY90" t="str">
        <f>IF(buildings!BY90="","NULL",buildings!BY90)</f>
        <v>R_unspecified</v>
      </c>
      <c r="BZ90" t="str">
        <f>IF(buildings!BZ90="","NULL",buildings!BZ90)</f>
        <v>M_brick</v>
      </c>
      <c r="CA90" t="str">
        <f>IF(buildings!CA90="","NULL",buildings!CA90)</f>
        <v>Standard</v>
      </c>
      <c r="CB90" t="str">
        <f>IF(buildings!CB90="","NULL",buildings!CB90)</f>
        <v>sample/average/statistics</v>
      </c>
      <c r="CC90" t="str">
        <f>IF(buildings!CC90="","NULL",buildings!CC90)</f>
        <v>RU</v>
      </c>
      <c r="CD90" t="str">
        <f>IF(buildings!CD90="","NULL",buildings!CD90)</f>
        <v>M</v>
      </c>
      <c r="CE90" t="str">
        <f>IF(buildings!CE90="","NULL",buildings!CE90)</f>
        <v>ASIA_CHN</v>
      </c>
    </row>
    <row r="91" spans="1:83">
      <c r="A91">
        <f>IF(buildings!A91="","NA",buildings!A91)</f>
        <v>89</v>
      </c>
      <c r="B91" t="str">
        <f>IF(buildings!B91="","NA",buildings!B91)</f>
        <v>China</v>
      </c>
      <c r="C91" t="str">
        <f>IF(buildings!C91="","NA",buildings!C91)</f>
        <v>NA</v>
      </c>
      <c r="D91">
        <f>IF(buildings!D91="","NA",buildings!D91)</f>
        <v>1980</v>
      </c>
      <c r="E91">
        <f>IF(buildings!E91="","NA",buildings!E91)</f>
        <v>2010</v>
      </c>
      <c r="F91">
        <f>IF(buildings!F91="","NA",buildings!F91)</f>
        <v>21</v>
      </c>
      <c r="G91" t="str">
        <f>IF(buildings!G91="","NA",buildings!G91)</f>
        <v>NA</v>
      </c>
      <c r="H91" t="str">
        <f>IF(buildings!H91="","NA",buildings!H91)</f>
        <v>NA</v>
      </c>
      <c r="I91" t="str">
        <f>IF(buildings!I91="","NA",buildings!I91)</f>
        <v>NA</v>
      </c>
      <c r="J91">
        <f>IF(buildings!J91="","NA",buildings!J91)</f>
        <v>24</v>
      </c>
      <c r="K91" t="str">
        <f>IF(buildings!K91="","NA",buildings!K91)</f>
        <v>NA</v>
      </c>
      <c r="L91" t="str">
        <f>IF(buildings!L91="","NA",buildings!L91)</f>
        <v>NA</v>
      </c>
      <c r="M91" t="str">
        <f>IF(buildings!M91="","NA",buildings!M91)</f>
        <v>NA</v>
      </c>
      <c r="N91">
        <f>IF(buildings!N91="","NA",buildings!N91)</f>
        <v>172</v>
      </c>
      <c r="O91">
        <f>IF(buildings!O91="","NA",buildings!O91)</f>
        <v>1345</v>
      </c>
      <c r="P91">
        <f>IF(buildings!P91="","NA",buildings!P91)</f>
        <v>705</v>
      </c>
      <c r="Q91">
        <f>IF(buildings!Q91="","NA",buildings!Q91)</f>
        <v>32</v>
      </c>
      <c r="R91" t="str">
        <f>IF(buildings!R91="","NA",buildings!R91)</f>
        <v>NA</v>
      </c>
      <c r="S91" t="str">
        <f>IF(buildings!S91="","NA",buildings!S91)</f>
        <v>NA</v>
      </c>
      <c r="T91" t="str">
        <f>IF(buildings!T91="","NA",buildings!T91)</f>
        <v>NA</v>
      </c>
      <c r="U91">
        <f>IF(buildings!U91="","NA",buildings!U91)</f>
        <v>2</v>
      </c>
      <c r="V91" t="str">
        <f>IF(buildings!V91="","NA",buildings!V91)</f>
        <v>NA</v>
      </c>
      <c r="W91" t="str">
        <f>IF(buildings!W91="","NA",buildings!W91)</f>
        <v>NA</v>
      </c>
      <c r="X91" t="str">
        <f>IF(buildings!X91="","NA",buildings!X91)</f>
        <v>NA</v>
      </c>
      <c r="Y91" t="str">
        <f>IF(buildings!Y91="","NA",buildings!Y91)</f>
        <v>NA</v>
      </c>
      <c r="Z91" t="str">
        <f>IF(buildings!Z91="","NA",buildings!Z91)</f>
        <v>NA</v>
      </c>
      <c r="AA91" t="str">
        <f>IF(buildings!AA91="","NA",buildings!AA91)</f>
        <v>NA</v>
      </c>
      <c r="AB91">
        <f>IF(buildings!AB91="","NA",buildings!AB91)</f>
        <v>2</v>
      </c>
      <c r="AC91" t="str">
        <f>IF(buildings!AC91="","NA",buildings!AC91)</f>
        <v>NA</v>
      </c>
      <c r="AD91" t="str">
        <f>IF(buildings!AD91="","NA",buildings!AD91)</f>
        <v>NA</v>
      </c>
      <c r="AE91" t="str">
        <f>IF(buildings!AE91="","NA",buildings!AE91)</f>
        <v>NA</v>
      </c>
      <c r="AF91" t="str">
        <f>IF(buildings!AF91="","NA",buildings!AF91)</f>
        <v>NA</v>
      </c>
      <c r="AG91" t="str">
        <f>IF(buildings!AG91="","NA",buildings!AG91)</f>
        <v>NA</v>
      </c>
      <c r="AH91" t="str">
        <f>IF(buildings!AH91="","NA",buildings!AH91)</f>
        <v>NA</v>
      </c>
      <c r="AI91" t="str">
        <f>IF(buildings!AI91="","NA",buildings!AI91)</f>
        <v>NA</v>
      </c>
      <c r="AJ91" t="str">
        <f>IF(buildings!AJ91="","NA",buildings!AJ91)</f>
        <v>NA</v>
      </c>
      <c r="AK91" t="str">
        <f>IF(buildings!AK91="","NA",buildings!AK91)</f>
        <v>NA</v>
      </c>
      <c r="AL91" t="str">
        <f>IF(buildings!AL91="","NA",buildings!AL91)</f>
        <v>Brick-concrete</v>
      </c>
      <c r="AM91" t="str">
        <f>IF(buildings!AM91="","NA",buildings!AM91)</f>
        <v>NA</v>
      </c>
      <c r="AN91" t="str">
        <f>IF(buildings!AN91="","NA",buildings!AN91)</f>
        <v>residential</v>
      </c>
      <c r="AO91" t="str">
        <f>IF(buildings!AO91="","NA",buildings!AO91)</f>
        <v>NA</v>
      </c>
      <c r="AP91" t="str">
        <f>IF(buildings!AP91="","NA",buildings!AP91)</f>
        <v>NULL</v>
      </c>
      <c r="AQ91" t="str">
        <f>IF(buildings!AQ91="","NA",buildings!AQ91)</f>
        <v>urban</v>
      </c>
      <c r="AR91" t="str">
        <f>IF(buildings!AR91="","NA",buildings!AR91)</f>
        <v>NA</v>
      </c>
      <c r="AS91" t="str">
        <f>IF(buildings!AS91="","NA",buildings!AS91)</f>
        <v>Huang, Tao; Shi, Feng; Tanikawa, Hiroki; Fei, Jinling; Han, Ji</v>
      </c>
      <c r="AT91">
        <f>IF(buildings!AT91="","NA",buildings!AT91)</f>
        <v>2013</v>
      </c>
      <c r="AU91" t="str">
        <f>IF(buildings!AU91="","NA",buildings!AU91)</f>
        <v>Materials demand and environmental impact of buildings construction and demolition in China based on dynamic material flow analysis</v>
      </c>
      <c r="AV91" t="str">
        <f>IF(buildings!AV91="","NA",buildings!AV91)</f>
        <v>Resources, Conservation and Recycling</v>
      </c>
      <c r="AW91" t="str">
        <f>IF(buildings!AW91="","NA",buildings!AW91)</f>
        <v>Copyright Elsevier</v>
      </c>
      <c r="AX91" t="str">
        <f>IF(buildings!AX91="","NA",buildings!AX91)</f>
        <v>10.1016/j.resconrec.2012.12.013</v>
      </c>
      <c r="AY91" t="str">
        <f>IF(buildings!AY91="","NA",buildings!AY91)</f>
        <v>https://doi.org/10.1016/j.resconrec.2012.12.013</v>
      </c>
      <c r="AZ91" t="str">
        <f>IF(buildings!AZ91="","NULL",buildings!AZ91)</f>
        <v>NULL</v>
      </c>
      <c r="BA91" t="str">
        <f>IF(buildings!BA91="","NULL",buildings!BA91)</f>
        <v>NULL</v>
      </c>
      <c r="BB91" t="str">
        <f>IF(buildings!BB91="","NULL",buildings!BB91)</f>
        <v>Considered "sand &amp; gravel" as "aggregate".</v>
      </c>
      <c r="BC91" t="str">
        <f>IF(buildings!BC91="","NULL",buildings!BC91)</f>
        <v>Table 3. Material intensity of various type buildings in China (kg/m2)</v>
      </c>
      <c r="BD91" t="str">
        <f>IF(buildings!BD91="","NULL",buildings!BD91)</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v>
      </c>
      <c r="BE91" t="str">
        <f>IF(buildings!BE91="","NULL",buildings!BE91)</f>
        <v>Heeren and Fishman</v>
      </c>
      <c r="BF91" t="str">
        <f>IF(buildings!BF91="","NULL",buildings!BF91)</f>
        <v>East_Asia</v>
      </c>
      <c r="BG91" t="str">
        <f>IF(buildings!BG91="","NULL",buildings!BG91)</f>
        <v>NA</v>
      </c>
      <c r="BH91">
        <f>IF(buildings!BH91="","NULL",buildings!BH91)</f>
        <v>3893</v>
      </c>
      <c r="BI91">
        <f>IF(buildings!BI91="","NULL",buildings!BI91)</f>
        <v>2753.6374999999998</v>
      </c>
      <c r="BJ91">
        <f>IF(buildings!BJ91="","NULL",buildings!BJ91)</f>
        <v>2854.4749999999999</v>
      </c>
      <c r="BK91">
        <f>IF(buildings!BK91="","NULL",buildings!BK91)</f>
        <v>791.95252500000004</v>
      </c>
      <c r="BL91">
        <f>IF(buildings!BL91="","NULL",buildings!BL91)</f>
        <v>860.37249999999995</v>
      </c>
      <c r="BM91">
        <f>IF(buildings!BM91="","NULL",buildings!BM91)</f>
        <v>9326410</v>
      </c>
      <c r="BN91">
        <f>IF(buildings!BN91="","NULL",buildings!BN91)</f>
        <v>981235</v>
      </c>
      <c r="BO91" t="str">
        <f>IF(buildings!BO91="","NULL",buildings!BO91)</f>
        <v>NA</v>
      </c>
      <c r="BP91">
        <f>IF(buildings!BP91="","NULL",buildings!BP91)</f>
        <v>1337752</v>
      </c>
      <c r="BQ91">
        <f>IF(buildings!BQ91="","NULL",buildings!BQ91)</f>
        <v>0.19400000000000001</v>
      </c>
      <c r="BR91">
        <f>IF(buildings!BR91="","NULL",buildings!BR91)</f>
        <v>0.49199999999999999</v>
      </c>
      <c r="BS91">
        <f>IF(buildings!BS91="","NULL",buildings!BS91)</f>
        <v>1690</v>
      </c>
      <c r="BT91">
        <f>IF(buildings!BT91="","NULL",buildings!BT91)</f>
        <v>10221</v>
      </c>
      <c r="BU91" t="str">
        <f>IF(buildings!BU91="","NULL",buildings!BU91)</f>
        <v>NULL</v>
      </c>
      <c r="BV91" t="str">
        <f>IF(buildings!BV91="","NULL",buildings!BV91)</f>
        <v>NULL</v>
      </c>
      <c r="BW91" t="str">
        <f>IF(buildings!BW91="","NULL",buildings!BW91)</f>
        <v>R32CHN</v>
      </c>
      <c r="BX91" t="str">
        <f>IF(buildings!BX91="","NULL",buildings!BX91)</f>
        <v>R5.2ASIA</v>
      </c>
      <c r="BY91" t="str">
        <f>IF(buildings!BY91="","NULL",buildings!BY91)</f>
        <v>R_unspecified</v>
      </c>
      <c r="BZ91" t="str">
        <f>IF(buildings!BZ91="","NULL",buildings!BZ91)</f>
        <v>M_brick</v>
      </c>
      <c r="CA91" t="str">
        <f>IF(buildings!CA91="","NULL",buildings!CA91)</f>
        <v>Standard</v>
      </c>
      <c r="CB91" t="str">
        <f>IF(buildings!CB91="","NULL",buildings!CB91)</f>
        <v>sample/average/statistics</v>
      </c>
      <c r="CC91" t="str">
        <f>IF(buildings!CC91="","NULL",buildings!CC91)</f>
        <v>RU</v>
      </c>
      <c r="CD91" t="str">
        <f>IF(buildings!CD91="","NULL",buildings!CD91)</f>
        <v>M</v>
      </c>
      <c r="CE91" t="str">
        <f>IF(buildings!CE91="","NULL",buildings!CE91)</f>
        <v>ASIA_CHN</v>
      </c>
    </row>
    <row r="92" spans="1:83">
      <c r="A92">
        <f>IF(buildings!A92="","NA",buildings!A92)</f>
        <v>90</v>
      </c>
      <c r="B92" t="str">
        <f>IF(buildings!B92="","NA",buildings!B92)</f>
        <v>China</v>
      </c>
      <c r="C92" t="str">
        <f>IF(buildings!C92="","NA",buildings!C92)</f>
        <v>NA</v>
      </c>
      <c r="D92">
        <f>IF(buildings!D92="","NA",buildings!D92)</f>
        <v>1950</v>
      </c>
      <c r="E92">
        <f>IF(buildings!E92="","NA",buildings!E92)</f>
        <v>1959</v>
      </c>
      <c r="F92">
        <f>IF(buildings!F92="","NA",buildings!F92)</f>
        <v>26</v>
      </c>
      <c r="G92" t="str">
        <f>IF(buildings!G92="","NA",buildings!G92)</f>
        <v>NA</v>
      </c>
      <c r="H92" t="str">
        <f>IF(buildings!H92="","NA",buildings!H92)</f>
        <v>NA</v>
      </c>
      <c r="I92" t="str">
        <f>IF(buildings!I92="","NA",buildings!I92)</f>
        <v>NA</v>
      </c>
      <c r="J92">
        <f>IF(buildings!J92="","NA",buildings!J92)</f>
        <v>14</v>
      </c>
      <c r="K92" t="str">
        <f>IF(buildings!K92="","NA",buildings!K92)</f>
        <v>NA</v>
      </c>
      <c r="L92" t="str">
        <f>IF(buildings!L92="","NA",buildings!L92)</f>
        <v>NA</v>
      </c>
      <c r="M92" t="str">
        <f>IF(buildings!M92="","NA",buildings!M92)</f>
        <v>NA</v>
      </c>
      <c r="N92">
        <f>IF(buildings!N92="","NA",buildings!N92)</f>
        <v>168</v>
      </c>
      <c r="O92">
        <f>IF(buildings!O92="","NA",buildings!O92)</f>
        <v>994</v>
      </c>
      <c r="P92">
        <f>IF(buildings!P92="","NA",buildings!P92)</f>
        <v>615</v>
      </c>
      <c r="Q92">
        <f>IF(buildings!Q92="","NA",buildings!Q92)</f>
        <v>40</v>
      </c>
      <c r="R92" t="str">
        <f>IF(buildings!R92="","NA",buildings!R92)</f>
        <v>NA</v>
      </c>
      <c r="S92" t="str">
        <f>IF(buildings!S92="","NA",buildings!S92)</f>
        <v>NA</v>
      </c>
      <c r="T92" t="str">
        <f>IF(buildings!T92="","NA",buildings!T92)</f>
        <v>NA</v>
      </c>
      <c r="U92">
        <f>IF(buildings!U92="","NA",buildings!U92)</f>
        <v>2</v>
      </c>
      <c r="V92" t="str">
        <f>IF(buildings!V92="","NA",buildings!V92)</f>
        <v>NA</v>
      </c>
      <c r="W92" t="str">
        <f>IF(buildings!W92="","NA",buildings!W92)</f>
        <v>NA</v>
      </c>
      <c r="X92" t="str">
        <f>IF(buildings!X92="","NA",buildings!X92)</f>
        <v>NA</v>
      </c>
      <c r="Y92" t="str">
        <f>IF(buildings!Y92="","NA",buildings!Y92)</f>
        <v>NA</v>
      </c>
      <c r="Z92" t="str">
        <f>IF(buildings!Z92="","NA",buildings!Z92)</f>
        <v>NA</v>
      </c>
      <c r="AA92" t="str">
        <f>IF(buildings!AA92="","NA",buildings!AA92)</f>
        <v>NA</v>
      </c>
      <c r="AB92">
        <f>IF(buildings!AB92="","NA",buildings!AB92)</f>
        <v>2</v>
      </c>
      <c r="AC92" t="str">
        <f>IF(buildings!AC92="","NA",buildings!AC92)</f>
        <v>NA</v>
      </c>
      <c r="AD92" t="str">
        <f>IF(buildings!AD92="","NA",buildings!AD92)</f>
        <v>NA</v>
      </c>
      <c r="AE92" t="str">
        <f>IF(buildings!AE92="","NA",buildings!AE92)</f>
        <v>NA</v>
      </c>
      <c r="AF92" t="str">
        <f>IF(buildings!AF92="","NA",buildings!AF92)</f>
        <v>NA</v>
      </c>
      <c r="AG92" t="str">
        <f>IF(buildings!AG92="","NA",buildings!AG92)</f>
        <v>NA</v>
      </c>
      <c r="AH92" t="str">
        <f>IF(buildings!AH92="","NA",buildings!AH92)</f>
        <v>NA</v>
      </c>
      <c r="AI92" t="str">
        <f>IF(buildings!AI92="","NA",buildings!AI92)</f>
        <v>NA</v>
      </c>
      <c r="AJ92" t="str">
        <f>IF(buildings!AJ92="","NA",buildings!AJ92)</f>
        <v>NA</v>
      </c>
      <c r="AK92" t="str">
        <f>IF(buildings!AK92="","NA",buildings!AK92)</f>
        <v>NA</v>
      </c>
      <c r="AL92" t="str">
        <f>IF(buildings!AL92="","NA",buildings!AL92)</f>
        <v>Reinforced Concrete</v>
      </c>
      <c r="AM92" t="str">
        <f>IF(buildings!AM92="","NA",buildings!AM92)</f>
        <v>NA</v>
      </c>
      <c r="AN92" t="str">
        <f>IF(buildings!AN92="","NA",buildings!AN92)</f>
        <v>residential</v>
      </c>
      <c r="AO92" t="str">
        <f>IF(buildings!AO92="","NA",buildings!AO92)</f>
        <v>NA</v>
      </c>
      <c r="AP92" t="str">
        <f>IF(buildings!AP92="","NA",buildings!AP92)</f>
        <v>NULL</v>
      </c>
      <c r="AQ92" t="str">
        <f>IF(buildings!AQ92="","NA",buildings!AQ92)</f>
        <v>urban</v>
      </c>
      <c r="AR92" t="str">
        <f>IF(buildings!AR92="","NA",buildings!AR92)</f>
        <v>NA</v>
      </c>
      <c r="AS92" t="str">
        <f>IF(buildings!AS92="","NA",buildings!AS92)</f>
        <v>Huang, Tao; Shi, Feng; Tanikawa, Hiroki; Fei, Jinling; Han, Ji</v>
      </c>
      <c r="AT92">
        <f>IF(buildings!AT92="","NA",buildings!AT92)</f>
        <v>2013</v>
      </c>
      <c r="AU92" t="str">
        <f>IF(buildings!AU92="","NA",buildings!AU92)</f>
        <v>Materials demand and environmental impact of buildings construction and demolition in China based on dynamic material flow analysis</v>
      </c>
      <c r="AV92" t="str">
        <f>IF(buildings!AV92="","NA",buildings!AV92)</f>
        <v>Resources, Conservation and Recycling</v>
      </c>
      <c r="AW92" t="str">
        <f>IF(buildings!AW92="","NA",buildings!AW92)</f>
        <v>Copyright Elsevier</v>
      </c>
      <c r="AX92" t="str">
        <f>IF(buildings!AX92="","NA",buildings!AX92)</f>
        <v>10.1016/j.resconrec.2012.12.013</v>
      </c>
      <c r="AY92" t="str">
        <f>IF(buildings!AY92="","NA",buildings!AY92)</f>
        <v>https://doi.org/10.1016/j.resconrec.2012.12.013</v>
      </c>
      <c r="AZ92" t="str">
        <f>IF(buildings!AZ92="","NULL",buildings!AZ92)</f>
        <v>NULL</v>
      </c>
      <c r="BA92" t="str">
        <f>IF(buildings!BA92="","NULL",buildings!BA92)</f>
        <v>NULL</v>
      </c>
      <c r="BB92" t="str">
        <f>IF(buildings!BB92="","NULL",buildings!BB92)</f>
        <v>Considered "sand &amp; gravel" as "aggregate".</v>
      </c>
      <c r="BC92" t="str">
        <f>IF(buildings!BC92="","NULL",buildings!BC92)</f>
        <v>Table 3. Material intensity of various type buildings in China (kg/m2)</v>
      </c>
      <c r="BD92" t="str">
        <f>IF(buildings!BD92="","NULL",buildings!BD92)</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92" t="str">
        <f>IF(buildings!BE92="","NULL",buildings!BE92)</f>
        <v>Heeren and Fishman</v>
      </c>
      <c r="BF92" t="str">
        <f>IF(buildings!BF92="","NULL",buildings!BF92)</f>
        <v>East_Asia</v>
      </c>
      <c r="BG92" t="str">
        <f>IF(buildings!BG92="","NULL",buildings!BG92)</f>
        <v>NA</v>
      </c>
      <c r="BH92">
        <f>IF(buildings!BH92="","NULL",buildings!BH92)</f>
        <v>3893</v>
      </c>
      <c r="BI92">
        <f>IF(buildings!BI92="","NULL",buildings!BI92)</f>
        <v>2675.65</v>
      </c>
      <c r="BJ92">
        <f>IF(buildings!BJ92="","NULL",buildings!BJ92)</f>
        <v>2556.1525000000001</v>
      </c>
      <c r="BK92">
        <f>IF(buildings!BK92="","NULL",buildings!BK92)</f>
        <v>928.40002500000003</v>
      </c>
      <c r="BL92">
        <f>IF(buildings!BL92="","NULL",buildings!BL92)</f>
        <v>757.03247499999998</v>
      </c>
      <c r="BM92">
        <f>IF(buildings!BM92="","NULL",buildings!BM92)</f>
        <v>9326410</v>
      </c>
      <c r="BN92">
        <f>IF(buildings!BN92="","NULL",buildings!BN92)</f>
        <v>546815</v>
      </c>
      <c r="BO92" t="str">
        <f>IF(buildings!BO92="","NULL",buildings!BO92)</f>
        <v>NA</v>
      </c>
      <c r="BP92">
        <f>IF(buildings!BP92="","NULL",buildings!BP92)</f>
        <v>667070</v>
      </c>
      <c r="BQ92">
        <f>IF(buildings!BQ92="","NULL",buildings!BQ92)</f>
        <v>0.11799999999999999</v>
      </c>
      <c r="BR92">
        <f>IF(buildings!BR92="","NULL",buildings!BR92)</f>
        <v>0.16200000000000001</v>
      </c>
      <c r="BS92">
        <f>IF(buildings!BS92="","NULL",buildings!BS92)</f>
        <v>757</v>
      </c>
      <c r="BT92">
        <f>IF(buildings!BT92="","NULL",buildings!BT92)</f>
        <v>923</v>
      </c>
      <c r="BU92" t="str">
        <f>IF(buildings!BU92="","NULL",buildings!BU92)</f>
        <v>NULL</v>
      </c>
      <c r="BV92" t="str">
        <f>IF(buildings!BV92="","NULL",buildings!BV92)</f>
        <v>NULL</v>
      </c>
      <c r="BW92" t="str">
        <f>IF(buildings!BW92="","NULL",buildings!BW92)</f>
        <v>R32CHN</v>
      </c>
      <c r="BX92" t="str">
        <f>IF(buildings!BX92="","NULL",buildings!BX92)</f>
        <v>R5.2ASIA</v>
      </c>
      <c r="BY92" t="str">
        <f>IF(buildings!BY92="","NULL",buildings!BY92)</f>
        <v>R_unspecified</v>
      </c>
      <c r="BZ92" t="str">
        <f>IF(buildings!BZ92="","NULL",buildings!BZ92)</f>
        <v>RC_unspecified</v>
      </c>
      <c r="CA92" t="str">
        <f>IF(buildings!CA92="","NULL",buildings!CA92)</f>
        <v>Standard</v>
      </c>
      <c r="CB92" t="str">
        <f>IF(buildings!CB92="","NULL",buildings!CB92)</f>
        <v>sample/average/statistics</v>
      </c>
      <c r="CC92" t="str">
        <f>IF(buildings!CC92="","NULL",buildings!CC92)</f>
        <v>RU</v>
      </c>
      <c r="CD92" t="str">
        <f>IF(buildings!CD92="","NULL",buildings!CD92)</f>
        <v>C</v>
      </c>
      <c r="CE92" t="str">
        <f>IF(buildings!CE92="","NULL",buildings!CE92)</f>
        <v>ASIA_CHN</v>
      </c>
    </row>
    <row r="93" spans="1:83">
      <c r="A93">
        <f>IF(buildings!A93="","NA",buildings!A93)</f>
        <v>91</v>
      </c>
      <c r="B93" t="str">
        <f>IF(buildings!B93="","NA",buildings!B93)</f>
        <v>China</v>
      </c>
      <c r="C93" t="str">
        <f>IF(buildings!C93="","NA",buildings!C93)</f>
        <v>NA</v>
      </c>
      <c r="D93">
        <f>IF(buildings!D93="","NA",buildings!D93)</f>
        <v>1975</v>
      </c>
      <c r="E93">
        <f>IF(buildings!E93="","NA",buildings!E93)</f>
        <v>1979</v>
      </c>
      <c r="F93">
        <f>IF(buildings!F93="","NA",buildings!F93)</f>
        <v>17</v>
      </c>
      <c r="G93" t="str">
        <f>IF(buildings!G93="","NA",buildings!G93)</f>
        <v>NA</v>
      </c>
      <c r="H93" t="str">
        <f>IF(buildings!H93="","NA",buildings!H93)</f>
        <v>NA</v>
      </c>
      <c r="I93" t="str">
        <f>IF(buildings!I93="","NA",buildings!I93)</f>
        <v>NA</v>
      </c>
      <c r="J93">
        <f>IF(buildings!J93="","NA",buildings!J93)</f>
        <v>22</v>
      </c>
      <c r="K93" t="str">
        <f>IF(buildings!K93="","NA",buildings!K93)</f>
        <v>NA</v>
      </c>
      <c r="L93" t="str">
        <f>IF(buildings!L93="","NA",buildings!L93)</f>
        <v>NA</v>
      </c>
      <c r="M93" t="str">
        <f>IF(buildings!M93="","NA",buildings!M93)</f>
        <v>NA</v>
      </c>
      <c r="N93">
        <f>IF(buildings!N93="","NA",buildings!N93)</f>
        <v>153</v>
      </c>
      <c r="O93">
        <f>IF(buildings!O93="","NA",buildings!O93)</f>
        <v>1066</v>
      </c>
      <c r="P93">
        <f>IF(buildings!P93="","NA",buildings!P93)</f>
        <v>107</v>
      </c>
      <c r="Q93">
        <f>IF(buildings!Q93="","NA",buildings!Q93)</f>
        <v>19</v>
      </c>
      <c r="R93" t="str">
        <f>IF(buildings!R93="","NA",buildings!R93)</f>
        <v>NA</v>
      </c>
      <c r="S93" t="str">
        <f>IF(buildings!S93="","NA",buildings!S93)</f>
        <v>NA</v>
      </c>
      <c r="T93" t="str">
        <f>IF(buildings!T93="","NA",buildings!T93)</f>
        <v>NA</v>
      </c>
      <c r="U93">
        <f>IF(buildings!U93="","NA",buildings!U93)</f>
        <v>2</v>
      </c>
      <c r="V93" t="str">
        <f>IF(buildings!V93="","NA",buildings!V93)</f>
        <v>NA</v>
      </c>
      <c r="W93" t="str">
        <f>IF(buildings!W93="","NA",buildings!W93)</f>
        <v>NA</v>
      </c>
      <c r="X93" t="str">
        <f>IF(buildings!X93="","NA",buildings!X93)</f>
        <v>NA</v>
      </c>
      <c r="Y93" t="str">
        <f>IF(buildings!Y93="","NA",buildings!Y93)</f>
        <v>NA</v>
      </c>
      <c r="Z93" t="str">
        <f>IF(buildings!Z93="","NA",buildings!Z93)</f>
        <v>NA</v>
      </c>
      <c r="AA93" t="str">
        <f>IF(buildings!AA93="","NA",buildings!AA93)</f>
        <v>NA</v>
      </c>
      <c r="AB93">
        <f>IF(buildings!AB93="","NA",buildings!AB93)</f>
        <v>2</v>
      </c>
      <c r="AC93" t="str">
        <f>IF(buildings!AC93="","NA",buildings!AC93)</f>
        <v>NA</v>
      </c>
      <c r="AD93" t="str">
        <f>IF(buildings!AD93="","NA",buildings!AD93)</f>
        <v>NA</v>
      </c>
      <c r="AE93" t="str">
        <f>IF(buildings!AE93="","NA",buildings!AE93)</f>
        <v>NA</v>
      </c>
      <c r="AF93" t="str">
        <f>IF(buildings!AF93="","NA",buildings!AF93)</f>
        <v>NA</v>
      </c>
      <c r="AG93" t="str">
        <f>IF(buildings!AG93="","NA",buildings!AG93)</f>
        <v>NA</v>
      </c>
      <c r="AH93" t="str">
        <f>IF(buildings!AH93="","NA",buildings!AH93)</f>
        <v>NA</v>
      </c>
      <c r="AI93" t="str">
        <f>IF(buildings!AI93="","NA",buildings!AI93)</f>
        <v>NA</v>
      </c>
      <c r="AJ93" t="str">
        <f>IF(buildings!AJ93="","NA",buildings!AJ93)</f>
        <v>NA</v>
      </c>
      <c r="AK93" t="str">
        <f>IF(buildings!AK93="","NA",buildings!AK93)</f>
        <v>NA</v>
      </c>
      <c r="AL93" t="str">
        <f>IF(buildings!AL93="","NA",buildings!AL93)</f>
        <v>Reinforced Concrete</v>
      </c>
      <c r="AM93" t="str">
        <f>IF(buildings!AM93="","NA",buildings!AM93)</f>
        <v>NA</v>
      </c>
      <c r="AN93" t="str">
        <f>IF(buildings!AN93="","NA",buildings!AN93)</f>
        <v>residential</v>
      </c>
      <c r="AO93" t="str">
        <f>IF(buildings!AO93="","NA",buildings!AO93)</f>
        <v>NA</v>
      </c>
      <c r="AP93" t="str">
        <f>IF(buildings!AP93="","NA",buildings!AP93)</f>
        <v>NULL</v>
      </c>
      <c r="AQ93" t="str">
        <f>IF(buildings!AQ93="","NA",buildings!AQ93)</f>
        <v>urban</v>
      </c>
      <c r="AR93" t="str">
        <f>IF(buildings!AR93="","NA",buildings!AR93)</f>
        <v>NA</v>
      </c>
      <c r="AS93" t="str">
        <f>IF(buildings!AS93="","NA",buildings!AS93)</f>
        <v>Huang, Tao; Shi, Feng; Tanikawa, Hiroki; Fei, Jinling; Han, Ji</v>
      </c>
      <c r="AT93">
        <f>IF(buildings!AT93="","NA",buildings!AT93)</f>
        <v>2013</v>
      </c>
      <c r="AU93" t="str">
        <f>IF(buildings!AU93="","NA",buildings!AU93)</f>
        <v>Materials demand and environmental impact of buildings construction and demolition in China based on dynamic material flow analysis</v>
      </c>
      <c r="AV93" t="str">
        <f>IF(buildings!AV93="","NA",buildings!AV93)</f>
        <v>Resources, Conservation and Recycling</v>
      </c>
      <c r="AW93" t="str">
        <f>IF(buildings!AW93="","NA",buildings!AW93)</f>
        <v>Copyright Elsevier</v>
      </c>
      <c r="AX93" t="str">
        <f>IF(buildings!AX93="","NA",buildings!AX93)</f>
        <v>10.1016/j.resconrec.2012.12.013</v>
      </c>
      <c r="AY93" t="str">
        <f>IF(buildings!AY93="","NA",buildings!AY93)</f>
        <v>https://doi.org/10.1016/j.resconrec.2012.12.013</v>
      </c>
      <c r="AZ93" t="str">
        <f>IF(buildings!AZ93="","NULL",buildings!AZ93)</f>
        <v>NULL</v>
      </c>
      <c r="BA93" t="str">
        <f>IF(buildings!BA93="","NULL",buildings!BA93)</f>
        <v>NULL</v>
      </c>
      <c r="BB93" t="str">
        <f>IF(buildings!BB93="","NULL",buildings!BB93)</f>
        <v>Considered "sand &amp; gravel" as "aggregate".</v>
      </c>
      <c r="BC93" t="str">
        <f>IF(buildings!BC93="","NULL",buildings!BC93)</f>
        <v>Table 3. Material intensity of various type buildings in China (kg/m2)</v>
      </c>
      <c r="BD93" t="str">
        <f>IF(buildings!BD93="","NULL",buildings!BD93)</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v>
      </c>
      <c r="BE93" t="str">
        <f>IF(buildings!BE93="","NULL",buildings!BE93)</f>
        <v>Heeren and Fishman</v>
      </c>
      <c r="BF93" t="str">
        <f>IF(buildings!BF93="","NULL",buildings!BF93)</f>
        <v>East_Asia</v>
      </c>
      <c r="BG93" t="str">
        <f>IF(buildings!BG93="","NULL",buildings!BG93)</f>
        <v>NA</v>
      </c>
      <c r="BH93">
        <f>IF(buildings!BH93="","NULL",buildings!BH93)</f>
        <v>3893</v>
      </c>
      <c r="BI93">
        <f>IF(buildings!BI93="","NULL",buildings!BI93)</f>
        <v>2645.5225</v>
      </c>
      <c r="BJ93">
        <f>IF(buildings!BJ93="","NULL",buildings!BJ93)</f>
        <v>2753.6374999999998</v>
      </c>
      <c r="BK93">
        <f>IF(buildings!BK93="","NULL",buildings!BK93)</f>
        <v>789.39502500000003</v>
      </c>
      <c r="BL93">
        <f>IF(buildings!BL93="","NULL",buildings!BL93)</f>
        <v>791.95252500000004</v>
      </c>
      <c r="BM93">
        <f>IF(buildings!BM93="","NULL",buildings!BM93)</f>
        <v>9326410</v>
      </c>
      <c r="BN93">
        <f>IF(buildings!BN93="","NULL",buildings!BN93)</f>
        <v>916395</v>
      </c>
      <c r="BO93" t="str">
        <f>IF(buildings!BO93="","NULL",buildings!BO93)</f>
        <v>NA</v>
      </c>
      <c r="BP93">
        <f>IF(buildings!BP93="","NULL",buildings!BP93)</f>
        <v>981235</v>
      </c>
      <c r="BQ93">
        <f>IF(buildings!BQ93="","NULL",buildings!BQ93)</f>
        <v>0.17399999999999999</v>
      </c>
      <c r="BR93">
        <f>IF(buildings!BR93="","NULL",buildings!BR93)</f>
        <v>0.19400000000000001</v>
      </c>
      <c r="BS93">
        <f>IF(buildings!BS93="","NULL",buildings!BS93)</f>
        <v>1425</v>
      </c>
      <c r="BT93">
        <f>IF(buildings!BT93="","NULL",buildings!BT93)</f>
        <v>1690</v>
      </c>
      <c r="BU93" t="str">
        <f>IF(buildings!BU93="","NULL",buildings!BU93)</f>
        <v>NULL</v>
      </c>
      <c r="BV93" t="str">
        <f>IF(buildings!BV93="","NULL",buildings!BV93)</f>
        <v>NULL</v>
      </c>
      <c r="BW93" t="str">
        <f>IF(buildings!BW93="","NULL",buildings!BW93)</f>
        <v>R32CHN</v>
      </c>
      <c r="BX93" t="str">
        <f>IF(buildings!BX93="","NULL",buildings!BX93)</f>
        <v>R5.2ASIA</v>
      </c>
      <c r="BY93" t="str">
        <f>IF(buildings!BY93="","NULL",buildings!BY93)</f>
        <v>R_unspecified</v>
      </c>
      <c r="BZ93" t="str">
        <f>IF(buildings!BZ93="","NULL",buildings!BZ93)</f>
        <v>RC_unspecified</v>
      </c>
      <c r="CA93" t="str">
        <f>IF(buildings!CA93="","NULL",buildings!CA93)</f>
        <v>Standard</v>
      </c>
      <c r="CB93" t="str">
        <f>IF(buildings!CB93="","NULL",buildings!CB93)</f>
        <v>sample/average/statistics</v>
      </c>
      <c r="CC93" t="str">
        <f>IF(buildings!CC93="","NULL",buildings!CC93)</f>
        <v>RU</v>
      </c>
      <c r="CD93" t="str">
        <f>IF(buildings!CD93="","NULL",buildings!CD93)</f>
        <v>C</v>
      </c>
      <c r="CE93" t="str">
        <f>IF(buildings!CE93="","NULL",buildings!CE93)</f>
        <v>ASIA_CHN</v>
      </c>
    </row>
    <row r="94" spans="1:83">
      <c r="A94">
        <f>IF(buildings!A94="","NA",buildings!A94)</f>
        <v>92</v>
      </c>
      <c r="B94" t="str">
        <f>IF(buildings!B94="","NA",buildings!B94)</f>
        <v>China</v>
      </c>
      <c r="C94" t="str">
        <f>IF(buildings!C94="","NA",buildings!C94)</f>
        <v>NA</v>
      </c>
      <c r="D94">
        <f>IF(buildings!D94="","NA",buildings!D94)</f>
        <v>1980</v>
      </c>
      <c r="E94">
        <f>IF(buildings!E94="","NA",buildings!E94)</f>
        <v>1989</v>
      </c>
      <c r="F94">
        <f>IF(buildings!F94="","NA",buildings!F94)</f>
        <v>32</v>
      </c>
      <c r="G94" t="str">
        <f>IF(buildings!G94="","NA",buildings!G94)</f>
        <v>NA</v>
      </c>
      <c r="H94" t="str">
        <f>IF(buildings!H94="","NA",buildings!H94)</f>
        <v>NA</v>
      </c>
      <c r="I94" t="str">
        <f>IF(buildings!I94="","NA",buildings!I94)</f>
        <v>NA</v>
      </c>
      <c r="J94">
        <f>IF(buildings!J94="","NA",buildings!J94)</f>
        <v>22</v>
      </c>
      <c r="K94" t="str">
        <f>IF(buildings!K94="","NA",buildings!K94)</f>
        <v>NA</v>
      </c>
      <c r="L94" t="str">
        <f>IF(buildings!L94="","NA",buildings!L94)</f>
        <v>NA</v>
      </c>
      <c r="M94" t="str">
        <f>IF(buildings!M94="","NA",buildings!M94)</f>
        <v>NA</v>
      </c>
      <c r="N94">
        <f>IF(buildings!N94="","NA",buildings!N94)</f>
        <v>181</v>
      </c>
      <c r="O94">
        <f>IF(buildings!O94="","NA",buildings!O94)</f>
        <v>1113</v>
      </c>
      <c r="P94">
        <f>IF(buildings!P94="","NA",buildings!P94)</f>
        <v>174</v>
      </c>
      <c r="Q94">
        <f>IF(buildings!Q94="","NA",buildings!Q94)</f>
        <v>27</v>
      </c>
      <c r="R94" t="str">
        <f>IF(buildings!R94="","NA",buildings!R94)</f>
        <v>NA</v>
      </c>
      <c r="S94" t="str">
        <f>IF(buildings!S94="","NA",buildings!S94)</f>
        <v>NA</v>
      </c>
      <c r="T94" t="str">
        <f>IF(buildings!T94="","NA",buildings!T94)</f>
        <v>NA</v>
      </c>
      <c r="U94">
        <f>IF(buildings!U94="","NA",buildings!U94)</f>
        <v>2</v>
      </c>
      <c r="V94" t="str">
        <f>IF(buildings!V94="","NA",buildings!V94)</f>
        <v>NA</v>
      </c>
      <c r="W94" t="str">
        <f>IF(buildings!W94="","NA",buildings!W94)</f>
        <v>NA</v>
      </c>
      <c r="X94" t="str">
        <f>IF(buildings!X94="","NA",buildings!X94)</f>
        <v>NA</v>
      </c>
      <c r="Y94" t="str">
        <f>IF(buildings!Y94="","NA",buildings!Y94)</f>
        <v>NA</v>
      </c>
      <c r="Z94" t="str">
        <f>IF(buildings!Z94="","NA",buildings!Z94)</f>
        <v>NA</v>
      </c>
      <c r="AA94" t="str">
        <f>IF(buildings!AA94="","NA",buildings!AA94)</f>
        <v>NA</v>
      </c>
      <c r="AB94">
        <f>IF(buildings!AB94="","NA",buildings!AB94)</f>
        <v>2</v>
      </c>
      <c r="AC94" t="str">
        <f>IF(buildings!AC94="","NA",buildings!AC94)</f>
        <v>NA</v>
      </c>
      <c r="AD94" t="str">
        <f>IF(buildings!AD94="","NA",buildings!AD94)</f>
        <v>NA</v>
      </c>
      <c r="AE94" t="str">
        <f>IF(buildings!AE94="","NA",buildings!AE94)</f>
        <v>NA</v>
      </c>
      <c r="AF94" t="str">
        <f>IF(buildings!AF94="","NA",buildings!AF94)</f>
        <v>NA</v>
      </c>
      <c r="AG94" t="str">
        <f>IF(buildings!AG94="","NA",buildings!AG94)</f>
        <v>NA</v>
      </c>
      <c r="AH94" t="str">
        <f>IF(buildings!AH94="","NA",buildings!AH94)</f>
        <v>NA</v>
      </c>
      <c r="AI94" t="str">
        <f>IF(buildings!AI94="","NA",buildings!AI94)</f>
        <v>NA</v>
      </c>
      <c r="AJ94" t="str">
        <f>IF(buildings!AJ94="","NA",buildings!AJ94)</f>
        <v>NA</v>
      </c>
      <c r="AK94" t="str">
        <f>IF(buildings!AK94="","NA",buildings!AK94)</f>
        <v>NA</v>
      </c>
      <c r="AL94" t="str">
        <f>IF(buildings!AL94="","NA",buildings!AL94)</f>
        <v>Reinforced Concrete</v>
      </c>
      <c r="AM94" t="str">
        <f>IF(buildings!AM94="","NA",buildings!AM94)</f>
        <v>NA</v>
      </c>
      <c r="AN94" t="str">
        <f>IF(buildings!AN94="","NA",buildings!AN94)</f>
        <v>residential</v>
      </c>
      <c r="AO94" t="str">
        <f>IF(buildings!AO94="","NA",buildings!AO94)</f>
        <v>NA</v>
      </c>
      <c r="AP94" t="str">
        <f>IF(buildings!AP94="","NA",buildings!AP94)</f>
        <v>NULL</v>
      </c>
      <c r="AQ94" t="str">
        <f>IF(buildings!AQ94="","NA",buildings!AQ94)</f>
        <v>urban</v>
      </c>
      <c r="AR94" t="str">
        <f>IF(buildings!AR94="","NA",buildings!AR94)</f>
        <v>NA</v>
      </c>
      <c r="AS94" t="str">
        <f>IF(buildings!AS94="","NA",buildings!AS94)</f>
        <v>Huang, Tao; Shi, Feng; Tanikawa, Hiroki; Fei, Jinling; Han, Ji</v>
      </c>
      <c r="AT94">
        <f>IF(buildings!AT94="","NA",buildings!AT94)</f>
        <v>2013</v>
      </c>
      <c r="AU94" t="str">
        <f>IF(buildings!AU94="","NA",buildings!AU94)</f>
        <v>Materials demand and environmental impact of buildings construction and demolition in China based on dynamic material flow analysis</v>
      </c>
      <c r="AV94" t="str">
        <f>IF(buildings!AV94="","NA",buildings!AV94)</f>
        <v>Resources, Conservation and Recycling</v>
      </c>
      <c r="AW94" t="str">
        <f>IF(buildings!AW94="","NA",buildings!AW94)</f>
        <v>Copyright Elsevier</v>
      </c>
      <c r="AX94" t="str">
        <f>IF(buildings!AX94="","NA",buildings!AX94)</f>
        <v>10.1016/j.resconrec.2012.12.013</v>
      </c>
      <c r="AY94" t="str">
        <f>IF(buildings!AY94="","NA",buildings!AY94)</f>
        <v>https://doi.org/10.1016/j.resconrec.2012.12.013</v>
      </c>
      <c r="AZ94" t="str">
        <f>IF(buildings!AZ94="","NULL",buildings!AZ94)</f>
        <v>NULL</v>
      </c>
      <c r="BA94" t="str">
        <f>IF(buildings!BA94="","NULL",buildings!BA94)</f>
        <v>NULL</v>
      </c>
      <c r="BB94" t="str">
        <f>IF(buildings!BB94="","NULL",buildings!BB94)</f>
        <v>Considered "sand &amp; gravel" as "aggregate".</v>
      </c>
      <c r="BC94" t="str">
        <f>IF(buildings!BC94="","NULL",buildings!BC94)</f>
        <v>Table 3. Material intensity of various type buildings in China (kg/m2)</v>
      </c>
      <c r="BD94" t="str">
        <f>IF(buildings!BD94="","NULL",buildings!BD94)</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94" t="str">
        <f>IF(buildings!BE94="","NULL",buildings!BE94)</f>
        <v>Heeren and Fishman</v>
      </c>
      <c r="BF94" t="str">
        <f>IF(buildings!BF94="","NULL",buildings!BF94)</f>
        <v>East_Asia</v>
      </c>
      <c r="BG94" t="str">
        <f>IF(buildings!BG94="","NULL",buildings!BG94)</f>
        <v>NA</v>
      </c>
      <c r="BH94">
        <f>IF(buildings!BH94="","NULL",buildings!BH94)</f>
        <v>3893</v>
      </c>
      <c r="BI94">
        <f>IF(buildings!BI94="","NULL",buildings!BI94)</f>
        <v>2753.6374999999998</v>
      </c>
      <c r="BJ94">
        <f>IF(buildings!BJ94="","NULL",buildings!BJ94)</f>
        <v>2502.9699999999998</v>
      </c>
      <c r="BK94">
        <f>IF(buildings!BK94="","NULL",buildings!BK94)</f>
        <v>791.95252500000004</v>
      </c>
      <c r="BL94">
        <f>IF(buildings!BL94="","NULL",buildings!BL94)</f>
        <v>815.68</v>
      </c>
      <c r="BM94">
        <f>IF(buildings!BM94="","NULL",buildings!BM94)</f>
        <v>9326410</v>
      </c>
      <c r="BN94">
        <f>IF(buildings!BN94="","NULL",buildings!BN94)</f>
        <v>981235</v>
      </c>
      <c r="BO94" t="str">
        <f>IF(buildings!BO94="","NULL",buildings!BO94)</f>
        <v>NA</v>
      </c>
      <c r="BP94">
        <f>IF(buildings!BP94="","NULL",buildings!BP94)</f>
        <v>1135185</v>
      </c>
      <c r="BQ94">
        <f>IF(buildings!BQ94="","NULL",buildings!BQ94)</f>
        <v>0.19400000000000001</v>
      </c>
      <c r="BR94">
        <f>IF(buildings!BR94="","NULL",buildings!BR94)</f>
        <v>0.26400000000000001</v>
      </c>
      <c r="BS94">
        <f>IF(buildings!BS94="","NULL",buildings!BS94)</f>
        <v>1690</v>
      </c>
      <c r="BT94">
        <f>IF(buildings!BT94="","NULL",buildings!BT94)</f>
        <v>2460</v>
      </c>
      <c r="BU94" t="str">
        <f>IF(buildings!BU94="","NULL",buildings!BU94)</f>
        <v>NULL</v>
      </c>
      <c r="BV94" t="str">
        <f>IF(buildings!BV94="","NULL",buildings!BV94)</f>
        <v>NULL</v>
      </c>
      <c r="BW94" t="str">
        <f>IF(buildings!BW94="","NULL",buildings!BW94)</f>
        <v>R32CHN</v>
      </c>
      <c r="BX94" t="str">
        <f>IF(buildings!BX94="","NULL",buildings!BX94)</f>
        <v>R5.2ASIA</v>
      </c>
      <c r="BY94" t="str">
        <f>IF(buildings!BY94="","NULL",buildings!BY94)</f>
        <v>R_unspecified</v>
      </c>
      <c r="BZ94" t="str">
        <f>IF(buildings!BZ94="","NULL",buildings!BZ94)</f>
        <v>RC_unspecified</v>
      </c>
      <c r="CA94" t="str">
        <f>IF(buildings!CA94="","NULL",buildings!CA94)</f>
        <v>Standard</v>
      </c>
      <c r="CB94" t="str">
        <f>IF(buildings!CB94="","NULL",buildings!CB94)</f>
        <v>sample/average/statistics</v>
      </c>
      <c r="CC94" t="str">
        <f>IF(buildings!CC94="","NULL",buildings!CC94)</f>
        <v>RU</v>
      </c>
      <c r="CD94" t="str">
        <f>IF(buildings!CD94="","NULL",buildings!CD94)</f>
        <v>C</v>
      </c>
      <c r="CE94" t="str">
        <f>IF(buildings!CE94="","NULL",buildings!CE94)</f>
        <v>ASIA_CHN</v>
      </c>
    </row>
    <row r="95" spans="1:83">
      <c r="A95">
        <f>IF(buildings!A95="","NA",buildings!A95)</f>
        <v>93</v>
      </c>
      <c r="B95" t="str">
        <f>IF(buildings!B95="","NA",buildings!B95)</f>
        <v>China</v>
      </c>
      <c r="C95" t="str">
        <f>IF(buildings!C95="","NA",buildings!C95)</f>
        <v>NA</v>
      </c>
      <c r="D95">
        <f>IF(buildings!D95="","NA",buildings!D95)</f>
        <v>1990</v>
      </c>
      <c r="E95">
        <f>IF(buildings!E95="","NA",buildings!E95)</f>
        <v>2010</v>
      </c>
      <c r="F95">
        <f>IF(buildings!F95="","NA",buildings!F95)</f>
        <v>75</v>
      </c>
      <c r="G95" t="str">
        <f>IF(buildings!G95="","NA",buildings!G95)</f>
        <v>NA</v>
      </c>
      <c r="H95" t="str">
        <f>IF(buildings!H95="","NA",buildings!H95)</f>
        <v>NA</v>
      </c>
      <c r="I95" t="str">
        <f>IF(buildings!I95="","NA",buildings!I95)</f>
        <v>NA</v>
      </c>
      <c r="J95">
        <f>IF(buildings!J95="","NA",buildings!J95)</f>
        <v>26</v>
      </c>
      <c r="K95" t="str">
        <f>IF(buildings!K95="","NA",buildings!K95)</f>
        <v>NA</v>
      </c>
      <c r="L95" t="str">
        <f>IF(buildings!L95="","NA",buildings!L95)</f>
        <v>NA</v>
      </c>
      <c r="M95" t="str">
        <f>IF(buildings!M95="","NA",buildings!M95)</f>
        <v>NA</v>
      </c>
      <c r="N95">
        <f>IF(buildings!N95="","NA",buildings!N95)</f>
        <v>238</v>
      </c>
      <c r="O95">
        <f>IF(buildings!O95="","NA",buildings!O95)</f>
        <v>1451</v>
      </c>
      <c r="P95">
        <f>IF(buildings!P95="","NA",buildings!P95)</f>
        <v>16</v>
      </c>
      <c r="Q95">
        <f>IF(buildings!Q95="","NA",buildings!Q95)</f>
        <v>33</v>
      </c>
      <c r="R95" t="str">
        <f>IF(buildings!R95="","NA",buildings!R95)</f>
        <v>NA</v>
      </c>
      <c r="S95" t="str">
        <f>IF(buildings!S95="","NA",buildings!S95)</f>
        <v>NA</v>
      </c>
      <c r="T95" t="str">
        <f>IF(buildings!T95="","NA",buildings!T95)</f>
        <v>NA</v>
      </c>
      <c r="U95">
        <f>IF(buildings!U95="","NA",buildings!U95)</f>
        <v>2</v>
      </c>
      <c r="V95" t="str">
        <f>IF(buildings!V95="","NA",buildings!V95)</f>
        <v>NA</v>
      </c>
      <c r="W95" t="str">
        <f>IF(buildings!W95="","NA",buildings!W95)</f>
        <v>NA</v>
      </c>
      <c r="X95" t="str">
        <f>IF(buildings!X95="","NA",buildings!X95)</f>
        <v>NA</v>
      </c>
      <c r="Y95" t="str">
        <f>IF(buildings!Y95="","NA",buildings!Y95)</f>
        <v>NA</v>
      </c>
      <c r="Z95" t="str">
        <f>IF(buildings!Z95="","NA",buildings!Z95)</f>
        <v>NA</v>
      </c>
      <c r="AA95" t="str">
        <f>IF(buildings!AA95="","NA",buildings!AA95)</f>
        <v>NA</v>
      </c>
      <c r="AB95">
        <f>IF(buildings!AB95="","NA",buildings!AB95)</f>
        <v>2</v>
      </c>
      <c r="AC95" t="str">
        <f>IF(buildings!AC95="","NA",buildings!AC95)</f>
        <v>NA</v>
      </c>
      <c r="AD95" t="str">
        <f>IF(buildings!AD95="","NA",buildings!AD95)</f>
        <v>NA</v>
      </c>
      <c r="AE95" t="str">
        <f>IF(buildings!AE95="","NA",buildings!AE95)</f>
        <v>NA</v>
      </c>
      <c r="AF95" t="str">
        <f>IF(buildings!AF95="","NA",buildings!AF95)</f>
        <v>NA</v>
      </c>
      <c r="AG95" t="str">
        <f>IF(buildings!AG95="","NA",buildings!AG95)</f>
        <v>NA</v>
      </c>
      <c r="AH95" t="str">
        <f>IF(buildings!AH95="","NA",buildings!AH95)</f>
        <v>NA</v>
      </c>
      <c r="AI95" t="str">
        <f>IF(buildings!AI95="","NA",buildings!AI95)</f>
        <v>NA</v>
      </c>
      <c r="AJ95" t="str">
        <f>IF(buildings!AJ95="","NA",buildings!AJ95)</f>
        <v>NA</v>
      </c>
      <c r="AK95" t="str">
        <f>IF(buildings!AK95="","NA",buildings!AK95)</f>
        <v>NA</v>
      </c>
      <c r="AL95" t="str">
        <f>IF(buildings!AL95="","NA",buildings!AL95)</f>
        <v>Reinforced Concrete</v>
      </c>
      <c r="AM95" t="str">
        <f>IF(buildings!AM95="","NA",buildings!AM95)</f>
        <v>NA</v>
      </c>
      <c r="AN95" t="str">
        <f>IF(buildings!AN95="","NA",buildings!AN95)</f>
        <v>residential</v>
      </c>
      <c r="AO95" t="str">
        <f>IF(buildings!AO95="","NA",buildings!AO95)</f>
        <v>NA</v>
      </c>
      <c r="AP95" t="str">
        <f>IF(buildings!AP95="","NA",buildings!AP95)</f>
        <v>NULL</v>
      </c>
      <c r="AQ95" t="str">
        <f>IF(buildings!AQ95="","NA",buildings!AQ95)</f>
        <v>urban</v>
      </c>
      <c r="AR95" t="str">
        <f>IF(buildings!AR95="","NA",buildings!AR95)</f>
        <v>NA</v>
      </c>
      <c r="AS95" t="str">
        <f>IF(buildings!AS95="","NA",buildings!AS95)</f>
        <v>Huang, Tao; Shi, Feng; Tanikawa, Hiroki; Fei, Jinling; Han, Ji</v>
      </c>
      <c r="AT95">
        <f>IF(buildings!AT95="","NA",buildings!AT95)</f>
        <v>2013</v>
      </c>
      <c r="AU95" t="str">
        <f>IF(buildings!AU95="","NA",buildings!AU95)</f>
        <v>Materials demand and environmental impact of buildings construction and demolition in China based on dynamic material flow analysis</v>
      </c>
      <c r="AV95" t="str">
        <f>IF(buildings!AV95="","NA",buildings!AV95)</f>
        <v>Resources, Conservation and Recycling</v>
      </c>
      <c r="AW95" t="str">
        <f>IF(buildings!AW95="","NA",buildings!AW95)</f>
        <v>Copyright Elsevier</v>
      </c>
      <c r="AX95" t="str">
        <f>IF(buildings!AX95="","NA",buildings!AX95)</f>
        <v>10.1016/j.resconrec.2012.12.013</v>
      </c>
      <c r="AY95" t="str">
        <f>IF(buildings!AY95="","NA",buildings!AY95)</f>
        <v>https://doi.org/10.1016/j.resconrec.2012.12.013</v>
      </c>
      <c r="AZ95" t="str">
        <f>IF(buildings!AZ95="","NULL",buildings!AZ95)</f>
        <v>NULL</v>
      </c>
      <c r="BA95" t="str">
        <f>IF(buildings!BA95="","NULL",buildings!BA95)</f>
        <v>NULL</v>
      </c>
      <c r="BB95" t="str">
        <f>IF(buildings!BB95="","NULL",buildings!BB95)</f>
        <v>Considered "sand &amp; gravel" as "aggregate".</v>
      </c>
      <c r="BC95" t="str">
        <f>IF(buildings!BC95="","NULL",buildings!BC95)</f>
        <v>Table 3. Material intensity of various type buildings in China (kg/m2)</v>
      </c>
      <c r="BD95" t="str">
        <f>IF(buildings!BD95="","NULL",buildings!BD95)</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v>
      </c>
      <c r="BE95" t="str">
        <f>IF(buildings!BE95="","NULL",buildings!BE95)</f>
        <v>Heeren and Fishman</v>
      </c>
      <c r="BF95" t="str">
        <f>IF(buildings!BF95="","NULL",buildings!BF95)</f>
        <v>East_Asia</v>
      </c>
      <c r="BG95" t="str">
        <f>IF(buildings!BG95="","NULL",buildings!BG95)</f>
        <v>NA</v>
      </c>
      <c r="BH95">
        <f>IF(buildings!BH95="","NULL",buildings!BH95)</f>
        <v>3893</v>
      </c>
      <c r="BI95">
        <f>IF(buildings!BI95="","NULL",buildings!BI95)</f>
        <v>2502.9699999999998</v>
      </c>
      <c r="BJ95">
        <f>IF(buildings!BJ95="","NULL",buildings!BJ95)</f>
        <v>2854.4749999999999</v>
      </c>
      <c r="BK95">
        <f>IF(buildings!BK95="","NULL",buildings!BK95)</f>
        <v>815.68</v>
      </c>
      <c r="BL95">
        <f>IF(buildings!BL95="","NULL",buildings!BL95)</f>
        <v>860.37249999999995</v>
      </c>
      <c r="BM95">
        <f>IF(buildings!BM95="","NULL",buildings!BM95)</f>
        <v>9326410</v>
      </c>
      <c r="BN95">
        <f>IF(buildings!BN95="","NULL",buildings!BN95)</f>
        <v>1135185</v>
      </c>
      <c r="BO95" t="str">
        <f>IF(buildings!BO95="","NULL",buildings!BO95)</f>
        <v>NA</v>
      </c>
      <c r="BP95">
        <f>IF(buildings!BP95="","NULL",buildings!BP95)</f>
        <v>1337752</v>
      </c>
      <c r="BQ95">
        <f>IF(buildings!BQ95="","NULL",buildings!BQ95)</f>
        <v>0.26400000000000001</v>
      </c>
      <c r="BR95">
        <f>IF(buildings!BR95="","NULL",buildings!BR95)</f>
        <v>0.49199999999999999</v>
      </c>
      <c r="BS95">
        <f>IF(buildings!BS95="","NULL",buildings!BS95)</f>
        <v>2460</v>
      </c>
      <c r="BT95">
        <f>IF(buildings!BT95="","NULL",buildings!BT95)</f>
        <v>10221</v>
      </c>
      <c r="BU95" t="str">
        <f>IF(buildings!BU95="","NULL",buildings!BU95)</f>
        <v>NULL</v>
      </c>
      <c r="BV95" t="str">
        <f>IF(buildings!BV95="","NULL",buildings!BV95)</f>
        <v>NULL</v>
      </c>
      <c r="BW95" t="str">
        <f>IF(buildings!BW95="","NULL",buildings!BW95)</f>
        <v>R32CHN</v>
      </c>
      <c r="BX95" t="str">
        <f>IF(buildings!BX95="","NULL",buildings!BX95)</f>
        <v>R5.2ASIA</v>
      </c>
      <c r="BY95" t="str">
        <f>IF(buildings!BY95="","NULL",buildings!BY95)</f>
        <v>R_unspecified</v>
      </c>
      <c r="BZ95" t="str">
        <f>IF(buildings!BZ95="","NULL",buildings!BZ95)</f>
        <v>RC_unspecified</v>
      </c>
      <c r="CA95" t="str">
        <f>IF(buildings!CA95="","NULL",buildings!CA95)</f>
        <v>Standard</v>
      </c>
      <c r="CB95" t="str">
        <f>IF(buildings!CB95="","NULL",buildings!CB95)</f>
        <v>sample/average/statistics</v>
      </c>
      <c r="CC95" t="str">
        <f>IF(buildings!CC95="","NULL",buildings!CC95)</f>
        <v>RU</v>
      </c>
      <c r="CD95" t="str">
        <f>IF(buildings!CD95="","NULL",buildings!CD95)</f>
        <v>C</v>
      </c>
      <c r="CE95" t="str">
        <f>IF(buildings!CE95="","NULL",buildings!CE95)</f>
        <v>ASIA_CHN</v>
      </c>
    </row>
    <row r="96" spans="1:83">
      <c r="A96">
        <f>IF(buildings!A96="","NA",buildings!A96)</f>
        <v>94</v>
      </c>
      <c r="B96" t="str">
        <f>IF(buildings!B96="","NA",buildings!B96)</f>
        <v>China</v>
      </c>
      <c r="C96" t="str">
        <f>IF(buildings!C96="","NA",buildings!C96)</f>
        <v>NA</v>
      </c>
      <c r="D96">
        <f>IF(buildings!D96="","NA",buildings!D96)</f>
        <v>1960</v>
      </c>
      <c r="E96">
        <f>IF(buildings!E96="","NA",buildings!E96)</f>
        <v>1979</v>
      </c>
      <c r="F96">
        <f>IF(buildings!F96="","NA",buildings!F96)</f>
        <v>26</v>
      </c>
      <c r="G96" t="str">
        <f>IF(buildings!G96="","NA",buildings!G96)</f>
        <v>NA</v>
      </c>
      <c r="H96" t="str">
        <f>IF(buildings!H96="","NA",buildings!H96)</f>
        <v>NA</v>
      </c>
      <c r="I96" t="str">
        <f>IF(buildings!I96="","NA",buildings!I96)</f>
        <v>NA</v>
      </c>
      <c r="J96">
        <f>IF(buildings!J96="","NA",buildings!J96)</f>
        <v>15</v>
      </c>
      <c r="K96" t="str">
        <f>IF(buildings!K96="","NA",buildings!K96)</f>
        <v>NA</v>
      </c>
      <c r="L96" t="str">
        <f>IF(buildings!L96="","NA",buildings!L96)</f>
        <v>NA</v>
      </c>
      <c r="M96" t="str">
        <f>IF(buildings!M96="","NA",buildings!M96)</f>
        <v>NA</v>
      </c>
      <c r="N96">
        <f>IF(buildings!N96="","NA",buildings!N96)</f>
        <v>183</v>
      </c>
      <c r="O96">
        <f>IF(buildings!O96="","NA",buildings!O96)</f>
        <v>1081</v>
      </c>
      <c r="P96">
        <f>IF(buildings!P96="","NA",buildings!P96)</f>
        <v>570</v>
      </c>
      <c r="Q96">
        <f>IF(buildings!Q96="","NA",buildings!Q96)</f>
        <v>48</v>
      </c>
      <c r="R96" t="str">
        <f>IF(buildings!R96="","NA",buildings!R96)</f>
        <v>NA</v>
      </c>
      <c r="S96" t="str">
        <f>IF(buildings!S96="","NA",buildings!S96)</f>
        <v>NA</v>
      </c>
      <c r="T96" t="str">
        <f>IF(buildings!T96="","NA",buildings!T96)</f>
        <v>NA</v>
      </c>
      <c r="U96">
        <f>IF(buildings!U96="","NA",buildings!U96)</f>
        <v>2</v>
      </c>
      <c r="V96" t="str">
        <f>IF(buildings!V96="","NA",buildings!V96)</f>
        <v>NA</v>
      </c>
      <c r="W96" t="str">
        <f>IF(buildings!W96="","NA",buildings!W96)</f>
        <v>NA</v>
      </c>
      <c r="X96" t="str">
        <f>IF(buildings!X96="","NA",buildings!X96)</f>
        <v>NA</v>
      </c>
      <c r="Y96" t="str">
        <f>IF(buildings!Y96="","NA",buildings!Y96)</f>
        <v>NA</v>
      </c>
      <c r="Z96" t="str">
        <f>IF(buildings!Z96="","NA",buildings!Z96)</f>
        <v>NA</v>
      </c>
      <c r="AA96" t="str">
        <f>IF(buildings!AA96="","NA",buildings!AA96)</f>
        <v>NA</v>
      </c>
      <c r="AB96">
        <f>IF(buildings!AB96="","NA",buildings!AB96)</f>
        <v>2</v>
      </c>
      <c r="AC96" t="str">
        <f>IF(buildings!AC96="","NA",buildings!AC96)</f>
        <v>NA</v>
      </c>
      <c r="AD96" t="str">
        <f>IF(buildings!AD96="","NA",buildings!AD96)</f>
        <v>NA</v>
      </c>
      <c r="AE96" t="str">
        <f>IF(buildings!AE96="","NA",buildings!AE96)</f>
        <v>NA</v>
      </c>
      <c r="AF96" t="str">
        <f>IF(buildings!AF96="","NA",buildings!AF96)</f>
        <v>NA</v>
      </c>
      <c r="AG96" t="str">
        <f>IF(buildings!AG96="","NA",buildings!AG96)</f>
        <v>NA</v>
      </c>
      <c r="AH96" t="str">
        <f>IF(buildings!AH96="","NA",buildings!AH96)</f>
        <v>NA</v>
      </c>
      <c r="AI96" t="str">
        <f>IF(buildings!AI96="","NA",buildings!AI96)</f>
        <v>NA</v>
      </c>
      <c r="AJ96" t="str">
        <f>IF(buildings!AJ96="","NA",buildings!AJ96)</f>
        <v>NA</v>
      </c>
      <c r="AK96" t="str">
        <f>IF(buildings!AK96="","NA",buildings!AK96)</f>
        <v>NA</v>
      </c>
      <c r="AL96" t="str">
        <f>IF(buildings!AL96="","NA",buildings!AL96)</f>
        <v>Brick Concrete</v>
      </c>
      <c r="AM96" t="str">
        <f>IF(buildings!AM96="","NA",buildings!AM96)</f>
        <v>NA</v>
      </c>
      <c r="AN96" t="str">
        <f>IF(buildings!AN96="","NA",buildings!AN96)</f>
        <v>residential, non-residential</v>
      </c>
      <c r="AO96" t="str">
        <f>IF(buildings!AO96="","NA",buildings!AO96)</f>
        <v>NA</v>
      </c>
      <c r="AP96" t="str">
        <f>IF(buildings!AP96="","NA",buildings!AP96)</f>
        <v>NULL</v>
      </c>
      <c r="AQ96" t="str">
        <f>IF(buildings!AQ96="","NA",buildings!AQ96)</f>
        <v>urban</v>
      </c>
      <c r="AR96" t="str">
        <f>IF(buildings!AR96="","NA",buildings!AR96)</f>
        <v>NA</v>
      </c>
      <c r="AS96" t="str">
        <f>IF(buildings!AS96="","NA",buildings!AS96)</f>
        <v>Huang, Tao; Shi, Feng; Tanikawa, Hiroki; Fei, Jinling; Han, Ji</v>
      </c>
      <c r="AT96">
        <f>IF(buildings!AT96="","NA",buildings!AT96)</f>
        <v>2013</v>
      </c>
      <c r="AU96" t="str">
        <f>IF(buildings!AU96="","NA",buildings!AU96)</f>
        <v>Materials demand and environmental impact of buildings construction and demolition in China based on dynamic material flow analysis</v>
      </c>
      <c r="AV96" t="str">
        <f>IF(buildings!AV96="","NA",buildings!AV96)</f>
        <v>Resources, Conservation and Recycling</v>
      </c>
      <c r="AW96" t="str">
        <f>IF(buildings!AW96="","NA",buildings!AW96)</f>
        <v>Copyright Elsevier</v>
      </c>
      <c r="AX96" t="str">
        <f>IF(buildings!AX96="","NA",buildings!AX96)</f>
        <v>10.1016/j.resconrec.2012.12.013</v>
      </c>
      <c r="AY96" t="str">
        <f>IF(buildings!AY96="","NA",buildings!AY96)</f>
        <v>https://doi.org/10.1016/j.resconrec.2012.12.013</v>
      </c>
      <c r="AZ96" t="str">
        <f>IF(buildings!AZ96="","NULL",buildings!AZ96)</f>
        <v>NULL</v>
      </c>
      <c r="BA96" t="str">
        <f>IF(buildings!BA96="","NULL",buildings!BA96)</f>
        <v>NULL</v>
      </c>
      <c r="BB96" t="str">
        <f>IF(buildings!BB96="","NULL",buildings!BB96)</f>
        <v>Considered "sand &amp; gravel" as "aggregate".</v>
      </c>
      <c r="BC96" t="str">
        <f>IF(buildings!BC96="","NULL",buildings!BC96)</f>
        <v>Table 3. Material intensity of various type buildings in China (kg/m2)</v>
      </c>
      <c r="BD96" t="str">
        <f>IF(buildings!BD96="","NULL",buildings!BD96)</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96" t="str">
        <f>IF(buildings!BE96="","NULL",buildings!BE96)</f>
        <v>Heeren and Fishman</v>
      </c>
      <c r="BF96" t="str">
        <f>IF(buildings!BF96="","NULL",buildings!BF96)</f>
        <v>East_Asia</v>
      </c>
      <c r="BG96" t="str">
        <f>IF(buildings!BG96="","NULL",buildings!BG96)</f>
        <v>NA</v>
      </c>
      <c r="BH96">
        <f>IF(buildings!BH96="","NULL",buildings!BH96)</f>
        <v>3893</v>
      </c>
      <c r="BI96">
        <f>IF(buildings!BI96="","NULL",buildings!BI96)</f>
        <v>2556.1525000000001</v>
      </c>
      <c r="BJ96">
        <f>IF(buildings!BJ96="","NULL",buildings!BJ96)</f>
        <v>2753.6374999999998</v>
      </c>
      <c r="BK96">
        <f>IF(buildings!BK96="","NULL",buildings!BK96)</f>
        <v>757.03247499999998</v>
      </c>
      <c r="BL96">
        <f>IF(buildings!BL96="","NULL",buildings!BL96)</f>
        <v>791.95252500000004</v>
      </c>
      <c r="BM96">
        <f>IF(buildings!BM96="","NULL",buildings!BM96)</f>
        <v>9326410</v>
      </c>
      <c r="BN96">
        <f>IF(buildings!BN96="","NULL",buildings!BN96)</f>
        <v>667070</v>
      </c>
      <c r="BO96" t="str">
        <f>IF(buildings!BO96="","NULL",buildings!BO96)</f>
        <v>NA</v>
      </c>
      <c r="BP96">
        <f>IF(buildings!BP96="","NULL",buildings!BP96)</f>
        <v>981235</v>
      </c>
      <c r="BQ96">
        <f>IF(buildings!BQ96="","NULL",buildings!BQ96)</f>
        <v>0.16200000000000001</v>
      </c>
      <c r="BR96">
        <f>IF(buildings!BR96="","NULL",buildings!BR96)</f>
        <v>0.19400000000000001</v>
      </c>
      <c r="BS96">
        <f>IF(buildings!BS96="","NULL",buildings!BS96)</f>
        <v>923</v>
      </c>
      <c r="BT96">
        <f>IF(buildings!BT96="","NULL",buildings!BT96)</f>
        <v>1690</v>
      </c>
      <c r="BU96" t="str">
        <f>IF(buildings!BU96="","NULL",buildings!BU96)</f>
        <v>NULL</v>
      </c>
      <c r="BV96" t="str">
        <f>IF(buildings!BV96="","NULL",buildings!BV96)</f>
        <v>NULL</v>
      </c>
      <c r="BW96" t="str">
        <f>IF(buildings!BW96="","NULL",buildings!BW96)</f>
        <v>R32CHN</v>
      </c>
      <c r="BX96" t="str">
        <f>IF(buildings!BX96="","NULL",buildings!BX96)</f>
        <v>R5.2ASIA</v>
      </c>
      <c r="BY96" t="str">
        <f>IF(buildings!BY96="","NULL",buildings!BY96)</f>
        <v>NR_unspecified</v>
      </c>
      <c r="BZ96" t="str">
        <f>IF(buildings!BZ96="","NULL",buildings!BZ96)</f>
        <v>M_brick</v>
      </c>
      <c r="CA96" t="str">
        <f>IF(buildings!CA96="","NULL",buildings!CA96)</f>
        <v>Standard</v>
      </c>
      <c r="CB96" t="str">
        <f>IF(buildings!CB96="","NULL",buildings!CB96)</f>
        <v>sample/average/statistics</v>
      </c>
      <c r="CC96" t="str">
        <f>IF(buildings!CC96="","NULL",buildings!CC96)</f>
        <v>NR</v>
      </c>
      <c r="CD96" t="str">
        <f>IF(buildings!CD96="","NULL",buildings!CD96)</f>
        <v>M</v>
      </c>
      <c r="CE96" t="str">
        <f>IF(buildings!CE96="","NULL",buildings!CE96)</f>
        <v>ASIA_CHN</v>
      </c>
    </row>
    <row r="97" spans="1:83">
      <c r="A97">
        <f>IF(buildings!A97="","NA",buildings!A97)</f>
        <v>95</v>
      </c>
      <c r="B97" t="str">
        <f>IF(buildings!B97="","NA",buildings!B97)</f>
        <v>China</v>
      </c>
      <c r="C97" t="str">
        <f>IF(buildings!C97="","NA",buildings!C97)</f>
        <v>NA</v>
      </c>
      <c r="D97">
        <f>IF(buildings!D97="","NA",buildings!D97)</f>
        <v>1975</v>
      </c>
      <c r="E97">
        <f>IF(buildings!E97="","NA",buildings!E97)</f>
        <v>1979</v>
      </c>
      <c r="F97">
        <f>IF(buildings!F97="","NA",buildings!F97)</f>
        <v>24</v>
      </c>
      <c r="G97" t="str">
        <f>IF(buildings!G97="","NA",buildings!G97)</f>
        <v>NA</v>
      </c>
      <c r="H97" t="str">
        <f>IF(buildings!H97="","NA",buildings!H97)</f>
        <v>NA</v>
      </c>
      <c r="I97" t="str">
        <f>IF(buildings!I97="","NA",buildings!I97)</f>
        <v>NA</v>
      </c>
      <c r="J97">
        <f>IF(buildings!J97="","NA",buildings!J97)</f>
        <v>17</v>
      </c>
      <c r="K97" t="str">
        <f>IF(buildings!K97="","NA",buildings!K97)</f>
        <v>NA</v>
      </c>
      <c r="L97" t="str">
        <f>IF(buildings!L97="","NA",buildings!L97)</f>
        <v>NA</v>
      </c>
      <c r="M97" t="str">
        <f>IF(buildings!M97="","NA",buildings!M97)</f>
        <v>NA</v>
      </c>
      <c r="N97">
        <f>IF(buildings!N97="","NA",buildings!N97)</f>
        <v>271</v>
      </c>
      <c r="O97">
        <f>IF(buildings!O97="","NA",buildings!O97)</f>
        <v>1231</v>
      </c>
      <c r="P97">
        <f>IF(buildings!P97="","NA",buildings!P97)</f>
        <v>36</v>
      </c>
      <c r="Q97">
        <f>IF(buildings!Q97="","NA",buildings!Q97)</f>
        <v>6</v>
      </c>
      <c r="R97" t="str">
        <f>IF(buildings!R97="","NA",buildings!R97)</f>
        <v>NA</v>
      </c>
      <c r="S97" t="str">
        <f>IF(buildings!S97="","NA",buildings!S97)</f>
        <v>NA</v>
      </c>
      <c r="T97" t="str">
        <f>IF(buildings!T97="","NA",buildings!T97)</f>
        <v>NA</v>
      </c>
      <c r="U97">
        <f>IF(buildings!U97="","NA",buildings!U97)</f>
        <v>1</v>
      </c>
      <c r="V97" t="str">
        <f>IF(buildings!V97="","NA",buildings!V97)</f>
        <v>NA</v>
      </c>
      <c r="W97" t="str">
        <f>IF(buildings!W97="","NA",buildings!W97)</f>
        <v>NA</v>
      </c>
      <c r="X97" t="str">
        <f>IF(buildings!X97="","NA",buildings!X97)</f>
        <v>NA</v>
      </c>
      <c r="Y97" t="str">
        <f>IF(buildings!Y97="","NA",buildings!Y97)</f>
        <v>NA</v>
      </c>
      <c r="Z97" t="str">
        <f>IF(buildings!Z97="","NA",buildings!Z97)</f>
        <v>NA</v>
      </c>
      <c r="AA97" t="str">
        <f>IF(buildings!AA97="","NA",buildings!AA97)</f>
        <v>NA</v>
      </c>
      <c r="AB97">
        <f>IF(buildings!AB97="","NA",buildings!AB97)</f>
        <v>2</v>
      </c>
      <c r="AC97" t="str">
        <f>IF(buildings!AC97="","NA",buildings!AC97)</f>
        <v>NA</v>
      </c>
      <c r="AD97" t="str">
        <f>IF(buildings!AD97="","NA",buildings!AD97)</f>
        <v>NA</v>
      </c>
      <c r="AE97" t="str">
        <f>IF(buildings!AE97="","NA",buildings!AE97)</f>
        <v>NA</v>
      </c>
      <c r="AF97" t="str">
        <f>IF(buildings!AF97="","NA",buildings!AF97)</f>
        <v>NA</v>
      </c>
      <c r="AG97" t="str">
        <f>IF(buildings!AG97="","NA",buildings!AG97)</f>
        <v>NA</v>
      </c>
      <c r="AH97" t="str">
        <f>IF(buildings!AH97="","NA",buildings!AH97)</f>
        <v>NA</v>
      </c>
      <c r="AI97" t="str">
        <f>IF(buildings!AI97="","NA",buildings!AI97)</f>
        <v>NA</v>
      </c>
      <c r="AJ97" t="str">
        <f>IF(buildings!AJ97="","NA",buildings!AJ97)</f>
        <v>NA</v>
      </c>
      <c r="AK97" t="str">
        <f>IF(buildings!AK97="","NA",buildings!AK97)</f>
        <v>NA</v>
      </c>
      <c r="AL97" t="str">
        <f>IF(buildings!AL97="","NA",buildings!AL97)</f>
        <v>Brick Concrete</v>
      </c>
      <c r="AM97" t="str">
        <f>IF(buildings!AM97="","NA",buildings!AM97)</f>
        <v>NA</v>
      </c>
      <c r="AN97" t="str">
        <f>IF(buildings!AN97="","NA",buildings!AN97)</f>
        <v>residential, non-residential</v>
      </c>
      <c r="AO97" t="str">
        <f>IF(buildings!AO97="","NA",buildings!AO97)</f>
        <v>NA</v>
      </c>
      <c r="AP97" t="str">
        <f>IF(buildings!AP97="","NA",buildings!AP97)</f>
        <v>NULL</v>
      </c>
      <c r="AQ97" t="str">
        <f>IF(buildings!AQ97="","NA",buildings!AQ97)</f>
        <v>urban</v>
      </c>
      <c r="AR97" t="str">
        <f>IF(buildings!AR97="","NA",buildings!AR97)</f>
        <v>NA</v>
      </c>
      <c r="AS97" t="str">
        <f>IF(buildings!AS97="","NA",buildings!AS97)</f>
        <v>Huang, Tao; Shi, Feng; Tanikawa, Hiroki; Fei, Jinling; Han, Ji</v>
      </c>
      <c r="AT97">
        <f>IF(buildings!AT97="","NA",buildings!AT97)</f>
        <v>2013</v>
      </c>
      <c r="AU97" t="str">
        <f>IF(buildings!AU97="","NA",buildings!AU97)</f>
        <v>Materials demand and environmental impact of buildings construction and demolition in China based on dynamic material flow analysis</v>
      </c>
      <c r="AV97" t="str">
        <f>IF(buildings!AV97="","NA",buildings!AV97)</f>
        <v>Resources, Conservation and Recycling</v>
      </c>
      <c r="AW97" t="str">
        <f>IF(buildings!AW97="","NA",buildings!AW97)</f>
        <v>Copyright Elsevier</v>
      </c>
      <c r="AX97" t="str">
        <f>IF(buildings!AX97="","NA",buildings!AX97)</f>
        <v>10.1016/j.resconrec.2012.12.013</v>
      </c>
      <c r="AY97" t="str">
        <f>IF(buildings!AY97="","NA",buildings!AY97)</f>
        <v>https://doi.org/10.1016/j.resconrec.2012.12.013</v>
      </c>
      <c r="AZ97" t="str">
        <f>IF(buildings!AZ97="","NULL",buildings!AZ97)</f>
        <v>NULL</v>
      </c>
      <c r="BA97" t="str">
        <f>IF(buildings!BA97="","NULL",buildings!BA97)</f>
        <v>NULL</v>
      </c>
      <c r="BB97" t="str">
        <f>IF(buildings!BB97="","NULL",buildings!BB97)</f>
        <v>Considered "sand &amp; gravel" as "aggregate".</v>
      </c>
      <c r="BC97" t="str">
        <f>IF(buildings!BC97="","NULL",buildings!BC97)</f>
        <v>Table 3. Material intensity of various type buildings in China (kg/m2)</v>
      </c>
      <c r="BD97" t="str">
        <f>IF(buildings!BD97="","NULL",buildings!BD97)</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v>
      </c>
      <c r="BE97" t="str">
        <f>IF(buildings!BE97="","NULL",buildings!BE97)</f>
        <v>Heeren and Fishman</v>
      </c>
      <c r="BF97" t="str">
        <f>IF(buildings!BF97="","NULL",buildings!BF97)</f>
        <v>East_Asia</v>
      </c>
      <c r="BG97" t="str">
        <f>IF(buildings!BG97="","NULL",buildings!BG97)</f>
        <v>NA</v>
      </c>
      <c r="BH97">
        <f>IF(buildings!BH97="","NULL",buildings!BH97)</f>
        <v>3893</v>
      </c>
      <c r="BI97">
        <f>IF(buildings!BI97="","NULL",buildings!BI97)</f>
        <v>2645.5225</v>
      </c>
      <c r="BJ97">
        <f>IF(buildings!BJ97="","NULL",buildings!BJ97)</f>
        <v>2753.6374999999998</v>
      </c>
      <c r="BK97">
        <f>IF(buildings!BK97="","NULL",buildings!BK97)</f>
        <v>789.39502500000003</v>
      </c>
      <c r="BL97">
        <f>IF(buildings!BL97="","NULL",buildings!BL97)</f>
        <v>791.95252500000004</v>
      </c>
      <c r="BM97">
        <f>IF(buildings!BM97="","NULL",buildings!BM97)</f>
        <v>9326410</v>
      </c>
      <c r="BN97">
        <f>IF(buildings!BN97="","NULL",buildings!BN97)</f>
        <v>916395</v>
      </c>
      <c r="BO97" t="str">
        <f>IF(buildings!BO97="","NULL",buildings!BO97)</f>
        <v>NA</v>
      </c>
      <c r="BP97">
        <f>IF(buildings!BP97="","NULL",buildings!BP97)</f>
        <v>981235</v>
      </c>
      <c r="BQ97">
        <f>IF(buildings!BQ97="","NULL",buildings!BQ97)</f>
        <v>0.17399999999999999</v>
      </c>
      <c r="BR97">
        <f>IF(buildings!BR97="","NULL",buildings!BR97)</f>
        <v>0.19400000000000001</v>
      </c>
      <c r="BS97">
        <f>IF(buildings!BS97="","NULL",buildings!BS97)</f>
        <v>1425</v>
      </c>
      <c r="BT97">
        <f>IF(buildings!BT97="","NULL",buildings!BT97)</f>
        <v>1690</v>
      </c>
      <c r="BU97" t="str">
        <f>IF(buildings!BU97="","NULL",buildings!BU97)</f>
        <v>NULL</v>
      </c>
      <c r="BV97" t="str">
        <f>IF(buildings!BV97="","NULL",buildings!BV97)</f>
        <v>NULL</v>
      </c>
      <c r="BW97" t="str">
        <f>IF(buildings!BW97="","NULL",buildings!BW97)</f>
        <v>R32CHN</v>
      </c>
      <c r="BX97" t="str">
        <f>IF(buildings!BX97="","NULL",buildings!BX97)</f>
        <v>R5.2ASIA</v>
      </c>
      <c r="BY97" t="str">
        <f>IF(buildings!BY97="","NULL",buildings!BY97)</f>
        <v>NR_unspecified</v>
      </c>
      <c r="BZ97" t="str">
        <f>IF(buildings!BZ97="","NULL",buildings!BZ97)</f>
        <v>M_brick</v>
      </c>
      <c r="CA97" t="str">
        <f>IF(buildings!CA97="","NULL",buildings!CA97)</f>
        <v>Standard</v>
      </c>
      <c r="CB97" t="str">
        <f>IF(buildings!CB97="","NULL",buildings!CB97)</f>
        <v>sample/average/statistics</v>
      </c>
      <c r="CC97" t="str">
        <f>IF(buildings!CC97="","NULL",buildings!CC97)</f>
        <v>NR</v>
      </c>
      <c r="CD97" t="str">
        <f>IF(buildings!CD97="","NULL",buildings!CD97)</f>
        <v>M</v>
      </c>
      <c r="CE97" t="str">
        <f>IF(buildings!CE97="","NULL",buildings!CE97)</f>
        <v>ASIA_CHN</v>
      </c>
    </row>
    <row r="98" spans="1:83">
      <c r="A98">
        <f>IF(buildings!A98="","NA",buildings!A98)</f>
        <v>96</v>
      </c>
      <c r="B98" t="str">
        <f>IF(buildings!B98="","NA",buildings!B98)</f>
        <v>China</v>
      </c>
      <c r="C98" t="str">
        <f>IF(buildings!C98="","NA",buildings!C98)</f>
        <v>NA</v>
      </c>
      <c r="D98">
        <f>IF(buildings!D98="","NA",buildings!D98)</f>
        <v>1980</v>
      </c>
      <c r="E98">
        <f>IF(buildings!E98="","NA",buildings!E98)</f>
        <v>2010</v>
      </c>
      <c r="F98">
        <f>IF(buildings!F98="","NA",buildings!F98)</f>
        <v>28</v>
      </c>
      <c r="G98" t="str">
        <f>IF(buildings!G98="","NA",buildings!G98)</f>
        <v>NA</v>
      </c>
      <c r="H98" t="str">
        <f>IF(buildings!H98="","NA",buildings!H98)</f>
        <v>NA</v>
      </c>
      <c r="I98" t="str">
        <f>IF(buildings!I98="","NA",buildings!I98)</f>
        <v>NA</v>
      </c>
      <c r="J98">
        <f>IF(buildings!J98="","NA",buildings!J98)</f>
        <v>34</v>
      </c>
      <c r="K98" t="str">
        <f>IF(buildings!K98="","NA",buildings!K98)</f>
        <v>NA</v>
      </c>
      <c r="L98" t="str">
        <f>IF(buildings!L98="","NA",buildings!L98)</f>
        <v>NA</v>
      </c>
      <c r="M98" t="str">
        <f>IF(buildings!M98="","NA",buildings!M98)</f>
        <v>NA</v>
      </c>
      <c r="N98">
        <f>IF(buildings!N98="","NA",buildings!N98)</f>
        <v>215</v>
      </c>
      <c r="O98">
        <f>IF(buildings!O98="","NA",buildings!O98)</f>
        <v>1216</v>
      </c>
      <c r="P98">
        <f>IF(buildings!P98="","NA",buildings!P98)</f>
        <v>541</v>
      </c>
      <c r="Q98">
        <f>IF(buildings!Q98="","NA",buildings!Q98)</f>
        <v>48</v>
      </c>
      <c r="R98" t="str">
        <f>IF(buildings!R98="","NA",buildings!R98)</f>
        <v>NA</v>
      </c>
      <c r="S98" t="str">
        <f>IF(buildings!S98="","NA",buildings!S98)</f>
        <v>NA</v>
      </c>
      <c r="T98" t="str">
        <f>IF(buildings!T98="","NA",buildings!T98)</f>
        <v>NA</v>
      </c>
      <c r="U98">
        <f>IF(buildings!U98="","NA",buildings!U98)</f>
        <v>2</v>
      </c>
      <c r="V98" t="str">
        <f>IF(buildings!V98="","NA",buildings!V98)</f>
        <v>NA</v>
      </c>
      <c r="W98" t="str">
        <f>IF(buildings!W98="","NA",buildings!W98)</f>
        <v>NA</v>
      </c>
      <c r="X98" t="str">
        <f>IF(buildings!X98="","NA",buildings!X98)</f>
        <v>NA</v>
      </c>
      <c r="Y98" t="str">
        <f>IF(buildings!Y98="","NA",buildings!Y98)</f>
        <v>NA</v>
      </c>
      <c r="Z98" t="str">
        <f>IF(buildings!Z98="","NA",buildings!Z98)</f>
        <v>NA</v>
      </c>
      <c r="AA98" t="str">
        <f>IF(buildings!AA98="","NA",buildings!AA98)</f>
        <v>NA</v>
      </c>
      <c r="AB98">
        <f>IF(buildings!AB98="","NA",buildings!AB98)</f>
        <v>2</v>
      </c>
      <c r="AC98" t="str">
        <f>IF(buildings!AC98="","NA",buildings!AC98)</f>
        <v>NA</v>
      </c>
      <c r="AD98" t="str">
        <f>IF(buildings!AD98="","NA",buildings!AD98)</f>
        <v>NA</v>
      </c>
      <c r="AE98" t="str">
        <f>IF(buildings!AE98="","NA",buildings!AE98)</f>
        <v>NA</v>
      </c>
      <c r="AF98" t="str">
        <f>IF(buildings!AF98="","NA",buildings!AF98)</f>
        <v>NA</v>
      </c>
      <c r="AG98" t="str">
        <f>IF(buildings!AG98="","NA",buildings!AG98)</f>
        <v>NA</v>
      </c>
      <c r="AH98" t="str">
        <f>IF(buildings!AH98="","NA",buildings!AH98)</f>
        <v>NA</v>
      </c>
      <c r="AI98" t="str">
        <f>IF(buildings!AI98="","NA",buildings!AI98)</f>
        <v>NA</v>
      </c>
      <c r="AJ98" t="str">
        <f>IF(buildings!AJ98="","NA",buildings!AJ98)</f>
        <v>NA</v>
      </c>
      <c r="AK98" t="str">
        <f>IF(buildings!AK98="","NA",buildings!AK98)</f>
        <v>NA</v>
      </c>
      <c r="AL98" t="str">
        <f>IF(buildings!AL98="","NA",buildings!AL98)</f>
        <v>Brick Concrete</v>
      </c>
      <c r="AM98" t="str">
        <f>IF(buildings!AM98="","NA",buildings!AM98)</f>
        <v>NA</v>
      </c>
      <c r="AN98" t="str">
        <f>IF(buildings!AN98="","NA",buildings!AN98)</f>
        <v>residential, non-residential</v>
      </c>
      <c r="AO98" t="str">
        <f>IF(buildings!AO98="","NA",buildings!AO98)</f>
        <v>NA</v>
      </c>
      <c r="AP98" t="str">
        <f>IF(buildings!AP98="","NA",buildings!AP98)</f>
        <v>NULL</v>
      </c>
      <c r="AQ98" t="str">
        <f>IF(buildings!AQ98="","NA",buildings!AQ98)</f>
        <v>urban</v>
      </c>
      <c r="AR98" t="str">
        <f>IF(buildings!AR98="","NA",buildings!AR98)</f>
        <v>NA</v>
      </c>
      <c r="AS98" t="str">
        <f>IF(buildings!AS98="","NA",buildings!AS98)</f>
        <v>Huang, Tao; Shi, Feng; Tanikawa, Hiroki; Fei, Jinling; Han, Ji</v>
      </c>
      <c r="AT98">
        <f>IF(buildings!AT98="","NA",buildings!AT98)</f>
        <v>2013</v>
      </c>
      <c r="AU98" t="str">
        <f>IF(buildings!AU98="","NA",buildings!AU98)</f>
        <v>Materials demand and environmental impact of buildings construction and demolition in China based on dynamic material flow analysis</v>
      </c>
      <c r="AV98" t="str">
        <f>IF(buildings!AV98="","NA",buildings!AV98)</f>
        <v>Resources, Conservation and Recycling</v>
      </c>
      <c r="AW98" t="str">
        <f>IF(buildings!AW98="","NA",buildings!AW98)</f>
        <v>Copyright Elsevier</v>
      </c>
      <c r="AX98" t="str">
        <f>IF(buildings!AX98="","NA",buildings!AX98)</f>
        <v>10.1016/j.resconrec.2012.12.013</v>
      </c>
      <c r="AY98" t="str">
        <f>IF(buildings!AY98="","NA",buildings!AY98)</f>
        <v>https://doi.org/10.1016/j.resconrec.2012.12.013</v>
      </c>
      <c r="AZ98" t="str">
        <f>IF(buildings!AZ98="","NULL",buildings!AZ98)</f>
        <v>NULL</v>
      </c>
      <c r="BA98" t="str">
        <f>IF(buildings!BA98="","NULL",buildings!BA98)</f>
        <v>NULL</v>
      </c>
      <c r="BB98" t="str">
        <f>IF(buildings!BB98="","NULL",buildings!BB98)</f>
        <v>Considered "sand &amp; gravel" as "aggregate".</v>
      </c>
      <c r="BC98" t="str">
        <f>IF(buildings!BC98="","NULL",buildings!BC98)</f>
        <v>Table 3. Material intensity of various type buildings in China (kg/m2)</v>
      </c>
      <c r="BD98" t="str">
        <f>IF(buildings!BD98="","NULL",buildings!BD98)</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v>
      </c>
      <c r="BE98" t="str">
        <f>IF(buildings!BE98="","NULL",buildings!BE98)</f>
        <v>Heeren and Fishman</v>
      </c>
      <c r="BF98" t="str">
        <f>IF(buildings!BF98="","NULL",buildings!BF98)</f>
        <v>East_Asia</v>
      </c>
      <c r="BG98" t="str">
        <f>IF(buildings!BG98="","NULL",buildings!BG98)</f>
        <v>NA</v>
      </c>
      <c r="BH98">
        <f>IF(buildings!BH98="","NULL",buildings!BH98)</f>
        <v>3893</v>
      </c>
      <c r="BI98">
        <f>IF(buildings!BI98="","NULL",buildings!BI98)</f>
        <v>2753.6374999999998</v>
      </c>
      <c r="BJ98">
        <f>IF(buildings!BJ98="","NULL",buildings!BJ98)</f>
        <v>2854.4749999999999</v>
      </c>
      <c r="BK98">
        <f>IF(buildings!BK98="","NULL",buildings!BK98)</f>
        <v>791.95252500000004</v>
      </c>
      <c r="BL98">
        <f>IF(buildings!BL98="","NULL",buildings!BL98)</f>
        <v>860.37249999999995</v>
      </c>
      <c r="BM98">
        <f>IF(buildings!BM98="","NULL",buildings!BM98)</f>
        <v>9326410</v>
      </c>
      <c r="BN98">
        <f>IF(buildings!BN98="","NULL",buildings!BN98)</f>
        <v>981235</v>
      </c>
      <c r="BO98" t="str">
        <f>IF(buildings!BO98="","NULL",buildings!BO98)</f>
        <v>NA</v>
      </c>
      <c r="BP98">
        <f>IF(buildings!BP98="","NULL",buildings!BP98)</f>
        <v>1337752</v>
      </c>
      <c r="BQ98">
        <f>IF(buildings!BQ98="","NULL",buildings!BQ98)</f>
        <v>0.19400000000000001</v>
      </c>
      <c r="BR98">
        <f>IF(buildings!BR98="","NULL",buildings!BR98)</f>
        <v>0.49199999999999999</v>
      </c>
      <c r="BS98">
        <f>IF(buildings!BS98="","NULL",buildings!BS98)</f>
        <v>1690</v>
      </c>
      <c r="BT98">
        <f>IF(buildings!BT98="","NULL",buildings!BT98)</f>
        <v>10221</v>
      </c>
      <c r="BU98" t="str">
        <f>IF(buildings!BU98="","NULL",buildings!BU98)</f>
        <v>NULL</v>
      </c>
      <c r="BV98" t="str">
        <f>IF(buildings!BV98="","NULL",buildings!BV98)</f>
        <v>NULL</v>
      </c>
      <c r="BW98" t="str">
        <f>IF(buildings!BW98="","NULL",buildings!BW98)</f>
        <v>R32CHN</v>
      </c>
      <c r="BX98" t="str">
        <f>IF(buildings!BX98="","NULL",buildings!BX98)</f>
        <v>R5.2ASIA</v>
      </c>
      <c r="BY98" t="str">
        <f>IF(buildings!BY98="","NULL",buildings!BY98)</f>
        <v>NR_unspecified</v>
      </c>
      <c r="BZ98" t="str">
        <f>IF(buildings!BZ98="","NULL",buildings!BZ98)</f>
        <v>M_brick</v>
      </c>
      <c r="CA98" t="str">
        <f>IF(buildings!CA98="","NULL",buildings!CA98)</f>
        <v>Standard</v>
      </c>
      <c r="CB98" t="str">
        <f>IF(buildings!CB98="","NULL",buildings!CB98)</f>
        <v>sample/average/statistics</v>
      </c>
      <c r="CC98" t="str">
        <f>IF(buildings!CC98="","NULL",buildings!CC98)</f>
        <v>NR</v>
      </c>
      <c r="CD98" t="str">
        <f>IF(buildings!CD98="","NULL",buildings!CD98)</f>
        <v>M</v>
      </c>
      <c r="CE98" t="str">
        <f>IF(buildings!CE98="","NULL",buildings!CE98)</f>
        <v>ASIA_CHN</v>
      </c>
    </row>
    <row r="99" spans="1:83">
      <c r="A99">
        <f>IF(buildings!A99="","NA",buildings!A99)</f>
        <v>97</v>
      </c>
      <c r="B99" t="str">
        <f>IF(buildings!B99="","NA",buildings!B99)</f>
        <v>China</v>
      </c>
      <c r="C99" t="str">
        <f>IF(buildings!C99="","NA",buildings!C99)</f>
        <v>NA</v>
      </c>
      <c r="D99">
        <f>IF(buildings!D99="","NA",buildings!D99)</f>
        <v>1980</v>
      </c>
      <c r="E99">
        <f>IF(buildings!E99="","NA",buildings!E99)</f>
        <v>1989</v>
      </c>
      <c r="F99">
        <f>IF(buildings!F99="","NA",buildings!F99)</f>
        <v>43</v>
      </c>
      <c r="G99" t="str">
        <f>IF(buildings!G99="","NA",buildings!G99)</f>
        <v>NA</v>
      </c>
      <c r="H99" t="str">
        <f>IF(buildings!H99="","NA",buildings!H99)</f>
        <v>NA</v>
      </c>
      <c r="I99" t="str">
        <f>IF(buildings!I99="","NA",buildings!I99)</f>
        <v>NA</v>
      </c>
      <c r="J99">
        <f>IF(buildings!J99="","NA",buildings!J99)</f>
        <v>22</v>
      </c>
      <c r="K99" t="str">
        <f>IF(buildings!K99="","NA",buildings!K99)</f>
        <v>NA</v>
      </c>
      <c r="L99" t="str">
        <f>IF(buildings!L99="","NA",buildings!L99)</f>
        <v>NA</v>
      </c>
      <c r="M99" t="str">
        <f>IF(buildings!M99="","NA",buildings!M99)</f>
        <v>NA</v>
      </c>
      <c r="N99">
        <f>IF(buildings!N99="","NA",buildings!N99)</f>
        <v>320</v>
      </c>
      <c r="O99">
        <f>IF(buildings!O99="","NA",buildings!O99)</f>
        <v>1314</v>
      </c>
      <c r="P99">
        <f>IF(buildings!P99="","NA",buildings!P99)</f>
        <v>319</v>
      </c>
      <c r="Q99">
        <f>IF(buildings!Q99="","NA",buildings!Q99)</f>
        <v>28</v>
      </c>
      <c r="R99" t="str">
        <f>IF(buildings!R99="","NA",buildings!R99)</f>
        <v>NA</v>
      </c>
      <c r="S99" t="str">
        <f>IF(buildings!S99="","NA",buildings!S99)</f>
        <v>NA</v>
      </c>
      <c r="T99" t="str">
        <f>IF(buildings!T99="","NA",buildings!T99)</f>
        <v>NA</v>
      </c>
      <c r="U99">
        <f>IF(buildings!U99="","NA",buildings!U99)</f>
        <v>2</v>
      </c>
      <c r="V99" t="str">
        <f>IF(buildings!V99="","NA",buildings!V99)</f>
        <v>NA</v>
      </c>
      <c r="W99" t="str">
        <f>IF(buildings!W99="","NA",buildings!W99)</f>
        <v>NA</v>
      </c>
      <c r="X99" t="str">
        <f>IF(buildings!X99="","NA",buildings!X99)</f>
        <v>NA</v>
      </c>
      <c r="Y99" t="str">
        <f>IF(buildings!Y99="","NA",buildings!Y99)</f>
        <v>NA</v>
      </c>
      <c r="Z99" t="str">
        <f>IF(buildings!Z99="","NA",buildings!Z99)</f>
        <v>NA</v>
      </c>
      <c r="AA99" t="str">
        <f>IF(buildings!AA99="","NA",buildings!AA99)</f>
        <v>NA</v>
      </c>
      <c r="AB99">
        <f>IF(buildings!AB99="","NA",buildings!AB99)</f>
        <v>2</v>
      </c>
      <c r="AC99" t="str">
        <f>IF(buildings!AC99="","NA",buildings!AC99)</f>
        <v>NA</v>
      </c>
      <c r="AD99" t="str">
        <f>IF(buildings!AD99="","NA",buildings!AD99)</f>
        <v>NA</v>
      </c>
      <c r="AE99" t="str">
        <f>IF(buildings!AE99="","NA",buildings!AE99)</f>
        <v>NA</v>
      </c>
      <c r="AF99" t="str">
        <f>IF(buildings!AF99="","NA",buildings!AF99)</f>
        <v>NA</v>
      </c>
      <c r="AG99" t="str">
        <f>IF(buildings!AG99="","NA",buildings!AG99)</f>
        <v>NA</v>
      </c>
      <c r="AH99" t="str">
        <f>IF(buildings!AH99="","NA",buildings!AH99)</f>
        <v>NA</v>
      </c>
      <c r="AI99" t="str">
        <f>IF(buildings!AI99="","NA",buildings!AI99)</f>
        <v>NA</v>
      </c>
      <c r="AJ99" t="str">
        <f>IF(buildings!AJ99="","NA",buildings!AJ99)</f>
        <v>NA</v>
      </c>
      <c r="AK99" t="str">
        <f>IF(buildings!AK99="","NA",buildings!AK99)</f>
        <v>NA</v>
      </c>
      <c r="AL99" t="str">
        <f>IF(buildings!AL99="","NA",buildings!AL99)</f>
        <v>Reinforced Concrete</v>
      </c>
      <c r="AM99" t="str">
        <f>IF(buildings!AM99="","NA",buildings!AM99)</f>
        <v>NA</v>
      </c>
      <c r="AN99" t="str">
        <f>IF(buildings!AN99="","NA",buildings!AN99)</f>
        <v>residential, non-residential</v>
      </c>
      <c r="AO99" t="str">
        <f>IF(buildings!AO99="","NA",buildings!AO99)</f>
        <v>NA</v>
      </c>
      <c r="AP99" t="str">
        <f>IF(buildings!AP99="","NA",buildings!AP99)</f>
        <v>NULL</v>
      </c>
      <c r="AQ99" t="str">
        <f>IF(buildings!AQ99="","NA",buildings!AQ99)</f>
        <v>urban</v>
      </c>
      <c r="AR99" t="str">
        <f>IF(buildings!AR99="","NA",buildings!AR99)</f>
        <v>NA</v>
      </c>
      <c r="AS99" t="str">
        <f>IF(buildings!AS99="","NA",buildings!AS99)</f>
        <v>Huang, Tao; Shi, Feng; Tanikawa, Hiroki; Fei, Jinling; Han, Ji</v>
      </c>
      <c r="AT99">
        <f>IF(buildings!AT99="","NA",buildings!AT99)</f>
        <v>2013</v>
      </c>
      <c r="AU99" t="str">
        <f>IF(buildings!AU99="","NA",buildings!AU99)</f>
        <v>Materials demand and environmental impact of buildings construction and demolition in China based on dynamic material flow analysis</v>
      </c>
      <c r="AV99" t="str">
        <f>IF(buildings!AV99="","NA",buildings!AV99)</f>
        <v>Resources, Conservation and Recycling</v>
      </c>
      <c r="AW99" t="str">
        <f>IF(buildings!AW99="","NA",buildings!AW99)</f>
        <v>Copyright Elsevier</v>
      </c>
      <c r="AX99" t="str">
        <f>IF(buildings!AX99="","NA",buildings!AX99)</f>
        <v>10.1016/j.resconrec.2012.12.013</v>
      </c>
      <c r="AY99" t="str">
        <f>IF(buildings!AY99="","NA",buildings!AY99)</f>
        <v>https://doi.org/10.1016/j.resconrec.2012.12.013</v>
      </c>
      <c r="AZ99" t="str">
        <f>IF(buildings!AZ99="","NULL",buildings!AZ99)</f>
        <v>NULL</v>
      </c>
      <c r="BA99" t="str">
        <f>IF(buildings!BA99="","NULL",buildings!BA99)</f>
        <v>NULL</v>
      </c>
      <c r="BB99" t="str">
        <f>IF(buildings!BB99="","NULL",buildings!BB99)</f>
        <v>Considered "sand &amp; gravel" as "aggregate".</v>
      </c>
      <c r="BC99" t="str">
        <f>IF(buildings!BC99="","NULL",buildings!BC99)</f>
        <v>Table 3. Material intensity of various type buildings in China (kg/m2)</v>
      </c>
      <c r="BD99" t="str">
        <f>IF(buildings!BD99="","NULL",buildings!BD99)</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99" t="str">
        <f>IF(buildings!BE99="","NULL",buildings!BE99)</f>
        <v>Heeren and Fishman</v>
      </c>
      <c r="BF99" t="str">
        <f>IF(buildings!BF99="","NULL",buildings!BF99)</f>
        <v>East_Asia</v>
      </c>
      <c r="BG99" t="str">
        <f>IF(buildings!BG99="","NULL",buildings!BG99)</f>
        <v>NA</v>
      </c>
      <c r="BH99">
        <f>IF(buildings!BH99="","NULL",buildings!BH99)</f>
        <v>3893</v>
      </c>
      <c r="BI99">
        <f>IF(buildings!BI99="","NULL",buildings!BI99)</f>
        <v>2753.6374999999998</v>
      </c>
      <c r="BJ99">
        <f>IF(buildings!BJ99="","NULL",buildings!BJ99)</f>
        <v>2502.9699999999998</v>
      </c>
      <c r="BK99">
        <f>IF(buildings!BK99="","NULL",buildings!BK99)</f>
        <v>791.95252500000004</v>
      </c>
      <c r="BL99">
        <f>IF(buildings!BL99="","NULL",buildings!BL99)</f>
        <v>815.68</v>
      </c>
      <c r="BM99">
        <f>IF(buildings!BM99="","NULL",buildings!BM99)</f>
        <v>9326410</v>
      </c>
      <c r="BN99">
        <f>IF(buildings!BN99="","NULL",buildings!BN99)</f>
        <v>981235</v>
      </c>
      <c r="BO99" t="str">
        <f>IF(buildings!BO99="","NULL",buildings!BO99)</f>
        <v>NA</v>
      </c>
      <c r="BP99">
        <f>IF(buildings!BP99="","NULL",buildings!BP99)</f>
        <v>1135185</v>
      </c>
      <c r="BQ99">
        <f>IF(buildings!BQ99="","NULL",buildings!BQ99)</f>
        <v>0.19400000000000001</v>
      </c>
      <c r="BR99">
        <f>IF(buildings!BR99="","NULL",buildings!BR99)</f>
        <v>0.26400000000000001</v>
      </c>
      <c r="BS99">
        <f>IF(buildings!BS99="","NULL",buildings!BS99)</f>
        <v>1690</v>
      </c>
      <c r="BT99">
        <f>IF(buildings!BT99="","NULL",buildings!BT99)</f>
        <v>2460</v>
      </c>
      <c r="BU99" t="str">
        <f>IF(buildings!BU99="","NULL",buildings!BU99)</f>
        <v>NULL</v>
      </c>
      <c r="BV99" t="str">
        <f>IF(buildings!BV99="","NULL",buildings!BV99)</f>
        <v>NULL</v>
      </c>
      <c r="BW99" t="str">
        <f>IF(buildings!BW99="","NULL",buildings!BW99)</f>
        <v>R32CHN</v>
      </c>
      <c r="BX99" t="str">
        <f>IF(buildings!BX99="","NULL",buildings!BX99)</f>
        <v>R5.2ASIA</v>
      </c>
      <c r="BY99" t="str">
        <f>IF(buildings!BY99="","NULL",buildings!BY99)</f>
        <v>NR_unspecified</v>
      </c>
      <c r="BZ99" t="str">
        <f>IF(buildings!BZ99="","NULL",buildings!BZ99)</f>
        <v>RC_unspecified</v>
      </c>
      <c r="CA99" t="str">
        <f>IF(buildings!CA99="","NULL",buildings!CA99)</f>
        <v>Standard</v>
      </c>
      <c r="CB99" t="str">
        <f>IF(buildings!CB99="","NULL",buildings!CB99)</f>
        <v>sample/average/statistics</v>
      </c>
      <c r="CC99" t="str">
        <f>IF(buildings!CC99="","NULL",buildings!CC99)</f>
        <v>NR</v>
      </c>
      <c r="CD99" t="str">
        <f>IF(buildings!CD99="","NULL",buildings!CD99)</f>
        <v>C</v>
      </c>
      <c r="CE99" t="str">
        <f>IF(buildings!CE99="","NULL",buildings!CE99)</f>
        <v>ASIA_CHN</v>
      </c>
    </row>
    <row r="100" spans="1:83">
      <c r="A100">
        <f>IF(buildings!A100="","NA",buildings!A100)</f>
        <v>98</v>
      </c>
      <c r="B100" t="str">
        <f>IF(buildings!B100="","NA",buildings!B100)</f>
        <v>China</v>
      </c>
      <c r="C100" t="str">
        <f>IF(buildings!C100="","NA",buildings!C100)</f>
        <v>NA</v>
      </c>
      <c r="D100">
        <f>IF(buildings!D100="","NA",buildings!D100)</f>
        <v>1990</v>
      </c>
      <c r="E100">
        <f>IF(buildings!E100="","NA",buildings!E100)</f>
        <v>2010</v>
      </c>
      <c r="F100">
        <f>IF(buildings!F100="","NA",buildings!F100)</f>
        <v>80</v>
      </c>
      <c r="G100" t="str">
        <f>IF(buildings!G100="","NA",buildings!G100)</f>
        <v>NA</v>
      </c>
      <c r="H100" t="str">
        <f>IF(buildings!H100="","NA",buildings!H100)</f>
        <v>NA</v>
      </c>
      <c r="I100" t="str">
        <f>IF(buildings!I100="","NA",buildings!I100)</f>
        <v>NA</v>
      </c>
      <c r="J100">
        <f>IF(buildings!J100="","NA",buildings!J100)</f>
        <v>27</v>
      </c>
      <c r="K100" t="str">
        <f>IF(buildings!K100="","NA",buildings!K100)</f>
        <v>NA</v>
      </c>
      <c r="L100" t="str">
        <f>IF(buildings!L100="","NA",buildings!L100)</f>
        <v>NA</v>
      </c>
      <c r="M100" t="str">
        <f>IF(buildings!M100="","NA",buildings!M100)</f>
        <v>NA</v>
      </c>
      <c r="N100">
        <f>IF(buildings!N100="","NA",buildings!N100)</f>
        <v>418</v>
      </c>
      <c r="O100">
        <f>IF(buildings!O100="","NA",buildings!O100)</f>
        <v>1438</v>
      </c>
      <c r="P100">
        <f>IF(buildings!P100="","NA",buildings!P100)</f>
        <v>234</v>
      </c>
      <c r="Q100">
        <f>IF(buildings!Q100="","NA",buildings!Q100)</f>
        <v>28</v>
      </c>
      <c r="R100" t="str">
        <f>IF(buildings!R100="","NA",buildings!R100)</f>
        <v>NA</v>
      </c>
      <c r="S100" t="str">
        <f>IF(buildings!S100="","NA",buildings!S100)</f>
        <v>NA</v>
      </c>
      <c r="T100" t="str">
        <f>IF(buildings!T100="","NA",buildings!T100)</f>
        <v>NA</v>
      </c>
      <c r="U100">
        <f>IF(buildings!U100="","NA",buildings!U100)</f>
        <v>2</v>
      </c>
      <c r="V100" t="str">
        <f>IF(buildings!V100="","NA",buildings!V100)</f>
        <v>NA</v>
      </c>
      <c r="W100" t="str">
        <f>IF(buildings!W100="","NA",buildings!W100)</f>
        <v>NA</v>
      </c>
      <c r="X100" t="str">
        <f>IF(buildings!X100="","NA",buildings!X100)</f>
        <v>NA</v>
      </c>
      <c r="Y100" t="str">
        <f>IF(buildings!Y100="","NA",buildings!Y100)</f>
        <v>NA</v>
      </c>
      <c r="Z100" t="str">
        <f>IF(buildings!Z100="","NA",buildings!Z100)</f>
        <v>NA</v>
      </c>
      <c r="AA100" t="str">
        <f>IF(buildings!AA100="","NA",buildings!AA100)</f>
        <v>NA</v>
      </c>
      <c r="AB100">
        <f>IF(buildings!AB100="","NA",buildings!AB100)</f>
        <v>2</v>
      </c>
      <c r="AC100" t="str">
        <f>IF(buildings!AC100="","NA",buildings!AC100)</f>
        <v>NA</v>
      </c>
      <c r="AD100" t="str">
        <f>IF(buildings!AD100="","NA",buildings!AD100)</f>
        <v>NA</v>
      </c>
      <c r="AE100" t="str">
        <f>IF(buildings!AE100="","NA",buildings!AE100)</f>
        <v>NA</v>
      </c>
      <c r="AF100" t="str">
        <f>IF(buildings!AF100="","NA",buildings!AF100)</f>
        <v>NA</v>
      </c>
      <c r="AG100" t="str">
        <f>IF(buildings!AG100="","NA",buildings!AG100)</f>
        <v>NA</v>
      </c>
      <c r="AH100" t="str">
        <f>IF(buildings!AH100="","NA",buildings!AH100)</f>
        <v>NA</v>
      </c>
      <c r="AI100" t="str">
        <f>IF(buildings!AI100="","NA",buildings!AI100)</f>
        <v>NA</v>
      </c>
      <c r="AJ100" t="str">
        <f>IF(buildings!AJ100="","NA",buildings!AJ100)</f>
        <v>NA</v>
      </c>
      <c r="AK100" t="str">
        <f>IF(buildings!AK100="","NA",buildings!AK100)</f>
        <v>NA</v>
      </c>
      <c r="AL100" t="str">
        <f>IF(buildings!AL100="","NA",buildings!AL100)</f>
        <v>Reinforced Concrete</v>
      </c>
      <c r="AM100" t="str">
        <f>IF(buildings!AM100="","NA",buildings!AM100)</f>
        <v>NA</v>
      </c>
      <c r="AN100" t="str">
        <f>IF(buildings!AN100="","NA",buildings!AN100)</f>
        <v>residential, non-residential</v>
      </c>
      <c r="AO100" t="str">
        <f>IF(buildings!AO100="","NA",buildings!AO100)</f>
        <v>NA</v>
      </c>
      <c r="AP100" t="str">
        <f>IF(buildings!AP100="","NA",buildings!AP100)</f>
        <v>NULL</v>
      </c>
      <c r="AQ100" t="str">
        <f>IF(buildings!AQ100="","NA",buildings!AQ100)</f>
        <v>urban</v>
      </c>
      <c r="AR100" t="str">
        <f>IF(buildings!AR100="","NA",buildings!AR100)</f>
        <v>NA</v>
      </c>
      <c r="AS100" t="str">
        <f>IF(buildings!AS100="","NA",buildings!AS100)</f>
        <v>Huang, Tao; Shi, Feng; Tanikawa, Hiroki; Fei, Jinling; Han, Ji</v>
      </c>
      <c r="AT100">
        <f>IF(buildings!AT100="","NA",buildings!AT100)</f>
        <v>2013</v>
      </c>
      <c r="AU100" t="str">
        <f>IF(buildings!AU100="","NA",buildings!AU100)</f>
        <v>Materials demand and environmental impact of buildings construction and demolition in China based on dynamic material flow analysis</v>
      </c>
      <c r="AV100" t="str">
        <f>IF(buildings!AV100="","NA",buildings!AV100)</f>
        <v>Resources, Conservation and Recycling</v>
      </c>
      <c r="AW100" t="str">
        <f>IF(buildings!AW100="","NA",buildings!AW100)</f>
        <v>Copyright Elsevier</v>
      </c>
      <c r="AX100" t="str">
        <f>IF(buildings!AX100="","NA",buildings!AX100)</f>
        <v>10.1016/j.resconrec.2012.12.013</v>
      </c>
      <c r="AY100" t="str">
        <f>IF(buildings!AY100="","NA",buildings!AY100)</f>
        <v>https://doi.org/10.1016/j.resconrec.2012.12.013</v>
      </c>
      <c r="AZ100" t="str">
        <f>IF(buildings!AZ100="","NULL",buildings!AZ100)</f>
        <v>NULL</v>
      </c>
      <c r="BA100" t="str">
        <f>IF(buildings!BA100="","NULL",buildings!BA100)</f>
        <v>NULL</v>
      </c>
      <c r="BB100" t="str">
        <f>IF(buildings!BB100="","NULL",buildings!BB100)</f>
        <v>Considered "sand &amp; gravel" as "aggregate".</v>
      </c>
      <c r="BC100" t="str">
        <f>IF(buildings!BC100="","NULL",buildings!BC100)</f>
        <v>Table 3. Material intensity of various type buildings in China (kg/m2)</v>
      </c>
      <c r="BD100" t="str">
        <f>IF(buildings!BD100="","NULL",buildings!BD100)</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v>
      </c>
      <c r="BE100" t="str">
        <f>IF(buildings!BE100="","NULL",buildings!BE100)</f>
        <v>Heeren and Fishman</v>
      </c>
      <c r="BF100" t="str">
        <f>IF(buildings!BF100="","NULL",buildings!BF100)</f>
        <v>East_Asia</v>
      </c>
      <c r="BG100" t="str">
        <f>IF(buildings!BG100="","NULL",buildings!BG100)</f>
        <v>NA</v>
      </c>
      <c r="BH100">
        <f>IF(buildings!BH100="","NULL",buildings!BH100)</f>
        <v>3893</v>
      </c>
      <c r="BI100">
        <f>IF(buildings!BI100="","NULL",buildings!BI100)</f>
        <v>2502.9699999999998</v>
      </c>
      <c r="BJ100">
        <f>IF(buildings!BJ100="","NULL",buildings!BJ100)</f>
        <v>2854.4749999999999</v>
      </c>
      <c r="BK100">
        <f>IF(buildings!BK100="","NULL",buildings!BK100)</f>
        <v>815.68</v>
      </c>
      <c r="BL100">
        <f>IF(buildings!BL100="","NULL",buildings!BL100)</f>
        <v>860.37249999999995</v>
      </c>
      <c r="BM100">
        <f>IF(buildings!BM100="","NULL",buildings!BM100)</f>
        <v>9326410</v>
      </c>
      <c r="BN100">
        <f>IF(buildings!BN100="","NULL",buildings!BN100)</f>
        <v>1135185</v>
      </c>
      <c r="BO100" t="str">
        <f>IF(buildings!BO100="","NULL",buildings!BO100)</f>
        <v>NA</v>
      </c>
      <c r="BP100">
        <f>IF(buildings!BP100="","NULL",buildings!BP100)</f>
        <v>1337752</v>
      </c>
      <c r="BQ100">
        <f>IF(buildings!BQ100="","NULL",buildings!BQ100)</f>
        <v>0.26400000000000001</v>
      </c>
      <c r="BR100">
        <f>IF(buildings!BR100="","NULL",buildings!BR100)</f>
        <v>0.49199999999999999</v>
      </c>
      <c r="BS100">
        <f>IF(buildings!BS100="","NULL",buildings!BS100)</f>
        <v>2460</v>
      </c>
      <c r="BT100">
        <f>IF(buildings!BT100="","NULL",buildings!BT100)</f>
        <v>10221</v>
      </c>
      <c r="BU100" t="str">
        <f>IF(buildings!BU100="","NULL",buildings!BU100)</f>
        <v>NULL</v>
      </c>
      <c r="BV100" t="str">
        <f>IF(buildings!BV100="","NULL",buildings!BV100)</f>
        <v>NULL</v>
      </c>
      <c r="BW100" t="str">
        <f>IF(buildings!BW100="","NULL",buildings!BW100)</f>
        <v>R32CHN</v>
      </c>
      <c r="BX100" t="str">
        <f>IF(buildings!BX100="","NULL",buildings!BX100)</f>
        <v>R5.2ASIA</v>
      </c>
      <c r="BY100" t="str">
        <f>IF(buildings!BY100="","NULL",buildings!BY100)</f>
        <v>NR_unspecified</v>
      </c>
      <c r="BZ100" t="str">
        <f>IF(buildings!BZ100="","NULL",buildings!BZ100)</f>
        <v>RC_unspecified</v>
      </c>
      <c r="CA100" t="str">
        <f>IF(buildings!CA100="","NULL",buildings!CA100)</f>
        <v>Standard</v>
      </c>
      <c r="CB100" t="str">
        <f>IF(buildings!CB100="","NULL",buildings!CB100)</f>
        <v>sample/average/statistics</v>
      </c>
      <c r="CC100" t="str">
        <f>IF(buildings!CC100="","NULL",buildings!CC100)</f>
        <v>NR</v>
      </c>
      <c r="CD100" t="str">
        <f>IF(buildings!CD100="","NULL",buildings!CD100)</f>
        <v>C</v>
      </c>
      <c r="CE100" t="str">
        <f>IF(buildings!CE100="","NULL",buildings!CE100)</f>
        <v>ASIA_CHN</v>
      </c>
    </row>
    <row r="101" spans="1:83">
      <c r="A101">
        <f>IF(buildings!A101="","NA",buildings!A101)</f>
        <v>99</v>
      </c>
      <c r="B101" t="str">
        <f>IF(buildings!B101="","NA",buildings!B101)</f>
        <v>China</v>
      </c>
      <c r="C101" t="str">
        <f>IF(buildings!C101="","NA",buildings!C101)</f>
        <v>NA</v>
      </c>
      <c r="D101">
        <f>IF(buildings!D101="","NA",buildings!D101)</f>
        <v>1950</v>
      </c>
      <c r="E101">
        <f>IF(buildings!E101="","NA",buildings!E101)</f>
        <v>2010</v>
      </c>
      <c r="F101">
        <f>IF(buildings!F101="","NA",buildings!F101)</f>
        <v>0.09</v>
      </c>
      <c r="G101" t="str">
        <f>IF(buildings!G101="","NA",buildings!G101)</f>
        <v>NA</v>
      </c>
      <c r="H101" t="str">
        <f>IF(buildings!H101="","NA",buildings!H101)</f>
        <v>NA</v>
      </c>
      <c r="I101" t="str">
        <f>IF(buildings!I101="","NA",buildings!I101)</f>
        <v>NA</v>
      </c>
      <c r="J101">
        <f>IF(buildings!J101="","NA",buildings!J101)</f>
        <v>86</v>
      </c>
      <c r="K101" t="str">
        <f>IF(buildings!K101="","NA",buildings!K101)</f>
        <v>NA</v>
      </c>
      <c r="L101" t="str">
        <f>IF(buildings!L101="","NA",buildings!L101)</f>
        <v>NA</v>
      </c>
      <c r="M101" t="str">
        <f>IF(buildings!M101="","NA",buildings!M101)</f>
        <v>NA</v>
      </c>
      <c r="N101" t="str">
        <f>IF(buildings!N101="","NA",buildings!N101)</f>
        <v>NA</v>
      </c>
      <c r="O101" t="str">
        <f>IF(buildings!O101="","NA",buildings!O101)</f>
        <v>NA</v>
      </c>
      <c r="P101" t="str">
        <f>IF(buildings!P101="","NA",buildings!P101)</f>
        <v>NA</v>
      </c>
      <c r="Q101" t="str">
        <f>IF(buildings!Q101="","NA",buildings!Q101)</f>
        <v>NA</v>
      </c>
      <c r="R101" t="str">
        <f>IF(buildings!R101="","NA",buildings!R101)</f>
        <v>NA</v>
      </c>
      <c r="S101" t="str">
        <f>IF(buildings!S101="","NA",buildings!S101)</f>
        <v>NA</v>
      </c>
      <c r="T101" t="str">
        <f>IF(buildings!T101="","NA",buildings!T101)</f>
        <v>NA</v>
      </c>
      <c r="U101" t="str">
        <f>IF(buildings!U101="","NA",buildings!U101)</f>
        <v>NA</v>
      </c>
      <c r="V101" t="str">
        <f>IF(buildings!V101="","NA",buildings!V101)</f>
        <v>NA</v>
      </c>
      <c r="W101" t="str">
        <f>IF(buildings!W101="","NA",buildings!W101)</f>
        <v>NA</v>
      </c>
      <c r="X101" t="str">
        <f>IF(buildings!X101="","NA",buildings!X101)</f>
        <v>NA</v>
      </c>
      <c r="Y101" t="str">
        <f>IF(buildings!Y101="","NA",buildings!Y101)</f>
        <v>NA</v>
      </c>
      <c r="Z101" t="str">
        <f>IF(buildings!Z101="","NA",buildings!Z101)</f>
        <v>NA</v>
      </c>
      <c r="AA101" t="str">
        <f>IF(buildings!AA101="","NA",buildings!AA101)</f>
        <v>NA</v>
      </c>
      <c r="AB101">
        <f>IF(buildings!AB101="","NA",buildings!AB101)</f>
        <v>0.13</v>
      </c>
      <c r="AC101" t="str">
        <f>IF(buildings!AC101="","NA",buildings!AC101)</f>
        <v>NA</v>
      </c>
      <c r="AD101" t="str">
        <f>IF(buildings!AD101="","NA",buildings!AD101)</f>
        <v>NA</v>
      </c>
      <c r="AE101" t="str">
        <f>IF(buildings!AE101="","NA",buildings!AE101)</f>
        <v>NA</v>
      </c>
      <c r="AF101" t="str">
        <f>IF(buildings!AF101="","NA",buildings!AF101)</f>
        <v>NA</v>
      </c>
      <c r="AG101" t="str">
        <f>IF(buildings!AG101="","NA",buildings!AG101)</f>
        <v>NA</v>
      </c>
      <c r="AH101" t="str">
        <f>IF(buildings!AH101="","NA",buildings!AH101)</f>
        <v>NA</v>
      </c>
      <c r="AI101" t="str">
        <f>IF(buildings!AI101="","NA",buildings!AI101)</f>
        <v>NA</v>
      </c>
      <c r="AJ101" t="str">
        <f>IF(buildings!AJ101="","NA",buildings!AJ101)</f>
        <v>NA</v>
      </c>
      <c r="AK101" t="str">
        <f>IF(buildings!AK101="","NA",buildings!AK101)</f>
        <v>NA</v>
      </c>
      <c r="AL101" t="str">
        <f>IF(buildings!AL101="","NA",buildings!AL101)</f>
        <v>Adobe-wood</v>
      </c>
      <c r="AM101" t="str">
        <f>IF(buildings!AM101="","NA",buildings!AM101)</f>
        <v>NA</v>
      </c>
      <c r="AN101" t="str">
        <f>IF(buildings!AN101="","NA",buildings!AN101)</f>
        <v>NA</v>
      </c>
      <c r="AO101" t="str">
        <f>IF(buildings!AO101="","NA",buildings!AO101)</f>
        <v>NA</v>
      </c>
      <c r="AP101" t="str">
        <f>IF(buildings!AP101="","NA",buildings!AP101)</f>
        <v>NULL</v>
      </c>
      <c r="AQ101" t="str">
        <f>IF(buildings!AQ101="","NA",buildings!AQ101)</f>
        <v>rural</v>
      </c>
      <c r="AR101" t="str">
        <f>IF(buildings!AR101="","NA",buildings!AR101)</f>
        <v>NA</v>
      </c>
      <c r="AS101" t="str">
        <f>IF(buildings!AS101="","NA",buildings!AS101)</f>
        <v>Huang, Tao; Shi, Feng; Tanikawa, Hiroki; Fei, Jinling; Han, Ji</v>
      </c>
      <c r="AT101">
        <f>IF(buildings!AT101="","NA",buildings!AT101)</f>
        <v>2013</v>
      </c>
      <c r="AU101" t="str">
        <f>IF(buildings!AU101="","NA",buildings!AU101)</f>
        <v>Materials demand and environmental impact of buildings construction and demolition in China based on dynamic material flow analysis</v>
      </c>
      <c r="AV101" t="str">
        <f>IF(buildings!AV101="","NA",buildings!AV101)</f>
        <v>Resources, Conservation and Recycling</v>
      </c>
      <c r="AW101" t="str">
        <f>IF(buildings!AW101="","NA",buildings!AW101)</f>
        <v>Copyright Elsevier</v>
      </c>
      <c r="AX101" t="str">
        <f>IF(buildings!AX101="","NA",buildings!AX101)</f>
        <v>10.1016/j.resconrec.2012.12.013</v>
      </c>
      <c r="AY101" t="str">
        <f>IF(buildings!AY101="","NA",buildings!AY101)</f>
        <v>https://doi.org/10.1016/j.resconrec.2012.12.013</v>
      </c>
      <c r="AZ101" t="str">
        <f>IF(buildings!AZ101="","NULL",buildings!AZ101)</f>
        <v>NULL</v>
      </c>
      <c r="BA101" t="str">
        <f>IF(buildings!BA101="","NULL",buildings!BA101)</f>
        <v>NULL</v>
      </c>
      <c r="BB101" t="str">
        <f>IF(buildings!BB101="","NULL",buildings!BB101)</f>
        <v>Considered "sand &amp; gravel" as "aggregate".</v>
      </c>
      <c r="BC101" t="str">
        <f>IF(buildings!BC101="","NULL",buildings!BC101)</f>
        <v>Rural Adobe-wood. Table 3. Material intensity of various type buildings in China (kg/m2)</v>
      </c>
      <c r="BD101" t="str">
        <f>IF(buildings!BD101="","NULL",buildings!BD101)</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2050, Data: https://www.rug.nl/ggdc/historicaldevelopment/maddison/releases/maddison-project-database-2018. GDP: GDP in 2016, Data: https://esa.un.org/unpd/wup/Download, Urbanization_rate_2018.xls. Human Development Index: Not collected.</v>
      </c>
      <c r="BE101" t="str">
        <f>IF(buildings!BE101="","NULL",buildings!BE101)</f>
        <v>Heeren and Fishman</v>
      </c>
      <c r="BF101" t="str">
        <f>IF(buildings!BF101="","NULL",buildings!BF101)</f>
        <v>East_Asia</v>
      </c>
      <c r="BG101" t="str">
        <f>IF(buildings!BG101="","NULL",buildings!BG101)</f>
        <v>NA</v>
      </c>
      <c r="BH101">
        <f>IF(buildings!BH101="","NULL",buildings!BH101)</f>
        <v>3893</v>
      </c>
      <c r="BI101">
        <f>IF(buildings!BI101="","NULL",buildings!BI101)</f>
        <v>2675.65</v>
      </c>
      <c r="BJ101">
        <f>IF(buildings!BJ101="","NULL",buildings!BJ101)</f>
        <v>2651.88</v>
      </c>
      <c r="BK101">
        <f>IF(buildings!BK101="","NULL",buildings!BK101)</f>
        <v>928.40002500000003</v>
      </c>
      <c r="BL101">
        <f>IF(buildings!BL101="","NULL",buildings!BL101)</f>
        <v>934.40997500000003</v>
      </c>
      <c r="BM101">
        <f>IF(buildings!BM101="","NULL",buildings!BM101)</f>
        <v>9326410</v>
      </c>
      <c r="BN101">
        <f>IF(buildings!BN101="","NULL",buildings!BN101)</f>
        <v>546815</v>
      </c>
      <c r="BO101" t="str">
        <f>IF(buildings!BO101="","NULL",buildings!BO101)</f>
        <v>NA</v>
      </c>
      <c r="BP101">
        <f>IF(buildings!BP101="","NULL",buildings!BP101)</f>
        <v>1372860</v>
      </c>
      <c r="BQ101">
        <f>IF(buildings!BQ101="","NULL",buildings!BQ101)</f>
        <v>0.11799999999999999</v>
      </c>
      <c r="BR101">
        <f>IF(buildings!BR101="","NULL",buildings!BR101)</f>
        <v>0.8</v>
      </c>
      <c r="BS101">
        <f>IF(buildings!BS101="","NULL",buildings!BS101)</f>
        <v>757</v>
      </c>
      <c r="BT101">
        <f>IF(buildings!BT101="","NULL",buildings!BT101)</f>
        <v>12320</v>
      </c>
      <c r="BU101" t="str">
        <f>IF(buildings!BU101="","NULL",buildings!BU101)</f>
        <v>NULL</v>
      </c>
      <c r="BV101" t="str">
        <f>IF(buildings!BV101="","NULL",buildings!BV101)</f>
        <v>NULL</v>
      </c>
      <c r="BW101" t="str">
        <f>IF(buildings!BW101="","NULL",buildings!BW101)</f>
        <v>R32CHN</v>
      </c>
      <c r="BX101" t="str">
        <f>IF(buildings!BX101="","NULL",buildings!BX101)</f>
        <v>R5.2ASIA</v>
      </c>
      <c r="BY101" t="str">
        <f>IF(buildings!BY101="","NULL",buildings!BY101)</f>
        <v>Unspecified</v>
      </c>
      <c r="BZ101" t="str">
        <f>IF(buildings!BZ101="","NULL",buildings!BZ101)</f>
        <v>M_adobe_mud</v>
      </c>
      <c r="CA101" t="str">
        <f>IF(buildings!CA101="","NULL",buildings!CA101)</f>
        <v>Standard</v>
      </c>
      <c r="CB101" t="str">
        <f>IF(buildings!CB101="","NULL",buildings!CB101)</f>
        <v>sample/average/statistics</v>
      </c>
      <c r="CC101" t="str">
        <f>IF(buildings!CC101="","NULL",buildings!CC101)</f>
        <v>UN</v>
      </c>
      <c r="CD101" t="str">
        <f>IF(buildings!CD101="","NULL",buildings!CD101)</f>
        <v>M</v>
      </c>
      <c r="CE101" t="str">
        <f>IF(buildings!CE101="","NULL",buildings!CE101)</f>
        <v>ASIA_CHN</v>
      </c>
    </row>
    <row r="102" spans="1:83">
      <c r="A102">
        <f>IF(buildings!A102="","NA",buildings!A102)</f>
        <v>100</v>
      </c>
      <c r="B102" t="str">
        <f>IF(buildings!B102="","NA",buildings!B102)</f>
        <v>China</v>
      </c>
      <c r="C102" t="str">
        <f>IF(buildings!C102="","NA",buildings!C102)</f>
        <v>NA</v>
      </c>
      <c r="D102">
        <f>IF(buildings!D102="","NA",buildings!D102)</f>
        <v>1950</v>
      </c>
      <c r="E102">
        <f>IF(buildings!E102="","NA",buildings!E102)</f>
        <v>2010</v>
      </c>
      <c r="F102">
        <f>IF(buildings!F102="","NA",buildings!F102)</f>
        <v>10</v>
      </c>
      <c r="G102" t="str">
        <f>IF(buildings!G102="","NA",buildings!G102)</f>
        <v>NA</v>
      </c>
      <c r="H102" t="str">
        <f>IF(buildings!H102="","NA",buildings!H102)</f>
        <v>NA</v>
      </c>
      <c r="I102" t="str">
        <f>IF(buildings!I102="","NA",buildings!I102)</f>
        <v>NA</v>
      </c>
      <c r="J102">
        <f>IF(buildings!J102="","NA",buildings!J102)</f>
        <v>107</v>
      </c>
      <c r="K102" t="str">
        <f>IF(buildings!K102="","NA",buildings!K102)</f>
        <v>NA</v>
      </c>
      <c r="L102" t="str">
        <f>IF(buildings!L102="","NA",buildings!L102)</f>
        <v>NA</v>
      </c>
      <c r="M102" t="str">
        <f>IF(buildings!M102="","NA",buildings!M102)</f>
        <v>NA</v>
      </c>
      <c r="N102">
        <f>IF(buildings!N102="","NA",buildings!N102)</f>
        <v>112</v>
      </c>
      <c r="O102">
        <f>IF(buildings!O102="","NA",buildings!O102)</f>
        <v>977</v>
      </c>
      <c r="P102">
        <f>IF(buildings!P102="","NA",buildings!P102)</f>
        <v>855</v>
      </c>
      <c r="Q102">
        <f>IF(buildings!Q102="","NA",buildings!Q102)</f>
        <v>18</v>
      </c>
      <c r="R102" t="str">
        <f>IF(buildings!R102="","NA",buildings!R102)</f>
        <v>NA</v>
      </c>
      <c r="S102" t="str">
        <f>IF(buildings!S102="","NA",buildings!S102)</f>
        <v>NA</v>
      </c>
      <c r="T102" t="str">
        <f>IF(buildings!T102="","NA",buildings!T102)</f>
        <v>NA</v>
      </c>
      <c r="U102" t="str">
        <f>IF(buildings!U102="","NA",buildings!U102)</f>
        <v>NA</v>
      </c>
      <c r="V102" t="str">
        <f>IF(buildings!V102="","NA",buildings!V102)</f>
        <v>NA</v>
      </c>
      <c r="W102" t="str">
        <f>IF(buildings!W102="","NA",buildings!W102)</f>
        <v>NA</v>
      </c>
      <c r="X102" t="str">
        <f>IF(buildings!X102="","NA",buildings!X102)</f>
        <v>NA</v>
      </c>
      <c r="Y102" t="str">
        <f>IF(buildings!Y102="","NA",buildings!Y102)</f>
        <v>NA</v>
      </c>
      <c r="Z102" t="str">
        <f>IF(buildings!Z102="","NA",buildings!Z102)</f>
        <v>NA</v>
      </c>
      <c r="AA102" t="str">
        <f>IF(buildings!AA102="","NA",buildings!AA102)</f>
        <v>NA</v>
      </c>
      <c r="AB102">
        <f>IF(buildings!AB102="","NA",buildings!AB102)</f>
        <v>0.25</v>
      </c>
      <c r="AC102" t="str">
        <f>IF(buildings!AC102="","NA",buildings!AC102)</f>
        <v>NA</v>
      </c>
      <c r="AD102" t="str">
        <f>IF(buildings!AD102="","NA",buildings!AD102)</f>
        <v>NA</v>
      </c>
      <c r="AE102" t="str">
        <f>IF(buildings!AE102="","NA",buildings!AE102)</f>
        <v>NA</v>
      </c>
      <c r="AF102" t="str">
        <f>IF(buildings!AF102="","NA",buildings!AF102)</f>
        <v>NA</v>
      </c>
      <c r="AG102" t="str">
        <f>IF(buildings!AG102="","NA",buildings!AG102)</f>
        <v>NA</v>
      </c>
      <c r="AH102" t="str">
        <f>IF(buildings!AH102="","NA",buildings!AH102)</f>
        <v>NA</v>
      </c>
      <c r="AI102" t="str">
        <f>IF(buildings!AI102="","NA",buildings!AI102)</f>
        <v>NA</v>
      </c>
      <c r="AJ102" t="str">
        <f>IF(buildings!AJ102="","NA",buildings!AJ102)</f>
        <v>NA</v>
      </c>
      <c r="AK102" t="str">
        <f>IF(buildings!AK102="","NA",buildings!AK102)</f>
        <v>NA</v>
      </c>
      <c r="AL102" t="str">
        <f>IF(buildings!AL102="","NA",buildings!AL102)</f>
        <v>Brick-wood</v>
      </c>
      <c r="AM102" t="str">
        <f>IF(buildings!AM102="","NA",buildings!AM102)</f>
        <v>NA</v>
      </c>
      <c r="AN102" t="str">
        <f>IF(buildings!AN102="","NA",buildings!AN102)</f>
        <v>NA</v>
      </c>
      <c r="AO102" t="str">
        <f>IF(buildings!AO102="","NA",buildings!AO102)</f>
        <v>NA</v>
      </c>
      <c r="AP102" t="str">
        <f>IF(buildings!AP102="","NA",buildings!AP102)</f>
        <v>NULL</v>
      </c>
      <c r="AQ102" t="str">
        <f>IF(buildings!AQ102="","NA",buildings!AQ102)</f>
        <v>rural</v>
      </c>
      <c r="AR102" t="str">
        <f>IF(buildings!AR102="","NA",buildings!AR102)</f>
        <v>NA</v>
      </c>
      <c r="AS102" t="str">
        <f>IF(buildings!AS102="","NA",buildings!AS102)</f>
        <v>Huang, Tao; Shi, Feng; Tanikawa, Hiroki; Fei, Jinling; Han, Ji</v>
      </c>
      <c r="AT102">
        <f>IF(buildings!AT102="","NA",buildings!AT102)</f>
        <v>2013</v>
      </c>
      <c r="AU102" t="str">
        <f>IF(buildings!AU102="","NA",buildings!AU102)</f>
        <v>Materials demand and environmental impact of buildings construction and demolition in China based on dynamic material flow analysis</v>
      </c>
      <c r="AV102" t="str">
        <f>IF(buildings!AV102="","NA",buildings!AV102)</f>
        <v>Resources, Conservation and Recycling</v>
      </c>
      <c r="AW102" t="str">
        <f>IF(buildings!AW102="","NA",buildings!AW102)</f>
        <v>Copyright Elsevier</v>
      </c>
      <c r="AX102" t="str">
        <f>IF(buildings!AX102="","NA",buildings!AX102)</f>
        <v>10.1016/j.resconrec.2012.12.013</v>
      </c>
      <c r="AY102" t="str">
        <f>IF(buildings!AY102="","NA",buildings!AY102)</f>
        <v>https://doi.org/10.1016/j.resconrec.2012.12.013</v>
      </c>
      <c r="AZ102" t="str">
        <f>IF(buildings!AZ102="","NULL",buildings!AZ102)</f>
        <v>NULL</v>
      </c>
      <c r="BA102" t="str">
        <f>IF(buildings!BA102="","NULL",buildings!BA102)</f>
        <v>NULL</v>
      </c>
      <c r="BB102" t="str">
        <f>IF(buildings!BB102="","NULL",buildings!BB102)</f>
        <v>Considered "sand &amp; gravel" as "aggregate".</v>
      </c>
      <c r="BC102" t="str">
        <f>IF(buildings!BC102="","NULL",buildings!BC102)</f>
        <v>Table 3. Material intensity of various type buildings in China (kg/m2)</v>
      </c>
      <c r="BD102" t="str">
        <f>IF(buildings!BD102="","NULL",buildings!BD102)</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v>
      </c>
      <c r="BE102" t="str">
        <f>IF(buildings!BE102="","NULL",buildings!BE102)</f>
        <v>Heeren and Fishman</v>
      </c>
      <c r="BF102" t="str">
        <f>IF(buildings!BF102="","NULL",buildings!BF102)</f>
        <v>East_Asia</v>
      </c>
      <c r="BG102" t="str">
        <f>IF(buildings!BG102="","NULL",buildings!BG102)</f>
        <v>NA</v>
      </c>
      <c r="BH102">
        <f>IF(buildings!BH102="","NULL",buildings!BH102)</f>
        <v>3893</v>
      </c>
      <c r="BI102">
        <f>IF(buildings!BI102="","NULL",buildings!BI102)</f>
        <v>2675.65</v>
      </c>
      <c r="BJ102">
        <f>IF(buildings!BJ102="","NULL",buildings!BJ102)</f>
        <v>2854.4749999999999</v>
      </c>
      <c r="BK102">
        <f>IF(buildings!BK102="","NULL",buildings!BK102)</f>
        <v>928.40002500000003</v>
      </c>
      <c r="BL102">
        <f>IF(buildings!BL102="","NULL",buildings!BL102)</f>
        <v>860.37249999999995</v>
      </c>
      <c r="BM102">
        <f>IF(buildings!BM102="","NULL",buildings!BM102)</f>
        <v>9326410</v>
      </c>
      <c r="BN102">
        <f>IF(buildings!BN102="","NULL",buildings!BN102)</f>
        <v>546815</v>
      </c>
      <c r="BO102" t="str">
        <f>IF(buildings!BO102="","NULL",buildings!BO102)</f>
        <v>NA</v>
      </c>
      <c r="BP102">
        <f>IF(buildings!BP102="","NULL",buildings!BP102)</f>
        <v>1337752</v>
      </c>
      <c r="BQ102">
        <f>IF(buildings!BQ102="","NULL",buildings!BQ102)</f>
        <v>0.11799999999999999</v>
      </c>
      <c r="BR102">
        <f>IF(buildings!BR102="","NULL",buildings!BR102)</f>
        <v>0.49199999999999999</v>
      </c>
      <c r="BS102">
        <f>IF(buildings!BS102="","NULL",buildings!BS102)</f>
        <v>757</v>
      </c>
      <c r="BT102">
        <f>IF(buildings!BT102="","NULL",buildings!BT102)</f>
        <v>10221</v>
      </c>
      <c r="BU102" t="str">
        <f>IF(buildings!BU102="","NULL",buildings!BU102)</f>
        <v>NULL</v>
      </c>
      <c r="BV102" t="str">
        <f>IF(buildings!BV102="","NULL",buildings!BV102)</f>
        <v>NULL</v>
      </c>
      <c r="BW102" t="str">
        <f>IF(buildings!BW102="","NULL",buildings!BW102)</f>
        <v>R32CHN</v>
      </c>
      <c r="BX102" t="str">
        <f>IF(buildings!BX102="","NULL",buildings!BX102)</f>
        <v>R5.2ASIA</v>
      </c>
      <c r="BY102" t="str">
        <f>IF(buildings!BY102="","NULL",buildings!BY102)</f>
        <v>Unspecified</v>
      </c>
      <c r="BZ102" t="str">
        <f>IF(buildings!BZ102="","NULL",buildings!BZ102)</f>
        <v>T_traditional</v>
      </c>
      <c r="CA102" t="str">
        <f>IF(buildings!CA102="","NULL",buildings!CA102)</f>
        <v>Standard</v>
      </c>
      <c r="CB102" t="str">
        <f>IF(buildings!CB102="","NULL",buildings!CB102)</f>
        <v>sample/average/statistics</v>
      </c>
      <c r="CC102" t="str">
        <f>IF(buildings!CC102="","NULL",buildings!CC102)</f>
        <v>UN</v>
      </c>
      <c r="CD102" t="str">
        <f>IF(buildings!CD102="","NULL",buildings!CD102)</f>
        <v>T</v>
      </c>
      <c r="CE102" t="str">
        <f>IF(buildings!CE102="","NULL",buildings!CE102)</f>
        <v>ASIA_CHN</v>
      </c>
    </row>
    <row r="103" spans="1:83">
      <c r="A103">
        <f>IF(buildings!A103="","NA",buildings!A103)</f>
        <v>101</v>
      </c>
      <c r="B103" t="str">
        <f>IF(buildings!B103="","NA",buildings!B103)</f>
        <v>China</v>
      </c>
      <c r="C103" t="str">
        <f>IF(buildings!C103="","NA",buildings!C103)</f>
        <v>NA</v>
      </c>
      <c r="D103">
        <f>IF(buildings!D103="","NA",buildings!D103)</f>
        <v>1980</v>
      </c>
      <c r="E103">
        <f>IF(buildings!E103="","NA",buildings!E103)</f>
        <v>2010</v>
      </c>
      <c r="F103">
        <f>IF(buildings!F103="","NA",buildings!F103)</f>
        <v>21</v>
      </c>
      <c r="G103" t="str">
        <f>IF(buildings!G103="","NA",buildings!G103)</f>
        <v>NA</v>
      </c>
      <c r="H103" t="str">
        <f>IF(buildings!H103="","NA",buildings!H103)</f>
        <v>NA</v>
      </c>
      <c r="I103" t="str">
        <f>IF(buildings!I103="","NA",buildings!I103)</f>
        <v>NA</v>
      </c>
      <c r="J103">
        <f>IF(buildings!J103="","NA",buildings!J103)</f>
        <v>24</v>
      </c>
      <c r="K103" t="str">
        <f>IF(buildings!K103="","NA",buildings!K103)</f>
        <v>NA</v>
      </c>
      <c r="L103" t="str">
        <f>IF(buildings!L103="","NA",buildings!L103)</f>
        <v>NA</v>
      </c>
      <c r="M103" t="str">
        <f>IF(buildings!M103="","NA",buildings!M103)</f>
        <v>NA</v>
      </c>
      <c r="N103">
        <f>IF(buildings!N103="","NA",buildings!N103)</f>
        <v>172</v>
      </c>
      <c r="O103">
        <f>IF(buildings!O103="","NA",buildings!O103)</f>
        <v>1345</v>
      </c>
      <c r="P103">
        <f>IF(buildings!P103="","NA",buildings!P103)</f>
        <v>705</v>
      </c>
      <c r="Q103">
        <f>IF(buildings!Q103="","NA",buildings!Q103)</f>
        <v>32</v>
      </c>
      <c r="R103" t="str">
        <f>IF(buildings!R103="","NA",buildings!R103)</f>
        <v>NA</v>
      </c>
      <c r="S103" t="str">
        <f>IF(buildings!S103="","NA",buildings!S103)</f>
        <v>NA</v>
      </c>
      <c r="T103" t="str">
        <f>IF(buildings!T103="","NA",buildings!T103)</f>
        <v>NA</v>
      </c>
      <c r="U103">
        <f>IF(buildings!U103="","NA",buildings!U103)</f>
        <v>2</v>
      </c>
      <c r="V103" t="str">
        <f>IF(buildings!V103="","NA",buildings!V103)</f>
        <v>NA</v>
      </c>
      <c r="W103" t="str">
        <f>IF(buildings!W103="","NA",buildings!W103)</f>
        <v>NA</v>
      </c>
      <c r="X103" t="str">
        <f>IF(buildings!X103="","NA",buildings!X103)</f>
        <v>NA</v>
      </c>
      <c r="Y103" t="str">
        <f>IF(buildings!Y103="","NA",buildings!Y103)</f>
        <v>NA</v>
      </c>
      <c r="Z103" t="str">
        <f>IF(buildings!Z103="","NA",buildings!Z103)</f>
        <v>NA</v>
      </c>
      <c r="AA103" t="str">
        <f>IF(buildings!AA103="","NA",buildings!AA103)</f>
        <v>NA</v>
      </c>
      <c r="AB103">
        <f>IF(buildings!AB103="","NA",buildings!AB103)</f>
        <v>2</v>
      </c>
      <c r="AC103" t="str">
        <f>IF(buildings!AC103="","NA",buildings!AC103)</f>
        <v>NA</v>
      </c>
      <c r="AD103" t="str">
        <f>IF(buildings!AD103="","NA",buildings!AD103)</f>
        <v>NA</v>
      </c>
      <c r="AE103" t="str">
        <f>IF(buildings!AE103="","NA",buildings!AE103)</f>
        <v>NA</v>
      </c>
      <c r="AF103" t="str">
        <f>IF(buildings!AF103="","NA",buildings!AF103)</f>
        <v>NA</v>
      </c>
      <c r="AG103" t="str">
        <f>IF(buildings!AG103="","NA",buildings!AG103)</f>
        <v>NA</v>
      </c>
      <c r="AH103" t="str">
        <f>IF(buildings!AH103="","NA",buildings!AH103)</f>
        <v>NA</v>
      </c>
      <c r="AI103" t="str">
        <f>IF(buildings!AI103="","NA",buildings!AI103)</f>
        <v>NA</v>
      </c>
      <c r="AJ103" t="str">
        <f>IF(buildings!AJ103="","NA",buildings!AJ103)</f>
        <v>NA</v>
      </c>
      <c r="AK103" t="str">
        <f>IF(buildings!AK103="","NA",buildings!AK103)</f>
        <v>NA</v>
      </c>
      <c r="AL103" t="str">
        <f>IF(buildings!AL103="","NA",buildings!AL103)</f>
        <v>Brick-Concrete</v>
      </c>
      <c r="AM103" t="str">
        <f>IF(buildings!AM103="","NA",buildings!AM103)</f>
        <v>NA</v>
      </c>
      <c r="AN103" t="str">
        <f>IF(buildings!AN103="","NA",buildings!AN103)</f>
        <v>NA</v>
      </c>
      <c r="AO103" t="str">
        <f>IF(buildings!AO103="","NA",buildings!AO103)</f>
        <v>NA</v>
      </c>
      <c r="AP103" t="str">
        <f>IF(buildings!AP103="","NA",buildings!AP103)</f>
        <v>NULL</v>
      </c>
      <c r="AQ103" t="str">
        <f>IF(buildings!AQ103="","NA",buildings!AQ103)</f>
        <v>rural</v>
      </c>
      <c r="AR103" t="str">
        <f>IF(buildings!AR103="","NA",buildings!AR103)</f>
        <v>NA</v>
      </c>
      <c r="AS103" t="str">
        <f>IF(buildings!AS103="","NA",buildings!AS103)</f>
        <v>Huang, Tao; Shi, Feng; Tanikawa, Hiroki; Fei, Jinling; Han, Ji</v>
      </c>
      <c r="AT103">
        <f>IF(buildings!AT103="","NA",buildings!AT103)</f>
        <v>2013</v>
      </c>
      <c r="AU103" t="str">
        <f>IF(buildings!AU103="","NA",buildings!AU103)</f>
        <v>Materials demand and environmental impact of buildings construction and demolition in China based on dynamic material flow analysis</v>
      </c>
      <c r="AV103" t="str">
        <f>IF(buildings!AV103="","NA",buildings!AV103)</f>
        <v>Resources, Conservation and Recycling</v>
      </c>
      <c r="AW103" t="str">
        <f>IF(buildings!AW103="","NA",buildings!AW103)</f>
        <v>Copyright Elsevier</v>
      </c>
      <c r="AX103" t="str">
        <f>IF(buildings!AX103="","NA",buildings!AX103)</f>
        <v>10.1016/j.resconrec.2012.12.013</v>
      </c>
      <c r="AY103" t="str">
        <f>IF(buildings!AY103="","NA",buildings!AY103)</f>
        <v>https://doi.org/10.1016/j.resconrec.2012.12.013</v>
      </c>
      <c r="AZ103" t="str">
        <f>IF(buildings!AZ103="","NULL",buildings!AZ103)</f>
        <v>NULL</v>
      </c>
      <c r="BA103" t="str">
        <f>IF(buildings!BA103="","NULL",buildings!BA103)</f>
        <v>NULL</v>
      </c>
      <c r="BB103" t="str">
        <f>IF(buildings!BB103="","NULL",buildings!BB103)</f>
        <v>Considered "sand &amp; gravel" as "aggregate".</v>
      </c>
      <c r="BC103" t="str">
        <f>IF(buildings!BC103="","NULL",buildings!BC103)</f>
        <v>Table 3. Material intensity of various type buildings in China (kg/m2)</v>
      </c>
      <c r="BD103" t="str">
        <f>IF(buildings!BD103="","NULL",buildings!BD103)</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v>
      </c>
      <c r="BE103" t="str">
        <f>IF(buildings!BE103="","NULL",buildings!BE103)</f>
        <v>Heeren and Fishman</v>
      </c>
      <c r="BF103" t="str">
        <f>IF(buildings!BF103="","NULL",buildings!BF103)</f>
        <v>East_Asia</v>
      </c>
      <c r="BG103" t="str">
        <f>IF(buildings!BG103="","NULL",buildings!BG103)</f>
        <v>NA</v>
      </c>
      <c r="BH103">
        <f>IF(buildings!BH103="","NULL",buildings!BH103)</f>
        <v>3893</v>
      </c>
      <c r="BI103">
        <f>IF(buildings!BI103="","NULL",buildings!BI103)</f>
        <v>2753.6374999999998</v>
      </c>
      <c r="BJ103">
        <f>IF(buildings!BJ103="","NULL",buildings!BJ103)</f>
        <v>2854.4749999999999</v>
      </c>
      <c r="BK103">
        <f>IF(buildings!BK103="","NULL",buildings!BK103)</f>
        <v>791.95252500000004</v>
      </c>
      <c r="BL103">
        <f>IF(buildings!BL103="","NULL",buildings!BL103)</f>
        <v>860.37249999999995</v>
      </c>
      <c r="BM103">
        <f>IF(buildings!BM103="","NULL",buildings!BM103)</f>
        <v>9326410</v>
      </c>
      <c r="BN103">
        <f>IF(buildings!BN103="","NULL",buildings!BN103)</f>
        <v>981235</v>
      </c>
      <c r="BO103" t="str">
        <f>IF(buildings!BO103="","NULL",buildings!BO103)</f>
        <v>NA</v>
      </c>
      <c r="BP103">
        <f>IF(buildings!BP103="","NULL",buildings!BP103)</f>
        <v>1337752</v>
      </c>
      <c r="BQ103">
        <f>IF(buildings!BQ103="","NULL",buildings!BQ103)</f>
        <v>0.19400000000000001</v>
      </c>
      <c r="BR103">
        <f>IF(buildings!BR103="","NULL",buildings!BR103)</f>
        <v>0.49199999999999999</v>
      </c>
      <c r="BS103">
        <f>IF(buildings!BS103="","NULL",buildings!BS103)</f>
        <v>1690</v>
      </c>
      <c r="BT103">
        <f>IF(buildings!BT103="","NULL",buildings!BT103)</f>
        <v>10221</v>
      </c>
      <c r="BU103" t="str">
        <f>IF(buildings!BU103="","NULL",buildings!BU103)</f>
        <v>NULL</v>
      </c>
      <c r="BV103" t="str">
        <f>IF(buildings!BV103="","NULL",buildings!BV103)</f>
        <v>NULL</v>
      </c>
      <c r="BW103" t="str">
        <f>IF(buildings!BW103="","NULL",buildings!BW103)</f>
        <v>R32CHN</v>
      </c>
      <c r="BX103" t="str">
        <f>IF(buildings!BX103="","NULL",buildings!BX103)</f>
        <v>R5.2ASIA</v>
      </c>
      <c r="BY103" t="str">
        <f>IF(buildings!BY103="","NULL",buildings!BY103)</f>
        <v>Unspecified</v>
      </c>
      <c r="BZ103" t="str">
        <f>IF(buildings!BZ103="","NULL",buildings!BZ103)</f>
        <v>M_brick</v>
      </c>
      <c r="CA103" t="str">
        <f>IF(buildings!CA103="","NULL",buildings!CA103)</f>
        <v>Standard</v>
      </c>
      <c r="CB103" t="str">
        <f>IF(buildings!CB103="","NULL",buildings!CB103)</f>
        <v>sample/average/statistics</v>
      </c>
      <c r="CC103" t="str">
        <f>IF(buildings!CC103="","NULL",buildings!CC103)</f>
        <v>UN</v>
      </c>
      <c r="CD103" t="str">
        <f>IF(buildings!CD103="","NULL",buildings!CD103)</f>
        <v>M</v>
      </c>
      <c r="CE103" t="str">
        <f>IF(buildings!CE103="","NULL",buildings!CE103)</f>
        <v>ASIA_CHN</v>
      </c>
    </row>
    <row r="104" spans="1:83">
      <c r="A104">
        <f>IF(buildings!A104="","NA",buildings!A104)</f>
        <v>102</v>
      </c>
      <c r="B104" t="str">
        <f>IF(buildings!B104="","NA",buildings!B104)</f>
        <v>China</v>
      </c>
      <c r="C104" t="str">
        <f>IF(buildings!C104="","NA",buildings!C104)</f>
        <v>NA</v>
      </c>
      <c r="D104">
        <f>IF(buildings!D104="","NA",buildings!D104)</f>
        <v>1990</v>
      </c>
      <c r="E104">
        <f>IF(buildings!E104="","NA",buildings!E104)</f>
        <v>2010</v>
      </c>
      <c r="F104">
        <f>IF(buildings!F104="","NA",buildings!F104)</f>
        <v>75</v>
      </c>
      <c r="G104" t="str">
        <f>IF(buildings!G104="","NA",buildings!G104)</f>
        <v>NA</v>
      </c>
      <c r="H104" t="str">
        <f>IF(buildings!H104="","NA",buildings!H104)</f>
        <v>NA</v>
      </c>
      <c r="I104" t="str">
        <f>IF(buildings!I104="","NA",buildings!I104)</f>
        <v>NA</v>
      </c>
      <c r="J104">
        <f>IF(buildings!J104="","NA",buildings!J104)</f>
        <v>26</v>
      </c>
      <c r="K104" t="str">
        <f>IF(buildings!K104="","NA",buildings!K104)</f>
        <v>NA</v>
      </c>
      <c r="L104" t="str">
        <f>IF(buildings!L104="","NA",buildings!L104)</f>
        <v>NA</v>
      </c>
      <c r="M104" t="str">
        <f>IF(buildings!M104="","NA",buildings!M104)</f>
        <v>NA</v>
      </c>
      <c r="N104">
        <f>IF(buildings!N104="","NA",buildings!N104)</f>
        <v>238</v>
      </c>
      <c r="O104">
        <f>IF(buildings!O104="","NA",buildings!O104)</f>
        <v>1451</v>
      </c>
      <c r="P104">
        <f>IF(buildings!P104="","NA",buildings!P104)</f>
        <v>16</v>
      </c>
      <c r="Q104">
        <f>IF(buildings!Q104="","NA",buildings!Q104)</f>
        <v>33</v>
      </c>
      <c r="R104" t="str">
        <f>IF(buildings!R104="","NA",buildings!R104)</f>
        <v>NA</v>
      </c>
      <c r="S104" t="str">
        <f>IF(buildings!S104="","NA",buildings!S104)</f>
        <v>NA</v>
      </c>
      <c r="T104" t="str">
        <f>IF(buildings!T104="","NA",buildings!T104)</f>
        <v>NA</v>
      </c>
      <c r="U104">
        <f>IF(buildings!U104="","NA",buildings!U104)</f>
        <v>2</v>
      </c>
      <c r="V104" t="str">
        <f>IF(buildings!V104="","NA",buildings!V104)</f>
        <v>NA</v>
      </c>
      <c r="W104" t="str">
        <f>IF(buildings!W104="","NA",buildings!W104)</f>
        <v>NA</v>
      </c>
      <c r="X104" t="str">
        <f>IF(buildings!X104="","NA",buildings!X104)</f>
        <v>NA</v>
      </c>
      <c r="Y104" t="str">
        <f>IF(buildings!Y104="","NA",buildings!Y104)</f>
        <v>NA</v>
      </c>
      <c r="Z104" t="str">
        <f>IF(buildings!Z104="","NA",buildings!Z104)</f>
        <v>NA</v>
      </c>
      <c r="AA104" t="str">
        <f>IF(buildings!AA104="","NA",buildings!AA104)</f>
        <v>NA</v>
      </c>
      <c r="AB104">
        <f>IF(buildings!AB104="","NA",buildings!AB104)</f>
        <v>2</v>
      </c>
      <c r="AC104" t="str">
        <f>IF(buildings!AC104="","NA",buildings!AC104)</f>
        <v>NA</v>
      </c>
      <c r="AD104" t="str">
        <f>IF(buildings!AD104="","NA",buildings!AD104)</f>
        <v>NA</v>
      </c>
      <c r="AE104" t="str">
        <f>IF(buildings!AE104="","NA",buildings!AE104)</f>
        <v>NA</v>
      </c>
      <c r="AF104" t="str">
        <f>IF(buildings!AF104="","NA",buildings!AF104)</f>
        <v>NA</v>
      </c>
      <c r="AG104" t="str">
        <f>IF(buildings!AG104="","NA",buildings!AG104)</f>
        <v>NA</v>
      </c>
      <c r="AH104" t="str">
        <f>IF(buildings!AH104="","NA",buildings!AH104)</f>
        <v>NA</v>
      </c>
      <c r="AI104" t="str">
        <f>IF(buildings!AI104="","NA",buildings!AI104)</f>
        <v>NA</v>
      </c>
      <c r="AJ104" t="str">
        <f>IF(buildings!AJ104="","NA",buildings!AJ104)</f>
        <v>NA</v>
      </c>
      <c r="AK104" t="str">
        <f>IF(buildings!AK104="","NA",buildings!AK104)</f>
        <v>NA</v>
      </c>
      <c r="AL104" t="str">
        <f>IF(buildings!AL104="","NA",buildings!AL104)</f>
        <v>Reinforced-concrete</v>
      </c>
      <c r="AM104" t="str">
        <f>IF(buildings!AM104="","NA",buildings!AM104)</f>
        <v>NA</v>
      </c>
      <c r="AN104" t="str">
        <f>IF(buildings!AN104="","NA",buildings!AN104)</f>
        <v>NA</v>
      </c>
      <c r="AO104" t="str">
        <f>IF(buildings!AO104="","NA",buildings!AO104)</f>
        <v>NA</v>
      </c>
      <c r="AP104" t="str">
        <f>IF(buildings!AP104="","NA",buildings!AP104)</f>
        <v>NULL</v>
      </c>
      <c r="AQ104" t="str">
        <f>IF(buildings!AQ104="","NA",buildings!AQ104)</f>
        <v>rural</v>
      </c>
      <c r="AR104" t="str">
        <f>IF(buildings!AR104="","NA",buildings!AR104)</f>
        <v>NA</v>
      </c>
      <c r="AS104" t="str">
        <f>IF(buildings!AS104="","NA",buildings!AS104)</f>
        <v>Huang, Tao; Shi, Feng; Tanikawa, Hiroki; Fei, Jinling; Han, Ji</v>
      </c>
      <c r="AT104">
        <f>IF(buildings!AT104="","NA",buildings!AT104)</f>
        <v>2013</v>
      </c>
      <c r="AU104" t="str">
        <f>IF(buildings!AU104="","NA",buildings!AU104)</f>
        <v>Materials demand and environmental impact of buildings construction and demolition in China based on dynamic material flow analysis</v>
      </c>
      <c r="AV104" t="str">
        <f>IF(buildings!AV104="","NA",buildings!AV104)</f>
        <v>Resources, Conservation and Recycling</v>
      </c>
      <c r="AW104" t="str">
        <f>IF(buildings!AW104="","NA",buildings!AW104)</f>
        <v>Copyright Elsevier</v>
      </c>
      <c r="AX104" t="str">
        <f>IF(buildings!AX104="","NA",buildings!AX104)</f>
        <v>10.1016/j.resconrec.2012.12.013</v>
      </c>
      <c r="AY104" t="str">
        <f>IF(buildings!AY104="","NA",buildings!AY104)</f>
        <v>https://doi.org/10.1016/j.resconrec.2012.12.013</v>
      </c>
      <c r="AZ104" t="str">
        <f>IF(buildings!AZ104="","NULL",buildings!AZ104)</f>
        <v>NULL</v>
      </c>
      <c r="BA104" t="str">
        <f>IF(buildings!BA104="","NULL",buildings!BA104)</f>
        <v>NULL</v>
      </c>
      <c r="BB104" t="str">
        <f>IF(buildings!BB104="","NULL",buildings!BB104)</f>
        <v>Considered "sand &amp; gravel" as "aggregate".</v>
      </c>
      <c r="BC104" t="str">
        <f>IF(buildings!BC104="","NULL",buildings!BC104)</f>
        <v>Table 3. Material intensity of various type buildings in China (kg/m2)</v>
      </c>
      <c r="BD104" t="str">
        <f>IF(buildings!BD104="","NULL",buildings!BD104)</f>
        <v>Climate classification: Could not be attributed because no exact location is known. 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v>
      </c>
      <c r="BE104" t="str">
        <f>IF(buildings!BE104="","NULL",buildings!BE104)</f>
        <v>Heeren and Fishman</v>
      </c>
      <c r="BF104" t="str">
        <f>IF(buildings!BF104="","NULL",buildings!BF104)</f>
        <v>East_Asia</v>
      </c>
      <c r="BG104" t="str">
        <f>IF(buildings!BG104="","NULL",buildings!BG104)</f>
        <v>NA</v>
      </c>
      <c r="BH104">
        <f>IF(buildings!BH104="","NULL",buildings!BH104)</f>
        <v>3893</v>
      </c>
      <c r="BI104">
        <f>IF(buildings!BI104="","NULL",buildings!BI104)</f>
        <v>2502.9699999999998</v>
      </c>
      <c r="BJ104">
        <f>IF(buildings!BJ104="","NULL",buildings!BJ104)</f>
        <v>2854.4749999999999</v>
      </c>
      <c r="BK104">
        <f>IF(buildings!BK104="","NULL",buildings!BK104)</f>
        <v>815.68</v>
      </c>
      <c r="BL104">
        <f>IF(buildings!BL104="","NULL",buildings!BL104)</f>
        <v>860.37249999999995</v>
      </c>
      <c r="BM104">
        <f>IF(buildings!BM104="","NULL",buildings!BM104)</f>
        <v>9326410</v>
      </c>
      <c r="BN104">
        <f>IF(buildings!BN104="","NULL",buildings!BN104)</f>
        <v>1135185</v>
      </c>
      <c r="BO104" t="str">
        <f>IF(buildings!BO104="","NULL",buildings!BO104)</f>
        <v>NA</v>
      </c>
      <c r="BP104">
        <f>IF(buildings!BP104="","NULL",buildings!BP104)</f>
        <v>1337752</v>
      </c>
      <c r="BQ104">
        <f>IF(buildings!BQ104="","NULL",buildings!BQ104)</f>
        <v>0.26400000000000001</v>
      </c>
      <c r="BR104">
        <f>IF(buildings!BR104="","NULL",buildings!BR104)</f>
        <v>0.49199999999999999</v>
      </c>
      <c r="BS104">
        <f>IF(buildings!BS104="","NULL",buildings!BS104)</f>
        <v>2460</v>
      </c>
      <c r="BT104">
        <f>IF(buildings!BT104="","NULL",buildings!BT104)</f>
        <v>10221</v>
      </c>
      <c r="BU104" t="str">
        <f>IF(buildings!BU104="","NULL",buildings!BU104)</f>
        <v>NULL</v>
      </c>
      <c r="BV104" t="str">
        <f>IF(buildings!BV104="","NULL",buildings!BV104)</f>
        <v>NULL</v>
      </c>
      <c r="BW104" t="str">
        <f>IF(buildings!BW104="","NULL",buildings!BW104)</f>
        <v>R32CHN</v>
      </c>
      <c r="BX104" t="str">
        <f>IF(buildings!BX104="","NULL",buildings!BX104)</f>
        <v>R5.2ASIA</v>
      </c>
      <c r="BY104" t="str">
        <f>IF(buildings!BY104="","NULL",buildings!BY104)</f>
        <v>Unspecified</v>
      </c>
      <c r="BZ104" t="str">
        <f>IF(buildings!BZ104="","NULL",buildings!BZ104)</f>
        <v>RC_unspecified</v>
      </c>
      <c r="CA104" t="str">
        <f>IF(buildings!CA104="","NULL",buildings!CA104)</f>
        <v>Standard</v>
      </c>
      <c r="CB104" t="str">
        <f>IF(buildings!CB104="","NULL",buildings!CB104)</f>
        <v>sample/average/statistics</v>
      </c>
      <c r="CC104" t="str">
        <f>IF(buildings!CC104="","NULL",buildings!CC104)</f>
        <v>UN</v>
      </c>
      <c r="CD104" t="str">
        <f>IF(buildings!CD104="","NULL",buildings!CD104)</f>
        <v>C</v>
      </c>
      <c r="CE104" t="str">
        <f>IF(buildings!CE104="","NULL",buildings!CE104)</f>
        <v>ASIA_CHN</v>
      </c>
    </row>
    <row r="105" spans="1:83">
      <c r="A105">
        <f>IF(buildings!A105="","NA",buildings!A105)</f>
        <v>103</v>
      </c>
      <c r="B105" t="str">
        <f>IF(buildings!B105="","NA",buildings!B105)</f>
        <v>China</v>
      </c>
      <c r="C105" t="str">
        <f>IF(buildings!C105="","NA",buildings!C105)</f>
        <v>Beijing</v>
      </c>
      <c r="D105">
        <f>IF(buildings!D105="","NA",buildings!D105)</f>
        <v>1949</v>
      </c>
      <c r="E105">
        <f>IF(buildings!E105="","NA",buildings!E105)</f>
        <v>2006</v>
      </c>
      <c r="F105">
        <f>IF(buildings!F105="","NA",buildings!F105)</f>
        <v>23.4</v>
      </c>
      <c r="G105" t="str">
        <f>IF(buildings!G105="","NA",buildings!G105)</f>
        <v>NA</v>
      </c>
      <c r="H105" t="str">
        <f>IF(buildings!H105="","NA",buildings!H105)</f>
        <v>NA</v>
      </c>
      <c r="I105" t="str">
        <f>IF(buildings!I105="","NA",buildings!I105)</f>
        <v>NA</v>
      </c>
      <c r="J105">
        <f>IF(buildings!J105="","NA",buildings!J105)</f>
        <v>15.5</v>
      </c>
      <c r="K105" t="str">
        <f>IF(buildings!K105="","NA",buildings!K105)</f>
        <v>NA</v>
      </c>
      <c r="L105" t="str">
        <f>IF(buildings!L105="","NA",buildings!L105)</f>
        <v>NA</v>
      </c>
      <c r="M105" t="str">
        <f>IF(buildings!M105="","NA",buildings!M105)</f>
        <v>NA</v>
      </c>
      <c r="N105">
        <f>IF(buildings!N105="","NA",buildings!N105)</f>
        <v>148.1</v>
      </c>
      <c r="O105">
        <f>IF(buildings!O105="","NA",buildings!O105)</f>
        <v>1231.3</v>
      </c>
      <c r="P105">
        <f>IF(buildings!P105="","NA",buildings!P105)</f>
        <v>364.3</v>
      </c>
      <c r="Q105" t="str">
        <f>IF(buildings!Q105="","NA",buildings!Q105)</f>
        <v>NA</v>
      </c>
      <c r="R105" t="str">
        <f>IF(buildings!R105="","NA",buildings!R105)</f>
        <v>NA</v>
      </c>
      <c r="S105" t="str">
        <f>IF(buildings!S105="","NA",buildings!S105)</f>
        <v>NA</v>
      </c>
      <c r="T105" t="str">
        <f>IF(buildings!T105="","NA",buildings!T105)</f>
        <v>NA</v>
      </c>
      <c r="U105" t="str">
        <f>IF(buildings!U105="","NA",buildings!U105)</f>
        <v>NA</v>
      </c>
      <c r="V105" t="str">
        <f>IF(buildings!V105="","NA",buildings!V105)</f>
        <v>NA</v>
      </c>
      <c r="W105" t="str">
        <f>IF(buildings!W105="","NA",buildings!W105)</f>
        <v>NA</v>
      </c>
      <c r="X105" t="str">
        <f>IF(buildings!X105="","NA",buildings!X105)</f>
        <v>NA</v>
      </c>
      <c r="Y105" t="str">
        <f>IF(buildings!Y105="","NA",buildings!Y105)</f>
        <v>NA</v>
      </c>
      <c r="Z105" t="str">
        <f>IF(buildings!Z105="","NA",buildings!Z105)</f>
        <v>NA</v>
      </c>
      <c r="AA105" t="str">
        <f>IF(buildings!AA105="","NA",buildings!AA105)</f>
        <v>NA</v>
      </c>
      <c r="AB105" t="str">
        <f>IF(buildings!AB105="","NA",buildings!AB105)</f>
        <v>NA</v>
      </c>
      <c r="AC105" t="str">
        <f>IF(buildings!AC105="","NA",buildings!AC105)</f>
        <v>NA</v>
      </c>
      <c r="AD105" t="str">
        <f>IF(buildings!AD105="","NA",buildings!AD105)</f>
        <v>NA</v>
      </c>
      <c r="AE105" t="str">
        <f>IF(buildings!AE105="","NA",buildings!AE105)</f>
        <v>NA</v>
      </c>
      <c r="AF105" t="str">
        <f>IF(buildings!AF105="","NA",buildings!AF105)</f>
        <v>NA</v>
      </c>
      <c r="AG105" t="str">
        <f>IF(buildings!AG105="","NA",buildings!AG105)</f>
        <v>NA</v>
      </c>
      <c r="AH105" t="str">
        <f>IF(buildings!AH105="","NA",buildings!AH105)</f>
        <v>NA</v>
      </c>
      <c r="AI105" t="str">
        <f>IF(buildings!AI105="","NA",buildings!AI105)</f>
        <v>NA</v>
      </c>
      <c r="AJ105" t="str">
        <f>IF(buildings!AJ105="","NA",buildings!AJ105)</f>
        <v>NA</v>
      </c>
      <c r="AK105" t="str">
        <f>IF(buildings!AK105="","NA",buildings!AK105)</f>
        <v>NA</v>
      </c>
      <c r="AL105" t="str">
        <f>IF(buildings!AL105="","NA",buildings!AL105)</f>
        <v>Brick-Concrete residential</v>
      </c>
      <c r="AM105" t="str">
        <f>IF(buildings!AM105="","NA",buildings!AM105)</f>
        <v>NA</v>
      </c>
      <c r="AN105" t="str">
        <f>IF(buildings!AN105="","NA",buildings!AN105)</f>
        <v>residential</v>
      </c>
      <c r="AO105" t="str">
        <f>IF(buildings!AO105="","NA",buildings!AO105)</f>
        <v>SFH, MFH</v>
      </c>
      <c r="AP105" t="str">
        <f>IF(buildings!AP105="","NA",buildings!AP105)</f>
        <v>NULL</v>
      </c>
      <c r="AQ105" t="str">
        <f>IF(buildings!AQ105="","NA",buildings!AQ105)</f>
        <v>urban</v>
      </c>
      <c r="AR105" t="str">
        <f>IF(buildings!AR105="","NA",buildings!AR105)</f>
        <v>NA</v>
      </c>
      <c r="AS105" t="str">
        <f>IF(buildings!AS105="","NA",buildings!AS105)</f>
        <v>Hu, Mingming; Van Der Voet, Ester; Huppes, Gjalt</v>
      </c>
      <c r="AT105">
        <f>IF(buildings!AT105="","NA",buildings!AT105)</f>
        <v>2010</v>
      </c>
      <c r="AU105" t="str">
        <f>IF(buildings!AU105="","NA",buildings!AU105)</f>
        <v>Dynamic Material Flow Analysis for Strategic Construction and Demolition Waste Management in Beijing</v>
      </c>
      <c r="AV105" t="str">
        <f>IF(buildings!AV105="","NA",buildings!AV105)</f>
        <v>Journal of Industrial Ecology</v>
      </c>
      <c r="AW105" t="str">
        <f>IF(buildings!AW105="","NA",buildings!AW105)</f>
        <v>Copyright Elsevier</v>
      </c>
      <c r="AX105" t="str">
        <f>IF(buildings!AX105="","NA",buildings!AX105)</f>
        <v>10.1111/j.1530-9290.2010.00245.x</v>
      </c>
      <c r="AY105" t="str">
        <f>IF(buildings!AY105="","NA",buildings!AY105)</f>
        <v>https://doi.org/10.1111/j.1530-9290.2010.00245.x</v>
      </c>
      <c r="AZ105" t="str">
        <f>IF(buildings!AZ105="","NULL",buildings!AZ105)</f>
        <v>NULL</v>
      </c>
      <c r="BA105" t="str">
        <f>IF(buildings!BA105="","NULL",buildings!BA105)</f>
        <v>NULL</v>
      </c>
      <c r="BB105" t="str">
        <f>IF(buildings!BB105="","NULL",buildings!BB105)</f>
        <v>Considered "sand &amp; gravel" as "aggregate".</v>
      </c>
      <c r="BC105" t="str">
        <f>IF(buildings!BC105="","NULL",buildings!BC105)</f>
        <v>Table 2. Material composition of three main structures of residential buildings in Beijing</v>
      </c>
      <c r="BD105" t="str">
        <f>IF(buildings!BD105="","NULL",buildings!BD105)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105" t="str">
        <f>IF(buildings!BE105="","NULL",buildings!BE105)</f>
        <v>Heeren and Fishman</v>
      </c>
      <c r="BF105" t="str">
        <f>IF(buildings!BF105="","NULL",buildings!BF105)</f>
        <v>East_Asia</v>
      </c>
      <c r="BG105" t="str">
        <f>IF(buildings!BG105="","NULL",buildings!BG105)</f>
        <v>Dwa</v>
      </c>
      <c r="BH105">
        <f>IF(buildings!BH105="","NULL",buildings!BH105)</f>
        <v>4438</v>
      </c>
      <c r="BI105" t="str">
        <f>IF(buildings!BI105="","NULL",buildings!BI105)</f>
        <v>NA</v>
      </c>
      <c r="BJ105">
        <f>IF(buildings!BJ105="","NULL",buildings!BJ105)</f>
        <v>2502.8150000000001</v>
      </c>
      <c r="BK105" t="str">
        <f>IF(buildings!BK105="","NULL",buildings!BK105)</f>
        <v>NA</v>
      </c>
      <c r="BL105">
        <f>IF(buildings!BL105="","NULL",buildings!BL105)</f>
        <v>934.66497500000003</v>
      </c>
      <c r="BM105">
        <f>IF(buildings!BM105="","NULL",buildings!BM105)</f>
        <v>9326410</v>
      </c>
      <c r="BN105" t="str">
        <f>IF(buildings!BN105="","NULL",buildings!BN105)</f>
        <v>NA</v>
      </c>
      <c r="BO105" t="str">
        <f>IF(buildings!BO105="","NULL",buildings!BO105)</f>
        <v>NA</v>
      </c>
      <c r="BP105">
        <f>IF(buildings!BP105="","NULL",buildings!BP105)</f>
        <v>1305116</v>
      </c>
      <c r="BQ105">
        <f>IF(buildings!BQ105="","NULL",buildings!BQ105)</f>
        <v>0.42499999999999999</v>
      </c>
      <c r="BR105">
        <f>IF(buildings!BR105="","NULL",buildings!BR105)</f>
        <v>0.49199999999999999</v>
      </c>
      <c r="BS105" t="str">
        <f>IF(buildings!BS105="","NULL",buildings!BS105)</f>
        <v>NA</v>
      </c>
      <c r="BT105">
        <f>IF(buildings!BT105="","NULL",buildings!BT105)</f>
        <v>6937</v>
      </c>
      <c r="BU105" t="str">
        <f>IF(buildings!BU105="","NULL",buildings!BU105)</f>
        <v>NULL</v>
      </c>
      <c r="BV105" t="str">
        <f>IF(buildings!BV105="","NULL",buildings!BV105)</f>
        <v>NULL</v>
      </c>
      <c r="BW105" t="str">
        <f>IF(buildings!BW105="","NULL",buildings!BW105)</f>
        <v>R32CHN</v>
      </c>
      <c r="BX105" t="str">
        <f>IF(buildings!BX105="","NULL",buildings!BX105)</f>
        <v>R5.2ASIA</v>
      </c>
      <c r="BY105" t="str">
        <f>IF(buildings!BY105="","NULL",buildings!BY105)</f>
        <v>R_unspecified</v>
      </c>
      <c r="BZ105" t="str">
        <f>IF(buildings!BZ105="","NULL",buildings!BZ105)</f>
        <v>M_brick</v>
      </c>
      <c r="CA105" t="str">
        <f>IF(buildings!CA105="","NULL",buildings!CA105)</f>
        <v>Standard</v>
      </c>
      <c r="CB105" t="str">
        <f>IF(buildings!CB105="","NULL",buildings!CB105)</f>
        <v>sample/average/statistics</v>
      </c>
      <c r="CC105" t="str">
        <f>IF(buildings!CC105="","NULL",buildings!CC105)</f>
        <v>RU</v>
      </c>
      <c r="CD105" t="str">
        <f>IF(buildings!CD105="","NULL",buildings!CD105)</f>
        <v>M</v>
      </c>
      <c r="CE105" t="str">
        <f>IF(buildings!CE105="","NULL",buildings!CE105)</f>
        <v>ASIA_CHN</v>
      </c>
    </row>
    <row r="106" spans="1:83">
      <c r="A106">
        <f>IF(buildings!A106="","NA",buildings!A106)</f>
        <v>104</v>
      </c>
      <c r="B106" t="str">
        <f>IF(buildings!B106="","NA",buildings!B106)</f>
        <v>China</v>
      </c>
      <c r="C106" t="str">
        <f>IF(buildings!C106="","NA",buildings!C106)</f>
        <v>Beijing</v>
      </c>
      <c r="D106">
        <f>IF(buildings!D106="","NA",buildings!D106)</f>
        <v>1949</v>
      </c>
      <c r="E106">
        <f>IF(buildings!E106="","NA",buildings!E106)</f>
        <v>2006</v>
      </c>
      <c r="F106">
        <f>IF(buildings!F106="","NA",buildings!F106)</f>
        <v>46.6</v>
      </c>
      <c r="G106" t="str">
        <f>IF(buildings!G106="","NA",buildings!G106)</f>
        <v>NA</v>
      </c>
      <c r="H106" t="str">
        <f>IF(buildings!H106="","NA",buildings!H106)</f>
        <v>NA</v>
      </c>
      <c r="I106" t="str">
        <f>IF(buildings!I106="","NA",buildings!I106)</f>
        <v>NA</v>
      </c>
      <c r="J106">
        <f>IF(buildings!J106="","NA",buildings!J106)</f>
        <v>14.9</v>
      </c>
      <c r="K106" t="str">
        <f>IF(buildings!K106="","NA",buildings!K106)</f>
        <v>NA</v>
      </c>
      <c r="L106" t="str">
        <f>IF(buildings!L106="","NA",buildings!L106)</f>
        <v>NA</v>
      </c>
      <c r="M106" t="str">
        <f>IF(buildings!M106="","NA",buildings!M106)</f>
        <v>NA</v>
      </c>
      <c r="N106">
        <f>IF(buildings!N106="","NA",buildings!N106)</f>
        <v>212.3</v>
      </c>
      <c r="O106">
        <f>IF(buildings!O106="","NA",buildings!O106)</f>
        <v>1291.2</v>
      </c>
      <c r="P106">
        <f>IF(buildings!P106="","NA",buildings!P106)</f>
        <v>42.8</v>
      </c>
      <c r="Q106" t="str">
        <f>IF(buildings!Q106="","NA",buildings!Q106)</f>
        <v>NA</v>
      </c>
      <c r="R106" t="str">
        <f>IF(buildings!R106="","NA",buildings!R106)</f>
        <v>NA</v>
      </c>
      <c r="S106" t="str">
        <f>IF(buildings!S106="","NA",buildings!S106)</f>
        <v>NA</v>
      </c>
      <c r="T106" t="str">
        <f>IF(buildings!T106="","NA",buildings!T106)</f>
        <v>NA</v>
      </c>
      <c r="U106" t="str">
        <f>IF(buildings!U106="","NA",buildings!U106)</f>
        <v>NA</v>
      </c>
      <c r="V106" t="str">
        <f>IF(buildings!V106="","NA",buildings!V106)</f>
        <v>NA</v>
      </c>
      <c r="W106" t="str">
        <f>IF(buildings!W106="","NA",buildings!W106)</f>
        <v>NA</v>
      </c>
      <c r="X106" t="str">
        <f>IF(buildings!X106="","NA",buildings!X106)</f>
        <v>NA</v>
      </c>
      <c r="Y106" t="str">
        <f>IF(buildings!Y106="","NA",buildings!Y106)</f>
        <v>NA</v>
      </c>
      <c r="Z106" t="str">
        <f>IF(buildings!Z106="","NA",buildings!Z106)</f>
        <v>NA</v>
      </c>
      <c r="AA106" t="str">
        <f>IF(buildings!AA106="","NA",buildings!AA106)</f>
        <v>NA</v>
      </c>
      <c r="AB106" t="str">
        <f>IF(buildings!AB106="","NA",buildings!AB106)</f>
        <v>NA</v>
      </c>
      <c r="AC106" t="str">
        <f>IF(buildings!AC106="","NA",buildings!AC106)</f>
        <v>NA</v>
      </c>
      <c r="AD106" t="str">
        <f>IF(buildings!AD106="","NA",buildings!AD106)</f>
        <v>NA</v>
      </c>
      <c r="AE106" t="str">
        <f>IF(buildings!AE106="","NA",buildings!AE106)</f>
        <v>NA</v>
      </c>
      <c r="AF106" t="str">
        <f>IF(buildings!AF106="","NA",buildings!AF106)</f>
        <v>NA</v>
      </c>
      <c r="AG106" t="str">
        <f>IF(buildings!AG106="","NA",buildings!AG106)</f>
        <v>NA</v>
      </c>
      <c r="AH106" t="str">
        <f>IF(buildings!AH106="","NA",buildings!AH106)</f>
        <v>NA</v>
      </c>
      <c r="AI106" t="str">
        <f>IF(buildings!AI106="","NA",buildings!AI106)</f>
        <v>NA</v>
      </c>
      <c r="AJ106" t="str">
        <f>IF(buildings!AJ106="","NA",buildings!AJ106)</f>
        <v>NA</v>
      </c>
      <c r="AK106" t="str">
        <f>IF(buildings!AK106="","NA",buildings!AK106)</f>
        <v>NA</v>
      </c>
      <c r="AL106" t="str">
        <f>IF(buildings!AL106="","NA",buildings!AL106)</f>
        <v>Concrete frame residential</v>
      </c>
      <c r="AM106" t="str">
        <f>IF(buildings!AM106="","NA",buildings!AM106)</f>
        <v>NA</v>
      </c>
      <c r="AN106" t="str">
        <f>IF(buildings!AN106="","NA",buildings!AN106)</f>
        <v>residential</v>
      </c>
      <c r="AO106" t="str">
        <f>IF(buildings!AO106="","NA",buildings!AO106)</f>
        <v>MFH</v>
      </c>
      <c r="AP106" t="str">
        <f>IF(buildings!AP106="","NA",buildings!AP106)</f>
        <v>NULL</v>
      </c>
      <c r="AQ106" t="str">
        <f>IF(buildings!AQ106="","NA",buildings!AQ106)</f>
        <v>urban</v>
      </c>
      <c r="AR106" t="str">
        <f>IF(buildings!AR106="","NA",buildings!AR106)</f>
        <v>NA</v>
      </c>
      <c r="AS106" t="str">
        <f>IF(buildings!AS106="","NA",buildings!AS106)</f>
        <v>Hu, Mingming; Van Der Voet, Ester; Huppes, Gjalt</v>
      </c>
      <c r="AT106">
        <f>IF(buildings!AT106="","NA",buildings!AT106)</f>
        <v>2010</v>
      </c>
      <c r="AU106" t="str">
        <f>IF(buildings!AU106="","NA",buildings!AU106)</f>
        <v>Dynamic Material Flow Analysis for Strategic Construction and Demolition Waste Management in Beijing</v>
      </c>
      <c r="AV106" t="str">
        <f>IF(buildings!AV106="","NA",buildings!AV106)</f>
        <v>Journal of Industrial Ecology</v>
      </c>
      <c r="AW106" t="str">
        <f>IF(buildings!AW106="","NA",buildings!AW106)</f>
        <v>Copyright Elsevier</v>
      </c>
      <c r="AX106" t="str">
        <f>IF(buildings!AX106="","NA",buildings!AX106)</f>
        <v>10.1111/j.1530-9290.2010.00245.x</v>
      </c>
      <c r="AY106" t="str">
        <f>IF(buildings!AY106="","NA",buildings!AY106)</f>
        <v>https://doi.org/10.1111/j.1530-9290.2010.00245.x</v>
      </c>
      <c r="AZ106" t="str">
        <f>IF(buildings!AZ106="","NULL",buildings!AZ106)</f>
        <v>for use_type or construction_type: 'We assume that all dwellings of three stories or fewer are made with a brick−concrete structure, those of four to eightstories are made with a concrete frame structure, and higher dwellings are made with a shearingforce structure.'</v>
      </c>
      <c r="BA106" t="str">
        <f>IF(buildings!BA106="","NULL",buildings!BA106)</f>
        <v>NULL</v>
      </c>
      <c r="BB106" t="str">
        <f>IF(buildings!BB106="","NULL",buildings!BB106)</f>
        <v>Considered "sand &amp; gravel" as "aggregate".</v>
      </c>
      <c r="BC106" t="str">
        <f>IF(buildings!BC106="","NULL",buildings!BC106)</f>
        <v>Table 2. Material composition of three main structures of residential buildings in Beijing</v>
      </c>
      <c r="BD106" t="str">
        <f>IF(buildings!BD106="","NULL",buildings!BD106)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106" t="str">
        <f>IF(buildings!BE106="","NULL",buildings!BE106)</f>
        <v>Heeren and Fishman</v>
      </c>
      <c r="BF106" t="str">
        <f>IF(buildings!BF106="","NULL",buildings!BF106)</f>
        <v>East_Asia</v>
      </c>
      <c r="BG106" t="str">
        <f>IF(buildings!BG106="","NULL",buildings!BG106)</f>
        <v>Dwa</v>
      </c>
      <c r="BH106">
        <f>IF(buildings!BH106="","NULL",buildings!BH106)</f>
        <v>4438</v>
      </c>
      <c r="BI106" t="str">
        <f>IF(buildings!BI106="","NULL",buildings!BI106)</f>
        <v>NA</v>
      </c>
      <c r="BJ106">
        <f>IF(buildings!BJ106="","NULL",buildings!BJ106)</f>
        <v>2502.8150000000001</v>
      </c>
      <c r="BK106" t="str">
        <f>IF(buildings!BK106="","NULL",buildings!BK106)</f>
        <v>NA</v>
      </c>
      <c r="BL106">
        <f>IF(buildings!BL106="","NULL",buildings!BL106)</f>
        <v>934.66497500000003</v>
      </c>
      <c r="BM106">
        <f>IF(buildings!BM106="","NULL",buildings!BM106)</f>
        <v>9326410</v>
      </c>
      <c r="BN106" t="str">
        <f>IF(buildings!BN106="","NULL",buildings!BN106)</f>
        <v>NA</v>
      </c>
      <c r="BO106" t="str">
        <f>IF(buildings!BO106="","NULL",buildings!BO106)</f>
        <v>NA</v>
      </c>
      <c r="BP106">
        <f>IF(buildings!BP106="","NULL",buildings!BP106)</f>
        <v>1305116</v>
      </c>
      <c r="BQ106">
        <f>IF(buildings!BQ106="","NULL",buildings!BQ106)</f>
        <v>0.42499999999999999</v>
      </c>
      <c r="BR106">
        <f>IF(buildings!BR106="","NULL",buildings!BR106)</f>
        <v>0.49199999999999999</v>
      </c>
      <c r="BS106" t="str">
        <f>IF(buildings!BS106="","NULL",buildings!BS106)</f>
        <v>NA</v>
      </c>
      <c r="BT106">
        <f>IF(buildings!BT106="","NULL",buildings!BT106)</f>
        <v>6937</v>
      </c>
      <c r="BU106" t="str">
        <f>IF(buildings!BU106="","NULL",buildings!BU106)</f>
        <v>NULL</v>
      </c>
      <c r="BV106" t="str">
        <f>IF(buildings!BV106="","NULL",buildings!BV106)</f>
        <v>NULL</v>
      </c>
      <c r="BW106" t="str">
        <f>IF(buildings!BW106="","NULL",buildings!BW106)</f>
        <v>R32CHN</v>
      </c>
      <c r="BX106" t="str">
        <f>IF(buildings!BX106="","NULL",buildings!BX106)</f>
        <v>R5.2ASIA</v>
      </c>
      <c r="BY106" t="str">
        <f>IF(buildings!BY106="","NULL",buildings!BY106)</f>
        <v>R_MFH_unspecified</v>
      </c>
      <c r="BZ106" t="str">
        <f>IF(buildings!BZ106="","NULL",buildings!BZ106)</f>
        <v>RC_unspecified</v>
      </c>
      <c r="CA106" t="str">
        <f>IF(buildings!CA106="","NULL",buildings!CA106)</f>
        <v>Standard</v>
      </c>
      <c r="CB106" t="str">
        <f>IF(buildings!CB106="","NULL",buildings!CB106)</f>
        <v>sample/average/statistics</v>
      </c>
      <c r="CC106" t="str">
        <f>IF(buildings!CC106="","NULL",buildings!CC106)</f>
        <v>RM</v>
      </c>
      <c r="CD106" t="str">
        <f>IF(buildings!CD106="","NULL",buildings!CD106)</f>
        <v>C</v>
      </c>
      <c r="CE106" t="str">
        <f>IF(buildings!CE106="","NULL",buildings!CE106)</f>
        <v>ASIA_CHN</v>
      </c>
    </row>
    <row r="107" spans="1:83">
      <c r="A107">
        <f>IF(buildings!A107="","NA",buildings!A107)</f>
        <v>105</v>
      </c>
      <c r="B107" t="str">
        <f>IF(buildings!B107="","NA",buildings!B107)</f>
        <v>China</v>
      </c>
      <c r="C107" t="str">
        <f>IF(buildings!C107="","NA",buildings!C107)</f>
        <v>Beijing</v>
      </c>
      <c r="D107">
        <f>IF(buildings!D107="","NA",buildings!D107)</f>
        <v>1949</v>
      </c>
      <c r="E107">
        <f>IF(buildings!E107="","NA",buildings!E107)</f>
        <v>2006</v>
      </c>
      <c r="F107">
        <f>IF(buildings!F107="","NA",buildings!F107)</f>
        <v>97.1</v>
      </c>
      <c r="G107" t="str">
        <f>IF(buildings!G107="","NA",buildings!G107)</f>
        <v>NA</v>
      </c>
      <c r="H107" t="str">
        <f>IF(buildings!H107="","NA",buildings!H107)</f>
        <v>NA</v>
      </c>
      <c r="I107" t="str">
        <f>IF(buildings!I107="","NA",buildings!I107)</f>
        <v>NA</v>
      </c>
      <c r="J107">
        <f>IF(buildings!J107="","NA",buildings!J107)</f>
        <v>13</v>
      </c>
      <c r="K107" t="str">
        <f>IF(buildings!K107="","NA",buildings!K107)</f>
        <v>NA</v>
      </c>
      <c r="L107" t="str">
        <f>IF(buildings!L107="","NA",buildings!L107)</f>
        <v>NA</v>
      </c>
      <c r="M107" t="str">
        <f>IF(buildings!M107="","NA",buildings!M107)</f>
        <v>NA</v>
      </c>
      <c r="N107">
        <f>IF(buildings!N107="","NA",buildings!N107)</f>
        <v>285.7</v>
      </c>
      <c r="O107">
        <f>IF(buildings!O107="","NA",buildings!O107)</f>
        <v>1783.8</v>
      </c>
      <c r="P107">
        <f>IF(buildings!P107="","NA",buildings!P107)</f>
        <v>14</v>
      </c>
      <c r="Q107" t="str">
        <f>IF(buildings!Q107="","NA",buildings!Q107)</f>
        <v>NA</v>
      </c>
      <c r="R107" t="str">
        <f>IF(buildings!R107="","NA",buildings!R107)</f>
        <v>NA</v>
      </c>
      <c r="S107" t="str">
        <f>IF(buildings!S107="","NA",buildings!S107)</f>
        <v>NA</v>
      </c>
      <c r="T107" t="str">
        <f>IF(buildings!T107="","NA",buildings!T107)</f>
        <v>NA</v>
      </c>
      <c r="U107" t="str">
        <f>IF(buildings!U107="","NA",buildings!U107)</f>
        <v>NA</v>
      </c>
      <c r="V107" t="str">
        <f>IF(buildings!V107="","NA",buildings!V107)</f>
        <v>NA</v>
      </c>
      <c r="W107" t="str">
        <f>IF(buildings!W107="","NA",buildings!W107)</f>
        <v>NA</v>
      </c>
      <c r="X107" t="str">
        <f>IF(buildings!X107="","NA",buildings!X107)</f>
        <v>NA</v>
      </c>
      <c r="Y107" t="str">
        <f>IF(buildings!Y107="","NA",buildings!Y107)</f>
        <v>NA</v>
      </c>
      <c r="Z107" t="str">
        <f>IF(buildings!Z107="","NA",buildings!Z107)</f>
        <v>NA</v>
      </c>
      <c r="AA107" t="str">
        <f>IF(buildings!AA107="","NA",buildings!AA107)</f>
        <v>NA</v>
      </c>
      <c r="AB107" t="str">
        <f>IF(buildings!AB107="","NA",buildings!AB107)</f>
        <v>NA</v>
      </c>
      <c r="AC107" t="str">
        <f>IF(buildings!AC107="","NA",buildings!AC107)</f>
        <v>NA</v>
      </c>
      <c r="AD107" t="str">
        <f>IF(buildings!AD107="","NA",buildings!AD107)</f>
        <v>NA</v>
      </c>
      <c r="AE107" t="str">
        <f>IF(buildings!AE107="","NA",buildings!AE107)</f>
        <v>NA</v>
      </c>
      <c r="AF107" t="str">
        <f>IF(buildings!AF107="","NA",buildings!AF107)</f>
        <v>NA</v>
      </c>
      <c r="AG107" t="str">
        <f>IF(buildings!AG107="","NA",buildings!AG107)</f>
        <v>NA</v>
      </c>
      <c r="AH107" t="str">
        <f>IF(buildings!AH107="","NA",buildings!AH107)</f>
        <v>NA</v>
      </c>
      <c r="AI107" t="str">
        <f>IF(buildings!AI107="","NA",buildings!AI107)</f>
        <v>NA</v>
      </c>
      <c r="AJ107" t="str">
        <f>IF(buildings!AJ107="","NA",buildings!AJ107)</f>
        <v>NA</v>
      </c>
      <c r="AK107" t="str">
        <f>IF(buildings!AK107="","NA",buildings!AK107)</f>
        <v>NA</v>
      </c>
      <c r="AL107" t="str">
        <f>IF(buildings!AL107="","NA",buildings!AL107)</f>
        <v>Shearing-force</v>
      </c>
      <c r="AM107" t="str">
        <f>IF(buildings!AM107="","NA",buildings!AM107)</f>
        <v>9+</v>
      </c>
      <c r="AN107" t="str">
        <f>IF(buildings!AN107="","NA",buildings!AN107)</f>
        <v>residential</v>
      </c>
      <c r="AO107" t="str">
        <f>IF(buildings!AO107="","NA",buildings!AO107)</f>
        <v>MFH</v>
      </c>
      <c r="AP107" t="str">
        <f>IF(buildings!AP107="","NA",buildings!AP107)</f>
        <v>NULL</v>
      </c>
      <c r="AQ107" t="str">
        <f>IF(buildings!AQ107="","NA",buildings!AQ107)</f>
        <v>urban</v>
      </c>
      <c r="AR107" t="str">
        <f>IF(buildings!AR107="","NA",buildings!AR107)</f>
        <v>NA</v>
      </c>
      <c r="AS107" t="str">
        <f>IF(buildings!AS107="","NA",buildings!AS107)</f>
        <v>Hu, Mingming; Van Der Voet, Ester; Huppes, Gjalt</v>
      </c>
      <c r="AT107">
        <f>IF(buildings!AT107="","NA",buildings!AT107)</f>
        <v>2010</v>
      </c>
      <c r="AU107" t="str">
        <f>IF(buildings!AU107="","NA",buildings!AU107)</f>
        <v>Dynamic Material Flow Analysis for Strategic Construction and Demolition Waste Management in Beijing</v>
      </c>
      <c r="AV107" t="str">
        <f>IF(buildings!AV107="","NA",buildings!AV107)</f>
        <v>Journal of Industrial Ecology</v>
      </c>
      <c r="AW107" t="str">
        <f>IF(buildings!AW107="","NA",buildings!AW107)</f>
        <v>Copyright Elsevier</v>
      </c>
      <c r="AX107" t="str">
        <f>IF(buildings!AX107="","NA",buildings!AX107)</f>
        <v>10.1111/j.1530-9290.2010.00245.x</v>
      </c>
      <c r="AY107" t="str">
        <f>IF(buildings!AY107="","NA",buildings!AY107)</f>
        <v>https://doi.org/10.1111/j.1530-9290.2010.00245.x</v>
      </c>
      <c r="AZ107" t="str">
        <f>IF(buildings!AZ107="","NULL",buildings!AZ107)</f>
        <v>for use_type or construction_type: 'We assume that all dwellings of three stories or fewer are made with a brick−concrete structure, those of four to eightstories are made with a concrete frame structure, and higher dwellings are made with a shearingforce structure.'</v>
      </c>
      <c r="BA107" t="str">
        <f>IF(buildings!BA107="","NULL",buildings!BA107)</f>
        <v>NULL</v>
      </c>
      <c r="BB107" t="str">
        <f>IF(buildings!BB107="","NULL",buildings!BB107)</f>
        <v>Considered "sand &amp; gravel" as "aggregate".</v>
      </c>
      <c r="BC107" t="str">
        <f>IF(buildings!BC107="","NULL",buildings!BC107)</f>
        <v>Table 2. Material composition of three main structures of residential buildings in Beijing</v>
      </c>
      <c r="BD107" t="str">
        <f>IF(buildings!BD107="","NULL",buildings!BD107)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107" t="str">
        <f>IF(buildings!BE107="","NULL",buildings!BE107)</f>
        <v>Heeren and Fishman</v>
      </c>
      <c r="BF107" t="str">
        <f>IF(buildings!BF107="","NULL",buildings!BF107)</f>
        <v>East_Asia</v>
      </c>
      <c r="BG107" t="str">
        <f>IF(buildings!BG107="","NULL",buildings!BG107)</f>
        <v>Dwa</v>
      </c>
      <c r="BH107">
        <f>IF(buildings!BH107="","NULL",buildings!BH107)</f>
        <v>4438</v>
      </c>
      <c r="BI107" t="str">
        <f>IF(buildings!BI107="","NULL",buildings!BI107)</f>
        <v>NA</v>
      </c>
      <c r="BJ107">
        <f>IF(buildings!BJ107="","NULL",buildings!BJ107)</f>
        <v>2503.8150000000001</v>
      </c>
      <c r="BK107" t="str">
        <f>IF(buildings!BK107="","NULL",buildings!BK107)</f>
        <v>NA</v>
      </c>
      <c r="BL107">
        <f>IF(buildings!BL107="","NULL",buildings!BL107)</f>
        <v>934.66497500000003</v>
      </c>
      <c r="BM107">
        <f>IF(buildings!BM107="","NULL",buildings!BM107)</f>
        <v>9326410</v>
      </c>
      <c r="BN107" t="str">
        <f>IF(buildings!BN107="","NULL",buildings!BN107)</f>
        <v>NA</v>
      </c>
      <c r="BO107" t="str">
        <f>IF(buildings!BO107="","NULL",buildings!BO107)</f>
        <v>NA</v>
      </c>
      <c r="BP107">
        <f>IF(buildings!BP107="","NULL",buildings!BP107)</f>
        <v>1305116</v>
      </c>
      <c r="BQ107">
        <f>IF(buildings!BQ107="","NULL",buildings!BQ107)</f>
        <v>0.42499999999999999</v>
      </c>
      <c r="BR107">
        <f>IF(buildings!BR107="","NULL",buildings!BR107)</f>
        <v>0.49199999999999999</v>
      </c>
      <c r="BS107" t="str">
        <f>IF(buildings!BS107="","NULL",buildings!BS107)</f>
        <v>NA</v>
      </c>
      <c r="BT107">
        <f>IF(buildings!BT107="","NULL",buildings!BT107)</f>
        <v>6937</v>
      </c>
      <c r="BU107" t="str">
        <f>IF(buildings!BU107="","NULL",buildings!BU107)</f>
        <v>NULL</v>
      </c>
      <c r="BV107" t="str">
        <f>IF(buildings!BV107="","NULL",buildings!BV107)</f>
        <v>NULL</v>
      </c>
      <c r="BW107" t="str">
        <f>IF(buildings!BW107="","NULL",buildings!BW107)</f>
        <v>R32CHN</v>
      </c>
      <c r="BX107" t="str">
        <f>IF(buildings!BX107="","NULL",buildings!BX107)</f>
        <v>R5.2ASIA</v>
      </c>
      <c r="BY107" t="str">
        <f>IF(buildings!BY107="","NULL",buildings!BY107)</f>
        <v>R_MFH_high</v>
      </c>
      <c r="BZ107" t="str">
        <f>IF(buildings!BZ107="","NULL",buildings!BZ107)</f>
        <v>RC_unspecified</v>
      </c>
      <c r="CA107" t="str">
        <f>IF(buildings!CA107="","NULL",buildings!CA107)</f>
        <v>Standard</v>
      </c>
      <c r="CB107" t="str">
        <f>IF(buildings!CB107="","NULL",buildings!CB107)</f>
        <v>sample/average/statistics</v>
      </c>
      <c r="CC107" t="str">
        <f>IF(buildings!CC107="","NULL",buildings!CC107)</f>
        <v>RM</v>
      </c>
      <c r="CD107" t="str">
        <f>IF(buildings!CD107="","NULL",buildings!CD107)</f>
        <v>C</v>
      </c>
      <c r="CE107" t="str">
        <f>IF(buildings!CE107="","NULL",buildings!CE107)</f>
        <v>ASIA_CHN</v>
      </c>
    </row>
    <row r="108" spans="1:83">
      <c r="A108">
        <f>IF(buildings!A108="","NA",buildings!A108)</f>
        <v>106</v>
      </c>
      <c r="B108" t="str">
        <f>IF(buildings!B108="","NA",buildings!B108)</f>
        <v>China</v>
      </c>
      <c r="C108" t="str">
        <f>IF(buildings!C108="","NA",buildings!C108)</f>
        <v>NA</v>
      </c>
      <c r="D108">
        <f>IF(buildings!D108="","NA",buildings!D108)</f>
        <v>1950</v>
      </c>
      <c r="E108">
        <f>IF(buildings!E108="","NA",buildings!E108)</f>
        <v>2010</v>
      </c>
      <c r="F108">
        <f>IF(buildings!F108="","NA",buildings!F108)</f>
        <v>71</v>
      </c>
      <c r="G108" t="str">
        <f>IF(buildings!G108="","NA",buildings!G108)</f>
        <v>NA</v>
      </c>
      <c r="H108" t="str">
        <f>IF(buildings!H108="","NA",buildings!H108)</f>
        <v>NA</v>
      </c>
      <c r="I108" t="str">
        <f>IF(buildings!I108="","NA",buildings!I108)</f>
        <v>NA</v>
      </c>
      <c r="J108" t="str">
        <f>IF(buildings!J108="","NA",buildings!J108)</f>
        <v>NA</v>
      </c>
      <c r="K108" t="str">
        <f>IF(buildings!K108="","NA",buildings!K108)</f>
        <v>NA</v>
      </c>
      <c r="L108" t="str">
        <f>IF(buildings!L108="","NA",buildings!L108)</f>
        <v>NA</v>
      </c>
      <c r="M108" t="str">
        <f>IF(buildings!M108="","NA",buildings!M108)</f>
        <v>NA</v>
      </c>
      <c r="N108" t="str">
        <f>IF(buildings!N108="","NA",buildings!N108)</f>
        <v>NA</v>
      </c>
      <c r="O108" t="str">
        <f>IF(buildings!O108="","NA",buildings!O108)</f>
        <v>NA</v>
      </c>
      <c r="P108" t="str">
        <f>IF(buildings!P108="","NA",buildings!P108)</f>
        <v>NA</v>
      </c>
      <c r="Q108" t="str">
        <f>IF(buildings!Q108="","NA",buildings!Q108)</f>
        <v>NA</v>
      </c>
      <c r="R108" t="str">
        <f>IF(buildings!R108="","NA",buildings!R108)</f>
        <v>NA</v>
      </c>
      <c r="S108" t="str">
        <f>IF(buildings!S108="","NA",buildings!S108)</f>
        <v>NA</v>
      </c>
      <c r="T108" t="str">
        <f>IF(buildings!T108="","NA",buildings!T108)</f>
        <v>NA</v>
      </c>
      <c r="U108" t="str">
        <f>IF(buildings!U108="","NA",buildings!U108)</f>
        <v>NA</v>
      </c>
      <c r="V108" t="str">
        <f>IF(buildings!V108="","NA",buildings!V108)</f>
        <v>NA</v>
      </c>
      <c r="W108" t="str">
        <f>IF(buildings!W108="","NA",buildings!W108)</f>
        <v>NA</v>
      </c>
      <c r="X108" t="str">
        <f>IF(buildings!X108="","NA",buildings!X108)</f>
        <v>NA</v>
      </c>
      <c r="Y108" t="str">
        <f>IF(buildings!Y108="","NA",buildings!Y108)</f>
        <v>NA</v>
      </c>
      <c r="Z108" t="str">
        <f>IF(buildings!Z108="","NA",buildings!Z108)</f>
        <v>NA</v>
      </c>
      <c r="AA108" t="str">
        <f>IF(buildings!AA108="","NA",buildings!AA108)</f>
        <v>NA</v>
      </c>
      <c r="AB108" t="str">
        <f>IF(buildings!AB108="","NA",buildings!AB108)</f>
        <v>NA</v>
      </c>
      <c r="AC108" t="str">
        <f>IF(buildings!AC108="","NA",buildings!AC108)</f>
        <v>NA</v>
      </c>
      <c r="AD108" t="str">
        <f>IF(buildings!AD108="","NA",buildings!AD108)</f>
        <v>NA</v>
      </c>
      <c r="AE108" t="str">
        <f>IF(buildings!AE108="","NA",buildings!AE108)</f>
        <v>NA</v>
      </c>
      <c r="AF108" t="str">
        <f>IF(buildings!AF108="","NA",buildings!AF108)</f>
        <v>NA</v>
      </c>
      <c r="AG108" t="str">
        <f>IF(buildings!AG108="","NA",buildings!AG108)</f>
        <v>NA</v>
      </c>
      <c r="AH108" t="str">
        <f>IF(buildings!AH108="","NA",buildings!AH108)</f>
        <v>NA</v>
      </c>
      <c r="AI108" t="str">
        <f>IF(buildings!AI108="","NA",buildings!AI108)</f>
        <v>NA</v>
      </c>
      <c r="AJ108" t="str">
        <f>IF(buildings!AJ108="","NA",buildings!AJ108)</f>
        <v>NA</v>
      </c>
      <c r="AK108" t="str">
        <f>IF(buildings!AK108="","NA",buildings!AK108)</f>
        <v>NA</v>
      </c>
      <c r="AL108" t="str">
        <f>IF(buildings!AL108="","NA",buildings!AL108)</f>
        <v>Steel</v>
      </c>
      <c r="AM108" t="str">
        <f>IF(buildings!AM108="","NA",buildings!AM108)</f>
        <v>NA</v>
      </c>
      <c r="AN108" t="str">
        <f>IF(buildings!AN108="","NA",buildings!AN108)</f>
        <v>residential</v>
      </c>
      <c r="AO108" t="str">
        <f>IF(buildings!AO108="","NA",buildings!AO108)</f>
        <v>NA</v>
      </c>
      <c r="AP108" t="str">
        <f>IF(buildings!AP108="","NA",buildings!AP108)</f>
        <v>NULL</v>
      </c>
      <c r="AQ108" t="str">
        <f>IF(buildings!AQ108="","NA",buildings!AQ108)</f>
        <v>urban</v>
      </c>
      <c r="AR108" t="str">
        <f>IF(buildings!AR108="","NA",buildings!AR108)</f>
        <v>NA</v>
      </c>
      <c r="AS108" t="str">
        <f>IF(buildings!AS108="","NA",buildings!AS108)</f>
        <v>Wang, Tao; Tian, Xin; Hashimoto, Seiji; Tanikawa, Hiroki</v>
      </c>
      <c r="AT108">
        <f>IF(buildings!AT108="","NA",buildings!AT108)</f>
        <v>2015</v>
      </c>
      <c r="AU108" t="str">
        <f>IF(buildings!AU108="","NA",buildings!AU108)</f>
        <v>Concrete transformation of buildings in China and implications for the steel cycle</v>
      </c>
      <c r="AV108" t="str">
        <f>IF(buildings!AV108="","NA",buildings!AV108)</f>
        <v>Resources, Conservation and Recycling</v>
      </c>
      <c r="AW108" t="str">
        <f>IF(buildings!AW108="","NA",buildings!AW108)</f>
        <v>Copyright Elsevier</v>
      </c>
      <c r="AX108" t="str">
        <f>IF(buildings!AX108="","NA",buildings!AX108)</f>
        <v>10.1016/j.resconrec.2015.07.021</v>
      </c>
      <c r="AY108" t="str">
        <f>IF(buildings!AY108="","NA",buildings!AY108)</f>
        <v>https://doi.org/10.1016/j.resconrec.2015.07.021</v>
      </c>
      <c r="AZ108" t="str">
        <f>IF(buildings!AZ108="","NULL",buildings!AZ108)</f>
        <v>for use_type or construction_type: 'divided into four categories by their location and function, i.e., urban residential buildings (UR), urban non-residential buildings (UnR, including those serving commercial, industrial, public, and other purposes), rural residential buildings (RR), and rural non-residential buildings (RnR)... the
buildings are classified into another four types: steel (including
those having composite steel and concrete frames), reinforced concrete (RC), brick-concrete (BC), and brick-wood and others (BWO)'</v>
      </c>
      <c r="BA108" t="str">
        <f>IF(buildings!BA108="","NULL",buildings!BA108)</f>
        <v>NULL</v>
      </c>
      <c r="BB108" t="str">
        <f>IF(buildings!BB108="","NULL",buildings!BB108)</f>
        <v>NULL</v>
      </c>
      <c r="BC108" t="str">
        <f>IF(buildings!BC108="","NULL",buildings!BC108)</f>
        <v>Table 3. Steel intensity and lifetime of buildings. Study only reported steel data. Only the mean deviation of the steel intensity per building floor area was considered.</v>
      </c>
      <c r="BD108" t="str">
        <f>IF(buildings!BD108="","NULL",buildings!BD108)</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08" t="str">
        <f>IF(buildings!BE108="","NULL",buildings!BE108)</f>
        <v>Heeren and Fishman</v>
      </c>
      <c r="BF108" t="str">
        <f>IF(buildings!BF108="","NULL",buildings!BF108)</f>
        <v>East_Asia</v>
      </c>
      <c r="BG108" t="str">
        <f>IF(buildings!BG108="","NULL",buildings!BG108)</f>
        <v>NA</v>
      </c>
      <c r="BH108">
        <f>IF(buildings!BH108="","NULL",buildings!BH108)</f>
        <v>3893</v>
      </c>
      <c r="BI108">
        <f>IF(buildings!BI108="","NULL",buildings!BI108)</f>
        <v>2675.65</v>
      </c>
      <c r="BJ108">
        <f>IF(buildings!BJ108="","NULL",buildings!BJ108)</f>
        <v>2651.88</v>
      </c>
      <c r="BK108">
        <f>IF(buildings!BK108="","NULL",buildings!BK108)</f>
        <v>928.40002500000003</v>
      </c>
      <c r="BL108">
        <f>IF(buildings!BL108="","NULL",buildings!BL108)</f>
        <v>934.40997500000003</v>
      </c>
      <c r="BM108">
        <f>IF(buildings!BM108="","NULL",buildings!BM108)</f>
        <v>9326410</v>
      </c>
      <c r="BN108">
        <f>IF(buildings!BN108="","NULL",buildings!BN108)</f>
        <v>546815</v>
      </c>
      <c r="BO108" t="str">
        <f>IF(buildings!BO108="","NULL",buildings!BO108)</f>
        <v>NA</v>
      </c>
      <c r="BP108">
        <f>IF(buildings!BP108="","NULL",buildings!BP108)</f>
        <v>1364827</v>
      </c>
      <c r="BQ108">
        <f>IF(buildings!BQ108="","NULL",buildings!BQ108)</f>
        <v>0.11799999999999999</v>
      </c>
      <c r="BR108">
        <f>IF(buildings!BR108="","NULL",buildings!BR108)</f>
        <v>0.55500000000000005</v>
      </c>
      <c r="BS108">
        <f>IF(buildings!BS108="","NULL",buildings!BS108)</f>
        <v>757</v>
      </c>
      <c r="BT108">
        <f>IF(buildings!BT108="","NULL",buildings!BT108)</f>
        <v>12002</v>
      </c>
      <c r="BU108" t="str">
        <f>IF(buildings!BU108="","NULL",buildings!BU108)</f>
        <v>NULL</v>
      </c>
      <c r="BV108" t="str">
        <f>IF(buildings!BV108="","NULL",buildings!BV108)</f>
        <v>NULL</v>
      </c>
      <c r="BW108" t="str">
        <f>IF(buildings!BW108="","NULL",buildings!BW108)</f>
        <v>R32CHN</v>
      </c>
      <c r="BX108" t="str">
        <f>IF(buildings!BX108="","NULL",buildings!BX108)</f>
        <v>R5.2ASIA</v>
      </c>
      <c r="BY108" t="str">
        <f>IF(buildings!BY108="","NULL",buildings!BY108)</f>
        <v>R_unspecified</v>
      </c>
      <c r="BZ108" t="str">
        <f>IF(buildings!BZ108="","NULL",buildings!BZ108)</f>
        <v>S_unspecified</v>
      </c>
      <c r="CA108" t="str">
        <f>IF(buildings!CA108="","NULL",buildings!CA108)</f>
        <v>Standard</v>
      </c>
      <c r="CB108" t="str">
        <f>IF(buildings!CB108="","NULL",buildings!CB108)</f>
        <v>sample/average/statistics</v>
      </c>
      <c r="CC108" t="str">
        <f>IF(buildings!CC108="","NULL",buildings!CC108)</f>
        <v>RU</v>
      </c>
      <c r="CD108" t="str">
        <f>IF(buildings!CD108="","NULL",buildings!CD108)</f>
        <v>S</v>
      </c>
      <c r="CE108" t="str">
        <f>IF(buildings!CE108="","NULL",buildings!CE108)</f>
        <v>ASIA_CHN</v>
      </c>
    </row>
    <row r="109" spans="1:83">
      <c r="A109">
        <f>IF(buildings!A109="","NA",buildings!A109)</f>
        <v>107</v>
      </c>
      <c r="B109" t="str">
        <f>IF(buildings!B109="","NA",buildings!B109)</f>
        <v>China</v>
      </c>
      <c r="C109" t="str">
        <f>IF(buildings!C109="","NA",buildings!C109)</f>
        <v>NA</v>
      </c>
      <c r="D109">
        <f>IF(buildings!D109="","NA",buildings!D109)</f>
        <v>1950</v>
      </c>
      <c r="E109">
        <f>IF(buildings!E109="","NA",buildings!E109)</f>
        <v>2010</v>
      </c>
      <c r="F109">
        <f>IF(buildings!F109="","NA",buildings!F109)</f>
        <v>52</v>
      </c>
      <c r="G109" t="str">
        <f>IF(buildings!G109="","NA",buildings!G109)</f>
        <v>NA</v>
      </c>
      <c r="H109" t="str">
        <f>IF(buildings!H109="","NA",buildings!H109)</f>
        <v>NA</v>
      </c>
      <c r="I109" t="str">
        <f>IF(buildings!I109="","NA",buildings!I109)</f>
        <v>NA</v>
      </c>
      <c r="J109" t="str">
        <f>IF(buildings!J109="","NA",buildings!J109)</f>
        <v>NA</v>
      </c>
      <c r="K109" t="str">
        <f>IF(buildings!K109="","NA",buildings!K109)</f>
        <v>NA</v>
      </c>
      <c r="L109" t="str">
        <f>IF(buildings!L109="","NA",buildings!L109)</f>
        <v>NA</v>
      </c>
      <c r="M109" t="str">
        <f>IF(buildings!M109="","NA",buildings!M109)</f>
        <v>NA</v>
      </c>
      <c r="N109" t="str">
        <f>IF(buildings!N109="","NA",buildings!N109)</f>
        <v>NA</v>
      </c>
      <c r="O109" t="str">
        <f>IF(buildings!O109="","NA",buildings!O109)</f>
        <v>NA</v>
      </c>
      <c r="P109" t="str">
        <f>IF(buildings!P109="","NA",buildings!P109)</f>
        <v>NA</v>
      </c>
      <c r="Q109" t="str">
        <f>IF(buildings!Q109="","NA",buildings!Q109)</f>
        <v>NA</v>
      </c>
      <c r="R109" t="str">
        <f>IF(buildings!R109="","NA",buildings!R109)</f>
        <v>NA</v>
      </c>
      <c r="S109" t="str">
        <f>IF(buildings!S109="","NA",buildings!S109)</f>
        <v>NA</v>
      </c>
      <c r="T109" t="str">
        <f>IF(buildings!T109="","NA",buildings!T109)</f>
        <v>NA</v>
      </c>
      <c r="U109" t="str">
        <f>IF(buildings!U109="","NA",buildings!U109)</f>
        <v>NA</v>
      </c>
      <c r="V109" t="str">
        <f>IF(buildings!V109="","NA",buildings!V109)</f>
        <v>NA</v>
      </c>
      <c r="W109" t="str">
        <f>IF(buildings!W109="","NA",buildings!W109)</f>
        <v>NA</v>
      </c>
      <c r="X109" t="str">
        <f>IF(buildings!X109="","NA",buildings!X109)</f>
        <v>NA</v>
      </c>
      <c r="Y109" t="str">
        <f>IF(buildings!Y109="","NA",buildings!Y109)</f>
        <v>NA</v>
      </c>
      <c r="Z109" t="str">
        <f>IF(buildings!Z109="","NA",buildings!Z109)</f>
        <v>NA</v>
      </c>
      <c r="AA109" t="str">
        <f>IF(buildings!AA109="","NA",buildings!AA109)</f>
        <v>NA</v>
      </c>
      <c r="AB109" t="str">
        <f>IF(buildings!AB109="","NA",buildings!AB109)</f>
        <v>NA</v>
      </c>
      <c r="AC109" t="str">
        <f>IF(buildings!AC109="","NA",buildings!AC109)</f>
        <v>NA</v>
      </c>
      <c r="AD109" t="str">
        <f>IF(buildings!AD109="","NA",buildings!AD109)</f>
        <v>NA</v>
      </c>
      <c r="AE109" t="str">
        <f>IF(buildings!AE109="","NA",buildings!AE109)</f>
        <v>NA</v>
      </c>
      <c r="AF109" t="str">
        <f>IF(buildings!AF109="","NA",buildings!AF109)</f>
        <v>NA</v>
      </c>
      <c r="AG109" t="str">
        <f>IF(buildings!AG109="","NA",buildings!AG109)</f>
        <v>NA</v>
      </c>
      <c r="AH109" t="str">
        <f>IF(buildings!AH109="","NA",buildings!AH109)</f>
        <v>NA</v>
      </c>
      <c r="AI109" t="str">
        <f>IF(buildings!AI109="","NA",buildings!AI109)</f>
        <v>NA</v>
      </c>
      <c r="AJ109" t="str">
        <f>IF(buildings!AJ109="","NA",buildings!AJ109)</f>
        <v>NA</v>
      </c>
      <c r="AK109" t="str">
        <f>IF(buildings!AK109="","NA",buildings!AK109)</f>
        <v>NA</v>
      </c>
      <c r="AL109" t="str">
        <f>IF(buildings!AL109="","NA",buildings!AL109)</f>
        <v>Reinforced Concrete</v>
      </c>
      <c r="AM109" t="str">
        <f>IF(buildings!AM109="","NA",buildings!AM109)</f>
        <v>NA</v>
      </c>
      <c r="AN109" t="str">
        <f>IF(buildings!AN109="","NA",buildings!AN109)</f>
        <v>residential</v>
      </c>
      <c r="AO109" t="str">
        <f>IF(buildings!AO109="","NA",buildings!AO109)</f>
        <v>NA</v>
      </c>
      <c r="AP109" t="str">
        <f>IF(buildings!AP109="","NA",buildings!AP109)</f>
        <v>NULL</v>
      </c>
      <c r="AQ109" t="str">
        <f>IF(buildings!AQ109="","NA",buildings!AQ109)</f>
        <v>urban</v>
      </c>
      <c r="AR109" t="str">
        <f>IF(buildings!AR109="","NA",buildings!AR109)</f>
        <v>NA</v>
      </c>
      <c r="AS109" t="str">
        <f>IF(buildings!AS109="","NA",buildings!AS109)</f>
        <v>Wang, Tao; Tian, Xin; Hashimoto, Seiji; Tanikawa, Hiroki</v>
      </c>
      <c r="AT109">
        <f>IF(buildings!AT109="","NA",buildings!AT109)</f>
        <v>2015</v>
      </c>
      <c r="AU109" t="str">
        <f>IF(buildings!AU109="","NA",buildings!AU109)</f>
        <v>Concrete transformation of buildings in China and implications for the steel cycle</v>
      </c>
      <c r="AV109" t="str">
        <f>IF(buildings!AV109="","NA",buildings!AV109)</f>
        <v>Resources, Conservation and Recycling</v>
      </c>
      <c r="AW109" t="str">
        <f>IF(buildings!AW109="","NA",buildings!AW109)</f>
        <v>Copyright Elsevier</v>
      </c>
      <c r="AX109" t="str">
        <f>IF(buildings!AX109="","NA",buildings!AX109)</f>
        <v>10.1016/j.resconrec.2015.07.021</v>
      </c>
      <c r="AY109" t="str">
        <f>IF(buildings!AY109="","NA",buildings!AY109)</f>
        <v>https://doi.org/10.1016/j.resconrec.2015.07.021</v>
      </c>
      <c r="AZ109" t="str">
        <f>IF(buildings!AZ109="","NULL",buildings!AZ109)</f>
        <v>NULL</v>
      </c>
      <c r="BA109" t="str">
        <f>IF(buildings!BA109="","NULL",buildings!BA109)</f>
        <v>NULL</v>
      </c>
      <c r="BB109" t="str">
        <f>IF(buildings!BB109="","NULL",buildings!BB109)</f>
        <v>NULL</v>
      </c>
      <c r="BC109" t="str">
        <f>IF(buildings!BC109="","NULL",buildings!BC109)</f>
        <v>Table 3. Steel intensity and lifetime of buildings. Study only reported steel data. Only the mean deviation of the steel intensity per building floor area was considered.</v>
      </c>
      <c r="BD109" t="str">
        <f>IF(buildings!BD109="","NULL",buildings!BD109)</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09" t="str">
        <f>IF(buildings!BE109="","NULL",buildings!BE109)</f>
        <v>Heeren and Fishman</v>
      </c>
      <c r="BF109" t="str">
        <f>IF(buildings!BF109="","NULL",buildings!BF109)</f>
        <v>East_Asia</v>
      </c>
      <c r="BG109" t="str">
        <f>IF(buildings!BG109="","NULL",buildings!BG109)</f>
        <v>NA</v>
      </c>
      <c r="BH109">
        <f>IF(buildings!BH109="","NULL",buildings!BH109)</f>
        <v>3893</v>
      </c>
      <c r="BI109">
        <f>IF(buildings!BI109="","NULL",buildings!BI109)</f>
        <v>2675.65</v>
      </c>
      <c r="BJ109">
        <f>IF(buildings!BJ109="","NULL",buildings!BJ109)</f>
        <v>2651.88</v>
      </c>
      <c r="BK109">
        <f>IF(buildings!BK109="","NULL",buildings!BK109)</f>
        <v>928.40002500000003</v>
      </c>
      <c r="BL109">
        <f>IF(buildings!BL109="","NULL",buildings!BL109)</f>
        <v>934.40997500000003</v>
      </c>
      <c r="BM109">
        <f>IF(buildings!BM109="","NULL",buildings!BM109)</f>
        <v>9326410</v>
      </c>
      <c r="BN109">
        <f>IF(buildings!BN109="","NULL",buildings!BN109)</f>
        <v>546815</v>
      </c>
      <c r="BO109" t="str">
        <f>IF(buildings!BO109="","NULL",buildings!BO109)</f>
        <v>NA</v>
      </c>
      <c r="BP109">
        <f>IF(buildings!BP109="","NULL",buildings!BP109)</f>
        <v>1364827</v>
      </c>
      <c r="BQ109">
        <f>IF(buildings!BQ109="","NULL",buildings!BQ109)</f>
        <v>0.11799999999999999</v>
      </c>
      <c r="BR109">
        <f>IF(buildings!BR109="","NULL",buildings!BR109)</f>
        <v>0.55500000000000005</v>
      </c>
      <c r="BS109">
        <f>IF(buildings!BS109="","NULL",buildings!BS109)</f>
        <v>757</v>
      </c>
      <c r="BT109">
        <f>IF(buildings!BT109="","NULL",buildings!BT109)</f>
        <v>12002</v>
      </c>
      <c r="BU109" t="str">
        <f>IF(buildings!BU109="","NULL",buildings!BU109)</f>
        <v>NULL</v>
      </c>
      <c r="BV109" t="str">
        <f>IF(buildings!BV109="","NULL",buildings!BV109)</f>
        <v>NULL</v>
      </c>
      <c r="BW109" t="str">
        <f>IF(buildings!BW109="","NULL",buildings!BW109)</f>
        <v>R32CHN</v>
      </c>
      <c r="BX109" t="str">
        <f>IF(buildings!BX109="","NULL",buildings!BX109)</f>
        <v>R5.2ASIA</v>
      </c>
      <c r="BY109" t="str">
        <f>IF(buildings!BY109="","NULL",buildings!BY109)</f>
        <v>R_unspecified</v>
      </c>
      <c r="BZ109" t="str">
        <f>IF(buildings!BZ109="","NULL",buildings!BZ109)</f>
        <v>RC_unspecified</v>
      </c>
      <c r="CA109" t="str">
        <f>IF(buildings!CA109="","NULL",buildings!CA109)</f>
        <v>Standard</v>
      </c>
      <c r="CB109" t="str">
        <f>IF(buildings!CB109="","NULL",buildings!CB109)</f>
        <v>sample/average/statistics</v>
      </c>
      <c r="CC109" t="str">
        <f>IF(buildings!CC109="","NULL",buildings!CC109)</f>
        <v>RU</v>
      </c>
      <c r="CD109" t="str">
        <f>IF(buildings!CD109="","NULL",buildings!CD109)</f>
        <v>C</v>
      </c>
      <c r="CE109" t="str">
        <f>IF(buildings!CE109="","NULL",buildings!CE109)</f>
        <v>ASIA_CHN</v>
      </c>
    </row>
    <row r="110" spans="1:83">
      <c r="A110">
        <f>IF(buildings!A110="","NA",buildings!A110)</f>
        <v>108</v>
      </c>
      <c r="B110" t="str">
        <f>IF(buildings!B110="","NA",buildings!B110)</f>
        <v>China</v>
      </c>
      <c r="C110" t="str">
        <f>IF(buildings!C110="","NA",buildings!C110)</f>
        <v>NA</v>
      </c>
      <c r="D110">
        <f>IF(buildings!D110="","NA",buildings!D110)</f>
        <v>1950</v>
      </c>
      <c r="E110">
        <f>IF(buildings!E110="","NA",buildings!E110)</f>
        <v>2010</v>
      </c>
      <c r="F110">
        <f>IF(buildings!F110="","NA",buildings!F110)</f>
        <v>28</v>
      </c>
      <c r="G110" t="str">
        <f>IF(buildings!G110="","NA",buildings!G110)</f>
        <v>NA</v>
      </c>
      <c r="H110" t="str">
        <f>IF(buildings!H110="","NA",buildings!H110)</f>
        <v>NA</v>
      </c>
      <c r="I110" t="str">
        <f>IF(buildings!I110="","NA",buildings!I110)</f>
        <v>NA</v>
      </c>
      <c r="J110" t="str">
        <f>IF(buildings!J110="","NA",buildings!J110)</f>
        <v>NA</v>
      </c>
      <c r="K110" t="str">
        <f>IF(buildings!K110="","NA",buildings!K110)</f>
        <v>NA</v>
      </c>
      <c r="L110" t="str">
        <f>IF(buildings!L110="","NA",buildings!L110)</f>
        <v>NA</v>
      </c>
      <c r="M110" t="str">
        <f>IF(buildings!M110="","NA",buildings!M110)</f>
        <v>NA</v>
      </c>
      <c r="N110" t="str">
        <f>IF(buildings!N110="","NA",buildings!N110)</f>
        <v>NA</v>
      </c>
      <c r="O110" t="str">
        <f>IF(buildings!O110="","NA",buildings!O110)</f>
        <v>NA</v>
      </c>
      <c r="P110" t="str">
        <f>IF(buildings!P110="","NA",buildings!P110)</f>
        <v>NA</v>
      </c>
      <c r="Q110" t="str">
        <f>IF(buildings!Q110="","NA",buildings!Q110)</f>
        <v>NA</v>
      </c>
      <c r="R110" t="str">
        <f>IF(buildings!R110="","NA",buildings!R110)</f>
        <v>NA</v>
      </c>
      <c r="S110" t="str">
        <f>IF(buildings!S110="","NA",buildings!S110)</f>
        <v>NA</v>
      </c>
      <c r="T110" t="str">
        <f>IF(buildings!T110="","NA",buildings!T110)</f>
        <v>NA</v>
      </c>
      <c r="U110" t="str">
        <f>IF(buildings!U110="","NA",buildings!U110)</f>
        <v>NA</v>
      </c>
      <c r="V110" t="str">
        <f>IF(buildings!V110="","NA",buildings!V110)</f>
        <v>NA</v>
      </c>
      <c r="W110" t="str">
        <f>IF(buildings!W110="","NA",buildings!W110)</f>
        <v>NA</v>
      </c>
      <c r="X110" t="str">
        <f>IF(buildings!X110="","NA",buildings!X110)</f>
        <v>NA</v>
      </c>
      <c r="Y110" t="str">
        <f>IF(buildings!Y110="","NA",buildings!Y110)</f>
        <v>NA</v>
      </c>
      <c r="Z110" t="str">
        <f>IF(buildings!Z110="","NA",buildings!Z110)</f>
        <v>NA</v>
      </c>
      <c r="AA110" t="str">
        <f>IF(buildings!AA110="","NA",buildings!AA110)</f>
        <v>NA</v>
      </c>
      <c r="AB110" t="str">
        <f>IF(buildings!AB110="","NA",buildings!AB110)</f>
        <v>NA</v>
      </c>
      <c r="AC110" t="str">
        <f>IF(buildings!AC110="","NA",buildings!AC110)</f>
        <v>NA</v>
      </c>
      <c r="AD110" t="str">
        <f>IF(buildings!AD110="","NA",buildings!AD110)</f>
        <v>NA</v>
      </c>
      <c r="AE110" t="str">
        <f>IF(buildings!AE110="","NA",buildings!AE110)</f>
        <v>NA</v>
      </c>
      <c r="AF110" t="str">
        <f>IF(buildings!AF110="","NA",buildings!AF110)</f>
        <v>NA</v>
      </c>
      <c r="AG110" t="str">
        <f>IF(buildings!AG110="","NA",buildings!AG110)</f>
        <v>NA</v>
      </c>
      <c r="AH110" t="str">
        <f>IF(buildings!AH110="","NA",buildings!AH110)</f>
        <v>NA</v>
      </c>
      <c r="AI110" t="str">
        <f>IF(buildings!AI110="","NA",buildings!AI110)</f>
        <v>NA</v>
      </c>
      <c r="AJ110" t="str">
        <f>IF(buildings!AJ110="","NA",buildings!AJ110)</f>
        <v>NA</v>
      </c>
      <c r="AK110" t="str">
        <f>IF(buildings!AK110="","NA",buildings!AK110)</f>
        <v>NA</v>
      </c>
      <c r="AL110" t="str">
        <f>IF(buildings!AL110="","NA",buildings!AL110)</f>
        <v>Brick-concrete</v>
      </c>
      <c r="AM110" t="str">
        <f>IF(buildings!AM110="","NA",buildings!AM110)</f>
        <v>NA</v>
      </c>
      <c r="AN110" t="str">
        <f>IF(buildings!AN110="","NA",buildings!AN110)</f>
        <v>residential</v>
      </c>
      <c r="AO110" t="str">
        <f>IF(buildings!AO110="","NA",buildings!AO110)</f>
        <v>NA</v>
      </c>
      <c r="AP110" t="str">
        <f>IF(buildings!AP110="","NA",buildings!AP110)</f>
        <v>NULL</v>
      </c>
      <c r="AQ110" t="str">
        <f>IF(buildings!AQ110="","NA",buildings!AQ110)</f>
        <v>urban</v>
      </c>
      <c r="AR110" t="str">
        <f>IF(buildings!AR110="","NA",buildings!AR110)</f>
        <v>NA</v>
      </c>
      <c r="AS110" t="str">
        <f>IF(buildings!AS110="","NA",buildings!AS110)</f>
        <v>Wang, Tao; Tian, Xin; Hashimoto, Seiji; Tanikawa, Hiroki</v>
      </c>
      <c r="AT110">
        <f>IF(buildings!AT110="","NA",buildings!AT110)</f>
        <v>2015</v>
      </c>
      <c r="AU110" t="str">
        <f>IF(buildings!AU110="","NA",buildings!AU110)</f>
        <v>Concrete transformation of buildings in China and implications for the steel cycle</v>
      </c>
      <c r="AV110" t="str">
        <f>IF(buildings!AV110="","NA",buildings!AV110)</f>
        <v>Resources, Conservation and Recycling</v>
      </c>
      <c r="AW110" t="str">
        <f>IF(buildings!AW110="","NA",buildings!AW110)</f>
        <v>Copyright Elsevier</v>
      </c>
      <c r="AX110" t="str">
        <f>IF(buildings!AX110="","NA",buildings!AX110)</f>
        <v>10.1016/j.resconrec.2015.07.021</v>
      </c>
      <c r="AY110" t="str">
        <f>IF(buildings!AY110="","NA",buildings!AY110)</f>
        <v>https://doi.org/10.1016/j.resconrec.2015.07.021</v>
      </c>
      <c r="AZ110" t="str">
        <f>IF(buildings!AZ110="","NULL",buildings!AZ110)</f>
        <v>NULL</v>
      </c>
      <c r="BA110" t="str">
        <f>IF(buildings!BA110="","NULL",buildings!BA110)</f>
        <v>NULL</v>
      </c>
      <c r="BB110" t="str">
        <f>IF(buildings!BB110="","NULL",buildings!BB110)</f>
        <v>NULL</v>
      </c>
      <c r="BC110" t="str">
        <f>IF(buildings!BC110="","NULL",buildings!BC110)</f>
        <v>Table 3. Steel intensity and lifetime of buildings. Study only reported steel data. Only the mean deviation of the steel intensity per building floor area was considered.</v>
      </c>
      <c r="BD110" t="str">
        <f>IF(buildings!BD110="","NULL",buildings!BD110)</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10" t="str">
        <f>IF(buildings!BE110="","NULL",buildings!BE110)</f>
        <v>Heeren and Fishman</v>
      </c>
      <c r="BF110" t="str">
        <f>IF(buildings!BF110="","NULL",buildings!BF110)</f>
        <v>East_Asia</v>
      </c>
      <c r="BG110" t="str">
        <f>IF(buildings!BG110="","NULL",buildings!BG110)</f>
        <v>NA</v>
      </c>
      <c r="BH110">
        <f>IF(buildings!BH110="","NULL",buildings!BH110)</f>
        <v>3893</v>
      </c>
      <c r="BI110">
        <f>IF(buildings!BI110="","NULL",buildings!BI110)</f>
        <v>2675.65</v>
      </c>
      <c r="BJ110">
        <f>IF(buildings!BJ110="","NULL",buildings!BJ110)</f>
        <v>2651.88</v>
      </c>
      <c r="BK110">
        <f>IF(buildings!BK110="","NULL",buildings!BK110)</f>
        <v>928.40002500000003</v>
      </c>
      <c r="BL110">
        <f>IF(buildings!BL110="","NULL",buildings!BL110)</f>
        <v>934.40997500000003</v>
      </c>
      <c r="BM110">
        <f>IF(buildings!BM110="","NULL",buildings!BM110)</f>
        <v>9326410</v>
      </c>
      <c r="BN110">
        <f>IF(buildings!BN110="","NULL",buildings!BN110)</f>
        <v>546815</v>
      </c>
      <c r="BO110" t="str">
        <f>IF(buildings!BO110="","NULL",buildings!BO110)</f>
        <v>NA</v>
      </c>
      <c r="BP110">
        <f>IF(buildings!BP110="","NULL",buildings!BP110)</f>
        <v>1364827</v>
      </c>
      <c r="BQ110">
        <f>IF(buildings!BQ110="","NULL",buildings!BQ110)</f>
        <v>0.11799999999999999</v>
      </c>
      <c r="BR110">
        <f>IF(buildings!BR110="","NULL",buildings!BR110)</f>
        <v>0.55500000000000005</v>
      </c>
      <c r="BS110">
        <f>IF(buildings!BS110="","NULL",buildings!BS110)</f>
        <v>757</v>
      </c>
      <c r="BT110">
        <f>IF(buildings!BT110="","NULL",buildings!BT110)</f>
        <v>12002</v>
      </c>
      <c r="BU110" t="str">
        <f>IF(buildings!BU110="","NULL",buildings!BU110)</f>
        <v>NULL</v>
      </c>
      <c r="BV110" t="str">
        <f>IF(buildings!BV110="","NULL",buildings!BV110)</f>
        <v>NULL</v>
      </c>
      <c r="BW110" t="str">
        <f>IF(buildings!BW110="","NULL",buildings!BW110)</f>
        <v>R32CHN</v>
      </c>
      <c r="BX110" t="str">
        <f>IF(buildings!BX110="","NULL",buildings!BX110)</f>
        <v>R5.2ASIA</v>
      </c>
      <c r="BY110" t="str">
        <f>IF(buildings!BY110="","NULL",buildings!BY110)</f>
        <v>R_unspecified</v>
      </c>
      <c r="BZ110" t="str">
        <f>IF(buildings!BZ110="","NULL",buildings!BZ110)</f>
        <v>M_brick</v>
      </c>
      <c r="CA110" t="str">
        <f>IF(buildings!CA110="","NULL",buildings!CA110)</f>
        <v>Standard</v>
      </c>
      <c r="CB110" t="str">
        <f>IF(buildings!CB110="","NULL",buildings!CB110)</f>
        <v>sample/average/statistics</v>
      </c>
      <c r="CC110" t="str">
        <f>IF(buildings!CC110="","NULL",buildings!CC110)</f>
        <v>RU</v>
      </c>
      <c r="CD110" t="str">
        <f>IF(buildings!CD110="","NULL",buildings!CD110)</f>
        <v>M</v>
      </c>
      <c r="CE110" t="str">
        <f>IF(buildings!CE110="","NULL",buildings!CE110)</f>
        <v>ASIA_CHN</v>
      </c>
    </row>
    <row r="111" spans="1:83">
      <c r="A111">
        <f>IF(buildings!A111="","NA",buildings!A111)</f>
        <v>109</v>
      </c>
      <c r="B111" t="str">
        <f>IF(buildings!B111="","NA",buildings!B111)</f>
        <v>China</v>
      </c>
      <c r="C111" t="str">
        <f>IF(buildings!C111="","NA",buildings!C111)</f>
        <v>NA</v>
      </c>
      <c r="D111">
        <f>IF(buildings!D111="","NA",buildings!D111)</f>
        <v>1950</v>
      </c>
      <c r="E111">
        <f>IF(buildings!E111="","NA",buildings!E111)</f>
        <v>2010</v>
      </c>
      <c r="F111">
        <f>IF(buildings!F111="","NA",buildings!F111)</f>
        <v>1</v>
      </c>
      <c r="G111" t="str">
        <f>IF(buildings!G111="","NA",buildings!G111)</f>
        <v>NA</v>
      </c>
      <c r="H111" t="str">
        <f>IF(buildings!H111="","NA",buildings!H111)</f>
        <v>NA</v>
      </c>
      <c r="I111" t="str">
        <f>IF(buildings!I111="","NA",buildings!I111)</f>
        <v>NA</v>
      </c>
      <c r="J111" t="str">
        <f>IF(buildings!J111="","NA",buildings!J111)</f>
        <v>NA</v>
      </c>
      <c r="K111" t="str">
        <f>IF(buildings!K111="","NA",buildings!K111)</f>
        <v>NA</v>
      </c>
      <c r="L111" t="str">
        <f>IF(buildings!L111="","NA",buildings!L111)</f>
        <v>NA</v>
      </c>
      <c r="M111" t="str">
        <f>IF(buildings!M111="","NA",buildings!M111)</f>
        <v>NA</v>
      </c>
      <c r="N111" t="str">
        <f>IF(buildings!N111="","NA",buildings!N111)</f>
        <v>NA</v>
      </c>
      <c r="O111" t="str">
        <f>IF(buildings!O111="","NA",buildings!O111)</f>
        <v>NA</v>
      </c>
      <c r="P111" t="str">
        <f>IF(buildings!P111="","NA",buildings!P111)</f>
        <v>NA</v>
      </c>
      <c r="Q111" t="str">
        <f>IF(buildings!Q111="","NA",buildings!Q111)</f>
        <v>NA</v>
      </c>
      <c r="R111" t="str">
        <f>IF(buildings!R111="","NA",buildings!R111)</f>
        <v>NA</v>
      </c>
      <c r="S111" t="str">
        <f>IF(buildings!S111="","NA",buildings!S111)</f>
        <v>NA</v>
      </c>
      <c r="T111" t="str">
        <f>IF(buildings!T111="","NA",buildings!T111)</f>
        <v>NA</v>
      </c>
      <c r="U111" t="str">
        <f>IF(buildings!U111="","NA",buildings!U111)</f>
        <v>NA</v>
      </c>
      <c r="V111" t="str">
        <f>IF(buildings!V111="","NA",buildings!V111)</f>
        <v>NA</v>
      </c>
      <c r="W111" t="str">
        <f>IF(buildings!W111="","NA",buildings!W111)</f>
        <v>NA</v>
      </c>
      <c r="X111" t="str">
        <f>IF(buildings!X111="","NA",buildings!X111)</f>
        <v>NA</v>
      </c>
      <c r="Y111" t="str">
        <f>IF(buildings!Y111="","NA",buildings!Y111)</f>
        <v>NA</v>
      </c>
      <c r="Z111" t="str">
        <f>IF(buildings!Z111="","NA",buildings!Z111)</f>
        <v>NA</v>
      </c>
      <c r="AA111" t="str">
        <f>IF(buildings!AA111="","NA",buildings!AA111)</f>
        <v>NA</v>
      </c>
      <c r="AB111" t="str">
        <f>IF(buildings!AB111="","NA",buildings!AB111)</f>
        <v>NA</v>
      </c>
      <c r="AC111" t="str">
        <f>IF(buildings!AC111="","NA",buildings!AC111)</f>
        <v>NA</v>
      </c>
      <c r="AD111" t="str">
        <f>IF(buildings!AD111="","NA",buildings!AD111)</f>
        <v>NA</v>
      </c>
      <c r="AE111" t="str">
        <f>IF(buildings!AE111="","NA",buildings!AE111)</f>
        <v>NA</v>
      </c>
      <c r="AF111" t="str">
        <f>IF(buildings!AF111="","NA",buildings!AF111)</f>
        <v>NA</v>
      </c>
      <c r="AG111" t="str">
        <f>IF(buildings!AG111="","NA",buildings!AG111)</f>
        <v>NA</v>
      </c>
      <c r="AH111" t="str">
        <f>IF(buildings!AH111="","NA",buildings!AH111)</f>
        <v>NA</v>
      </c>
      <c r="AI111" t="str">
        <f>IF(buildings!AI111="","NA",buildings!AI111)</f>
        <v>NA</v>
      </c>
      <c r="AJ111" t="str">
        <f>IF(buildings!AJ111="","NA",buildings!AJ111)</f>
        <v>NA</v>
      </c>
      <c r="AK111" t="str">
        <f>IF(buildings!AK111="","NA",buildings!AK111)</f>
        <v>NA</v>
      </c>
      <c r="AL111" t="str">
        <f>IF(buildings!AL111="","NA",buildings!AL111)</f>
        <v>Brick-wood and others</v>
      </c>
      <c r="AM111" t="str">
        <f>IF(buildings!AM111="","NA",buildings!AM111)</f>
        <v>NA</v>
      </c>
      <c r="AN111" t="str">
        <f>IF(buildings!AN111="","NA",buildings!AN111)</f>
        <v>residential</v>
      </c>
      <c r="AO111" t="str">
        <f>IF(buildings!AO111="","NA",buildings!AO111)</f>
        <v>NA</v>
      </c>
      <c r="AP111" t="str">
        <f>IF(buildings!AP111="","NA",buildings!AP111)</f>
        <v>NULL</v>
      </c>
      <c r="AQ111" t="str">
        <f>IF(buildings!AQ111="","NA",buildings!AQ111)</f>
        <v>urban</v>
      </c>
      <c r="AR111" t="str">
        <f>IF(buildings!AR111="","NA",buildings!AR111)</f>
        <v>NA</v>
      </c>
      <c r="AS111" t="str">
        <f>IF(buildings!AS111="","NA",buildings!AS111)</f>
        <v>Wang, Tao; Tian, Xin; Hashimoto, Seiji; Tanikawa, Hiroki</v>
      </c>
      <c r="AT111">
        <f>IF(buildings!AT111="","NA",buildings!AT111)</f>
        <v>2015</v>
      </c>
      <c r="AU111" t="str">
        <f>IF(buildings!AU111="","NA",buildings!AU111)</f>
        <v>Concrete transformation of buildings in China and implications for the steel cycle</v>
      </c>
      <c r="AV111" t="str">
        <f>IF(buildings!AV111="","NA",buildings!AV111)</f>
        <v>Resources, Conservation and Recycling</v>
      </c>
      <c r="AW111" t="str">
        <f>IF(buildings!AW111="","NA",buildings!AW111)</f>
        <v>Copyright Elsevier</v>
      </c>
      <c r="AX111" t="str">
        <f>IF(buildings!AX111="","NA",buildings!AX111)</f>
        <v>10.1016/j.resconrec.2015.07.021</v>
      </c>
      <c r="AY111" t="str">
        <f>IF(buildings!AY111="","NA",buildings!AY111)</f>
        <v>https://doi.org/10.1016/j.resconrec.2015.07.021</v>
      </c>
      <c r="AZ111" t="str">
        <f>IF(buildings!AZ111="","NULL",buildings!AZ111)</f>
        <v>for use_type or construction_type: 'Brick-wood and others'</v>
      </c>
      <c r="BA111" t="str">
        <f>IF(buildings!BA111="","NULL",buildings!BA111)</f>
        <v>NULL</v>
      </c>
      <c r="BB111" t="str">
        <f>IF(buildings!BB111="","NULL",buildings!BB111)</f>
        <v>NULL</v>
      </c>
      <c r="BC111" t="str">
        <f>IF(buildings!BC111="","NULL",buildings!BC111)</f>
        <v>Table 3. Steel intensity and lifetime of buildings. Study only reported steel data. Only the mean deviation of the steel intensity per building floor area was considered.</v>
      </c>
      <c r="BD111" t="str">
        <f>IF(buildings!BD111="","NULL",buildings!BD111)</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11" t="str">
        <f>IF(buildings!BE111="","NULL",buildings!BE111)</f>
        <v>Heeren and Fishman</v>
      </c>
      <c r="BF111" t="str">
        <f>IF(buildings!BF111="","NULL",buildings!BF111)</f>
        <v>East_Asia</v>
      </c>
      <c r="BG111" t="str">
        <f>IF(buildings!BG111="","NULL",buildings!BG111)</f>
        <v>NA</v>
      </c>
      <c r="BH111">
        <f>IF(buildings!BH111="","NULL",buildings!BH111)</f>
        <v>3893</v>
      </c>
      <c r="BI111">
        <f>IF(buildings!BI111="","NULL",buildings!BI111)</f>
        <v>2675.65</v>
      </c>
      <c r="BJ111">
        <f>IF(buildings!BJ111="","NULL",buildings!BJ111)</f>
        <v>2651.88</v>
      </c>
      <c r="BK111">
        <f>IF(buildings!BK111="","NULL",buildings!BK111)</f>
        <v>928.40002500000003</v>
      </c>
      <c r="BL111">
        <f>IF(buildings!BL111="","NULL",buildings!BL111)</f>
        <v>934.40997500000003</v>
      </c>
      <c r="BM111">
        <f>IF(buildings!BM111="","NULL",buildings!BM111)</f>
        <v>9326410</v>
      </c>
      <c r="BN111">
        <f>IF(buildings!BN111="","NULL",buildings!BN111)</f>
        <v>546815</v>
      </c>
      <c r="BO111" t="str">
        <f>IF(buildings!BO111="","NULL",buildings!BO111)</f>
        <v>NA</v>
      </c>
      <c r="BP111">
        <f>IF(buildings!BP111="","NULL",buildings!BP111)</f>
        <v>1364827</v>
      </c>
      <c r="BQ111">
        <f>IF(buildings!BQ111="","NULL",buildings!BQ111)</f>
        <v>0.11799999999999999</v>
      </c>
      <c r="BR111">
        <f>IF(buildings!BR111="","NULL",buildings!BR111)</f>
        <v>0.55500000000000005</v>
      </c>
      <c r="BS111">
        <f>IF(buildings!BS111="","NULL",buildings!BS111)</f>
        <v>757</v>
      </c>
      <c r="BT111">
        <f>IF(buildings!BT111="","NULL",buildings!BT111)</f>
        <v>12002</v>
      </c>
      <c r="BU111" t="str">
        <f>IF(buildings!BU111="","NULL",buildings!BU111)</f>
        <v>NULL</v>
      </c>
      <c r="BV111" t="str">
        <f>IF(buildings!BV111="","NULL",buildings!BV111)</f>
        <v>NULL</v>
      </c>
      <c r="BW111" t="str">
        <f>IF(buildings!BW111="","NULL",buildings!BW111)</f>
        <v>R32CHN</v>
      </c>
      <c r="BX111" t="str">
        <f>IF(buildings!BX111="","NULL",buildings!BX111)</f>
        <v>R5.2ASIA</v>
      </c>
      <c r="BY111" t="str">
        <f>IF(buildings!BY111="","NULL",buildings!BY111)</f>
        <v>R_unspecified</v>
      </c>
      <c r="BZ111" t="str">
        <f>IF(buildings!BZ111="","NULL",buildings!BZ111)</f>
        <v>M_brick</v>
      </c>
      <c r="CA111" t="str">
        <f>IF(buildings!CA111="","NULL",buildings!CA111)</f>
        <v>Standard</v>
      </c>
      <c r="CB111" t="str">
        <f>IF(buildings!CB111="","NULL",buildings!CB111)</f>
        <v>sample/average/statistics</v>
      </c>
      <c r="CC111" t="str">
        <f>IF(buildings!CC111="","NULL",buildings!CC111)</f>
        <v>RU</v>
      </c>
      <c r="CD111" t="str">
        <f>IF(buildings!CD111="","NULL",buildings!CD111)</f>
        <v>M</v>
      </c>
      <c r="CE111" t="str">
        <f>IF(buildings!CE111="","NULL",buildings!CE111)</f>
        <v>ASIA_CHN</v>
      </c>
    </row>
    <row r="112" spans="1:83">
      <c r="A112">
        <f>IF(buildings!A112="","NA",buildings!A112)</f>
        <v>110</v>
      </c>
      <c r="B112" t="str">
        <f>IF(buildings!B112="","NA",buildings!B112)</f>
        <v>China</v>
      </c>
      <c r="C112" t="str">
        <f>IF(buildings!C112="","NA",buildings!C112)</f>
        <v>NA</v>
      </c>
      <c r="D112">
        <f>IF(buildings!D112="","NA",buildings!D112)</f>
        <v>1950</v>
      </c>
      <c r="E112">
        <f>IF(buildings!E112="","NA",buildings!E112)</f>
        <v>2010</v>
      </c>
      <c r="F112">
        <f>IF(buildings!F112="","NA",buildings!F112)</f>
        <v>70</v>
      </c>
      <c r="G112" t="str">
        <f>IF(buildings!G112="","NA",buildings!G112)</f>
        <v>NA</v>
      </c>
      <c r="H112" t="str">
        <f>IF(buildings!H112="","NA",buildings!H112)</f>
        <v>NA</v>
      </c>
      <c r="I112" t="str">
        <f>IF(buildings!I112="","NA",buildings!I112)</f>
        <v>NA</v>
      </c>
      <c r="J112" t="str">
        <f>IF(buildings!J112="","NA",buildings!J112)</f>
        <v>NA</v>
      </c>
      <c r="K112" t="str">
        <f>IF(buildings!K112="","NA",buildings!K112)</f>
        <v>NA</v>
      </c>
      <c r="L112" t="str">
        <f>IF(buildings!L112="","NA",buildings!L112)</f>
        <v>NA</v>
      </c>
      <c r="M112" t="str">
        <f>IF(buildings!M112="","NA",buildings!M112)</f>
        <v>NA</v>
      </c>
      <c r="N112" t="str">
        <f>IF(buildings!N112="","NA",buildings!N112)</f>
        <v>NA</v>
      </c>
      <c r="O112" t="str">
        <f>IF(buildings!O112="","NA",buildings!O112)</f>
        <v>NA</v>
      </c>
      <c r="P112" t="str">
        <f>IF(buildings!P112="","NA",buildings!P112)</f>
        <v>NA</v>
      </c>
      <c r="Q112" t="str">
        <f>IF(buildings!Q112="","NA",buildings!Q112)</f>
        <v>NA</v>
      </c>
      <c r="R112" t="str">
        <f>IF(buildings!R112="","NA",buildings!R112)</f>
        <v>NA</v>
      </c>
      <c r="S112" t="str">
        <f>IF(buildings!S112="","NA",buildings!S112)</f>
        <v>NA</v>
      </c>
      <c r="T112" t="str">
        <f>IF(buildings!T112="","NA",buildings!T112)</f>
        <v>NA</v>
      </c>
      <c r="U112" t="str">
        <f>IF(buildings!U112="","NA",buildings!U112)</f>
        <v>NA</v>
      </c>
      <c r="V112" t="str">
        <f>IF(buildings!V112="","NA",buildings!V112)</f>
        <v>NA</v>
      </c>
      <c r="W112" t="str">
        <f>IF(buildings!W112="","NA",buildings!W112)</f>
        <v>NA</v>
      </c>
      <c r="X112" t="str">
        <f>IF(buildings!X112="","NA",buildings!X112)</f>
        <v>NA</v>
      </c>
      <c r="Y112" t="str">
        <f>IF(buildings!Y112="","NA",buildings!Y112)</f>
        <v>NA</v>
      </c>
      <c r="Z112" t="str">
        <f>IF(buildings!Z112="","NA",buildings!Z112)</f>
        <v>NA</v>
      </c>
      <c r="AA112" t="str">
        <f>IF(buildings!AA112="","NA",buildings!AA112)</f>
        <v>NA</v>
      </c>
      <c r="AB112" t="str">
        <f>IF(buildings!AB112="","NA",buildings!AB112)</f>
        <v>NA</v>
      </c>
      <c r="AC112" t="str">
        <f>IF(buildings!AC112="","NA",buildings!AC112)</f>
        <v>NA</v>
      </c>
      <c r="AD112" t="str">
        <f>IF(buildings!AD112="","NA",buildings!AD112)</f>
        <v>NA</v>
      </c>
      <c r="AE112" t="str">
        <f>IF(buildings!AE112="","NA",buildings!AE112)</f>
        <v>NA</v>
      </c>
      <c r="AF112" t="str">
        <f>IF(buildings!AF112="","NA",buildings!AF112)</f>
        <v>NA</v>
      </c>
      <c r="AG112" t="str">
        <f>IF(buildings!AG112="","NA",buildings!AG112)</f>
        <v>NA</v>
      </c>
      <c r="AH112" t="str">
        <f>IF(buildings!AH112="","NA",buildings!AH112)</f>
        <v>NA</v>
      </c>
      <c r="AI112" t="str">
        <f>IF(buildings!AI112="","NA",buildings!AI112)</f>
        <v>NA</v>
      </c>
      <c r="AJ112" t="str">
        <f>IF(buildings!AJ112="","NA",buildings!AJ112)</f>
        <v>NA</v>
      </c>
      <c r="AK112" t="str">
        <f>IF(buildings!AK112="","NA",buildings!AK112)</f>
        <v>NA</v>
      </c>
      <c r="AL112" t="str">
        <f>IF(buildings!AL112="","NA",buildings!AL112)</f>
        <v>Steel</v>
      </c>
      <c r="AM112" t="str">
        <f>IF(buildings!AM112="","NA",buildings!AM112)</f>
        <v>NA</v>
      </c>
      <c r="AN112" t="str">
        <f>IF(buildings!AN112="","NA",buildings!AN112)</f>
        <v>residential</v>
      </c>
      <c r="AO112" t="str">
        <f>IF(buildings!AO112="","NA",buildings!AO112)</f>
        <v>NA</v>
      </c>
      <c r="AP112" t="str">
        <f>IF(buildings!AP112="","NA",buildings!AP112)</f>
        <v>NULL</v>
      </c>
      <c r="AQ112" t="str">
        <f>IF(buildings!AQ112="","NA",buildings!AQ112)</f>
        <v>rural</v>
      </c>
      <c r="AR112" t="str">
        <f>IF(buildings!AR112="","NA",buildings!AR112)</f>
        <v>NA</v>
      </c>
      <c r="AS112" t="str">
        <f>IF(buildings!AS112="","NA",buildings!AS112)</f>
        <v>Wang, Tao; Tian, Xin; Hashimoto, Seiji; Tanikawa, Hiroki</v>
      </c>
      <c r="AT112">
        <f>IF(buildings!AT112="","NA",buildings!AT112)</f>
        <v>2015</v>
      </c>
      <c r="AU112" t="str">
        <f>IF(buildings!AU112="","NA",buildings!AU112)</f>
        <v>Concrete transformation of buildings in China and implications for the steel cycle</v>
      </c>
      <c r="AV112" t="str">
        <f>IF(buildings!AV112="","NA",buildings!AV112)</f>
        <v>Resources, Conservation and Recycling</v>
      </c>
      <c r="AW112" t="str">
        <f>IF(buildings!AW112="","NA",buildings!AW112)</f>
        <v>Copyright Elsevier</v>
      </c>
      <c r="AX112" t="str">
        <f>IF(buildings!AX112="","NA",buildings!AX112)</f>
        <v>10.1016/j.resconrec.2015.07.021</v>
      </c>
      <c r="AY112" t="str">
        <f>IF(buildings!AY112="","NA",buildings!AY112)</f>
        <v>https://doi.org/10.1016/j.resconrec.2015.07.021</v>
      </c>
      <c r="AZ112" t="str">
        <f>IF(buildings!AZ112="","NULL",buildings!AZ112)</f>
        <v>NULL</v>
      </c>
      <c r="BA112" t="str">
        <f>IF(buildings!BA112="","NULL",buildings!BA112)</f>
        <v>NULL</v>
      </c>
      <c r="BB112" t="str">
        <f>IF(buildings!BB112="","NULL",buildings!BB112)</f>
        <v>NULL</v>
      </c>
      <c r="BC112" t="str">
        <f>IF(buildings!BC112="","NULL",buildings!BC112)</f>
        <v>Table 3. Steel intensity and lifetime of buildings. Study only reported steel data. Only the mean deviation of the steel intensity per building floor area was considered.</v>
      </c>
      <c r="BD112" t="str">
        <f>IF(buildings!BD112="","NULL",buildings!BD112)</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12" t="str">
        <f>IF(buildings!BE112="","NULL",buildings!BE112)</f>
        <v>Heeren and Fishman</v>
      </c>
      <c r="BF112" t="str">
        <f>IF(buildings!BF112="","NULL",buildings!BF112)</f>
        <v>East_Asia</v>
      </c>
      <c r="BG112" t="str">
        <f>IF(buildings!BG112="","NULL",buildings!BG112)</f>
        <v>NA</v>
      </c>
      <c r="BH112">
        <f>IF(buildings!BH112="","NULL",buildings!BH112)</f>
        <v>3893</v>
      </c>
      <c r="BI112">
        <f>IF(buildings!BI112="","NULL",buildings!BI112)</f>
        <v>2675.65</v>
      </c>
      <c r="BJ112">
        <f>IF(buildings!BJ112="","NULL",buildings!BJ112)</f>
        <v>2651.88</v>
      </c>
      <c r="BK112">
        <f>IF(buildings!BK112="","NULL",buildings!BK112)</f>
        <v>928.40002500000003</v>
      </c>
      <c r="BL112">
        <f>IF(buildings!BL112="","NULL",buildings!BL112)</f>
        <v>934.40997500000003</v>
      </c>
      <c r="BM112">
        <f>IF(buildings!BM112="","NULL",buildings!BM112)</f>
        <v>9326410</v>
      </c>
      <c r="BN112">
        <f>IF(buildings!BN112="","NULL",buildings!BN112)</f>
        <v>546815</v>
      </c>
      <c r="BO112" t="str">
        <f>IF(buildings!BO112="","NULL",buildings!BO112)</f>
        <v>NA</v>
      </c>
      <c r="BP112">
        <f>IF(buildings!BP112="","NULL",buildings!BP112)</f>
        <v>1364827</v>
      </c>
      <c r="BQ112">
        <f>IF(buildings!BQ112="","NULL",buildings!BQ112)</f>
        <v>0.11799999999999999</v>
      </c>
      <c r="BR112">
        <f>IF(buildings!BR112="","NULL",buildings!BR112)</f>
        <v>0.55500000000000005</v>
      </c>
      <c r="BS112">
        <f>IF(buildings!BS112="","NULL",buildings!BS112)</f>
        <v>757</v>
      </c>
      <c r="BT112">
        <f>IF(buildings!BT112="","NULL",buildings!BT112)</f>
        <v>12002</v>
      </c>
      <c r="BU112" t="str">
        <f>IF(buildings!BU112="","NULL",buildings!BU112)</f>
        <v>NULL</v>
      </c>
      <c r="BV112" t="str">
        <f>IF(buildings!BV112="","NULL",buildings!BV112)</f>
        <v>NULL</v>
      </c>
      <c r="BW112" t="str">
        <f>IF(buildings!BW112="","NULL",buildings!BW112)</f>
        <v>R32CHN</v>
      </c>
      <c r="BX112" t="str">
        <f>IF(buildings!BX112="","NULL",buildings!BX112)</f>
        <v>R5.2ASIA</v>
      </c>
      <c r="BY112" t="str">
        <f>IF(buildings!BY112="","NULL",buildings!BY112)</f>
        <v>R_unspecified</v>
      </c>
      <c r="BZ112" t="str">
        <f>IF(buildings!BZ112="","NULL",buildings!BZ112)</f>
        <v>S_unspecified</v>
      </c>
      <c r="CA112" t="str">
        <f>IF(buildings!CA112="","NULL",buildings!CA112)</f>
        <v>Standard</v>
      </c>
      <c r="CB112" t="str">
        <f>IF(buildings!CB112="","NULL",buildings!CB112)</f>
        <v>sample/average/statistics</v>
      </c>
      <c r="CC112" t="str">
        <f>IF(buildings!CC112="","NULL",buildings!CC112)</f>
        <v>RU</v>
      </c>
      <c r="CD112" t="str">
        <f>IF(buildings!CD112="","NULL",buildings!CD112)</f>
        <v>S</v>
      </c>
      <c r="CE112" t="str">
        <f>IF(buildings!CE112="","NULL",buildings!CE112)</f>
        <v>ASIA_CHN</v>
      </c>
    </row>
    <row r="113" spans="1:83">
      <c r="A113">
        <f>IF(buildings!A113="","NA",buildings!A113)</f>
        <v>111</v>
      </c>
      <c r="B113" t="str">
        <f>IF(buildings!B113="","NA",buildings!B113)</f>
        <v>China</v>
      </c>
      <c r="C113" t="str">
        <f>IF(buildings!C113="","NA",buildings!C113)</f>
        <v>NA</v>
      </c>
      <c r="D113">
        <f>IF(buildings!D113="","NA",buildings!D113)</f>
        <v>1950</v>
      </c>
      <c r="E113">
        <f>IF(buildings!E113="","NA",buildings!E113)</f>
        <v>2010</v>
      </c>
      <c r="F113">
        <f>IF(buildings!F113="","NA",buildings!F113)</f>
        <v>38</v>
      </c>
      <c r="G113" t="str">
        <f>IF(buildings!G113="","NA",buildings!G113)</f>
        <v>NA</v>
      </c>
      <c r="H113" t="str">
        <f>IF(buildings!H113="","NA",buildings!H113)</f>
        <v>NA</v>
      </c>
      <c r="I113" t="str">
        <f>IF(buildings!I113="","NA",buildings!I113)</f>
        <v>NA</v>
      </c>
      <c r="J113" t="str">
        <f>IF(buildings!J113="","NA",buildings!J113)</f>
        <v>NA</v>
      </c>
      <c r="K113" t="str">
        <f>IF(buildings!K113="","NA",buildings!K113)</f>
        <v>NA</v>
      </c>
      <c r="L113" t="str">
        <f>IF(buildings!L113="","NA",buildings!L113)</f>
        <v>NA</v>
      </c>
      <c r="M113" t="str">
        <f>IF(buildings!M113="","NA",buildings!M113)</f>
        <v>NA</v>
      </c>
      <c r="N113" t="str">
        <f>IF(buildings!N113="","NA",buildings!N113)</f>
        <v>NA</v>
      </c>
      <c r="O113" t="str">
        <f>IF(buildings!O113="","NA",buildings!O113)</f>
        <v>NA</v>
      </c>
      <c r="P113" t="str">
        <f>IF(buildings!P113="","NA",buildings!P113)</f>
        <v>NA</v>
      </c>
      <c r="Q113" t="str">
        <f>IF(buildings!Q113="","NA",buildings!Q113)</f>
        <v>NA</v>
      </c>
      <c r="R113" t="str">
        <f>IF(buildings!R113="","NA",buildings!R113)</f>
        <v>NA</v>
      </c>
      <c r="S113" t="str">
        <f>IF(buildings!S113="","NA",buildings!S113)</f>
        <v>NA</v>
      </c>
      <c r="T113" t="str">
        <f>IF(buildings!T113="","NA",buildings!T113)</f>
        <v>NA</v>
      </c>
      <c r="U113" t="str">
        <f>IF(buildings!U113="","NA",buildings!U113)</f>
        <v>NA</v>
      </c>
      <c r="V113" t="str">
        <f>IF(buildings!V113="","NA",buildings!V113)</f>
        <v>NA</v>
      </c>
      <c r="W113" t="str">
        <f>IF(buildings!W113="","NA",buildings!W113)</f>
        <v>NA</v>
      </c>
      <c r="X113" t="str">
        <f>IF(buildings!X113="","NA",buildings!X113)</f>
        <v>NA</v>
      </c>
      <c r="Y113" t="str">
        <f>IF(buildings!Y113="","NA",buildings!Y113)</f>
        <v>NA</v>
      </c>
      <c r="Z113" t="str">
        <f>IF(buildings!Z113="","NA",buildings!Z113)</f>
        <v>NA</v>
      </c>
      <c r="AA113" t="str">
        <f>IF(buildings!AA113="","NA",buildings!AA113)</f>
        <v>NA</v>
      </c>
      <c r="AB113" t="str">
        <f>IF(buildings!AB113="","NA",buildings!AB113)</f>
        <v>NA</v>
      </c>
      <c r="AC113" t="str">
        <f>IF(buildings!AC113="","NA",buildings!AC113)</f>
        <v>NA</v>
      </c>
      <c r="AD113" t="str">
        <f>IF(buildings!AD113="","NA",buildings!AD113)</f>
        <v>NA</v>
      </c>
      <c r="AE113" t="str">
        <f>IF(buildings!AE113="","NA",buildings!AE113)</f>
        <v>NA</v>
      </c>
      <c r="AF113" t="str">
        <f>IF(buildings!AF113="","NA",buildings!AF113)</f>
        <v>NA</v>
      </c>
      <c r="AG113" t="str">
        <f>IF(buildings!AG113="","NA",buildings!AG113)</f>
        <v>NA</v>
      </c>
      <c r="AH113" t="str">
        <f>IF(buildings!AH113="","NA",buildings!AH113)</f>
        <v>NA</v>
      </c>
      <c r="AI113" t="str">
        <f>IF(buildings!AI113="","NA",buildings!AI113)</f>
        <v>NA</v>
      </c>
      <c r="AJ113" t="str">
        <f>IF(buildings!AJ113="","NA",buildings!AJ113)</f>
        <v>NA</v>
      </c>
      <c r="AK113" t="str">
        <f>IF(buildings!AK113="","NA",buildings!AK113)</f>
        <v>NA</v>
      </c>
      <c r="AL113" t="str">
        <f>IF(buildings!AL113="","NA",buildings!AL113)</f>
        <v>Reinforced Concrete</v>
      </c>
      <c r="AM113" t="str">
        <f>IF(buildings!AM113="","NA",buildings!AM113)</f>
        <v>NA</v>
      </c>
      <c r="AN113" t="str">
        <f>IF(buildings!AN113="","NA",buildings!AN113)</f>
        <v>residential</v>
      </c>
      <c r="AO113" t="str">
        <f>IF(buildings!AO113="","NA",buildings!AO113)</f>
        <v>NA</v>
      </c>
      <c r="AP113" t="str">
        <f>IF(buildings!AP113="","NA",buildings!AP113)</f>
        <v>NULL</v>
      </c>
      <c r="AQ113" t="str">
        <f>IF(buildings!AQ113="","NA",buildings!AQ113)</f>
        <v>rural</v>
      </c>
      <c r="AR113" t="str">
        <f>IF(buildings!AR113="","NA",buildings!AR113)</f>
        <v>NA</v>
      </c>
      <c r="AS113" t="str">
        <f>IF(buildings!AS113="","NA",buildings!AS113)</f>
        <v>Wang, Tao; Tian, Xin; Hashimoto, Seiji; Tanikawa, Hiroki</v>
      </c>
      <c r="AT113">
        <f>IF(buildings!AT113="","NA",buildings!AT113)</f>
        <v>2015</v>
      </c>
      <c r="AU113" t="str">
        <f>IF(buildings!AU113="","NA",buildings!AU113)</f>
        <v>Concrete transformation of buildings in China and implications for the steel cycle</v>
      </c>
      <c r="AV113" t="str">
        <f>IF(buildings!AV113="","NA",buildings!AV113)</f>
        <v>Resources, Conservation and Recycling</v>
      </c>
      <c r="AW113" t="str">
        <f>IF(buildings!AW113="","NA",buildings!AW113)</f>
        <v>Copyright Elsevier</v>
      </c>
      <c r="AX113" t="str">
        <f>IF(buildings!AX113="","NA",buildings!AX113)</f>
        <v>10.1016/j.resconrec.2015.07.021</v>
      </c>
      <c r="AY113" t="str">
        <f>IF(buildings!AY113="","NA",buildings!AY113)</f>
        <v>https://doi.org/10.1016/j.resconrec.2015.07.021</v>
      </c>
      <c r="AZ113" t="str">
        <f>IF(buildings!AZ113="","NULL",buildings!AZ113)</f>
        <v>NULL</v>
      </c>
      <c r="BA113" t="str">
        <f>IF(buildings!BA113="","NULL",buildings!BA113)</f>
        <v>NULL</v>
      </c>
      <c r="BB113" t="str">
        <f>IF(buildings!BB113="","NULL",buildings!BB113)</f>
        <v>NULL</v>
      </c>
      <c r="BC113" t="str">
        <f>IF(buildings!BC113="","NULL",buildings!BC113)</f>
        <v>Table 3. Steel intensity and lifetime of buildings. Study only reported steel data. Only the mean deviation of the steel intensity per building floor area was considered.</v>
      </c>
      <c r="BD113" t="str">
        <f>IF(buildings!BD113="","NULL",buildings!BD113)</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13" t="str">
        <f>IF(buildings!BE113="","NULL",buildings!BE113)</f>
        <v>Heeren and Fishman</v>
      </c>
      <c r="BF113" t="str">
        <f>IF(buildings!BF113="","NULL",buildings!BF113)</f>
        <v>East_Asia</v>
      </c>
      <c r="BG113" t="str">
        <f>IF(buildings!BG113="","NULL",buildings!BG113)</f>
        <v>NA</v>
      </c>
      <c r="BH113">
        <f>IF(buildings!BH113="","NULL",buildings!BH113)</f>
        <v>3893</v>
      </c>
      <c r="BI113">
        <f>IF(buildings!BI113="","NULL",buildings!BI113)</f>
        <v>2675.65</v>
      </c>
      <c r="BJ113">
        <f>IF(buildings!BJ113="","NULL",buildings!BJ113)</f>
        <v>2651.88</v>
      </c>
      <c r="BK113">
        <f>IF(buildings!BK113="","NULL",buildings!BK113)</f>
        <v>928.40002500000003</v>
      </c>
      <c r="BL113">
        <f>IF(buildings!BL113="","NULL",buildings!BL113)</f>
        <v>934.40997500000003</v>
      </c>
      <c r="BM113">
        <f>IF(buildings!BM113="","NULL",buildings!BM113)</f>
        <v>9326410</v>
      </c>
      <c r="BN113">
        <f>IF(buildings!BN113="","NULL",buildings!BN113)</f>
        <v>546815</v>
      </c>
      <c r="BO113" t="str">
        <f>IF(buildings!BO113="","NULL",buildings!BO113)</f>
        <v>NA</v>
      </c>
      <c r="BP113">
        <f>IF(buildings!BP113="","NULL",buildings!BP113)</f>
        <v>1364827</v>
      </c>
      <c r="BQ113">
        <f>IF(buildings!BQ113="","NULL",buildings!BQ113)</f>
        <v>0.11799999999999999</v>
      </c>
      <c r="BR113">
        <f>IF(buildings!BR113="","NULL",buildings!BR113)</f>
        <v>0.55500000000000005</v>
      </c>
      <c r="BS113">
        <f>IF(buildings!BS113="","NULL",buildings!BS113)</f>
        <v>757</v>
      </c>
      <c r="BT113">
        <f>IF(buildings!BT113="","NULL",buildings!BT113)</f>
        <v>12002</v>
      </c>
      <c r="BU113" t="str">
        <f>IF(buildings!BU113="","NULL",buildings!BU113)</f>
        <v>NULL</v>
      </c>
      <c r="BV113" t="str">
        <f>IF(buildings!BV113="","NULL",buildings!BV113)</f>
        <v>NULL</v>
      </c>
      <c r="BW113" t="str">
        <f>IF(buildings!BW113="","NULL",buildings!BW113)</f>
        <v>R32CHN</v>
      </c>
      <c r="BX113" t="str">
        <f>IF(buildings!BX113="","NULL",buildings!BX113)</f>
        <v>R5.2ASIA</v>
      </c>
      <c r="BY113" t="str">
        <f>IF(buildings!BY113="","NULL",buildings!BY113)</f>
        <v>R_unspecified</v>
      </c>
      <c r="BZ113" t="str">
        <f>IF(buildings!BZ113="","NULL",buildings!BZ113)</f>
        <v>RC_unspecified</v>
      </c>
      <c r="CA113" t="str">
        <f>IF(buildings!CA113="","NULL",buildings!CA113)</f>
        <v>Standard</v>
      </c>
      <c r="CB113" t="str">
        <f>IF(buildings!CB113="","NULL",buildings!CB113)</f>
        <v>sample/average/statistics</v>
      </c>
      <c r="CC113" t="str">
        <f>IF(buildings!CC113="","NULL",buildings!CC113)</f>
        <v>RU</v>
      </c>
      <c r="CD113" t="str">
        <f>IF(buildings!CD113="","NULL",buildings!CD113)</f>
        <v>C</v>
      </c>
      <c r="CE113" t="str">
        <f>IF(buildings!CE113="","NULL",buildings!CE113)</f>
        <v>ASIA_CHN</v>
      </c>
    </row>
    <row r="114" spans="1:83">
      <c r="A114">
        <f>IF(buildings!A114="","NA",buildings!A114)</f>
        <v>112</v>
      </c>
      <c r="B114" t="str">
        <f>IF(buildings!B114="","NA",buildings!B114)</f>
        <v>China</v>
      </c>
      <c r="C114" t="str">
        <f>IF(buildings!C114="","NA",buildings!C114)</f>
        <v>NA</v>
      </c>
      <c r="D114">
        <f>IF(buildings!D114="","NA",buildings!D114)</f>
        <v>1950</v>
      </c>
      <c r="E114">
        <f>IF(buildings!E114="","NA",buildings!E114)</f>
        <v>2010</v>
      </c>
      <c r="F114">
        <f>IF(buildings!F114="","NA",buildings!F114)</f>
        <v>15</v>
      </c>
      <c r="G114" t="str">
        <f>IF(buildings!G114="","NA",buildings!G114)</f>
        <v>NA</v>
      </c>
      <c r="H114" t="str">
        <f>IF(buildings!H114="","NA",buildings!H114)</f>
        <v>NA</v>
      </c>
      <c r="I114" t="str">
        <f>IF(buildings!I114="","NA",buildings!I114)</f>
        <v>NA</v>
      </c>
      <c r="J114" t="str">
        <f>IF(buildings!J114="","NA",buildings!J114)</f>
        <v>NA</v>
      </c>
      <c r="K114" t="str">
        <f>IF(buildings!K114="","NA",buildings!K114)</f>
        <v>NA</v>
      </c>
      <c r="L114" t="str">
        <f>IF(buildings!L114="","NA",buildings!L114)</f>
        <v>NA</v>
      </c>
      <c r="M114" t="str">
        <f>IF(buildings!M114="","NA",buildings!M114)</f>
        <v>NA</v>
      </c>
      <c r="N114" t="str">
        <f>IF(buildings!N114="","NA",buildings!N114)</f>
        <v>NA</v>
      </c>
      <c r="O114" t="str">
        <f>IF(buildings!O114="","NA",buildings!O114)</f>
        <v>NA</v>
      </c>
      <c r="P114" t="str">
        <f>IF(buildings!P114="","NA",buildings!P114)</f>
        <v>NA</v>
      </c>
      <c r="Q114" t="str">
        <f>IF(buildings!Q114="","NA",buildings!Q114)</f>
        <v>NA</v>
      </c>
      <c r="R114" t="str">
        <f>IF(buildings!R114="","NA",buildings!R114)</f>
        <v>NA</v>
      </c>
      <c r="S114" t="str">
        <f>IF(buildings!S114="","NA",buildings!S114)</f>
        <v>NA</v>
      </c>
      <c r="T114" t="str">
        <f>IF(buildings!T114="","NA",buildings!T114)</f>
        <v>NA</v>
      </c>
      <c r="U114" t="str">
        <f>IF(buildings!U114="","NA",buildings!U114)</f>
        <v>NA</v>
      </c>
      <c r="V114" t="str">
        <f>IF(buildings!V114="","NA",buildings!V114)</f>
        <v>NA</v>
      </c>
      <c r="W114" t="str">
        <f>IF(buildings!W114="","NA",buildings!W114)</f>
        <v>NA</v>
      </c>
      <c r="X114" t="str">
        <f>IF(buildings!X114="","NA",buildings!X114)</f>
        <v>NA</v>
      </c>
      <c r="Y114" t="str">
        <f>IF(buildings!Y114="","NA",buildings!Y114)</f>
        <v>NA</v>
      </c>
      <c r="Z114" t="str">
        <f>IF(buildings!Z114="","NA",buildings!Z114)</f>
        <v>NA</v>
      </c>
      <c r="AA114" t="str">
        <f>IF(buildings!AA114="","NA",buildings!AA114)</f>
        <v>NA</v>
      </c>
      <c r="AB114" t="str">
        <f>IF(buildings!AB114="","NA",buildings!AB114)</f>
        <v>NA</v>
      </c>
      <c r="AC114" t="str">
        <f>IF(buildings!AC114="","NA",buildings!AC114)</f>
        <v>NA</v>
      </c>
      <c r="AD114" t="str">
        <f>IF(buildings!AD114="","NA",buildings!AD114)</f>
        <v>NA</v>
      </c>
      <c r="AE114" t="str">
        <f>IF(buildings!AE114="","NA",buildings!AE114)</f>
        <v>NA</v>
      </c>
      <c r="AF114" t="str">
        <f>IF(buildings!AF114="","NA",buildings!AF114)</f>
        <v>NA</v>
      </c>
      <c r="AG114" t="str">
        <f>IF(buildings!AG114="","NA",buildings!AG114)</f>
        <v>NA</v>
      </c>
      <c r="AH114" t="str">
        <f>IF(buildings!AH114="","NA",buildings!AH114)</f>
        <v>NA</v>
      </c>
      <c r="AI114" t="str">
        <f>IF(buildings!AI114="","NA",buildings!AI114)</f>
        <v>NA</v>
      </c>
      <c r="AJ114" t="str">
        <f>IF(buildings!AJ114="","NA",buildings!AJ114)</f>
        <v>NA</v>
      </c>
      <c r="AK114" t="str">
        <f>IF(buildings!AK114="","NA",buildings!AK114)</f>
        <v>NA</v>
      </c>
      <c r="AL114" t="str">
        <f>IF(buildings!AL114="","NA",buildings!AL114)</f>
        <v>Brick-concrete</v>
      </c>
      <c r="AM114" t="str">
        <f>IF(buildings!AM114="","NA",buildings!AM114)</f>
        <v>NA</v>
      </c>
      <c r="AN114" t="str">
        <f>IF(buildings!AN114="","NA",buildings!AN114)</f>
        <v>residential</v>
      </c>
      <c r="AO114" t="str">
        <f>IF(buildings!AO114="","NA",buildings!AO114)</f>
        <v>NA</v>
      </c>
      <c r="AP114" t="str">
        <f>IF(buildings!AP114="","NA",buildings!AP114)</f>
        <v>NULL</v>
      </c>
      <c r="AQ114" t="str">
        <f>IF(buildings!AQ114="","NA",buildings!AQ114)</f>
        <v>rural</v>
      </c>
      <c r="AR114" t="str">
        <f>IF(buildings!AR114="","NA",buildings!AR114)</f>
        <v>NA</v>
      </c>
      <c r="AS114" t="str">
        <f>IF(buildings!AS114="","NA",buildings!AS114)</f>
        <v>Wang, Tao; Tian, Xin; Hashimoto, Seiji; Tanikawa, Hiroki</v>
      </c>
      <c r="AT114">
        <f>IF(buildings!AT114="","NA",buildings!AT114)</f>
        <v>2015</v>
      </c>
      <c r="AU114" t="str">
        <f>IF(buildings!AU114="","NA",buildings!AU114)</f>
        <v>Concrete transformation of buildings in China and implications for the steel cycle</v>
      </c>
      <c r="AV114" t="str">
        <f>IF(buildings!AV114="","NA",buildings!AV114)</f>
        <v>Resources, Conservation and Recycling</v>
      </c>
      <c r="AW114" t="str">
        <f>IF(buildings!AW114="","NA",buildings!AW114)</f>
        <v>Copyright Elsevier</v>
      </c>
      <c r="AX114" t="str">
        <f>IF(buildings!AX114="","NA",buildings!AX114)</f>
        <v>10.1016/j.resconrec.2015.07.021</v>
      </c>
      <c r="AY114" t="str">
        <f>IF(buildings!AY114="","NA",buildings!AY114)</f>
        <v>https://doi.org/10.1016/j.resconrec.2015.07.021</v>
      </c>
      <c r="AZ114" t="str">
        <f>IF(buildings!AZ114="","NULL",buildings!AZ114)</f>
        <v>NULL</v>
      </c>
      <c r="BA114" t="str">
        <f>IF(buildings!BA114="","NULL",buildings!BA114)</f>
        <v>NULL</v>
      </c>
      <c r="BB114" t="str">
        <f>IF(buildings!BB114="","NULL",buildings!BB114)</f>
        <v>NULL</v>
      </c>
      <c r="BC114" t="str">
        <f>IF(buildings!BC114="","NULL",buildings!BC114)</f>
        <v>Table 3. Steel intensity and lifetime of buildings. Study only reported steel data. Only the mean deviation of the steel intensity per building floor area was considered.</v>
      </c>
      <c r="BD114" t="str">
        <f>IF(buildings!BD114="","NULL",buildings!BD114)</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14" t="str">
        <f>IF(buildings!BE114="","NULL",buildings!BE114)</f>
        <v>Heeren and Fishman</v>
      </c>
      <c r="BF114" t="str">
        <f>IF(buildings!BF114="","NULL",buildings!BF114)</f>
        <v>East_Asia</v>
      </c>
      <c r="BG114" t="str">
        <f>IF(buildings!BG114="","NULL",buildings!BG114)</f>
        <v>NA</v>
      </c>
      <c r="BH114">
        <f>IF(buildings!BH114="","NULL",buildings!BH114)</f>
        <v>3893</v>
      </c>
      <c r="BI114">
        <f>IF(buildings!BI114="","NULL",buildings!BI114)</f>
        <v>2675.65</v>
      </c>
      <c r="BJ114">
        <f>IF(buildings!BJ114="","NULL",buildings!BJ114)</f>
        <v>2651.88</v>
      </c>
      <c r="BK114">
        <f>IF(buildings!BK114="","NULL",buildings!BK114)</f>
        <v>928.40002500000003</v>
      </c>
      <c r="BL114">
        <f>IF(buildings!BL114="","NULL",buildings!BL114)</f>
        <v>934.40997500000003</v>
      </c>
      <c r="BM114">
        <f>IF(buildings!BM114="","NULL",buildings!BM114)</f>
        <v>9326410</v>
      </c>
      <c r="BN114">
        <f>IF(buildings!BN114="","NULL",buildings!BN114)</f>
        <v>546815</v>
      </c>
      <c r="BO114" t="str">
        <f>IF(buildings!BO114="","NULL",buildings!BO114)</f>
        <v>NA</v>
      </c>
      <c r="BP114">
        <f>IF(buildings!BP114="","NULL",buildings!BP114)</f>
        <v>1364827</v>
      </c>
      <c r="BQ114">
        <f>IF(buildings!BQ114="","NULL",buildings!BQ114)</f>
        <v>0.11799999999999999</v>
      </c>
      <c r="BR114">
        <f>IF(buildings!BR114="","NULL",buildings!BR114)</f>
        <v>0.55500000000000005</v>
      </c>
      <c r="BS114">
        <f>IF(buildings!BS114="","NULL",buildings!BS114)</f>
        <v>757</v>
      </c>
      <c r="BT114">
        <f>IF(buildings!BT114="","NULL",buildings!BT114)</f>
        <v>12002</v>
      </c>
      <c r="BU114" t="str">
        <f>IF(buildings!BU114="","NULL",buildings!BU114)</f>
        <v>NULL</v>
      </c>
      <c r="BV114" t="str">
        <f>IF(buildings!BV114="","NULL",buildings!BV114)</f>
        <v>NULL</v>
      </c>
      <c r="BW114" t="str">
        <f>IF(buildings!BW114="","NULL",buildings!BW114)</f>
        <v>R32CHN</v>
      </c>
      <c r="BX114" t="str">
        <f>IF(buildings!BX114="","NULL",buildings!BX114)</f>
        <v>R5.2ASIA</v>
      </c>
      <c r="BY114" t="str">
        <f>IF(buildings!BY114="","NULL",buildings!BY114)</f>
        <v>R_unspecified</v>
      </c>
      <c r="BZ114" t="str">
        <f>IF(buildings!BZ114="","NULL",buildings!BZ114)</f>
        <v>M_brick</v>
      </c>
      <c r="CA114" t="str">
        <f>IF(buildings!CA114="","NULL",buildings!CA114)</f>
        <v>Standard</v>
      </c>
      <c r="CB114" t="str">
        <f>IF(buildings!CB114="","NULL",buildings!CB114)</f>
        <v>sample/average/statistics</v>
      </c>
      <c r="CC114" t="str">
        <f>IF(buildings!CC114="","NULL",buildings!CC114)</f>
        <v>RU</v>
      </c>
      <c r="CD114" t="str">
        <f>IF(buildings!CD114="","NULL",buildings!CD114)</f>
        <v>M</v>
      </c>
      <c r="CE114" t="str">
        <f>IF(buildings!CE114="","NULL",buildings!CE114)</f>
        <v>ASIA_CHN</v>
      </c>
    </row>
    <row r="115" spans="1:83">
      <c r="A115">
        <f>IF(buildings!A115="","NA",buildings!A115)</f>
        <v>113</v>
      </c>
      <c r="B115" t="str">
        <f>IF(buildings!B115="","NA",buildings!B115)</f>
        <v>China</v>
      </c>
      <c r="C115" t="str">
        <f>IF(buildings!C115="","NA",buildings!C115)</f>
        <v>NA</v>
      </c>
      <c r="D115">
        <f>IF(buildings!D115="","NA",buildings!D115)</f>
        <v>1950</v>
      </c>
      <c r="E115">
        <f>IF(buildings!E115="","NA",buildings!E115)</f>
        <v>2010</v>
      </c>
      <c r="F115">
        <f>IF(buildings!F115="","NA",buildings!F115)</f>
        <v>1</v>
      </c>
      <c r="G115" t="str">
        <f>IF(buildings!G115="","NA",buildings!G115)</f>
        <v>NA</v>
      </c>
      <c r="H115" t="str">
        <f>IF(buildings!H115="","NA",buildings!H115)</f>
        <v>NA</v>
      </c>
      <c r="I115" t="str">
        <f>IF(buildings!I115="","NA",buildings!I115)</f>
        <v>NA</v>
      </c>
      <c r="J115" t="str">
        <f>IF(buildings!J115="","NA",buildings!J115)</f>
        <v>NA</v>
      </c>
      <c r="K115" t="str">
        <f>IF(buildings!K115="","NA",buildings!K115)</f>
        <v>NA</v>
      </c>
      <c r="L115" t="str">
        <f>IF(buildings!L115="","NA",buildings!L115)</f>
        <v>NA</v>
      </c>
      <c r="M115" t="str">
        <f>IF(buildings!M115="","NA",buildings!M115)</f>
        <v>NA</v>
      </c>
      <c r="N115" t="str">
        <f>IF(buildings!N115="","NA",buildings!N115)</f>
        <v>NA</v>
      </c>
      <c r="O115" t="str">
        <f>IF(buildings!O115="","NA",buildings!O115)</f>
        <v>NA</v>
      </c>
      <c r="P115" t="str">
        <f>IF(buildings!P115="","NA",buildings!P115)</f>
        <v>NA</v>
      </c>
      <c r="Q115" t="str">
        <f>IF(buildings!Q115="","NA",buildings!Q115)</f>
        <v>NA</v>
      </c>
      <c r="R115" t="str">
        <f>IF(buildings!R115="","NA",buildings!R115)</f>
        <v>NA</v>
      </c>
      <c r="S115" t="str">
        <f>IF(buildings!S115="","NA",buildings!S115)</f>
        <v>NA</v>
      </c>
      <c r="T115" t="str">
        <f>IF(buildings!T115="","NA",buildings!T115)</f>
        <v>NA</v>
      </c>
      <c r="U115" t="str">
        <f>IF(buildings!U115="","NA",buildings!U115)</f>
        <v>NA</v>
      </c>
      <c r="V115" t="str">
        <f>IF(buildings!V115="","NA",buildings!V115)</f>
        <v>NA</v>
      </c>
      <c r="W115" t="str">
        <f>IF(buildings!W115="","NA",buildings!W115)</f>
        <v>NA</v>
      </c>
      <c r="X115" t="str">
        <f>IF(buildings!X115="","NA",buildings!X115)</f>
        <v>NA</v>
      </c>
      <c r="Y115" t="str">
        <f>IF(buildings!Y115="","NA",buildings!Y115)</f>
        <v>NA</v>
      </c>
      <c r="Z115" t="str">
        <f>IF(buildings!Z115="","NA",buildings!Z115)</f>
        <v>NA</v>
      </c>
      <c r="AA115" t="str">
        <f>IF(buildings!AA115="","NA",buildings!AA115)</f>
        <v>NA</v>
      </c>
      <c r="AB115" t="str">
        <f>IF(buildings!AB115="","NA",buildings!AB115)</f>
        <v>NA</v>
      </c>
      <c r="AC115" t="str">
        <f>IF(buildings!AC115="","NA",buildings!AC115)</f>
        <v>NA</v>
      </c>
      <c r="AD115" t="str">
        <f>IF(buildings!AD115="","NA",buildings!AD115)</f>
        <v>NA</v>
      </c>
      <c r="AE115" t="str">
        <f>IF(buildings!AE115="","NA",buildings!AE115)</f>
        <v>NA</v>
      </c>
      <c r="AF115" t="str">
        <f>IF(buildings!AF115="","NA",buildings!AF115)</f>
        <v>NA</v>
      </c>
      <c r="AG115" t="str">
        <f>IF(buildings!AG115="","NA",buildings!AG115)</f>
        <v>NA</v>
      </c>
      <c r="AH115" t="str">
        <f>IF(buildings!AH115="","NA",buildings!AH115)</f>
        <v>NA</v>
      </c>
      <c r="AI115" t="str">
        <f>IF(buildings!AI115="","NA",buildings!AI115)</f>
        <v>NA</v>
      </c>
      <c r="AJ115" t="str">
        <f>IF(buildings!AJ115="","NA",buildings!AJ115)</f>
        <v>NA</v>
      </c>
      <c r="AK115" t="str">
        <f>IF(buildings!AK115="","NA",buildings!AK115)</f>
        <v>NA</v>
      </c>
      <c r="AL115" t="str">
        <f>IF(buildings!AL115="","NA",buildings!AL115)</f>
        <v>Brick-wood and others</v>
      </c>
      <c r="AM115" t="str">
        <f>IF(buildings!AM115="","NA",buildings!AM115)</f>
        <v>NA</v>
      </c>
      <c r="AN115" t="str">
        <f>IF(buildings!AN115="","NA",buildings!AN115)</f>
        <v>residential</v>
      </c>
      <c r="AO115" t="str">
        <f>IF(buildings!AO115="","NA",buildings!AO115)</f>
        <v>NA</v>
      </c>
      <c r="AP115" t="str">
        <f>IF(buildings!AP115="","NA",buildings!AP115)</f>
        <v>NULL</v>
      </c>
      <c r="AQ115" t="str">
        <f>IF(buildings!AQ115="","NA",buildings!AQ115)</f>
        <v>rural</v>
      </c>
      <c r="AR115" t="str">
        <f>IF(buildings!AR115="","NA",buildings!AR115)</f>
        <v>NA</v>
      </c>
      <c r="AS115" t="str">
        <f>IF(buildings!AS115="","NA",buildings!AS115)</f>
        <v>Wang, Tao; Tian, Xin; Hashimoto, Seiji; Tanikawa, Hiroki</v>
      </c>
      <c r="AT115">
        <f>IF(buildings!AT115="","NA",buildings!AT115)</f>
        <v>2015</v>
      </c>
      <c r="AU115" t="str">
        <f>IF(buildings!AU115="","NA",buildings!AU115)</f>
        <v>Concrete transformation of buildings in China and implications for the steel cycle</v>
      </c>
      <c r="AV115" t="str">
        <f>IF(buildings!AV115="","NA",buildings!AV115)</f>
        <v>Resources, Conservation and Recycling</v>
      </c>
      <c r="AW115" t="str">
        <f>IF(buildings!AW115="","NA",buildings!AW115)</f>
        <v>Copyright Elsevier</v>
      </c>
      <c r="AX115" t="str">
        <f>IF(buildings!AX115="","NA",buildings!AX115)</f>
        <v>10.1016/j.resconrec.2015.07.021</v>
      </c>
      <c r="AY115" t="str">
        <f>IF(buildings!AY115="","NA",buildings!AY115)</f>
        <v>https://doi.org/10.1016/j.resconrec.2015.07.021</v>
      </c>
      <c r="AZ115" t="str">
        <f>IF(buildings!AZ115="","NULL",buildings!AZ115)</f>
        <v>for use_type or construction_type: 'Brick-wood and others'</v>
      </c>
      <c r="BA115" t="str">
        <f>IF(buildings!BA115="","NULL",buildings!BA115)</f>
        <v>NULL</v>
      </c>
      <c r="BB115" t="str">
        <f>IF(buildings!BB115="","NULL",buildings!BB115)</f>
        <v>NULL</v>
      </c>
      <c r="BC115" t="str">
        <f>IF(buildings!BC115="","NULL",buildings!BC115)</f>
        <v>Table 3. Steel intensity and lifetime of buildings. Study only reported steel data. Only the mean deviation of the steel intensity per building floor area was considered.</v>
      </c>
      <c r="BD115" t="str">
        <f>IF(buildings!BD115="","NULL",buildings!BD115)</f>
        <v>Climate classification: Could not be attributed because no exact location is known. 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2015, Data: https://www.rug.nl/ggdc/historicaldevelopment/maddison/releases/maddison-project-database-2018. GDP: Data: https://esa.un.org/unpd/wup/Download, Urbanization_rate_2018.xls. Human Development Index: Not collected.</v>
      </c>
      <c r="BE115" t="str">
        <f>IF(buildings!BE115="","NULL",buildings!BE115)</f>
        <v>Heeren and Fishman</v>
      </c>
      <c r="BF115" t="str">
        <f>IF(buildings!BF115="","NULL",buildings!BF115)</f>
        <v>East_Asia</v>
      </c>
      <c r="BG115" t="str">
        <f>IF(buildings!BG115="","NULL",buildings!BG115)</f>
        <v>NA</v>
      </c>
      <c r="BH115">
        <f>IF(buildings!BH115="","NULL",buildings!BH115)</f>
        <v>3893</v>
      </c>
      <c r="BI115">
        <f>IF(buildings!BI115="","NULL",buildings!BI115)</f>
        <v>2675.65</v>
      </c>
      <c r="BJ115">
        <f>IF(buildings!BJ115="","NULL",buildings!BJ115)</f>
        <v>2651.88</v>
      </c>
      <c r="BK115">
        <f>IF(buildings!BK115="","NULL",buildings!BK115)</f>
        <v>928.40002500000003</v>
      </c>
      <c r="BL115">
        <f>IF(buildings!BL115="","NULL",buildings!BL115)</f>
        <v>934.40997500000003</v>
      </c>
      <c r="BM115">
        <f>IF(buildings!BM115="","NULL",buildings!BM115)</f>
        <v>9326410</v>
      </c>
      <c r="BN115">
        <f>IF(buildings!BN115="","NULL",buildings!BN115)</f>
        <v>546815</v>
      </c>
      <c r="BO115" t="str">
        <f>IF(buildings!BO115="","NULL",buildings!BO115)</f>
        <v>NA</v>
      </c>
      <c r="BP115">
        <f>IF(buildings!BP115="","NULL",buildings!BP115)</f>
        <v>1364827</v>
      </c>
      <c r="BQ115">
        <f>IF(buildings!BQ115="","NULL",buildings!BQ115)</f>
        <v>0.11799999999999999</v>
      </c>
      <c r="BR115">
        <f>IF(buildings!BR115="","NULL",buildings!BR115)</f>
        <v>0.55500000000000005</v>
      </c>
      <c r="BS115">
        <f>IF(buildings!BS115="","NULL",buildings!BS115)</f>
        <v>757</v>
      </c>
      <c r="BT115">
        <f>IF(buildings!BT115="","NULL",buildings!BT115)</f>
        <v>12002</v>
      </c>
      <c r="BU115" t="str">
        <f>IF(buildings!BU115="","NULL",buildings!BU115)</f>
        <v>NULL</v>
      </c>
      <c r="BV115" t="str">
        <f>IF(buildings!BV115="","NULL",buildings!BV115)</f>
        <v>NULL</v>
      </c>
      <c r="BW115" t="str">
        <f>IF(buildings!BW115="","NULL",buildings!BW115)</f>
        <v>R32CHN</v>
      </c>
      <c r="BX115" t="str">
        <f>IF(buildings!BX115="","NULL",buildings!BX115)</f>
        <v>R5.2ASIA</v>
      </c>
      <c r="BY115" t="str">
        <f>IF(buildings!BY115="","NULL",buildings!BY115)</f>
        <v>R_unspecified</v>
      </c>
      <c r="BZ115" t="str">
        <f>IF(buildings!BZ115="","NULL",buildings!BZ115)</f>
        <v>M_brick</v>
      </c>
      <c r="CA115" t="str">
        <f>IF(buildings!CA115="","NULL",buildings!CA115)</f>
        <v>Standard</v>
      </c>
      <c r="CB115" t="str">
        <f>IF(buildings!CB115="","NULL",buildings!CB115)</f>
        <v>sample/average/statistics</v>
      </c>
      <c r="CC115" t="str">
        <f>IF(buildings!CC115="","NULL",buildings!CC115)</f>
        <v>RU</v>
      </c>
      <c r="CD115" t="str">
        <f>IF(buildings!CD115="","NULL",buildings!CD115)</f>
        <v>M</v>
      </c>
      <c r="CE115" t="str">
        <f>IF(buildings!CE115="","NULL",buildings!CE115)</f>
        <v>ASIA_CHN</v>
      </c>
    </row>
    <row r="116" spans="1:83">
      <c r="A116">
        <f>IF(buildings!A116="","NA",buildings!A116)</f>
        <v>114</v>
      </c>
      <c r="B116" t="str">
        <f>IF(buildings!B116="","NA",buildings!B116)</f>
        <v>Germany</v>
      </c>
      <c r="C116" t="str">
        <f>IF(buildings!C116="","NA",buildings!C116)</f>
        <v>NA</v>
      </c>
      <c r="D116">
        <f>IF(buildings!D116="","NA",buildings!D116)</f>
        <v>1960</v>
      </c>
      <c r="E116">
        <f>IF(buildings!E116="","NA",buildings!E116)</f>
        <v>1981</v>
      </c>
      <c r="F116" t="str">
        <f>IF(buildings!F116="","NA",buildings!F116)</f>
        <v>NA</v>
      </c>
      <c r="G116" t="str">
        <f>IF(buildings!G116="","NA",buildings!G116)</f>
        <v>NA</v>
      </c>
      <c r="H116" t="str">
        <f>IF(buildings!H116="","NA",buildings!H116)</f>
        <v>NA</v>
      </c>
      <c r="I116">
        <f>IF(buildings!I116="","NA",buildings!I116)</f>
        <v>35.49763033</v>
      </c>
      <c r="J116">
        <f>IF(buildings!J116="","NA",buildings!J116)</f>
        <v>20.284360190000001</v>
      </c>
      <c r="K116" t="str">
        <f>IF(buildings!K116="","NA",buildings!K116)</f>
        <v>NA</v>
      </c>
      <c r="L116" t="str">
        <f>IF(buildings!L116="","NA",buildings!L116)</f>
        <v>NA</v>
      </c>
      <c r="M116">
        <f>IF(buildings!M116="","NA",buildings!M116)</f>
        <v>867.15639810000005</v>
      </c>
      <c r="N116" t="str">
        <f>IF(buildings!N116="","NA",buildings!N116)</f>
        <v>NA</v>
      </c>
      <c r="O116" t="str">
        <f>IF(buildings!O116="","NA",buildings!O116)</f>
        <v>NA</v>
      </c>
      <c r="P116">
        <f>IF(buildings!P116="","NA",buildings!P116)</f>
        <v>192.70142179999999</v>
      </c>
      <c r="Q116">
        <f>IF(buildings!Q116="","NA",buildings!Q116)</f>
        <v>238.34123220000001</v>
      </c>
      <c r="R116" t="str">
        <f>IF(buildings!R116="","NA",buildings!R116)</f>
        <v>NA</v>
      </c>
      <c r="S116" t="str">
        <f>IF(buildings!S116="","NA",buildings!S116)</f>
        <v>NA</v>
      </c>
      <c r="T116" t="str">
        <f>IF(buildings!T116="","NA",buildings!T116)</f>
        <v>NA</v>
      </c>
      <c r="U116" t="str">
        <f>IF(buildings!U116="","NA",buildings!U116)</f>
        <v>NA</v>
      </c>
      <c r="V116" t="str">
        <f>IF(buildings!V116="","NA",buildings!V116)</f>
        <v>NA</v>
      </c>
      <c r="W116" t="str">
        <f>IF(buildings!W116="","NA",buildings!W116)</f>
        <v>NA</v>
      </c>
      <c r="X116" t="str">
        <f>IF(buildings!X116="","NA",buildings!X116)</f>
        <v>NA</v>
      </c>
      <c r="Y116" t="str">
        <f>IF(buildings!Y116="","NA",buildings!Y116)</f>
        <v>NA</v>
      </c>
      <c r="Z116" t="str">
        <f>IF(buildings!Z116="","NA",buildings!Z116)</f>
        <v>NA</v>
      </c>
      <c r="AA116" t="str">
        <f>IF(buildings!AA116="","NA",buildings!AA116)</f>
        <v>NA</v>
      </c>
      <c r="AB116" t="str">
        <f>IF(buildings!AB116="","NA",buildings!AB116)</f>
        <v>NA</v>
      </c>
      <c r="AC116" t="str">
        <f>IF(buildings!AC116="","NA",buildings!AC116)</f>
        <v>NA</v>
      </c>
      <c r="AD116" t="str">
        <f>IF(buildings!AD116="","NA",buildings!AD116)</f>
        <v>NA</v>
      </c>
      <c r="AE116" t="str">
        <f>IF(buildings!AE116="","NA",buildings!AE116)</f>
        <v>NA</v>
      </c>
      <c r="AF116" t="str">
        <f>IF(buildings!AF116="","NA",buildings!AF116)</f>
        <v>NA</v>
      </c>
      <c r="AG116" t="str">
        <f>IF(buildings!AG116="","NA",buildings!AG116)</f>
        <v>NA</v>
      </c>
      <c r="AH116" t="str">
        <f>IF(buildings!AH116="","NA",buildings!AH116)</f>
        <v>NA</v>
      </c>
      <c r="AI116" t="str">
        <f>IF(buildings!AI116="","NA",buildings!AI116)</f>
        <v>NA</v>
      </c>
      <c r="AJ116">
        <f>IF(buildings!AJ116="","NA",buildings!AJ116)</f>
        <v>10.14218009</v>
      </c>
      <c r="AK116">
        <f>IF(buildings!AK116="","NA",buildings!AK116)</f>
        <v>65.924170619999998</v>
      </c>
      <c r="AL116" t="str">
        <f>IF(buildings!AL116="","NA",buildings!AL116)</f>
        <v>One floor house - w/ attic E-EH 1</v>
      </c>
      <c r="AM116">
        <f>IF(buildings!AM116="","NA",buildings!AM116)</f>
        <v>1</v>
      </c>
      <c r="AN116" t="str">
        <f>IF(buildings!AN116="","NA",buildings!AN116)</f>
        <v>residential</v>
      </c>
      <c r="AO116" t="str">
        <f>IF(buildings!AO116="","NA",buildings!AO116)</f>
        <v>SFH</v>
      </c>
      <c r="AP116" t="str">
        <f>IF(buildings!AP116="","NA",buildings!AP116)</f>
        <v>NULL</v>
      </c>
      <c r="AQ116" t="str">
        <f>IF(buildings!AQ116="","NA",buildings!AQ116)</f>
        <v>NA</v>
      </c>
      <c r="AR116" t="str">
        <f>IF(buildings!AR116="","NA",buildings!AR116)</f>
        <v>net</v>
      </c>
      <c r="AS116" t="str">
        <f>IF(buildings!AS116="","NA",buildings!AS116)</f>
        <v>Gruhler, Karin; Böhm, Ruth; Deilmann, Clemens; Schiller, Georg</v>
      </c>
      <c r="AT116">
        <f>IF(buildings!AT116="","NA",buildings!AT116)</f>
        <v>2002</v>
      </c>
      <c r="AU116" t="str">
        <f>IF(buildings!AU116="","NA",buildings!AU116)</f>
        <v>Stofflich-energetische Gebäudesteckbriefe - Gebäudevergleiche und Hochrechnungen für Bebauungsstrukturen</v>
      </c>
      <c r="AV116" t="str">
        <f>IF(buildings!AV116="","NA",buildings!AV116)</f>
        <v>IÖR Schriften 38</v>
      </c>
      <c r="AW116" t="str">
        <f>IF(buildings!AW116="","NA",buildings!AW116)</f>
        <v>Copyright Elsevier</v>
      </c>
      <c r="AX116" t="str">
        <f>IF(buildings!AX116="","NA",buildings!AX116)</f>
        <v>NA</v>
      </c>
      <c r="AY116" t="str">
        <f>IF(buildings!AY116="","NA",buildings!AY116)</f>
        <v>http://nbn-resolving.de/urn:nbn:de:0168-ssoar-396855</v>
      </c>
      <c r="AZ116" t="str">
        <f>IF(buildings!AZ116="","NULL",buildings!AZ116)</f>
        <v>for use_type or construction_type: 'standardized using Google translate'</v>
      </c>
      <c r="BA116" t="str">
        <f>IF(buildings!BA116="","NULL",buildings!BA116)</f>
        <v>Recalculated for gross flor area by this table's authors</v>
      </c>
      <c r="BB116" t="str">
        <f>IF(buildings!BB116="","NULL",buildings!BB116)</f>
        <v>Material categories "Dachdeckungen" (roof cover material) and "Sonst. Stoffe, Schüttungen" (Other materials, fillings) summed into Others category.</v>
      </c>
      <c r="BC116" t="str">
        <f>IF(buildings!BC116="","NULL",buildings!BC116)</f>
        <v xml:space="preserve"> Construction period assuming "post1960" is a 20 year period. </v>
      </c>
      <c r="BD116" t="str">
        <f>IF(buildings!BD116="","NULL",buildings!BD116)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16" t="str">
        <f>IF(buildings!BE116="","NULL",buildings!BE116)</f>
        <v>Heeren and Fishman</v>
      </c>
      <c r="BF116" t="str">
        <f>IF(buildings!BF116="","NULL",buildings!BF116)</f>
        <v>Europe</v>
      </c>
      <c r="BG116" t="str">
        <f>IF(buildings!BG116="","NULL",buildings!BG116)</f>
        <v>Cfb,Dfb</v>
      </c>
      <c r="BH116">
        <f>IF(buildings!BH116="","NULL",buildings!BH116)</f>
        <v>5728</v>
      </c>
      <c r="BI116">
        <f>IF(buildings!BI116="","NULL",buildings!BI116)</f>
        <v>3780.49</v>
      </c>
      <c r="BJ116">
        <f>IF(buildings!BJ116="","NULL",buildings!BJ116)</f>
        <v>3908.14</v>
      </c>
      <c r="BK116">
        <f>IF(buildings!BK116="","NULL",buildings!BK116)</f>
        <v>90.730002499999998</v>
      </c>
      <c r="BL116">
        <f>IF(buildings!BL116="","NULL",buildings!BL116)</f>
        <v>117.64250250000001</v>
      </c>
      <c r="BM116">
        <f>IF(buildings!BM116="","NULL",buildings!BM116)</f>
        <v>348410</v>
      </c>
      <c r="BN116">
        <f>IF(buildings!BN116="","NULL",buildings!BN116)</f>
        <v>72481</v>
      </c>
      <c r="BO116" t="str">
        <f>IF(buildings!BO116="","NULL",buildings!BO116)</f>
        <v>NA</v>
      </c>
      <c r="BP116">
        <f>IF(buildings!BP116="","NULL",buildings!BP116)</f>
        <v>78402</v>
      </c>
      <c r="BQ116">
        <f>IF(buildings!BQ116="","NULL",buildings!BQ116)</f>
        <v>0.71399999999999997</v>
      </c>
      <c r="BR116">
        <f>IF(buildings!BR116="","NULL",buildings!BR116)</f>
        <v>0.72799999999999998</v>
      </c>
      <c r="BS116">
        <f>IF(buildings!BS116="","NULL",buildings!BS116)</f>
        <v>11587</v>
      </c>
      <c r="BT116">
        <f>IF(buildings!BT116="","NULL",buildings!BT116)</f>
        <v>21443</v>
      </c>
      <c r="BU116" t="str">
        <f>IF(buildings!BU116="","NULL",buildings!BU116)</f>
        <v>NULL</v>
      </c>
      <c r="BV116" t="str">
        <f>IF(buildings!BV116="","NULL",buildings!BV116)</f>
        <v>NULL</v>
      </c>
      <c r="BW116" t="str">
        <f>IF(buildings!BW116="","NULL",buildings!BW116)</f>
        <v>R32EU15</v>
      </c>
      <c r="BX116" t="str">
        <f>IF(buildings!BX116="","NULL",buildings!BX116)</f>
        <v>R5.2OECD</v>
      </c>
      <c r="BY116" t="str">
        <f>IF(buildings!BY116="","NULL",buildings!BY116)</f>
        <v>R_SFH_detached</v>
      </c>
      <c r="BZ116" t="str">
        <f>IF(buildings!BZ116="","NULL",buildings!BZ116)</f>
        <v>RC_unspecified</v>
      </c>
      <c r="CA116" t="str">
        <f>IF(buildings!CA116="","NULL",buildings!CA116)</f>
        <v>Standard</v>
      </c>
      <c r="CB116" t="str">
        <f>IF(buildings!CB116="","NULL",buildings!CB116)</f>
        <v>modeled/hypothetical/regulations</v>
      </c>
      <c r="CC116" t="str">
        <f>IF(buildings!CC116="","NULL",buildings!CC116)</f>
        <v>RS</v>
      </c>
      <c r="CD116" t="str">
        <f>IF(buildings!CD116="","NULL",buildings!CD116)</f>
        <v>C</v>
      </c>
      <c r="CE116" t="str">
        <f>IF(buildings!CE116="","NULL",buildings!CE116)</f>
        <v>OECD_EU15</v>
      </c>
    </row>
    <row r="117" spans="1:83">
      <c r="A117">
        <f>IF(buildings!A117="","NA",buildings!A117)</f>
        <v>115</v>
      </c>
      <c r="B117" t="str">
        <f>IF(buildings!B117="","NA",buildings!B117)</f>
        <v>Germany</v>
      </c>
      <c r="C117" t="str">
        <f>IF(buildings!C117="","NA",buildings!C117)</f>
        <v>NA</v>
      </c>
      <c r="D117">
        <f>IF(buildings!D117="","NA",buildings!D117)</f>
        <v>1960</v>
      </c>
      <c r="E117">
        <f>IF(buildings!E117="","NA",buildings!E117)</f>
        <v>1981</v>
      </c>
      <c r="F117" t="str">
        <f>IF(buildings!F117="","NA",buildings!F117)</f>
        <v>NA</v>
      </c>
      <c r="G117" t="str">
        <f>IF(buildings!G117="","NA",buildings!G117)</f>
        <v>NA</v>
      </c>
      <c r="H117" t="str">
        <f>IF(buildings!H117="","NA",buildings!H117)</f>
        <v>NA</v>
      </c>
      <c r="I117">
        <f>IF(buildings!I117="","NA",buildings!I117)</f>
        <v>26.574074070000002</v>
      </c>
      <c r="J117">
        <f>IF(buildings!J117="","NA",buildings!J117)</f>
        <v>60</v>
      </c>
      <c r="K117" t="str">
        <f>IF(buildings!K117="","NA",buildings!K117)</f>
        <v>NA</v>
      </c>
      <c r="L117" t="str">
        <f>IF(buildings!L117="","NA",buildings!L117)</f>
        <v>NA</v>
      </c>
      <c r="M117">
        <f>IF(buildings!M117="","NA",buildings!M117)</f>
        <v>428.98148149999997</v>
      </c>
      <c r="N117" t="str">
        <f>IF(buildings!N117="","NA",buildings!N117)</f>
        <v>NA</v>
      </c>
      <c r="O117" t="str">
        <f>IF(buildings!O117="","NA",buildings!O117)</f>
        <v>NA</v>
      </c>
      <c r="P117">
        <f>IF(buildings!P117="","NA",buildings!P117)</f>
        <v>501.11111110000002</v>
      </c>
      <c r="Q117">
        <f>IF(buildings!Q117="","NA",buildings!Q117)</f>
        <v>383.42592589999998</v>
      </c>
      <c r="R117" t="str">
        <f>IF(buildings!R117="","NA",buildings!R117)</f>
        <v>NA</v>
      </c>
      <c r="S117" t="str">
        <f>IF(buildings!S117="","NA",buildings!S117)</f>
        <v>NA</v>
      </c>
      <c r="T117" t="str">
        <f>IF(buildings!T117="","NA",buildings!T117)</f>
        <v>NA</v>
      </c>
      <c r="U117" t="str">
        <f>IF(buildings!U117="","NA",buildings!U117)</f>
        <v>NA</v>
      </c>
      <c r="V117" t="str">
        <f>IF(buildings!V117="","NA",buildings!V117)</f>
        <v>NA</v>
      </c>
      <c r="W117" t="str">
        <f>IF(buildings!W117="","NA",buildings!W117)</f>
        <v>NA</v>
      </c>
      <c r="X117" t="str">
        <f>IF(buildings!X117="","NA",buildings!X117)</f>
        <v>NA</v>
      </c>
      <c r="Y117" t="str">
        <f>IF(buildings!Y117="","NA",buildings!Y117)</f>
        <v>NA</v>
      </c>
      <c r="Z117" t="str">
        <f>IF(buildings!Z117="","NA",buildings!Z117)</f>
        <v>NA</v>
      </c>
      <c r="AA117" t="str">
        <f>IF(buildings!AA117="","NA",buildings!AA117)</f>
        <v>NA</v>
      </c>
      <c r="AB117" t="str">
        <f>IF(buildings!AB117="","NA",buildings!AB117)</f>
        <v>NA</v>
      </c>
      <c r="AC117" t="str">
        <f>IF(buildings!AC117="","NA",buildings!AC117)</f>
        <v>NA</v>
      </c>
      <c r="AD117" t="str">
        <f>IF(buildings!AD117="","NA",buildings!AD117)</f>
        <v>NA</v>
      </c>
      <c r="AE117" t="str">
        <f>IF(buildings!AE117="","NA",buildings!AE117)</f>
        <v>NA</v>
      </c>
      <c r="AF117" t="str">
        <f>IF(buildings!AF117="","NA",buildings!AF117)</f>
        <v>NA</v>
      </c>
      <c r="AG117" t="str">
        <f>IF(buildings!AG117="","NA",buildings!AG117)</f>
        <v>NA</v>
      </c>
      <c r="AH117" t="str">
        <f>IF(buildings!AH117="","NA",buildings!AH117)</f>
        <v>NA</v>
      </c>
      <c r="AI117" t="str">
        <f>IF(buildings!AI117="","NA",buildings!AI117)</f>
        <v>NA</v>
      </c>
      <c r="AJ117">
        <f>IF(buildings!AJ117="","NA",buildings!AJ117)</f>
        <v>18.981481479999999</v>
      </c>
      <c r="AK117">
        <f>IF(buildings!AK117="","NA",buildings!AK117)</f>
        <v>91.111111109999996</v>
      </c>
      <c r="AL117" t="str">
        <f>IF(buildings!AL117="","NA",buildings!AL117)</f>
        <v>One floor house - no attic E-EH 2</v>
      </c>
      <c r="AM117">
        <f>IF(buildings!AM117="","NA",buildings!AM117)</f>
        <v>1</v>
      </c>
      <c r="AN117" t="str">
        <f>IF(buildings!AN117="","NA",buildings!AN117)</f>
        <v>residential</v>
      </c>
      <c r="AO117" t="str">
        <f>IF(buildings!AO117="","NA",buildings!AO117)</f>
        <v>SFH</v>
      </c>
      <c r="AP117" t="str">
        <f>IF(buildings!AP117="","NA",buildings!AP117)</f>
        <v>NULL</v>
      </c>
      <c r="AQ117" t="str">
        <f>IF(buildings!AQ117="","NA",buildings!AQ117)</f>
        <v>NA</v>
      </c>
      <c r="AR117" t="str">
        <f>IF(buildings!AR117="","NA",buildings!AR117)</f>
        <v>net</v>
      </c>
      <c r="AS117" t="str">
        <f>IF(buildings!AS117="","NA",buildings!AS117)</f>
        <v>Gruhler, Karin; Böhm, Ruth; Deilmann, Clemens; Schiller, Georg</v>
      </c>
      <c r="AT117">
        <f>IF(buildings!AT117="","NA",buildings!AT117)</f>
        <v>2002</v>
      </c>
      <c r="AU117" t="str">
        <f>IF(buildings!AU117="","NA",buildings!AU117)</f>
        <v>Stofflich-energetische Gebäudesteckbriefe - Gebäudevergleiche und Hochrechnungen für Bebauungsstrukturen</v>
      </c>
      <c r="AV117" t="str">
        <f>IF(buildings!AV117="","NA",buildings!AV117)</f>
        <v>IÖR Schriften 38</v>
      </c>
      <c r="AW117" t="str">
        <f>IF(buildings!AW117="","NA",buildings!AW117)</f>
        <v>Copyright Elsevier</v>
      </c>
      <c r="AX117" t="str">
        <f>IF(buildings!AX117="","NA",buildings!AX117)</f>
        <v>NA</v>
      </c>
      <c r="AY117" t="str">
        <f>IF(buildings!AY117="","NA",buildings!AY117)</f>
        <v>http://nbn-resolving.de/urn:nbn:de:0168-ssoar-396855</v>
      </c>
      <c r="AZ117" t="str">
        <f>IF(buildings!AZ117="","NULL",buildings!AZ117)</f>
        <v>for use_type or construction_type: 'standardized using Google translate'</v>
      </c>
      <c r="BA117" t="str">
        <f>IF(buildings!BA117="","NULL",buildings!BA117)</f>
        <v>Recalculated for gross flor area by this table's authors</v>
      </c>
      <c r="BB117" t="str">
        <f>IF(buildings!BB117="","NULL",buildings!BB117)</f>
        <v>Material categories "Dachdeckungen" (roof cover material) and "Sonst. Stoffe, Schüttungen" (Other materials, fillings) summed into Others category.</v>
      </c>
      <c r="BC117" t="str">
        <f>IF(buildings!BC117="","NULL",buildings!BC117)</f>
        <v xml:space="preserve">Construction period assuming "post1960" is a 20 year period </v>
      </c>
      <c r="BD117" t="str">
        <f>IF(buildings!BD117="","NULL",buildings!BD117)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17" t="str">
        <f>IF(buildings!BE117="","NULL",buildings!BE117)</f>
        <v>Heeren and Fishman</v>
      </c>
      <c r="BF117" t="str">
        <f>IF(buildings!BF117="","NULL",buildings!BF117)</f>
        <v>Europe</v>
      </c>
      <c r="BG117" t="str">
        <f>IF(buildings!BG117="","NULL",buildings!BG117)</f>
        <v>Cfb,Dfb</v>
      </c>
      <c r="BH117">
        <f>IF(buildings!BH117="","NULL",buildings!BH117)</f>
        <v>5728</v>
      </c>
      <c r="BI117">
        <f>IF(buildings!BI117="","NULL",buildings!BI117)</f>
        <v>3780.49</v>
      </c>
      <c r="BJ117">
        <f>IF(buildings!BJ117="","NULL",buildings!BJ117)</f>
        <v>3908.14</v>
      </c>
      <c r="BK117">
        <f>IF(buildings!BK117="","NULL",buildings!BK117)</f>
        <v>90.730002499999998</v>
      </c>
      <c r="BL117">
        <f>IF(buildings!BL117="","NULL",buildings!BL117)</f>
        <v>117.64250250000001</v>
      </c>
      <c r="BM117">
        <f>IF(buildings!BM117="","NULL",buildings!BM117)</f>
        <v>348410</v>
      </c>
      <c r="BN117">
        <f>IF(buildings!BN117="","NULL",buildings!BN117)</f>
        <v>72481</v>
      </c>
      <c r="BO117" t="str">
        <f>IF(buildings!BO117="","NULL",buildings!BO117)</f>
        <v>NA</v>
      </c>
      <c r="BP117">
        <f>IF(buildings!BP117="","NULL",buildings!BP117)</f>
        <v>78402</v>
      </c>
      <c r="BQ117">
        <f>IF(buildings!BQ117="","NULL",buildings!BQ117)</f>
        <v>0.71399999999999997</v>
      </c>
      <c r="BR117">
        <f>IF(buildings!BR117="","NULL",buildings!BR117)</f>
        <v>0.72799999999999998</v>
      </c>
      <c r="BS117">
        <f>IF(buildings!BS117="","NULL",buildings!BS117)</f>
        <v>11587</v>
      </c>
      <c r="BT117">
        <f>IF(buildings!BT117="","NULL",buildings!BT117)</f>
        <v>21443</v>
      </c>
      <c r="BU117" t="str">
        <f>IF(buildings!BU117="","NULL",buildings!BU117)</f>
        <v>NULL</v>
      </c>
      <c r="BV117" t="str">
        <f>IF(buildings!BV117="","NULL",buildings!BV117)</f>
        <v>NULL</v>
      </c>
      <c r="BW117" t="str">
        <f>IF(buildings!BW117="","NULL",buildings!BW117)</f>
        <v>R32EU15</v>
      </c>
      <c r="BX117" t="str">
        <f>IF(buildings!BX117="","NULL",buildings!BX117)</f>
        <v>R5.2OECD</v>
      </c>
      <c r="BY117" t="str">
        <f>IF(buildings!BY117="","NULL",buildings!BY117)</f>
        <v>R_SFH_detached</v>
      </c>
      <c r="BZ117" t="str">
        <f>IF(buildings!BZ117="","NULL",buildings!BZ117)</f>
        <v>M_brick</v>
      </c>
      <c r="CA117" t="str">
        <f>IF(buildings!CA117="","NULL",buildings!CA117)</f>
        <v>Standard</v>
      </c>
      <c r="CB117" t="str">
        <f>IF(buildings!CB117="","NULL",buildings!CB117)</f>
        <v>modeled/hypothetical/regulations</v>
      </c>
      <c r="CC117" t="str">
        <f>IF(buildings!CC117="","NULL",buildings!CC117)</f>
        <v>RS</v>
      </c>
      <c r="CD117" t="str">
        <f>IF(buildings!CD117="","NULL",buildings!CD117)</f>
        <v>M</v>
      </c>
      <c r="CE117" t="str">
        <f>IF(buildings!CE117="","NULL",buildings!CE117)</f>
        <v>OECD_EU15</v>
      </c>
    </row>
    <row r="118" spans="1:83">
      <c r="A118">
        <f>IF(buildings!A118="","NA",buildings!A118)</f>
        <v>116</v>
      </c>
      <c r="B118" t="str">
        <f>IF(buildings!B118="","NA",buildings!B118)</f>
        <v>Germany</v>
      </c>
      <c r="C118" t="str">
        <f>IF(buildings!C118="","NA",buildings!C118)</f>
        <v>NA</v>
      </c>
      <c r="D118">
        <f>IF(buildings!D118="","NA",buildings!D118)</f>
        <v>1960</v>
      </c>
      <c r="E118">
        <f>IF(buildings!E118="","NA",buildings!E118)</f>
        <v>1981</v>
      </c>
      <c r="F118" t="str">
        <f>IF(buildings!F118="","NA",buildings!F118)</f>
        <v>NA</v>
      </c>
      <c r="G118" t="str">
        <f>IF(buildings!G118="","NA",buildings!G118)</f>
        <v>NA</v>
      </c>
      <c r="H118" t="str">
        <f>IF(buildings!H118="","NA",buildings!H118)</f>
        <v>NA</v>
      </c>
      <c r="I118">
        <f>IF(buildings!I118="","NA",buildings!I118)</f>
        <v>29.50331126</v>
      </c>
      <c r="J118">
        <f>IF(buildings!J118="","NA",buildings!J118)</f>
        <v>16.39072848</v>
      </c>
      <c r="K118" t="str">
        <f>IF(buildings!K118="","NA",buildings!K118)</f>
        <v>NA</v>
      </c>
      <c r="L118" t="str">
        <f>IF(buildings!L118="","NA",buildings!L118)</f>
        <v>NA</v>
      </c>
      <c r="M118">
        <f>IF(buildings!M118="","NA",buildings!M118)</f>
        <v>396.6556291</v>
      </c>
      <c r="N118" t="str">
        <f>IF(buildings!N118="","NA",buildings!N118)</f>
        <v>NA</v>
      </c>
      <c r="O118" t="str">
        <f>IF(buildings!O118="","NA",buildings!O118)</f>
        <v>NA</v>
      </c>
      <c r="P118">
        <f>IF(buildings!P118="","NA",buildings!P118)</f>
        <v>173.74172189999999</v>
      </c>
      <c r="Q118">
        <f>IF(buildings!Q118="","NA",buildings!Q118)</f>
        <v>199.96688739999999</v>
      </c>
      <c r="R118" t="str">
        <f>IF(buildings!R118="","NA",buildings!R118)</f>
        <v>NA</v>
      </c>
      <c r="S118" t="str">
        <f>IF(buildings!S118="","NA",buildings!S118)</f>
        <v>NA</v>
      </c>
      <c r="T118" t="str">
        <f>IF(buildings!T118="","NA",buildings!T118)</f>
        <v>NA</v>
      </c>
      <c r="U118" t="str">
        <f>IF(buildings!U118="","NA",buildings!U118)</f>
        <v>NA</v>
      </c>
      <c r="V118" t="str">
        <f>IF(buildings!V118="","NA",buildings!V118)</f>
        <v>NA</v>
      </c>
      <c r="W118" t="str">
        <f>IF(buildings!W118="","NA",buildings!W118)</f>
        <v>NA</v>
      </c>
      <c r="X118" t="str">
        <f>IF(buildings!X118="","NA",buildings!X118)</f>
        <v>NA</v>
      </c>
      <c r="Y118" t="str">
        <f>IF(buildings!Y118="","NA",buildings!Y118)</f>
        <v>NA</v>
      </c>
      <c r="Z118" t="str">
        <f>IF(buildings!Z118="","NA",buildings!Z118)</f>
        <v>NA</v>
      </c>
      <c r="AA118" t="str">
        <f>IF(buildings!AA118="","NA",buildings!AA118)</f>
        <v>NA</v>
      </c>
      <c r="AB118" t="str">
        <f>IF(buildings!AB118="","NA",buildings!AB118)</f>
        <v>NA</v>
      </c>
      <c r="AC118" t="str">
        <f>IF(buildings!AC118="","NA",buildings!AC118)</f>
        <v>NA</v>
      </c>
      <c r="AD118" t="str">
        <f>IF(buildings!AD118="","NA",buildings!AD118)</f>
        <v>NA</v>
      </c>
      <c r="AE118" t="str">
        <f>IF(buildings!AE118="","NA",buildings!AE118)</f>
        <v>NA</v>
      </c>
      <c r="AF118" t="str">
        <f>IF(buildings!AF118="","NA",buildings!AF118)</f>
        <v>NA</v>
      </c>
      <c r="AG118" t="str">
        <f>IF(buildings!AG118="","NA",buildings!AG118)</f>
        <v>NA</v>
      </c>
      <c r="AH118" t="str">
        <f>IF(buildings!AH118="","NA",buildings!AH118)</f>
        <v>NA</v>
      </c>
      <c r="AI118" t="str">
        <f>IF(buildings!AI118="","NA",buildings!AI118)</f>
        <v>NA</v>
      </c>
      <c r="AJ118">
        <f>IF(buildings!AJ118="","NA",buildings!AJ118)</f>
        <v>3.2781456950000001</v>
      </c>
      <c r="AK118">
        <f>IF(buildings!AK118="","NA",buildings!AK118)</f>
        <v>85.231788080000001</v>
      </c>
      <c r="AL118" t="str">
        <f>IF(buildings!AL118="","NA",buildings!AL118)</f>
        <v>One floor house - no attic E-EH 3</v>
      </c>
      <c r="AM118">
        <f>IF(buildings!AM118="","NA",buildings!AM118)</f>
        <v>1</v>
      </c>
      <c r="AN118" t="str">
        <f>IF(buildings!AN118="","NA",buildings!AN118)</f>
        <v>residential</v>
      </c>
      <c r="AO118" t="str">
        <f>IF(buildings!AO118="","NA",buildings!AO118)</f>
        <v>SFH</v>
      </c>
      <c r="AP118" t="str">
        <f>IF(buildings!AP118="","NA",buildings!AP118)</f>
        <v>NULL</v>
      </c>
      <c r="AQ118" t="str">
        <f>IF(buildings!AQ118="","NA",buildings!AQ118)</f>
        <v>NA</v>
      </c>
      <c r="AR118" t="str">
        <f>IF(buildings!AR118="","NA",buildings!AR118)</f>
        <v>net</v>
      </c>
      <c r="AS118" t="str">
        <f>IF(buildings!AS118="","NA",buildings!AS118)</f>
        <v>Gruhler, Karin; Böhm, Ruth; Deilmann, Clemens; Schiller, Georg</v>
      </c>
      <c r="AT118">
        <f>IF(buildings!AT118="","NA",buildings!AT118)</f>
        <v>2002</v>
      </c>
      <c r="AU118" t="str">
        <f>IF(buildings!AU118="","NA",buildings!AU118)</f>
        <v>Stofflich-energetische Gebäudesteckbriefe - Gebäudevergleiche und Hochrechnungen für Bebauungsstrukturen</v>
      </c>
      <c r="AV118" t="str">
        <f>IF(buildings!AV118="","NA",buildings!AV118)</f>
        <v>IÖR Schriften 38</v>
      </c>
      <c r="AW118" t="str">
        <f>IF(buildings!AW118="","NA",buildings!AW118)</f>
        <v>Copyright Elsevier</v>
      </c>
      <c r="AX118" t="str">
        <f>IF(buildings!AX118="","NA",buildings!AX118)</f>
        <v>NA</v>
      </c>
      <c r="AY118" t="str">
        <f>IF(buildings!AY118="","NA",buildings!AY118)</f>
        <v>http://nbn-resolving.de/urn:nbn:de:0168-ssoar-396855</v>
      </c>
      <c r="AZ118" t="str">
        <f>IF(buildings!AZ118="","NULL",buildings!AZ118)</f>
        <v>for use_type or construction_type: 'standardized using Google translate'</v>
      </c>
      <c r="BA118" t="str">
        <f>IF(buildings!BA118="","NULL",buildings!BA118)</f>
        <v>Recalculated for gross flor area by this table's authors</v>
      </c>
      <c r="BB118" t="str">
        <f>IF(buildings!BB118="","NULL",buildings!BB118)</f>
        <v>Material categories "Dachdeckungen" (roof cover material) and "Sonst. Stoffe, Schüttungen" (Other materials, fillings) summed into Other.</v>
      </c>
      <c r="BC118" t="str">
        <f>IF(buildings!BC118="","NULL",buildings!BC118)</f>
        <v>Construction period assuming "post1960" is a 20 year period.</v>
      </c>
      <c r="BD118" t="str">
        <f>IF(buildings!BD118="","NULL",buildings!BD118)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18" t="str">
        <f>IF(buildings!BE118="","NULL",buildings!BE118)</f>
        <v>Heeren and Fishman</v>
      </c>
      <c r="BF118" t="str">
        <f>IF(buildings!BF118="","NULL",buildings!BF118)</f>
        <v>Europe</v>
      </c>
      <c r="BG118" t="str">
        <f>IF(buildings!BG118="","NULL",buildings!BG118)</f>
        <v>Cfb,Dfb</v>
      </c>
      <c r="BH118">
        <f>IF(buildings!BH118="","NULL",buildings!BH118)</f>
        <v>5728</v>
      </c>
      <c r="BI118">
        <f>IF(buildings!BI118="","NULL",buildings!BI118)</f>
        <v>3780.49</v>
      </c>
      <c r="BJ118">
        <f>IF(buildings!BJ118="","NULL",buildings!BJ118)</f>
        <v>3908.14</v>
      </c>
      <c r="BK118">
        <f>IF(buildings!BK118="","NULL",buildings!BK118)</f>
        <v>90.730002499999998</v>
      </c>
      <c r="BL118">
        <f>IF(buildings!BL118="","NULL",buildings!BL118)</f>
        <v>117.64250250000001</v>
      </c>
      <c r="BM118">
        <f>IF(buildings!BM118="","NULL",buildings!BM118)</f>
        <v>348410</v>
      </c>
      <c r="BN118">
        <f>IF(buildings!BN118="","NULL",buildings!BN118)</f>
        <v>72481</v>
      </c>
      <c r="BO118" t="str">
        <f>IF(buildings!BO118="","NULL",buildings!BO118)</f>
        <v>NA</v>
      </c>
      <c r="BP118">
        <f>IF(buildings!BP118="","NULL",buildings!BP118)</f>
        <v>78402</v>
      </c>
      <c r="BQ118">
        <f>IF(buildings!BQ118="","NULL",buildings!BQ118)</f>
        <v>0.71399999999999997</v>
      </c>
      <c r="BR118">
        <f>IF(buildings!BR118="","NULL",buildings!BR118)</f>
        <v>0.72799999999999998</v>
      </c>
      <c r="BS118">
        <f>IF(buildings!BS118="","NULL",buildings!BS118)</f>
        <v>11587</v>
      </c>
      <c r="BT118">
        <f>IF(buildings!BT118="","NULL",buildings!BT118)</f>
        <v>21443</v>
      </c>
      <c r="BU118" t="str">
        <f>IF(buildings!BU118="","NULL",buildings!BU118)</f>
        <v>NULL</v>
      </c>
      <c r="BV118" t="str">
        <f>IF(buildings!BV118="","NULL",buildings!BV118)</f>
        <v>NULL</v>
      </c>
      <c r="BW118" t="str">
        <f>IF(buildings!BW118="","NULL",buildings!BW118)</f>
        <v>R32EU15</v>
      </c>
      <c r="BX118" t="str">
        <f>IF(buildings!BX118="","NULL",buildings!BX118)</f>
        <v>R5.2OECD</v>
      </c>
      <c r="BY118" t="str">
        <f>IF(buildings!BY118="","NULL",buildings!BY118)</f>
        <v>R_SFH_detached</v>
      </c>
      <c r="BZ118" t="str">
        <f>IF(buildings!BZ118="","NULL",buildings!BZ118)</f>
        <v>M_brick</v>
      </c>
      <c r="CA118" t="str">
        <f>IF(buildings!CA118="","NULL",buildings!CA118)</f>
        <v>Standard</v>
      </c>
      <c r="CB118" t="str">
        <f>IF(buildings!CB118="","NULL",buildings!CB118)</f>
        <v>modeled/hypothetical/regulations</v>
      </c>
      <c r="CC118" t="str">
        <f>IF(buildings!CC118="","NULL",buildings!CC118)</f>
        <v>RS</v>
      </c>
      <c r="CD118" t="str">
        <f>IF(buildings!CD118="","NULL",buildings!CD118)</f>
        <v>M</v>
      </c>
      <c r="CE118" t="str">
        <f>IF(buildings!CE118="","NULL",buildings!CE118)</f>
        <v>OECD_EU15</v>
      </c>
    </row>
    <row r="119" spans="1:83">
      <c r="A119">
        <f>IF(buildings!A119="","NA",buildings!A119)</f>
        <v>117</v>
      </c>
      <c r="B119" t="str">
        <f>IF(buildings!B119="","NA",buildings!B119)</f>
        <v>Germany</v>
      </c>
      <c r="C119" t="str">
        <f>IF(buildings!C119="","NA",buildings!C119)</f>
        <v>NA</v>
      </c>
      <c r="D119">
        <f>IF(buildings!D119="","NA",buildings!D119)</f>
        <v>1960</v>
      </c>
      <c r="E119">
        <f>IF(buildings!E119="","NA",buildings!E119)</f>
        <v>1981</v>
      </c>
      <c r="F119" t="str">
        <f>IF(buildings!F119="","NA",buildings!F119)</f>
        <v>NA</v>
      </c>
      <c r="G119" t="str">
        <f>IF(buildings!G119="","NA",buildings!G119)</f>
        <v>NA</v>
      </c>
      <c r="H119" t="str">
        <f>IF(buildings!H119="","NA",buildings!H119)</f>
        <v>NA</v>
      </c>
      <c r="I119">
        <f>IF(buildings!I119="","NA",buildings!I119)</f>
        <v>36.284403670000003</v>
      </c>
      <c r="J119">
        <f>IF(buildings!J119="","NA",buildings!J119)</f>
        <v>15.55045872</v>
      </c>
      <c r="K119" t="str">
        <f>IF(buildings!K119="","NA",buildings!K119)</f>
        <v>NA</v>
      </c>
      <c r="L119" t="str">
        <f>IF(buildings!L119="","NA",buildings!L119)</f>
        <v>NA</v>
      </c>
      <c r="M119">
        <f>IF(buildings!M119="","NA",buildings!M119)</f>
        <v>787.8899083</v>
      </c>
      <c r="N119" t="str">
        <f>IF(buildings!N119="","NA",buildings!N119)</f>
        <v>NA</v>
      </c>
      <c r="O119" t="str">
        <f>IF(buildings!O119="","NA",buildings!O119)</f>
        <v>NA</v>
      </c>
      <c r="P119">
        <f>IF(buildings!P119="","NA",buildings!P119)</f>
        <v>139.9541284</v>
      </c>
      <c r="Q119">
        <f>IF(buildings!Q119="","NA",buildings!Q119)</f>
        <v>202.1559633</v>
      </c>
      <c r="R119" t="str">
        <f>IF(buildings!R119="","NA",buildings!R119)</f>
        <v>NA</v>
      </c>
      <c r="S119" t="str">
        <f>IF(buildings!S119="","NA",buildings!S119)</f>
        <v>NA</v>
      </c>
      <c r="T119" t="str">
        <f>IF(buildings!T119="","NA",buildings!T119)</f>
        <v>NA</v>
      </c>
      <c r="U119" t="str">
        <f>IF(buildings!U119="","NA",buildings!U119)</f>
        <v>NA</v>
      </c>
      <c r="V119" t="str">
        <f>IF(buildings!V119="","NA",buildings!V119)</f>
        <v>NA</v>
      </c>
      <c r="W119" t="str">
        <f>IF(buildings!W119="","NA",buildings!W119)</f>
        <v>NA</v>
      </c>
      <c r="X119" t="str">
        <f>IF(buildings!X119="","NA",buildings!X119)</f>
        <v>NA</v>
      </c>
      <c r="Y119" t="str">
        <f>IF(buildings!Y119="","NA",buildings!Y119)</f>
        <v>NA</v>
      </c>
      <c r="Z119" t="str">
        <f>IF(buildings!Z119="","NA",buildings!Z119)</f>
        <v>NA</v>
      </c>
      <c r="AA119" t="str">
        <f>IF(buildings!AA119="","NA",buildings!AA119)</f>
        <v>NA</v>
      </c>
      <c r="AB119" t="str">
        <f>IF(buildings!AB119="","NA",buildings!AB119)</f>
        <v>NA</v>
      </c>
      <c r="AC119" t="str">
        <f>IF(buildings!AC119="","NA",buildings!AC119)</f>
        <v>NA</v>
      </c>
      <c r="AD119" t="str">
        <f>IF(buildings!AD119="","NA",buildings!AD119)</f>
        <v>NA</v>
      </c>
      <c r="AE119" t="str">
        <f>IF(buildings!AE119="","NA",buildings!AE119)</f>
        <v>NA</v>
      </c>
      <c r="AF119" t="str">
        <f>IF(buildings!AF119="","NA",buildings!AF119)</f>
        <v>NA</v>
      </c>
      <c r="AG119" t="str">
        <f>IF(buildings!AG119="","NA",buildings!AG119)</f>
        <v>NA</v>
      </c>
      <c r="AH119" t="str">
        <f>IF(buildings!AH119="","NA",buildings!AH119)</f>
        <v>NA</v>
      </c>
      <c r="AI119" t="str">
        <f>IF(buildings!AI119="","NA",buildings!AI119)</f>
        <v>NA</v>
      </c>
      <c r="AJ119">
        <f>IF(buildings!AJ119="","NA",buildings!AJ119)</f>
        <v>10.366972479999999</v>
      </c>
      <c r="AK119">
        <f>IF(buildings!AK119="","NA",buildings!AK119)</f>
        <v>67.385321099999999</v>
      </c>
      <c r="AL119" t="str">
        <f>IF(buildings!AL119="","NA",buildings!AL119)</f>
        <v>One floor duplex house - w/ attic E-DH 1</v>
      </c>
      <c r="AM119">
        <f>IF(buildings!AM119="","NA",buildings!AM119)</f>
        <v>1</v>
      </c>
      <c r="AN119" t="str">
        <f>IF(buildings!AN119="","NA",buildings!AN119)</f>
        <v>residential</v>
      </c>
      <c r="AO119" t="str">
        <f>IF(buildings!AO119="","NA",buildings!AO119)</f>
        <v>SFH, MFH</v>
      </c>
      <c r="AP119" t="str">
        <f>IF(buildings!AP119="","NA",buildings!AP119)</f>
        <v>NULL</v>
      </c>
      <c r="AQ119" t="str">
        <f>IF(buildings!AQ119="","NA",buildings!AQ119)</f>
        <v>NA</v>
      </c>
      <c r="AR119" t="str">
        <f>IF(buildings!AR119="","NA",buildings!AR119)</f>
        <v>net</v>
      </c>
      <c r="AS119" t="str">
        <f>IF(buildings!AS119="","NA",buildings!AS119)</f>
        <v>Gruhler, Karin; Böhm, Ruth; Deilmann, Clemens; Schiller, Georg</v>
      </c>
      <c r="AT119">
        <f>IF(buildings!AT119="","NA",buildings!AT119)</f>
        <v>2002</v>
      </c>
      <c r="AU119" t="str">
        <f>IF(buildings!AU119="","NA",buildings!AU119)</f>
        <v>Stofflich-energetische Gebäudesteckbriefe - Gebäudevergleiche und Hochrechnungen für Bebauungsstrukturen</v>
      </c>
      <c r="AV119" t="str">
        <f>IF(buildings!AV119="","NA",buildings!AV119)</f>
        <v>IÖR Schriften 38</v>
      </c>
      <c r="AW119" t="str">
        <f>IF(buildings!AW119="","NA",buildings!AW119)</f>
        <v>Copyright Elsevier</v>
      </c>
      <c r="AX119" t="str">
        <f>IF(buildings!AX119="","NA",buildings!AX119)</f>
        <v>NA</v>
      </c>
      <c r="AY119" t="str">
        <f>IF(buildings!AY119="","NA",buildings!AY119)</f>
        <v>http://nbn-resolving.de/urn:nbn:de:0168-ssoar-396855</v>
      </c>
      <c r="AZ119" t="str">
        <f>IF(buildings!AZ119="","NULL",buildings!AZ119)</f>
        <v>for use_type or construction_type: 'standardized using Google translate'</v>
      </c>
      <c r="BA119" t="str">
        <f>IF(buildings!BA119="","NULL",buildings!BA119)</f>
        <v>Recalculated for gross flor area by this table's authors</v>
      </c>
      <c r="BB119" t="str">
        <f>IF(buildings!BB119="","NULL",buildings!BB119)</f>
        <v>Material categories "Dachdeckungen" (roof cover material) and "Sonst. Stoffe, Schüttungen" (Other materials, fillings) summed into Other</v>
      </c>
      <c r="BC119" t="str">
        <f>IF(buildings!BC119="","NULL",buildings!BC119)</f>
        <v>Construction period assuming "post1960" is a 20 year period.</v>
      </c>
      <c r="BD119" t="str">
        <f>IF(buildings!BD119="","NULL",buildings!BD119)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19" t="str">
        <f>IF(buildings!BE119="","NULL",buildings!BE119)</f>
        <v>Heeren and Fishman</v>
      </c>
      <c r="BF119" t="str">
        <f>IF(buildings!BF119="","NULL",buildings!BF119)</f>
        <v>Europe</v>
      </c>
      <c r="BG119" t="str">
        <f>IF(buildings!BG119="","NULL",buildings!BG119)</f>
        <v>Cfb,Dfb</v>
      </c>
      <c r="BH119">
        <f>IF(buildings!BH119="","NULL",buildings!BH119)</f>
        <v>5728</v>
      </c>
      <c r="BI119">
        <f>IF(buildings!BI119="","NULL",buildings!BI119)</f>
        <v>3780.49</v>
      </c>
      <c r="BJ119">
        <f>IF(buildings!BJ119="","NULL",buildings!BJ119)</f>
        <v>3908.14</v>
      </c>
      <c r="BK119">
        <f>IF(buildings!BK119="","NULL",buildings!BK119)</f>
        <v>90.730002499999998</v>
      </c>
      <c r="BL119">
        <f>IF(buildings!BL119="","NULL",buildings!BL119)</f>
        <v>117.64250250000001</v>
      </c>
      <c r="BM119">
        <f>IF(buildings!BM119="","NULL",buildings!BM119)</f>
        <v>348410</v>
      </c>
      <c r="BN119">
        <f>IF(buildings!BN119="","NULL",buildings!BN119)</f>
        <v>72481</v>
      </c>
      <c r="BO119" t="str">
        <f>IF(buildings!BO119="","NULL",buildings!BO119)</f>
        <v>NA</v>
      </c>
      <c r="BP119">
        <f>IF(buildings!BP119="","NULL",buildings!BP119)</f>
        <v>78402</v>
      </c>
      <c r="BQ119">
        <f>IF(buildings!BQ119="","NULL",buildings!BQ119)</f>
        <v>0.71399999999999997</v>
      </c>
      <c r="BR119">
        <f>IF(buildings!BR119="","NULL",buildings!BR119)</f>
        <v>0.72799999999999998</v>
      </c>
      <c r="BS119">
        <f>IF(buildings!BS119="","NULL",buildings!BS119)</f>
        <v>11587</v>
      </c>
      <c r="BT119">
        <f>IF(buildings!BT119="","NULL",buildings!BT119)</f>
        <v>21443</v>
      </c>
      <c r="BU119" t="str">
        <f>IF(buildings!BU119="","NULL",buildings!BU119)</f>
        <v>NULL</v>
      </c>
      <c r="BV119" t="str">
        <f>IF(buildings!BV119="","NULL",buildings!BV119)</f>
        <v>NULL</v>
      </c>
      <c r="BW119" t="str">
        <f>IF(buildings!BW119="","NULL",buildings!BW119)</f>
        <v>R32EU15</v>
      </c>
      <c r="BX119" t="str">
        <f>IF(buildings!BX119="","NULL",buildings!BX119)</f>
        <v>R5.2OECD</v>
      </c>
      <c r="BY119" t="str">
        <f>IF(buildings!BY119="","NULL",buildings!BY119)</f>
        <v>R_SFH_detached</v>
      </c>
      <c r="BZ119" t="str">
        <f>IF(buildings!BZ119="","NULL",buildings!BZ119)</f>
        <v>RC_unspecified</v>
      </c>
      <c r="CA119" t="str">
        <f>IF(buildings!CA119="","NULL",buildings!CA119)</f>
        <v>Standard</v>
      </c>
      <c r="CB119" t="str">
        <f>IF(buildings!CB119="","NULL",buildings!CB119)</f>
        <v>modeled/hypothetical/regulations</v>
      </c>
      <c r="CC119" t="str">
        <f>IF(buildings!CC119="","NULL",buildings!CC119)</f>
        <v>RS</v>
      </c>
      <c r="CD119" t="str">
        <f>IF(buildings!CD119="","NULL",buildings!CD119)</f>
        <v>C</v>
      </c>
      <c r="CE119" t="str">
        <f>IF(buildings!CE119="","NULL",buildings!CE119)</f>
        <v>OECD_EU15</v>
      </c>
    </row>
    <row r="120" spans="1:83">
      <c r="A120">
        <f>IF(buildings!A120="","NA",buildings!A120)</f>
        <v>118</v>
      </c>
      <c r="B120" t="str">
        <f>IF(buildings!B120="","NA",buildings!B120)</f>
        <v>Germany</v>
      </c>
      <c r="C120" t="str">
        <f>IF(buildings!C120="","NA",buildings!C120)</f>
        <v>NA</v>
      </c>
      <c r="D120">
        <f>IF(buildings!D120="","NA",buildings!D120)</f>
        <v>1960</v>
      </c>
      <c r="E120">
        <f>IF(buildings!E120="","NA",buildings!E120)</f>
        <v>1981</v>
      </c>
      <c r="F120" t="str">
        <f>IF(buildings!F120="","NA",buildings!F120)</f>
        <v>NA</v>
      </c>
      <c r="G120" t="str">
        <f>IF(buildings!G120="","NA",buildings!G120)</f>
        <v>NA</v>
      </c>
      <c r="H120" t="str">
        <f>IF(buildings!H120="","NA",buildings!H120)</f>
        <v>NA</v>
      </c>
      <c r="I120">
        <f>IF(buildings!I120="","NA",buildings!I120)</f>
        <v>34.84581498</v>
      </c>
      <c r="J120">
        <f>IF(buildings!J120="","NA",buildings!J120)</f>
        <v>19.911894270000001</v>
      </c>
      <c r="K120" t="str">
        <f>IF(buildings!K120="","NA",buildings!K120)</f>
        <v>NA</v>
      </c>
      <c r="L120" t="str">
        <f>IF(buildings!L120="","NA",buildings!L120)</f>
        <v>NA</v>
      </c>
      <c r="M120">
        <f>IF(buildings!M120="","NA",buildings!M120)</f>
        <v>428.10572689999998</v>
      </c>
      <c r="N120" t="str">
        <f>IF(buildings!N120="","NA",buildings!N120)</f>
        <v>NA</v>
      </c>
      <c r="O120" t="str">
        <f>IF(buildings!O120="","NA",buildings!O120)</f>
        <v>NA</v>
      </c>
      <c r="P120">
        <f>IF(buildings!P120="","NA",buildings!P120)</f>
        <v>418.14977970000001</v>
      </c>
      <c r="Q120">
        <f>IF(buildings!Q120="","NA",buildings!Q120)</f>
        <v>278.76651980000003</v>
      </c>
      <c r="R120" t="str">
        <f>IF(buildings!R120="","NA",buildings!R120)</f>
        <v>NA</v>
      </c>
      <c r="S120" t="str">
        <f>IF(buildings!S120="","NA",buildings!S120)</f>
        <v>NA</v>
      </c>
      <c r="T120" t="str">
        <f>IF(buildings!T120="","NA",buildings!T120)</f>
        <v>NA</v>
      </c>
      <c r="U120" t="str">
        <f>IF(buildings!U120="","NA",buildings!U120)</f>
        <v>NA</v>
      </c>
      <c r="V120" t="str">
        <f>IF(buildings!V120="","NA",buildings!V120)</f>
        <v>NA</v>
      </c>
      <c r="W120" t="str">
        <f>IF(buildings!W120="","NA",buildings!W120)</f>
        <v>NA</v>
      </c>
      <c r="X120" t="str">
        <f>IF(buildings!X120="","NA",buildings!X120)</f>
        <v>NA</v>
      </c>
      <c r="Y120" t="str">
        <f>IF(buildings!Y120="","NA",buildings!Y120)</f>
        <v>NA</v>
      </c>
      <c r="Z120" t="str">
        <f>IF(buildings!Z120="","NA",buildings!Z120)</f>
        <v>NA</v>
      </c>
      <c r="AA120" t="str">
        <f>IF(buildings!AA120="","NA",buildings!AA120)</f>
        <v>NA</v>
      </c>
      <c r="AB120" t="str">
        <f>IF(buildings!AB120="","NA",buildings!AB120)</f>
        <v>NA</v>
      </c>
      <c r="AC120" t="str">
        <f>IF(buildings!AC120="","NA",buildings!AC120)</f>
        <v>NA</v>
      </c>
      <c r="AD120" t="str">
        <f>IF(buildings!AD120="","NA",buildings!AD120)</f>
        <v>NA</v>
      </c>
      <c r="AE120" t="str">
        <f>IF(buildings!AE120="","NA",buildings!AE120)</f>
        <v>NA</v>
      </c>
      <c r="AF120" t="str">
        <f>IF(buildings!AF120="","NA",buildings!AF120)</f>
        <v>NA</v>
      </c>
      <c r="AG120" t="str">
        <f>IF(buildings!AG120="","NA",buildings!AG120)</f>
        <v>NA</v>
      </c>
      <c r="AH120" t="str">
        <f>IF(buildings!AH120="","NA",buildings!AH120)</f>
        <v>NA</v>
      </c>
      <c r="AI120" t="str">
        <f>IF(buildings!AI120="","NA",buildings!AI120)</f>
        <v>NA</v>
      </c>
      <c r="AJ120">
        <f>IF(buildings!AJ120="","NA",buildings!AJ120)</f>
        <v>9.9559471370000008</v>
      </c>
      <c r="AK120">
        <f>IF(buildings!AK120="","NA",buildings!AK120)</f>
        <v>69.69162996</v>
      </c>
      <c r="AL120" t="str">
        <f>IF(buildings!AL120="","NA",buildings!AL120)</f>
        <v>One floor duplex house - w/ attic E-DH 2</v>
      </c>
      <c r="AM120">
        <f>IF(buildings!AM120="","NA",buildings!AM120)</f>
        <v>1</v>
      </c>
      <c r="AN120" t="str">
        <f>IF(buildings!AN120="","NA",buildings!AN120)</f>
        <v>residential</v>
      </c>
      <c r="AO120" t="str">
        <f>IF(buildings!AO120="","NA",buildings!AO120)</f>
        <v>SFH, MFH</v>
      </c>
      <c r="AP120" t="str">
        <f>IF(buildings!AP120="","NA",buildings!AP120)</f>
        <v>NULL</v>
      </c>
      <c r="AQ120" t="str">
        <f>IF(buildings!AQ120="","NA",buildings!AQ120)</f>
        <v>NA</v>
      </c>
      <c r="AR120" t="str">
        <f>IF(buildings!AR120="","NA",buildings!AR120)</f>
        <v>net</v>
      </c>
      <c r="AS120" t="str">
        <f>IF(buildings!AS120="","NA",buildings!AS120)</f>
        <v>Gruhler, Karin; Böhm, Ruth; Deilmann, Clemens; Schiller, Georg</v>
      </c>
      <c r="AT120">
        <f>IF(buildings!AT120="","NA",buildings!AT120)</f>
        <v>2002</v>
      </c>
      <c r="AU120" t="str">
        <f>IF(buildings!AU120="","NA",buildings!AU120)</f>
        <v>Stofflich-energetische Gebäudesteckbriefe - Gebäudevergleiche und Hochrechnungen für Bebauungsstrukturen</v>
      </c>
      <c r="AV120" t="str">
        <f>IF(buildings!AV120="","NA",buildings!AV120)</f>
        <v>IÖR Schriften 38</v>
      </c>
      <c r="AW120" t="str">
        <f>IF(buildings!AW120="","NA",buildings!AW120)</f>
        <v>Copyright Elsevier</v>
      </c>
      <c r="AX120" t="str">
        <f>IF(buildings!AX120="","NA",buildings!AX120)</f>
        <v>NA</v>
      </c>
      <c r="AY120" t="str">
        <f>IF(buildings!AY120="","NA",buildings!AY120)</f>
        <v>http://nbn-resolving.de/urn:nbn:de:0168-ssoar-396855</v>
      </c>
      <c r="AZ120" t="str">
        <f>IF(buildings!AZ120="","NULL",buildings!AZ120)</f>
        <v>for use_type or construction_type: 'standardized using Google translate'</v>
      </c>
      <c r="BA120" t="str">
        <f>IF(buildings!BA120="","NULL",buildings!BA120)</f>
        <v>Recalculated for gross flor area by this table's authors</v>
      </c>
      <c r="BB120" t="str">
        <f>IF(buildings!BB120="","NULL",buildings!BB120)</f>
        <v>Material categories "Dachdeckungen" (roof cover material) and "Sonst. Stoffe, Schüttungen" (Other materials, fillings) summed into Other</v>
      </c>
      <c r="BC120" t="str">
        <f>IF(buildings!BC120="","NULL",buildings!BC120)</f>
        <v xml:space="preserve">Construction period assuming "post1960" is a 20 year period. </v>
      </c>
      <c r="BD120" t="str">
        <f>IF(buildings!BD120="","NULL",buildings!BD120)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20" t="str">
        <f>IF(buildings!BE120="","NULL",buildings!BE120)</f>
        <v>Heeren and Fishman</v>
      </c>
      <c r="BF120" t="str">
        <f>IF(buildings!BF120="","NULL",buildings!BF120)</f>
        <v>Europe</v>
      </c>
      <c r="BG120" t="str">
        <f>IF(buildings!BG120="","NULL",buildings!BG120)</f>
        <v>Cfb,Dfb</v>
      </c>
      <c r="BH120">
        <f>IF(buildings!BH120="","NULL",buildings!BH120)</f>
        <v>5728</v>
      </c>
      <c r="BI120">
        <f>IF(buildings!BI120="","NULL",buildings!BI120)</f>
        <v>3780.49</v>
      </c>
      <c r="BJ120">
        <f>IF(buildings!BJ120="","NULL",buildings!BJ120)</f>
        <v>3908.14</v>
      </c>
      <c r="BK120">
        <f>IF(buildings!BK120="","NULL",buildings!BK120)</f>
        <v>90.730002499999998</v>
      </c>
      <c r="BL120">
        <f>IF(buildings!BL120="","NULL",buildings!BL120)</f>
        <v>117.64250250000001</v>
      </c>
      <c r="BM120">
        <f>IF(buildings!BM120="","NULL",buildings!BM120)</f>
        <v>348410</v>
      </c>
      <c r="BN120">
        <f>IF(buildings!BN120="","NULL",buildings!BN120)</f>
        <v>72481</v>
      </c>
      <c r="BO120" t="str">
        <f>IF(buildings!BO120="","NULL",buildings!BO120)</f>
        <v>NA</v>
      </c>
      <c r="BP120">
        <f>IF(buildings!BP120="","NULL",buildings!BP120)</f>
        <v>78402</v>
      </c>
      <c r="BQ120">
        <f>IF(buildings!BQ120="","NULL",buildings!BQ120)</f>
        <v>0.71399999999999997</v>
      </c>
      <c r="BR120">
        <f>IF(buildings!BR120="","NULL",buildings!BR120)</f>
        <v>0.72799999999999998</v>
      </c>
      <c r="BS120">
        <f>IF(buildings!BS120="","NULL",buildings!BS120)</f>
        <v>11587</v>
      </c>
      <c r="BT120">
        <f>IF(buildings!BT120="","NULL",buildings!BT120)</f>
        <v>21443</v>
      </c>
      <c r="BU120" t="str">
        <f>IF(buildings!BU120="","NULL",buildings!BU120)</f>
        <v>NULL</v>
      </c>
      <c r="BV120" t="str">
        <f>IF(buildings!BV120="","NULL",buildings!BV120)</f>
        <v>NULL</v>
      </c>
      <c r="BW120" t="str">
        <f>IF(buildings!BW120="","NULL",buildings!BW120)</f>
        <v>R32EU15</v>
      </c>
      <c r="BX120" t="str">
        <f>IF(buildings!BX120="","NULL",buildings!BX120)</f>
        <v>R5.2OECD</v>
      </c>
      <c r="BY120" t="str">
        <f>IF(buildings!BY120="","NULL",buildings!BY120)</f>
        <v>R_SFH_detached</v>
      </c>
      <c r="BZ120" t="str">
        <f>IF(buildings!BZ120="","NULL",buildings!BZ120)</f>
        <v>M_brick</v>
      </c>
      <c r="CA120" t="str">
        <f>IF(buildings!CA120="","NULL",buildings!CA120)</f>
        <v>Standard</v>
      </c>
      <c r="CB120" t="str">
        <f>IF(buildings!CB120="","NULL",buildings!CB120)</f>
        <v>modeled/hypothetical/regulations</v>
      </c>
      <c r="CC120" t="str">
        <f>IF(buildings!CC120="","NULL",buildings!CC120)</f>
        <v>RS</v>
      </c>
      <c r="CD120" t="str">
        <f>IF(buildings!CD120="","NULL",buildings!CD120)</f>
        <v>M</v>
      </c>
      <c r="CE120" t="str">
        <f>IF(buildings!CE120="","NULL",buildings!CE120)</f>
        <v>OECD_EU15</v>
      </c>
    </row>
    <row r="121" spans="1:83">
      <c r="A121">
        <f>IF(buildings!A121="","NA",buildings!A121)</f>
        <v>119</v>
      </c>
      <c r="B121" t="str">
        <f>IF(buildings!B121="","NA",buildings!B121)</f>
        <v>Germany</v>
      </c>
      <c r="C121" t="str">
        <f>IF(buildings!C121="","NA",buildings!C121)</f>
        <v>NA</v>
      </c>
      <c r="D121">
        <f>IF(buildings!D121="","NA",buildings!D121)</f>
        <v>1960</v>
      </c>
      <c r="E121">
        <f>IF(buildings!E121="","NA",buildings!E121)</f>
        <v>1981</v>
      </c>
      <c r="F121" t="str">
        <f>IF(buildings!F121="","NA",buildings!F121)</f>
        <v>NA</v>
      </c>
      <c r="G121" t="str">
        <f>IF(buildings!G121="","NA",buildings!G121)</f>
        <v>NA</v>
      </c>
      <c r="H121" t="str">
        <f>IF(buildings!H121="","NA",buildings!H121)</f>
        <v>NA</v>
      </c>
      <c r="I121">
        <f>IF(buildings!I121="","NA",buildings!I121)</f>
        <v>33.975903610000003</v>
      </c>
      <c r="J121">
        <f>IF(buildings!J121="","NA",buildings!J121)</f>
        <v>15.10040161</v>
      </c>
      <c r="K121" t="str">
        <f>IF(buildings!K121="","NA",buildings!K121)</f>
        <v>NA</v>
      </c>
      <c r="L121" t="str">
        <f>IF(buildings!L121="","NA",buildings!L121)</f>
        <v>NA</v>
      </c>
      <c r="M121">
        <f>IF(buildings!M121="","NA",buildings!M121)</f>
        <v>622.89156630000002</v>
      </c>
      <c r="N121" t="str">
        <f>IF(buildings!N121="","NA",buildings!N121)</f>
        <v>NA</v>
      </c>
      <c r="O121" t="str">
        <f>IF(buildings!O121="","NA",buildings!O121)</f>
        <v>NA</v>
      </c>
      <c r="P121">
        <f>IF(buildings!P121="","NA",buildings!P121)</f>
        <v>162.32931730000001</v>
      </c>
      <c r="Q121">
        <f>IF(buildings!Q121="","NA",buildings!Q121)</f>
        <v>177.42971890000001</v>
      </c>
      <c r="R121" t="str">
        <f>IF(buildings!R121="","NA",buildings!R121)</f>
        <v>NA</v>
      </c>
      <c r="S121" t="str">
        <f>IF(buildings!S121="","NA",buildings!S121)</f>
        <v>NA</v>
      </c>
      <c r="T121" t="str">
        <f>IF(buildings!T121="","NA",buildings!T121)</f>
        <v>NA</v>
      </c>
      <c r="U121" t="str">
        <f>IF(buildings!U121="","NA",buildings!U121)</f>
        <v>NA</v>
      </c>
      <c r="V121" t="str">
        <f>IF(buildings!V121="","NA",buildings!V121)</f>
        <v>NA</v>
      </c>
      <c r="W121" t="str">
        <f>IF(buildings!W121="","NA",buildings!W121)</f>
        <v>NA</v>
      </c>
      <c r="X121" t="str">
        <f>IF(buildings!X121="","NA",buildings!X121)</f>
        <v>NA</v>
      </c>
      <c r="Y121" t="str">
        <f>IF(buildings!Y121="","NA",buildings!Y121)</f>
        <v>NA</v>
      </c>
      <c r="Z121" t="str">
        <f>IF(buildings!Z121="","NA",buildings!Z121)</f>
        <v>NA</v>
      </c>
      <c r="AA121" t="str">
        <f>IF(buildings!AA121="","NA",buildings!AA121)</f>
        <v>NA</v>
      </c>
      <c r="AB121" t="str">
        <f>IF(buildings!AB121="","NA",buildings!AB121)</f>
        <v>NA</v>
      </c>
      <c r="AC121" t="str">
        <f>IF(buildings!AC121="","NA",buildings!AC121)</f>
        <v>NA</v>
      </c>
      <c r="AD121" t="str">
        <f>IF(buildings!AD121="","NA",buildings!AD121)</f>
        <v>NA</v>
      </c>
      <c r="AE121" t="str">
        <f>IF(buildings!AE121="","NA",buildings!AE121)</f>
        <v>NA</v>
      </c>
      <c r="AF121" t="str">
        <f>IF(buildings!AF121="","NA",buildings!AF121)</f>
        <v>NA</v>
      </c>
      <c r="AG121" t="str">
        <f>IF(buildings!AG121="","NA",buildings!AG121)</f>
        <v>NA</v>
      </c>
      <c r="AH121" t="str">
        <f>IF(buildings!AH121="","NA",buildings!AH121)</f>
        <v>NA</v>
      </c>
      <c r="AI121" t="str">
        <f>IF(buildings!AI121="","NA",buildings!AI121)</f>
        <v>NA</v>
      </c>
      <c r="AJ121">
        <f>IF(buildings!AJ121="","NA",buildings!AJ121)</f>
        <v>7.5502008030000001</v>
      </c>
      <c r="AK121">
        <f>IF(buildings!AK121="","NA",buildings!AK121)</f>
        <v>56.626506020000001</v>
      </c>
      <c r="AL121" t="str">
        <f>IF(buildings!AL121="","NA",buildings!AL121)</f>
        <v>Two floor house - townhouse - no attic E-RH 1</v>
      </c>
      <c r="AM121">
        <f>IF(buildings!AM121="","NA",buildings!AM121)</f>
        <v>1</v>
      </c>
      <c r="AN121" t="str">
        <f>IF(buildings!AN121="","NA",buildings!AN121)</f>
        <v>residential</v>
      </c>
      <c r="AO121" t="str">
        <f>IF(buildings!AO121="","NA",buildings!AO121)</f>
        <v>SFH, MFH</v>
      </c>
      <c r="AP121" t="str">
        <f>IF(buildings!AP121="","NA",buildings!AP121)</f>
        <v>NULL</v>
      </c>
      <c r="AQ121" t="str">
        <f>IF(buildings!AQ121="","NA",buildings!AQ121)</f>
        <v>NA</v>
      </c>
      <c r="AR121" t="str">
        <f>IF(buildings!AR121="","NA",buildings!AR121)</f>
        <v>net</v>
      </c>
      <c r="AS121" t="str">
        <f>IF(buildings!AS121="","NA",buildings!AS121)</f>
        <v>Gruhler, Karin; Böhm, Ruth; Deilmann, Clemens; Schiller, Georg</v>
      </c>
      <c r="AT121">
        <f>IF(buildings!AT121="","NA",buildings!AT121)</f>
        <v>2002</v>
      </c>
      <c r="AU121" t="str">
        <f>IF(buildings!AU121="","NA",buildings!AU121)</f>
        <v>Stofflich-energetische Gebäudesteckbriefe - Gebäudevergleiche und Hochrechnungen für Bebauungsstrukturen</v>
      </c>
      <c r="AV121" t="str">
        <f>IF(buildings!AV121="","NA",buildings!AV121)</f>
        <v>IÖR Schriften 38</v>
      </c>
      <c r="AW121" t="str">
        <f>IF(buildings!AW121="","NA",buildings!AW121)</f>
        <v>Copyright Elsevier</v>
      </c>
      <c r="AX121" t="str">
        <f>IF(buildings!AX121="","NA",buildings!AX121)</f>
        <v>NA</v>
      </c>
      <c r="AY121" t="str">
        <f>IF(buildings!AY121="","NA",buildings!AY121)</f>
        <v>http://nbn-resolving.de/urn:nbn:de:0168-ssoar-396855</v>
      </c>
      <c r="AZ121" t="str">
        <f>IF(buildings!AZ121="","NULL",buildings!AZ121)</f>
        <v>for use_type or construction_type: 'standardized using Google translate'</v>
      </c>
      <c r="BA121" t="str">
        <f>IF(buildings!BA121="","NULL",buildings!BA121)</f>
        <v>Recalculated for gross flor area by this table's authors</v>
      </c>
      <c r="BB121" t="str">
        <f>IF(buildings!BB121="","NULL",buildings!BB121)</f>
        <v>Material categories "Dachdeckungen" (roof cover material) and "Sonst. Stoffe, Schüttungen" (Other materials, fillings) summed into Other</v>
      </c>
      <c r="BC121" t="str">
        <f>IF(buildings!BC121="","NULL",buildings!BC121)</f>
        <v>Construction period assuming "post1960" is a 20 year period.</v>
      </c>
      <c r="BD121" t="str">
        <f>IF(buildings!BD121="","NULL",buildings!BD121)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21" t="str">
        <f>IF(buildings!BE121="","NULL",buildings!BE121)</f>
        <v>Heeren and Fishman</v>
      </c>
      <c r="BF121" t="str">
        <f>IF(buildings!BF121="","NULL",buildings!BF121)</f>
        <v>Europe</v>
      </c>
      <c r="BG121" t="str">
        <f>IF(buildings!BG121="","NULL",buildings!BG121)</f>
        <v>Cfb,Dfb</v>
      </c>
      <c r="BH121">
        <f>IF(buildings!BH121="","NULL",buildings!BH121)</f>
        <v>5728</v>
      </c>
      <c r="BI121">
        <f>IF(buildings!BI121="","NULL",buildings!BI121)</f>
        <v>3780.49</v>
      </c>
      <c r="BJ121">
        <f>IF(buildings!BJ121="","NULL",buildings!BJ121)</f>
        <v>3908.14</v>
      </c>
      <c r="BK121">
        <f>IF(buildings!BK121="","NULL",buildings!BK121)</f>
        <v>90.730002499999998</v>
      </c>
      <c r="BL121">
        <f>IF(buildings!BL121="","NULL",buildings!BL121)</f>
        <v>117.64250250000001</v>
      </c>
      <c r="BM121">
        <f>IF(buildings!BM121="","NULL",buildings!BM121)</f>
        <v>348410</v>
      </c>
      <c r="BN121">
        <f>IF(buildings!BN121="","NULL",buildings!BN121)</f>
        <v>72481</v>
      </c>
      <c r="BO121" t="str">
        <f>IF(buildings!BO121="","NULL",buildings!BO121)</f>
        <v>NA</v>
      </c>
      <c r="BP121">
        <f>IF(buildings!BP121="","NULL",buildings!BP121)</f>
        <v>78402</v>
      </c>
      <c r="BQ121">
        <f>IF(buildings!BQ121="","NULL",buildings!BQ121)</f>
        <v>0.71399999999999997</v>
      </c>
      <c r="BR121">
        <f>IF(buildings!BR121="","NULL",buildings!BR121)</f>
        <v>0.72799999999999998</v>
      </c>
      <c r="BS121">
        <f>IF(buildings!BS121="","NULL",buildings!BS121)</f>
        <v>11587</v>
      </c>
      <c r="BT121">
        <f>IF(buildings!BT121="","NULL",buildings!BT121)</f>
        <v>21443</v>
      </c>
      <c r="BU121" t="str">
        <f>IF(buildings!BU121="","NULL",buildings!BU121)</f>
        <v>NULL</v>
      </c>
      <c r="BV121" t="str">
        <f>IF(buildings!BV121="","NULL",buildings!BV121)</f>
        <v>NULL</v>
      </c>
      <c r="BW121" t="str">
        <f>IF(buildings!BW121="","NULL",buildings!BW121)</f>
        <v>R32EU15</v>
      </c>
      <c r="BX121" t="str">
        <f>IF(buildings!BX121="","NULL",buildings!BX121)</f>
        <v>R5.2OECD</v>
      </c>
      <c r="BY121" t="str">
        <f>IF(buildings!BY121="","NULL",buildings!BY121)</f>
        <v>R_SFH_rowhouse</v>
      </c>
      <c r="BZ121" t="str">
        <f>IF(buildings!BZ121="","NULL",buildings!BZ121)</f>
        <v>RC_concretefloor</v>
      </c>
      <c r="CA121" t="str">
        <f>IF(buildings!CA121="","NULL",buildings!CA121)</f>
        <v>Standard</v>
      </c>
      <c r="CB121" t="str">
        <f>IF(buildings!CB121="","NULL",buildings!CB121)</f>
        <v>modeled/hypothetical/regulations</v>
      </c>
      <c r="CC121" t="str">
        <f>IF(buildings!CC121="","NULL",buildings!CC121)</f>
        <v>RS</v>
      </c>
      <c r="CD121" t="str">
        <f>IF(buildings!CD121="","NULL",buildings!CD121)</f>
        <v>C</v>
      </c>
      <c r="CE121" t="str">
        <f>IF(buildings!CE121="","NULL",buildings!CE121)</f>
        <v>OECD_EU15</v>
      </c>
    </row>
    <row r="122" spans="1:83">
      <c r="A122">
        <f>IF(buildings!A122="","NA",buildings!A122)</f>
        <v>120</v>
      </c>
      <c r="B122" t="str">
        <f>IF(buildings!B122="","NA",buildings!B122)</f>
        <v>Germany</v>
      </c>
      <c r="C122" t="str">
        <f>IF(buildings!C122="","NA",buildings!C122)</f>
        <v>NA</v>
      </c>
      <c r="D122">
        <f>IF(buildings!D122="","NA",buildings!D122)</f>
        <v>1960</v>
      </c>
      <c r="E122">
        <f>IF(buildings!E122="","NA",buildings!E122)</f>
        <v>1981</v>
      </c>
      <c r="F122" t="str">
        <f>IF(buildings!F122="","NA",buildings!F122)</f>
        <v>NA</v>
      </c>
      <c r="G122" t="str">
        <f>IF(buildings!G122="","NA",buildings!G122)</f>
        <v>NA</v>
      </c>
      <c r="H122" t="str">
        <f>IF(buildings!H122="","NA",buildings!H122)</f>
        <v>NA</v>
      </c>
      <c r="I122">
        <f>IF(buildings!I122="","NA",buildings!I122)</f>
        <v>30.456852789999999</v>
      </c>
      <c r="J122">
        <f>IF(buildings!J122="","NA",buildings!J122)</f>
        <v>20.304568530000001</v>
      </c>
      <c r="K122" t="str">
        <f>IF(buildings!K122="","NA",buildings!K122)</f>
        <v>NA</v>
      </c>
      <c r="L122" t="str">
        <f>IF(buildings!L122="","NA",buildings!L122)</f>
        <v>NA</v>
      </c>
      <c r="M122">
        <f>IF(buildings!M122="","NA",buildings!M122)</f>
        <v>416.2436548</v>
      </c>
      <c r="N122" t="str">
        <f>IF(buildings!N122="","NA",buildings!N122)</f>
        <v>NA</v>
      </c>
      <c r="O122" t="str">
        <f>IF(buildings!O122="","NA",buildings!O122)</f>
        <v>NA</v>
      </c>
      <c r="P122">
        <f>IF(buildings!P122="","NA",buildings!P122)</f>
        <v>426.39593910000002</v>
      </c>
      <c r="Q122">
        <f>IF(buildings!Q122="","NA",buildings!Q122)</f>
        <v>340.1015228</v>
      </c>
      <c r="R122" t="str">
        <f>IF(buildings!R122="","NA",buildings!R122)</f>
        <v>NA</v>
      </c>
      <c r="S122" t="str">
        <f>IF(buildings!S122="","NA",buildings!S122)</f>
        <v>NA</v>
      </c>
      <c r="T122" t="str">
        <f>IF(buildings!T122="","NA",buildings!T122)</f>
        <v>NA</v>
      </c>
      <c r="U122" t="str">
        <f>IF(buildings!U122="","NA",buildings!U122)</f>
        <v>NA</v>
      </c>
      <c r="V122">
        <f>IF(buildings!V122="","NA",buildings!V122)</f>
        <v>5.0761421320000002</v>
      </c>
      <c r="W122" t="str">
        <f>IF(buildings!W122="","NA",buildings!W122)</f>
        <v>NA</v>
      </c>
      <c r="X122" t="str">
        <f>IF(buildings!X122="","NA",buildings!X122)</f>
        <v>NA</v>
      </c>
      <c r="Y122" t="str">
        <f>IF(buildings!Y122="","NA",buildings!Y122)</f>
        <v>NA</v>
      </c>
      <c r="Z122" t="str">
        <f>IF(buildings!Z122="","NA",buildings!Z122)</f>
        <v>NA</v>
      </c>
      <c r="AA122" t="str">
        <f>IF(buildings!AA122="","NA",buildings!AA122)</f>
        <v>NA</v>
      </c>
      <c r="AB122" t="str">
        <f>IF(buildings!AB122="","NA",buildings!AB122)</f>
        <v>NA</v>
      </c>
      <c r="AC122" t="str">
        <f>IF(buildings!AC122="","NA",buildings!AC122)</f>
        <v>NA</v>
      </c>
      <c r="AD122" t="str">
        <f>IF(buildings!AD122="","NA",buildings!AD122)</f>
        <v>NA</v>
      </c>
      <c r="AE122" t="str">
        <f>IF(buildings!AE122="","NA",buildings!AE122)</f>
        <v>NA</v>
      </c>
      <c r="AF122" t="str">
        <f>IF(buildings!AF122="","NA",buildings!AF122)</f>
        <v>NA</v>
      </c>
      <c r="AG122" t="str">
        <f>IF(buildings!AG122="","NA",buildings!AG122)</f>
        <v>NA</v>
      </c>
      <c r="AH122" t="str">
        <f>IF(buildings!AH122="","NA",buildings!AH122)</f>
        <v>NA</v>
      </c>
      <c r="AI122" t="str">
        <f>IF(buildings!AI122="","NA",buildings!AI122)</f>
        <v>NA</v>
      </c>
      <c r="AJ122">
        <f>IF(buildings!AJ122="","NA",buildings!AJ122)</f>
        <v>15.2284264</v>
      </c>
      <c r="AK122">
        <f>IF(buildings!AK122="","NA",buildings!AK122)</f>
        <v>55.837563449999998</v>
      </c>
      <c r="AL122" t="str">
        <f>IF(buildings!AL122="","NA",buildings!AL122)</f>
        <v>Two floor house - townhouse - no attic E-RH 2</v>
      </c>
      <c r="AM122">
        <f>IF(buildings!AM122="","NA",buildings!AM122)</f>
        <v>1</v>
      </c>
      <c r="AN122" t="str">
        <f>IF(buildings!AN122="","NA",buildings!AN122)</f>
        <v>residential</v>
      </c>
      <c r="AO122" t="str">
        <f>IF(buildings!AO122="","NA",buildings!AO122)</f>
        <v>SFH, MFH</v>
      </c>
      <c r="AP122" t="str">
        <f>IF(buildings!AP122="","NA",buildings!AP122)</f>
        <v>NULL</v>
      </c>
      <c r="AQ122" t="str">
        <f>IF(buildings!AQ122="","NA",buildings!AQ122)</f>
        <v>NA</v>
      </c>
      <c r="AR122" t="str">
        <f>IF(buildings!AR122="","NA",buildings!AR122)</f>
        <v>net</v>
      </c>
      <c r="AS122" t="str">
        <f>IF(buildings!AS122="","NA",buildings!AS122)</f>
        <v>Gruhler, Karin; Böhm, Ruth; Deilmann, Clemens; Schiller, Georg</v>
      </c>
      <c r="AT122">
        <f>IF(buildings!AT122="","NA",buildings!AT122)</f>
        <v>2002</v>
      </c>
      <c r="AU122" t="str">
        <f>IF(buildings!AU122="","NA",buildings!AU122)</f>
        <v>Stofflich-energetische Gebäudesteckbriefe - Gebäudevergleiche und Hochrechnungen für Bebauungsstrukturen</v>
      </c>
      <c r="AV122" t="str">
        <f>IF(buildings!AV122="","NA",buildings!AV122)</f>
        <v>IÖR Schriften 38</v>
      </c>
      <c r="AW122" t="str">
        <f>IF(buildings!AW122="","NA",buildings!AW122)</f>
        <v>Copyright Elsevier</v>
      </c>
      <c r="AX122" t="str">
        <f>IF(buildings!AX122="","NA",buildings!AX122)</f>
        <v>NA</v>
      </c>
      <c r="AY122" t="str">
        <f>IF(buildings!AY122="","NA",buildings!AY122)</f>
        <v>http://nbn-resolving.de/urn:nbn:de:0168-ssoar-396855</v>
      </c>
      <c r="AZ122" t="str">
        <f>IF(buildings!AZ122="","NULL",buildings!AZ122)</f>
        <v>for use_type or construction_type: 'standardized using Google translate'</v>
      </c>
      <c r="BA122" t="str">
        <f>IF(buildings!BA122="","NULL",buildings!BA122)</f>
        <v>Recalculated for gross flor area by this table's authors</v>
      </c>
      <c r="BB122" t="str">
        <f>IF(buildings!BB122="","NULL",buildings!BB122)</f>
        <v>Material categories "Dachdeckungen" (roof cover material) and "Sonst. Stoffe, Schüttungen" (Other materials, fillings) summed into Other</v>
      </c>
      <c r="BC122" t="str">
        <f>IF(buildings!BC122="","NULL",buildings!BC122)</f>
        <v>Construction period assuming "post1960" is a 20 year period.</v>
      </c>
      <c r="BD122" t="str">
        <f>IF(buildings!BD122="","NULL",buildings!BD122)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22" t="str">
        <f>IF(buildings!BE122="","NULL",buildings!BE122)</f>
        <v>Heeren and Fishman</v>
      </c>
      <c r="BF122" t="str">
        <f>IF(buildings!BF122="","NULL",buildings!BF122)</f>
        <v>Europe</v>
      </c>
      <c r="BG122" t="str">
        <f>IF(buildings!BG122="","NULL",buildings!BG122)</f>
        <v>Cfb,Dfb</v>
      </c>
      <c r="BH122">
        <f>IF(buildings!BH122="","NULL",buildings!BH122)</f>
        <v>5728</v>
      </c>
      <c r="BI122">
        <f>IF(buildings!BI122="","NULL",buildings!BI122)</f>
        <v>3780.49</v>
      </c>
      <c r="BJ122">
        <f>IF(buildings!BJ122="","NULL",buildings!BJ122)</f>
        <v>3908.14</v>
      </c>
      <c r="BK122">
        <f>IF(buildings!BK122="","NULL",buildings!BK122)</f>
        <v>90.730002499999998</v>
      </c>
      <c r="BL122">
        <f>IF(buildings!BL122="","NULL",buildings!BL122)</f>
        <v>117.64250250000001</v>
      </c>
      <c r="BM122">
        <f>IF(buildings!BM122="","NULL",buildings!BM122)</f>
        <v>348410</v>
      </c>
      <c r="BN122">
        <f>IF(buildings!BN122="","NULL",buildings!BN122)</f>
        <v>72481</v>
      </c>
      <c r="BO122" t="str">
        <f>IF(buildings!BO122="","NULL",buildings!BO122)</f>
        <v>NA</v>
      </c>
      <c r="BP122">
        <f>IF(buildings!BP122="","NULL",buildings!BP122)</f>
        <v>78402</v>
      </c>
      <c r="BQ122">
        <f>IF(buildings!BQ122="","NULL",buildings!BQ122)</f>
        <v>0.71399999999999997</v>
      </c>
      <c r="BR122">
        <f>IF(buildings!BR122="","NULL",buildings!BR122)</f>
        <v>0.72799999999999998</v>
      </c>
      <c r="BS122">
        <f>IF(buildings!BS122="","NULL",buildings!BS122)</f>
        <v>11587</v>
      </c>
      <c r="BT122">
        <f>IF(buildings!BT122="","NULL",buildings!BT122)</f>
        <v>21443</v>
      </c>
      <c r="BU122" t="str">
        <f>IF(buildings!BU122="","NULL",buildings!BU122)</f>
        <v>NULL</v>
      </c>
      <c r="BV122" t="str">
        <f>IF(buildings!BV122="","NULL",buildings!BV122)</f>
        <v>NULL</v>
      </c>
      <c r="BW122" t="str">
        <f>IF(buildings!BW122="","NULL",buildings!BW122)</f>
        <v>R32EU15</v>
      </c>
      <c r="BX122" t="str">
        <f>IF(buildings!BX122="","NULL",buildings!BX122)</f>
        <v>R5.2OECD</v>
      </c>
      <c r="BY122" t="str">
        <f>IF(buildings!BY122="","NULL",buildings!BY122)</f>
        <v>R_SFH_rowhouse</v>
      </c>
      <c r="BZ122" t="str">
        <f>IF(buildings!BZ122="","NULL",buildings!BZ122)</f>
        <v>M_brick</v>
      </c>
      <c r="CA122" t="str">
        <f>IF(buildings!CA122="","NULL",buildings!CA122)</f>
        <v>Standard</v>
      </c>
      <c r="CB122" t="str">
        <f>IF(buildings!CB122="","NULL",buildings!CB122)</f>
        <v>modeled/hypothetical/regulations</v>
      </c>
      <c r="CC122" t="str">
        <f>IF(buildings!CC122="","NULL",buildings!CC122)</f>
        <v>RS</v>
      </c>
      <c r="CD122" t="str">
        <f>IF(buildings!CD122="","NULL",buildings!CD122)</f>
        <v>M</v>
      </c>
      <c r="CE122" t="str">
        <f>IF(buildings!CE122="","NULL",buildings!CE122)</f>
        <v>OECD_EU15</v>
      </c>
    </row>
    <row r="123" spans="1:83">
      <c r="A123">
        <f>IF(buildings!A123="","NA",buildings!A123)</f>
        <v>121</v>
      </c>
      <c r="B123" t="str">
        <f>IF(buildings!B123="","NA",buildings!B123)</f>
        <v>Germany</v>
      </c>
      <c r="C123" t="str">
        <f>IF(buildings!C123="","NA",buildings!C123)</f>
        <v>NA</v>
      </c>
      <c r="D123">
        <f>IF(buildings!D123="","NA",buildings!D123)</f>
        <v>1960</v>
      </c>
      <c r="E123">
        <f>IF(buildings!E123="","NA",buildings!E123)</f>
        <v>1981</v>
      </c>
      <c r="F123" t="str">
        <f>IF(buildings!F123="","NA",buildings!F123)</f>
        <v>NA</v>
      </c>
      <c r="G123" t="str">
        <f>IF(buildings!G123="","NA",buildings!G123)</f>
        <v>NA</v>
      </c>
      <c r="H123" t="str">
        <f>IF(buildings!H123="","NA",buildings!H123)</f>
        <v>NA</v>
      </c>
      <c r="I123">
        <f>IF(buildings!I123="","NA",buildings!I123)</f>
        <v>38.695652170000002</v>
      </c>
      <c r="J123">
        <f>IF(buildings!J123="","NA",buildings!J123)</f>
        <v>8.5990338160000004</v>
      </c>
      <c r="K123" t="str">
        <f>IF(buildings!K123="","NA",buildings!K123)</f>
        <v>NA</v>
      </c>
      <c r="L123" t="str">
        <f>IF(buildings!L123="","NA",buildings!L123)</f>
        <v>NA</v>
      </c>
      <c r="M123">
        <f>IF(buildings!M123="","NA",buildings!M123)</f>
        <v>455.74879229999999</v>
      </c>
      <c r="N123" t="str">
        <f>IF(buildings!N123="","NA",buildings!N123)</f>
        <v>NA</v>
      </c>
      <c r="O123" t="str">
        <f>IF(buildings!O123="","NA",buildings!O123)</f>
        <v>NA</v>
      </c>
      <c r="P123">
        <f>IF(buildings!P123="","NA",buildings!P123)</f>
        <v>214.9758454</v>
      </c>
      <c r="Q123">
        <f>IF(buildings!Q123="","NA",buildings!Q123)</f>
        <v>253.67149760000001</v>
      </c>
      <c r="R123" t="str">
        <f>IF(buildings!R123="","NA",buildings!R123)</f>
        <v>NA</v>
      </c>
      <c r="S123" t="str">
        <f>IF(buildings!S123="","NA",buildings!S123)</f>
        <v>NA</v>
      </c>
      <c r="T123" t="str">
        <f>IF(buildings!T123="","NA",buildings!T123)</f>
        <v>NA</v>
      </c>
      <c r="U123" t="str">
        <f>IF(buildings!U123="","NA",buildings!U123)</f>
        <v>NA</v>
      </c>
      <c r="V123">
        <f>IF(buildings!V123="","NA",buildings!V123)</f>
        <v>4.2995169080000002</v>
      </c>
      <c r="W123" t="str">
        <f>IF(buildings!W123="","NA",buildings!W123)</f>
        <v>NA</v>
      </c>
      <c r="X123" t="str">
        <f>IF(buildings!X123="","NA",buildings!X123)</f>
        <v>NA</v>
      </c>
      <c r="Y123" t="str">
        <f>IF(buildings!Y123="","NA",buildings!Y123)</f>
        <v>NA</v>
      </c>
      <c r="Z123" t="str">
        <f>IF(buildings!Z123="","NA",buildings!Z123)</f>
        <v>NA</v>
      </c>
      <c r="AA123" t="str">
        <f>IF(buildings!AA123="","NA",buildings!AA123)</f>
        <v>NA</v>
      </c>
      <c r="AB123" t="str">
        <f>IF(buildings!AB123="","NA",buildings!AB123)</f>
        <v>NA</v>
      </c>
      <c r="AC123" t="str">
        <f>IF(buildings!AC123="","NA",buildings!AC123)</f>
        <v>NA</v>
      </c>
      <c r="AD123" t="str">
        <f>IF(buildings!AD123="","NA",buildings!AD123)</f>
        <v>NA</v>
      </c>
      <c r="AE123" t="str">
        <f>IF(buildings!AE123="","NA",buildings!AE123)</f>
        <v>NA</v>
      </c>
      <c r="AF123" t="str">
        <f>IF(buildings!AF123="","NA",buildings!AF123)</f>
        <v>NA</v>
      </c>
      <c r="AG123" t="str">
        <f>IF(buildings!AG123="","NA",buildings!AG123)</f>
        <v>NA</v>
      </c>
      <c r="AH123" t="str">
        <f>IF(buildings!AH123="","NA",buildings!AH123)</f>
        <v>NA</v>
      </c>
      <c r="AI123" t="str">
        <f>IF(buildings!AI123="","NA",buildings!AI123)</f>
        <v>NA</v>
      </c>
      <c r="AJ123">
        <f>IF(buildings!AJ123="","NA",buildings!AJ123)</f>
        <v>4.2995169080000002</v>
      </c>
      <c r="AK123">
        <f>IF(buildings!AK123="","NA",buildings!AK123)</f>
        <v>90.289855070000002</v>
      </c>
      <c r="AL123" t="str">
        <f>IF(buildings!AL123="","NA",buildings!AL123)</f>
        <v>Two floor house - townhouse - no attic E-RH 3</v>
      </c>
      <c r="AM123">
        <f>IF(buildings!AM123="","NA",buildings!AM123)</f>
        <v>1</v>
      </c>
      <c r="AN123" t="str">
        <f>IF(buildings!AN123="","NA",buildings!AN123)</f>
        <v>residential</v>
      </c>
      <c r="AO123" t="str">
        <f>IF(buildings!AO123="","NA",buildings!AO123)</f>
        <v>SFH, MFH</v>
      </c>
      <c r="AP123" t="str">
        <f>IF(buildings!AP123="","NA",buildings!AP123)</f>
        <v>NULL</v>
      </c>
      <c r="AQ123" t="str">
        <f>IF(buildings!AQ123="","NA",buildings!AQ123)</f>
        <v>NA</v>
      </c>
      <c r="AR123" t="str">
        <f>IF(buildings!AR123="","NA",buildings!AR123)</f>
        <v>net</v>
      </c>
      <c r="AS123" t="str">
        <f>IF(buildings!AS123="","NA",buildings!AS123)</f>
        <v>Gruhler, Karin; Böhm, Ruth; Deilmann, Clemens; Schiller, Georg</v>
      </c>
      <c r="AT123">
        <f>IF(buildings!AT123="","NA",buildings!AT123)</f>
        <v>2002</v>
      </c>
      <c r="AU123" t="str">
        <f>IF(buildings!AU123="","NA",buildings!AU123)</f>
        <v>Stofflich-energetische Gebäudesteckbriefe - Gebäudevergleiche und Hochrechnungen für Bebauungsstrukturen</v>
      </c>
      <c r="AV123" t="str">
        <f>IF(buildings!AV123="","NA",buildings!AV123)</f>
        <v>IÖR Schriften 38</v>
      </c>
      <c r="AW123" t="str">
        <f>IF(buildings!AW123="","NA",buildings!AW123)</f>
        <v>Copyright Elsevier</v>
      </c>
      <c r="AX123" t="str">
        <f>IF(buildings!AX123="","NA",buildings!AX123)</f>
        <v>NA</v>
      </c>
      <c r="AY123" t="str">
        <f>IF(buildings!AY123="","NA",buildings!AY123)</f>
        <v>http://nbn-resolving.de/urn:nbn:de:0168-ssoar-396855</v>
      </c>
      <c r="AZ123" t="str">
        <f>IF(buildings!AZ123="","NULL",buildings!AZ123)</f>
        <v>for use_type or construction_type: 'standardized using Google translate'</v>
      </c>
      <c r="BA123" t="str">
        <f>IF(buildings!BA123="","NULL",buildings!BA123)</f>
        <v>Recalculated for gross flor area by this table's authors</v>
      </c>
      <c r="BB123" t="str">
        <f>IF(buildings!BB123="","NULL",buildings!BB123)</f>
        <v>Material categories "Dachdeckungen" (roof cover material) and "Sonst. Stoffe, Schüttungen" (Other materials, fillings) summed into Other</v>
      </c>
      <c r="BC123" t="str">
        <f>IF(buildings!BC123="","NULL",buildings!BC123)</f>
        <v>Construction period assuming "post1960" is a 20 year period.</v>
      </c>
      <c r="BD123" t="str">
        <f>IF(buildings!BD123="","NULL",buildings!BD123)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23" t="str">
        <f>IF(buildings!BE123="","NULL",buildings!BE123)</f>
        <v>Heeren and Fishman</v>
      </c>
      <c r="BF123" t="str">
        <f>IF(buildings!BF123="","NULL",buildings!BF123)</f>
        <v>Europe</v>
      </c>
      <c r="BG123" t="str">
        <f>IF(buildings!BG123="","NULL",buildings!BG123)</f>
        <v>Cfb,Dfb</v>
      </c>
      <c r="BH123">
        <f>IF(buildings!BH123="","NULL",buildings!BH123)</f>
        <v>5728</v>
      </c>
      <c r="BI123">
        <f>IF(buildings!BI123="","NULL",buildings!BI123)</f>
        <v>3780.49</v>
      </c>
      <c r="BJ123">
        <f>IF(buildings!BJ123="","NULL",buildings!BJ123)</f>
        <v>3908.14</v>
      </c>
      <c r="BK123">
        <f>IF(buildings!BK123="","NULL",buildings!BK123)</f>
        <v>90.730002499999998</v>
      </c>
      <c r="BL123">
        <f>IF(buildings!BL123="","NULL",buildings!BL123)</f>
        <v>117.64250250000001</v>
      </c>
      <c r="BM123">
        <f>IF(buildings!BM123="","NULL",buildings!BM123)</f>
        <v>348410</v>
      </c>
      <c r="BN123">
        <f>IF(buildings!BN123="","NULL",buildings!BN123)</f>
        <v>72481</v>
      </c>
      <c r="BO123" t="str">
        <f>IF(buildings!BO123="","NULL",buildings!BO123)</f>
        <v>NA</v>
      </c>
      <c r="BP123">
        <f>IF(buildings!BP123="","NULL",buildings!BP123)</f>
        <v>78402</v>
      </c>
      <c r="BQ123">
        <f>IF(buildings!BQ123="","NULL",buildings!BQ123)</f>
        <v>0.71399999999999997</v>
      </c>
      <c r="BR123">
        <f>IF(buildings!BR123="","NULL",buildings!BR123)</f>
        <v>0.72799999999999998</v>
      </c>
      <c r="BS123">
        <f>IF(buildings!BS123="","NULL",buildings!BS123)</f>
        <v>11587</v>
      </c>
      <c r="BT123">
        <f>IF(buildings!BT123="","NULL",buildings!BT123)</f>
        <v>21443</v>
      </c>
      <c r="BU123" t="str">
        <f>IF(buildings!BU123="","NULL",buildings!BU123)</f>
        <v>NULL</v>
      </c>
      <c r="BV123" t="str">
        <f>IF(buildings!BV123="","NULL",buildings!BV123)</f>
        <v>NULL</v>
      </c>
      <c r="BW123" t="str">
        <f>IF(buildings!BW123="","NULL",buildings!BW123)</f>
        <v>R32EU15</v>
      </c>
      <c r="BX123" t="str">
        <f>IF(buildings!BX123="","NULL",buildings!BX123)</f>
        <v>R5.2OECD</v>
      </c>
      <c r="BY123" t="str">
        <f>IF(buildings!BY123="","NULL",buildings!BY123)</f>
        <v>R_SFH_rowhouse</v>
      </c>
      <c r="BZ123" t="str">
        <f>IF(buildings!BZ123="","NULL",buildings!BZ123)</f>
        <v>M_brick</v>
      </c>
      <c r="CA123" t="str">
        <f>IF(buildings!CA123="","NULL",buildings!CA123)</f>
        <v>Standard</v>
      </c>
      <c r="CB123" t="str">
        <f>IF(buildings!CB123="","NULL",buildings!CB123)</f>
        <v>modeled/hypothetical/regulations</v>
      </c>
      <c r="CC123" t="str">
        <f>IF(buildings!CC123="","NULL",buildings!CC123)</f>
        <v>RS</v>
      </c>
      <c r="CD123" t="str">
        <f>IF(buildings!CD123="","NULL",buildings!CD123)</f>
        <v>M</v>
      </c>
      <c r="CE123" t="str">
        <f>IF(buildings!CE123="","NULL",buildings!CE123)</f>
        <v>OECD_EU15</v>
      </c>
    </row>
    <row r="124" spans="1:83">
      <c r="A124">
        <f>IF(buildings!A124="","NA",buildings!A124)</f>
        <v>122</v>
      </c>
      <c r="B124" t="str">
        <f>IF(buildings!B124="","NA",buildings!B124)</f>
        <v>Germany</v>
      </c>
      <c r="C124" t="str">
        <f>IF(buildings!C124="","NA",buildings!C124)</f>
        <v>NA</v>
      </c>
      <c r="D124">
        <f>IF(buildings!D124="","NA",buildings!D124)</f>
        <v>1918</v>
      </c>
      <c r="E124">
        <f>IF(buildings!E124="","NA",buildings!E124)</f>
        <v>1939</v>
      </c>
      <c r="F124" t="str">
        <f>IF(buildings!F124="","NA",buildings!F124)</f>
        <v>NA</v>
      </c>
      <c r="G124" t="str">
        <f>IF(buildings!G124="","NA",buildings!G124)</f>
        <v>NA</v>
      </c>
      <c r="H124" t="str">
        <f>IF(buildings!H124="","NA",buildings!H124)</f>
        <v>NA</v>
      </c>
      <c r="I124" t="str">
        <f>IF(buildings!I124="","NA",buildings!I124)</f>
        <v>NA</v>
      </c>
      <c r="J124">
        <f>IF(buildings!J124="","NA",buildings!J124)</f>
        <v>66.163682859999994</v>
      </c>
      <c r="K124" t="str">
        <f>IF(buildings!K124="","NA",buildings!K124)</f>
        <v>NA</v>
      </c>
      <c r="L124" t="str">
        <f>IF(buildings!L124="","NA",buildings!L124)</f>
        <v>NA</v>
      </c>
      <c r="M124">
        <f>IF(buildings!M124="","NA",buildings!M124)</f>
        <v>86.52173913</v>
      </c>
      <c r="N124" t="str">
        <f>IF(buildings!N124="","NA",buildings!N124)</f>
        <v>NA</v>
      </c>
      <c r="O124" t="str">
        <f>IF(buildings!O124="","NA",buildings!O124)</f>
        <v>NA</v>
      </c>
      <c r="P124">
        <f>IF(buildings!P124="","NA",buildings!P124)</f>
        <v>534.39897699999995</v>
      </c>
      <c r="Q124">
        <f>IF(buildings!Q124="","NA",buildings!Q124)</f>
        <v>274.83375960000001</v>
      </c>
      <c r="R124" t="str">
        <f>IF(buildings!R124="","NA",buildings!R124)</f>
        <v>NA</v>
      </c>
      <c r="S124" t="str">
        <f>IF(buildings!S124="","NA",buildings!S124)</f>
        <v>NA</v>
      </c>
      <c r="T124" t="str">
        <f>IF(buildings!T124="","NA",buildings!T124)</f>
        <v>NA</v>
      </c>
      <c r="U124" t="str">
        <f>IF(buildings!U124="","NA",buildings!U124)</f>
        <v>NA</v>
      </c>
      <c r="V124" t="str">
        <f>IF(buildings!V124="","NA",buildings!V124)</f>
        <v>NA</v>
      </c>
      <c r="W124" t="str">
        <f>IF(buildings!W124="","NA",buildings!W124)</f>
        <v>NA</v>
      </c>
      <c r="X124" t="str">
        <f>IF(buildings!X124="","NA",buildings!X124)</f>
        <v>NA</v>
      </c>
      <c r="Y124" t="str">
        <f>IF(buildings!Y124="","NA",buildings!Y124)</f>
        <v>NA</v>
      </c>
      <c r="Z124" t="str">
        <f>IF(buildings!Z124="","NA",buildings!Z124)</f>
        <v>NA</v>
      </c>
      <c r="AA124" t="str">
        <f>IF(buildings!AA124="","NA",buildings!AA124)</f>
        <v>NA</v>
      </c>
      <c r="AB124" t="str">
        <f>IF(buildings!AB124="","NA",buildings!AB124)</f>
        <v>NA</v>
      </c>
      <c r="AC124" t="str">
        <f>IF(buildings!AC124="","NA",buildings!AC124)</f>
        <v>NA</v>
      </c>
      <c r="AD124" t="str">
        <f>IF(buildings!AD124="","NA",buildings!AD124)</f>
        <v>NA</v>
      </c>
      <c r="AE124" t="str">
        <f>IF(buildings!AE124="","NA",buildings!AE124)</f>
        <v>NA</v>
      </c>
      <c r="AF124" t="str">
        <f>IF(buildings!AF124="","NA",buildings!AF124)</f>
        <v>NA</v>
      </c>
      <c r="AG124" t="str">
        <f>IF(buildings!AG124="","NA",buildings!AG124)</f>
        <v>NA</v>
      </c>
      <c r="AH124" t="str">
        <f>IF(buildings!AH124="","NA",buildings!AH124)</f>
        <v>NA</v>
      </c>
      <c r="AI124" t="str">
        <f>IF(buildings!AI124="","NA",buildings!AI124)</f>
        <v>NA</v>
      </c>
      <c r="AJ124">
        <f>IF(buildings!AJ124="","NA",buildings!AJ124)</f>
        <v>5.0895140659999996</v>
      </c>
      <c r="AK124">
        <f>IF(buildings!AK124="","NA",buildings!AK124)</f>
        <v>132.3273657</v>
      </c>
      <c r="AL124" t="str">
        <f>IF(buildings!AL124="","NA",buildings!AL124)</f>
        <v>Four floor - multifamily - halftimber IMF 1</v>
      </c>
      <c r="AM124">
        <f>IF(buildings!AM124="","NA",buildings!AM124)</f>
        <v>4</v>
      </c>
      <c r="AN124" t="str">
        <f>IF(buildings!AN124="","NA",buildings!AN124)</f>
        <v>residential</v>
      </c>
      <c r="AO124" t="str">
        <f>IF(buildings!AO124="","NA",buildings!AO124)</f>
        <v>MFH</v>
      </c>
      <c r="AP124" t="str">
        <f>IF(buildings!AP124="","NA",buildings!AP124)</f>
        <v>NULL</v>
      </c>
      <c r="AQ124" t="str">
        <f>IF(buildings!AQ124="","NA",buildings!AQ124)</f>
        <v>NA</v>
      </c>
      <c r="AR124" t="str">
        <f>IF(buildings!AR124="","NA",buildings!AR124)</f>
        <v>net</v>
      </c>
      <c r="AS124" t="str">
        <f>IF(buildings!AS124="","NA",buildings!AS124)</f>
        <v>Gruhler, Karin; Böhm, Ruth; Deilmann, Clemens; Schiller, Georg</v>
      </c>
      <c r="AT124">
        <f>IF(buildings!AT124="","NA",buildings!AT124)</f>
        <v>2002</v>
      </c>
      <c r="AU124" t="str">
        <f>IF(buildings!AU124="","NA",buildings!AU124)</f>
        <v>Stofflich-energetische Gebäudesteckbriefe - Gebäudevergleiche und Hochrechnungen für Bebauungsstrukturen</v>
      </c>
      <c r="AV124" t="str">
        <f>IF(buildings!AV124="","NA",buildings!AV124)</f>
        <v>IÖR Schriften 38</v>
      </c>
      <c r="AW124" t="str">
        <f>IF(buildings!AW124="","NA",buildings!AW124)</f>
        <v>Copyright Elsevier</v>
      </c>
      <c r="AX124" t="str">
        <f>IF(buildings!AX124="","NA",buildings!AX124)</f>
        <v>NA</v>
      </c>
      <c r="AY124" t="str">
        <f>IF(buildings!AY124="","NA",buildings!AY124)</f>
        <v>http://nbn-resolving.de/urn:nbn:de:0168-ssoar-396855</v>
      </c>
      <c r="AZ124" t="str">
        <f>IF(buildings!AZ124="","NULL",buildings!AZ124)</f>
        <v>for use_type or construction_type: 'standardized using Google translate'</v>
      </c>
      <c r="BA124" t="str">
        <f>IF(buildings!BA124="","NULL",buildings!BA124)</f>
        <v>Recalculated for gross flor area by this table's authors</v>
      </c>
      <c r="BB124" t="str">
        <f>IF(buildings!BB124="","NULL",buildings!BB124)</f>
        <v>Material categories "Dachdeckungen" (roof cover material) and "Sonst. Stoffe, Schüttungen" (Other materials, fillings) summed into Other category.</v>
      </c>
      <c r="BC124" t="str">
        <f>IF(buildings!BC124="","NULL",buildings!BC124)</f>
        <v xml:space="preserve">Construction period assuming "post1918" is a 20 year period. </v>
      </c>
      <c r="BD124" t="str">
        <f>IF(buildings!BD124="","NULL",buildings!BD124)</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1919,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24" t="str">
        <f>IF(buildings!BE124="","NULL",buildings!BE124)</f>
        <v>Heeren and Fishman</v>
      </c>
      <c r="BF124" t="str">
        <f>IF(buildings!BF124="","NULL",buildings!BF124)</f>
        <v>Europe</v>
      </c>
      <c r="BG124" t="str">
        <f>IF(buildings!BG124="","NULL",buildings!BG124)</f>
        <v>Cfb,Dfb</v>
      </c>
      <c r="BH124">
        <f>IF(buildings!BH124="","NULL",buildings!BH124)</f>
        <v>5728</v>
      </c>
      <c r="BI124" t="str">
        <f>IF(buildings!BI124="","NULL",buildings!BI124)</f>
        <v>NA</v>
      </c>
      <c r="BJ124">
        <f>IF(buildings!BJ124="","NULL",buildings!BJ124)</f>
        <v>3652.4549999999999</v>
      </c>
      <c r="BK124" t="str">
        <f>IF(buildings!BK124="","NULL",buildings!BK124)</f>
        <v>NA</v>
      </c>
      <c r="BL124">
        <f>IF(buildings!BL124="","NULL",buildings!BL124)</f>
        <v>128.64750749999999</v>
      </c>
      <c r="BM124">
        <f>IF(buildings!BM124="","NULL",buildings!BM124)</f>
        <v>465954</v>
      </c>
      <c r="BN124">
        <f>IF(buildings!BN124="","NULL",buildings!BN124)</f>
        <v>65237</v>
      </c>
      <c r="BO124" t="str">
        <f>IF(buildings!BO124="","NULL",buildings!BO124)</f>
        <v>NA</v>
      </c>
      <c r="BP124">
        <f>IF(buildings!BP124="","NULL",buildings!BP124)</f>
        <v>69286</v>
      </c>
      <c r="BQ124" t="str">
        <f>IF(buildings!BQ124="","NULL",buildings!BQ124)</f>
        <v>NA</v>
      </c>
      <c r="BR124">
        <f>IF(buildings!BR124="","NULL",buildings!BR124)</f>
        <v>0.67900000000000005</v>
      </c>
      <c r="BS124">
        <f>IF(buildings!BS124="","NULL",buildings!BS124)</f>
        <v>4184</v>
      </c>
      <c r="BT124">
        <f>IF(buildings!BT124="","NULL",buildings!BT124)</f>
        <v>7557</v>
      </c>
      <c r="BU124" t="str">
        <f>IF(buildings!BU124="","NULL",buildings!BU124)</f>
        <v>NULL</v>
      </c>
      <c r="BV124" t="str">
        <f>IF(buildings!BV124="","NULL",buildings!BV124)</f>
        <v>NULL</v>
      </c>
      <c r="BW124" t="str">
        <f>IF(buildings!BW124="","NULL",buildings!BW124)</f>
        <v>R32EU15</v>
      </c>
      <c r="BX124" t="str">
        <f>IF(buildings!BX124="","NULL",buildings!BX124)</f>
        <v>R5.2OECD</v>
      </c>
      <c r="BY124" t="str">
        <f>IF(buildings!BY124="","NULL",buildings!BY124)</f>
        <v>R_MFH_low</v>
      </c>
      <c r="BZ124" t="str">
        <f>IF(buildings!BZ124="","NULL",buildings!BZ124)</f>
        <v>T_traditional</v>
      </c>
      <c r="CA124" t="str">
        <f>IF(buildings!CA124="","NULL",buildings!CA124)</f>
        <v>Standard</v>
      </c>
      <c r="CB124" t="str">
        <f>IF(buildings!CB124="","NULL",buildings!CB124)</f>
        <v>modeled/hypothetical/regulations</v>
      </c>
      <c r="CC124" t="str">
        <f>IF(buildings!CC124="","NULL",buildings!CC124)</f>
        <v>RM</v>
      </c>
      <c r="CD124" t="str">
        <f>IF(buildings!CD124="","NULL",buildings!CD124)</f>
        <v>T</v>
      </c>
      <c r="CE124" t="str">
        <f>IF(buildings!CE124="","NULL",buildings!CE124)</f>
        <v>OECD_EU15</v>
      </c>
    </row>
    <row r="125" spans="1:83">
      <c r="A125">
        <f>IF(buildings!A125="","NA",buildings!A125)</f>
        <v>123</v>
      </c>
      <c r="B125" t="str">
        <f>IF(buildings!B125="","NA",buildings!B125)</f>
        <v>Germany</v>
      </c>
      <c r="C125" t="str">
        <f>IF(buildings!C125="","NA",buildings!C125)</f>
        <v>NA</v>
      </c>
      <c r="D125">
        <f>IF(buildings!D125="","NA",buildings!D125)</f>
        <v>1870</v>
      </c>
      <c r="E125">
        <f>IF(buildings!E125="","NA",buildings!E125)</f>
        <v>1919</v>
      </c>
      <c r="F125" t="str">
        <f>IF(buildings!F125="","NA",buildings!F125)</f>
        <v>NA</v>
      </c>
      <c r="G125" t="str">
        <f>IF(buildings!G125="","NA",buildings!G125)</f>
        <v>NA</v>
      </c>
      <c r="H125" t="str">
        <f>IF(buildings!H125="","NA",buildings!H125)</f>
        <v>NA</v>
      </c>
      <c r="I125" t="str">
        <f>IF(buildings!I125="","NA",buildings!I125)</f>
        <v>NA</v>
      </c>
      <c r="J125">
        <f>IF(buildings!J125="","NA",buildings!J125)</f>
        <v>47.212389379999998</v>
      </c>
      <c r="K125" t="str">
        <f>IF(buildings!K125="","NA",buildings!K125)</f>
        <v>NA</v>
      </c>
      <c r="L125" t="str">
        <f>IF(buildings!L125="","NA",buildings!L125)</f>
        <v>NA</v>
      </c>
      <c r="M125">
        <f>IF(buildings!M125="","NA",buildings!M125)</f>
        <v>68.672566369999998</v>
      </c>
      <c r="N125" t="str">
        <f>IF(buildings!N125="","NA",buildings!N125)</f>
        <v>NA</v>
      </c>
      <c r="O125" t="str">
        <f>IF(buildings!O125="","NA",buildings!O125)</f>
        <v>NA</v>
      </c>
      <c r="P125">
        <f>IF(buildings!P125="","NA",buildings!P125)</f>
        <v>639.51327430000003</v>
      </c>
      <c r="Q125">
        <f>IF(buildings!Q125="","NA",buildings!Q125)</f>
        <v>334.7787611</v>
      </c>
      <c r="R125" t="str">
        <f>IF(buildings!R125="","NA",buildings!R125)</f>
        <v>NA</v>
      </c>
      <c r="S125" t="str">
        <f>IF(buildings!S125="","NA",buildings!S125)</f>
        <v>NA</v>
      </c>
      <c r="T125" t="str">
        <f>IF(buildings!T125="","NA",buildings!T125)</f>
        <v>NA</v>
      </c>
      <c r="U125" t="str">
        <f>IF(buildings!U125="","NA",buildings!U125)</f>
        <v>NA</v>
      </c>
      <c r="V125" t="str">
        <f>IF(buildings!V125="","NA",buildings!V125)</f>
        <v>NA</v>
      </c>
      <c r="W125" t="str">
        <f>IF(buildings!W125="","NA",buildings!W125)</f>
        <v>NA</v>
      </c>
      <c r="X125" t="str">
        <f>IF(buildings!X125="","NA",buildings!X125)</f>
        <v>NA</v>
      </c>
      <c r="Y125" t="str">
        <f>IF(buildings!Y125="","NA",buildings!Y125)</f>
        <v>NA</v>
      </c>
      <c r="Z125" t="str">
        <f>IF(buildings!Z125="","NA",buildings!Z125)</f>
        <v>NA</v>
      </c>
      <c r="AA125" t="str">
        <f>IF(buildings!AA125="","NA",buildings!AA125)</f>
        <v>NA</v>
      </c>
      <c r="AB125" t="str">
        <f>IF(buildings!AB125="","NA",buildings!AB125)</f>
        <v>NA</v>
      </c>
      <c r="AC125" t="str">
        <f>IF(buildings!AC125="","NA",buildings!AC125)</f>
        <v>NA</v>
      </c>
      <c r="AD125" t="str">
        <f>IF(buildings!AD125="","NA",buildings!AD125)</f>
        <v>NA</v>
      </c>
      <c r="AE125" t="str">
        <f>IF(buildings!AE125="","NA",buildings!AE125)</f>
        <v>NA</v>
      </c>
      <c r="AF125" t="str">
        <f>IF(buildings!AF125="","NA",buildings!AF125)</f>
        <v>NA</v>
      </c>
      <c r="AG125" t="str">
        <f>IF(buildings!AG125="","NA",buildings!AG125)</f>
        <v>NA</v>
      </c>
      <c r="AH125" t="str">
        <f>IF(buildings!AH125="","NA",buildings!AH125)</f>
        <v>NA</v>
      </c>
      <c r="AI125" t="str">
        <f>IF(buildings!AI125="","NA",buildings!AI125)</f>
        <v>NA</v>
      </c>
      <c r="AJ125">
        <f>IF(buildings!AJ125="","NA",buildings!AJ125)</f>
        <v>8.5840707960000007</v>
      </c>
      <c r="AK125">
        <f>IF(buildings!AK125="","NA",buildings!AK125)</f>
        <v>145.9292035</v>
      </c>
      <c r="AL125" t="str">
        <f>IF(buildings!AL125="","NA",buildings!AL125)</f>
        <v>Four floor - multifamily - brick IMZ 2</v>
      </c>
      <c r="AM125">
        <f>IF(buildings!AM125="","NA",buildings!AM125)</f>
        <v>4</v>
      </c>
      <c r="AN125" t="str">
        <f>IF(buildings!AN125="","NA",buildings!AN125)</f>
        <v>residential</v>
      </c>
      <c r="AO125" t="str">
        <f>IF(buildings!AO125="","NA",buildings!AO125)</f>
        <v>MFH</v>
      </c>
      <c r="AP125" t="str">
        <f>IF(buildings!AP125="","NA",buildings!AP125)</f>
        <v>NULL</v>
      </c>
      <c r="AQ125" t="str">
        <f>IF(buildings!AQ125="","NA",buildings!AQ125)</f>
        <v>NA</v>
      </c>
      <c r="AR125" t="str">
        <f>IF(buildings!AR125="","NA",buildings!AR125)</f>
        <v>net</v>
      </c>
      <c r="AS125" t="str">
        <f>IF(buildings!AS125="","NA",buildings!AS125)</f>
        <v>Gruhler, Karin; Böhm, Ruth; Deilmann, Clemens; Schiller, Georg</v>
      </c>
      <c r="AT125">
        <f>IF(buildings!AT125="","NA",buildings!AT125)</f>
        <v>2002</v>
      </c>
      <c r="AU125" t="str">
        <f>IF(buildings!AU125="","NA",buildings!AU125)</f>
        <v>Stofflich-energetische Gebäudesteckbriefe - Gebäudevergleiche und Hochrechnungen für Bebauungsstrukturen</v>
      </c>
      <c r="AV125" t="str">
        <f>IF(buildings!AV125="","NA",buildings!AV125)</f>
        <v>IÖR Schriften 38</v>
      </c>
      <c r="AW125" t="str">
        <f>IF(buildings!AW125="","NA",buildings!AW125)</f>
        <v>Copyright Elsevier</v>
      </c>
      <c r="AX125" t="str">
        <f>IF(buildings!AX125="","NA",buildings!AX125)</f>
        <v>NA</v>
      </c>
      <c r="AY125" t="str">
        <f>IF(buildings!AY125="","NA",buildings!AY125)</f>
        <v>http://nbn-resolving.de/urn:nbn:de:0168-ssoar-396855</v>
      </c>
      <c r="AZ125" t="str">
        <f>IF(buildings!AZ125="","NULL",buildings!AZ125)</f>
        <v>for use_type or construction_type: 'standardized using Google translate'</v>
      </c>
      <c r="BA125" t="str">
        <f>IF(buildings!BA125="","NULL",buildings!BA125)</f>
        <v>Recalculated for gross flor area by this table's authors.</v>
      </c>
      <c r="BB125" t="str">
        <f>IF(buildings!BB125="","NULL",buildings!BB125)</f>
        <v>Material categories "Dachdeckungen" (roof cover material) and "Sonst. Stoffe, Schüttungen" (Other materials, fillings) summed into Other category.</v>
      </c>
      <c r="BC125" t="str">
        <f>IF(buildings!BC125="","NULL",buildings!BC125)</f>
        <v>NULL</v>
      </c>
      <c r="BD125" t="str">
        <f>IF(buildings!BD125="","NULL",buildings!BD125)</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25" t="str">
        <f>IF(buildings!BE125="","NULL",buildings!BE125)</f>
        <v>Heeren and Fishman</v>
      </c>
      <c r="BF125" t="str">
        <f>IF(buildings!BF125="","NULL",buildings!BF125)</f>
        <v>Europe</v>
      </c>
      <c r="BG125" t="str">
        <f>IF(buildings!BG125="","NULL",buildings!BG125)</f>
        <v>Cfb,Dfb</v>
      </c>
      <c r="BH125">
        <f>IF(buildings!BH125="","NULL",buildings!BH125)</f>
        <v>5728</v>
      </c>
      <c r="BI125" t="str">
        <f>IF(buildings!BI125="","NULL",buildings!BI125)</f>
        <v>NA</v>
      </c>
      <c r="BJ125">
        <f>IF(buildings!BJ125="","NULL",buildings!BJ125)</f>
        <v>3652.4549999999999</v>
      </c>
      <c r="BK125" t="str">
        <f>IF(buildings!BK125="","NULL",buildings!BK125)</f>
        <v>NA</v>
      </c>
      <c r="BL125">
        <f>IF(buildings!BL125="","NULL",buildings!BL125)</f>
        <v>128.64750749999999</v>
      </c>
      <c r="BM125">
        <f>IF(buildings!BM125="","NULL",buildings!BM125)</f>
        <v>533211</v>
      </c>
      <c r="BN125">
        <f>IF(buildings!BN125="","NULL",buildings!BN125)</f>
        <v>39231</v>
      </c>
      <c r="BO125" t="str">
        <f>IF(buildings!BO125="","NULL",buildings!BO125)</f>
        <v>NA</v>
      </c>
      <c r="BP125">
        <f>IF(buildings!BP125="","NULL",buildings!BP125)</f>
        <v>60547</v>
      </c>
      <c r="BQ125" t="str">
        <f>IF(buildings!BQ125="","NULL",buildings!BQ125)</f>
        <v>NA</v>
      </c>
      <c r="BR125">
        <f>IF(buildings!BR125="","NULL",buildings!BR125)</f>
        <v>0.67900000000000005</v>
      </c>
      <c r="BS125">
        <f>IF(buildings!BS125="","NULL",buildings!BS125)</f>
        <v>2362</v>
      </c>
      <c r="BT125">
        <f>IF(buildings!BT125="","NULL",buildings!BT125)</f>
        <v>3561</v>
      </c>
      <c r="BU125" t="str">
        <f>IF(buildings!BU125="","NULL",buildings!BU125)</f>
        <v>NULL</v>
      </c>
      <c r="BV125" t="str">
        <f>IF(buildings!BV125="","NULL",buildings!BV125)</f>
        <v>NULL</v>
      </c>
      <c r="BW125" t="str">
        <f>IF(buildings!BW125="","NULL",buildings!BW125)</f>
        <v>R32EU15</v>
      </c>
      <c r="BX125" t="str">
        <f>IF(buildings!BX125="","NULL",buildings!BX125)</f>
        <v>R5.2OECD</v>
      </c>
      <c r="BY125" t="str">
        <f>IF(buildings!BY125="","NULL",buildings!BY125)</f>
        <v>R_MFH_low</v>
      </c>
      <c r="BZ125" t="str">
        <f>IF(buildings!BZ125="","NULL",buildings!BZ125)</f>
        <v>M_brick</v>
      </c>
      <c r="CA125" t="str">
        <f>IF(buildings!CA125="","NULL",buildings!CA125)</f>
        <v>Standard</v>
      </c>
      <c r="CB125" t="str">
        <f>IF(buildings!CB125="","NULL",buildings!CB125)</f>
        <v>modeled/hypothetical/regulations</v>
      </c>
      <c r="CC125" t="str">
        <f>IF(buildings!CC125="","NULL",buildings!CC125)</f>
        <v>RM</v>
      </c>
      <c r="CD125" t="str">
        <f>IF(buildings!CD125="","NULL",buildings!CD125)</f>
        <v>M</v>
      </c>
      <c r="CE125" t="str">
        <f>IF(buildings!CE125="","NULL",buildings!CE125)</f>
        <v>OECD_EU15</v>
      </c>
    </row>
    <row r="126" spans="1:83">
      <c r="A126">
        <f>IF(buildings!A126="","NA",buildings!A126)</f>
        <v>124</v>
      </c>
      <c r="B126" t="str">
        <f>IF(buildings!B126="","NA",buildings!B126)</f>
        <v>Germany</v>
      </c>
      <c r="C126" t="str">
        <f>IF(buildings!C126="","NA",buildings!C126)</f>
        <v>NA</v>
      </c>
      <c r="D126">
        <f>IF(buildings!D126="","NA",buildings!D126)</f>
        <v>1870</v>
      </c>
      <c r="E126">
        <f>IF(buildings!E126="","NA",buildings!E126)</f>
        <v>1919</v>
      </c>
      <c r="F126" t="str">
        <f>IF(buildings!F126="","NA",buildings!F126)</f>
        <v>NA</v>
      </c>
      <c r="G126" t="str">
        <f>IF(buildings!G126="","NA",buildings!G126)</f>
        <v>NA</v>
      </c>
      <c r="H126" t="str">
        <f>IF(buildings!H126="","NA",buildings!H126)</f>
        <v>NA</v>
      </c>
      <c r="I126" t="str">
        <f>IF(buildings!I126="","NA",buildings!I126)</f>
        <v>NA</v>
      </c>
      <c r="J126">
        <f>IF(buildings!J126="","NA",buildings!J126)</f>
        <v>38.878504669999998</v>
      </c>
      <c r="K126" t="str">
        <f>IF(buildings!K126="","NA",buildings!K126)</f>
        <v>NA</v>
      </c>
      <c r="L126" t="str">
        <f>IF(buildings!L126="","NA",buildings!L126)</f>
        <v>NA</v>
      </c>
      <c r="M126">
        <f>IF(buildings!M126="","NA",buildings!M126)</f>
        <v>97.196261680000006</v>
      </c>
      <c r="N126" t="str">
        <f>IF(buildings!N126="","NA",buildings!N126)</f>
        <v>NA</v>
      </c>
      <c r="O126" t="str">
        <f>IF(buildings!O126="","NA",buildings!O126)</f>
        <v>NA</v>
      </c>
      <c r="P126">
        <f>IF(buildings!P126="","NA",buildings!P126)</f>
        <v>641.49532710000005</v>
      </c>
      <c r="Q126">
        <f>IF(buildings!Q126="","NA",buildings!Q126)</f>
        <v>320.74766360000001</v>
      </c>
      <c r="R126" t="str">
        <f>IF(buildings!R126="","NA",buildings!R126)</f>
        <v>NA</v>
      </c>
      <c r="S126" t="str">
        <f>IF(buildings!S126="","NA",buildings!S126)</f>
        <v>NA</v>
      </c>
      <c r="T126" t="str">
        <f>IF(buildings!T126="","NA",buildings!T126)</f>
        <v>NA</v>
      </c>
      <c r="U126" t="str">
        <f>IF(buildings!U126="","NA",buildings!U126)</f>
        <v>NA</v>
      </c>
      <c r="V126" t="str">
        <f>IF(buildings!V126="","NA",buildings!V126)</f>
        <v>NA</v>
      </c>
      <c r="W126" t="str">
        <f>IF(buildings!W126="","NA",buildings!W126)</f>
        <v>NA</v>
      </c>
      <c r="X126" t="str">
        <f>IF(buildings!X126="","NA",buildings!X126)</f>
        <v>NA</v>
      </c>
      <c r="Y126" t="str">
        <f>IF(buildings!Y126="","NA",buildings!Y126)</f>
        <v>NA</v>
      </c>
      <c r="Z126" t="str">
        <f>IF(buildings!Z126="","NA",buildings!Z126)</f>
        <v>NA</v>
      </c>
      <c r="AA126" t="str">
        <f>IF(buildings!AA126="","NA",buildings!AA126)</f>
        <v>NA</v>
      </c>
      <c r="AB126" t="str">
        <f>IF(buildings!AB126="","NA",buildings!AB126)</f>
        <v>NA</v>
      </c>
      <c r="AC126" t="str">
        <f>IF(buildings!AC126="","NA",buildings!AC126)</f>
        <v>NA</v>
      </c>
      <c r="AD126" t="str">
        <f>IF(buildings!AD126="","NA",buildings!AD126)</f>
        <v>NA</v>
      </c>
      <c r="AE126" t="str">
        <f>IF(buildings!AE126="","NA",buildings!AE126)</f>
        <v>NA</v>
      </c>
      <c r="AF126" t="str">
        <f>IF(buildings!AF126="","NA",buildings!AF126)</f>
        <v>NA</v>
      </c>
      <c r="AG126" t="str">
        <f>IF(buildings!AG126="","NA",buildings!AG126)</f>
        <v>NA</v>
      </c>
      <c r="AH126" t="str">
        <f>IF(buildings!AH126="","NA",buildings!AH126)</f>
        <v>NA</v>
      </c>
      <c r="AI126" t="str">
        <f>IF(buildings!AI126="","NA",buildings!AI126)</f>
        <v>NA</v>
      </c>
      <c r="AJ126">
        <f>IF(buildings!AJ126="","NA",buildings!AJ126)</f>
        <v>4.8598130839999998</v>
      </c>
      <c r="AK126">
        <f>IF(buildings!AK126="","NA",buildings!AK126)</f>
        <v>131.21495329999999</v>
      </c>
      <c r="AL126" t="str">
        <f>IF(buildings!AL126="","NA",buildings!AL126)</f>
        <v>Four floor - multifamily - brick IMZ 3</v>
      </c>
      <c r="AM126">
        <f>IF(buildings!AM126="","NA",buildings!AM126)</f>
        <v>4</v>
      </c>
      <c r="AN126" t="str">
        <f>IF(buildings!AN126="","NA",buildings!AN126)</f>
        <v>residential</v>
      </c>
      <c r="AO126" t="str">
        <f>IF(buildings!AO126="","NA",buildings!AO126)</f>
        <v>MFH</v>
      </c>
      <c r="AP126" t="str">
        <f>IF(buildings!AP126="","NA",buildings!AP126)</f>
        <v>NULL</v>
      </c>
      <c r="AQ126" t="str">
        <f>IF(buildings!AQ126="","NA",buildings!AQ126)</f>
        <v>NA</v>
      </c>
      <c r="AR126" t="str">
        <f>IF(buildings!AR126="","NA",buildings!AR126)</f>
        <v>net</v>
      </c>
      <c r="AS126" t="str">
        <f>IF(buildings!AS126="","NA",buildings!AS126)</f>
        <v>Gruhler, Karin; Böhm, Ruth; Deilmann, Clemens; Schiller, Georg</v>
      </c>
      <c r="AT126">
        <f>IF(buildings!AT126="","NA",buildings!AT126)</f>
        <v>2002</v>
      </c>
      <c r="AU126" t="str">
        <f>IF(buildings!AU126="","NA",buildings!AU126)</f>
        <v>Stofflich-energetische Gebäudesteckbriefe - Gebäudevergleiche und Hochrechnungen für Bebauungsstrukturen</v>
      </c>
      <c r="AV126" t="str">
        <f>IF(buildings!AV126="","NA",buildings!AV126)</f>
        <v>IÖR Schriften 38</v>
      </c>
      <c r="AW126" t="str">
        <f>IF(buildings!AW126="","NA",buildings!AW126)</f>
        <v>Copyright Elsevier</v>
      </c>
      <c r="AX126" t="str">
        <f>IF(buildings!AX126="","NA",buildings!AX126)</f>
        <v>NA</v>
      </c>
      <c r="AY126" t="str">
        <f>IF(buildings!AY126="","NA",buildings!AY126)</f>
        <v>http://nbn-resolving.de/urn:nbn:de:0168-ssoar-396855</v>
      </c>
      <c r="AZ126" t="str">
        <f>IF(buildings!AZ126="","NULL",buildings!AZ126)</f>
        <v>for use_type or construction_type: 'standardized using Google translate'</v>
      </c>
      <c r="BA126" t="str">
        <f>IF(buildings!BA126="","NULL",buildings!BA126)</f>
        <v>Recalculated for gross flor area by this table's authors.</v>
      </c>
      <c r="BB126" t="str">
        <f>IF(buildings!BB126="","NULL",buildings!BB126)</f>
        <v>Material categories "Dachdeckungen" (roof cover material) and "Sonst. Stoffe, Schüttungen" (Other materials, fillings) summed into Other category.</v>
      </c>
      <c r="BC126" t="str">
        <f>IF(buildings!BC126="","NULL",buildings!BC126)</f>
        <v>NULL</v>
      </c>
      <c r="BD126" t="str">
        <f>IF(buildings!BD126="","NULL",buildings!BD126)</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26" t="str">
        <f>IF(buildings!BE126="","NULL",buildings!BE126)</f>
        <v>Heeren and Fishman</v>
      </c>
      <c r="BF126" t="str">
        <f>IF(buildings!BF126="","NULL",buildings!BF126)</f>
        <v>Europe</v>
      </c>
      <c r="BG126" t="str">
        <f>IF(buildings!BG126="","NULL",buildings!BG126)</f>
        <v>Cfb,Dfb</v>
      </c>
      <c r="BH126">
        <f>IF(buildings!BH126="","NULL",buildings!BH126)</f>
        <v>5728</v>
      </c>
      <c r="BI126" t="str">
        <f>IF(buildings!BI126="","NULL",buildings!BI126)</f>
        <v>NA</v>
      </c>
      <c r="BJ126">
        <f>IF(buildings!BJ126="","NULL",buildings!BJ126)</f>
        <v>3652.4549999999999</v>
      </c>
      <c r="BK126" t="str">
        <f>IF(buildings!BK126="","NULL",buildings!BK126)</f>
        <v>NA</v>
      </c>
      <c r="BL126">
        <f>IF(buildings!BL126="","NULL",buildings!BL126)</f>
        <v>128.64750749999999</v>
      </c>
      <c r="BM126">
        <f>IF(buildings!BM126="","NULL",buildings!BM126)</f>
        <v>533211</v>
      </c>
      <c r="BN126">
        <f>IF(buildings!BN126="","NULL",buildings!BN126)</f>
        <v>39231</v>
      </c>
      <c r="BO126" t="str">
        <f>IF(buildings!BO126="","NULL",buildings!BO126)</f>
        <v>NA</v>
      </c>
      <c r="BP126">
        <f>IF(buildings!BP126="","NULL",buildings!BP126)</f>
        <v>60547</v>
      </c>
      <c r="BQ126" t="str">
        <f>IF(buildings!BQ126="","NULL",buildings!BQ126)</f>
        <v>NA</v>
      </c>
      <c r="BR126">
        <f>IF(buildings!BR126="","NULL",buildings!BR126)</f>
        <v>0.67900000000000005</v>
      </c>
      <c r="BS126">
        <f>IF(buildings!BS126="","NULL",buildings!BS126)</f>
        <v>2362</v>
      </c>
      <c r="BT126">
        <f>IF(buildings!BT126="","NULL",buildings!BT126)</f>
        <v>3561</v>
      </c>
      <c r="BU126" t="str">
        <f>IF(buildings!BU126="","NULL",buildings!BU126)</f>
        <v>NULL</v>
      </c>
      <c r="BV126" t="str">
        <f>IF(buildings!BV126="","NULL",buildings!BV126)</f>
        <v>NULL</v>
      </c>
      <c r="BW126" t="str">
        <f>IF(buildings!BW126="","NULL",buildings!BW126)</f>
        <v>R32EU15</v>
      </c>
      <c r="BX126" t="str">
        <f>IF(buildings!BX126="","NULL",buildings!BX126)</f>
        <v>R5.2OECD</v>
      </c>
      <c r="BY126" t="str">
        <f>IF(buildings!BY126="","NULL",buildings!BY126)</f>
        <v>R_MFH_low</v>
      </c>
      <c r="BZ126" t="str">
        <f>IF(buildings!BZ126="","NULL",buildings!BZ126)</f>
        <v>M_brick</v>
      </c>
      <c r="CA126" t="str">
        <f>IF(buildings!CA126="","NULL",buildings!CA126)</f>
        <v>Standard</v>
      </c>
      <c r="CB126" t="str">
        <f>IF(buildings!CB126="","NULL",buildings!CB126)</f>
        <v>modeled/hypothetical/regulations</v>
      </c>
      <c r="CC126" t="str">
        <f>IF(buildings!CC126="","NULL",buildings!CC126)</f>
        <v>RM</v>
      </c>
      <c r="CD126" t="str">
        <f>IF(buildings!CD126="","NULL",buildings!CD126)</f>
        <v>M</v>
      </c>
      <c r="CE126" t="str">
        <f>IF(buildings!CE126="","NULL",buildings!CE126)</f>
        <v>OECD_EU15</v>
      </c>
    </row>
    <row r="127" spans="1:83">
      <c r="A127">
        <f>IF(buildings!A127="","NA",buildings!A127)</f>
        <v>125</v>
      </c>
      <c r="B127" t="str">
        <f>IF(buildings!B127="","NA",buildings!B127)</f>
        <v>Germany</v>
      </c>
      <c r="C127" t="str">
        <f>IF(buildings!C127="","NA",buildings!C127)</f>
        <v>NA</v>
      </c>
      <c r="D127">
        <f>IF(buildings!D127="","NA",buildings!D127)</f>
        <v>1919</v>
      </c>
      <c r="E127">
        <f>IF(buildings!E127="","NA",buildings!E127)</f>
        <v>1946</v>
      </c>
      <c r="F127" t="str">
        <f>IF(buildings!F127="","NA",buildings!F127)</f>
        <v>NA</v>
      </c>
      <c r="G127" t="str">
        <f>IF(buildings!G127="","NA",buildings!G127)</f>
        <v>NA</v>
      </c>
      <c r="H127" t="str">
        <f>IF(buildings!H127="","NA",buildings!H127)</f>
        <v>NA</v>
      </c>
      <c r="I127">
        <f>IF(buildings!I127="","NA",buildings!I127)</f>
        <v>25.895598769999999</v>
      </c>
      <c r="J127">
        <f>IF(buildings!J127="","NA",buildings!J127)</f>
        <v>15.537359260000001</v>
      </c>
      <c r="K127" t="str">
        <f>IF(buildings!K127="","NA",buildings!K127)</f>
        <v>NA</v>
      </c>
      <c r="L127" t="str">
        <f>IF(buildings!L127="","NA",buildings!L127)</f>
        <v>NA</v>
      </c>
      <c r="M127">
        <f>IF(buildings!M127="","NA",buildings!M127)</f>
        <v>616.31525079999994</v>
      </c>
      <c r="N127" t="str">
        <f>IF(buildings!N127="","NA",buildings!N127)</f>
        <v>NA</v>
      </c>
      <c r="O127" t="str">
        <f>IF(buildings!O127="","NA",buildings!O127)</f>
        <v>NA</v>
      </c>
      <c r="P127">
        <f>IF(buildings!P127="","NA",buildings!P127)</f>
        <v>150.19447289999999</v>
      </c>
      <c r="Q127">
        <f>IF(buildings!Q127="","NA",buildings!Q127)</f>
        <v>300.38894579999999</v>
      </c>
      <c r="R127" t="str">
        <f>IF(buildings!R127="","NA",buildings!R127)</f>
        <v>NA</v>
      </c>
      <c r="S127" t="str">
        <f>IF(buildings!S127="","NA",buildings!S127)</f>
        <v>NA</v>
      </c>
      <c r="T127" t="str">
        <f>IF(buildings!T127="","NA",buildings!T127)</f>
        <v>NA</v>
      </c>
      <c r="U127" t="str">
        <f>IF(buildings!U127="","NA",buildings!U127)</f>
        <v>NA</v>
      </c>
      <c r="V127">
        <f>IF(buildings!V127="","NA",buildings!V127)</f>
        <v>5.1791197540000002</v>
      </c>
      <c r="W127" t="str">
        <f>IF(buildings!W127="","NA",buildings!W127)</f>
        <v>NA</v>
      </c>
      <c r="X127" t="str">
        <f>IF(buildings!X127="","NA",buildings!X127)</f>
        <v>NA</v>
      </c>
      <c r="Y127" t="str">
        <f>IF(buildings!Y127="","NA",buildings!Y127)</f>
        <v>NA</v>
      </c>
      <c r="Z127" t="str">
        <f>IF(buildings!Z127="","NA",buildings!Z127)</f>
        <v>NA</v>
      </c>
      <c r="AA127" t="str">
        <f>IF(buildings!AA127="","NA",buildings!AA127)</f>
        <v>NA</v>
      </c>
      <c r="AB127" t="str">
        <f>IF(buildings!AB127="","NA",buildings!AB127)</f>
        <v>NA</v>
      </c>
      <c r="AC127" t="str">
        <f>IF(buildings!AC127="","NA",buildings!AC127)</f>
        <v>NA</v>
      </c>
      <c r="AD127" t="str">
        <f>IF(buildings!AD127="","NA",buildings!AD127)</f>
        <v>NA</v>
      </c>
      <c r="AE127" t="str">
        <f>IF(buildings!AE127="","NA",buildings!AE127)</f>
        <v>NA</v>
      </c>
      <c r="AF127" t="str">
        <f>IF(buildings!AF127="","NA",buildings!AF127)</f>
        <v>NA</v>
      </c>
      <c r="AG127" t="str">
        <f>IF(buildings!AG127="","NA",buildings!AG127)</f>
        <v>NA</v>
      </c>
      <c r="AH127" t="str">
        <f>IF(buildings!AH127="","NA",buildings!AH127)</f>
        <v>NA</v>
      </c>
      <c r="AI127" t="str">
        <f>IF(buildings!AI127="","NA",buildings!AI127)</f>
        <v>NA</v>
      </c>
      <c r="AJ127" t="str">
        <f>IF(buildings!AJ127="","NA",buildings!AJ127)</f>
        <v>NA</v>
      </c>
      <c r="AK127">
        <f>IF(buildings!AK127="","NA",buildings!AK127)</f>
        <v>119.11975440000001</v>
      </c>
      <c r="AL127" t="str">
        <f>IF(buildings!AL127="","NA",buildings!AL127)</f>
        <v>Four floor - multifamily - brick IMZ 4</v>
      </c>
      <c r="AM127">
        <f>IF(buildings!AM127="","NA",buildings!AM127)</f>
        <v>4</v>
      </c>
      <c r="AN127" t="str">
        <f>IF(buildings!AN127="","NA",buildings!AN127)</f>
        <v>residential</v>
      </c>
      <c r="AO127" t="str">
        <f>IF(buildings!AO127="","NA",buildings!AO127)</f>
        <v>MFH</v>
      </c>
      <c r="AP127" t="str">
        <f>IF(buildings!AP127="","NA",buildings!AP127)</f>
        <v>NULL</v>
      </c>
      <c r="AQ127" t="str">
        <f>IF(buildings!AQ127="","NA",buildings!AQ127)</f>
        <v>NA</v>
      </c>
      <c r="AR127" t="str">
        <f>IF(buildings!AR127="","NA",buildings!AR127)</f>
        <v>net</v>
      </c>
      <c r="AS127" t="str">
        <f>IF(buildings!AS127="","NA",buildings!AS127)</f>
        <v>Gruhler, Karin; Böhm, Ruth; Deilmann, Clemens; Schiller, Georg</v>
      </c>
      <c r="AT127">
        <f>IF(buildings!AT127="","NA",buildings!AT127)</f>
        <v>2002</v>
      </c>
      <c r="AU127" t="str">
        <f>IF(buildings!AU127="","NA",buildings!AU127)</f>
        <v>Stofflich-energetische Gebäudesteckbriefe - Gebäudevergleiche und Hochrechnungen für Bebauungsstrukturen</v>
      </c>
      <c r="AV127" t="str">
        <f>IF(buildings!AV127="","NA",buildings!AV127)</f>
        <v>IÖR Schriften 38</v>
      </c>
      <c r="AW127" t="str">
        <f>IF(buildings!AW127="","NA",buildings!AW127)</f>
        <v>Copyright Elsevier</v>
      </c>
      <c r="AX127" t="str">
        <f>IF(buildings!AX127="","NA",buildings!AX127)</f>
        <v>NA</v>
      </c>
      <c r="AY127" t="str">
        <f>IF(buildings!AY127="","NA",buildings!AY127)</f>
        <v>http://nbn-resolving.de/urn:nbn:de:0168-ssoar-396855</v>
      </c>
      <c r="AZ127" t="str">
        <f>IF(buildings!AZ127="","NULL",buildings!AZ127)</f>
        <v>for use_type or construction_type: 'standardized using Google translate'</v>
      </c>
      <c r="BA127" t="str">
        <f>IF(buildings!BA127="","NULL",buildings!BA127)</f>
        <v>Recalculated for gross flor area by this table's authors.</v>
      </c>
      <c r="BB127" t="str">
        <f>IF(buildings!BB127="","NULL",buildings!BB127)</f>
        <v>Material categories "Dachdeckungen" (roof cover material) and "Sonst. Stoffe, Schüttungen" (Other materials, fillings) summed into Other category.</v>
      </c>
      <c r="BC127" t="str">
        <f>IF(buildings!BC127="","NULL",buildings!BC127)</f>
        <v>NULL</v>
      </c>
      <c r="BD127" t="str">
        <f>IF(buildings!BD127="","NULL",buildings!BD127)</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1919,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27" t="str">
        <f>IF(buildings!BE127="","NULL",buildings!BE127)</f>
        <v>Heeren and Fishman</v>
      </c>
      <c r="BF127" t="str">
        <f>IF(buildings!BF127="","NULL",buildings!BF127)</f>
        <v>Europe</v>
      </c>
      <c r="BG127" t="str">
        <f>IF(buildings!BG127="","NULL",buildings!BG127)</f>
        <v>Cfb,Dfb</v>
      </c>
      <c r="BH127">
        <f>IF(buildings!BH127="","NULL",buildings!BH127)</f>
        <v>5728</v>
      </c>
      <c r="BI127" t="str">
        <f>IF(buildings!BI127="","NULL",buildings!BI127)</f>
        <v>NA</v>
      </c>
      <c r="BJ127">
        <f>IF(buildings!BJ127="","NULL",buildings!BJ127)</f>
        <v>3652.4549999999999</v>
      </c>
      <c r="BK127" t="str">
        <f>IF(buildings!BK127="","NULL",buildings!BK127)</f>
        <v>NA</v>
      </c>
      <c r="BL127">
        <f>IF(buildings!BL127="","NULL",buildings!BL127)</f>
        <v>128.64750749999999</v>
      </c>
      <c r="BM127">
        <f>IF(buildings!BM127="","NULL",buildings!BM127)</f>
        <v>465954</v>
      </c>
      <c r="BN127">
        <f>IF(buildings!BN127="","NULL",buildings!BN127)</f>
        <v>60547</v>
      </c>
      <c r="BO127" t="str">
        <f>IF(buildings!BO127="","NULL",buildings!BO127)</f>
        <v>NA</v>
      </c>
      <c r="BP127">
        <f>IF(buildings!BP127="","NULL",buildings!BP127)</f>
        <v>64678</v>
      </c>
      <c r="BQ127" t="str">
        <f>IF(buildings!BQ127="","NULL",buildings!BQ127)</f>
        <v>NA</v>
      </c>
      <c r="BR127">
        <f>IF(buildings!BR127="","NULL",buildings!BR127)</f>
        <v>0.67900000000000005</v>
      </c>
      <c r="BS127">
        <f>IF(buildings!BS127="","NULL",buildings!BS127)</f>
        <v>3561</v>
      </c>
      <c r="BT127">
        <f>IF(buildings!BT127="","NULL",buildings!BT127)</f>
        <v>3139</v>
      </c>
      <c r="BU127" t="str">
        <f>IF(buildings!BU127="","NULL",buildings!BU127)</f>
        <v>NULL</v>
      </c>
      <c r="BV127" t="str">
        <f>IF(buildings!BV127="","NULL",buildings!BV127)</f>
        <v>NULL</v>
      </c>
      <c r="BW127" t="str">
        <f>IF(buildings!BW127="","NULL",buildings!BW127)</f>
        <v>R32EU15</v>
      </c>
      <c r="BX127" t="str">
        <f>IF(buildings!BX127="","NULL",buildings!BX127)</f>
        <v>R5.2OECD</v>
      </c>
      <c r="BY127" t="str">
        <f>IF(buildings!BY127="","NULL",buildings!BY127)</f>
        <v>R_MFH_low</v>
      </c>
      <c r="BZ127" t="str">
        <f>IF(buildings!BZ127="","NULL",buildings!BZ127)</f>
        <v>M_brick</v>
      </c>
      <c r="CA127" t="str">
        <f>IF(buildings!CA127="","NULL",buildings!CA127)</f>
        <v>Standard</v>
      </c>
      <c r="CB127" t="str">
        <f>IF(buildings!CB127="","NULL",buildings!CB127)</f>
        <v>modeled/hypothetical/regulations</v>
      </c>
      <c r="CC127" t="str">
        <f>IF(buildings!CC127="","NULL",buildings!CC127)</f>
        <v>RM</v>
      </c>
      <c r="CD127" t="str">
        <f>IF(buildings!CD127="","NULL",buildings!CD127)</f>
        <v>M</v>
      </c>
      <c r="CE127" t="str">
        <f>IF(buildings!CE127="","NULL",buildings!CE127)</f>
        <v>OECD_EU15</v>
      </c>
    </row>
    <row r="128" spans="1:83">
      <c r="A128">
        <f>IF(buildings!A128="","NA",buildings!A128)</f>
        <v>126</v>
      </c>
      <c r="B128" t="str">
        <f>IF(buildings!B128="","NA",buildings!B128)</f>
        <v>Germany</v>
      </c>
      <c r="C128" t="str">
        <f>IF(buildings!C128="","NA",buildings!C128)</f>
        <v>NA</v>
      </c>
      <c r="D128">
        <f>IF(buildings!D128="","NA",buildings!D128)</f>
        <v>1945</v>
      </c>
      <c r="E128">
        <f>IF(buildings!E128="","NA",buildings!E128)</f>
        <v>1966</v>
      </c>
      <c r="F128" t="str">
        <f>IF(buildings!F128="","NA",buildings!F128)</f>
        <v>NA</v>
      </c>
      <c r="G128" t="str">
        <f>IF(buildings!G128="","NA",buildings!G128)</f>
        <v>NA</v>
      </c>
      <c r="H128" t="str">
        <f>IF(buildings!H128="","NA",buildings!H128)</f>
        <v>NA</v>
      </c>
      <c r="I128">
        <f>IF(buildings!I128="","NA",buildings!I128)</f>
        <v>36.545105569999997</v>
      </c>
      <c r="J128">
        <f>IF(buildings!J128="","NA",buildings!J128)</f>
        <v>10.441458730000001</v>
      </c>
      <c r="K128" t="str">
        <f>IF(buildings!K128="","NA",buildings!K128)</f>
        <v>NA</v>
      </c>
      <c r="L128" t="str">
        <f>IF(buildings!L128="","NA",buildings!L128)</f>
        <v>NA</v>
      </c>
      <c r="M128">
        <f>IF(buildings!M128="","NA",buildings!M128)</f>
        <v>271.47792709999999</v>
      </c>
      <c r="N128" t="str">
        <f>IF(buildings!N128="","NA",buildings!N128)</f>
        <v>NA</v>
      </c>
      <c r="O128" t="str">
        <f>IF(buildings!O128="","NA",buildings!O128)</f>
        <v>NA</v>
      </c>
      <c r="P128">
        <f>IF(buildings!P128="","NA",buildings!P128)</f>
        <v>475.08637240000002</v>
      </c>
      <c r="Q128">
        <f>IF(buildings!Q128="","NA",buildings!Q128)</f>
        <v>297.58157390000002</v>
      </c>
      <c r="R128" t="str">
        <f>IF(buildings!R128="","NA",buildings!R128)</f>
        <v>NA</v>
      </c>
      <c r="S128" t="str">
        <f>IF(buildings!S128="","NA",buildings!S128)</f>
        <v>NA</v>
      </c>
      <c r="T128" t="str">
        <f>IF(buildings!T128="","NA",buildings!T128)</f>
        <v>NA</v>
      </c>
      <c r="U128" t="str">
        <f>IF(buildings!U128="","NA",buildings!U128)</f>
        <v>NA</v>
      </c>
      <c r="V128" t="str">
        <f>IF(buildings!V128="","NA",buildings!V128)</f>
        <v>NA</v>
      </c>
      <c r="W128" t="str">
        <f>IF(buildings!W128="","NA",buildings!W128)</f>
        <v>NA</v>
      </c>
      <c r="X128" t="str">
        <f>IF(buildings!X128="","NA",buildings!X128)</f>
        <v>NA</v>
      </c>
      <c r="Y128" t="str">
        <f>IF(buildings!Y128="","NA",buildings!Y128)</f>
        <v>NA</v>
      </c>
      <c r="Z128" t="str">
        <f>IF(buildings!Z128="","NA",buildings!Z128)</f>
        <v>NA</v>
      </c>
      <c r="AA128" t="str">
        <f>IF(buildings!AA128="","NA",buildings!AA128)</f>
        <v>NA</v>
      </c>
      <c r="AB128" t="str">
        <f>IF(buildings!AB128="","NA",buildings!AB128)</f>
        <v>NA</v>
      </c>
      <c r="AC128" t="str">
        <f>IF(buildings!AC128="","NA",buildings!AC128)</f>
        <v>NA</v>
      </c>
      <c r="AD128" t="str">
        <f>IF(buildings!AD128="","NA",buildings!AD128)</f>
        <v>NA</v>
      </c>
      <c r="AE128" t="str">
        <f>IF(buildings!AE128="","NA",buildings!AE128)</f>
        <v>NA</v>
      </c>
      <c r="AF128" t="str">
        <f>IF(buildings!AF128="","NA",buildings!AF128)</f>
        <v>NA</v>
      </c>
      <c r="AG128" t="str">
        <f>IF(buildings!AG128="","NA",buildings!AG128)</f>
        <v>NA</v>
      </c>
      <c r="AH128" t="str">
        <f>IF(buildings!AH128="","NA",buildings!AH128)</f>
        <v>NA</v>
      </c>
      <c r="AI128" t="str">
        <f>IF(buildings!AI128="","NA",buildings!AI128)</f>
        <v>NA</v>
      </c>
      <c r="AJ128">
        <f>IF(buildings!AJ128="","NA",buildings!AJ128)</f>
        <v>5.2207293669999997</v>
      </c>
      <c r="AK128">
        <f>IF(buildings!AK128="","NA",buildings!AK128)</f>
        <v>31.3243762</v>
      </c>
      <c r="AL128" t="str">
        <f>IF(buildings!AL128="","NA",buildings!AL128)</f>
        <v>Four floor - multifamily - brick IMZ 5</v>
      </c>
      <c r="AM128">
        <f>IF(buildings!AM128="","NA",buildings!AM128)</f>
        <v>4</v>
      </c>
      <c r="AN128" t="str">
        <f>IF(buildings!AN128="","NA",buildings!AN128)</f>
        <v>residential</v>
      </c>
      <c r="AO128" t="str">
        <f>IF(buildings!AO128="","NA",buildings!AO128)</f>
        <v>MFH</v>
      </c>
      <c r="AP128" t="str">
        <f>IF(buildings!AP128="","NA",buildings!AP128)</f>
        <v>NULL</v>
      </c>
      <c r="AQ128" t="str">
        <f>IF(buildings!AQ128="","NA",buildings!AQ128)</f>
        <v>NA</v>
      </c>
      <c r="AR128" t="str">
        <f>IF(buildings!AR128="","NA",buildings!AR128)</f>
        <v>net</v>
      </c>
      <c r="AS128" t="str">
        <f>IF(buildings!AS128="","NA",buildings!AS128)</f>
        <v>Gruhler, Karin; Böhm, Ruth; Deilmann, Clemens; Schiller, Georg</v>
      </c>
      <c r="AT128">
        <f>IF(buildings!AT128="","NA",buildings!AT128)</f>
        <v>2002</v>
      </c>
      <c r="AU128" t="str">
        <f>IF(buildings!AU128="","NA",buildings!AU128)</f>
        <v>Stofflich-energetische Gebäudesteckbriefe - Gebäudevergleiche und Hochrechnungen für Bebauungsstrukturen</v>
      </c>
      <c r="AV128" t="str">
        <f>IF(buildings!AV128="","NA",buildings!AV128)</f>
        <v>IÖR Schriften 38</v>
      </c>
      <c r="AW128" t="str">
        <f>IF(buildings!AW128="","NA",buildings!AW128)</f>
        <v>Copyright Elsevier</v>
      </c>
      <c r="AX128" t="str">
        <f>IF(buildings!AX128="","NA",buildings!AX128)</f>
        <v>NA</v>
      </c>
      <c r="AY128" t="str">
        <f>IF(buildings!AY128="","NA",buildings!AY128)</f>
        <v>http://nbn-resolving.de/urn:nbn:de:0168-ssoar-396855</v>
      </c>
      <c r="AZ128" t="str">
        <f>IF(buildings!AZ128="","NULL",buildings!AZ128)</f>
        <v>for use_type or construction_type: 'standardized using Google translate'</v>
      </c>
      <c r="BA128" t="str">
        <f>IF(buildings!BA128="","NULL",buildings!BA128)</f>
        <v>Recalculated for gross flor area by this table's authors.</v>
      </c>
      <c r="BB128" t="str">
        <f>IF(buildings!BB128="","NULL",buildings!BB128)</f>
        <v>Material categories "Dachdeckungen" (roof cover material) and "Sonst. Stoffe, Schüttungen" (Other materials, fillings) summed into Other category.</v>
      </c>
      <c r="BC128" t="str">
        <f>IF(buildings!BC128="","NULL",buildings!BC128)</f>
        <v xml:space="preserve"> Construction period assuming "post1945" is a 20 year period. </v>
      </c>
      <c r="BD128" t="str">
        <f>IF(buildings!BD128="","NULL",buildings!BD128)</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Land area in 1946, Data: https://www.cia.gov/library/publications/the-world-factbook/fields/2147.html. Population: Data: https://www.rug.nl/ggdc/historicaldevelopment/maddison/releases/maddison-project-database-2018. Urbanization: Urban pop. in 1950, Urban pop. in 1965, Data: https://www.rug.nl/ggdc/historicaldevelopment/maddison/releases/maddison-project-database-2018. GDP: Data: https://esa.un.org/unpd/wup/Download, Urbanization_rate_2018.xls. Human Development Index: Not collected.</v>
      </c>
      <c r="BE128" t="str">
        <f>IF(buildings!BE128="","NULL",buildings!BE128)</f>
        <v>Heeren and Fishman</v>
      </c>
      <c r="BF128" t="str">
        <f>IF(buildings!BF128="","NULL",buildings!BF128)</f>
        <v>Europe</v>
      </c>
      <c r="BG128" t="str">
        <f>IF(buildings!BG128="","NULL",buildings!BG128)</f>
        <v>Cfb,Dfb</v>
      </c>
      <c r="BH128">
        <f>IF(buildings!BH128="","NULL",buildings!BH128)</f>
        <v>5728</v>
      </c>
      <c r="BI128">
        <f>IF(buildings!BI128="","NULL",buildings!BI128)</f>
        <v>3652.4549999999999</v>
      </c>
      <c r="BJ128">
        <f>IF(buildings!BJ128="","NULL",buildings!BJ128)</f>
        <v>3804.74</v>
      </c>
      <c r="BK128">
        <f>IF(buildings!BK128="","NULL",buildings!BK128)</f>
        <v>128.64750749999999</v>
      </c>
      <c r="BL128">
        <f>IF(buildings!BL128="","NULL",buildings!BL128)</f>
        <v>92.417502499999998</v>
      </c>
      <c r="BM128">
        <f>IF(buildings!BM128="","NULL",buildings!BM128)</f>
        <v>345110</v>
      </c>
      <c r="BN128">
        <f>IF(buildings!BN128="","NULL",buildings!BN128)</f>
        <v>67000</v>
      </c>
      <c r="BO128" t="str">
        <f>IF(buildings!BO128="","NULL",buildings!BO128)</f>
        <v>NA</v>
      </c>
      <c r="BP128">
        <f>IF(buildings!BP128="","NULL",buildings!BP128)</f>
        <v>76206</v>
      </c>
      <c r="BQ128">
        <f>IF(buildings!BQ128="","NULL",buildings!BQ128)</f>
        <v>0.67900000000000005</v>
      </c>
      <c r="BR128">
        <f>IF(buildings!BR128="","NULL",buildings!BR128)</f>
        <v>0.72</v>
      </c>
      <c r="BS128">
        <f>IF(buildings!BS128="","NULL",buildings!BS128)</f>
        <v>6381</v>
      </c>
      <c r="BT128">
        <f>IF(buildings!BT128="","NULL",buildings!BT128)</f>
        <v>14089</v>
      </c>
      <c r="BU128" t="str">
        <f>IF(buildings!BU128="","NULL",buildings!BU128)</f>
        <v>NULL</v>
      </c>
      <c r="BV128" t="str">
        <f>IF(buildings!BV128="","NULL",buildings!BV128)</f>
        <v>NULL</v>
      </c>
      <c r="BW128" t="str">
        <f>IF(buildings!BW128="","NULL",buildings!BW128)</f>
        <v>R32EU15</v>
      </c>
      <c r="BX128" t="str">
        <f>IF(buildings!BX128="","NULL",buildings!BX128)</f>
        <v>R5.2OECD</v>
      </c>
      <c r="BY128" t="str">
        <f>IF(buildings!BY128="","NULL",buildings!BY128)</f>
        <v>R_MFH_low</v>
      </c>
      <c r="BZ128" t="str">
        <f>IF(buildings!BZ128="","NULL",buildings!BZ128)</f>
        <v>M_brick</v>
      </c>
      <c r="CA128" t="str">
        <f>IF(buildings!CA128="","NULL",buildings!CA128)</f>
        <v>Standard</v>
      </c>
      <c r="CB128" t="str">
        <f>IF(buildings!CB128="","NULL",buildings!CB128)</f>
        <v>modeled/hypothetical/regulations</v>
      </c>
      <c r="CC128" t="str">
        <f>IF(buildings!CC128="","NULL",buildings!CC128)</f>
        <v>RM</v>
      </c>
      <c r="CD128" t="str">
        <f>IF(buildings!CD128="","NULL",buildings!CD128)</f>
        <v>M</v>
      </c>
      <c r="CE128" t="str">
        <f>IF(buildings!CE128="","NULL",buildings!CE128)</f>
        <v>OECD_EU15</v>
      </c>
    </row>
    <row r="129" spans="1:83">
      <c r="A129">
        <f>IF(buildings!A129="","NA",buildings!A129)</f>
        <v>127</v>
      </c>
      <c r="B129" t="str">
        <f>IF(buildings!B129="","NA",buildings!B129)</f>
        <v>Germany</v>
      </c>
      <c r="C129" t="str">
        <f>IF(buildings!C129="","NA",buildings!C129)</f>
        <v>NA</v>
      </c>
      <c r="D129">
        <f>IF(buildings!D129="","NA",buildings!D129)</f>
        <v>1961</v>
      </c>
      <c r="E129">
        <f>IF(buildings!E129="","NA",buildings!E129)</f>
        <v>1971</v>
      </c>
      <c r="F129" t="str">
        <f>IF(buildings!F129="","NA",buildings!F129)</f>
        <v>NA</v>
      </c>
      <c r="G129" t="str">
        <f>IF(buildings!G129="","NA",buildings!G129)</f>
        <v>NA</v>
      </c>
      <c r="H129" t="str">
        <f>IF(buildings!H129="","NA",buildings!H129)</f>
        <v>NA</v>
      </c>
      <c r="I129">
        <f>IF(buildings!I129="","NA",buildings!I129)</f>
        <v>57.375</v>
      </c>
      <c r="J129">
        <f>IF(buildings!J129="","NA",buildings!J129)</f>
        <v>6.375</v>
      </c>
      <c r="K129" t="str">
        <f>IF(buildings!K129="","NA",buildings!K129)</f>
        <v>NA</v>
      </c>
      <c r="L129" t="str">
        <f>IF(buildings!L129="","NA",buildings!L129)</f>
        <v>NA</v>
      </c>
      <c r="M129">
        <f>IF(buildings!M129="","NA",buildings!M129)</f>
        <v>1020</v>
      </c>
      <c r="N129" t="str">
        <f>IF(buildings!N129="","NA",buildings!N129)</f>
        <v>NA</v>
      </c>
      <c r="O129" t="str">
        <f>IF(buildings!O129="","NA",buildings!O129)</f>
        <v>NA</v>
      </c>
      <c r="P129" t="str">
        <f>IF(buildings!P129="","NA",buildings!P129)</f>
        <v>NA</v>
      </c>
      <c r="Q129">
        <f>IF(buildings!Q129="","NA",buildings!Q129)</f>
        <v>191.25</v>
      </c>
      <c r="R129" t="str">
        <f>IF(buildings!R129="","NA",buildings!R129)</f>
        <v>NA</v>
      </c>
      <c r="S129" t="str">
        <f>IF(buildings!S129="","NA",buildings!S129)</f>
        <v>NA</v>
      </c>
      <c r="T129" t="str">
        <f>IF(buildings!T129="","NA",buildings!T129)</f>
        <v>NA</v>
      </c>
      <c r="U129" t="str">
        <f>IF(buildings!U129="","NA",buildings!U129)</f>
        <v>NA</v>
      </c>
      <c r="V129">
        <f>IF(buildings!V129="","NA",buildings!V129)</f>
        <v>6.375</v>
      </c>
      <c r="W129" t="str">
        <f>IF(buildings!W129="","NA",buildings!W129)</f>
        <v>NA</v>
      </c>
      <c r="X129" t="str">
        <f>IF(buildings!X129="","NA",buildings!X129)</f>
        <v>NA</v>
      </c>
      <c r="Y129" t="str">
        <f>IF(buildings!Y129="","NA",buildings!Y129)</f>
        <v>NA</v>
      </c>
      <c r="Z129" t="str">
        <f>IF(buildings!Z129="","NA",buildings!Z129)</f>
        <v>NA</v>
      </c>
      <c r="AA129" t="str">
        <f>IF(buildings!AA129="","NA",buildings!AA129)</f>
        <v>NA</v>
      </c>
      <c r="AB129" t="str">
        <f>IF(buildings!AB129="","NA",buildings!AB129)</f>
        <v>NA</v>
      </c>
      <c r="AC129" t="str">
        <f>IF(buildings!AC129="","NA",buildings!AC129)</f>
        <v>NA</v>
      </c>
      <c r="AD129" t="str">
        <f>IF(buildings!AD129="","NA",buildings!AD129)</f>
        <v>NA</v>
      </c>
      <c r="AE129" t="str">
        <f>IF(buildings!AE129="","NA",buildings!AE129)</f>
        <v>NA</v>
      </c>
      <c r="AF129" t="str">
        <f>IF(buildings!AF129="","NA",buildings!AF129)</f>
        <v>NA</v>
      </c>
      <c r="AG129" t="str">
        <f>IF(buildings!AG129="","NA",buildings!AG129)</f>
        <v>NA</v>
      </c>
      <c r="AH129" t="str">
        <f>IF(buildings!AH129="","NA",buildings!AH129)</f>
        <v>NA</v>
      </c>
      <c r="AI129" t="str">
        <f>IF(buildings!AI129="","NA",buildings!AI129)</f>
        <v>NA</v>
      </c>
      <c r="AJ129">
        <f>IF(buildings!AJ129="","NA",buildings!AJ129)</f>
        <v>25.5</v>
      </c>
      <c r="AK129">
        <f>IF(buildings!AK129="","NA",buildings!AK129)</f>
        <v>38.25</v>
      </c>
      <c r="AL129" t="str">
        <f>IF(buildings!AL129="","NA",buildings!AL129)</f>
        <v>Four floor - multifamily - block and strip IMI 1</v>
      </c>
      <c r="AM129">
        <f>IF(buildings!AM129="","NA",buildings!AM129)</f>
        <v>4</v>
      </c>
      <c r="AN129" t="str">
        <f>IF(buildings!AN129="","NA",buildings!AN129)</f>
        <v>residential</v>
      </c>
      <c r="AO129" t="str">
        <f>IF(buildings!AO129="","NA",buildings!AO129)</f>
        <v>MFH</v>
      </c>
      <c r="AP129" t="str">
        <f>IF(buildings!AP129="","NA",buildings!AP129)</f>
        <v>NULL</v>
      </c>
      <c r="AQ129" t="str">
        <f>IF(buildings!AQ129="","NA",buildings!AQ129)</f>
        <v>NA</v>
      </c>
      <c r="AR129" t="str">
        <f>IF(buildings!AR129="","NA",buildings!AR129)</f>
        <v>net</v>
      </c>
      <c r="AS129" t="str">
        <f>IF(buildings!AS129="","NA",buildings!AS129)</f>
        <v>Gruhler, Karin; Böhm, Ruth; Deilmann, Clemens; Schiller, Georg</v>
      </c>
      <c r="AT129">
        <f>IF(buildings!AT129="","NA",buildings!AT129)</f>
        <v>2002</v>
      </c>
      <c r="AU129" t="str">
        <f>IF(buildings!AU129="","NA",buildings!AU129)</f>
        <v>Stofflich-energetische Gebäudesteckbriefe - Gebäudevergleiche und Hochrechnungen für Bebauungsstrukturen</v>
      </c>
      <c r="AV129" t="str">
        <f>IF(buildings!AV129="","NA",buildings!AV129)</f>
        <v>IÖR Schriften 38</v>
      </c>
      <c r="AW129" t="str">
        <f>IF(buildings!AW129="","NA",buildings!AW129)</f>
        <v>Copyright Elsevier</v>
      </c>
      <c r="AX129" t="str">
        <f>IF(buildings!AX129="","NA",buildings!AX129)</f>
        <v>NA</v>
      </c>
      <c r="AY129" t="str">
        <f>IF(buildings!AY129="","NA",buildings!AY129)</f>
        <v>http://nbn-resolving.de/urn:nbn:de:0168-ssoar-396855</v>
      </c>
      <c r="AZ129" t="str">
        <f>IF(buildings!AZ129="","NULL",buildings!AZ129)</f>
        <v>for use_type or construction_type: 'standardized using Google translate'</v>
      </c>
      <c r="BA129" t="str">
        <f>IF(buildings!BA129="","NULL",buildings!BA129)</f>
        <v>Recalculated for gross flor area by this table's authors.</v>
      </c>
      <c r="BB129" t="str">
        <f>IF(buildings!BB129="","NULL",buildings!BB129)</f>
        <v>Material categories "Dachdeckungen" (roof cover material) and "Sonst. Stoffe, Schüttungen" (Other materials, fillings) summed into Other category.</v>
      </c>
      <c r="BC129" t="str">
        <f>IF(buildings!BC129="","NULL",buildings!BC129)</f>
        <v>NULL</v>
      </c>
      <c r="BD129" t="str">
        <f>IF(buildings!BD129="","NULL",buildings!BD129)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1961 (east+west),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129" t="str">
        <f>IF(buildings!BE129="","NULL",buildings!BE129)</f>
        <v>Heeren and Fishman</v>
      </c>
      <c r="BF129" t="str">
        <f>IF(buildings!BF129="","NULL",buildings!BF129)</f>
        <v>Europe</v>
      </c>
      <c r="BG129" t="str">
        <f>IF(buildings!BG129="","NULL",buildings!BG129)</f>
        <v>Cfb,Dfb</v>
      </c>
      <c r="BH129">
        <f>IF(buildings!BH129="","NULL",buildings!BH129)</f>
        <v>5728</v>
      </c>
      <c r="BI129">
        <f>IF(buildings!BI129="","NULL",buildings!BI129)</f>
        <v>3615.6525000000001</v>
      </c>
      <c r="BJ129">
        <f>IF(buildings!BJ129="","NULL",buildings!BJ129)</f>
        <v>3912.95</v>
      </c>
      <c r="BK129">
        <f>IF(buildings!BK129="","NULL",buildings!BK129)</f>
        <v>126.62750250000001</v>
      </c>
      <c r="BL129">
        <f>IF(buildings!BL129="","NULL",buildings!BL129)</f>
        <v>156.06500249999999</v>
      </c>
      <c r="BM129">
        <f>IF(buildings!BM129="","NULL",buildings!BM129)</f>
        <v>348410</v>
      </c>
      <c r="BN129">
        <f>IF(buildings!BN129="","NULL",buildings!BN129)</f>
        <v>73123</v>
      </c>
      <c r="BO129" t="str">
        <f>IF(buildings!BO129="","NULL",buildings!BO129)</f>
        <v>NA</v>
      </c>
      <c r="BP129">
        <f>IF(buildings!BP129="","NULL",buildings!BP129)</f>
        <v>78355</v>
      </c>
      <c r="BQ129">
        <f>IF(buildings!BQ129="","NULL",buildings!BQ129)</f>
        <v>0.71399999999999997</v>
      </c>
      <c r="BR129">
        <f>IF(buildings!BR129="","NULL",buildings!BR129)</f>
        <v>0.72299999999999998</v>
      </c>
      <c r="BS129">
        <f>IF(buildings!BS129="","NULL",buildings!BS129)</f>
        <v>11776</v>
      </c>
      <c r="BT129">
        <f>IF(buildings!BT129="","NULL",buildings!BT129)</f>
        <v>16999</v>
      </c>
      <c r="BU129" t="str">
        <f>IF(buildings!BU129="","NULL",buildings!BU129)</f>
        <v>NULL</v>
      </c>
      <c r="BV129" t="str">
        <f>IF(buildings!BV129="","NULL",buildings!BV129)</f>
        <v>NULL</v>
      </c>
      <c r="BW129" t="str">
        <f>IF(buildings!BW129="","NULL",buildings!BW129)</f>
        <v>R32EU15</v>
      </c>
      <c r="BX129" t="str">
        <f>IF(buildings!BX129="","NULL",buildings!BX129)</f>
        <v>R5.2OECD</v>
      </c>
      <c r="BY129" t="str">
        <f>IF(buildings!BY129="","NULL",buildings!BY129)</f>
        <v>R_MFH_low</v>
      </c>
      <c r="BZ129" t="str">
        <f>IF(buildings!BZ129="","NULL",buildings!BZ129)</f>
        <v>RC_unspecified</v>
      </c>
      <c r="CA129" t="str">
        <f>IF(buildings!CA129="","NULL",buildings!CA129)</f>
        <v>Standard</v>
      </c>
      <c r="CB129" t="str">
        <f>IF(buildings!CB129="","NULL",buildings!CB129)</f>
        <v>modeled/hypothetical/regulations</v>
      </c>
      <c r="CC129" t="str">
        <f>IF(buildings!CC129="","NULL",buildings!CC129)</f>
        <v>RM</v>
      </c>
      <c r="CD129" t="str">
        <f>IF(buildings!CD129="","NULL",buildings!CD129)</f>
        <v>C</v>
      </c>
      <c r="CE129" t="str">
        <f>IF(buildings!CE129="","NULL",buildings!CE129)</f>
        <v>OECD_EU15</v>
      </c>
    </row>
    <row r="130" spans="1:83">
      <c r="A130">
        <f>IF(buildings!A130="","NA",buildings!A130)</f>
        <v>128</v>
      </c>
      <c r="B130" t="str">
        <f>IF(buildings!B130="","NA",buildings!B130)</f>
        <v>Germany</v>
      </c>
      <c r="C130" t="str">
        <f>IF(buildings!C130="","NA",buildings!C130)</f>
        <v>NA</v>
      </c>
      <c r="D130">
        <f>IF(buildings!D130="","NA",buildings!D130)</f>
        <v>1970</v>
      </c>
      <c r="E130">
        <f>IF(buildings!E130="","NA",buildings!E130)</f>
        <v>1991</v>
      </c>
      <c r="F130" t="str">
        <f>IF(buildings!F130="","NA",buildings!F130)</f>
        <v>NA</v>
      </c>
      <c r="G130" t="str">
        <f>IF(buildings!G130="","NA",buildings!G130)</f>
        <v>NA</v>
      </c>
      <c r="H130" t="str">
        <f>IF(buildings!H130="","NA",buildings!H130)</f>
        <v>NA</v>
      </c>
      <c r="I130">
        <f>IF(buildings!I130="","NA",buildings!I130)</f>
        <v>110.6621773</v>
      </c>
      <c r="J130" t="str">
        <f>IF(buildings!J130="","NA",buildings!J130)</f>
        <v>NA</v>
      </c>
      <c r="K130" t="str">
        <f>IF(buildings!K130="","NA",buildings!K130)</f>
        <v>NA</v>
      </c>
      <c r="L130" t="str">
        <f>IF(buildings!L130="","NA",buildings!L130)</f>
        <v>NA</v>
      </c>
      <c r="M130">
        <f>IF(buildings!M130="","NA",buildings!M130)</f>
        <v>1035.0168349999999</v>
      </c>
      <c r="N130" t="str">
        <f>IF(buildings!N130="","NA",buildings!N130)</f>
        <v>NA</v>
      </c>
      <c r="O130" t="str">
        <f>IF(buildings!O130="","NA",buildings!O130)</f>
        <v>NA</v>
      </c>
      <c r="P130" t="str">
        <f>IF(buildings!P130="","NA",buildings!P130)</f>
        <v>NA</v>
      </c>
      <c r="Q130">
        <f>IF(buildings!Q130="","NA",buildings!Q130)</f>
        <v>84.624017960000003</v>
      </c>
      <c r="R130" t="str">
        <f>IF(buildings!R130="","NA",buildings!R130)</f>
        <v>NA</v>
      </c>
      <c r="S130" t="str">
        <f>IF(buildings!S130="","NA",buildings!S130)</f>
        <v>NA</v>
      </c>
      <c r="T130" t="str">
        <f>IF(buildings!T130="","NA",buildings!T130)</f>
        <v>NA</v>
      </c>
      <c r="U130" t="str">
        <f>IF(buildings!U130="","NA",buildings!U130)</f>
        <v>NA</v>
      </c>
      <c r="V130" t="str">
        <f>IF(buildings!V130="","NA",buildings!V130)</f>
        <v>NA</v>
      </c>
      <c r="W130" t="str">
        <f>IF(buildings!W130="","NA",buildings!W130)</f>
        <v>NA</v>
      </c>
      <c r="X130" t="str">
        <f>IF(buildings!X130="","NA",buildings!X130)</f>
        <v>NA</v>
      </c>
      <c r="Y130" t="str">
        <f>IF(buildings!Y130="","NA",buildings!Y130)</f>
        <v>NA</v>
      </c>
      <c r="Z130" t="str">
        <f>IF(buildings!Z130="","NA",buildings!Z130)</f>
        <v>NA</v>
      </c>
      <c r="AA130" t="str">
        <f>IF(buildings!AA130="","NA",buildings!AA130)</f>
        <v>NA</v>
      </c>
      <c r="AB130" t="str">
        <f>IF(buildings!AB130="","NA",buildings!AB130)</f>
        <v>NA</v>
      </c>
      <c r="AC130" t="str">
        <f>IF(buildings!AC130="","NA",buildings!AC130)</f>
        <v>NA</v>
      </c>
      <c r="AD130" t="str">
        <f>IF(buildings!AD130="","NA",buildings!AD130)</f>
        <v>NA</v>
      </c>
      <c r="AE130" t="str">
        <f>IF(buildings!AE130="","NA",buildings!AE130)</f>
        <v>NA</v>
      </c>
      <c r="AF130" t="str">
        <f>IF(buildings!AF130="","NA",buildings!AF130)</f>
        <v>NA</v>
      </c>
      <c r="AG130" t="str">
        <f>IF(buildings!AG130="","NA",buildings!AG130)</f>
        <v>NA</v>
      </c>
      <c r="AH130" t="str">
        <f>IF(buildings!AH130="","NA",buildings!AH130)</f>
        <v>NA</v>
      </c>
      <c r="AI130" t="str">
        <f>IF(buildings!AI130="","NA",buildings!AI130)</f>
        <v>NA</v>
      </c>
      <c r="AJ130">
        <f>IF(buildings!AJ130="","NA",buildings!AJ130)</f>
        <v>6.5095398429999998</v>
      </c>
      <c r="AK130">
        <f>IF(buildings!AK130="","NA",buildings!AK130)</f>
        <v>32.547699209999998</v>
      </c>
      <c r="AL130" t="str">
        <f>IF(buildings!AL130="","NA",buildings!AL130)</f>
        <v>Five floor - multifamily - panel IMI 2</v>
      </c>
      <c r="AM130">
        <f>IF(buildings!AM130="","NA",buildings!AM130)</f>
        <v>5</v>
      </c>
      <c r="AN130" t="str">
        <f>IF(buildings!AN130="","NA",buildings!AN130)</f>
        <v>residential</v>
      </c>
      <c r="AO130" t="str">
        <f>IF(buildings!AO130="","NA",buildings!AO130)</f>
        <v>MFH</v>
      </c>
      <c r="AP130" t="str">
        <f>IF(buildings!AP130="","NA",buildings!AP130)</f>
        <v>NULL</v>
      </c>
      <c r="AQ130" t="str">
        <f>IF(buildings!AQ130="","NA",buildings!AQ130)</f>
        <v>NA</v>
      </c>
      <c r="AR130" t="str">
        <f>IF(buildings!AR130="","NA",buildings!AR130)</f>
        <v>net</v>
      </c>
      <c r="AS130" t="str">
        <f>IF(buildings!AS130="","NA",buildings!AS130)</f>
        <v>Gruhler, Karin; Böhm, Ruth; Deilmann, Clemens; Schiller, Georg</v>
      </c>
      <c r="AT130">
        <f>IF(buildings!AT130="","NA",buildings!AT130)</f>
        <v>2002</v>
      </c>
      <c r="AU130" t="str">
        <f>IF(buildings!AU130="","NA",buildings!AU130)</f>
        <v>Stofflich-energetische Gebäudesteckbriefe - Gebäudevergleiche und Hochrechnungen für Bebauungsstrukturen</v>
      </c>
      <c r="AV130" t="str">
        <f>IF(buildings!AV130="","NA",buildings!AV130)</f>
        <v>IÖR Schriften 38</v>
      </c>
      <c r="AW130" t="str">
        <f>IF(buildings!AW130="","NA",buildings!AW130)</f>
        <v>Copyright Elsevier</v>
      </c>
      <c r="AX130" t="str">
        <f>IF(buildings!AX130="","NA",buildings!AX130)</f>
        <v>NA</v>
      </c>
      <c r="AY130" t="str">
        <f>IF(buildings!AY130="","NA",buildings!AY130)</f>
        <v>http://nbn-resolving.de/urn:nbn:de:0168-ssoar-396855</v>
      </c>
      <c r="AZ130" t="str">
        <f>IF(buildings!AZ130="","NULL",buildings!AZ130)</f>
        <v>for use_type or construction_type: 'standardized using Google translate'</v>
      </c>
      <c r="BA130" t="str">
        <f>IF(buildings!BA130="","NULL",buildings!BA130)</f>
        <v>Recalculated for gross flor area by this table's authors</v>
      </c>
      <c r="BB130" t="str">
        <f>IF(buildings!BB130="","NULL",buildings!BB130)</f>
        <v>Material categories "Dachdeckungen" (roof cover material) and "Sonst. Stoffe, Schüttungen" (Other materials, fillings) summed into Other category.</v>
      </c>
      <c r="BC130" t="str">
        <f>IF(buildings!BC130="","NULL",buildings!BC130)</f>
        <v xml:space="preserve">Construction period assuming "post1970" is a 20 year period. </v>
      </c>
      <c r="BD130" t="str">
        <f>IF(buildings!BD130="","NULL",buildings!BD130)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1970, Urban pop. in 1990, Data: https://www.rug.nl/ggdc/historicaldevelopment/maddison/releases/maddison-project-database-2018. GDP: Data: https://esa.un.org/unpd/wup/Download, Urbanization_rate_2018.xls. Human Development Index: Not collected.</v>
      </c>
      <c r="BE130" t="str">
        <f>IF(buildings!BE130="","NULL",buildings!BE130)</f>
        <v>Heeren and Fishman</v>
      </c>
      <c r="BF130" t="str">
        <f>IF(buildings!BF130="","NULL",buildings!BF130)</f>
        <v>Europe</v>
      </c>
      <c r="BG130" t="str">
        <f>IF(buildings!BG130="","NULL",buildings!BG130)</f>
        <v>Cfb,Dfb</v>
      </c>
      <c r="BH130">
        <f>IF(buildings!BH130="","NULL",buildings!BH130)</f>
        <v>5728</v>
      </c>
      <c r="BI130">
        <f>IF(buildings!BI130="","NULL",buildings!BI130)</f>
        <v>4076.7649999999999</v>
      </c>
      <c r="BJ130">
        <f>IF(buildings!BJ130="","NULL",buildings!BJ130)</f>
        <v>4027.5225</v>
      </c>
      <c r="BK130">
        <f>IF(buildings!BK130="","NULL",buildings!BK130)</f>
        <v>133.82749999999999</v>
      </c>
      <c r="BL130">
        <f>IF(buildings!BL130="","NULL",buildings!BL130)</f>
        <v>194.36999499999999</v>
      </c>
      <c r="BM130">
        <f>IF(buildings!BM130="","NULL",buildings!BM130)</f>
        <v>348297</v>
      </c>
      <c r="BN130">
        <f>IF(buildings!BN130="","NULL",buildings!BN130)</f>
        <v>77783</v>
      </c>
      <c r="BO130" t="str">
        <f>IF(buildings!BO130="","NULL",buildings!BO130)</f>
        <v>NA</v>
      </c>
      <c r="BP130">
        <f>IF(buildings!BP130="","NULL",buildings!BP130)</f>
        <v>79961</v>
      </c>
      <c r="BQ130">
        <f>IF(buildings!BQ130="","NULL",buildings!BQ130)</f>
        <v>0.72299999999999998</v>
      </c>
      <c r="BR130">
        <f>IF(buildings!BR130="","NULL",buildings!BR130)</f>
        <v>0.73099999999999998</v>
      </c>
      <c r="BS130">
        <f>IF(buildings!BS130="","NULL",buildings!BS130)</f>
        <v>16581</v>
      </c>
      <c r="BT130">
        <f>IF(buildings!BT130="","NULL",buildings!BT130)</f>
        <v>26568</v>
      </c>
      <c r="BU130" t="str">
        <f>IF(buildings!BU130="","NULL",buildings!BU130)</f>
        <v>NULL</v>
      </c>
      <c r="BV130" t="str">
        <f>IF(buildings!BV130="","NULL",buildings!BV130)</f>
        <v>NULL</v>
      </c>
      <c r="BW130" t="str">
        <f>IF(buildings!BW130="","NULL",buildings!BW130)</f>
        <v>R32EU15</v>
      </c>
      <c r="BX130" t="str">
        <f>IF(buildings!BX130="","NULL",buildings!BX130)</f>
        <v>R5.2OECD</v>
      </c>
      <c r="BY130" t="str">
        <f>IF(buildings!BY130="","NULL",buildings!BY130)</f>
        <v>R_MFH_high</v>
      </c>
      <c r="BZ130" t="str">
        <f>IF(buildings!BZ130="","NULL",buildings!BZ130)</f>
        <v>RC_prefab</v>
      </c>
      <c r="CA130" t="str">
        <f>IF(buildings!CA130="","NULL",buildings!CA130)</f>
        <v>Standard</v>
      </c>
      <c r="CB130" t="str">
        <f>IF(buildings!CB130="","NULL",buildings!CB130)</f>
        <v>modeled/hypothetical/regulations</v>
      </c>
      <c r="CC130" t="str">
        <f>IF(buildings!CC130="","NULL",buildings!CC130)</f>
        <v>RM</v>
      </c>
      <c r="CD130" t="str">
        <f>IF(buildings!CD130="","NULL",buildings!CD130)</f>
        <v>C</v>
      </c>
      <c r="CE130" t="str">
        <f>IF(buildings!CE130="","NULL",buildings!CE130)</f>
        <v>OECD_EU15</v>
      </c>
    </row>
    <row r="131" spans="1:83">
      <c r="A131">
        <f>IF(buildings!A131="","NA",buildings!A131)</f>
        <v>129</v>
      </c>
      <c r="B131" t="str">
        <f>IF(buildings!B131="","NA",buildings!B131)</f>
        <v>Germany</v>
      </c>
      <c r="C131" t="str">
        <f>IF(buildings!C131="","NA",buildings!C131)</f>
        <v>NA</v>
      </c>
      <c r="D131">
        <f>IF(buildings!D131="","NA",buildings!D131)</f>
        <v>1970</v>
      </c>
      <c r="E131">
        <f>IF(buildings!E131="","NA",buildings!E131)</f>
        <v>1991</v>
      </c>
      <c r="F131" t="str">
        <f>IF(buildings!F131="","NA",buildings!F131)</f>
        <v>NA</v>
      </c>
      <c r="G131" t="str">
        <f>IF(buildings!G131="","NA",buildings!G131)</f>
        <v>NA</v>
      </c>
      <c r="H131" t="str">
        <f>IF(buildings!H131="","NA",buildings!H131)</f>
        <v>NA</v>
      </c>
      <c r="I131">
        <f>IF(buildings!I131="","NA",buildings!I131)</f>
        <v>93.452279809999993</v>
      </c>
      <c r="J131" t="str">
        <f>IF(buildings!J131="","NA",buildings!J131)</f>
        <v>NA</v>
      </c>
      <c r="K131" t="str">
        <f>IF(buildings!K131="","NA",buildings!K131)</f>
        <v>NA</v>
      </c>
      <c r="L131" t="str">
        <f>IF(buildings!L131="","NA",buildings!L131)</f>
        <v>NA</v>
      </c>
      <c r="M131">
        <f>IF(buildings!M131="","NA",buildings!M131)</f>
        <v>961.22344940000005</v>
      </c>
      <c r="N131" t="str">
        <f>IF(buildings!N131="","NA",buildings!N131)</f>
        <v>NA</v>
      </c>
      <c r="O131" t="str">
        <f>IF(buildings!O131="","NA",buildings!O131)</f>
        <v>NA</v>
      </c>
      <c r="P131" t="str">
        <f>IF(buildings!P131="","NA",buildings!P131)</f>
        <v>NA</v>
      </c>
      <c r="Q131">
        <f>IF(buildings!Q131="","NA",buildings!Q131)</f>
        <v>73.426791280000003</v>
      </c>
      <c r="R131" t="str">
        <f>IF(buildings!R131="","NA",buildings!R131)</f>
        <v>NA</v>
      </c>
      <c r="S131" t="str">
        <f>IF(buildings!S131="","NA",buildings!S131)</f>
        <v>NA</v>
      </c>
      <c r="T131" t="str">
        <f>IF(buildings!T131="","NA",buildings!T131)</f>
        <v>NA</v>
      </c>
      <c r="U131" t="str">
        <f>IF(buildings!U131="","NA",buildings!U131)</f>
        <v>NA</v>
      </c>
      <c r="V131" t="str">
        <f>IF(buildings!V131="","NA",buildings!V131)</f>
        <v>NA</v>
      </c>
      <c r="W131" t="str">
        <f>IF(buildings!W131="","NA",buildings!W131)</f>
        <v>NA</v>
      </c>
      <c r="X131" t="str">
        <f>IF(buildings!X131="","NA",buildings!X131)</f>
        <v>NA</v>
      </c>
      <c r="Y131" t="str">
        <f>IF(buildings!Y131="","NA",buildings!Y131)</f>
        <v>NA</v>
      </c>
      <c r="Z131" t="str">
        <f>IF(buildings!Z131="","NA",buildings!Z131)</f>
        <v>NA</v>
      </c>
      <c r="AA131" t="str">
        <f>IF(buildings!AA131="","NA",buildings!AA131)</f>
        <v>NA</v>
      </c>
      <c r="AB131" t="str">
        <f>IF(buildings!AB131="","NA",buildings!AB131)</f>
        <v>NA</v>
      </c>
      <c r="AC131" t="str">
        <f>IF(buildings!AC131="","NA",buildings!AC131)</f>
        <v>NA</v>
      </c>
      <c r="AD131" t="str">
        <f>IF(buildings!AD131="","NA",buildings!AD131)</f>
        <v>NA</v>
      </c>
      <c r="AE131" t="str">
        <f>IF(buildings!AE131="","NA",buildings!AE131)</f>
        <v>NA</v>
      </c>
      <c r="AF131" t="str">
        <f>IF(buildings!AF131="","NA",buildings!AF131)</f>
        <v>NA</v>
      </c>
      <c r="AG131" t="str">
        <f>IF(buildings!AG131="","NA",buildings!AG131)</f>
        <v>NA</v>
      </c>
      <c r="AH131" t="str">
        <f>IF(buildings!AH131="","NA",buildings!AH131)</f>
        <v>NA</v>
      </c>
      <c r="AI131" t="str">
        <f>IF(buildings!AI131="","NA",buildings!AI131)</f>
        <v>NA</v>
      </c>
      <c r="AJ131">
        <f>IF(buildings!AJ131="","NA",buildings!AJ131)</f>
        <v>6.6751628429999998</v>
      </c>
      <c r="AK131">
        <f>IF(buildings!AK131="","NA",buildings!AK131)</f>
        <v>20.025488530000001</v>
      </c>
      <c r="AL131" t="str">
        <f>IF(buildings!AL131="","NA",buildings!AL131)</f>
        <v>Eleven floor - multifamily - panel IMI 3</v>
      </c>
      <c r="AM131">
        <f>IF(buildings!AM131="","NA",buildings!AM131)</f>
        <v>11</v>
      </c>
      <c r="AN131" t="str">
        <f>IF(buildings!AN131="","NA",buildings!AN131)</f>
        <v>residential</v>
      </c>
      <c r="AO131" t="str">
        <f>IF(buildings!AO131="","NA",buildings!AO131)</f>
        <v>MFH</v>
      </c>
      <c r="AP131" t="str">
        <f>IF(buildings!AP131="","NA",buildings!AP131)</f>
        <v>NULL</v>
      </c>
      <c r="AQ131" t="str">
        <f>IF(buildings!AQ131="","NA",buildings!AQ131)</f>
        <v>NA</v>
      </c>
      <c r="AR131" t="str">
        <f>IF(buildings!AR131="","NA",buildings!AR131)</f>
        <v>net</v>
      </c>
      <c r="AS131" t="str">
        <f>IF(buildings!AS131="","NA",buildings!AS131)</f>
        <v>Gruhler, Karin; Böhm, Ruth; Deilmann, Clemens; Schiller, Georg</v>
      </c>
      <c r="AT131">
        <f>IF(buildings!AT131="","NA",buildings!AT131)</f>
        <v>2002</v>
      </c>
      <c r="AU131" t="str">
        <f>IF(buildings!AU131="","NA",buildings!AU131)</f>
        <v>Stofflich-energetische Gebäudesteckbriefe - Gebäudevergleiche und Hochrechnungen für Bebauungsstrukturen</v>
      </c>
      <c r="AV131" t="str">
        <f>IF(buildings!AV131="","NA",buildings!AV131)</f>
        <v>IÖR Schriften 38</v>
      </c>
      <c r="AW131" t="str">
        <f>IF(buildings!AW131="","NA",buildings!AW131)</f>
        <v>Copyright Elsevier</v>
      </c>
      <c r="AX131" t="str">
        <f>IF(buildings!AX131="","NA",buildings!AX131)</f>
        <v>NA</v>
      </c>
      <c r="AY131" t="str">
        <f>IF(buildings!AY131="","NA",buildings!AY131)</f>
        <v>http://nbn-resolving.de/urn:nbn:de:0168-ssoar-396855</v>
      </c>
      <c r="AZ131" t="str">
        <f>IF(buildings!AZ131="","NULL",buildings!AZ131)</f>
        <v>for use_type or construction_type: 'standardized using Google translate'</v>
      </c>
      <c r="BA131" t="str">
        <f>IF(buildings!BA131="","NULL",buildings!BA131)</f>
        <v>Recalculated for gross flor area by this table's authors.</v>
      </c>
      <c r="BB131" t="str">
        <f>IF(buildings!BB131="","NULL",buildings!BB131)</f>
        <v>Material categories "Dachdeckungen" (roof cover material) and "Sonst. Stoffe, Schüttungen" (Other materials, fillings) summed into Other category.</v>
      </c>
      <c r="BC131" t="str">
        <f>IF(buildings!BC131="","NULL",buildings!BC131)</f>
        <v>NULL</v>
      </c>
      <c r="BD131" t="str">
        <f>IF(buildings!BD131="","NULL",buildings!BD131)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1970, Urban pop. in 1990, Data: https://www.rug.nl/ggdc/historicaldevelopment/maddison/releases/maddison-project-database-2018. GDP: Data: https://esa.un.org/unpd/wup/Download, Urbanization_rate_2018.xls. Human Development Index: Not collected.</v>
      </c>
      <c r="BE131" t="str">
        <f>IF(buildings!BE131="","NULL",buildings!BE131)</f>
        <v>Heeren and Fishman</v>
      </c>
      <c r="BF131" t="str">
        <f>IF(buildings!BF131="","NULL",buildings!BF131)</f>
        <v>Europe</v>
      </c>
      <c r="BG131" t="str">
        <f>IF(buildings!BG131="","NULL",buildings!BG131)</f>
        <v>Cfb,Dfb</v>
      </c>
      <c r="BH131">
        <f>IF(buildings!BH131="","NULL",buildings!BH131)</f>
        <v>5728</v>
      </c>
      <c r="BI131">
        <f>IF(buildings!BI131="","NULL",buildings!BI131)</f>
        <v>4076.7649999999999</v>
      </c>
      <c r="BJ131">
        <f>IF(buildings!BJ131="","NULL",buildings!BJ131)</f>
        <v>4027.5225</v>
      </c>
      <c r="BK131">
        <f>IF(buildings!BK131="","NULL",buildings!BK131)</f>
        <v>133.82749999999999</v>
      </c>
      <c r="BL131">
        <f>IF(buildings!BL131="","NULL",buildings!BL131)</f>
        <v>194.36999499999999</v>
      </c>
      <c r="BM131">
        <f>IF(buildings!BM131="","NULL",buildings!BM131)</f>
        <v>348297</v>
      </c>
      <c r="BN131">
        <f>IF(buildings!BN131="","NULL",buildings!BN131)</f>
        <v>77783</v>
      </c>
      <c r="BO131" t="str">
        <f>IF(buildings!BO131="","NULL",buildings!BO131)</f>
        <v>NA</v>
      </c>
      <c r="BP131">
        <f>IF(buildings!BP131="","NULL",buildings!BP131)</f>
        <v>79961</v>
      </c>
      <c r="BQ131">
        <f>IF(buildings!BQ131="","NULL",buildings!BQ131)</f>
        <v>0.72299999999999998</v>
      </c>
      <c r="BR131">
        <f>IF(buildings!BR131="","NULL",buildings!BR131)</f>
        <v>0.73099999999999998</v>
      </c>
      <c r="BS131">
        <f>IF(buildings!BS131="","NULL",buildings!BS131)</f>
        <v>16581</v>
      </c>
      <c r="BT131">
        <f>IF(buildings!BT131="","NULL",buildings!BT131)</f>
        <v>26568</v>
      </c>
      <c r="BU131" t="str">
        <f>IF(buildings!BU131="","NULL",buildings!BU131)</f>
        <v>NULL</v>
      </c>
      <c r="BV131" t="str">
        <f>IF(buildings!BV131="","NULL",buildings!BV131)</f>
        <v>NULL</v>
      </c>
      <c r="BW131" t="str">
        <f>IF(buildings!BW131="","NULL",buildings!BW131)</f>
        <v>R32EU15</v>
      </c>
      <c r="BX131" t="str">
        <f>IF(buildings!BX131="","NULL",buildings!BX131)</f>
        <v>R5.2OECD</v>
      </c>
      <c r="BY131" t="str">
        <f>IF(buildings!BY131="","NULL",buildings!BY131)</f>
        <v>R_MFH_tower</v>
      </c>
      <c r="BZ131" t="str">
        <f>IF(buildings!BZ131="","NULL",buildings!BZ131)</f>
        <v>RC_prefab</v>
      </c>
      <c r="CA131" t="str">
        <f>IF(buildings!CA131="","NULL",buildings!CA131)</f>
        <v>Standard</v>
      </c>
      <c r="CB131" t="str">
        <f>IF(buildings!CB131="","NULL",buildings!CB131)</f>
        <v>modeled/hypothetical/regulations</v>
      </c>
      <c r="CC131" t="str">
        <f>IF(buildings!CC131="","NULL",buildings!CC131)</f>
        <v>RM</v>
      </c>
      <c r="CD131" t="str">
        <f>IF(buildings!CD131="","NULL",buildings!CD131)</f>
        <v>C</v>
      </c>
      <c r="CE131" t="str">
        <f>IF(buildings!CE131="","NULL",buildings!CE131)</f>
        <v>OECD_EU15</v>
      </c>
    </row>
    <row r="132" spans="1:83">
      <c r="A132">
        <f>IF(buildings!A132="","NA",buildings!A132)</f>
        <v>130</v>
      </c>
      <c r="B132" t="str">
        <f>IF(buildings!B132="","NA",buildings!B132)</f>
        <v>Germany</v>
      </c>
      <c r="C132" t="str">
        <f>IF(buildings!C132="","NA",buildings!C132)</f>
        <v>NA</v>
      </c>
      <c r="D132">
        <f>IF(buildings!D132="","NA",buildings!D132)</f>
        <v>1970</v>
      </c>
      <c r="E132">
        <f>IF(buildings!E132="","NA",buildings!E132)</f>
        <v>1991</v>
      </c>
      <c r="F132" t="str">
        <f>IF(buildings!F132="","NA",buildings!F132)</f>
        <v>NA</v>
      </c>
      <c r="G132" t="str">
        <f>IF(buildings!G132="","NA",buildings!G132)</f>
        <v>NA</v>
      </c>
      <c r="H132" t="str">
        <f>IF(buildings!H132="","NA",buildings!H132)</f>
        <v>NA</v>
      </c>
      <c r="I132">
        <f>IF(buildings!I132="","NA",buildings!I132)</f>
        <v>101.7370016</v>
      </c>
      <c r="J132">
        <f>IF(buildings!J132="","NA",buildings!J132)</f>
        <v>6.7824667749999996</v>
      </c>
      <c r="K132" t="str">
        <f>IF(buildings!K132="","NA",buildings!K132)</f>
        <v>NA</v>
      </c>
      <c r="L132" t="str">
        <f>IF(buildings!L132="","NA",buildings!L132)</f>
        <v>NA</v>
      </c>
      <c r="M132">
        <f>IF(buildings!M132="","NA",buildings!M132)</f>
        <v>956.3278153</v>
      </c>
      <c r="N132" t="str">
        <f>IF(buildings!N132="","NA",buildings!N132)</f>
        <v>NA</v>
      </c>
      <c r="O132" t="str">
        <f>IF(buildings!O132="","NA",buildings!O132)</f>
        <v>NA</v>
      </c>
      <c r="P132" t="str">
        <f>IF(buildings!P132="","NA",buildings!P132)</f>
        <v>NA</v>
      </c>
      <c r="Q132">
        <f>IF(buildings!Q132="","NA",buildings!Q132)</f>
        <v>40.694800649999998</v>
      </c>
      <c r="R132" t="str">
        <f>IF(buildings!R132="","NA",buildings!R132)</f>
        <v>NA</v>
      </c>
      <c r="S132" t="str">
        <f>IF(buildings!S132="","NA",buildings!S132)</f>
        <v>NA</v>
      </c>
      <c r="T132" t="str">
        <f>IF(buildings!T132="","NA",buildings!T132)</f>
        <v>NA</v>
      </c>
      <c r="U132" t="str">
        <f>IF(buildings!U132="","NA",buildings!U132)</f>
        <v>NA</v>
      </c>
      <c r="V132">
        <f>IF(buildings!V132="","NA",buildings!V132)</f>
        <v>6.7824667749999996</v>
      </c>
      <c r="W132" t="str">
        <f>IF(buildings!W132="","NA",buildings!W132)</f>
        <v>NA</v>
      </c>
      <c r="X132" t="str">
        <f>IF(buildings!X132="","NA",buildings!X132)</f>
        <v>NA</v>
      </c>
      <c r="Y132" t="str">
        <f>IF(buildings!Y132="","NA",buildings!Y132)</f>
        <v>NA</v>
      </c>
      <c r="Z132" t="str">
        <f>IF(buildings!Z132="","NA",buildings!Z132)</f>
        <v>NA</v>
      </c>
      <c r="AA132" t="str">
        <f>IF(buildings!AA132="","NA",buildings!AA132)</f>
        <v>NA</v>
      </c>
      <c r="AB132" t="str">
        <f>IF(buildings!AB132="","NA",buildings!AB132)</f>
        <v>NA</v>
      </c>
      <c r="AC132" t="str">
        <f>IF(buildings!AC132="","NA",buildings!AC132)</f>
        <v>NA</v>
      </c>
      <c r="AD132" t="str">
        <f>IF(buildings!AD132="","NA",buildings!AD132)</f>
        <v>NA</v>
      </c>
      <c r="AE132" t="str">
        <f>IF(buildings!AE132="","NA",buildings!AE132)</f>
        <v>NA</v>
      </c>
      <c r="AF132" t="str">
        <f>IF(buildings!AF132="","NA",buildings!AF132)</f>
        <v>NA</v>
      </c>
      <c r="AG132" t="str">
        <f>IF(buildings!AG132="","NA",buildings!AG132)</f>
        <v>NA</v>
      </c>
      <c r="AH132" t="str">
        <f>IF(buildings!AH132="","NA",buildings!AH132)</f>
        <v>NA</v>
      </c>
      <c r="AI132" t="str">
        <f>IF(buildings!AI132="","NA",buildings!AI132)</f>
        <v>NA</v>
      </c>
      <c r="AJ132">
        <f>IF(buildings!AJ132="","NA",buildings!AJ132)</f>
        <v>13.564933549999999</v>
      </c>
      <c r="AK132">
        <f>IF(buildings!AK132="","NA",buildings!AK132)</f>
        <v>13.564933549999999</v>
      </c>
      <c r="AL132" t="str">
        <f>IF(buildings!AL132="","NA",buildings!AL132)</f>
        <v>Eighteen floor - multifamily - panel IMI 4</v>
      </c>
      <c r="AM132">
        <f>IF(buildings!AM132="","NA",buildings!AM132)</f>
        <v>18</v>
      </c>
      <c r="AN132" t="str">
        <f>IF(buildings!AN132="","NA",buildings!AN132)</f>
        <v>residential</v>
      </c>
      <c r="AO132" t="str">
        <f>IF(buildings!AO132="","NA",buildings!AO132)</f>
        <v>MFH</v>
      </c>
      <c r="AP132" t="str">
        <f>IF(buildings!AP132="","NA",buildings!AP132)</f>
        <v>NULL</v>
      </c>
      <c r="AQ132" t="str">
        <f>IF(buildings!AQ132="","NA",buildings!AQ132)</f>
        <v>NA</v>
      </c>
      <c r="AR132" t="str">
        <f>IF(buildings!AR132="","NA",buildings!AR132)</f>
        <v>net</v>
      </c>
      <c r="AS132" t="str">
        <f>IF(buildings!AS132="","NA",buildings!AS132)</f>
        <v>Gruhler, Karin; Böhm, Ruth; Deilmann, Clemens; Schiller, Georg</v>
      </c>
      <c r="AT132">
        <f>IF(buildings!AT132="","NA",buildings!AT132)</f>
        <v>2002</v>
      </c>
      <c r="AU132" t="str">
        <f>IF(buildings!AU132="","NA",buildings!AU132)</f>
        <v>Stofflich-energetische Gebäudesteckbriefe - Gebäudevergleiche und Hochrechnungen für Bebauungsstrukturen</v>
      </c>
      <c r="AV132" t="str">
        <f>IF(buildings!AV132="","NA",buildings!AV132)</f>
        <v>IÖR Schriften 38</v>
      </c>
      <c r="AW132" t="str">
        <f>IF(buildings!AW132="","NA",buildings!AW132)</f>
        <v>Copyright Elsevier</v>
      </c>
      <c r="AX132" t="str">
        <f>IF(buildings!AX132="","NA",buildings!AX132)</f>
        <v>NA</v>
      </c>
      <c r="AY132" t="str">
        <f>IF(buildings!AY132="","NA",buildings!AY132)</f>
        <v>http://nbn-resolving.de/urn:nbn:de:0168-ssoar-396855</v>
      </c>
      <c r="AZ132" t="str">
        <f>IF(buildings!AZ132="","NULL",buildings!AZ132)</f>
        <v>for use_type or construction_type: 'standardized using Google translate'</v>
      </c>
      <c r="BA132" t="str">
        <f>IF(buildings!BA132="","NULL",buildings!BA132)</f>
        <v>Recalculated for gross flor area by this table's authors.</v>
      </c>
      <c r="BB132" t="str">
        <f>IF(buildings!BB132="","NULL",buildings!BB132)</f>
        <v>Material categories "Dachdeckungen" (roof cover material) and "Sonst. Stoffe, Schüttungen" (Other materials, fillings) summed into Other category.</v>
      </c>
      <c r="BC132" t="str">
        <f>IF(buildings!BC132="","NULL",buildings!BC132)</f>
        <v>NULL</v>
      </c>
      <c r="BD132" t="str">
        <f>IF(buildings!BD132="","NULL",buildings!BD132)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1970, Urban pop. in 1990, Data: https://www.rug.nl/ggdc/historicaldevelopment/maddison/releases/maddison-project-database-2018. GDP: Data: https://esa.un.org/unpd/wup/Download, Urbanization_rate_2018.xls. Human Development Index: Not collected.</v>
      </c>
      <c r="BE132" t="str">
        <f>IF(buildings!BE132="","NULL",buildings!BE132)</f>
        <v>Heeren and Fishman</v>
      </c>
      <c r="BF132" t="str">
        <f>IF(buildings!BF132="","NULL",buildings!BF132)</f>
        <v>Europe</v>
      </c>
      <c r="BG132" t="str">
        <f>IF(buildings!BG132="","NULL",buildings!BG132)</f>
        <v>Cfb,Dfb</v>
      </c>
      <c r="BH132">
        <f>IF(buildings!BH132="","NULL",buildings!BH132)</f>
        <v>5728</v>
      </c>
      <c r="BI132">
        <f>IF(buildings!BI132="","NULL",buildings!BI132)</f>
        <v>4076.7649999999999</v>
      </c>
      <c r="BJ132">
        <f>IF(buildings!BJ132="","NULL",buildings!BJ132)</f>
        <v>4027.5225</v>
      </c>
      <c r="BK132">
        <f>IF(buildings!BK132="","NULL",buildings!BK132)</f>
        <v>133.82749999999999</v>
      </c>
      <c r="BL132">
        <f>IF(buildings!BL132="","NULL",buildings!BL132)</f>
        <v>194.36999499999999</v>
      </c>
      <c r="BM132">
        <f>IF(buildings!BM132="","NULL",buildings!BM132)</f>
        <v>348297</v>
      </c>
      <c r="BN132">
        <f>IF(buildings!BN132="","NULL",buildings!BN132)</f>
        <v>77783</v>
      </c>
      <c r="BO132" t="str">
        <f>IF(buildings!BO132="","NULL",buildings!BO132)</f>
        <v>NA</v>
      </c>
      <c r="BP132">
        <f>IF(buildings!BP132="","NULL",buildings!BP132)</f>
        <v>79961</v>
      </c>
      <c r="BQ132">
        <f>IF(buildings!BQ132="","NULL",buildings!BQ132)</f>
        <v>0.72299999999999998</v>
      </c>
      <c r="BR132">
        <f>IF(buildings!BR132="","NULL",buildings!BR132)</f>
        <v>0.73099999999999998</v>
      </c>
      <c r="BS132">
        <f>IF(buildings!BS132="","NULL",buildings!BS132)</f>
        <v>16581</v>
      </c>
      <c r="BT132">
        <f>IF(buildings!BT132="","NULL",buildings!BT132)</f>
        <v>26568</v>
      </c>
      <c r="BU132" t="str">
        <f>IF(buildings!BU132="","NULL",buildings!BU132)</f>
        <v>NULL</v>
      </c>
      <c r="BV132" t="str">
        <f>IF(buildings!BV132="","NULL",buildings!BV132)</f>
        <v>NULL</v>
      </c>
      <c r="BW132" t="str">
        <f>IF(buildings!BW132="","NULL",buildings!BW132)</f>
        <v>R32EU15</v>
      </c>
      <c r="BX132" t="str">
        <f>IF(buildings!BX132="","NULL",buildings!BX132)</f>
        <v>R5.2OECD</v>
      </c>
      <c r="BY132" t="str">
        <f>IF(buildings!BY132="","NULL",buildings!BY132)</f>
        <v>R_MFH_tower</v>
      </c>
      <c r="BZ132" t="str">
        <f>IF(buildings!BZ132="","NULL",buildings!BZ132)</f>
        <v>RC_prefab</v>
      </c>
      <c r="CA132" t="str">
        <f>IF(buildings!CA132="","NULL",buildings!CA132)</f>
        <v>Standard</v>
      </c>
      <c r="CB132" t="str">
        <f>IF(buildings!CB132="","NULL",buildings!CB132)</f>
        <v>modeled/hypothetical/regulations</v>
      </c>
      <c r="CC132" t="str">
        <f>IF(buildings!CC132="","NULL",buildings!CC132)</f>
        <v>RM</v>
      </c>
      <c r="CD132" t="str">
        <f>IF(buildings!CD132="","NULL",buildings!CD132)</f>
        <v>C</v>
      </c>
      <c r="CE132" t="str">
        <f>IF(buildings!CE132="","NULL",buildings!CE132)</f>
        <v>OECD_EU15</v>
      </c>
    </row>
    <row r="133" spans="1:83">
      <c r="A133">
        <f>IF(buildings!A133="","NA",buildings!A133)</f>
        <v>131</v>
      </c>
      <c r="B133" t="str">
        <f>IF(buildings!B133="","NA",buildings!B133)</f>
        <v>Germany</v>
      </c>
      <c r="C133" t="str">
        <f>IF(buildings!C133="","NA",buildings!C133)</f>
        <v>NA</v>
      </c>
      <c r="D133">
        <f>IF(buildings!D133="","NA",buildings!D133)</f>
        <v>1990</v>
      </c>
      <c r="E133">
        <f>IF(buildings!E133="","NA",buildings!E133)</f>
        <v>2011</v>
      </c>
      <c r="F133" t="str">
        <f>IF(buildings!F133="","NA",buildings!F133)</f>
        <v>NA</v>
      </c>
      <c r="G133" t="str">
        <f>IF(buildings!G133="","NA",buildings!G133)</f>
        <v>NA</v>
      </c>
      <c r="H133" t="str">
        <f>IF(buildings!H133="","NA",buildings!H133)</f>
        <v>NA</v>
      </c>
      <c r="I133">
        <f>IF(buildings!I133="","NA",buildings!I133)</f>
        <v>67.142857140000004</v>
      </c>
      <c r="J133">
        <f>IF(buildings!J133="","NA",buildings!J133)</f>
        <v>10.329670330000001</v>
      </c>
      <c r="K133" t="str">
        <f>IF(buildings!K133="","NA",buildings!K133)</f>
        <v>NA</v>
      </c>
      <c r="L133" t="str">
        <f>IF(buildings!L133="","NA",buildings!L133)</f>
        <v>NA</v>
      </c>
      <c r="M133">
        <f>IF(buildings!M133="","NA",buildings!M133)</f>
        <v>542.30769229999999</v>
      </c>
      <c r="N133" t="str">
        <f>IF(buildings!N133="","NA",buildings!N133)</f>
        <v>NA</v>
      </c>
      <c r="O133" t="str">
        <f>IF(buildings!O133="","NA",buildings!O133)</f>
        <v>NA</v>
      </c>
      <c r="P133">
        <f>IF(buildings!P133="","NA",buildings!P133)</f>
        <v>377.03296699999999</v>
      </c>
      <c r="Q133">
        <f>IF(buildings!Q133="","NA",buildings!Q133)</f>
        <v>123.95604400000001</v>
      </c>
      <c r="R133" t="str">
        <f>IF(buildings!R133="","NA",buildings!R133)</f>
        <v>NA</v>
      </c>
      <c r="S133" t="str">
        <f>IF(buildings!S133="","NA",buildings!S133)</f>
        <v>NA</v>
      </c>
      <c r="T133" t="str">
        <f>IF(buildings!T133="","NA",buildings!T133)</f>
        <v>NA</v>
      </c>
      <c r="U133" t="str">
        <f>IF(buildings!U133="","NA",buildings!U133)</f>
        <v>NA</v>
      </c>
      <c r="V133">
        <f>IF(buildings!V133="","NA",buildings!V133)</f>
        <v>5.1648351650000004</v>
      </c>
      <c r="W133" t="str">
        <f>IF(buildings!W133="","NA",buildings!W133)</f>
        <v>NA</v>
      </c>
      <c r="X133" t="str">
        <f>IF(buildings!X133="","NA",buildings!X133)</f>
        <v>NA</v>
      </c>
      <c r="Y133" t="str">
        <f>IF(buildings!Y133="","NA",buildings!Y133)</f>
        <v>NA</v>
      </c>
      <c r="Z133" t="str">
        <f>IF(buildings!Z133="","NA",buildings!Z133)</f>
        <v>NA</v>
      </c>
      <c r="AA133" t="str">
        <f>IF(buildings!AA133="","NA",buildings!AA133)</f>
        <v>NA</v>
      </c>
      <c r="AB133" t="str">
        <f>IF(buildings!AB133="","NA",buildings!AB133)</f>
        <v>NA</v>
      </c>
      <c r="AC133" t="str">
        <f>IF(buildings!AC133="","NA",buildings!AC133)</f>
        <v>NA</v>
      </c>
      <c r="AD133" t="str">
        <f>IF(buildings!AD133="","NA",buildings!AD133)</f>
        <v>NA</v>
      </c>
      <c r="AE133" t="str">
        <f>IF(buildings!AE133="","NA",buildings!AE133)</f>
        <v>NA</v>
      </c>
      <c r="AF133" t="str">
        <f>IF(buildings!AF133="","NA",buildings!AF133)</f>
        <v>NA</v>
      </c>
      <c r="AG133" t="str">
        <f>IF(buildings!AG133="","NA",buildings!AG133)</f>
        <v>NA</v>
      </c>
      <c r="AH133" t="str">
        <f>IF(buildings!AH133="","NA",buildings!AH133)</f>
        <v>NA</v>
      </c>
      <c r="AI133" t="str">
        <f>IF(buildings!AI133="","NA",buildings!AI133)</f>
        <v>NA</v>
      </c>
      <c r="AJ133">
        <f>IF(buildings!AJ133="","NA",buildings!AJ133)</f>
        <v>5.1648351650000004</v>
      </c>
      <c r="AK133">
        <f>IF(buildings!AK133="","NA",buildings!AK133)</f>
        <v>56.813186809999998</v>
      </c>
      <c r="AL133" t="str">
        <f>IF(buildings!AL133="","NA",buildings!AL133)</f>
        <v>Three floor - multifamily - brick GWB</v>
      </c>
      <c r="AM133">
        <f>IF(buildings!AM133="","NA",buildings!AM133)</f>
        <v>3</v>
      </c>
      <c r="AN133" t="str">
        <f>IF(buildings!AN133="","NA",buildings!AN133)</f>
        <v>residential</v>
      </c>
      <c r="AO133" t="str">
        <f>IF(buildings!AO133="","NA",buildings!AO133)</f>
        <v>MFH</v>
      </c>
      <c r="AP133" t="str">
        <f>IF(buildings!AP133="","NA",buildings!AP133)</f>
        <v>NULL</v>
      </c>
      <c r="AQ133" t="str">
        <f>IF(buildings!AQ133="","NA",buildings!AQ133)</f>
        <v>NA</v>
      </c>
      <c r="AR133" t="str">
        <f>IF(buildings!AR133="","NA",buildings!AR133)</f>
        <v>net</v>
      </c>
      <c r="AS133" t="str">
        <f>IF(buildings!AS133="","NA",buildings!AS133)</f>
        <v>Gruhler, Karin; Böhm, Ruth; Deilmann, Clemens; Schiller, Georg</v>
      </c>
      <c r="AT133">
        <f>IF(buildings!AT133="","NA",buildings!AT133)</f>
        <v>2002</v>
      </c>
      <c r="AU133" t="str">
        <f>IF(buildings!AU133="","NA",buildings!AU133)</f>
        <v>Stofflich-energetische Gebäudesteckbriefe - Gebäudevergleiche und Hochrechnungen für Bebauungsstrukturen</v>
      </c>
      <c r="AV133" t="str">
        <f>IF(buildings!AV133="","NA",buildings!AV133)</f>
        <v>IÖR Schriften 38</v>
      </c>
      <c r="AW133" t="str">
        <f>IF(buildings!AW133="","NA",buildings!AW133)</f>
        <v>Copyright Elsevier</v>
      </c>
      <c r="AX133" t="str">
        <f>IF(buildings!AX133="","NA",buildings!AX133)</f>
        <v>NA</v>
      </c>
      <c r="AY133" t="str">
        <f>IF(buildings!AY133="","NA",buildings!AY133)</f>
        <v>http://nbn-resolving.de/urn:nbn:de:0168-ssoar-396855</v>
      </c>
      <c r="AZ133" t="str">
        <f>IF(buildings!AZ133="","NULL",buildings!AZ133)</f>
        <v>for use_type or construction_type: 'standardized using Google translate'</v>
      </c>
      <c r="BA133" t="str">
        <f>IF(buildings!BA133="","NULL",buildings!BA133)</f>
        <v>Recalculated for gross flor area by this table's authors.</v>
      </c>
      <c r="BB133" t="str">
        <f>IF(buildings!BB133="","NULL",buildings!BB133)</f>
        <v>Material categories "Dachdeckungen" (roof cover material) and "Sonst. Stoffe, Schüttungen" (Other materials, fillings) summed into Other category.</v>
      </c>
      <c r="BC133" t="str">
        <f>IF(buildings!BC133="","NULL",buildings!BC133)</f>
        <v>Construction period assuming "post1990" is a 20 year period.</v>
      </c>
      <c r="BD133" t="str">
        <f>IF(buildings!BD133="","NULL",buildings!BD133)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v>
      </c>
      <c r="BE133" t="str">
        <f>IF(buildings!BE133="","NULL",buildings!BE133)</f>
        <v>Heeren and Fishman</v>
      </c>
      <c r="BF133" t="str">
        <f>IF(buildings!BF133="","NULL",buildings!BF133)</f>
        <v>Europe</v>
      </c>
      <c r="BG133" t="str">
        <f>IF(buildings!BG133="","NULL",buildings!BG133)</f>
        <v>Cfb,Dfb</v>
      </c>
      <c r="BH133">
        <f>IF(buildings!BH133="","NULL",buildings!BH133)</f>
        <v>5728</v>
      </c>
      <c r="BI133">
        <f>IF(buildings!BI133="","NULL",buildings!BI133)</f>
        <v>3627.84</v>
      </c>
      <c r="BJ133">
        <f>IF(buildings!BJ133="","NULL",buildings!BJ133)</f>
        <v>3576.875</v>
      </c>
      <c r="BK133">
        <f>IF(buildings!BK133="","NULL",buildings!BK133)</f>
        <v>183.875</v>
      </c>
      <c r="BL133">
        <f>IF(buildings!BL133="","NULL",buildings!BL133)</f>
        <v>192.70500250000001</v>
      </c>
      <c r="BM133">
        <f>IF(buildings!BM133="","NULL",buildings!BM133)</f>
        <v>348672</v>
      </c>
      <c r="BN133">
        <f>IF(buildings!BN133="","NULL",buildings!BN133)</f>
        <v>79380</v>
      </c>
      <c r="BO133" t="str">
        <f>IF(buildings!BO133="","NULL",buildings!BO133)</f>
        <v>NA</v>
      </c>
      <c r="BP133">
        <f>IF(buildings!BP133="","NULL",buildings!BP133)</f>
        <v>81482</v>
      </c>
      <c r="BQ133">
        <f>IF(buildings!BQ133="","NULL",buildings!BQ133)</f>
        <v>0.73099999999999998</v>
      </c>
      <c r="BR133">
        <f>IF(buildings!BR133="","NULL",buildings!BR133)</f>
        <v>0.77</v>
      </c>
      <c r="BS133">
        <f>IF(buildings!BS133="","NULL",buildings!BS133)</f>
        <v>25054</v>
      </c>
      <c r="BT133">
        <f>IF(buildings!BT133="","NULL",buildings!BT133)</f>
        <v>43189</v>
      </c>
      <c r="BU133" t="str">
        <f>IF(buildings!BU133="","NULL",buildings!BU133)</f>
        <v>NULL</v>
      </c>
      <c r="BV133" t="str">
        <f>IF(buildings!BV133="","NULL",buildings!BV133)</f>
        <v>NULL</v>
      </c>
      <c r="BW133" t="str">
        <f>IF(buildings!BW133="","NULL",buildings!BW133)</f>
        <v>R32EU15</v>
      </c>
      <c r="BX133" t="str">
        <f>IF(buildings!BX133="","NULL",buildings!BX133)</f>
        <v>R5.2OECD</v>
      </c>
      <c r="BY133" t="str">
        <f>IF(buildings!BY133="","NULL",buildings!BY133)</f>
        <v>R_MFH_low</v>
      </c>
      <c r="BZ133" t="str">
        <f>IF(buildings!BZ133="","NULL",buildings!BZ133)</f>
        <v>M_brick</v>
      </c>
      <c r="CA133" t="str">
        <f>IF(buildings!CA133="","NULL",buildings!CA133)</f>
        <v>Standard</v>
      </c>
      <c r="CB133" t="str">
        <f>IF(buildings!CB133="","NULL",buildings!CB133)</f>
        <v>modeled/hypothetical/regulations</v>
      </c>
      <c r="CC133" t="str">
        <f>IF(buildings!CC133="","NULL",buildings!CC133)</f>
        <v>RM</v>
      </c>
      <c r="CD133" t="str">
        <f>IF(buildings!CD133="","NULL",buildings!CD133)</f>
        <v>M</v>
      </c>
      <c r="CE133" t="str">
        <f>IF(buildings!CE133="","NULL",buildings!CE133)</f>
        <v>OECD_EU15</v>
      </c>
    </row>
    <row r="134" spans="1:83">
      <c r="A134">
        <f>IF(buildings!A134="","NA",buildings!A134)</f>
        <v>132</v>
      </c>
      <c r="B134" t="str">
        <f>IF(buildings!B134="","NA",buildings!B134)</f>
        <v>Germany</v>
      </c>
      <c r="C134" t="str">
        <f>IF(buildings!C134="","NA",buildings!C134)</f>
        <v>NA</v>
      </c>
      <c r="D134" t="str">
        <f>IF(buildings!D134="","NA",buildings!D134)</f>
        <v>NA</v>
      </c>
      <c r="E134">
        <f>IF(buildings!E134="","NA",buildings!E134)</f>
        <v>1919</v>
      </c>
      <c r="F134" t="str">
        <f>IF(buildings!F134="","NA",buildings!F134)</f>
        <v>NA</v>
      </c>
      <c r="G134" t="str">
        <f>IF(buildings!G134="","NA",buildings!G134)</f>
        <v>NA</v>
      </c>
      <c r="H134" t="str">
        <f>IF(buildings!H134="","NA",buildings!H134)</f>
        <v>NA</v>
      </c>
      <c r="I134">
        <f>IF(buildings!I134="","NA",buildings!I134)</f>
        <v>2</v>
      </c>
      <c r="J134">
        <f>IF(buildings!J134="","NA",buildings!J134)</f>
        <v>98</v>
      </c>
      <c r="K134" t="str">
        <f>IF(buildings!K134="","NA",buildings!K134)</f>
        <v>NA</v>
      </c>
      <c r="L134" t="str">
        <f>IF(buildings!L134="","NA",buildings!L134)</f>
        <v>NA</v>
      </c>
      <c r="M134">
        <f>IF(buildings!M134="","NA",buildings!M134)</f>
        <v>161</v>
      </c>
      <c r="N134" t="str">
        <f>IF(buildings!N134="","NA",buildings!N134)</f>
        <v>NA</v>
      </c>
      <c r="O134" t="str">
        <f>IF(buildings!O134="","NA",buildings!O134)</f>
        <v>NA</v>
      </c>
      <c r="P134">
        <f>IF(buildings!P134="","NA",buildings!P134)</f>
        <v>1470</v>
      </c>
      <c r="Q134" t="str">
        <f>IF(buildings!Q134="","NA",buildings!Q134)</f>
        <v>NA</v>
      </c>
      <c r="R134">
        <f>IF(buildings!R134="","NA",buildings!R134)</f>
        <v>390</v>
      </c>
      <c r="S134">
        <f>IF(buildings!S134="","NA",buildings!S134)</f>
        <v>664</v>
      </c>
      <c r="T134" t="str">
        <f>IF(buildings!T134="","NA",buildings!T134)</f>
        <v>NA</v>
      </c>
      <c r="U134" t="str">
        <f>IF(buildings!U134="","NA",buildings!U134)</f>
        <v>NA</v>
      </c>
      <c r="V134" t="str">
        <f>IF(buildings!V134="","NA",buildings!V134)</f>
        <v>NA</v>
      </c>
      <c r="W134" t="str">
        <f>IF(buildings!W134="","NA",buildings!W134)</f>
        <v>NA</v>
      </c>
      <c r="X134" t="str">
        <f>IF(buildings!X134="","NA",buildings!X134)</f>
        <v>NA</v>
      </c>
      <c r="Y134" t="str">
        <f>IF(buildings!Y134="","NA",buildings!Y134)</f>
        <v>NA</v>
      </c>
      <c r="Z134" t="str">
        <f>IF(buildings!Z134="","NA",buildings!Z134)</f>
        <v>NA</v>
      </c>
      <c r="AA134" t="str">
        <f>IF(buildings!AA134="","NA",buildings!AA134)</f>
        <v>NA</v>
      </c>
      <c r="AB134" t="str">
        <f>IF(buildings!AB134="","NA",buildings!AB134)</f>
        <v>NA</v>
      </c>
      <c r="AC134" t="str">
        <f>IF(buildings!AC134="","NA",buildings!AC134)</f>
        <v>NA</v>
      </c>
      <c r="AD134" t="str">
        <f>IF(buildings!AD134="","NA",buildings!AD134)</f>
        <v>NA</v>
      </c>
      <c r="AE134" t="str">
        <f>IF(buildings!AE134="","NA",buildings!AE134)</f>
        <v>NA</v>
      </c>
      <c r="AF134" t="str">
        <f>IF(buildings!AF134="","NA",buildings!AF134)</f>
        <v>NA</v>
      </c>
      <c r="AG134" t="str">
        <f>IF(buildings!AG134="","NA",buildings!AG134)</f>
        <v>NA</v>
      </c>
      <c r="AH134" t="str">
        <f>IF(buildings!AH134="","NA",buildings!AH134)</f>
        <v>NA</v>
      </c>
      <c r="AI134" t="str">
        <f>IF(buildings!AI134="","NA",buildings!AI134)</f>
        <v>NA</v>
      </c>
      <c r="AJ134">
        <f>IF(buildings!AJ134="","NA",buildings!AJ134)</f>
        <v>12</v>
      </c>
      <c r="AK134">
        <f>IF(buildings!AK134="","NA",buildings!AK134)</f>
        <v>16</v>
      </c>
      <c r="AL134" t="str">
        <f>IF(buildings!AL134="","NA",buildings!AL134)</f>
        <v>MFH</v>
      </c>
      <c r="AM134" t="str">
        <f>IF(buildings!AM134="","NA",buildings!AM134)</f>
        <v>NA</v>
      </c>
      <c r="AN134" t="str">
        <f>IF(buildings!AN134="","NA",buildings!AN134)</f>
        <v>residential</v>
      </c>
      <c r="AO134" t="str">
        <f>IF(buildings!AO134="","NA",buildings!AO134)</f>
        <v>MFH</v>
      </c>
      <c r="AP134" t="str">
        <f>IF(buildings!AP134="","NA",buildings!AP134)</f>
        <v>NULL</v>
      </c>
      <c r="AQ134" t="str">
        <f>IF(buildings!AQ134="","NA",buildings!AQ134)</f>
        <v>NA</v>
      </c>
      <c r="AR134" t="str">
        <f>IF(buildings!AR134="","NA",buildings!AR134)</f>
        <v>gross</v>
      </c>
      <c r="AS134" t="str">
        <f>IF(buildings!AS134="","NA",buildings!AS134)</f>
        <v>Ortlepp, Regine; Gruhler, Karin; Schiller, Georg</v>
      </c>
      <c r="AT134">
        <f>IF(buildings!AT134="","NA",buildings!AT134)</f>
        <v>2018</v>
      </c>
      <c r="AU134" t="str">
        <f>IF(buildings!AU134="","NA",buildings!AU134)</f>
        <v>Materials in Germany's domestic building stock: calculation model and uncertainties</v>
      </c>
      <c r="AV134" t="str">
        <f>IF(buildings!AV134="","NA",buildings!AV134)</f>
        <v>Building Research &amp; Information</v>
      </c>
      <c r="AW134" t="str">
        <f>IF(buildings!AW134="","NA",buildings!AW134)</f>
        <v>Copyright Elsevier</v>
      </c>
      <c r="AX134" t="str">
        <f>IF(buildings!AX134="","NA",buildings!AX134)</f>
        <v>10.1080/09613218.2016.1264121</v>
      </c>
      <c r="AY134" t="str">
        <f>IF(buildings!AY134="","NA",buildings!AY134)</f>
        <v>https://doi.org/10.1080/09613218.2016.1264121</v>
      </c>
      <c r="AZ134" t="str">
        <f>IF(buildings!AZ134="","NULL",buildings!AZ134)</f>
        <v>for use_type or construction_type: 'Half-timber, brick, quarry-stone wall'</v>
      </c>
      <c r="BA134" t="str">
        <f>IF(buildings!BA134="","NULL",buildings!BA134)</f>
        <v>NULL</v>
      </c>
      <c r="BB134" t="str">
        <f>IF(buildings!BB134="","NULL",buildings!BB134)</f>
        <v>Roof covering is other</v>
      </c>
      <c r="BC134" t="str">
        <f>IF(buildings!BC134="","NULL",buildings!BC134)</f>
        <v>Table 2. Material composition indicators (MCIs) for MFH building types differentiated according to product groups in tons per m² floor space and tons per m³ gross volume (authors’ own calculation)</v>
      </c>
      <c r="BD134" t="str">
        <f>IF(buildings!BD134="","NULL",buildings!BD134)</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1871,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Pre-1919, Data: https://esa.un.org/unpd/wup/Download, Urbanization_rate_2018.xls. Human Development Index: Not collected.</v>
      </c>
      <c r="BE134" t="str">
        <f>IF(buildings!BE134="","NULL",buildings!BE134)</f>
        <v>Heeren and Fishman</v>
      </c>
      <c r="BF134" t="str">
        <f>IF(buildings!BF134="","NULL",buildings!BF134)</f>
        <v>Europe</v>
      </c>
      <c r="BG134" t="str">
        <f>IF(buildings!BG134="","NULL",buildings!BG134)</f>
        <v>Cfb,Dfb</v>
      </c>
      <c r="BH134">
        <f>IF(buildings!BH134="","NULL",buildings!BH134)</f>
        <v>5728</v>
      </c>
      <c r="BI134" t="str">
        <f>IF(buildings!BI134="","NULL",buildings!BI134)</f>
        <v>NA</v>
      </c>
      <c r="BJ134">
        <f>IF(buildings!BJ134="","NULL",buildings!BJ134)</f>
        <v>3652.4549999999999</v>
      </c>
      <c r="BK134" t="str">
        <f>IF(buildings!BK134="","NULL",buildings!BK134)</f>
        <v>NA</v>
      </c>
      <c r="BL134">
        <f>IF(buildings!BL134="","NULL",buildings!BL134)</f>
        <v>128.64750749999999</v>
      </c>
      <c r="BM134">
        <f>IF(buildings!BM134="","NULL",buildings!BM134)</f>
        <v>533211</v>
      </c>
      <c r="BN134" t="str">
        <f>IF(buildings!BN134="","NULL",buildings!BN134)</f>
        <v>NA</v>
      </c>
      <c r="BO134" t="str">
        <f>IF(buildings!BO134="","NULL",buildings!BO134)</f>
        <v>Pre-1919</v>
      </c>
      <c r="BP134">
        <f>IF(buildings!BP134="","NULL",buildings!BP134)</f>
        <v>60547</v>
      </c>
      <c r="BQ134" t="str">
        <f>IF(buildings!BQ134="","NULL",buildings!BQ134)</f>
        <v>NA</v>
      </c>
      <c r="BR134">
        <f>IF(buildings!BR134="","NULL",buildings!BR134)</f>
        <v>0.67900000000000005</v>
      </c>
      <c r="BS134" t="str">
        <f>IF(buildings!BS134="","NULL",buildings!BS134)</f>
        <v>NA</v>
      </c>
      <c r="BT134">
        <f>IF(buildings!BT134="","NULL",buildings!BT134)</f>
        <v>3561</v>
      </c>
      <c r="BU134" t="str">
        <f>IF(buildings!BU134="","NULL",buildings!BU134)</f>
        <v>NULL</v>
      </c>
      <c r="BV134" t="str">
        <f>IF(buildings!BV134="","NULL",buildings!BV134)</f>
        <v>NULL</v>
      </c>
      <c r="BW134" t="str">
        <f>IF(buildings!BW134="","NULL",buildings!BW134)</f>
        <v>R32EU15</v>
      </c>
      <c r="BX134" t="str">
        <f>IF(buildings!BX134="","NULL",buildings!BX134)</f>
        <v>R5.2OECD</v>
      </c>
      <c r="BY134" t="str">
        <f>IF(buildings!BY134="","NULL",buildings!BY134)</f>
        <v>R_MFH_unspecified</v>
      </c>
      <c r="BZ134" t="str">
        <f>IF(buildings!BZ134="","NULL",buildings!BZ134)</f>
        <v>M_brick</v>
      </c>
      <c r="CA134" t="str">
        <f>IF(buildings!CA134="","NULL",buildings!CA134)</f>
        <v>Standard</v>
      </c>
      <c r="CB134" t="str">
        <f>IF(buildings!CB134="","NULL",buildings!CB134)</f>
        <v>real-world single case study</v>
      </c>
      <c r="CC134" t="str">
        <f>IF(buildings!CC134="","NULL",buildings!CC134)</f>
        <v>RM</v>
      </c>
      <c r="CD134" t="str">
        <f>IF(buildings!CD134="","NULL",buildings!CD134)</f>
        <v>M</v>
      </c>
      <c r="CE134" t="str">
        <f>IF(buildings!CE134="","NULL",buildings!CE134)</f>
        <v>OECD_EU15</v>
      </c>
    </row>
    <row r="135" spans="1:83">
      <c r="A135">
        <f>IF(buildings!A135="","NA",buildings!A135)</f>
        <v>133</v>
      </c>
      <c r="B135" t="str">
        <f>IF(buildings!B135="","NA",buildings!B135)</f>
        <v>Germany</v>
      </c>
      <c r="C135" t="str">
        <f>IF(buildings!C135="","NA",buildings!C135)</f>
        <v>NA</v>
      </c>
      <c r="D135">
        <f>IF(buildings!D135="","NA",buildings!D135)</f>
        <v>1919</v>
      </c>
      <c r="E135">
        <f>IF(buildings!E135="","NA",buildings!E135)</f>
        <v>1949</v>
      </c>
      <c r="F135" t="str">
        <f>IF(buildings!F135="","NA",buildings!F135)</f>
        <v>NA</v>
      </c>
      <c r="G135" t="str">
        <f>IF(buildings!G135="","NA",buildings!G135)</f>
        <v>NA</v>
      </c>
      <c r="H135" t="str">
        <f>IF(buildings!H135="","NA",buildings!H135)</f>
        <v>NA</v>
      </c>
      <c r="I135">
        <f>IF(buildings!I135="","NA",buildings!I135)</f>
        <v>67</v>
      </c>
      <c r="J135">
        <f>IF(buildings!J135="","NA",buildings!J135)</f>
        <v>30</v>
      </c>
      <c r="K135" t="str">
        <f>IF(buildings!K135="","NA",buildings!K135)</f>
        <v>NA</v>
      </c>
      <c r="L135" t="str">
        <f>IF(buildings!L135="","NA",buildings!L135)</f>
        <v>NA</v>
      </c>
      <c r="M135">
        <f>IF(buildings!M135="","NA",buildings!M135)</f>
        <v>389</v>
      </c>
      <c r="N135" t="str">
        <f>IF(buildings!N135="","NA",buildings!N135)</f>
        <v>NA</v>
      </c>
      <c r="O135" t="str">
        <f>IF(buildings!O135="","NA",buildings!O135)</f>
        <v>NA</v>
      </c>
      <c r="P135">
        <f>IF(buildings!P135="","NA",buildings!P135)</f>
        <v>1219</v>
      </c>
      <c r="Q135" t="str">
        <f>IF(buildings!Q135="","NA",buildings!Q135)</f>
        <v>NA</v>
      </c>
      <c r="R135">
        <f>IF(buildings!R135="","NA",buildings!R135)</f>
        <v>379</v>
      </c>
      <c r="S135">
        <f>IF(buildings!S135="","NA",buildings!S135)</f>
        <v>639</v>
      </c>
      <c r="T135" t="str">
        <f>IF(buildings!T135="","NA",buildings!T135)</f>
        <v>NA</v>
      </c>
      <c r="U135" t="str">
        <f>IF(buildings!U135="","NA",buildings!U135)</f>
        <v>NA</v>
      </c>
      <c r="V135" t="str">
        <f>IF(buildings!V135="","NA",buildings!V135)</f>
        <v>NA</v>
      </c>
      <c r="W135" t="str">
        <f>IF(buildings!W135="","NA",buildings!W135)</f>
        <v>NA</v>
      </c>
      <c r="X135" t="str">
        <f>IF(buildings!X135="","NA",buildings!X135)</f>
        <v>NA</v>
      </c>
      <c r="Y135" t="str">
        <f>IF(buildings!Y135="","NA",buildings!Y135)</f>
        <v>NA</v>
      </c>
      <c r="Z135" t="str">
        <f>IF(buildings!Z135="","NA",buildings!Z135)</f>
        <v>NA</v>
      </c>
      <c r="AA135" t="str">
        <f>IF(buildings!AA135="","NA",buildings!AA135)</f>
        <v>NA</v>
      </c>
      <c r="AB135" t="str">
        <f>IF(buildings!AB135="","NA",buildings!AB135)</f>
        <v>NA</v>
      </c>
      <c r="AC135" t="str">
        <f>IF(buildings!AC135="","NA",buildings!AC135)</f>
        <v>NA</v>
      </c>
      <c r="AD135" t="str">
        <f>IF(buildings!AD135="","NA",buildings!AD135)</f>
        <v>NA</v>
      </c>
      <c r="AE135" t="str">
        <f>IF(buildings!AE135="","NA",buildings!AE135)</f>
        <v>NA</v>
      </c>
      <c r="AF135" t="str">
        <f>IF(buildings!AF135="","NA",buildings!AF135)</f>
        <v>NA</v>
      </c>
      <c r="AG135" t="str">
        <f>IF(buildings!AG135="","NA",buildings!AG135)</f>
        <v>NA</v>
      </c>
      <c r="AH135" t="str">
        <f>IF(buildings!AH135="","NA",buildings!AH135)</f>
        <v>NA</v>
      </c>
      <c r="AI135" t="str">
        <f>IF(buildings!AI135="","NA",buildings!AI135)</f>
        <v>NA</v>
      </c>
      <c r="AJ135">
        <f>IF(buildings!AJ135="","NA",buildings!AJ135)</f>
        <v>7</v>
      </c>
      <c r="AK135">
        <f>IF(buildings!AK135="","NA",buildings!AK135)</f>
        <v>9</v>
      </c>
      <c r="AL135" t="str">
        <f>IF(buildings!AL135="","NA",buildings!AL135)</f>
        <v>MFH</v>
      </c>
      <c r="AM135" t="str">
        <f>IF(buildings!AM135="","NA",buildings!AM135)</f>
        <v>NA</v>
      </c>
      <c r="AN135" t="str">
        <f>IF(buildings!AN135="","NA",buildings!AN135)</f>
        <v>residential</v>
      </c>
      <c r="AO135" t="str">
        <f>IF(buildings!AO135="","NA",buildings!AO135)</f>
        <v>MFH</v>
      </c>
      <c r="AP135" t="str">
        <f>IF(buildings!AP135="","NA",buildings!AP135)</f>
        <v>NULL</v>
      </c>
      <c r="AQ135" t="str">
        <f>IF(buildings!AQ135="","NA",buildings!AQ135)</f>
        <v>NA</v>
      </c>
      <c r="AR135" t="str">
        <f>IF(buildings!AR135="","NA",buildings!AR135)</f>
        <v>gross</v>
      </c>
      <c r="AS135" t="str">
        <f>IF(buildings!AS135="","NA",buildings!AS135)</f>
        <v>Ortlepp, Regine; Gruhler, Karin; Schiller, Georg</v>
      </c>
      <c r="AT135">
        <f>IF(buildings!AT135="","NA",buildings!AT135)</f>
        <v>2018</v>
      </c>
      <c r="AU135" t="str">
        <f>IF(buildings!AU135="","NA",buildings!AU135)</f>
        <v>Materials in Germany's domestic building stock: calculation model and uncertainties</v>
      </c>
      <c r="AV135" t="str">
        <f>IF(buildings!AV135="","NA",buildings!AV135)</f>
        <v>Building Research &amp; Information</v>
      </c>
      <c r="AW135" t="str">
        <f>IF(buildings!AW135="","NA",buildings!AW135)</f>
        <v>Copyright Elsevier</v>
      </c>
      <c r="AX135" t="str">
        <f>IF(buildings!AX135="","NA",buildings!AX135)</f>
        <v>10.1080/09613218.2016.1264121</v>
      </c>
      <c r="AY135" t="str">
        <f>IF(buildings!AY135="","NA",buildings!AY135)</f>
        <v>https://doi.org/10.1080/09613218.2016.1264121</v>
      </c>
      <c r="AZ135" t="str">
        <f>IF(buildings!AZ135="","NULL",buildings!AZ135)</f>
        <v>for use_type or construction_type: 'Brick'</v>
      </c>
      <c r="BA135" t="str">
        <f>IF(buildings!BA135="","NULL",buildings!BA135)</f>
        <v>NULL</v>
      </c>
      <c r="BB135" t="str">
        <f>IF(buildings!BB135="","NULL",buildings!BB135)</f>
        <v>Roof covering is other</v>
      </c>
      <c r="BC135" t="str">
        <f>IF(buildings!BC135="","NULL",buildings!BC135)</f>
        <v>Table 2. Material composition indicators (MCIs) for MFH building types differentiated according to product groups in tons per m² floor space and tons per m³ gross volume (authors’ own calculation)</v>
      </c>
      <c r="BD135" t="str">
        <f>IF(buildings!BD135="","NULL",buildings!BD135)</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Land area in 1919,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35" t="str">
        <f>IF(buildings!BE135="","NULL",buildings!BE135)</f>
        <v>Heeren and Fishman</v>
      </c>
      <c r="BF135" t="str">
        <f>IF(buildings!BF135="","NULL",buildings!BF135)</f>
        <v>Europe</v>
      </c>
      <c r="BG135" t="str">
        <f>IF(buildings!BG135="","NULL",buildings!BG135)</f>
        <v>Cfb,Dfb</v>
      </c>
      <c r="BH135">
        <f>IF(buildings!BH135="","NULL",buildings!BH135)</f>
        <v>5728</v>
      </c>
      <c r="BI135" t="str">
        <f>IF(buildings!BI135="","NULL",buildings!BI135)</f>
        <v>NA</v>
      </c>
      <c r="BJ135">
        <f>IF(buildings!BJ135="","NULL",buildings!BJ135)</f>
        <v>3652.4549999999999</v>
      </c>
      <c r="BK135" t="str">
        <f>IF(buildings!BK135="","NULL",buildings!BK135)</f>
        <v>NA</v>
      </c>
      <c r="BL135">
        <f>IF(buildings!BL135="","NULL",buildings!BL135)</f>
        <v>128.64750749999999</v>
      </c>
      <c r="BM135">
        <f>IF(buildings!BM135="","NULL",buildings!BM135)</f>
        <v>465954</v>
      </c>
      <c r="BN135">
        <f>IF(buildings!BN135="","NULL",buildings!BN135)</f>
        <v>60547</v>
      </c>
      <c r="BO135" t="str">
        <f>IF(buildings!BO135="","NULL",buildings!BO135)</f>
        <v>NA</v>
      </c>
      <c r="BP135">
        <f>IF(buildings!BP135="","NULL",buildings!BP135)</f>
        <v>67991</v>
      </c>
      <c r="BQ135" t="str">
        <f>IF(buildings!BQ135="","NULL",buildings!BQ135)</f>
        <v>NA</v>
      </c>
      <c r="BR135">
        <f>IF(buildings!BR135="","NULL",buildings!BR135)</f>
        <v>0.67900000000000005</v>
      </c>
      <c r="BS135">
        <f>IF(buildings!BS135="","NULL",buildings!BS135)</f>
        <v>3561</v>
      </c>
      <c r="BT135">
        <f>IF(buildings!BT135="","NULL",buildings!BT135)</f>
        <v>4674</v>
      </c>
      <c r="BU135" t="str">
        <f>IF(buildings!BU135="","NULL",buildings!BU135)</f>
        <v>NULL</v>
      </c>
      <c r="BV135" t="str">
        <f>IF(buildings!BV135="","NULL",buildings!BV135)</f>
        <v>NULL</v>
      </c>
      <c r="BW135" t="str">
        <f>IF(buildings!BW135="","NULL",buildings!BW135)</f>
        <v>R32EU15</v>
      </c>
      <c r="BX135" t="str">
        <f>IF(buildings!BX135="","NULL",buildings!BX135)</f>
        <v>R5.2OECD</v>
      </c>
      <c r="BY135" t="str">
        <f>IF(buildings!BY135="","NULL",buildings!BY135)</f>
        <v>R_MFH_unspecified</v>
      </c>
      <c r="BZ135" t="str">
        <f>IF(buildings!BZ135="","NULL",buildings!BZ135)</f>
        <v>M_brick</v>
      </c>
      <c r="CA135" t="str">
        <f>IF(buildings!CA135="","NULL",buildings!CA135)</f>
        <v>Standard</v>
      </c>
      <c r="CB135" t="str">
        <f>IF(buildings!CB135="","NULL",buildings!CB135)</f>
        <v>real-world single case study</v>
      </c>
      <c r="CC135" t="str">
        <f>IF(buildings!CC135="","NULL",buildings!CC135)</f>
        <v>RM</v>
      </c>
      <c r="CD135" t="str">
        <f>IF(buildings!CD135="","NULL",buildings!CD135)</f>
        <v>M</v>
      </c>
      <c r="CE135" t="str">
        <f>IF(buildings!CE135="","NULL",buildings!CE135)</f>
        <v>OECD_EU15</v>
      </c>
    </row>
    <row r="136" spans="1:83">
      <c r="A136">
        <f>IF(buildings!A136="","NA",buildings!A136)</f>
        <v>134</v>
      </c>
      <c r="B136" t="str">
        <f>IF(buildings!B136="","NA",buildings!B136)</f>
        <v>Germany</v>
      </c>
      <c r="C136" t="str">
        <f>IF(buildings!C136="","NA",buildings!C136)</f>
        <v>NA</v>
      </c>
      <c r="D136">
        <f>IF(buildings!D136="","NA",buildings!D136)</f>
        <v>1949</v>
      </c>
      <c r="E136">
        <f>IF(buildings!E136="","NA",buildings!E136)</f>
        <v>1979</v>
      </c>
      <c r="F136" t="str">
        <f>IF(buildings!F136="","NA",buildings!F136)</f>
        <v>NA</v>
      </c>
      <c r="G136" t="str">
        <f>IF(buildings!G136="","NA",buildings!G136)</f>
        <v>NA</v>
      </c>
      <c r="H136" t="str">
        <f>IF(buildings!H136="","NA",buildings!H136)</f>
        <v>NA</v>
      </c>
      <c r="I136">
        <f>IF(buildings!I136="","NA",buildings!I136)</f>
        <v>116</v>
      </c>
      <c r="J136">
        <f>IF(buildings!J136="","NA",buildings!J136)</f>
        <v>12</v>
      </c>
      <c r="K136" t="str">
        <f>IF(buildings!K136="","NA",buildings!K136)</f>
        <v>NA</v>
      </c>
      <c r="L136" t="str">
        <f>IF(buildings!L136="","NA",buildings!L136)</f>
        <v>NA</v>
      </c>
      <c r="M136">
        <f>IF(buildings!M136="","NA",buildings!M136)</f>
        <v>1146</v>
      </c>
      <c r="N136" t="str">
        <f>IF(buildings!N136="","NA",buildings!N136)</f>
        <v>NA</v>
      </c>
      <c r="O136" t="str">
        <f>IF(buildings!O136="","NA",buildings!O136)</f>
        <v>NA</v>
      </c>
      <c r="P136">
        <f>IF(buildings!P136="","NA",buildings!P136)</f>
        <v>447</v>
      </c>
      <c r="Q136" t="str">
        <f>IF(buildings!Q136="","NA",buildings!Q136)</f>
        <v>NA</v>
      </c>
      <c r="R136">
        <f>IF(buildings!R136="","NA",buildings!R136)</f>
        <v>71</v>
      </c>
      <c r="S136">
        <f>IF(buildings!S136="","NA",buildings!S136)</f>
        <v>360</v>
      </c>
      <c r="T136" t="str">
        <f>IF(buildings!T136="","NA",buildings!T136)</f>
        <v>NA</v>
      </c>
      <c r="U136" t="str">
        <f>IF(buildings!U136="","NA",buildings!U136)</f>
        <v>NA</v>
      </c>
      <c r="V136" t="str">
        <f>IF(buildings!V136="","NA",buildings!V136)</f>
        <v>NA</v>
      </c>
      <c r="W136" t="str">
        <f>IF(buildings!W136="","NA",buildings!W136)</f>
        <v>NA</v>
      </c>
      <c r="X136" t="str">
        <f>IF(buildings!X136="","NA",buildings!X136)</f>
        <v>NA</v>
      </c>
      <c r="Y136" t="str">
        <f>IF(buildings!Y136="","NA",buildings!Y136)</f>
        <v>NA</v>
      </c>
      <c r="Z136" t="str">
        <f>IF(buildings!Z136="","NA",buildings!Z136)</f>
        <v>NA</v>
      </c>
      <c r="AA136" t="str">
        <f>IF(buildings!AA136="","NA",buildings!AA136)</f>
        <v>NA</v>
      </c>
      <c r="AB136" t="str">
        <f>IF(buildings!AB136="","NA",buildings!AB136)</f>
        <v>NA</v>
      </c>
      <c r="AC136" t="str">
        <f>IF(buildings!AC136="","NA",buildings!AC136)</f>
        <v>NA</v>
      </c>
      <c r="AD136" t="str">
        <f>IF(buildings!AD136="","NA",buildings!AD136)</f>
        <v>NA</v>
      </c>
      <c r="AE136" t="str">
        <f>IF(buildings!AE136="","NA",buildings!AE136)</f>
        <v>NA</v>
      </c>
      <c r="AF136" t="str">
        <f>IF(buildings!AF136="","NA",buildings!AF136)</f>
        <v>NA</v>
      </c>
      <c r="AG136" t="str">
        <f>IF(buildings!AG136="","NA",buildings!AG136)</f>
        <v>NA</v>
      </c>
      <c r="AH136" t="str">
        <f>IF(buildings!AH136="","NA",buildings!AH136)</f>
        <v>NA</v>
      </c>
      <c r="AI136" t="str">
        <f>IF(buildings!AI136="","NA",buildings!AI136)</f>
        <v>NA</v>
      </c>
      <c r="AJ136">
        <f>IF(buildings!AJ136="","NA",buildings!AJ136)</f>
        <v>20</v>
      </c>
      <c r="AK136">
        <f>IF(buildings!AK136="","NA",buildings!AK136)</f>
        <v>4</v>
      </c>
      <c r="AL136" t="str">
        <f>IF(buildings!AL136="","NA",buildings!AL136)</f>
        <v>MFH</v>
      </c>
      <c r="AM136" t="str">
        <f>IF(buildings!AM136="","NA",buildings!AM136)</f>
        <v>NA</v>
      </c>
      <c r="AN136" t="str">
        <f>IF(buildings!AN136="","NA",buildings!AN136)</f>
        <v>residential</v>
      </c>
      <c r="AO136" t="str">
        <f>IF(buildings!AO136="","NA",buildings!AO136)</f>
        <v>MFH</v>
      </c>
      <c r="AP136" t="str">
        <f>IF(buildings!AP136="","NA",buildings!AP136)</f>
        <v>NULL</v>
      </c>
      <c r="AQ136" t="str">
        <f>IF(buildings!AQ136="","NA",buildings!AQ136)</f>
        <v>NA</v>
      </c>
      <c r="AR136" t="str">
        <f>IF(buildings!AR136="","NA",buildings!AR136)</f>
        <v>gross</v>
      </c>
      <c r="AS136" t="str">
        <f>IF(buildings!AS136="","NA",buildings!AS136)</f>
        <v>Ortlepp, Regine; Gruhler, Karin; Schiller, Georg</v>
      </c>
      <c r="AT136">
        <f>IF(buildings!AT136="","NA",buildings!AT136)</f>
        <v>2018</v>
      </c>
      <c r="AU136" t="str">
        <f>IF(buildings!AU136="","NA",buildings!AU136)</f>
        <v>Materials in Germany's domestic building stock: calculation model and uncertainties</v>
      </c>
      <c r="AV136" t="str">
        <f>IF(buildings!AV136="","NA",buildings!AV136)</f>
        <v>Building Research &amp; Information</v>
      </c>
      <c r="AW136" t="str">
        <f>IF(buildings!AW136="","NA",buildings!AW136)</f>
        <v>Copyright Elsevier</v>
      </c>
      <c r="AX136" t="str">
        <f>IF(buildings!AX136="","NA",buildings!AX136)</f>
        <v>10.1080/09613218.2016.1264121</v>
      </c>
      <c r="AY136" t="str">
        <f>IF(buildings!AY136="","NA",buildings!AY136)</f>
        <v>https://doi.org/10.1080/09613218.2016.1264121</v>
      </c>
      <c r="AZ136" t="str">
        <f>IF(buildings!AZ136="","NULL",buildings!AZ136)</f>
        <v>for use_type or construction_type: 'Brick, lightweight concrete, reinforced concrete (diverse designs)'</v>
      </c>
      <c r="BA136" t="str">
        <f>IF(buildings!BA136="","NULL",buildings!BA136)</f>
        <v>NULL</v>
      </c>
      <c r="BB136" t="str">
        <f>IF(buildings!BB136="","NULL",buildings!BB136)</f>
        <v>Roof covering is other</v>
      </c>
      <c r="BC136" t="str">
        <f>IF(buildings!BC136="","NULL",buildings!BC136)</f>
        <v>Table 2. Material composition indicators (MCIs) for MFH building types differentiated according to product groups in tons per m² floor space and tons per m³ gross volume (authors’ own calculation)</v>
      </c>
      <c r="BD136" t="str">
        <f>IF(buildings!BD136="","NULL",buildings!BD136)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1950 (east+west), Data: https://www.cia.gov/library/publications/the-world-factbook/fields/2147.html. Population: Data: https://www.rug.nl/ggdc/historicaldevelopment/maddison/releases/maddison-project-database-2018. Urbanization: Urban pop. in 1950, Urban pop. in 1980, Data: https://www.rug.nl/ggdc/historicaldevelopment/maddison/releases/maddison-project-database-2018. GDP: Data: https://esa.un.org/unpd/wup/Download, Urbanization_rate_2018.xls. Human Development Index: Not collected.</v>
      </c>
      <c r="BE136" t="str">
        <f>IF(buildings!BE136="","NULL",buildings!BE136)</f>
        <v>Heeren and Fishman</v>
      </c>
      <c r="BF136" t="str">
        <f>IF(buildings!BF136="","NULL",buildings!BF136)</f>
        <v>Europe</v>
      </c>
      <c r="BG136" t="str">
        <f>IF(buildings!BG136="","NULL",buildings!BG136)</f>
        <v>Cfb,Dfb</v>
      </c>
      <c r="BH136">
        <f>IF(buildings!BH136="","NULL",buildings!BH136)</f>
        <v>5728</v>
      </c>
      <c r="BI136">
        <f>IF(buildings!BI136="","NULL",buildings!BI136)</f>
        <v>3656.4924999999998</v>
      </c>
      <c r="BJ136">
        <f>IF(buildings!BJ136="","NULL",buildings!BJ136)</f>
        <v>4066.2550000000001</v>
      </c>
      <c r="BK136">
        <f>IF(buildings!BK136="","NULL",buildings!BK136)</f>
        <v>167.51249749999999</v>
      </c>
      <c r="BL136">
        <f>IF(buildings!BL136="","NULL",buildings!BL136)</f>
        <v>117.68</v>
      </c>
      <c r="BM136">
        <f>IF(buildings!BM136="","NULL",buildings!BM136)</f>
        <v>345282</v>
      </c>
      <c r="BN136">
        <f>IF(buildings!BN136="","NULL",buildings!BN136)</f>
        <v>67991</v>
      </c>
      <c r="BO136" t="str">
        <f>IF(buildings!BO136="","NULL",buildings!BO136)</f>
        <v>NA</v>
      </c>
      <c r="BP136">
        <f>IF(buildings!BP136="","NULL",buildings!BP136)</f>
        <v>78081</v>
      </c>
      <c r="BQ136">
        <f>IF(buildings!BQ136="","NULL",buildings!BQ136)</f>
        <v>0.67900000000000005</v>
      </c>
      <c r="BR136">
        <f>IF(buildings!BR136="","NULL",buildings!BR136)</f>
        <v>0.72799999999999998</v>
      </c>
      <c r="BS136">
        <f>IF(buildings!BS136="","NULL",buildings!BS136)</f>
        <v>4674</v>
      </c>
      <c r="BT136">
        <f>IF(buildings!BT136="","NULL",buildings!BT136)</f>
        <v>22021</v>
      </c>
      <c r="BU136" t="str">
        <f>IF(buildings!BU136="","NULL",buildings!BU136)</f>
        <v>NULL</v>
      </c>
      <c r="BV136" t="str">
        <f>IF(buildings!BV136="","NULL",buildings!BV136)</f>
        <v>NULL</v>
      </c>
      <c r="BW136" t="str">
        <f>IF(buildings!BW136="","NULL",buildings!BW136)</f>
        <v>R32EU15</v>
      </c>
      <c r="BX136" t="str">
        <f>IF(buildings!BX136="","NULL",buildings!BX136)</f>
        <v>R5.2OECD</v>
      </c>
      <c r="BY136" t="str">
        <f>IF(buildings!BY136="","NULL",buildings!BY136)</f>
        <v>R_MFH_unspecified</v>
      </c>
      <c r="BZ136" t="str">
        <f>IF(buildings!BZ136="","NULL",buildings!BZ136)</f>
        <v>RC_unspecified</v>
      </c>
      <c r="CA136" t="str">
        <f>IF(buildings!CA136="","NULL",buildings!CA136)</f>
        <v>Standard</v>
      </c>
      <c r="CB136" t="str">
        <f>IF(buildings!CB136="","NULL",buildings!CB136)</f>
        <v>real-world single case study</v>
      </c>
      <c r="CC136" t="str">
        <f>IF(buildings!CC136="","NULL",buildings!CC136)</f>
        <v>RM</v>
      </c>
      <c r="CD136" t="str">
        <f>IF(buildings!CD136="","NULL",buildings!CD136)</f>
        <v>C</v>
      </c>
      <c r="CE136" t="str">
        <f>IF(buildings!CE136="","NULL",buildings!CE136)</f>
        <v>OECD_EU15</v>
      </c>
    </row>
    <row r="137" spans="1:83">
      <c r="A137">
        <f>IF(buildings!A137="","NA",buildings!A137)</f>
        <v>135</v>
      </c>
      <c r="B137" t="str">
        <f>IF(buildings!B137="","NA",buildings!B137)</f>
        <v>Germany</v>
      </c>
      <c r="C137" t="str">
        <f>IF(buildings!C137="","NA",buildings!C137)</f>
        <v>NA</v>
      </c>
      <c r="D137">
        <f>IF(buildings!D137="","NA",buildings!D137)</f>
        <v>1979</v>
      </c>
      <c r="E137">
        <f>IF(buildings!E137="","NA",buildings!E137)</f>
        <v>1991</v>
      </c>
      <c r="F137" t="str">
        <f>IF(buildings!F137="","NA",buildings!F137)</f>
        <v>NA</v>
      </c>
      <c r="G137" t="str">
        <f>IF(buildings!G137="","NA",buildings!G137)</f>
        <v>NA</v>
      </c>
      <c r="H137" t="str">
        <f>IF(buildings!H137="","NA",buildings!H137)</f>
        <v>NA</v>
      </c>
      <c r="I137">
        <f>IF(buildings!I137="","NA",buildings!I137)</f>
        <v>152</v>
      </c>
      <c r="J137">
        <f>IF(buildings!J137="","NA",buildings!J137)</f>
        <v>9</v>
      </c>
      <c r="K137" t="str">
        <f>IF(buildings!K137="","NA",buildings!K137)</f>
        <v>NA</v>
      </c>
      <c r="L137" t="str">
        <f>IF(buildings!L137="","NA",buildings!L137)</f>
        <v>NA</v>
      </c>
      <c r="M137">
        <f>IF(buildings!M137="","NA",buildings!M137)</f>
        <v>1336</v>
      </c>
      <c r="N137" t="str">
        <f>IF(buildings!N137="","NA",buildings!N137)</f>
        <v>NA</v>
      </c>
      <c r="O137" t="str">
        <f>IF(buildings!O137="","NA",buildings!O137)</f>
        <v>NA</v>
      </c>
      <c r="P137">
        <f>IF(buildings!P137="","NA",buildings!P137)</f>
        <v>299</v>
      </c>
      <c r="Q137" t="str">
        <f>IF(buildings!Q137="","NA",buildings!Q137)</f>
        <v>NA</v>
      </c>
      <c r="R137">
        <f>IF(buildings!R137="","NA",buildings!R137)</f>
        <v>71</v>
      </c>
      <c r="S137">
        <f>IF(buildings!S137="","NA",buildings!S137)</f>
        <v>225</v>
      </c>
      <c r="T137" t="str">
        <f>IF(buildings!T137="","NA",buildings!T137)</f>
        <v>NA</v>
      </c>
      <c r="U137" t="str">
        <f>IF(buildings!U137="","NA",buildings!U137)</f>
        <v>NA</v>
      </c>
      <c r="V137" t="str">
        <f>IF(buildings!V137="","NA",buildings!V137)</f>
        <v>NA</v>
      </c>
      <c r="W137" t="str">
        <f>IF(buildings!W137="","NA",buildings!W137)</f>
        <v>NA</v>
      </c>
      <c r="X137" t="str">
        <f>IF(buildings!X137="","NA",buildings!X137)</f>
        <v>NA</v>
      </c>
      <c r="Y137" t="str">
        <f>IF(buildings!Y137="","NA",buildings!Y137)</f>
        <v>NA</v>
      </c>
      <c r="Z137" t="str">
        <f>IF(buildings!Z137="","NA",buildings!Z137)</f>
        <v>NA</v>
      </c>
      <c r="AA137" t="str">
        <f>IF(buildings!AA137="","NA",buildings!AA137)</f>
        <v>NA</v>
      </c>
      <c r="AB137" t="str">
        <f>IF(buildings!AB137="","NA",buildings!AB137)</f>
        <v>NA</v>
      </c>
      <c r="AC137" t="str">
        <f>IF(buildings!AC137="","NA",buildings!AC137)</f>
        <v>NA</v>
      </c>
      <c r="AD137" t="str">
        <f>IF(buildings!AD137="","NA",buildings!AD137)</f>
        <v>NA</v>
      </c>
      <c r="AE137" t="str">
        <f>IF(buildings!AE137="","NA",buildings!AE137)</f>
        <v>NA</v>
      </c>
      <c r="AF137" t="str">
        <f>IF(buildings!AF137="","NA",buildings!AF137)</f>
        <v>NA</v>
      </c>
      <c r="AG137" t="str">
        <f>IF(buildings!AG137="","NA",buildings!AG137)</f>
        <v>NA</v>
      </c>
      <c r="AH137" t="str">
        <f>IF(buildings!AH137="","NA",buildings!AH137)</f>
        <v>NA</v>
      </c>
      <c r="AI137" t="str">
        <f>IF(buildings!AI137="","NA",buildings!AI137)</f>
        <v>NA</v>
      </c>
      <c r="AJ137">
        <f>IF(buildings!AJ137="","NA",buildings!AJ137)</f>
        <v>12</v>
      </c>
      <c r="AK137">
        <f>IF(buildings!AK137="","NA",buildings!AK137)</f>
        <v>3</v>
      </c>
      <c r="AL137" t="str">
        <f>IF(buildings!AL137="","NA",buildings!AL137)</f>
        <v>MFH</v>
      </c>
      <c r="AM137" t="str">
        <f>IF(buildings!AM137="","NA",buildings!AM137)</f>
        <v>NA</v>
      </c>
      <c r="AN137" t="str">
        <f>IF(buildings!AN137="","NA",buildings!AN137)</f>
        <v>residential</v>
      </c>
      <c r="AO137" t="str">
        <f>IF(buildings!AO137="","NA",buildings!AO137)</f>
        <v>MFH</v>
      </c>
      <c r="AP137" t="str">
        <f>IF(buildings!AP137="","NA",buildings!AP137)</f>
        <v>NULL</v>
      </c>
      <c r="AQ137" t="str">
        <f>IF(buildings!AQ137="","NA",buildings!AQ137)</f>
        <v>NA</v>
      </c>
      <c r="AR137" t="str">
        <f>IF(buildings!AR137="","NA",buildings!AR137)</f>
        <v>gross</v>
      </c>
      <c r="AS137" t="str">
        <f>IF(buildings!AS137="","NA",buildings!AS137)</f>
        <v>Ortlepp, Regine; Gruhler, Karin; Schiller, Georg</v>
      </c>
      <c r="AT137">
        <f>IF(buildings!AT137="","NA",buildings!AT137)</f>
        <v>2018</v>
      </c>
      <c r="AU137" t="str">
        <f>IF(buildings!AU137="","NA",buildings!AU137)</f>
        <v>Materials in Germany's domestic building stock: calculation model and uncertainties</v>
      </c>
      <c r="AV137" t="str">
        <f>IF(buildings!AV137="","NA",buildings!AV137)</f>
        <v>Building Research &amp; Information</v>
      </c>
      <c r="AW137" t="str">
        <f>IF(buildings!AW137="","NA",buildings!AW137)</f>
        <v>Copyright Elsevier</v>
      </c>
      <c r="AX137" t="str">
        <f>IF(buildings!AX137="","NA",buildings!AX137)</f>
        <v>10.1080/09613218.2016.1264121</v>
      </c>
      <c r="AY137" t="str">
        <f>IF(buildings!AY137="","NA",buildings!AY137)</f>
        <v>https://doi.org/10.1080/09613218.2016.1264121</v>
      </c>
      <c r="AZ137" t="str">
        <f>IF(buildings!AZ137="","NULL",buildings!AZ137)</f>
        <v>for use_type or construction_type: 'Lightweight concrete (diverse designs), reinforced concrete (diverse designs), sand-lime brick'</v>
      </c>
      <c r="BA137" t="str">
        <f>IF(buildings!BA137="","NULL",buildings!BA137)</f>
        <v>NULL</v>
      </c>
      <c r="BB137" t="str">
        <f>IF(buildings!BB137="","NULL",buildings!BB137)</f>
        <v>Roof covering is other</v>
      </c>
      <c r="BC137" t="str">
        <f>IF(buildings!BC137="","NULL",buildings!BC137)</f>
        <v>Table 2. Material composition indicators (MCIs) for MFH building types differentiated according to product groups in tons per m² floor space and tons per m³ gross volume (authors’ own calculation)</v>
      </c>
      <c r="BD137" t="str">
        <f>IF(buildings!BD137="","NULL",buildings!BD137)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1970s (east+west),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137" t="str">
        <f>IF(buildings!BE137="","NULL",buildings!BE137)</f>
        <v>Heeren and Fishman</v>
      </c>
      <c r="BF137" t="str">
        <f>IF(buildings!BF137="","NULL",buildings!BF137)</f>
        <v>Europe</v>
      </c>
      <c r="BG137" t="str">
        <f>IF(buildings!BG137="","NULL",buildings!BG137)</f>
        <v>Cfb,Dfb</v>
      </c>
      <c r="BH137">
        <f>IF(buildings!BH137="","NULL",buildings!BH137)</f>
        <v>5728</v>
      </c>
      <c r="BI137">
        <f>IF(buildings!BI137="","NULL",buildings!BI137)</f>
        <v>4066.2550000000001</v>
      </c>
      <c r="BJ137">
        <f>IF(buildings!BJ137="","NULL",buildings!BJ137)</f>
        <v>4027.5225</v>
      </c>
      <c r="BK137">
        <f>IF(buildings!BK137="","NULL",buildings!BK137)</f>
        <v>117.68</v>
      </c>
      <c r="BL137">
        <f>IF(buildings!BL137="","NULL",buildings!BL137)</f>
        <v>194.36999499999999</v>
      </c>
      <c r="BM137">
        <f>IF(buildings!BM137="","NULL",buildings!BM137)</f>
        <v>348297</v>
      </c>
      <c r="BN137">
        <f>IF(buildings!BN137="","NULL",buildings!BN137)</f>
        <v>78081</v>
      </c>
      <c r="BO137" t="str">
        <f>IF(buildings!BO137="","NULL",buildings!BO137)</f>
        <v>NA</v>
      </c>
      <c r="BP137">
        <f>IF(buildings!BP137="","NULL",buildings!BP137)</f>
        <v>79961</v>
      </c>
      <c r="BQ137">
        <f>IF(buildings!BQ137="","NULL",buildings!BQ137)</f>
        <v>0.72799999999999998</v>
      </c>
      <c r="BR137">
        <f>IF(buildings!BR137="","NULL",buildings!BR137)</f>
        <v>0.73099999999999998</v>
      </c>
      <c r="BS137">
        <f>IF(buildings!BS137="","NULL",buildings!BS137)</f>
        <v>22021</v>
      </c>
      <c r="BT137">
        <f>IF(buildings!BT137="","NULL",buildings!BT137)</f>
        <v>26568</v>
      </c>
      <c r="BU137" t="str">
        <f>IF(buildings!BU137="","NULL",buildings!BU137)</f>
        <v>NULL</v>
      </c>
      <c r="BV137" t="str">
        <f>IF(buildings!BV137="","NULL",buildings!BV137)</f>
        <v>NULL</v>
      </c>
      <c r="BW137" t="str">
        <f>IF(buildings!BW137="","NULL",buildings!BW137)</f>
        <v>R32EU15</v>
      </c>
      <c r="BX137" t="str">
        <f>IF(buildings!BX137="","NULL",buildings!BX137)</f>
        <v>R5.2OECD</v>
      </c>
      <c r="BY137" t="str">
        <f>IF(buildings!BY137="","NULL",buildings!BY137)</f>
        <v>R_MFH_unspecified</v>
      </c>
      <c r="BZ137" t="str">
        <f>IF(buildings!BZ137="","NULL",buildings!BZ137)</f>
        <v>RC_unspecified</v>
      </c>
      <c r="CA137" t="str">
        <f>IF(buildings!CA137="","NULL",buildings!CA137)</f>
        <v>Standard</v>
      </c>
      <c r="CB137" t="str">
        <f>IF(buildings!CB137="","NULL",buildings!CB137)</f>
        <v>real-world single case study</v>
      </c>
      <c r="CC137" t="str">
        <f>IF(buildings!CC137="","NULL",buildings!CC137)</f>
        <v>RM</v>
      </c>
      <c r="CD137" t="str">
        <f>IF(buildings!CD137="","NULL",buildings!CD137)</f>
        <v>C</v>
      </c>
      <c r="CE137" t="str">
        <f>IF(buildings!CE137="","NULL",buildings!CE137)</f>
        <v>OECD_EU15</v>
      </c>
    </row>
    <row r="138" spans="1:83">
      <c r="A138">
        <f>IF(buildings!A138="","NA",buildings!A138)</f>
        <v>136</v>
      </c>
      <c r="B138" t="str">
        <f>IF(buildings!B138="","NA",buildings!B138)</f>
        <v>Germany</v>
      </c>
      <c r="C138" t="str">
        <f>IF(buildings!C138="","NA",buildings!C138)</f>
        <v>NA</v>
      </c>
      <c r="D138">
        <f>IF(buildings!D138="","NA",buildings!D138)</f>
        <v>1991</v>
      </c>
      <c r="E138">
        <f>IF(buildings!E138="","NA",buildings!E138)</f>
        <v>2011</v>
      </c>
      <c r="F138" t="str">
        <f>IF(buildings!F138="","NA",buildings!F138)</f>
        <v>NA</v>
      </c>
      <c r="G138" t="str">
        <f>IF(buildings!G138="","NA",buildings!G138)</f>
        <v>NA</v>
      </c>
      <c r="H138" t="str">
        <f>IF(buildings!H138="","NA",buildings!H138)</f>
        <v>NA</v>
      </c>
      <c r="I138">
        <f>IF(buildings!I138="","NA",buildings!I138)</f>
        <v>126</v>
      </c>
      <c r="J138">
        <f>IF(buildings!J138="","NA",buildings!J138)</f>
        <v>26</v>
      </c>
      <c r="K138" t="str">
        <f>IF(buildings!K138="","NA",buildings!K138)</f>
        <v>NA</v>
      </c>
      <c r="L138" t="str">
        <f>IF(buildings!L138="","NA",buildings!L138)</f>
        <v>NA</v>
      </c>
      <c r="M138">
        <f>IF(buildings!M138="","NA",buildings!M138)</f>
        <v>962</v>
      </c>
      <c r="N138" t="str">
        <f>IF(buildings!N138="","NA",buildings!N138)</f>
        <v>NA</v>
      </c>
      <c r="O138" t="str">
        <f>IF(buildings!O138="","NA",buildings!O138)</f>
        <v>NA</v>
      </c>
      <c r="P138">
        <f>IF(buildings!P138="","NA",buildings!P138)</f>
        <v>669</v>
      </c>
      <c r="Q138" t="str">
        <f>IF(buildings!Q138="","NA",buildings!Q138)</f>
        <v>NA</v>
      </c>
      <c r="R138">
        <f>IF(buildings!R138="","NA",buildings!R138)</f>
        <v>100</v>
      </c>
      <c r="S138">
        <f>IF(buildings!S138="","NA",buildings!S138)</f>
        <v>303</v>
      </c>
      <c r="T138" t="str">
        <f>IF(buildings!T138="","NA",buildings!T138)</f>
        <v>NA</v>
      </c>
      <c r="U138" t="str">
        <f>IF(buildings!U138="","NA",buildings!U138)</f>
        <v>NA</v>
      </c>
      <c r="V138" t="str">
        <f>IF(buildings!V138="","NA",buildings!V138)</f>
        <v>NA</v>
      </c>
      <c r="W138" t="str">
        <f>IF(buildings!W138="","NA",buildings!W138)</f>
        <v>NA</v>
      </c>
      <c r="X138" t="str">
        <f>IF(buildings!X138="","NA",buildings!X138)</f>
        <v>NA</v>
      </c>
      <c r="Y138" t="str">
        <f>IF(buildings!Y138="","NA",buildings!Y138)</f>
        <v>NA</v>
      </c>
      <c r="Z138" t="str">
        <f>IF(buildings!Z138="","NA",buildings!Z138)</f>
        <v>NA</v>
      </c>
      <c r="AA138" t="str">
        <f>IF(buildings!AA138="","NA",buildings!AA138)</f>
        <v>NA</v>
      </c>
      <c r="AB138" t="str">
        <f>IF(buildings!AB138="","NA",buildings!AB138)</f>
        <v>NA</v>
      </c>
      <c r="AC138" t="str">
        <f>IF(buildings!AC138="","NA",buildings!AC138)</f>
        <v>NA</v>
      </c>
      <c r="AD138" t="str">
        <f>IF(buildings!AD138="","NA",buildings!AD138)</f>
        <v>NA</v>
      </c>
      <c r="AE138" t="str">
        <f>IF(buildings!AE138="","NA",buildings!AE138)</f>
        <v>NA</v>
      </c>
      <c r="AF138" t="str">
        <f>IF(buildings!AF138="","NA",buildings!AF138)</f>
        <v>NA</v>
      </c>
      <c r="AG138" t="str">
        <f>IF(buildings!AG138="","NA",buildings!AG138)</f>
        <v>NA</v>
      </c>
      <c r="AH138" t="str">
        <f>IF(buildings!AH138="","NA",buildings!AH138)</f>
        <v>NA</v>
      </c>
      <c r="AI138" t="str">
        <f>IF(buildings!AI138="","NA",buildings!AI138)</f>
        <v>NA</v>
      </c>
      <c r="AJ138">
        <f>IF(buildings!AJ138="","NA",buildings!AJ138)</f>
        <v>19</v>
      </c>
      <c r="AK138">
        <f>IF(buildings!AK138="","NA",buildings!AK138)</f>
        <v>11</v>
      </c>
      <c r="AL138" t="str">
        <f>IF(buildings!AL138="","NA",buildings!AL138)</f>
        <v>MFH</v>
      </c>
      <c r="AM138" t="str">
        <f>IF(buildings!AM138="","NA",buildings!AM138)</f>
        <v>NA</v>
      </c>
      <c r="AN138" t="str">
        <f>IF(buildings!AN138="","NA",buildings!AN138)</f>
        <v>residential</v>
      </c>
      <c r="AO138" t="str">
        <f>IF(buildings!AO138="","NA",buildings!AO138)</f>
        <v>MFH</v>
      </c>
      <c r="AP138" t="str">
        <f>IF(buildings!AP138="","NA",buildings!AP138)</f>
        <v>NULL</v>
      </c>
      <c r="AQ138" t="str">
        <f>IF(buildings!AQ138="","NA",buildings!AQ138)</f>
        <v>NA</v>
      </c>
      <c r="AR138" t="str">
        <f>IF(buildings!AR138="","NA",buildings!AR138)</f>
        <v>gross</v>
      </c>
      <c r="AS138" t="str">
        <f>IF(buildings!AS138="","NA",buildings!AS138)</f>
        <v>Ortlepp, Regine; Gruhler, Karin; Schiller, Georg</v>
      </c>
      <c r="AT138">
        <f>IF(buildings!AT138="","NA",buildings!AT138)</f>
        <v>2018</v>
      </c>
      <c r="AU138" t="str">
        <f>IF(buildings!AU138="","NA",buildings!AU138)</f>
        <v>Materials in Germany's domestic building stock: calculation model and uncertainties</v>
      </c>
      <c r="AV138" t="str">
        <f>IF(buildings!AV138="","NA",buildings!AV138)</f>
        <v>Building Research &amp; Information</v>
      </c>
      <c r="AW138" t="str">
        <f>IF(buildings!AW138="","NA",buildings!AW138)</f>
        <v>Copyright Elsevier</v>
      </c>
      <c r="AX138" t="str">
        <f>IF(buildings!AX138="","NA",buildings!AX138)</f>
        <v>10.1080/09613218.2016.1264121</v>
      </c>
      <c r="AY138" t="str">
        <f>IF(buildings!AY138="","NA",buildings!AY138)</f>
        <v>https://doi.org/10.1080/09613218.2016.1264121</v>
      </c>
      <c r="AZ138" t="str">
        <f>IF(buildings!AZ138="","NULL",buildings!AZ138)</f>
        <v>for use_type or construction_type: 'Sand-lime brick, vertically perforated brick, lightweight concrete, timber frame construction'</v>
      </c>
      <c r="BA138" t="str">
        <f>IF(buildings!BA138="","NULL",buildings!BA138)</f>
        <v>NULL</v>
      </c>
      <c r="BB138" t="str">
        <f>IF(buildings!BB138="","NULL",buildings!BB138)</f>
        <v>Roof covering is other</v>
      </c>
      <c r="BC138" t="str">
        <f>IF(buildings!BC138="","NULL",buildings!BC138)</f>
        <v>Table 2. Material composition indicators (MCIs) for MFH building types differentiated according to product groups in tons per m² floor space and tons per m³ gross volume (authors’ own calculation)</v>
      </c>
      <c r="BD138" t="str">
        <f>IF(buildings!BD138="","NULL",buildings!BD138)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1990, Urban pop. in 2010, Data: https://www.rug.nl/ggdc/historicaldevelopment/maddison/releases/maddison-project-database-2018. GDP: Data: https://esa.un.org/unpd/wup/Download, Urbanization_rate_2018.xls. Human Development Index: Not collected.</v>
      </c>
      <c r="BE138" t="str">
        <f>IF(buildings!BE138="","NULL",buildings!BE138)</f>
        <v>Heeren and Fishman</v>
      </c>
      <c r="BF138" t="str">
        <f>IF(buildings!BF138="","NULL",buildings!BF138)</f>
        <v>Europe</v>
      </c>
      <c r="BG138" t="str">
        <f>IF(buildings!BG138="","NULL",buildings!BG138)</f>
        <v>Cfb,Dfb</v>
      </c>
      <c r="BH138">
        <f>IF(buildings!BH138="","NULL",buildings!BH138)</f>
        <v>5728</v>
      </c>
      <c r="BI138">
        <f>IF(buildings!BI138="","NULL",buildings!BI138)</f>
        <v>4027.5225</v>
      </c>
      <c r="BJ138">
        <f>IF(buildings!BJ138="","NULL",buildings!BJ138)</f>
        <v>3576.875</v>
      </c>
      <c r="BK138">
        <f>IF(buildings!BK138="","NULL",buildings!BK138)</f>
        <v>194.36999499999999</v>
      </c>
      <c r="BL138">
        <f>IF(buildings!BL138="","NULL",buildings!BL138)</f>
        <v>192.70500250000001</v>
      </c>
      <c r="BM138">
        <f>IF(buildings!BM138="","NULL",buildings!BM138)</f>
        <v>348672</v>
      </c>
      <c r="BN138">
        <f>IF(buildings!BN138="","NULL",buildings!BN138)</f>
        <v>79961</v>
      </c>
      <c r="BO138" t="str">
        <f>IF(buildings!BO138="","NULL",buildings!BO138)</f>
        <v>NA</v>
      </c>
      <c r="BP138">
        <f>IF(buildings!BP138="","NULL",buildings!BP138)</f>
        <v>81482</v>
      </c>
      <c r="BQ138">
        <f>IF(buildings!BQ138="","NULL",buildings!BQ138)</f>
        <v>0.73099999999999998</v>
      </c>
      <c r="BR138">
        <f>IF(buildings!BR138="","NULL",buildings!BR138)</f>
        <v>0.77</v>
      </c>
      <c r="BS138">
        <f>IF(buildings!BS138="","NULL",buildings!BS138)</f>
        <v>26568</v>
      </c>
      <c r="BT138">
        <f>IF(buildings!BT138="","NULL",buildings!BT138)</f>
        <v>43189</v>
      </c>
      <c r="BU138" t="str">
        <f>IF(buildings!BU138="","NULL",buildings!BU138)</f>
        <v>NULL</v>
      </c>
      <c r="BV138" t="str">
        <f>IF(buildings!BV138="","NULL",buildings!BV138)</f>
        <v>NULL</v>
      </c>
      <c r="BW138" t="str">
        <f>IF(buildings!BW138="","NULL",buildings!BW138)</f>
        <v>R32EU15</v>
      </c>
      <c r="BX138" t="str">
        <f>IF(buildings!BX138="","NULL",buildings!BX138)</f>
        <v>R5.2OECD</v>
      </c>
      <c r="BY138" t="str">
        <f>IF(buildings!BY138="","NULL",buildings!BY138)</f>
        <v>R_MFH_unspecified</v>
      </c>
      <c r="BZ138" t="str">
        <f>IF(buildings!BZ138="","NULL",buildings!BZ138)</f>
        <v>M_brick</v>
      </c>
      <c r="CA138" t="str">
        <f>IF(buildings!CA138="","NULL",buildings!CA138)</f>
        <v>Standard</v>
      </c>
      <c r="CB138" t="str">
        <f>IF(buildings!CB138="","NULL",buildings!CB138)</f>
        <v>real-world single case study</v>
      </c>
      <c r="CC138" t="str">
        <f>IF(buildings!CC138="","NULL",buildings!CC138)</f>
        <v>RM</v>
      </c>
      <c r="CD138" t="str">
        <f>IF(buildings!CD138="","NULL",buildings!CD138)</f>
        <v>M</v>
      </c>
      <c r="CE138" t="str">
        <f>IF(buildings!CE138="","NULL",buildings!CE138)</f>
        <v>OECD_EU15</v>
      </c>
    </row>
    <row r="139" spans="1:83">
      <c r="A139">
        <f>IF(buildings!A139="","NA",buildings!A139)</f>
        <v>137</v>
      </c>
      <c r="B139" t="str">
        <f>IF(buildings!B139="","NA",buildings!B139)</f>
        <v>Germany</v>
      </c>
      <c r="C139" t="str">
        <f>IF(buildings!C139="","NA",buildings!C139)</f>
        <v>NA</v>
      </c>
      <c r="D139">
        <f>IF(buildings!D139="","NA",buildings!D139)</f>
        <v>1870</v>
      </c>
      <c r="E139">
        <f>IF(buildings!E139="","NA",buildings!E139)</f>
        <v>2000</v>
      </c>
      <c r="F139" t="str">
        <f>IF(buildings!F139="","NA",buildings!F139)</f>
        <v>NA</v>
      </c>
      <c r="G139" t="str">
        <f>IF(buildings!G139="","NA",buildings!G139)</f>
        <v>NA</v>
      </c>
      <c r="H139" t="str">
        <f>IF(buildings!H139="","NA",buildings!H139)</f>
        <v>NA</v>
      </c>
      <c r="I139">
        <f>IF(buildings!I139="","NA",buildings!I139)</f>
        <v>38</v>
      </c>
      <c r="J139">
        <f>IF(buildings!J139="","NA",buildings!J139)</f>
        <v>55</v>
      </c>
      <c r="K139" t="str">
        <f>IF(buildings!K139="","NA",buildings!K139)</f>
        <v>NA</v>
      </c>
      <c r="L139" t="str">
        <f>IF(buildings!L139="","NA",buildings!L139)</f>
        <v>NA</v>
      </c>
      <c r="M139">
        <f>IF(buildings!M139="","NA",buildings!M139)</f>
        <v>319</v>
      </c>
      <c r="N139" t="str">
        <f>IF(buildings!N139="","NA",buildings!N139)</f>
        <v>NA</v>
      </c>
      <c r="O139" t="str">
        <f>IF(buildings!O139="","NA",buildings!O139)</f>
        <v>NA</v>
      </c>
      <c r="P139">
        <f>IF(buildings!P139="","NA",buildings!P139)</f>
        <v>1274</v>
      </c>
      <c r="Q139" t="str">
        <f>IF(buildings!Q139="","NA",buildings!Q139)</f>
        <v>NA</v>
      </c>
      <c r="R139">
        <f>IF(buildings!R139="","NA",buildings!R139)</f>
        <v>313</v>
      </c>
      <c r="S139">
        <f>IF(buildings!S139="","NA",buildings!S139)</f>
        <v>651</v>
      </c>
      <c r="T139" t="str">
        <f>IF(buildings!T139="","NA",buildings!T139)</f>
        <v>NA</v>
      </c>
      <c r="U139" t="str">
        <f>IF(buildings!U139="","NA",buildings!U139)</f>
        <v>NA</v>
      </c>
      <c r="V139" t="str">
        <f>IF(buildings!V139="","NA",buildings!V139)</f>
        <v>NA</v>
      </c>
      <c r="W139" t="str">
        <f>IF(buildings!W139="","NA",buildings!W139)</f>
        <v>NA</v>
      </c>
      <c r="X139" t="str">
        <f>IF(buildings!X139="","NA",buildings!X139)</f>
        <v>NA</v>
      </c>
      <c r="Y139" t="str">
        <f>IF(buildings!Y139="","NA",buildings!Y139)</f>
        <v>NA</v>
      </c>
      <c r="Z139" t="str">
        <f>IF(buildings!Z139="","NA",buildings!Z139)</f>
        <v>NA</v>
      </c>
      <c r="AA139" t="str">
        <f>IF(buildings!AA139="","NA",buildings!AA139)</f>
        <v>NA</v>
      </c>
      <c r="AB139" t="str">
        <f>IF(buildings!AB139="","NA",buildings!AB139)</f>
        <v>NA</v>
      </c>
      <c r="AC139" t="str">
        <f>IF(buildings!AC139="","NA",buildings!AC139)</f>
        <v>NA</v>
      </c>
      <c r="AD139" t="str">
        <f>IF(buildings!AD139="","NA",buildings!AD139)</f>
        <v>NA</v>
      </c>
      <c r="AE139" t="str">
        <f>IF(buildings!AE139="","NA",buildings!AE139)</f>
        <v>NA</v>
      </c>
      <c r="AF139" t="str">
        <f>IF(buildings!AF139="","NA",buildings!AF139)</f>
        <v>NA</v>
      </c>
      <c r="AG139" t="str">
        <f>IF(buildings!AG139="","NA",buildings!AG139)</f>
        <v>NA</v>
      </c>
      <c r="AH139" t="str">
        <f>IF(buildings!AH139="","NA",buildings!AH139)</f>
        <v>NA</v>
      </c>
      <c r="AI139" t="str">
        <f>IF(buildings!AI139="","NA",buildings!AI139)</f>
        <v>NA</v>
      </c>
      <c r="AJ139">
        <f>IF(buildings!AJ139="","NA",buildings!AJ139)</f>
        <v>13</v>
      </c>
      <c r="AK139">
        <f>IF(buildings!AK139="","NA",buildings!AK139)</f>
        <v>12</v>
      </c>
      <c r="AL139" t="str">
        <f>IF(buildings!AL139="","NA",buildings!AL139)</f>
        <v>MFH - brickwork</v>
      </c>
      <c r="AM139" t="str">
        <f>IF(buildings!AM139="","NA",buildings!AM139)</f>
        <v>NA</v>
      </c>
      <c r="AN139" t="str">
        <f>IF(buildings!AN139="","NA",buildings!AN139)</f>
        <v>residential</v>
      </c>
      <c r="AO139" t="str">
        <f>IF(buildings!AO139="","NA",buildings!AO139)</f>
        <v>MFH</v>
      </c>
      <c r="AP139" t="str">
        <f>IF(buildings!AP139="","NA",buildings!AP139)</f>
        <v>NULL</v>
      </c>
      <c r="AQ139" t="str">
        <f>IF(buildings!AQ139="","NA",buildings!AQ139)</f>
        <v>NA</v>
      </c>
      <c r="AR139" t="str">
        <f>IF(buildings!AR139="","NA",buildings!AR139)</f>
        <v>gross</v>
      </c>
      <c r="AS139" t="str">
        <f>IF(buildings!AS139="","NA",buildings!AS139)</f>
        <v>Ortlepp, Regine; Gruhler, Karin; Schiller, Georg</v>
      </c>
      <c r="AT139">
        <f>IF(buildings!AT139="","NA",buildings!AT139)</f>
        <v>2018</v>
      </c>
      <c r="AU139" t="str">
        <f>IF(buildings!AU139="","NA",buildings!AU139)</f>
        <v>Materials in Germany's domestic building stock: calculation model and uncertainties</v>
      </c>
      <c r="AV139" t="str">
        <f>IF(buildings!AV139="","NA",buildings!AV139)</f>
        <v>Building Research &amp; Information</v>
      </c>
      <c r="AW139" t="str">
        <f>IF(buildings!AW139="","NA",buildings!AW139)</f>
        <v>Copyright Elsevier</v>
      </c>
      <c r="AX139" t="str">
        <f>IF(buildings!AX139="","NA",buildings!AX139)</f>
        <v>10.1080/09613218.2016.1264121</v>
      </c>
      <c r="AY139" t="str">
        <f>IF(buildings!AY139="","NA",buildings!AY139)</f>
        <v>https://doi.org/10.1080/09613218.2016.1264121</v>
      </c>
      <c r="AZ139" t="str">
        <f>IF(buildings!AZ139="","NULL",buildings!AZ139)</f>
        <v>for use_type or construction_type: 'Sand-lime brick, vertically perforated brick, lightweight concrete, timber frame construction'</v>
      </c>
      <c r="BA139" t="str">
        <f>IF(buildings!BA139="","NULL",buildings!BA139)</f>
        <v>NULL</v>
      </c>
      <c r="BB139" t="str">
        <f>IF(buildings!BB139="","NULL",buildings!BB139)</f>
        <v>Roof covering is other</v>
      </c>
      <c r="BC139" t="str">
        <f>IF(buildings!BC139="","NULL",buildings!BC139)</f>
        <v>Table A1. Material composition indicators (MCIs) for MFH brickworkds and reinforce concrete types differentiated according to product groups in tons per m² floor space and tons per m³ gross volume (authors’ own calculation)</v>
      </c>
      <c r="BD139" t="str">
        <f>IF(buildings!BD139="","NULL",buildings!BD139)</f>
        <v>NULL</v>
      </c>
      <c r="BE139" t="str">
        <f>IF(buildings!BE139="","NULL",buildings!BE139)</f>
        <v>NULL</v>
      </c>
      <c r="BF139" t="str">
        <f>IF(buildings!BF139="","NULL",buildings!BF139)</f>
        <v>NULL</v>
      </c>
      <c r="BG139" t="str">
        <f>IF(buildings!BG139="","NULL",buildings!BG139)</f>
        <v>Cfb,Dfb</v>
      </c>
      <c r="BH139">
        <f>IF(buildings!BH139="","NULL",buildings!BH139)</f>
        <v>5728</v>
      </c>
      <c r="BI139">
        <f>IF(buildings!BI139="","NULL",buildings!BI139)</f>
        <v>4027.5225</v>
      </c>
      <c r="BJ139">
        <f>IF(buildings!BJ139="","NULL",buildings!BJ139)</f>
        <v>3576.875</v>
      </c>
      <c r="BK139">
        <f>IF(buildings!BK139="","NULL",buildings!BK139)</f>
        <v>194.36999499999999</v>
      </c>
      <c r="BL139">
        <f>IF(buildings!BL139="","NULL",buildings!BL139)</f>
        <v>192.70500250000001</v>
      </c>
      <c r="BM139">
        <f>IF(buildings!BM139="","NULL",buildings!BM139)</f>
        <v>348672</v>
      </c>
      <c r="BN139">
        <f>IF(buildings!BN139="","NULL",buildings!BN139)</f>
        <v>79961</v>
      </c>
      <c r="BO139" t="str">
        <f>IF(buildings!BO139="","NULL",buildings!BO139)</f>
        <v>NA</v>
      </c>
      <c r="BP139">
        <f>IF(buildings!BP139="","NULL",buildings!BP139)</f>
        <v>81482</v>
      </c>
      <c r="BQ139">
        <f>IF(buildings!BQ139="","NULL",buildings!BQ139)</f>
        <v>0.73099999999999998</v>
      </c>
      <c r="BR139">
        <f>IF(buildings!BR139="","NULL",buildings!BR139)</f>
        <v>0.77</v>
      </c>
      <c r="BS139">
        <f>IF(buildings!BS139="","NULL",buildings!BS139)</f>
        <v>26568</v>
      </c>
      <c r="BT139">
        <f>IF(buildings!BT139="","NULL",buildings!BT139)</f>
        <v>43189</v>
      </c>
      <c r="BU139" t="str">
        <f>IF(buildings!BU139="","NULL",buildings!BU139)</f>
        <v>NULL</v>
      </c>
      <c r="BV139" t="str">
        <f>IF(buildings!BV139="","NULL",buildings!BV139)</f>
        <v>NULL</v>
      </c>
      <c r="BW139" t="str">
        <f>IF(buildings!BW139="","NULL",buildings!BW139)</f>
        <v>R32EU15</v>
      </c>
      <c r="BX139" t="str">
        <f>IF(buildings!BX139="","NULL",buildings!BX139)</f>
        <v>R5.2OECD</v>
      </c>
      <c r="BY139" t="str">
        <f>IF(buildings!BY139="","NULL",buildings!BY139)</f>
        <v>R_MFH_unspecified</v>
      </c>
      <c r="BZ139" t="str">
        <f>IF(buildings!BZ139="","NULL",buildings!BZ139)</f>
        <v>M_brick</v>
      </c>
      <c r="CA139" t="str">
        <f>IF(buildings!CA139="","NULL",buildings!CA139)</f>
        <v>Standard</v>
      </c>
      <c r="CB139" t="str">
        <f>IF(buildings!CB139="","NULL",buildings!CB139)</f>
        <v>real-world single case study</v>
      </c>
      <c r="CC139" t="str">
        <f>IF(buildings!CC139="","NULL",buildings!CC139)</f>
        <v>RM</v>
      </c>
      <c r="CD139" t="str">
        <f>IF(buildings!CD139="","NULL",buildings!CD139)</f>
        <v>M</v>
      </c>
      <c r="CE139" t="str">
        <f>IF(buildings!CE139="","NULL",buildings!CE139)</f>
        <v>OECD_EU15</v>
      </c>
    </row>
    <row r="140" spans="1:83">
      <c r="A140">
        <f>IF(buildings!A140="","NA",buildings!A140)</f>
        <v>138</v>
      </c>
      <c r="B140" t="str">
        <f>IF(buildings!B140="","NA",buildings!B140)</f>
        <v>Germany</v>
      </c>
      <c r="C140" t="str">
        <f>IF(buildings!C140="","NA",buildings!C140)</f>
        <v>NA</v>
      </c>
      <c r="D140">
        <f>IF(buildings!D140="","NA",buildings!D140)</f>
        <v>1870</v>
      </c>
      <c r="E140">
        <f>IF(buildings!E140="","NA",buildings!E140)</f>
        <v>2000</v>
      </c>
      <c r="F140" t="str">
        <f>IF(buildings!F140="","NA",buildings!F140)</f>
        <v>NA</v>
      </c>
      <c r="G140" t="str">
        <f>IF(buildings!G140="","NA",buildings!G140)</f>
        <v>NA</v>
      </c>
      <c r="H140" t="str">
        <f>IF(buildings!H140="","NA",buildings!H140)</f>
        <v>NA</v>
      </c>
      <c r="I140">
        <f>IF(buildings!I140="","NA",buildings!I140)</f>
        <v>158</v>
      </c>
      <c r="J140">
        <f>IF(buildings!J140="","NA",buildings!J140)</f>
        <v>4</v>
      </c>
      <c r="K140" t="str">
        <f>IF(buildings!K140="","NA",buildings!K140)</f>
        <v>NA</v>
      </c>
      <c r="L140" t="str">
        <f>IF(buildings!L140="","NA",buildings!L140)</f>
        <v>NA</v>
      </c>
      <c r="M140">
        <f>IF(buildings!M140="","NA",buildings!M140)</f>
        <v>1479</v>
      </c>
      <c r="N140" t="str">
        <f>IF(buildings!N140="","NA",buildings!N140)</f>
        <v>NA</v>
      </c>
      <c r="O140" t="str">
        <f>IF(buildings!O140="","NA",buildings!O140)</f>
        <v>NA</v>
      </c>
      <c r="P140">
        <f>IF(buildings!P140="","NA",buildings!P140)</f>
        <v>1</v>
      </c>
      <c r="Q140" t="str">
        <f>IF(buildings!Q140="","NA",buildings!Q140)</f>
        <v>NA</v>
      </c>
      <c r="R140">
        <f>IF(buildings!R140="","NA",buildings!R140)</f>
        <v>40</v>
      </c>
      <c r="S140">
        <f>IF(buildings!S140="","NA",buildings!S140)</f>
        <v>88</v>
      </c>
      <c r="T140" t="str">
        <f>IF(buildings!T140="","NA",buildings!T140)</f>
        <v>NA</v>
      </c>
      <c r="U140" t="str">
        <f>IF(buildings!U140="","NA",buildings!U140)</f>
        <v>NA</v>
      </c>
      <c r="V140" t="str">
        <f>IF(buildings!V140="","NA",buildings!V140)</f>
        <v>NA</v>
      </c>
      <c r="W140" t="str">
        <f>IF(buildings!W140="","NA",buildings!W140)</f>
        <v>NA</v>
      </c>
      <c r="X140" t="str">
        <f>IF(buildings!X140="","NA",buildings!X140)</f>
        <v>NA</v>
      </c>
      <c r="Y140" t="str">
        <f>IF(buildings!Y140="","NA",buildings!Y140)</f>
        <v>NA</v>
      </c>
      <c r="Z140" t="str">
        <f>IF(buildings!Z140="","NA",buildings!Z140)</f>
        <v>NA</v>
      </c>
      <c r="AA140" t="str">
        <f>IF(buildings!AA140="","NA",buildings!AA140)</f>
        <v>NA</v>
      </c>
      <c r="AB140" t="str">
        <f>IF(buildings!AB140="","NA",buildings!AB140)</f>
        <v>NA</v>
      </c>
      <c r="AC140" t="str">
        <f>IF(buildings!AC140="","NA",buildings!AC140)</f>
        <v>NA</v>
      </c>
      <c r="AD140" t="str">
        <f>IF(buildings!AD140="","NA",buildings!AD140)</f>
        <v>NA</v>
      </c>
      <c r="AE140" t="str">
        <f>IF(buildings!AE140="","NA",buildings!AE140)</f>
        <v>NA</v>
      </c>
      <c r="AF140" t="str">
        <f>IF(buildings!AF140="","NA",buildings!AF140)</f>
        <v>NA</v>
      </c>
      <c r="AG140" t="str">
        <f>IF(buildings!AG140="","NA",buildings!AG140)</f>
        <v>NA</v>
      </c>
      <c r="AH140" t="str">
        <f>IF(buildings!AH140="","NA",buildings!AH140)</f>
        <v>NA</v>
      </c>
      <c r="AI140" t="str">
        <f>IF(buildings!AI140="","NA",buildings!AI140)</f>
        <v>NA</v>
      </c>
      <c r="AJ140">
        <f>IF(buildings!AJ140="","NA",buildings!AJ140)</f>
        <v>17</v>
      </c>
      <c r="AK140">
        <f>IF(buildings!AK140="","NA",buildings!AK140)</f>
        <v>1</v>
      </c>
      <c r="AL140" t="str">
        <f>IF(buildings!AL140="","NA",buildings!AL140)</f>
        <v>MFH - reinforced concrete</v>
      </c>
      <c r="AM140" t="str">
        <f>IF(buildings!AM140="","NA",buildings!AM140)</f>
        <v>NA</v>
      </c>
      <c r="AN140" t="str">
        <f>IF(buildings!AN140="","NA",buildings!AN140)</f>
        <v>residential</v>
      </c>
      <c r="AO140" t="str">
        <f>IF(buildings!AO140="","NA",buildings!AO140)</f>
        <v>MFH</v>
      </c>
      <c r="AP140" t="str">
        <f>IF(buildings!AP140="","NA",buildings!AP140)</f>
        <v>NULL</v>
      </c>
      <c r="AQ140" t="str">
        <f>IF(buildings!AQ140="","NA",buildings!AQ140)</f>
        <v>NA</v>
      </c>
      <c r="AR140" t="str">
        <f>IF(buildings!AR140="","NA",buildings!AR140)</f>
        <v>gross</v>
      </c>
      <c r="AS140" t="str">
        <f>IF(buildings!AS140="","NA",buildings!AS140)</f>
        <v>Ortlepp, Regine; Gruhler, Karin; Schiller, Georg</v>
      </c>
      <c r="AT140">
        <f>IF(buildings!AT140="","NA",buildings!AT140)</f>
        <v>2018</v>
      </c>
      <c r="AU140" t="str">
        <f>IF(buildings!AU140="","NA",buildings!AU140)</f>
        <v>Materials in Germany's domestic building stock: calculation model and uncertainties</v>
      </c>
      <c r="AV140" t="str">
        <f>IF(buildings!AV140="","NA",buildings!AV140)</f>
        <v>Building Research &amp; Information</v>
      </c>
      <c r="AW140" t="str">
        <f>IF(buildings!AW140="","NA",buildings!AW140)</f>
        <v>Copyright Elsevier</v>
      </c>
      <c r="AX140" t="str">
        <f>IF(buildings!AX140="","NA",buildings!AX140)</f>
        <v>10.1080/09613218.2016.1264121</v>
      </c>
      <c r="AY140" t="str">
        <f>IF(buildings!AY140="","NA",buildings!AY140)</f>
        <v>https://doi.org/10.1080/09613218.2016.1264121</v>
      </c>
      <c r="AZ140" t="str">
        <f>IF(buildings!AZ140="","NULL",buildings!AZ140)</f>
        <v>for use_type or construction_type: 'Reinforce concrete'</v>
      </c>
      <c r="BA140" t="str">
        <f>IF(buildings!BA140="","NULL",buildings!BA140)</f>
        <v>NULL</v>
      </c>
      <c r="BB140" t="str">
        <f>IF(buildings!BB140="","NULL",buildings!BB140)</f>
        <v>Roof covering is other</v>
      </c>
      <c r="BC140" t="str">
        <f>IF(buildings!BC140="","NULL",buildings!BC140)</f>
        <v>Table A1. Material composition indicators (MCIs) for MFH brickworkds and reinforce concrete types differentiated according to product groups in tons per m² floor space and tons per m³ gross volume (authors’ own calculation)</v>
      </c>
      <c r="BD140" t="str">
        <f>IF(buildings!BD140="","NULL",buildings!BD140)</f>
        <v>NULL</v>
      </c>
      <c r="BE140" t="str">
        <f>IF(buildings!BE140="","NULL",buildings!BE140)</f>
        <v>NULL</v>
      </c>
      <c r="BF140" t="str">
        <f>IF(buildings!BF140="","NULL",buildings!BF140)</f>
        <v>NULL</v>
      </c>
      <c r="BG140" t="str">
        <f>IF(buildings!BG140="","NULL",buildings!BG140)</f>
        <v>Cfb,Dfb</v>
      </c>
      <c r="BH140">
        <f>IF(buildings!BH140="","NULL",buildings!BH140)</f>
        <v>5728</v>
      </c>
      <c r="BI140">
        <f>IF(buildings!BI140="","NULL",buildings!BI140)</f>
        <v>4027.5225</v>
      </c>
      <c r="BJ140">
        <f>IF(buildings!BJ140="","NULL",buildings!BJ140)</f>
        <v>3576.875</v>
      </c>
      <c r="BK140">
        <f>IF(buildings!BK140="","NULL",buildings!BK140)</f>
        <v>194.36999499999999</v>
      </c>
      <c r="BL140">
        <f>IF(buildings!BL140="","NULL",buildings!BL140)</f>
        <v>192.70500250000001</v>
      </c>
      <c r="BM140">
        <f>IF(buildings!BM140="","NULL",buildings!BM140)</f>
        <v>348672</v>
      </c>
      <c r="BN140">
        <f>IF(buildings!BN140="","NULL",buildings!BN140)</f>
        <v>79961</v>
      </c>
      <c r="BO140" t="str">
        <f>IF(buildings!BO140="","NULL",buildings!BO140)</f>
        <v>NA</v>
      </c>
      <c r="BP140">
        <f>IF(buildings!BP140="","NULL",buildings!BP140)</f>
        <v>81482</v>
      </c>
      <c r="BQ140">
        <f>IF(buildings!BQ140="","NULL",buildings!BQ140)</f>
        <v>0.73099999999999998</v>
      </c>
      <c r="BR140">
        <f>IF(buildings!BR140="","NULL",buildings!BR140)</f>
        <v>0.77</v>
      </c>
      <c r="BS140">
        <f>IF(buildings!BS140="","NULL",buildings!BS140)</f>
        <v>26568</v>
      </c>
      <c r="BT140">
        <f>IF(buildings!BT140="","NULL",buildings!BT140)</f>
        <v>43189</v>
      </c>
      <c r="BU140" t="str">
        <f>IF(buildings!BU140="","NULL",buildings!BU140)</f>
        <v>NULL</v>
      </c>
      <c r="BV140" t="str">
        <f>IF(buildings!BV140="","NULL",buildings!BV140)</f>
        <v>NULL</v>
      </c>
      <c r="BW140" t="str">
        <f>IF(buildings!BW140="","NULL",buildings!BW140)</f>
        <v>R32EU15</v>
      </c>
      <c r="BX140" t="str">
        <f>IF(buildings!BX140="","NULL",buildings!BX140)</f>
        <v>R5.2OECD</v>
      </c>
      <c r="BY140" t="str">
        <f>IF(buildings!BY140="","NULL",buildings!BY140)</f>
        <v>R_MFH_unspecified</v>
      </c>
      <c r="BZ140" t="str">
        <f>IF(buildings!BZ140="","NULL",buildings!BZ140)</f>
        <v>RC_unspecified</v>
      </c>
      <c r="CA140" t="str">
        <f>IF(buildings!CA140="","NULL",buildings!CA140)</f>
        <v>Standard</v>
      </c>
      <c r="CB140" t="str">
        <f>IF(buildings!CB140="","NULL",buildings!CB140)</f>
        <v>real-world single case study</v>
      </c>
      <c r="CC140" t="str">
        <f>IF(buildings!CC140="","NULL",buildings!CC140)</f>
        <v>RM</v>
      </c>
      <c r="CD140" t="str">
        <f>IF(buildings!CD140="","NULL",buildings!CD140)</f>
        <v>C</v>
      </c>
      <c r="CE140" t="str">
        <f>IF(buildings!CE140="","NULL",buildings!CE140)</f>
        <v>OECD_EU15</v>
      </c>
    </row>
    <row r="141" spans="1:83">
      <c r="A141">
        <f>IF(buildings!A141="","NA",buildings!A141)</f>
        <v>139</v>
      </c>
      <c r="B141" t="str">
        <f>IF(buildings!B141="","NA",buildings!B141)</f>
        <v>Germany</v>
      </c>
      <c r="C141" t="str">
        <f>IF(buildings!C141="","NA",buildings!C141)</f>
        <v>NA</v>
      </c>
      <c r="D141">
        <f>IF(buildings!D141="","NA",buildings!D141)</f>
        <v>1976</v>
      </c>
      <c r="E141">
        <f>IF(buildings!E141="","NA",buildings!E141)</f>
        <v>2010</v>
      </c>
      <c r="F141" t="str">
        <f>IF(buildings!F141="","NA",buildings!F141)</f>
        <v>NA</v>
      </c>
      <c r="G141" t="str">
        <f>IF(buildings!G141="","NA",buildings!G141)</f>
        <v>NA</v>
      </c>
      <c r="H141" t="str">
        <f>IF(buildings!H141="","NA",buildings!H141)</f>
        <v>NA</v>
      </c>
      <c r="I141">
        <f>IF(buildings!I141="","NA",buildings!I141)</f>
        <v>177.33333329999999</v>
      </c>
      <c r="J141">
        <f>IF(buildings!J141="","NA",buildings!J141)</f>
        <v>50.666666669999998</v>
      </c>
      <c r="K141" t="str">
        <f>IF(buildings!K141="","NA",buildings!K141)</f>
        <v>NA</v>
      </c>
      <c r="L141" t="str">
        <f>IF(buildings!L141="","NA",buildings!L141)</f>
        <v>NA</v>
      </c>
      <c r="M141">
        <f>IF(buildings!M141="","NA",buildings!M141)</f>
        <v>830.66666669999995</v>
      </c>
      <c r="N141" t="str">
        <f>IF(buildings!N141="","NA",buildings!N141)</f>
        <v>NA</v>
      </c>
      <c r="O141" t="str">
        <f>IF(buildings!O141="","NA",buildings!O141)</f>
        <v>NA</v>
      </c>
      <c r="P141">
        <f>IF(buildings!P141="","NA",buildings!P141)</f>
        <v>441.66666670000001</v>
      </c>
      <c r="Q141" t="str">
        <f>IF(buildings!Q141="","NA",buildings!Q141)</f>
        <v>NA</v>
      </c>
      <c r="R141" t="str">
        <f>IF(buildings!R141="","NA",buildings!R141)</f>
        <v>NA</v>
      </c>
      <c r="S141">
        <f>IF(buildings!S141="","NA",buildings!S141)</f>
        <v>6.3333333329999997</v>
      </c>
      <c r="T141" t="str">
        <f>IF(buildings!T141="","NA",buildings!T141)</f>
        <v>NA</v>
      </c>
      <c r="U141" t="str">
        <f>IF(buildings!U141="","NA",buildings!U141)</f>
        <v>NA</v>
      </c>
      <c r="V141" t="str">
        <f>IF(buildings!V141="","NA",buildings!V141)</f>
        <v>NA</v>
      </c>
      <c r="W141" t="str">
        <f>IF(buildings!W141="","NA",buildings!W141)</f>
        <v>NA</v>
      </c>
      <c r="X141" t="str">
        <f>IF(buildings!X141="","NA",buildings!X141)</f>
        <v>NA</v>
      </c>
      <c r="Y141" t="str">
        <f>IF(buildings!Y141="","NA",buildings!Y141)</f>
        <v>NA</v>
      </c>
      <c r="Z141" t="str">
        <f>IF(buildings!Z141="","NA",buildings!Z141)</f>
        <v>NA</v>
      </c>
      <c r="AA141" t="str">
        <f>IF(buildings!AA141="","NA",buildings!AA141)</f>
        <v>NA</v>
      </c>
      <c r="AB141" t="str">
        <f>IF(buildings!AB141="","NA",buildings!AB141)</f>
        <v>NA</v>
      </c>
      <c r="AC141" t="str">
        <f>IF(buildings!AC141="","NA",buildings!AC141)</f>
        <v>NA</v>
      </c>
      <c r="AD141" t="str">
        <f>IF(buildings!AD141="","NA",buildings!AD141)</f>
        <v>NA</v>
      </c>
      <c r="AE141" t="str">
        <f>IF(buildings!AE141="","NA",buildings!AE141)</f>
        <v>NA</v>
      </c>
      <c r="AF141" t="str">
        <f>IF(buildings!AF141="","NA",buildings!AF141)</f>
        <v>NA</v>
      </c>
      <c r="AG141" t="str">
        <f>IF(buildings!AG141="","NA",buildings!AG141)</f>
        <v>NA</v>
      </c>
      <c r="AH141" t="str">
        <f>IF(buildings!AH141="","NA",buildings!AH141)</f>
        <v>NA</v>
      </c>
      <c r="AI141" t="str">
        <f>IF(buildings!AI141="","NA",buildings!AI141)</f>
        <v>NA</v>
      </c>
      <c r="AJ141">
        <f>IF(buildings!AJ141="","NA",buildings!AJ141)</f>
        <v>19.666666670000001</v>
      </c>
      <c r="AK141">
        <f>IF(buildings!AK141="","NA",buildings!AK141)</f>
        <v>430.33333329999999</v>
      </c>
      <c r="AL141" t="str">
        <f>IF(buildings!AL141="","NA",buildings!AL141)</f>
        <v>non-domestic - MI</v>
      </c>
      <c r="AM141" t="str">
        <f>IF(buildings!AM141="","NA",buildings!AM141)</f>
        <v>NA</v>
      </c>
      <c r="AN141" t="str">
        <f>IF(buildings!AN141="","NA",buildings!AN141)</f>
        <v>non-residential</v>
      </c>
      <c r="AO141" t="str">
        <f>IF(buildings!AO141="","NA",buildings!AO141)</f>
        <v>NA</v>
      </c>
      <c r="AP141" t="str">
        <f>IF(buildings!AP141="","NA",buildings!AP141)</f>
        <v>NULL</v>
      </c>
      <c r="AQ141" t="str">
        <f>IF(buildings!AQ141="","NA",buildings!AQ141)</f>
        <v>urban</v>
      </c>
      <c r="AR141" t="str">
        <f>IF(buildings!AR141="","NA",buildings!AR141)</f>
        <v>gross</v>
      </c>
      <c r="AS141" t="str">
        <f>IF(buildings!AS141="","NA",buildings!AS141)</f>
        <v>Ortlepp, Regine; Gruhler, Karin; Schiller, Georg</v>
      </c>
      <c r="AT141">
        <f>IF(buildings!AT141="","NA",buildings!AT141)</f>
        <v>2016</v>
      </c>
      <c r="AU141" t="str">
        <f>IF(buildings!AU141="","NA",buildings!AU141)</f>
        <v>Material stocks in Germany's non-domestic buildings: a new quantification method</v>
      </c>
      <c r="AV141" t="str">
        <f>IF(buildings!AV141="","NA",buildings!AV141)</f>
        <v>Building Research &amp; Information</v>
      </c>
      <c r="AW141" t="str">
        <f>IF(buildings!AW141="","NA",buildings!AW141)</f>
        <v>Copyright Elsevier</v>
      </c>
      <c r="AX141" t="str">
        <f>IF(buildings!AX141="","NA",buildings!AX141)</f>
        <v>10.1080/09613218.2016.1112096</v>
      </c>
      <c r="AY141" t="str">
        <f>IF(buildings!AY141="","NA",buildings!AY141)</f>
        <v>https://doi.org/10.1080/09613218.2016.1112096</v>
      </c>
      <c r="AZ141" t="str">
        <f>IF(buildings!AZ141="","NULL",buildings!AZ141)</f>
        <v>for use_type or construction_type: 'steel frames are commonly found in non-domestic buildings in Germany to create larger interior spaces and support wider spans'</v>
      </c>
      <c r="BA141" t="str">
        <f>IF(buildings!BA141="","NULL",buildings!BA141)</f>
        <v>MI = [M (Mt)*10^9 / (240*10^6)]*0.08 (non domestic floor space from Table 7)</v>
      </c>
      <c r="BB141" t="str">
        <f>IF(buildings!BB141="","NULL",buildings!BB141)</f>
        <v>Others includes plaster, screed, mortar, roof covering, floorings, sealing sheetings and other materials</v>
      </c>
      <c r="BC141" t="str">
        <f>IF(buildings!BC141="","NULL",buildings!BC141)</f>
        <v>Figure 8. Material composition of Germany’s non-domestic building stock (authors’own calculation).</v>
      </c>
      <c r="BD141" t="str">
        <f>IF(buildings!BD141="","NULL",buildings!BD141)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Land area in 2017, Data: https://www.cia.gov/library/publications/the-world-factbook/fields/2147.html. Population: Data: https://www.rug.nl/ggdc/historicaldevelopment/maddison/releases/maddison-project-database-2018. Urbanization: Urban pop. in 1975, Urban pop. in 2010, Data: https://www.rug.nl/ggdc/historicaldevelopment/maddison/releases/maddison-project-database-2018. GDP: Data: https://esa.un.org/unpd/wup/Download, Urbanization_rate_2018.xls. Human Development Index: Not collected.</v>
      </c>
      <c r="BE141" t="str">
        <f>IF(buildings!BE141="","NULL",buildings!BE141)</f>
        <v>Heeren and Fishman</v>
      </c>
      <c r="BF141" t="str">
        <f>IF(buildings!BF141="","NULL",buildings!BF141)</f>
        <v>Europe</v>
      </c>
      <c r="BG141" t="str">
        <f>IF(buildings!BG141="","NULL",buildings!BG141)</f>
        <v>Cfb,Dfb</v>
      </c>
      <c r="BH141">
        <f>IF(buildings!BH141="","NULL",buildings!BH141)</f>
        <v>5728</v>
      </c>
      <c r="BI141">
        <f>IF(buildings!BI141="","NULL",buildings!BI141)</f>
        <v>3960.79</v>
      </c>
      <c r="BJ141">
        <f>IF(buildings!BJ141="","NULL",buildings!BJ141)</f>
        <v>4326.1499999999996</v>
      </c>
      <c r="BK141">
        <f>IF(buildings!BK141="","NULL",buildings!BK141)</f>
        <v>209.375</v>
      </c>
      <c r="BL141">
        <f>IF(buildings!BL141="","NULL",buildings!BL141)</f>
        <v>208.707505</v>
      </c>
      <c r="BM141">
        <f>IF(buildings!BM141="","NULL",buildings!BM141)</f>
        <v>348672</v>
      </c>
      <c r="BN141">
        <f>IF(buildings!BN141="","NULL",buildings!BN141)</f>
        <v>78299</v>
      </c>
      <c r="BO141" t="str">
        <f>IF(buildings!BO141="","NULL",buildings!BO141)</f>
        <v>NA</v>
      </c>
      <c r="BP141">
        <f>IF(buildings!BP141="","NULL",buildings!BP141)</f>
        <v>81655</v>
      </c>
      <c r="BQ141">
        <f>IF(buildings!BQ141="","NULL",buildings!BQ141)</f>
        <v>0.72599999999999998</v>
      </c>
      <c r="BR141">
        <f>IF(buildings!BR141="","NULL",buildings!BR141)</f>
        <v>0.77</v>
      </c>
      <c r="BS141">
        <f>IF(buildings!BS141="","NULL",buildings!BS141)</f>
        <v>19929</v>
      </c>
      <c r="BT141">
        <f>IF(buildings!BT141="","NULL",buildings!BT141)</f>
        <v>41215</v>
      </c>
      <c r="BU141" t="str">
        <f>IF(buildings!BU141="","NULL",buildings!BU141)</f>
        <v>NULL</v>
      </c>
      <c r="BV141" t="str">
        <f>IF(buildings!BV141="","NULL",buildings!BV141)</f>
        <v>NULL</v>
      </c>
      <c r="BW141" t="str">
        <f>IF(buildings!BW141="","NULL",buildings!BW141)</f>
        <v>R32EU15</v>
      </c>
      <c r="BX141" t="str">
        <f>IF(buildings!BX141="","NULL",buildings!BX141)</f>
        <v>R5.2OECD</v>
      </c>
      <c r="BY141" t="str">
        <f>IF(buildings!BY141="","NULL",buildings!BY141)</f>
        <v>NR_unspecified</v>
      </c>
      <c r="BZ141" t="str">
        <f>IF(buildings!BZ141="","NULL",buildings!BZ141)</f>
        <v>Unspecified</v>
      </c>
      <c r="CA141" t="str">
        <f>IF(buildings!CA141="","NULL",buildings!CA141)</f>
        <v>Standard</v>
      </c>
      <c r="CB141" t="str">
        <f>IF(buildings!CB141="","NULL",buildings!CB141)</f>
        <v>sample/average/statistics</v>
      </c>
      <c r="CC141" t="str">
        <f>IF(buildings!CC141="","NULL",buildings!CC141)</f>
        <v>NR</v>
      </c>
      <c r="CD141" t="str">
        <f>IF(buildings!CD141="","NULL",buildings!CD141)</f>
        <v>U</v>
      </c>
      <c r="CE141" t="str">
        <f>IF(buildings!CE141="","NULL",buildings!CE141)</f>
        <v>OECD_EU15</v>
      </c>
    </row>
    <row r="142" spans="1:83">
      <c r="A142">
        <f>IF(buildings!A142="","NA",buildings!A142)</f>
        <v>140</v>
      </c>
      <c r="B142" t="str">
        <f>IF(buildings!B142="","NA",buildings!B142)</f>
        <v>Grenada</v>
      </c>
      <c r="C142" t="str">
        <f>IF(buildings!C142="","NA",buildings!C142)</f>
        <v>NA</v>
      </c>
      <c r="D142" t="str">
        <f>IF(buildings!D142="","NA",buildings!D142)</f>
        <v>NA</v>
      </c>
      <c r="E142" t="str">
        <f>IF(buildings!E142="","NA",buildings!E142)</f>
        <v>NA</v>
      </c>
      <c r="F142">
        <f>IF(buildings!F142="","NA",buildings!F142)</f>
        <v>27</v>
      </c>
      <c r="G142" t="str">
        <f>IF(buildings!G142="","NA",buildings!G142)</f>
        <v>NA</v>
      </c>
      <c r="H142" t="str">
        <f>IF(buildings!H142="","NA",buildings!H142)</f>
        <v>NA</v>
      </c>
      <c r="I142" t="str">
        <f>IF(buildings!I142="","NA",buildings!I142)</f>
        <v>NA</v>
      </c>
      <c r="J142">
        <f>IF(buildings!J142="","NA",buildings!J142)</f>
        <v>40</v>
      </c>
      <c r="K142" t="str">
        <f>IF(buildings!K142="","NA",buildings!K142)</f>
        <v>NA</v>
      </c>
      <c r="L142" t="str">
        <f>IF(buildings!L142="","NA",buildings!L142)</f>
        <v>NA</v>
      </c>
      <c r="M142">
        <f>IF(buildings!M142="","NA",buildings!M142)</f>
        <v>1315</v>
      </c>
      <c r="N142" t="str">
        <f>IF(buildings!N142="","NA",buildings!N142)</f>
        <v>NA</v>
      </c>
      <c r="O142">
        <f>IF(buildings!O142="","NA",buildings!O142)</f>
        <v>45</v>
      </c>
      <c r="P142" t="str">
        <f>IF(buildings!P142="","NA",buildings!P142)</f>
        <v>NA</v>
      </c>
      <c r="Q142" t="str">
        <f>IF(buildings!Q142="","NA",buildings!Q142)</f>
        <v>NA</v>
      </c>
      <c r="R142" t="str">
        <f>IF(buildings!R142="","NA",buildings!R142)</f>
        <v>NA</v>
      </c>
      <c r="S142" t="str">
        <f>IF(buildings!S142="","NA",buildings!S142)</f>
        <v>NA</v>
      </c>
      <c r="T142" t="str">
        <f>IF(buildings!T142="","NA",buildings!T142)</f>
        <v>NA</v>
      </c>
      <c r="U142" t="str">
        <f>IF(buildings!U142="","NA",buildings!U142)</f>
        <v>NA</v>
      </c>
      <c r="V142" t="str">
        <f>IF(buildings!V142="","NA",buildings!V142)</f>
        <v>NA</v>
      </c>
      <c r="W142" t="str">
        <f>IF(buildings!W142="","NA",buildings!W142)</f>
        <v>NA</v>
      </c>
      <c r="X142" t="str">
        <f>IF(buildings!X142="","NA",buildings!X142)</f>
        <v>NA</v>
      </c>
      <c r="Y142" t="str">
        <f>IF(buildings!Y142="","NA",buildings!Y142)</f>
        <v>NA</v>
      </c>
      <c r="Z142" t="str">
        <f>IF(buildings!Z142="","NA",buildings!Z142)</f>
        <v>NA</v>
      </c>
      <c r="AA142" t="str">
        <f>IF(buildings!AA142="","NA",buildings!AA142)</f>
        <v>NA</v>
      </c>
      <c r="AB142" t="str">
        <f>IF(buildings!AB142="","NA",buildings!AB142)</f>
        <v>NA</v>
      </c>
      <c r="AC142" t="str">
        <f>IF(buildings!AC142="","NA",buildings!AC142)</f>
        <v>NA</v>
      </c>
      <c r="AD142" t="str">
        <f>IF(buildings!AD142="","NA",buildings!AD142)</f>
        <v>NA</v>
      </c>
      <c r="AE142" t="str">
        <f>IF(buildings!AE142="","NA",buildings!AE142)</f>
        <v>NA</v>
      </c>
      <c r="AF142" t="str">
        <f>IF(buildings!AF142="","NA",buildings!AF142)</f>
        <v>NA</v>
      </c>
      <c r="AG142" t="str">
        <f>IF(buildings!AG142="","NA",buildings!AG142)</f>
        <v>NA</v>
      </c>
      <c r="AH142" t="str">
        <f>IF(buildings!AH142="","NA",buildings!AH142)</f>
        <v>NA</v>
      </c>
      <c r="AI142" t="str">
        <f>IF(buildings!AI142="","NA",buildings!AI142)</f>
        <v>NA</v>
      </c>
      <c r="AJ142" t="str">
        <f>IF(buildings!AJ142="","NA",buildings!AJ142)</f>
        <v>NA</v>
      </c>
      <c r="AK142" t="str">
        <f>IF(buildings!AK142="","NA",buildings!AK142)</f>
        <v>NA</v>
      </c>
      <c r="AL142" t="str">
        <f>IF(buildings!AL142="","NA",buildings!AL142)</f>
        <v>Concrete Structure A (Concrete block walls; Concrete slab floor; Concrete pillar foundation; Timber + sheet steel roof)</v>
      </c>
      <c r="AM142" t="str">
        <f>IF(buildings!AM142="","NA",buildings!AM142)</f>
        <v>1,2</v>
      </c>
      <c r="AN142" t="str">
        <f>IF(buildings!AN142="","NA",buildings!AN142)</f>
        <v>residential</v>
      </c>
      <c r="AO142" t="str">
        <f>IF(buildings!AO142="","NA",buildings!AO142)</f>
        <v>SFH, MFH</v>
      </c>
      <c r="AP142" t="str">
        <f>IF(buildings!AP142="","NA",buildings!AP142)</f>
        <v>NULL</v>
      </c>
      <c r="AQ142" t="str">
        <f>IF(buildings!AQ142="","NA",buildings!AQ142)</f>
        <v>NA</v>
      </c>
      <c r="AR142" t="str">
        <f>IF(buildings!AR142="","NA",buildings!AR142)</f>
        <v>NA</v>
      </c>
      <c r="AS142" t="str">
        <f>IF(buildings!AS142="","NA",buildings!AS142)</f>
        <v>Symmes, Robert; Telesford, John; Fishman, Tomer; Su-yin, Tan; De Kroon, Kristen; Singh, Simron</v>
      </c>
      <c r="AT142" t="str">
        <f>IF(buildings!AT142="","NA",buildings!AT142)</f>
        <v>NA</v>
      </c>
      <c r="AU142" t="str">
        <f>IF(buildings!AU142="","NA",buildings!AU142)</f>
        <v>The weight of islands: Leveraging Grenada's material stocks to adapt to climate change</v>
      </c>
      <c r="AV142" t="str">
        <f>IF(buildings!AV142="","NA",buildings!AV142)</f>
        <v>Journal of Industrial Ecology</v>
      </c>
      <c r="AW142" t="str">
        <f>IF(buildings!AW142="","NA",buildings!AW142)</f>
        <v>Copyright Elsevier</v>
      </c>
      <c r="AX142" t="str">
        <f>IF(buildings!AX142="","NA",buildings!AX142)</f>
        <v>10.1111/jiec.12853</v>
      </c>
      <c r="AY142" t="str">
        <f>IF(buildings!AY142="","NA",buildings!AY142)</f>
        <v>https://doi.org/10.1111/jiec.12853</v>
      </c>
      <c r="AZ142" t="str">
        <f>IF(buildings!AZ142="","NULL",buildings!AZ142)</f>
        <v>NULL</v>
      </c>
      <c r="BA142" t="str">
        <f>IF(buildings!BA142="","NULL",buildings!BA142)</f>
        <v>NULL</v>
      </c>
      <c r="BB142" t="str">
        <f>IF(buildings!BB142="","NULL",buildings!BB142)</f>
        <v>NULL</v>
      </c>
      <c r="BC142" t="str">
        <f>IF(buildings!BC142="","NULL",buildings!BC142)</f>
        <v>NULL</v>
      </c>
      <c r="BD142" t="str">
        <f>IF(buildings!BD142="","NULL",buildings!BD142)</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v>
      </c>
      <c r="BE142" t="str">
        <f>IF(buildings!BE142="","NULL",buildings!BE142)</f>
        <v>Heeren and Fishman</v>
      </c>
      <c r="BF142" t="str">
        <f>IF(buildings!BF142="","NULL",buildings!BF142)</f>
        <v>SIDS</v>
      </c>
      <c r="BG142" t="str">
        <f>IF(buildings!BG142="","NULL",buildings!BG142)</f>
        <v>Af</v>
      </c>
      <c r="BH142">
        <f>IF(buildings!BH142="","NULL",buildings!BH142)</f>
        <v>1348</v>
      </c>
      <c r="BI142" t="str">
        <f>IF(buildings!BI142="","NULL",buildings!BI142)</f>
        <v>NA</v>
      </c>
      <c r="BJ142" t="str">
        <f>IF(buildings!BJ142="","NULL",buildings!BJ142)</f>
        <v>NA</v>
      </c>
      <c r="BK142" t="str">
        <f>IF(buildings!BK142="","NULL",buildings!BK142)</f>
        <v>NA</v>
      </c>
      <c r="BL142" t="str">
        <f>IF(buildings!BL142="","NULL",buildings!BL142)</f>
        <v>NA</v>
      </c>
      <c r="BM142">
        <f>IF(buildings!BM142="","NULL",buildings!BM142)</f>
        <v>344</v>
      </c>
      <c r="BN142" t="str">
        <f>IF(buildings!BN142="","NULL",buildings!BN142)</f>
        <v>NA</v>
      </c>
      <c r="BO142" t="str">
        <f>IF(buildings!BO142="","NULL",buildings!BO142)</f>
        <v>Data not available for this country</v>
      </c>
      <c r="BP142" t="str">
        <f>IF(buildings!BP142="","NULL",buildings!BP142)</f>
        <v>NA</v>
      </c>
      <c r="BQ142" t="str">
        <f>IF(buildings!BQ142="","NULL",buildings!BQ142)</f>
        <v>NA</v>
      </c>
      <c r="BR142">
        <f>IF(buildings!BR142="","NULL",buildings!BR142)</f>
        <v>0.36</v>
      </c>
      <c r="BS142" t="str">
        <f>IF(buildings!BS142="","NULL",buildings!BS142)</f>
        <v>NA</v>
      </c>
      <c r="BT142" t="str">
        <f>IF(buildings!BT142="","NULL",buildings!BT142)</f>
        <v>NA</v>
      </c>
      <c r="BU142" t="str">
        <f>IF(buildings!BU142="","NULL",buildings!BU142)</f>
        <v>NULL</v>
      </c>
      <c r="BV142" t="str">
        <f>IF(buildings!BV142="","NULL",buildings!BV142)</f>
        <v>NULL</v>
      </c>
      <c r="BW142" t="str">
        <f>IF(buildings!BW142="","NULL",buildings!BW142)</f>
        <v>R32LAM-M</v>
      </c>
      <c r="BX142" t="str">
        <f>IF(buildings!BX142="","NULL",buildings!BX142)</f>
        <v>R5.2LAM</v>
      </c>
      <c r="BY142" t="str">
        <f>IF(buildings!BY142="","NULL",buildings!BY142)</f>
        <v>R_SFH_unspecified</v>
      </c>
      <c r="BZ142" t="str">
        <f>IF(buildings!BZ142="","NULL",buildings!BZ142)</f>
        <v>RC_concretefloor</v>
      </c>
      <c r="CA142" t="str">
        <f>IF(buildings!CA142="","NULL",buildings!CA142)</f>
        <v>Standard</v>
      </c>
      <c r="CB142" t="str">
        <f>IF(buildings!CB142="","NULL",buildings!CB142)</f>
        <v>modeled/hypothetical/regulations</v>
      </c>
      <c r="CC142" t="str">
        <f>IF(buildings!CC142="","NULL",buildings!CC142)</f>
        <v>RS</v>
      </c>
      <c r="CD142" t="str">
        <f>IF(buildings!CD142="","NULL",buildings!CD142)</f>
        <v>C</v>
      </c>
      <c r="CE142" t="str">
        <f>IF(buildings!CE142="","NULL",buildings!CE142)</f>
        <v>LAM_LAM-M</v>
      </c>
    </row>
    <row r="143" spans="1:83">
      <c r="A143">
        <f>IF(buildings!A143="","NA",buildings!A143)</f>
        <v>141</v>
      </c>
      <c r="B143" t="str">
        <f>IF(buildings!B143="","NA",buildings!B143)</f>
        <v>Grenada</v>
      </c>
      <c r="C143" t="str">
        <f>IF(buildings!C143="","NA",buildings!C143)</f>
        <v>NA</v>
      </c>
      <c r="D143" t="str">
        <f>IF(buildings!D143="","NA",buildings!D143)</f>
        <v>NA</v>
      </c>
      <c r="E143" t="str">
        <f>IF(buildings!E143="","NA",buildings!E143)</f>
        <v>NA</v>
      </c>
      <c r="F143">
        <f>IF(buildings!F143="","NA",buildings!F143)</f>
        <v>36</v>
      </c>
      <c r="G143" t="str">
        <f>IF(buildings!G143="","NA",buildings!G143)</f>
        <v>NA</v>
      </c>
      <c r="H143" t="str">
        <f>IF(buildings!H143="","NA",buildings!H143)</f>
        <v>NA</v>
      </c>
      <c r="I143" t="str">
        <f>IF(buildings!I143="","NA",buildings!I143)</f>
        <v>NA</v>
      </c>
      <c r="J143">
        <f>IF(buildings!J143="","NA",buildings!J143)</f>
        <v>40</v>
      </c>
      <c r="K143" t="str">
        <f>IF(buildings!K143="","NA",buildings!K143)</f>
        <v>NA</v>
      </c>
      <c r="L143" t="str">
        <f>IF(buildings!L143="","NA",buildings!L143)</f>
        <v>NA</v>
      </c>
      <c r="M143">
        <f>IF(buildings!M143="","NA",buildings!M143)</f>
        <v>1645</v>
      </c>
      <c r="N143" t="str">
        <f>IF(buildings!N143="","NA",buildings!N143)</f>
        <v>NA</v>
      </c>
      <c r="O143">
        <f>IF(buildings!O143="","NA",buildings!O143)</f>
        <v>159</v>
      </c>
      <c r="P143" t="str">
        <f>IF(buildings!P143="","NA",buildings!P143)</f>
        <v>NA</v>
      </c>
      <c r="Q143" t="str">
        <f>IF(buildings!Q143="","NA",buildings!Q143)</f>
        <v>NA</v>
      </c>
      <c r="R143" t="str">
        <f>IF(buildings!R143="","NA",buildings!R143)</f>
        <v>NA</v>
      </c>
      <c r="S143" t="str">
        <f>IF(buildings!S143="","NA",buildings!S143)</f>
        <v>NA</v>
      </c>
      <c r="T143" t="str">
        <f>IF(buildings!T143="","NA",buildings!T143)</f>
        <v>NA</v>
      </c>
      <c r="U143" t="str">
        <f>IF(buildings!U143="","NA",buildings!U143)</f>
        <v>NA</v>
      </c>
      <c r="V143" t="str">
        <f>IF(buildings!V143="","NA",buildings!V143)</f>
        <v>NA</v>
      </c>
      <c r="W143" t="str">
        <f>IF(buildings!W143="","NA",buildings!W143)</f>
        <v>NA</v>
      </c>
      <c r="X143" t="str">
        <f>IF(buildings!X143="","NA",buildings!X143)</f>
        <v>NA</v>
      </c>
      <c r="Y143" t="str">
        <f>IF(buildings!Y143="","NA",buildings!Y143)</f>
        <v>NA</v>
      </c>
      <c r="Z143" t="str">
        <f>IF(buildings!Z143="","NA",buildings!Z143)</f>
        <v>NA</v>
      </c>
      <c r="AA143" t="str">
        <f>IF(buildings!AA143="","NA",buildings!AA143)</f>
        <v>NA</v>
      </c>
      <c r="AB143" t="str">
        <f>IF(buildings!AB143="","NA",buildings!AB143)</f>
        <v>NA</v>
      </c>
      <c r="AC143" t="str">
        <f>IF(buildings!AC143="","NA",buildings!AC143)</f>
        <v>NA</v>
      </c>
      <c r="AD143" t="str">
        <f>IF(buildings!AD143="","NA",buildings!AD143)</f>
        <v>NA</v>
      </c>
      <c r="AE143" t="str">
        <f>IF(buildings!AE143="","NA",buildings!AE143)</f>
        <v>NA</v>
      </c>
      <c r="AF143" t="str">
        <f>IF(buildings!AF143="","NA",buildings!AF143)</f>
        <v>NA</v>
      </c>
      <c r="AG143" t="str">
        <f>IF(buildings!AG143="","NA",buildings!AG143)</f>
        <v>NA</v>
      </c>
      <c r="AH143" t="str">
        <f>IF(buildings!AH143="","NA",buildings!AH143)</f>
        <v>NA</v>
      </c>
      <c r="AI143" t="str">
        <f>IF(buildings!AI143="","NA",buildings!AI143)</f>
        <v>NA</v>
      </c>
      <c r="AJ143" t="str">
        <f>IF(buildings!AJ143="","NA",buildings!AJ143)</f>
        <v>NA</v>
      </c>
      <c r="AK143" t="str">
        <f>IF(buildings!AK143="","NA",buildings!AK143)</f>
        <v>NA</v>
      </c>
      <c r="AL143" t="str">
        <f>IF(buildings!AL143="","NA",buildings!AL143)</f>
        <v>Concrete Structure B (Concrete block walls, concrete slab floor, concrete slab foundation; Timber + sheet steel roof)</v>
      </c>
      <c r="AM143" t="str">
        <f>IF(buildings!AM143="","NA",buildings!AM143)</f>
        <v>1,2,3</v>
      </c>
      <c r="AN143" t="str">
        <f>IF(buildings!AN143="","NA",buildings!AN143)</f>
        <v>residential, commercial</v>
      </c>
      <c r="AO143" t="str">
        <f>IF(buildings!AO143="","NA",buildings!AO143)</f>
        <v>NA</v>
      </c>
      <c r="AP143" t="str">
        <f>IF(buildings!AP143="","NA",buildings!AP143)</f>
        <v>NULL</v>
      </c>
      <c r="AQ143" t="str">
        <f>IF(buildings!AQ143="","NA",buildings!AQ143)</f>
        <v>NA</v>
      </c>
      <c r="AR143" t="str">
        <f>IF(buildings!AR143="","NA",buildings!AR143)</f>
        <v>NA</v>
      </c>
      <c r="AS143" t="str">
        <f>IF(buildings!AS143="","NA",buildings!AS143)</f>
        <v>Symmes, Robert; Telesford, John; Fishman, Tomer; Su-yin, Tan; De Kroon, Kristen; Singh, Simron</v>
      </c>
      <c r="AT143" t="str">
        <f>IF(buildings!AT143="","NA",buildings!AT143)</f>
        <v>NA</v>
      </c>
      <c r="AU143" t="str">
        <f>IF(buildings!AU143="","NA",buildings!AU143)</f>
        <v>The weight of islands: Leveraging Grenada's material stocks to adapt to climate change</v>
      </c>
      <c r="AV143" t="str">
        <f>IF(buildings!AV143="","NA",buildings!AV143)</f>
        <v>Journal of Industrial Ecology</v>
      </c>
      <c r="AW143" t="str">
        <f>IF(buildings!AW143="","NA",buildings!AW143)</f>
        <v>Copyright Elsevier</v>
      </c>
      <c r="AX143" t="str">
        <f>IF(buildings!AX143="","NA",buildings!AX143)</f>
        <v>10.1111/jiec.12853</v>
      </c>
      <c r="AY143" t="str">
        <f>IF(buildings!AY143="","NA",buildings!AY143)</f>
        <v>https://doi.org/10.1111/jiec.12853</v>
      </c>
      <c r="AZ143" t="str">
        <f>IF(buildings!AZ143="","NULL",buildings!AZ143)</f>
        <v>for use_type or construction_type: 'Commercial'</v>
      </c>
      <c r="BA143" t="str">
        <f>IF(buildings!BA143="","NULL",buildings!BA143)</f>
        <v>NULL</v>
      </c>
      <c r="BB143" t="str">
        <f>IF(buildings!BB143="","NULL",buildings!BB143)</f>
        <v>NULL</v>
      </c>
      <c r="BC143" t="str">
        <f>IF(buildings!BC143="","NULL",buildings!BC143)</f>
        <v>NULL</v>
      </c>
      <c r="BD143" t="str">
        <f>IF(buildings!BD143="","NULL",buildings!BD143)</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v>
      </c>
      <c r="BE143" t="str">
        <f>IF(buildings!BE143="","NULL",buildings!BE143)</f>
        <v>Heeren and Fishman</v>
      </c>
      <c r="BF143" t="str">
        <f>IF(buildings!BF143="","NULL",buildings!BF143)</f>
        <v>SIDS</v>
      </c>
      <c r="BG143" t="str">
        <f>IF(buildings!BG143="","NULL",buildings!BG143)</f>
        <v>Af</v>
      </c>
      <c r="BH143">
        <f>IF(buildings!BH143="","NULL",buildings!BH143)</f>
        <v>1348</v>
      </c>
      <c r="BI143" t="str">
        <f>IF(buildings!BI143="","NULL",buildings!BI143)</f>
        <v>NA</v>
      </c>
      <c r="BJ143" t="str">
        <f>IF(buildings!BJ143="","NULL",buildings!BJ143)</f>
        <v>NA</v>
      </c>
      <c r="BK143" t="str">
        <f>IF(buildings!BK143="","NULL",buildings!BK143)</f>
        <v>NA</v>
      </c>
      <c r="BL143" t="str">
        <f>IF(buildings!BL143="","NULL",buildings!BL143)</f>
        <v>NA</v>
      </c>
      <c r="BM143">
        <f>IF(buildings!BM143="","NULL",buildings!BM143)</f>
        <v>344</v>
      </c>
      <c r="BN143" t="str">
        <f>IF(buildings!BN143="","NULL",buildings!BN143)</f>
        <v>NA</v>
      </c>
      <c r="BO143" t="str">
        <f>IF(buildings!BO143="","NULL",buildings!BO143)</f>
        <v>Data not available for this country</v>
      </c>
      <c r="BP143" t="str">
        <f>IF(buildings!BP143="","NULL",buildings!BP143)</f>
        <v>NA</v>
      </c>
      <c r="BQ143" t="str">
        <f>IF(buildings!BQ143="","NULL",buildings!BQ143)</f>
        <v>NA</v>
      </c>
      <c r="BR143">
        <f>IF(buildings!BR143="","NULL",buildings!BR143)</f>
        <v>0.36</v>
      </c>
      <c r="BS143" t="str">
        <f>IF(buildings!BS143="","NULL",buildings!BS143)</f>
        <v>NA</v>
      </c>
      <c r="BT143" t="str">
        <f>IF(buildings!BT143="","NULL",buildings!BT143)</f>
        <v>NA</v>
      </c>
      <c r="BU143" t="str">
        <f>IF(buildings!BU143="","NULL",buildings!BU143)</f>
        <v>NULL</v>
      </c>
      <c r="BV143" t="str">
        <f>IF(buildings!BV143="","NULL",buildings!BV143)</f>
        <v>NULL</v>
      </c>
      <c r="BW143" t="str">
        <f>IF(buildings!BW143="","NULL",buildings!BW143)</f>
        <v>R32LAM-M</v>
      </c>
      <c r="BX143" t="str">
        <f>IF(buildings!BX143="","NULL",buildings!BX143)</f>
        <v>R5.2LAM</v>
      </c>
      <c r="BY143" t="str">
        <f>IF(buildings!BY143="","NULL",buildings!BY143)</f>
        <v>NR_unspecified</v>
      </c>
      <c r="BZ143" t="str">
        <f>IF(buildings!BZ143="","NULL",buildings!BZ143)</f>
        <v>RC_concretefloor</v>
      </c>
      <c r="CA143" t="str">
        <f>IF(buildings!CA143="","NULL",buildings!CA143)</f>
        <v>Standard</v>
      </c>
      <c r="CB143" t="str">
        <f>IF(buildings!CB143="","NULL",buildings!CB143)</f>
        <v>modeled/hypothetical/regulations</v>
      </c>
      <c r="CC143" t="str">
        <f>IF(buildings!CC143="","NULL",buildings!CC143)</f>
        <v>NR</v>
      </c>
      <c r="CD143" t="str">
        <f>IF(buildings!CD143="","NULL",buildings!CD143)</f>
        <v>C</v>
      </c>
      <c r="CE143" t="str">
        <f>IF(buildings!CE143="","NULL",buildings!CE143)</f>
        <v>LAM_LAM-M</v>
      </c>
    </row>
    <row r="144" spans="1:83">
      <c r="A144">
        <f>IF(buildings!A144="","NA",buildings!A144)</f>
        <v>142</v>
      </c>
      <c r="B144" t="str">
        <f>IF(buildings!B144="","NA",buildings!B144)</f>
        <v>Grenada</v>
      </c>
      <c r="C144" t="str">
        <f>IF(buildings!C144="","NA",buildings!C144)</f>
        <v>NA</v>
      </c>
      <c r="D144" t="str">
        <f>IF(buildings!D144="","NA",buildings!D144)</f>
        <v>NA</v>
      </c>
      <c r="E144" t="str">
        <f>IF(buildings!E144="","NA",buildings!E144)</f>
        <v>NA</v>
      </c>
      <c r="F144">
        <f>IF(buildings!F144="","NA",buildings!F144)</f>
        <v>36</v>
      </c>
      <c r="G144" t="str">
        <f>IF(buildings!G144="","NA",buildings!G144)</f>
        <v>NA</v>
      </c>
      <c r="H144" t="str">
        <f>IF(buildings!H144="","NA",buildings!H144)</f>
        <v>NA</v>
      </c>
      <c r="I144" t="str">
        <f>IF(buildings!I144="","NA",buildings!I144)</f>
        <v>NA</v>
      </c>
      <c r="J144">
        <f>IF(buildings!J144="","NA",buildings!J144)</f>
        <v>90</v>
      </c>
      <c r="K144" t="str">
        <f>IF(buildings!K144="","NA",buildings!K144)</f>
        <v>NA</v>
      </c>
      <c r="L144" t="str">
        <f>IF(buildings!L144="","NA",buildings!L144)</f>
        <v>NA</v>
      </c>
      <c r="M144">
        <f>IF(buildings!M144="","NA",buildings!M144)</f>
        <v>345</v>
      </c>
      <c r="N144" t="str">
        <f>IF(buildings!N144="","NA",buildings!N144)</f>
        <v>NA</v>
      </c>
      <c r="O144">
        <f>IF(buildings!O144="","NA",buildings!O144)</f>
        <v>45</v>
      </c>
      <c r="P144" t="str">
        <f>IF(buildings!P144="","NA",buildings!P144)</f>
        <v>NA</v>
      </c>
      <c r="Q144" t="str">
        <f>IF(buildings!Q144="","NA",buildings!Q144)</f>
        <v>NA</v>
      </c>
      <c r="R144" t="str">
        <f>IF(buildings!R144="","NA",buildings!R144)</f>
        <v>NA</v>
      </c>
      <c r="S144" t="str">
        <f>IF(buildings!S144="","NA",buildings!S144)</f>
        <v>NA</v>
      </c>
      <c r="T144" t="str">
        <f>IF(buildings!T144="","NA",buildings!T144)</f>
        <v>NA</v>
      </c>
      <c r="U144" t="str">
        <f>IF(buildings!U144="","NA",buildings!U144)</f>
        <v>NA</v>
      </c>
      <c r="V144" t="str">
        <f>IF(buildings!V144="","NA",buildings!V144)</f>
        <v>NA</v>
      </c>
      <c r="W144" t="str">
        <f>IF(buildings!W144="","NA",buildings!W144)</f>
        <v>NA</v>
      </c>
      <c r="X144" t="str">
        <f>IF(buildings!X144="","NA",buildings!X144)</f>
        <v>NA</v>
      </c>
      <c r="Y144" t="str">
        <f>IF(buildings!Y144="","NA",buildings!Y144)</f>
        <v>NA</v>
      </c>
      <c r="Z144" t="str">
        <f>IF(buildings!Z144="","NA",buildings!Z144)</f>
        <v>NA</v>
      </c>
      <c r="AA144" t="str">
        <f>IF(buildings!AA144="","NA",buildings!AA144)</f>
        <v>NA</v>
      </c>
      <c r="AB144" t="str">
        <f>IF(buildings!AB144="","NA",buildings!AB144)</f>
        <v>NA</v>
      </c>
      <c r="AC144" t="str">
        <f>IF(buildings!AC144="","NA",buildings!AC144)</f>
        <v>NA</v>
      </c>
      <c r="AD144" t="str">
        <f>IF(buildings!AD144="","NA",buildings!AD144)</f>
        <v>NA</v>
      </c>
      <c r="AE144" t="str">
        <f>IF(buildings!AE144="","NA",buildings!AE144)</f>
        <v>NA</v>
      </c>
      <c r="AF144" t="str">
        <f>IF(buildings!AF144="","NA",buildings!AF144)</f>
        <v>NA</v>
      </c>
      <c r="AG144" t="str">
        <f>IF(buildings!AG144="","NA",buildings!AG144)</f>
        <v>NA</v>
      </c>
      <c r="AH144" t="str">
        <f>IF(buildings!AH144="","NA",buildings!AH144)</f>
        <v>NA</v>
      </c>
      <c r="AI144" t="str">
        <f>IF(buildings!AI144="","NA",buildings!AI144)</f>
        <v>NA</v>
      </c>
      <c r="AJ144" t="str">
        <f>IF(buildings!AJ144="","NA",buildings!AJ144)</f>
        <v>NA</v>
      </c>
      <c r="AK144" t="str">
        <f>IF(buildings!AK144="","NA",buildings!AK144)</f>
        <v>NA</v>
      </c>
      <c r="AL144" t="str">
        <f>IF(buildings!AL144="","NA",buildings!AL144)</f>
        <v>Timber Structure (Timber walls + siding; Timber floor; Concrete footing foundation;  Timber + sheet steel roof)</v>
      </c>
      <c r="AM144" t="str">
        <f>IF(buildings!AM144="","NA",buildings!AM144)</f>
        <v>1,2</v>
      </c>
      <c r="AN144" t="str">
        <f>IF(buildings!AN144="","NA",buildings!AN144)</f>
        <v>residential</v>
      </c>
      <c r="AO144" t="str">
        <f>IF(buildings!AO144="","NA",buildings!AO144)</f>
        <v>SFH</v>
      </c>
      <c r="AP144" t="str">
        <f>IF(buildings!AP144="","NA",buildings!AP144)</f>
        <v>NULL</v>
      </c>
      <c r="AQ144" t="str">
        <f>IF(buildings!AQ144="","NA",buildings!AQ144)</f>
        <v>NA</v>
      </c>
      <c r="AR144" t="str">
        <f>IF(buildings!AR144="","NA",buildings!AR144)</f>
        <v>NA</v>
      </c>
      <c r="AS144" t="str">
        <f>IF(buildings!AS144="","NA",buildings!AS144)</f>
        <v>Symmes, Robert; Telesford, John; Fishman, Tomer; Su-yin, Tan; De Kroon, Kristen; Singh, Simron</v>
      </c>
      <c r="AT144" t="str">
        <f>IF(buildings!AT144="","NA",buildings!AT144)</f>
        <v>NA</v>
      </c>
      <c r="AU144" t="str">
        <f>IF(buildings!AU144="","NA",buildings!AU144)</f>
        <v>The weight of islands: Leveraging Grenada's material stocks to adapt to climate change</v>
      </c>
      <c r="AV144" t="str">
        <f>IF(buildings!AV144="","NA",buildings!AV144)</f>
        <v>Journal of Industrial Ecology</v>
      </c>
      <c r="AW144" t="str">
        <f>IF(buildings!AW144="","NA",buildings!AW144)</f>
        <v>Copyright Elsevier</v>
      </c>
      <c r="AX144" t="str">
        <f>IF(buildings!AX144="","NA",buildings!AX144)</f>
        <v>10.1111/jiec.12853</v>
      </c>
      <c r="AY144" t="str">
        <f>IF(buildings!AY144="","NA",buildings!AY144)</f>
        <v>https://doi.org/10.1111/jiec.12853</v>
      </c>
      <c r="AZ144" t="str">
        <f>IF(buildings!AZ144="","NULL",buildings!AZ144)</f>
        <v>NULL</v>
      </c>
      <c r="BA144" t="str">
        <f>IF(buildings!BA144="","NULL",buildings!BA144)</f>
        <v>NULL</v>
      </c>
      <c r="BB144" t="str">
        <f>IF(buildings!BB144="","NULL",buildings!BB144)</f>
        <v>NULL</v>
      </c>
      <c r="BC144" t="str">
        <f>IF(buildings!BC144="","NULL",buildings!BC144)</f>
        <v>NULL</v>
      </c>
      <c r="BD144" t="str">
        <f>IF(buildings!BD144="","NULL",buildings!BD144)</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v>
      </c>
      <c r="BE144" t="str">
        <f>IF(buildings!BE144="","NULL",buildings!BE144)</f>
        <v>Heeren and Fishman</v>
      </c>
      <c r="BF144" t="str">
        <f>IF(buildings!BF144="","NULL",buildings!BF144)</f>
        <v>SIDS</v>
      </c>
      <c r="BG144" t="str">
        <f>IF(buildings!BG144="","NULL",buildings!BG144)</f>
        <v>Af</v>
      </c>
      <c r="BH144">
        <f>IF(buildings!BH144="","NULL",buildings!BH144)</f>
        <v>1348</v>
      </c>
      <c r="BI144" t="str">
        <f>IF(buildings!BI144="","NULL",buildings!BI144)</f>
        <v>NA</v>
      </c>
      <c r="BJ144" t="str">
        <f>IF(buildings!BJ144="","NULL",buildings!BJ144)</f>
        <v>NA</v>
      </c>
      <c r="BK144" t="str">
        <f>IF(buildings!BK144="","NULL",buildings!BK144)</f>
        <v>NA</v>
      </c>
      <c r="BL144" t="str">
        <f>IF(buildings!BL144="","NULL",buildings!BL144)</f>
        <v>NA</v>
      </c>
      <c r="BM144">
        <f>IF(buildings!BM144="","NULL",buildings!BM144)</f>
        <v>344</v>
      </c>
      <c r="BN144" t="str">
        <f>IF(buildings!BN144="","NULL",buildings!BN144)</f>
        <v>NA</v>
      </c>
      <c r="BO144" t="str">
        <f>IF(buildings!BO144="","NULL",buildings!BO144)</f>
        <v>Data not available for this country</v>
      </c>
      <c r="BP144" t="str">
        <f>IF(buildings!BP144="","NULL",buildings!BP144)</f>
        <v>NA</v>
      </c>
      <c r="BQ144" t="str">
        <f>IF(buildings!BQ144="","NULL",buildings!BQ144)</f>
        <v>NA</v>
      </c>
      <c r="BR144">
        <f>IF(buildings!BR144="","NULL",buildings!BR144)</f>
        <v>0.36</v>
      </c>
      <c r="BS144" t="str">
        <f>IF(buildings!BS144="","NULL",buildings!BS144)</f>
        <v>NA</v>
      </c>
      <c r="BT144" t="str">
        <f>IF(buildings!BT144="","NULL",buildings!BT144)</f>
        <v>NA</v>
      </c>
      <c r="BU144" t="str">
        <f>IF(buildings!BU144="","NULL",buildings!BU144)</f>
        <v>NULL</v>
      </c>
      <c r="BV144" t="str">
        <f>IF(buildings!BV144="","NULL",buildings!BV144)</f>
        <v>NULL</v>
      </c>
      <c r="BW144" t="str">
        <f>IF(buildings!BW144="","NULL",buildings!BW144)</f>
        <v>R32LAM-M</v>
      </c>
      <c r="BX144" t="str">
        <f>IF(buildings!BX144="","NULL",buildings!BX144)</f>
        <v>R5.2LAM</v>
      </c>
      <c r="BY144" t="str">
        <f>IF(buildings!BY144="","NULL",buildings!BY144)</f>
        <v>R_SFH_unspecified</v>
      </c>
      <c r="BZ144" t="str">
        <f>IF(buildings!BZ144="","NULL",buildings!BZ144)</f>
        <v>T_traditional</v>
      </c>
      <c r="CA144" t="str">
        <f>IF(buildings!CA144="","NULL",buildings!CA144)</f>
        <v>Standard</v>
      </c>
      <c r="CB144" t="str">
        <f>IF(buildings!CB144="","NULL",buildings!CB144)</f>
        <v>modeled/hypothetical/regulations</v>
      </c>
      <c r="CC144" t="str">
        <f>IF(buildings!CC144="","NULL",buildings!CC144)</f>
        <v>RS</v>
      </c>
      <c r="CD144" t="str">
        <f>IF(buildings!CD144="","NULL",buildings!CD144)</f>
        <v>T</v>
      </c>
      <c r="CE144" t="str">
        <f>IF(buildings!CE144="","NULL",buildings!CE144)</f>
        <v>LAM_LAM-M</v>
      </c>
    </row>
    <row r="145" spans="1:83">
      <c r="A145">
        <f>IF(buildings!A145="","NA",buildings!A145)</f>
        <v>143</v>
      </c>
      <c r="B145" t="str">
        <f>IF(buildings!B145="","NA",buildings!B145)</f>
        <v>Grenada</v>
      </c>
      <c r="C145" t="str">
        <f>IF(buildings!C145="","NA",buildings!C145)</f>
        <v>NA</v>
      </c>
      <c r="D145" t="str">
        <f>IF(buildings!D145="","NA",buildings!D145)</f>
        <v>NA</v>
      </c>
      <c r="E145" t="str">
        <f>IF(buildings!E145="","NA",buildings!E145)</f>
        <v>NA</v>
      </c>
      <c r="F145">
        <f>IF(buildings!F145="","NA",buildings!F145)</f>
        <v>35</v>
      </c>
      <c r="G145" t="str">
        <f>IF(buildings!G145="","NA",buildings!G145)</f>
        <v>NA</v>
      </c>
      <c r="H145" t="str">
        <f>IF(buildings!H145="","NA",buildings!H145)</f>
        <v>NA</v>
      </c>
      <c r="I145" t="str">
        <f>IF(buildings!I145="","NA",buildings!I145)</f>
        <v>NA</v>
      </c>
      <c r="J145">
        <f>IF(buildings!J145="","NA",buildings!J145)</f>
        <v>90</v>
      </c>
      <c r="K145" t="str">
        <f>IF(buildings!K145="","NA",buildings!K145)</f>
        <v>NA</v>
      </c>
      <c r="L145" t="str">
        <f>IF(buildings!L145="","NA",buildings!L145)</f>
        <v>NA</v>
      </c>
      <c r="M145">
        <f>IF(buildings!M145="","NA",buildings!M145)</f>
        <v>1125</v>
      </c>
      <c r="N145" t="str">
        <f>IF(buildings!N145="","NA",buildings!N145)</f>
        <v>NA</v>
      </c>
      <c r="O145">
        <f>IF(buildings!O145="","NA",buildings!O145)</f>
        <v>159</v>
      </c>
      <c r="P145" t="str">
        <f>IF(buildings!P145="","NA",buildings!P145)</f>
        <v>NA</v>
      </c>
      <c r="Q145" t="str">
        <f>IF(buildings!Q145="","NA",buildings!Q145)</f>
        <v>NA</v>
      </c>
      <c r="R145" t="str">
        <f>IF(buildings!R145="","NA",buildings!R145)</f>
        <v>NA</v>
      </c>
      <c r="S145" t="str">
        <f>IF(buildings!S145="","NA",buildings!S145)</f>
        <v>NA</v>
      </c>
      <c r="T145" t="str">
        <f>IF(buildings!T145="","NA",buildings!T145)</f>
        <v>NA</v>
      </c>
      <c r="U145" t="str">
        <f>IF(buildings!U145="","NA",buildings!U145)</f>
        <v>NA</v>
      </c>
      <c r="V145" t="str">
        <f>IF(buildings!V145="","NA",buildings!V145)</f>
        <v>NA</v>
      </c>
      <c r="W145" t="str">
        <f>IF(buildings!W145="","NA",buildings!W145)</f>
        <v>NA</v>
      </c>
      <c r="X145" t="str">
        <f>IF(buildings!X145="","NA",buildings!X145)</f>
        <v>NA</v>
      </c>
      <c r="Y145" t="str">
        <f>IF(buildings!Y145="","NA",buildings!Y145)</f>
        <v>NA</v>
      </c>
      <c r="Z145" t="str">
        <f>IF(buildings!Z145="","NA",buildings!Z145)</f>
        <v>NA</v>
      </c>
      <c r="AA145" t="str">
        <f>IF(buildings!AA145="","NA",buildings!AA145)</f>
        <v>NA</v>
      </c>
      <c r="AB145" t="str">
        <f>IF(buildings!AB145="","NA",buildings!AB145)</f>
        <v>NA</v>
      </c>
      <c r="AC145" t="str">
        <f>IF(buildings!AC145="","NA",buildings!AC145)</f>
        <v>NA</v>
      </c>
      <c r="AD145" t="str">
        <f>IF(buildings!AD145="","NA",buildings!AD145)</f>
        <v>NA</v>
      </c>
      <c r="AE145" t="str">
        <f>IF(buildings!AE145="","NA",buildings!AE145)</f>
        <v>NA</v>
      </c>
      <c r="AF145" t="str">
        <f>IF(buildings!AF145="","NA",buildings!AF145)</f>
        <v>NA</v>
      </c>
      <c r="AG145" t="str">
        <f>IF(buildings!AG145="","NA",buildings!AG145)</f>
        <v>NA</v>
      </c>
      <c r="AH145" t="str">
        <f>IF(buildings!AH145="","NA",buildings!AH145)</f>
        <v>NA</v>
      </c>
      <c r="AI145" t="str">
        <f>IF(buildings!AI145="","NA",buildings!AI145)</f>
        <v>NA</v>
      </c>
      <c r="AJ145" t="str">
        <f>IF(buildings!AJ145="","NA",buildings!AJ145)</f>
        <v>NA</v>
      </c>
      <c r="AK145" t="str">
        <f>IF(buildings!AK145="","NA",buildings!AK145)</f>
        <v>NA</v>
      </c>
      <c r="AL145" t="str">
        <f>IF(buildings!AL145="","NA",buildings!AL145)</f>
        <v>Concrete/Timber Mix Structure (Concrete block walls, concrete slab floor, concrete slab foundation; Timber + sheet steel roof)</v>
      </c>
      <c r="AM145" t="str">
        <f>IF(buildings!AM145="","NA",buildings!AM145)</f>
        <v>1,2</v>
      </c>
      <c r="AN145" t="str">
        <f>IF(buildings!AN145="","NA",buildings!AN145)</f>
        <v>residential</v>
      </c>
      <c r="AO145" t="str">
        <f>IF(buildings!AO145="","NA",buildings!AO145)</f>
        <v>SFH</v>
      </c>
      <c r="AP145" t="str">
        <f>IF(buildings!AP145="","NA",buildings!AP145)</f>
        <v>NULL</v>
      </c>
      <c r="AQ145" t="str">
        <f>IF(buildings!AQ145="","NA",buildings!AQ145)</f>
        <v>NA</v>
      </c>
      <c r="AR145" t="str">
        <f>IF(buildings!AR145="","NA",buildings!AR145)</f>
        <v>NA</v>
      </c>
      <c r="AS145" t="str">
        <f>IF(buildings!AS145="","NA",buildings!AS145)</f>
        <v>Symmes, Robert; Telesford, John; Fishman, Tomer; Su-yin, Tan; De Kroon, Kristen; Singh, Simron</v>
      </c>
      <c r="AT145" t="str">
        <f>IF(buildings!AT145="","NA",buildings!AT145)</f>
        <v>NA</v>
      </c>
      <c r="AU145" t="str">
        <f>IF(buildings!AU145="","NA",buildings!AU145)</f>
        <v>The weight of islands: Leveraging Grenada's material stocks to adapt to climate change</v>
      </c>
      <c r="AV145" t="str">
        <f>IF(buildings!AV145="","NA",buildings!AV145)</f>
        <v>Journal of Industrial Ecology</v>
      </c>
      <c r="AW145" t="str">
        <f>IF(buildings!AW145="","NA",buildings!AW145)</f>
        <v>Copyright Elsevier</v>
      </c>
      <c r="AX145" t="str">
        <f>IF(buildings!AX145="","NA",buildings!AX145)</f>
        <v>10.1111/jiec.12853</v>
      </c>
      <c r="AY145" t="str">
        <f>IF(buildings!AY145="","NA",buildings!AY145)</f>
        <v>https://doi.org/10.1111/jiec.12853</v>
      </c>
      <c r="AZ145" t="str">
        <f>IF(buildings!AZ145="","NULL",buildings!AZ145)</f>
        <v>NULL</v>
      </c>
      <c r="BA145" t="str">
        <f>IF(buildings!BA145="","NULL",buildings!BA145)</f>
        <v>NULL</v>
      </c>
      <c r="BB145" t="str">
        <f>IF(buildings!BB145="","NULL",buildings!BB145)</f>
        <v>NULL</v>
      </c>
      <c r="BC145" t="str">
        <f>IF(buildings!BC145="","NULL",buildings!BC145)</f>
        <v>NULL</v>
      </c>
      <c r="BD145" t="str">
        <f>IF(buildings!BD145="","NULL",buildings!BD145)</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v>
      </c>
      <c r="BE145" t="str">
        <f>IF(buildings!BE145="","NULL",buildings!BE145)</f>
        <v>Heeren and Fishman</v>
      </c>
      <c r="BF145" t="str">
        <f>IF(buildings!BF145="","NULL",buildings!BF145)</f>
        <v>SIDS</v>
      </c>
      <c r="BG145" t="str">
        <f>IF(buildings!BG145="","NULL",buildings!BG145)</f>
        <v>Af</v>
      </c>
      <c r="BH145">
        <f>IF(buildings!BH145="","NULL",buildings!BH145)</f>
        <v>1348</v>
      </c>
      <c r="BI145" t="str">
        <f>IF(buildings!BI145="","NULL",buildings!BI145)</f>
        <v>NA</v>
      </c>
      <c r="BJ145" t="str">
        <f>IF(buildings!BJ145="","NULL",buildings!BJ145)</f>
        <v>NA</v>
      </c>
      <c r="BK145" t="str">
        <f>IF(buildings!BK145="","NULL",buildings!BK145)</f>
        <v>NA</v>
      </c>
      <c r="BL145" t="str">
        <f>IF(buildings!BL145="","NULL",buildings!BL145)</f>
        <v>NA</v>
      </c>
      <c r="BM145">
        <f>IF(buildings!BM145="","NULL",buildings!BM145)</f>
        <v>344</v>
      </c>
      <c r="BN145" t="str">
        <f>IF(buildings!BN145="","NULL",buildings!BN145)</f>
        <v>NA</v>
      </c>
      <c r="BO145" t="str">
        <f>IF(buildings!BO145="","NULL",buildings!BO145)</f>
        <v>Data not available for this country</v>
      </c>
      <c r="BP145" t="str">
        <f>IF(buildings!BP145="","NULL",buildings!BP145)</f>
        <v>NA</v>
      </c>
      <c r="BQ145" t="str">
        <f>IF(buildings!BQ145="","NULL",buildings!BQ145)</f>
        <v>NA</v>
      </c>
      <c r="BR145">
        <f>IF(buildings!BR145="","NULL",buildings!BR145)</f>
        <v>0.36</v>
      </c>
      <c r="BS145" t="str">
        <f>IF(buildings!BS145="","NULL",buildings!BS145)</f>
        <v>NA</v>
      </c>
      <c r="BT145" t="str">
        <f>IF(buildings!BT145="","NULL",buildings!BT145)</f>
        <v>NA</v>
      </c>
      <c r="BU145" t="str">
        <f>IF(buildings!BU145="","NULL",buildings!BU145)</f>
        <v>NULL</v>
      </c>
      <c r="BV145" t="str">
        <f>IF(buildings!BV145="","NULL",buildings!BV145)</f>
        <v>NULL</v>
      </c>
      <c r="BW145" t="str">
        <f>IF(buildings!BW145="","NULL",buildings!BW145)</f>
        <v>R32LAM-M</v>
      </c>
      <c r="BX145" t="str">
        <f>IF(buildings!BX145="","NULL",buildings!BX145)</f>
        <v>R5.2LAM</v>
      </c>
      <c r="BY145" t="str">
        <f>IF(buildings!BY145="","NULL",buildings!BY145)</f>
        <v>R_SFH_unspecified</v>
      </c>
      <c r="BZ145" t="str">
        <f>IF(buildings!BZ145="","NULL",buildings!BZ145)</f>
        <v>RC_concretefloor</v>
      </c>
      <c r="CA145" t="str">
        <f>IF(buildings!CA145="","NULL",buildings!CA145)</f>
        <v>Standard</v>
      </c>
      <c r="CB145" t="str">
        <f>IF(buildings!CB145="","NULL",buildings!CB145)</f>
        <v>modeled/hypothetical/regulations</v>
      </c>
      <c r="CC145" t="str">
        <f>IF(buildings!CC145="","NULL",buildings!CC145)</f>
        <v>RS</v>
      </c>
      <c r="CD145" t="str">
        <f>IF(buildings!CD145="","NULL",buildings!CD145)</f>
        <v>C</v>
      </c>
      <c r="CE145" t="str">
        <f>IF(buildings!CE145="","NULL",buildings!CE145)</f>
        <v>LAM_LAM-M</v>
      </c>
    </row>
    <row r="146" spans="1:83">
      <c r="A146">
        <f>IF(buildings!A146="","NA",buildings!A146)</f>
        <v>144</v>
      </c>
      <c r="B146" t="str">
        <f>IF(buildings!B146="","NA",buildings!B146)</f>
        <v>Grenada</v>
      </c>
      <c r="C146" t="str">
        <f>IF(buildings!C146="","NA",buildings!C146)</f>
        <v>NA</v>
      </c>
      <c r="D146" t="str">
        <f>IF(buildings!D146="","NA",buildings!D146)</f>
        <v>NA</v>
      </c>
      <c r="E146" t="str">
        <f>IF(buildings!E146="","NA",buildings!E146)</f>
        <v>NA</v>
      </c>
      <c r="F146">
        <f>IF(buildings!F146="","NA",buildings!F146)</f>
        <v>325</v>
      </c>
      <c r="G146" t="str">
        <f>IF(buildings!G146="","NA",buildings!G146)</f>
        <v>NA</v>
      </c>
      <c r="H146" t="str">
        <f>IF(buildings!H146="","NA",buildings!H146)</f>
        <v>NA</v>
      </c>
      <c r="I146" t="str">
        <f>IF(buildings!I146="","NA",buildings!I146)</f>
        <v>NA</v>
      </c>
      <c r="J146">
        <f>IF(buildings!J146="","NA",buildings!J146)</f>
        <v>0</v>
      </c>
      <c r="K146" t="str">
        <f>IF(buildings!K146="","NA",buildings!K146)</f>
        <v>NA</v>
      </c>
      <c r="L146" t="str">
        <f>IF(buildings!L146="","NA",buildings!L146)</f>
        <v>NA</v>
      </c>
      <c r="M146">
        <f>IF(buildings!M146="","NA",buildings!M146)</f>
        <v>1645</v>
      </c>
      <c r="N146" t="str">
        <f>IF(buildings!N146="","NA",buildings!N146)</f>
        <v>NA</v>
      </c>
      <c r="O146">
        <f>IF(buildings!O146="","NA",buildings!O146)</f>
        <v>159</v>
      </c>
      <c r="P146" t="str">
        <f>IF(buildings!P146="","NA",buildings!P146)</f>
        <v>NA</v>
      </c>
      <c r="Q146" t="str">
        <f>IF(buildings!Q146="","NA",buildings!Q146)</f>
        <v>NA</v>
      </c>
      <c r="R146" t="str">
        <f>IF(buildings!R146="","NA",buildings!R146)</f>
        <v>NA</v>
      </c>
      <c r="S146" t="str">
        <f>IF(buildings!S146="","NA",buildings!S146)</f>
        <v>NA</v>
      </c>
      <c r="T146" t="str">
        <f>IF(buildings!T146="","NA",buildings!T146)</f>
        <v>NA</v>
      </c>
      <c r="U146" t="str">
        <f>IF(buildings!U146="","NA",buildings!U146)</f>
        <v>NA</v>
      </c>
      <c r="V146" t="str">
        <f>IF(buildings!V146="","NA",buildings!V146)</f>
        <v>NA</v>
      </c>
      <c r="W146" t="str">
        <f>IF(buildings!W146="","NA",buildings!W146)</f>
        <v>NA</v>
      </c>
      <c r="X146" t="str">
        <f>IF(buildings!X146="","NA",buildings!X146)</f>
        <v>NA</v>
      </c>
      <c r="Y146" t="str">
        <f>IF(buildings!Y146="","NA",buildings!Y146)</f>
        <v>NA</v>
      </c>
      <c r="Z146" t="str">
        <f>IF(buildings!Z146="","NA",buildings!Z146)</f>
        <v>NA</v>
      </c>
      <c r="AA146" t="str">
        <f>IF(buildings!AA146="","NA",buildings!AA146)</f>
        <v>NA</v>
      </c>
      <c r="AB146" t="str">
        <f>IF(buildings!AB146="","NA",buildings!AB146)</f>
        <v>NA</v>
      </c>
      <c r="AC146" t="str">
        <f>IF(buildings!AC146="","NA",buildings!AC146)</f>
        <v>NA</v>
      </c>
      <c r="AD146" t="str">
        <f>IF(buildings!AD146="","NA",buildings!AD146)</f>
        <v>NA</v>
      </c>
      <c r="AE146" t="str">
        <f>IF(buildings!AE146="","NA",buildings!AE146)</f>
        <v>NA</v>
      </c>
      <c r="AF146" t="str">
        <f>IF(buildings!AF146="","NA",buildings!AF146)</f>
        <v>NA</v>
      </c>
      <c r="AG146" t="str">
        <f>IF(buildings!AG146="","NA",buildings!AG146)</f>
        <v>NA</v>
      </c>
      <c r="AH146" t="str">
        <f>IF(buildings!AH146="","NA",buildings!AH146)</f>
        <v>NA</v>
      </c>
      <c r="AI146" t="str">
        <f>IF(buildings!AI146="","NA",buildings!AI146)</f>
        <v>NA</v>
      </c>
      <c r="AJ146" t="str">
        <f>IF(buildings!AJ146="","NA",buildings!AJ146)</f>
        <v>NA</v>
      </c>
      <c r="AK146" t="str">
        <f>IF(buildings!AK146="","NA",buildings!AK146)</f>
        <v>NA</v>
      </c>
      <c r="AL146" t="str">
        <f>IF(buildings!AL146="","NA",buildings!AL146)</f>
        <v>Steel Structure (Steel frame; sheet steel siding; concrete slab floor; Timber + sheet steel roof)</v>
      </c>
      <c r="AM146">
        <f>IF(buildings!AM146="","NA",buildings!AM146)</f>
        <v>1</v>
      </c>
      <c r="AN146" t="str">
        <f>IF(buildings!AN146="","NA",buildings!AN146)</f>
        <v>industrial</v>
      </c>
      <c r="AO146" t="str">
        <f>IF(buildings!AO146="","NA",buildings!AO146)</f>
        <v>NA</v>
      </c>
      <c r="AP146" t="str">
        <f>IF(buildings!AP146="","NA",buildings!AP146)</f>
        <v>NULL</v>
      </c>
      <c r="AQ146" t="str">
        <f>IF(buildings!AQ146="","NA",buildings!AQ146)</f>
        <v>NA</v>
      </c>
      <c r="AR146" t="str">
        <f>IF(buildings!AR146="","NA",buildings!AR146)</f>
        <v>NA</v>
      </c>
      <c r="AS146" t="str">
        <f>IF(buildings!AS146="","NA",buildings!AS146)</f>
        <v>Symmes, Robert; Telesford, John; Fishman, Tomer; Su-yin, Tan; De Kroon, Kristen; Singh, Simron</v>
      </c>
      <c r="AT146" t="str">
        <f>IF(buildings!AT146="","NA",buildings!AT146)</f>
        <v>NA</v>
      </c>
      <c r="AU146" t="str">
        <f>IF(buildings!AU146="","NA",buildings!AU146)</f>
        <v>The weight of islands: Leveraging Grenada's material stocks to adapt to climate change</v>
      </c>
      <c r="AV146" t="str">
        <f>IF(buildings!AV146="","NA",buildings!AV146)</f>
        <v>Journal of Industrial Ecology</v>
      </c>
      <c r="AW146" t="str">
        <f>IF(buildings!AW146="","NA",buildings!AW146)</f>
        <v>Copyright Elsevier</v>
      </c>
      <c r="AX146" t="str">
        <f>IF(buildings!AX146="","NA",buildings!AX146)</f>
        <v>10.1111/jiec.12853</v>
      </c>
      <c r="AY146" t="str">
        <f>IF(buildings!AY146="","NA",buildings!AY146)</f>
        <v>https://doi.org/10.1111/jiec.12853</v>
      </c>
      <c r="AZ146" t="str">
        <f>IF(buildings!AZ146="","NULL",buildings!AZ146)</f>
        <v>NULL</v>
      </c>
      <c r="BA146" t="str">
        <f>IF(buildings!BA146="","NULL",buildings!BA146)</f>
        <v>NULL</v>
      </c>
      <c r="BB146" t="str">
        <f>IF(buildings!BB146="","NULL",buildings!BB146)</f>
        <v>NULL</v>
      </c>
      <c r="BC146" t="str">
        <f>IF(buildings!BC146="","NULL",buildings!BC146)</f>
        <v>NULL</v>
      </c>
      <c r="BD146" t="str">
        <f>IF(buildings!BD146="","NULL",buildings!BD146)</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v>
      </c>
      <c r="BE146" t="str">
        <f>IF(buildings!BE146="","NULL",buildings!BE146)</f>
        <v>Heeren and Fishman</v>
      </c>
      <c r="BF146" t="str">
        <f>IF(buildings!BF146="","NULL",buildings!BF146)</f>
        <v>SIDS</v>
      </c>
      <c r="BG146" t="str">
        <f>IF(buildings!BG146="","NULL",buildings!BG146)</f>
        <v>Af</v>
      </c>
      <c r="BH146">
        <f>IF(buildings!BH146="","NULL",buildings!BH146)</f>
        <v>1348</v>
      </c>
      <c r="BI146" t="str">
        <f>IF(buildings!BI146="","NULL",buildings!BI146)</f>
        <v>NA</v>
      </c>
      <c r="BJ146" t="str">
        <f>IF(buildings!BJ146="","NULL",buildings!BJ146)</f>
        <v>NA</v>
      </c>
      <c r="BK146" t="str">
        <f>IF(buildings!BK146="","NULL",buildings!BK146)</f>
        <v>NA</v>
      </c>
      <c r="BL146" t="str">
        <f>IF(buildings!BL146="","NULL",buildings!BL146)</f>
        <v>NA</v>
      </c>
      <c r="BM146">
        <f>IF(buildings!BM146="","NULL",buildings!BM146)</f>
        <v>344</v>
      </c>
      <c r="BN146" t="str">
        <f>IF(buildings!BN146="","NULL",buildings!BN146)</f>
        <v>NA</v>
      </c>
      <c r="BO146" t="str">
        <f>IF(buildings!BO146="","NULL",buildings!BO146)</f>
        <v>Data not available for this country</v>
      </c>
      <c r="BP146" t="str">
        <f>IF(buildings!BP146="","NULL",buildings!BP146)</f>
        <v>NA</v>
      </c>
      <c r="BQ146" t="str">
        <f>IF(buildings!BQ146="","NULL",buildings!BQ146)</f>
        <v>NA</v>
      </c>
      <c r="BR146">
        <f>IF(buildings!BR146="","NULL",buildings!BR146)</f>
        <v>0.36</v>
      </c>
      <c r="BS146" t="str">
        <f>IF(buildings!BS146="","NULL",buildings!BS146)</f>
        <v>NA</v>
      </c>
      <c r="BT146" t="str">
        <f>IF(buildings!BT146="","NULL",buildings!BT146)</f>
        <v>NA</v>
      </c>
      <c r="BU146" t="str">
        <f>IF(buildings!BU146="","NULL",buildings!BU146)</f>
        <v>NULL</v>
      </c>
      <c r="BV146" t="str">
        <f>IF(buildings!BV146="","NULL",buildings!BV146)</f>
        <v>NULL</v>
      </c>
      <c r="BW146" t="str">
        <f>IF(buildings!BW146="","NULL",buildings!BW146)</f>
        <v>R32LAM-M</v>
      </c>
      <c r="BX146" t="str">
        <f>IF(buildings!BX146="","NULL",buildings!BX146)</f>
        <v>R5.2LAM</v>
      </c>
      <c r="BY146" t="str">
        <f>IF(buildings!BY146="","NULL",buildings!BY146)</f>
        <v>NR_factory</v>
      </c>
      <c r="BZ146" t="str">
        <f>IF(buildings!BZ146="","NULL",buildings!BZ146)</f>
        <v>S_concretefloor</v>
      </c>
      <c r="CA146" t="str">
        <f>IF(buildings!CA146="","NULL",buildings!CA146)</f>
        <v>Standard</v>
      </c>
      <c r="CB146" t="str">
        <f>IF(buildings!CB146="","NULL",buildings!CB146)</f>
        <v>modeled/hypothetical/regulations</v>
      </c>
      <c r="CC146" t="str">
        <f>IF(buildings!CC146="","NULL",buildings!CC146)</f>
        <v>NR</v>
      </c>
      <c r="CD146" t="str">
        <f>IF(buildings!CD146="","NULL",buildings!CD146)</f>
        <v>S</v>
      </c>
      <c r="CE146" t="str">
        <f>IF(buildings!CE146="","NULL",buildings!CE146)</f>
        <v>LAM_LAM-M</v>
      </c>
    </row>
    <row r="147" spans="1:83">
      <c r="A147">
        <f>IF(buildings!A147="","NA",buildings!A147)</f>
        <v>145</v>
      </c>
      <c r="B147" t="str">
        <f>IF(buildings!B147="","NA",buildings!B147)</f>
        <v>Grenada</v>
      </c>
      <c r="C147" t="str">
        <f>IF(buildings!C147="","NA",buildings!C147)</f>
        <v>NA</v>
      </c>
      <c r="D147" t="str">
        <f>IF(buildings!D147="","NA",buildings!D147)</f>
        <v>NA</v>
      </c>
      <c r="E147" t="str">
        <f>IF(buildings!E147="","NA",buildings!E147)</f>
        <v>NA</v>
      </c>
      <c r="F147">
        <f>IF(buildings!F147="","NA",buildings!F147)</f>
        <v>35</v>
      </c>
      <c r="G147" t="str">
        <f>IF(buildings!G147="","NA",buildings!G147)</f>
        <v>NA</v>
      </c>
      <c r="H147" t="str">
        <f>IF(buildings!H147="","NA",buildings!H147)</f>
        <v>NA</v>
      </c>
      <c r="I147" t="str">
        <f>IF(buildings!I147="","NA",buildings!I147)</f>
        <v>NA</v>
      </c>
      <c r="J147">
        <f>IF(buildings!J147="","NA",buildings!J147)</f>
        <v>90</v>
      </c>
      <c r="K147" t="str">
        <f>IF(buildings!K147="","NA",buildings!K147)</f>
        <v>NA</v>
      </c>
      <c r="L147" t="str">
        <f>IF(buildings!L147="","NA",buildings!L147)</f>
        <v>NA</v>
      </c>
      <c r="M147">
        <f>IF(buildings!M147="","NA",buildings!M147)</f>
        <v>675</v>
      </c>
      <c r="N147" t="str">
        <f>IF(buildings!N147="","NA",buildings!N147)</f>
        <v>NA</v>
      </c>
      <c r="O147">
        <f>IF(buildings!O147="","NA",buildings!O147)</f>
        <v>159</v>
      </c>
      <c r="P147" t="str">
        <f>IF(buildings!P147="","NA",buildings!P147)</f>
        <v>NA</v>
      </c>
      <c r="Q147" t="str">
        <f>IF(buildings!Q147="","NA",buildings!Q147)</f>
        <v>NA</v>
      </c>
      <c r="R147" t="str">
        <f>IF(buildings!R147="","NA",buildings!R147)</f>
        <v>NA</v>
      </c>
      <c r="S147" t="str">
        <f>IF(buildings!S147="","NA",buildings!S147)</f>
        <v>NA</v>
      </c>
      <c r="T147" t="str">
        <f>IF(buildings!T147="","NA",buildings!T147)</f>
        <v>NA</v>
      </c>
      <c r="U147" t="str">
        <f>IF(buildings!U147="","NA",buildings!U147)</f>
        <v>NA</v>
      </c>
      <c r="V147" t="str">
        <f>IF(buildings!V147="","NA",buildings!V147)</f>
        <v>NA</v>
      </c>
      <c r="W147" t="str">
        <f>IF(buildings!W147="","NA",buildings!W147)</f>
        <v>NA</v>
      </c>
      <c r="X147" t="str">
        <f>IF(buildings!X147="","NA",buildings!X147)</f>
        <v>NA</v>
      </c>
      <c r="Y147" t="str">
        <f>IF(buildings!Y147="","NA",buildings!Y147)</f>
        <v>NA</v>
      </c>
      <c r="Z147" t="str">
        <f>IF(buildings!Z147="","NA",buildings!Z147)</f>
        <v>NA</v>
      </c>
      <c r="AA147" t="str">
        <f>IF(buildings!AA147="","NA",buildings!AA147)</f>
        <v>NA</v>
      </c>
      <c r="AB147" t="str">
        <f>IF(buildings!AB147="","NA",buildings!AB147)</f>
        <v>NA</v>
      </c>
      <c r="AC147" t="str">
        <f>IF(buildings!AC147="","NA",buildings!AC147)</f>
        <v>NA</v>
      </c>
      <c r="AD147" t="str">
        <f>IF(buildings!AD147="","NA",buildings!AD147)</f>
        <v>NA</v>
      </c>
      <c r="AE147" t="str">
        <f>IF(buildings!AE147="","NA",buildings!AE147)</f>
        <v>NA</v>
      </c>
      <c r="AF147" t="str">
        <f>IF(buildings!AF147="","NA",buildings!AF147)</f>
        <v>NA</v>
      </c>
      <c r="AG147" t="str">
        <f>IF(buildings!AG147="","NA",buildings!AG147)</f>
        <v>NA</v>
      </c>
      <c r="AH147" t="str">
        <f>IF(buildings!AH147="","NA",buildings!AH147)</f>
        <v>NA</v>
      </c>
      <c r="AI147" t="str">
        <f>IF(buildings!AI147="","NA",buildings!AI147)</f>
        <v>NA</v>
      </c>
      <c r="AJ147" t="str">
        <f>IF(buildings!AJ147="","NA",buildings!AJ147)</f>
        <v>NA</v>
      </c>
      <c r="AK147" t="str">
        <f>IF(buildings!AK147="","NA",buildings!AK147)</f>
        <v>NA</v>
      </c>
      <c r="AL147" t="str">
        <f>IF(buildings!AL147="","NA",buildings!AL147)</f>
        <v>Brick historical Structure (Brick exterior walls; concrete foundation; timber + sheet steel roof)</v>
      </c>
      <c r="AM147" t="str">
        <f>IF(buildings!AM147="","NA",buildings!AM147)</f>
        <v>2,3</v>
      </c>
      <c r="AN147" t="str">
        <f>IF(buildings!AN147="","NA",buildings!AN147)</f>
        <v>residential, commercial, public</v>
      </c>
      <c r="AO147" t="str">
        <f>IF(buildings!AO147="","NA",buildings!AO147)</f>
        <v>SFH</v>
      </c>
      <c r="AP147" t="str">
        <f>IF(buildings!AP147="","NA",buildings!AP147)</f>
        <v>NULL</v>
      </c>
      <c r="AQ147" t="str">
        <f>IF(buildings!AQ147="","NA",buildings!AQ147)</f>
        <v>NA</v>
      </c>
      <c r="AR147" t="str">
        <f>IF(buildings!AR147="","NA",buildings!AR147)</f>
        <v>NA</v>
      </c>
      <c r="AS147" t="str">
        <f>IF(buildings!AS147="","NA",buildings!AS147)</f>
        <v>Symmes, Robert; Telesford, John; Fishman, Tomer; Su-yin, Tan; De Kroon, Kristen; Singh, Simron</v>
      </c>
      <c r="AT147" t="str">
        <f>IF(buildings!AT147="","NA",buildings!AT147)</f>
        <v>NA</v>
      </c>
      <c r="AU147" t="str">
        <f>IF(buildings!AU147="","NA",buildings!AU147)</f>
        <v>The weight of islands: Leveraging Grenada's material stocks to adapt to climate change</v>
      </c>
      <c r="AV147" t="str">
        <f>IF(buildings!AV147="","NA",buildings!AV147)</f>
        <v>Journal of Industrial Ecology</v>
      </c>
      <c r="AW147" t="str">
        <f>IF(buildings!AW147="","NA",buildings!AW147)</f>
        <v>Copyright Elsevier</v>
      </c>
      <c r="AX147" t="str">
        <f>IF(buildings!AX147="","NA",buildings!AX147)</f>
        <v>10.1111/jiec.12853</v>
      </c>
      <c r="AY147" t="str">
        <f>IF(buildings!AY147="","NA",buildings!AY147)</f>
        <v>https://doi.org/10.1111/jiec.12853</v>
      </c>
      <c r="AZ147" t="str">
        <f>IF(buildings!AZ147="","NULL",buildings!AZ147)</f>
        <v>NULL</v>
      </c>
      <c r="BA147" t="str">
        <f>IF(buildings!BA147="","NULL",buildings!BA147)</f>
        <v>NULL</v>
      </c>
      <c r="BB147" t="str">
        <f>IF(buildings!BB147="","NULL",buildings!BB147)</f>
        <v>NULL</v>
      </c>
      <c r="BC147" t="str">
        <f>IF(buildings!BC147="","NULL",buildings!BC147)</f>
        <v>NULL</v>
      </c>
      <c r="BD147" t="str">
        <f>IF(buildings!BD147="","NULL",buildings!BD147)</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v>
      </c>
      <c r="BE147" t="str">
        <f>IF(buildings!BE147="","NULL",buildings!BE147)</f>
        <v>Heeren and Fishman</v>
      </c>
      <c r="BF147" t="str">
        <f>IF(buildings!BF147="","NULL",buildings!BF147)</f>
        <v>SIDS</v>
      </c>
      <c r="BG147" t="str">
        <f>IF(buildings!BG147="","NULL",buildings!BG147)</f>
        <v>Af</v>
      </c>
      <c r="BH147">
        <f>IF(buildings!BH147="","NULL",buildings!BH147)</f>
        <v>1348</v>
      </c>
      <c r="BI147" t="str">
        <f>IF(buildings!BI147="","NULL",buildings!BI147)</f>
        <v>NA</v>
      </c>
      <c r="BJ147" t="str">
        <f>IF(buildings!BJ147="","NULL",buildings!BJ147)</f>
        <v>NA</v>
      </c>
      <c r="BK147" t="str">
        <f>IF(buildings!BK147="","NULL",buildings!BK147)</f>
        <v>NA</v>
      </c>
      <c r="BL147" t="str">
        <f>IF(buildings!BL147="","NULL",buildings!BL147)</f>
        <v>NA</v>
      </c>
      <c r="BM147">
        <f>IF(buildings!BM147="","NULL",buildings!BM147)</f>
        <v>344</v>
      </c>
      <c r="BN147" t="str">
        <f>IF(buildings!BN147="","NULL",buildings!BN147)</f>
        <v>NA</v>
      </c>
      <c r="BO147" t="str">
        <f>IF(buildings!BO147="","NULL",buildings!BO147)</f>
        <v>Data not available for this country</v>
      </c>
      <c r="BP147" t="str">
        <f>IF(buildings!BP147="","NULL",buildings!BP147)</f>
        <v>NA</v>
      </c>
      <c r="BQ147" t="str">
        <f>IF(buildings!BQ147="","NULL",buildings!BQ147)</f>
        <v>NA</v>
      </c>
      <c r="BR147">
        <f>IF(buildings!BR147="","NULL",buildings!BR147)</f>
        <v>0.36</v>
      </c>
      <c r="BS147" t="str">
        <f>IF(buildings!BS147="","NULL",buildings!BS147)</f>
        <v>NA</v>
      </c>
      <c r="BT147" t="str">
        <f>IF(buildings!BT147="","NULL",buildings!BT147)</f>
        <v>NA</v>
      </c>
      <c r="BU147" t="str">
        <f>IF(buildings!BU147="","NULL",buildings!BU147)</f>
        <v>NULL</v>
      </c>
      <c r="BV147" t="str">
        <f>IF(buildings!BV147="","NULL",buildings!BV147)</f>
        <v>NULL</v>
      </c>
      <c r="BW147" t="str">
        <f>IF(buildings!BW147="","NULL",buildings!BW147)</f>
        <v>R32LAM-M</v>
      </c>
      <c r="BX147" t="str">
        <f>IF(buildings!BX147="","NULL",buildings!BX147)</f>
        <v>R5.2LAM</v>
      </c>
      <c r="BY147" t="str">
        <f>IF(buildings!BY147="","NULL",buildings!BY147)</f>
        <v>R_SFH_unspecified</v>
      </c>
      <c r="BZ147" t="str">
        <f>IF(buildings!BZ147="","NULL",buildings!BZ147)</f>
        <v>M_brick</v>
      </c>
      <c r="CA147" t="str">
        <f>IF(buildings!CA147="","NULL",buildings!CA147)</f>
        <v>Standard</v>
      </c>
      <c r="CB147" t="str">
        <f>IF(buildings!CB147="","NULL",buildings!CB147)</f>
        <v>modeled/hypothetical/regulations</v>
      </c>
      <c r="CC147" t="str">
        <f>IF(buildings!CC147="","NULL",buildings!CC147)</f>
        <v>RS</v>
      </c>
      <c r="CD147" t="str">
        <f>IF(buildings!CD147="","NULL",buildings!CD147)</f>
        <v>M</v>
      </c>
      <c r="CE147" t="str">
        <f>IF(buildings!CE147="","NULL",buildings!CE147)</f>
        <v>LAM_LAM-M</v>
      </c>
    </row>
    <row r="148" spans="1:83">
      <c r="A148">
        <f>IF(buildings!A148="","NA",buildings!A148)</f>
        <v>146</v>
      </c>
      <c r="B148" t="str">
        <f>IF(buildings!B148="","NA",buildings!B148)</f>
        <v>Grenada</v>
      </c>
      <c r="C148" t="str">
        <f>IF(buildings!C148="","NA",buildings!C148)</f>
        <v>NA</v>
      </c>
      <c r="D148" t="str">
        <f>IF(buildings!D148="","NA",buildings!D148)</f>
        <v>NA</v>
      </c>
      <c r="E148" t="str">
        <f>IF(buildings!E148="","NA",buildings!E148)</f>
        <v>NA</v>
      </c>
      <c r="F148">
        <f>IF(buildings!F148="","NA",buildings!F148)</f>
        <v>180</v>
      </c>
      <c r="G148" t="str">
        <f>IF(buildings!G148="","NA",buildings!G148)</f>
        <v>NA</v>
      </c>
      <c r="H148" t="str">
        <f>IF(buildings!H148="","NA",buildings!H148)</f>
        <v>NA</v>
      </c>
      <c r="I148" t="str">
        <f>IF(buildings!I148="","NA",buildings!I148)</f>
        <v>NA</v>
      </c>
      <c r="J148">
        <f>IF(buildings!J148="","NA",buildings!J148)</f>
        <v>0</v>
      </c>
      <c r="K148" t="str">
        <f>IF(buildings!K148="","NA",buildings!K148)</f>
        <v>NA</v>
      </c>
      <c r="L148" t="str">
        <f>IF(buildings!L148="","NA",buildings!L148)</f>
        <v>NA</v>
      </c>
      <c r="M148">
        <f>IF(buildings!M148="","NA",buildings!M148)</f>
        <v>1125</v>
      </c>
      <c r="N148" t="str">
        <f>IF(buildings!N148="","NA",buildings!N148)</f>
        <v>NA</v>
      </c>
      <c r="O148">
        <f>IF(buildings!O148="","NA",buildings!O148)</f>
        <v>159</v>
      </c>
      <c r="P148" t="str">
        <f>IF(buildings!P148="","NA",buildings!P148)</f>
        <v>NA</v>
      </c>
      <c r="Q148" t="str">
        <f>IF(buildings!Q148="","NA",buildings!Q148)</f>
        <v>NA</v>
      </c>
      <c r="R148" t="str">
        <f>IF(buildings!R148="","NA",buildings!R148)</f>
        <v>NA</v>
      </c>
      <c r="S148" t="str">
        <f>IF(buildings!S148="","NA",buildings!S148)</f>
        <v>NA</v>
      </c>
      <c r="T148" t="str">
        <f>IF(buildings!T148="","NA",buildings!T148)</f>
        <v>NA</v>
      </c>
      <c r="U148" t="str">
        <f>IF(buildings!U148="","NA",buildings!U148)</f>
        <v>NA</v>
      </c>
      <c r="V148" t="str">
        <f>IF(buildings!V148="","NA",buildings!V148)</f>
        <v>NA</v>
      </c>
      <c r="W148" t="str">
        <f>IF(buildings!W148="","NA",buildings!W148)</f>
        <v>NA</v>
      </c>
      <c r="X148" t="str">
        <f>IF(buildings!X148="","NA",buildings!X148)</f>
        <v>NA</v>
      </c>
      <c r="Y148" t="str">
        <f>IF(buildings!Y148="","NA",buildings!Y148)</f>
        <v>NA</v>
      </c>
      <c r="Z148" t="str">
        <f>IF(buildings!Z148="","NA",buildings!Z148)</f>
        <v>NA</v>
      </c>
      <c r="AA148" t="str">
        <f>IF(buildings!AA148="","NA",buildings!AA148)</f>
        <v>NA</v>
      </c>
      <c r="AB148" t="str">
        <f>IF(buildings!AB148="","NA",buildings!AB148)</f>
        <v>NA</v>
      </c>
      <c r="AC148" t="str">
        <f>IF(buildings!AC148="","NA",buildings!AC148)</f>
        <v>NA</v>
      </c>
      <c r="AD148" t="str">
        <f>IF(buildings!AD148="","NA",buildings!AD148)</f>
        <v>NA</v>
      </c>
      <c r="AE148" t="str">
        <f>IF(buildings!AE148="","NA",buildings!AE148)</f>
        <v>NA</v>
      </c>
      <c r="AF148" t="str">
        <f>IF(buildings!AF148="","NA",buildings!AF148)</f>
        <v>NA</v>
      </c>
      <c r="AG148" t="str">
        <f>IF(buildings!AG148="","NA",buildings!AG148)</f>
        <v>NA</v>
      </c>
      <c r="AH148" t="str">
        <f>IF(buildings!AH148="","NA",buildings!AH148)</f>
        <v>NA</v>
      </c>
      <c r="AI148" t="str">
        <f>IF(buildings!AI148="","NA",buildings!AI148)</f>
        <v>NA</v>
      </c>
      <c r="AJ148" t="str">
        <f>IF(buildings!AJ148="","NA",buildings!AJ148)</f>
        <v>NA</v>
      </c>
      <c r="AK148" t="str">
        <f>IF(buildings!AK148="","NA",buildings!AK148)</f>
        <v>NA</v>
      </c>
      <c r="AL148" t="str">
        <f>IF(buildings!AL148="","NA",buildings!AL148)</f>
        <v>Reinforced concrete structure (Reinforced concrete structure)</v>
      </c>
      <c r="AM148" t="str">
        <f>IF(buildings!AM148="","NA",buildings!AM148)</f>
        <v>2,3,4</v>
      </c>
      <c r="AN148" t="str">
        <f>IF(buildings!AN148="","NA",buildings!AN148)</f>
        <v>public</v>
      </c>
      <c r="AO148" t="str">
        <f>IF(buildings!AO148="","NA",buildings!AO148)</f>
        <v>NA</v>
      </c>
      <c r="AP148" t="str">
        <f>IF(buildings!AP148="","NA",buildings!AP148)</f>
        <v>NULL</v>
      </c>
      <c r="AQ148" t="str">
        <f>IF(buildings!AQ148="","NA",buildings!AQ148)</f>
        <v>NA</v>
      </c>
      <c r="AR148" t="str">
        <f>IF(buildings!AR148="","NA",buildings!AR148)</f>
        <v>NA</v>
      </c>
      <c r="AS148" t="str">
        <f>IF(buildings!AS148="","NA",buildings!AS148)</f>
        <v>Symmes, Robert; Telesford, John; Fishman, Tomer; Su-yin, Tan; De Kroon, Kristen; Singh, Simron</v>
      </c>
      <c r="AT148" t="str">
        <f>IF(buildings!AT148="","NA",buildings!AT148)</f>
        <v>NA</v>
      </c>
      <c r="AU148" t="str">
        <f>IF(buildings!AU148="","NA",buildings!AU148)</f>
        <v>The weight of islands: Leveraging Grenada's material stocks to adapt to climate change</v>
      </c>
      <c r="AV148" t="str">
        <f>IF(buildings!AV148="","NA",buildings!AV148)</f>
        <v>Journal of Industrial Ecology</v>
      </c>
      <c r="AW148" t="str">
        <f>IF(buildings!AW148="","NA",buildings!AW148)</f>
        <v>Copyright Elsevier</v>
      </c>
      <c r="AX148" t="str">
        <f>IF(buildings!AX148="","NA",buildings!AX148)</f>
        <v>10.1111/jiec.12853</v>
      </c>
      <c r="AY148" t="str">
        <f>IF(buildings!AY148="","NA",buildings!AY148)</f>
        <v>https://doi.org/10.1111/jiec.12853</v>
      </c>
      <c r="AZ148" t="str">
        <f>IF(buildings!AZ148="","NULL",buildings!AZ148)</f>
        <v>NULL</v>
      </c>
      <c r="BA148" t="str">
        <f>IF(buildings!BA148="","NULL",buildings!BA148)</f>
        <v>NULL</v>
      </c>
      <c r="BB148" t="str">
        <f>IF(buildings!BB148="","NULL",buildings!BB148)</f>
        <v>NULL</v>
      </c>
      <c r="BC148" t="str">
        <f>IF(buildings!BC148="","NULL",buildings!BC148)</f>
        <v>NULL</v>
      </c>
      <c r="BD148" t="str">
        <f>IF(buildings!BD148="","NULL",buildings!BD148)</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2015, Data: https://www.rug.nl/ggdc/historicaldevelopment/maddison/releases/maddison-project-database-2018. GDP: Data for this country not available in https://esa.un.org/unpd/wup/Download, Urbanization_rate_2018.xls. Human Development Index: Not collected.</v>
      </c>
      <c r="BE148" t="str">
        <f>IF(buildings!BE148="","NULL",buildings!BE148)</f>
        <v>Heeren and Fishman</v>
      </c>
      <c r="BF148" t="str">
        <f>IF(buildings!BF148="","NULL",buildings!BF148)</f>
        <v>SIDS</v>
      </c>
      <c r="BG148" t="str">
        <f>IF(buildings!BG148="","NULL",buildings!BG148)</f>
        <v>Af</v>
      </c>
      <c r="BH148">
        <f>IF(buildings!BH148="","NULL",buildings!BH148)</f>
        <v>1348</v>
      </c>
      <c r="BI148" t="str">
        <f>IF(buildings!BI148="","NULL",buildings!BI148)</f>
        <v>NA</v>
      </c>
      <c r="BJ148" t="str">
        <f>IF(buildings!BJ148="","NULL",buildings!BJ148)</f>
        <v>NA</v>
      </c>
      <c r="BK148" t="str">
        <f>IF(buildings!BK148="","NULL",buildings!BK148)</f>
        <v>NA</v>
      </c>
      <c r="BL148" t="str">
        <f>IF(buildings!BL148="","NULL",buildings!BL148)</f>
        <v>NA</v>
      </c>
      <c r="BM148">
        <f>IF(buildings!BM148="","NULL",buildings!BM148)</f>
        <v>344</v>
      </c>
      <c r="BN148" t="str">
        <f>IF(buildings!BN148="","NULL",buildings!BN148)</f>
        <v>NA</v>
      </c>
      <c r="BO148" t="str">
        <f>IF(buildings!BO148="","NULL",buildings!BO148)</f>
        <v>Data not available for this country</v>
      </c>
      <c r="BP148" t="str">
        <f>IF(buildings!BP148="","NULL",buildings!BP148)</f>
        <v>NA</v>
      </c>
      <c r="BQ148" t="str">
        <f>IF(buildings!BQ148="","NULL",buildings!BQ148)</f>
        <v>NA</v>
      </c>
      <c r="BR148">
        <f>IF(buildings!BR148="","NULL",buildings!BR148)</f>
        <v>0.36</v>
      </c>
      <c r="BS148" t="str">
        <f>IF(buildings!BS148="","NULL",buildings!BS148)</f>
        <v>NA</v>
      </c>
      <c r="BT148" t="str">
        <f>IF(buildings!BT148="","NULL",buildings!BT148)</f>
        <v>NA</v>
      </c>
      <c r="BU148" t="str">
        <f>IF(buildings!BU148="","NULL",buildings!BU148)</f>
        <v>NULL</v>
      </c>
      <c r="BV148" t="str">
        <f>IF(buildings!BV148="","NULL",buildings!BV148)</f>
        <v>NULL</v>
      </c>
      <c r="BW148" t="str">
        <f>IF(buildings!BW148="","NULL",buildings!BW148)</f>
        <v>R32LAM-M</v>
      </c>
      <c r="BX148" t="str">
        <f>IF(buildings!BX148="","NULL",buildings!BX148)</f>
        <v>R5.2LAM</v>
      </c>
      <c r="BY148" t="str">
        <f>IF(buildings!BY148="","NULL",buildings!BY148)</f>
        <v>NR_civic</v>
      </c>
      <c r="BZ148" t="str">
        <f>IF(buildings!BZ148="","NULL",buildings!BZ148)</f>
        <v>RC_concretefloor</v>
      </c>
      <c r="CA148" t="str">
        <f>IF(buildings!CA148="","NULL",buildings!CA148)</f>
        <v>Standard</v>
      </c>
      <c r="CB148" t="str">
        <f>IF(buildings!CB148="","NULL",buildings!CB148)</f>
        <v>modeled/hypothetical/regulations</v>
      </c>
      <c r="CC148" t="str">
        <f>IF(buildings!CC148="","NULL",buildings!CC148)</f>
        <v>NR</v>
      </c>
      <c r="CD148" t="str">
        <f>IF(buildings!CD148="","NULL",buildings!CD148)</f>
        <v>C</v>
      </c>
      <c r="CE148" t="str">
        <f>IF(buildings!CE148="","NULL",buildings!CE148)</f>
        <v>LAM_LAM-M</v>
      </c>
    </row>
    <row r="149" spans="1:83">
      <c r="A149">
        <f>IF(buildings!A149="","NA",buildings!A149)</f>
        <v>147</v>
      </c>
      <c r="B149" t="str">
        <f>IF(buildings!B149="","NA",buildings!B149)</f>
        <v>India</v>
      </c>
      <c r="C149" t="str">
        <f>IF(buildings!C149="","NA",buildings!C149)</f>
        <v>NA</v>
      </c>
      <c r="D149" t="str">
        <f>IF(buildings!D149="","NA",buildings!D149)</f>
        <v>NA</v>
      </c>
      <c r="E149" t="str">
        <f>IF(buildings!E149="","NA",buildings!E149)</f>
        <v>NA</v>
      </c>
      <c r="F149" t="str">
        <f>IF(buildings!F149="","NA",buildings!F149)</f>
        <v>NA</v>
      </c>
      <c r="G149" t="str">
        <f>IF(buildings!G149="","NA",buildings!G149)</f>
        <v>NA</v>
      </c>
      <c r="H149" t="str">
        <f>IF(buildings!H149="","NA",buildings!H149)</f>
        <v>NA</v>
      </c>
      <c r="I149" t="str">
        <f>IF(buildings!I149="","NA",buildings!I149)</f>
        <v>NA</v>
      </c>
      <c r="J149" t="str">
        <f>IF(buildings!J149="","NA",buildings!J149)</f>
        <v>NA</v>
      </c>
      <c r="K149" t="str">
        <f>IF(buildings!K149="","NA",buildings!K149)</f>
        <v>NA</v>
      </c>
      <c r="L149" t="str">
        <f>IF(buildings!L149="","NA",buildings!L149)</f>
        <v>NA</v>
      </c>
      <c r="M149">
        <f>IF(buildings!M149="","NA",buildings!M149)</f>
        <v>790</v>
      </c>
      <c r="N149" t="str">
        <f>IF(buildings!N149="","NA",buildings!N149)</f>
        <v>NA</v>
      </c>
      <c r="O149" t="str">
        <f>IF(buildings!O149="","NA",buildings!O149)</f>
        <v>NA</v>
      </c>
      <c r="P149">
        <f>IF(buildings!P149="","NA",buildings!P149)</f>
        <v>2190</v>
      </c>
      <c r="Q149">
        <f>IF(buildings!Q149="","NA",buildings!Q149)</f>
        <v>140</v>
      </c>
      <c r="R149">
        <f>IF(buildings!R149="","NA",buildings!R149)</f>
        <v>714</v>
      </c>
      <c r="S149" t="str">
        <f>IF(buildings!S149="","NA",buildings!S149)</f>
        <v>NA</v>
      </c>
      <c r="T149" t="str">
        <f>IF(buildings!T149="","NA",buildings!T149)</f>
        <v>NA</v>
      </c>
      <c r="U149" t="str">
        <f>IF(buildings!U149="","NA",buildings!U149)</f>
        <v>NA</v>
      </c>
      <c r="V149" t="str">
        <f>IF(buildings!V149="","NA",buildings!V149)</f>
        <v>NA</v>
      </c>
      <c r="W149" t="str">
        <f>IF(buildings!W149="","NA",buildings!W149)</f>
        <v>NA</v>
      </c>
      <c r="X149" t="str">
        <f>IF(buildings!X149="","NA",buildings!X149)</f>
        <v>NA</v>
      </c>
      <c r="Y149" t="str">
        <f>IF(buildings!Y149="","NA",buildings!Y149)</f>
        <v>NA</v>
      </c>
      <c r="Z149" t="str">
        <f>IF(buildings!Z149="","NA",buildings!Z149)</f>
        <v>NA</v>
      </c>
      <c r="AA149" t="str">
        <f>IF(buildings!AA149="","NA",buildings!AA149)</f>
        <v>NA</v>
      </c>
      <c r="AB149" t="str">
        <f>IF(buildings!AB149="","NA",buildings!AB149)</f>
        <v>NA</v>
      </c>
      <c r="AC149" t="str">
        <f>IF(buildings!AC149="","NA",buildings!AC149)</f>
        <v>NA</v>
      </c>
      <c r="AD149" t="str">
        <f>IF(buildings!AD149="","NA",buildings!AD149)</f>
        <v>NA</v>
      </c>
      <c r="AE149" t="str">
        <f>IF(buildings!AE149="","NA",buildings!AE149)</f>
        <v>NA</v>
      </c>
      <c r="AF149" t="str">
        <f>IF(buildings!AF149="","NA",buildings!AF149)</f>
        <v>NA</v>
      </c>
      <c r="AG149" t="str">
        <f>IF(buildings!AG149="","NA",buildings!AG149)</f>
        <v>NA</v>
      </c>
      <c r="AH149" t="str">
        <f>IF(buildings!AH149="","NA",buildings!AH149)</f>
        <v>NA</v>
      </c>
      <c r="AI149" t="str">
        <f>IF(buildings!AI149="","NA",buildings!AI149)</f>
        <v>NA</v>
      </c>
      <c r="AJ149" t="str">
        <f>IF(buildings!AJ149="","NA",buildings!AJ149)</f>
        <v>NA</v>
      </c>
      <c r="AK149">
        <f>IF(buildings!AK149="","NA",buildings!AK149)</f>
        <v>24</v>
      </c>
      <c r="AL149" t="str">
        <f>IF(buildings!AL149="","NA",buildings!AL149)</f>
        <v>1 storey</v>
      </c>
      <c r="AM149">
        <f>IF(buildings!AM149="","NA",buildings!AM149)</f>
        <v>1</v>
      </c>
      <c r="AN149" t="str">
        <f>IF(buildings!AN149="","NA",buildings!AN149)</f>
        <v>residential</v>
      </c>
      <c r="AO149" t="str">
        <f>IF(buildings!AO149="","NA",buildings!AO149)</f>
        <v>SFH</v>
      </c>
      <c r="AP149" t="str">
        <f>IF(buildings!AP149="","NA",buildings!AP149)</f>
        <v>NULL</v>
      </c>
      <c r="AQ149" t="str">
        <f>IF(buildings!AQ149="","NA",buildings!AQ149)</f>
        <v>NA</v>
      </c>
      <c r="AR149" t="str">
        <f>IF(buildings!AR149="","NA",buildings!AR149)</f>
        <v>NA</v>
      </c>
      <c r="AS149" t="str">
        <f>IF(buildings!AS149="","NA",buildings!AS149)</f>
        <v>Mastrucci, Alessio; Rao, Narasimha D.</v>
      </c>
      <c r="AT149">
        <f>IF(buildings!AT149="","NA",buildings!AT149)</f>
        <v>2017</v>
      </c>
      <c r="AU149" t="str">
        <f>IF(buildings!AU149="","NA",buildings!AU149)</f>
        <v>Decent housing in the developing world: Reducing life-cycle energy requirements</v>
      </c>
      <c r="AV149" t="str">
        <f>IF(buildings!AV149="","NA",buildings!AV149)</f>
        <v>Energy and Buildings</v>
      </c>
      <c r="AW149" t="str">
        <f>IF(buildings!AW149="","NA",buildings!AW149)</f>
        <v>Copyright Elsevier</v>
      </c>
      <c r="AX149" t="str">
        <f>IF(buildings!AX149="","NA",buildings!AX149)</f>
        <v>10.1016/j.enbuild.2017.07.072</v>
      </c>
      <c r="AY149" t="str">
        <f>IF(buildings!AY149="","NA",buildings!AY149)</f>
        <v>https://doi.org/10.1016/j.enbuild.2017.07.072</v>
      </c>
      <c r="AZ149" t="str">
        <f>IF(buildings!AZ149="","NULL",buildings!AZ149)</f>
        <v>for use_type or construction_type: 'structure: masonry, walls: fired bricks, roof: RC'</v>
      </c>
      <c r="BA149" t="str">
        <f>IF(buildings!BA149="","NULL",buildings!BA149)</f>
        <v>NULL</v>
      </c>
      <c r="BB149" t="str">
        <f>IF(buildings!BB149="","NULL",buildings!BB149)</f>
        <v>Unclear what the color brown in Fig. 3 signifies. Included as "other"</v>
      </c>
      <c r="BC149" t="str">
        <f>IF(buildings!BC149="","NULL",buildings!BC149)</f>
        <v>Reference floor surface: 40m2.  Author suggests that values may be on the high side. Wait for new paper.</v>
      </c>
      <c r="BD149" t="str">
        <f>IF(buildings!BD149="","NULL",buildings!BD149)</f>
        <v>Heating Degree Days: No data after 2013, HDD in 2013, Data: https://www.kapsarc.org/research/projects/global-degree-days-database/ - sheet 'T2m.hdd.18C' and divided by four to obtain daily values. Cooling Degree Days: No data after 2013,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2015, Urban pop. in 2020, Data: https://www.rug.nl/ggdc/historicaldevelopment/maddison/releases/maddison-project-database-2018. GDP: No data after 2016, GDP in 2016, Data: https://esa.un.org/unpd/wup/Download, Urbanization_rate_2018.xls. Human Development Index: Not collected.</v>
      </c>
      <c r="BE149" t="str">
        <f>IF(buildings!BE149="","NULL",buildings!BE149)</f>
        <v>Heeren and Fishman</v>
      </c>
      <c r="BF149" t="str">
        <f>IF(buildings!BF149="","NULL",buildings!BF149)</f>
        <v>South_and_Southeast_Asia</v>
      </c>
      <c r="BG149" t="str">
        <f>IF(buildings!BG149="","NULL",buildings!BG149)</f>
        <v>Aw,Cwa</v>
      </c>
      <c r="BH149">
        <f>IF(buildings!BH149="","NULL",buildings!BH149)</f>
        <v>2447</v>
      </c>
      <c r="BI149" t="str">
        <f>IF(buildings!BI149="","NULL",buildings!BI149)</f>
        <v>NA</v>
      </c>
      <c r="BJ149">
        <f>IF(buildings!BJ149="","NULL",buildings!BJ149)</f>
        <v>417.64749999999998</v>
      </c>
      <c r="BK149" t="str">
        <f>IF(buildings!BK149="","NULL",buildings!BK149)</f>
        <v>NA</v>
      </c>
      <c r="BL149">
        <f>IF(buildings!BL149="","NULL",buildings!BL149)</f>
        <v>2904.8125</v>
      </c>
      <c r="BM149">
        <f>IF(buildings!BM149="","NULL",buildings!BM149)</f>
        <v>2973193</v>
      </c>
      <c r="BN149" t="str">
        <f>IF(buildings!BN149="","NULL",buildings!BN149)</f>
        <v>NA</v>
      </c>
      <c r="BO149" t="str">
        <f>IF(buildings!BO149="","NULL",buildings!BO149)</f>
        <v>No data after 2016</v>
      </c>
      <c r="BP149">
        <f>IF(buildings!BP149="","NULL",buildings!BP149)</f>
        <v>1268155</v>
      </c>
      <c r="BQ149">
        <f>IF(buildings!BQ149="","NULL",buildings!BQ149)</f>
        <v>0.32800000000000001</v>
      </c>
      <c r="BR149">
        <f>IF(buildings!BR149="","NULL",buildings!BR149)</f>
        <v>0.34899999999999998</v>
      </c>
      <c r="BS149" t="str">
        <f>IF(buildings!BS149="","NULL",buildings!BS149)</f>
        <v>NA</v>
      </c>
      <c r="BT149">
        <f>IF(buildings!BT149="","NULL",buildings!BT149)</f>
        <v>5961</v>
      </c>
      <c r="BU149" t="str">
        <f>IF(buildings!BU149="","NULL",buildings!BU149)</f>
        <v>NULL</v>
      </c>
      <c r="BV149" t="str">
        <f>IF(buildings!BV149="","NULL",buildings!BV149)</f>
        <v>NULL</v>
      </c>
      <c r="BW149" t="str">
        <f>IF(buildings!BW149="","NULL",buildings!BW149)</f>
        <v>R32IND</v>
      </c>
      <c r="BX149" t="str">
        <f>IF(buildings!BX149="","NULL",buildings!BX149)</f>
        <v>R5.2ASIA</v>
      </c>
      <c r="BY149" t="str">
        <f>IF(buildings!BY149="","NULL",buildings!BY149)</f>
        <v>R_SFH_unspecified</v>
      </c>
      <c r="BZ149" t="str">
        <f>IF(buildings!BZ149="","NULL",buildings!BZ149)</f>
        <v>M_brick</v>
      </c>
      <c r="CA149" t="str">
        <f>IF(buildings!CA149="","NULL",buildings!CA149)</f>
        <v>Standard</v>
      </c>
      <c r="CB149" t="str">
        <f>IF(buildings!CB149="","NULL",buildings!CB149)</f>
        <v>modeled/hypothetical/regulations</v>
      </c>
      <c r="CC149" t="str">
        <f>IF(buildings!CC149="","NULL",buildings!CC149)</f>
        <v>RS</v>
      </c>
      <c r="CD149" t="str">
        <f>IF(buildings!CD149="","NULL",buildings!CD149)</f>
        <v>M</v>
      </c>
      <c r="CE149" t="str">
        <f>IF(buildings!CE149="","NULL",buildings!CE149)</f>
        <v>ASIA_IND</v>
      </c>
    </row>
    <row r="150" spans="1:83">
      <c r="A150">
        <f>IF(buildings!A150="","NA",buildings!A150)</f>
        <v>148</v>
      </c>
      <c r="B150" t="str">
        <f>IF(buildings!B150="","NA",buildings!B150)</f>
        <v>India</v>
      </c>
      <c r="C150" t="str">
        <f>IF(buildings!C150="","NA",buildings!C150)</f>
        <v>NA</v>
      </c>
      <c r="D150" t="str">
        <f>IF(buildings!D150="","NA",buildings!D150)</f>
        <v>NA</v>
      </c>
      <c r="E150" t="str">
        <f>IF(buildings!E150="","NA",buildings!E150)</f>
        <v>NA</v>
      </c>
      <c r="F150" t="str">
        <f>IF(buildings!F150="","NA",buildings!F150)</f>
        <v>NA</v>
      </c>
      <c r="G150" t="str">
        <f>IF(buildings!G150="","NA",buildings!G150)</f>
        <v>NA</v>
      </c>
      <c r="H150" t="str">
        <f>IF(buildings!H150="","NA",buildings!H150)</f>
        <v>NA</v>
      </c>
      <c r="I150" t="str">
        <f>IF(buildings!I150="","NA",buildings!I150)</f>
        <v>NA</v>
      </c>
      <c r="J150">
        <f>IF(buildings!J150="","NA",buildings!J150)</f>
        <v>17</v>
      </c>
      <c r="K150" t="str">
        <f>IF(buildings!K150="","NA",buildings!K150)</f>
        <v>NA</v>
      </c>
      <c r="L150" t="str">
        <f>IF(buildings!L150="","NA",buildings!L150)</f>
        <v>NA</v>
      </c>
      <c r="M150">
        <f>IF(buildings!M150="","NA",buildings!M150)</f>
        <v>814</v>
      </c>
      <c r="N150" t="str">
        <f>IF(buildings!N150="","NA",buildings!N150)</f>
        <v>NA</v>
      </c>
      <c r="O150" t="str">
        <f>IF(buildings!O150="","NA",buildings!O150)</f>
        <v>NA</v>
      </c>
      <c r="P150">
        <f>IF(buildings!P150="","NA",buildings!P150)</f>
        <v>1781</v>
      </c>
      <c r="Q150">
        <f>IF(buildings!Q150="","NA",buildings!Q150)</f>
        <v>120</v>
      </c>
      <c r="R150">
        <f>IF(buildings!R150="","NA",buildings!R150)</f>
        <v>400</v>
      </c>
      <c r="S150" t="str">
        <f>IF(buildings!S150="","NA",buildings!S150)</f>
        <v>NA</v>
      </c>
      <c r="T150" t="str">
        <f>IF(buildings!T150="","NA",buildings!T150)</f>
        <v>NA</v>
      </c>
      <c r="U150" t="str">
        <f>IF(buildings!U150="","NA",buildings!U150)</f>
        <v>NA</v>
      </c>
      <c r="V150" t="str">
        <f>IF(buildings!V150="","NA",buildings!V150)</f>
        <v>NA</v>
      </c>
      <c r="W150" t="str">
        <f>IF(buildings!W150="","NA",buildings!W150)</f>
        <v>NA</v>
      </c>
      <c r="X150" t="str">
        <f>IF(buildings!X150="","NA",buildings!X150)</f>
        <v>NA</v>
      </c>
      <c r="Y150" t="str">
        <f>IF(buildings!Y150="","NA",buildings!Y150)</f>
        <v>NA</v>
      </c>
      <c r="Z150" t="str">
        <f>IF(buildings!Z150="","NA",buildings!Z150)</f>
        <v>NA</v>
      </c>
      <c r="AA150" t="str">
        <f>IF(buildings!AA150="","NA",buildings!AA150)</f>
        <v>NA</v>
      </c>
      <c r="AB150" t="str">
        <f>IF(buildings!AB150="","NA",buildings!AB150)</f>
        <v>NA</v>
      </c>
      <c r="AC150" t="str">
        <f>IF(buildings!AC150="","NA",buildings!AC150)</f>
        <v>NA</v>
      </c>
      <c r="AD150" t="str">
        <f>IF(buildings!AD150="","NA",buildings!AD150)</f>
        <v>NA</v>
      </c>
      <c r="AE150" t="str">
        <f>IF(buildings!AE150="","NA",buildings!AE150)</f>
        <v>NA</v>
      </c>
      <c r="AF150" t="str">
        <f>IF(buildings!AF150="","NA",buildings!AF150)</f>
        <v>NA</v>
      </c>
      <c r="AG150" t="str">
        <f>IF(buildings!AG150="","NA",buildings!AG150)</f>
        <v>NA</v>
      </c>
      <c r="AH150" t="str">
        <f>IF(buildings!AH150="","NA",buildings!AH150)</f>
        <v>NA</v>
      </c>
      <c r="AI150" t="str">
        <f>IF(buildings!AI150="","NA",buildings!AI150)</f>
        <v>NA</v>
      </c>
      <c r="AJ150" t="str">
        <f>IF(buildings!AJ150="","NA",buildings!AJ150)</f>
        <v>NA</v>
      </c>
      <c r="AK150">
        <f>IF(buildings!AK150="","NA",buildings!AK150)</f>
        <v>17</v>
      </c>
      <c r="AL150" t="str">
        <f>IF(buildings!AL150="","NA",buildings!AL150)</f>
        <v>2 storey</v>
      </c>
      <c r="AM150">
        <f>IF(buildings!AM150="","NA",buildings!AM150)</f>
        <v>2</v>
      </c>
      <c r="AN150" t="str">
        <f>IF(buildings!AN150="","NA",buildings!AN150)</f>
        <v>residential</v>
      </c>
      <c r="AO150" t="str">
        <f>IF(buildings!AO150="","NA",buildings!AO150)</f>
        <v>SFH</v>
      </c>
      <c r="AP150" t="str">
        <f>IF(buildings!AP150="","NA",buildings!AP150)</f>
        <v>NULL</v>
      </c>
      <c r="AQ150" t="str">
        <f>IF(buildings!AQ150="","NA",buildings!AQ150)</f>
        <v>NA</v>
      </c>
      <c r="AR150" t="str">
        <f>IF(buildings!AR150="","NA",buildings!AR150)</f>
        <v>NA</v>
      </c>
      <c r="AS150" t="str">
        <f>IF(buildings!AS150="","NA",buildings!AS150)</f>
        <v>Mastrucci, Alessio; Rao, Narasimha D.</v>
      </c>
      <c r="AT150">
        <f>IF(buildings!AT150="","NA",buildings!AT150)</f>
        <v>2017</v>
      </c>
      <c r="AU150" t="str">
        <f>IF(buildings!AU150="","NA",buildings!AU150)</f>
        <v>Decent housing in the developing world: Reducing life-cycle energy requirements</v>
      </c>
      <c r="AV150" t="str">
        <f>IF(buildings!AV150="","NA",buildings!AV150)</f>
        <v>Energy and Buildings</v>
      </c>
      <c r="AW150" t="str">
        <f>IF(buildings!AW150="","NA",buildings!AW150)</f>
        <v>Copyright Elsevier</v>
      </c>
      <c r="AX150" t="str">
        <f>IF(buildings!AX150="","NA",buildings!AX150)</f>
        <v>10.1016/j.enbuild.2017.07.072</v>
      </c>
      <c r="AY150" t="str">
        <f>IF(buildings!AY150="","NA",buildings!AY150)</f>
        <v>https://doi.org/10.1016/j.enbuild.2017.07.072</v>
      </c>
      <c r="AZ150" t="str">
        <f>IF(buildings!AZ150="","NULL",buildings!AZ150)</f>
        <v>for use_type or construction_type: 'structure: masonry, walls: fired bricks, roof: RC'</v>
      </c>
      <c r="BA150" t="str">
        <f>IF(buildings!BA150="","NULL",buildings!BA150)</f>
        <v>NULL</v>
      </c>
      <c r="BB150" t="str">
        <f>IF(buildings!BB150="","NULL",buildings!BB150)</f>
        <v>Unclear what the color brown in Fig. 3 signifies. Included as "other"</v>
      </c>
      <c r="BC150" t="str">
        <f>IF(buildings!BC150="","NULL",buildings!BC150)</f>
        <v>Reference floor surface: 80m2. Author suggests that values may be on the high side. Wait for new paper.</v>
      </c>
      <c r="BD150" t="str">
        <f>IF(buildings!BD150="","NULL",buildings!BD150)</f>
        <v>Heating Degree Days: No data after 2013, HDD in 2013, Data: https://www.kapsarc.org/research/projects/global-degree-days-database/ - sheet 'T2m.hdd.18C' and divided by four to obtain daily values. Cooling Degree Days: No data after 2013,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2015, Urban pop. in 2020, Data: https://www.rug.nl/ggdc/historicaldevelopment/maddison/releases/maddison-project-database-2018. GDP: No data after 2016, GDP in 2016, Data: https://esa.un.org/unpd/wup/Download, Urbanization_rate_2018.xls. Human Development Index: Not collected.</v>
      </c>
      <c r="BE150" t="str">
        <f>IF(buildings!BE150="","NULL",buildings!BE150)</f>
        <v>Heeren and Fishman</v>
      </c>
      <c r="BF150" t="str">
        <f>IF(buildings!BF150="","NULL",buildings!BF150)</f>
        <v>South_and_Southeast_Asia</v>
      </c>
      <c r="BG150" t="str">
        <f>IF(buildings!BG150="","NULL",buildings!BG150)</f>
        <v>Aw,Cwa</v>
      </c>
      <c r="BH150">
        <f>IF(buildings!BH150="","NULL",buildings!BH150)</f>
        <v>2447</v>
      </c>
      <c r="BI150" t="str">
        <f>IF(buildings!BI150="","NULL",buildings!BI150)</f>
        <v>NA</v>
      </c>
      <c r="BJ150">
        <f>IF(buildings!BJ150="","NULL",buildings!BJ150)</f>
        <v>417.64749999999998</v>
      </c>
      <c r="BK150" t="str">
        <f>IF(buildings!BK150="","NULL",buildings!BK150)</f>
        <v>NA</v>
      </c>
      <c r="BL150">
        <f>IF(buildings!BL150="","NULL",buildings!BL150)</f>
        <v>2904.8125</v>
      </c>
      <c r="BM150">
        <f>IF(buildings!BM150="","NULL",buildings!BM150)</f>
        <v>2973193</v>
      </c>
      <c r="BN150" t="str">
        <f>IF(buildings!BN150="","NULL",buildings!BN150)</f>
        <v>NA</v>
      </c>
      <c r="BO150" t="str">
        <f>IF(buildings!BO150="","NULL",buildings!BO150)</f>
        <v>No data after 2016</v>
      </c>
      <c r="BP150">
        <f>IF(buildings!BP150="","NULL",buildings!BP150)</f>
        <v>1268155</v>
      </c>
      <c r="BQ150">
        <f>IF(buildings!BQ150="","NULL",buildings!BQ150)</f>
        <v>0.32800000000000001</v>
      </c>
      <c r="BR150">
        <f>IF(buildings!BR150="","NULL",buildings!BR150)</f>
        <v>0.34899999999999998</v>
      </c>
      <c r="BS150" t="str">
        <f>IF(buildings!BS150="","NULL",buildings!BS150)</f>
        <v>NA</v>
      </c>
      <c r="BT150">
        <f>IF(buildings!BT150="","NULL",buildings!BT150)</f>
        <v>5961</v>
      </c>
      <c r="BU150" t="str">
        <f>IF(buildings!BU150="","NULL",buildings!BU150)</f>
        <v>NULL</v>
      </c>
      <c r="BV150" t="str">
        <f>IF(buildings!BV150="","NULL",buildings!BV150)</f>
        <v>NULL</v>
      </c>
      <c r="BW150" t="str">
        <f>IF(buildings!BW150="","NULL",buildings!BW150)</f>
        <v>R32IND</v>
      </c>
      <c r="BX150" t="str">
        <f>IF(buildings!BX150="","NULL",buildings!BX150)</f>
        <v>R5.2ASIA</v>
      </c>
      <c r="BY150" t="str">
        <f>IF(buildings!BY150="","NULL",buildings!BY150)</f>
        <v>R_MFH_low</v>
      </c>
      <c r="BZ150" t="str">
        <f>IF(buildings!BZ150="","NULL",buildings!BZ150)</f>
        <v>M_brick</v>
      </c>
      <c r="CA150" t="str">
        <f>IF(buildings!CA150="","NULL",buildings!CA150)</f>
        <v>Standard</v>
      </c>
      <c r="CB150" t="str">
        <f>IF(buildings!CB150="","NULL",buildings!CB150)</f>
        <v>modeled/hypothetical/regulations</v>
      </c>
      <c r="CC150" t="str">
        <f>IF(buildings!CC150="","NULL",buildings!CC150)</f>
        <v>RM</v>
      </c>
      <c r="CD150" t="str">
        <f>IF(buildings!CD150="","NULL",buildings!CD150)</f>
        <v>M</v>
      </c>
      <c r="CE150" t="str">
        <f>IF(buildings!CE150="","NULL",buildings!CE150)</f>
        <v>ASIA_IND</v>
      </c>
    </row>
    <row r="151" spans="1:83">
      <c r="A151">
        <f>IF(buildings!A151="","NA",buildings!A151)</f>
        <v>149</v>
      </c>
      <c r="B151" t="str">
        <f>IF(buildings!B151="","NA",buildings!B151)</f>
        <v>India</v>
      </c>
      <c r="C151" t="str">
        <f>IF(buildings!C151="","NA",buildings!C151)</f>
        <v>NA</v>
      </c>
      <c r="D151" t="str">
        <f>IF(buildings!D151="","NA",buildings!D151)</f>
        <v>NA</v>
      </c>
      <c r="E151" t="str">
        <f>IF(buildings!E151="","NA",buildings!E151)</f>
        <v>NA</v>
      </c>
      <c r="F151" t="str">
        <f>IF(buildings!F151="","NA",buildings!F151)</f>
        <v>NA</v>
      </c>
      <c r="G151" t="str">
        <f>IF(buildings!G151="","NA",buildings!G151)</f>
        <v>NA</v>
      </c>
      <c r="H151" t="str">
        <f>IF(buildings!H151="","NA",buildings!H151)</f>
        <v>NA</v>
      </c>
      <c r="I151" t="str">
        <f>IF(buildings!I151="","NA",buildings!I151)</f>
        <v>NA</v>
      </c>
      <c r="J151" t="str">
        <f>IF(buildings!J151="","NA",buildings!J151)</f>
        <v>NA</v>
      </c>
      <c r="K151" t="str">
        <f>IF(buildings!K151="","NA",buildings!K151)</f>
        <v>NA</v>
      </c>
      <c r="L151" t="str">
        <f>IF(buildings!L151="","NA",buildings!L151)</f>
        <v>NA</v>
      </c>
      <c r="M151">
        <f>IF(buildings!M151="","NA",buildings!M151)</f>
        <v>1017</v>
      </c>
      <c r="N151" t="str">
        <f>IF(buildings!N151="","NA",buildings!N151)</f>
        <v>NA</v>
      </c>
      <c r="O151" t="str">
        <f>IF(buildings!O151="","NA",buildings!O151)</f>
        <v>NA</v>
      </c>
      <c r="P151">
        <f>IF(buildings!P151="","NA",buildings!P151)</f>
        <v>1013</v>
      </c>
      <c r="Q151">
        <f>IF(buildings!Q151="","NA",buildings!Q151)</f>
        <v>149</v>
      </c>
      <c r="R151">
        <f>IF(buildings!R151="","NA",buildings!R151)</f>
        <v>196</v>
      </c>
      <c r="S151" t="str">
        <f>IF(buildings!S151="","NA",buildings!S151)</f>
        <v>NA</v>
      </c>
      <c r="T151" t="str">
        <f>IF(buildings!T151="","NA",buildings!T151)</f>
        <v>NA</v>
      </c>
      <c r="U151" t="str">
        <f>IF(buildings!U151="","NA",buildings!U151)</f>
        <v>NA</v>
      </c>
      <c r="V151" t="str">
        <f>IF(buildings!V151="","NA",buildings!V151)</f>
        <v>NA</v>
      </c>
      <c r="W151" t="str">
        <f>IF(buildings!W151="","NA",buildings!W151)</f>
        <v>NA</v>
      </c>
      <c r="X151" t="str">
        <f>IF(buildings!X151="","NA",buildings!X151)</f>
        <v>NA</v>
      </c>
      <c r="Y151" t="str">
        <f>IF(buildings!Y151="","NA",buildings!Y151)</f>
        <v>NA</v>
      </c>
      <c r="Z151" t="str">
        <f>IF(buildings!Z151="","NA",buildings!Z151)</f>
        <v>NA</v>
      </c>
      <c r="AA151" t="str">
        <f>IF(buildings!AA151="","NA",buildings!AA151)</f>
        <v>NA</v>
      </c>
      <c r="AB151" t="str">
        <f>IF(buildings!AB151="","NA",buildings!AB151)</f>
        <v>NA</v>
      </c>
      <c r="AC151" t="str">
        <f>IF(buildings!AC151="","NA",buildings!AC151)</f>
        <v>NA</v>
      </c>
      <c r="AD151" t="str">
        <f>IF(buildings!AD151="","NA",buildings!AD151)</f>
        <v>NA</v>
      </c>
      <c r="AE151" t="str">
        <f>IF(buildings!AE151="","NA",buildings!AE151)</f>
        <v>NA</v>
      </c>
      <c r="AF151" t="str">
        <f>IF(buildings!AF151="","NA",buildings!AF151)</f>
        <v>NA</v>
      </c>
      <c r="AG151" t="str">
        <f>IF(buildings!AG151="","NA",buildings!AG151)</f>
        <v>NA</v>
      </c>
      <c r="AH151" t="str">
        <f>IF(buildings!AH151="","NA",buildings!AH151)</f>
        <v>NA</v>
      </c>
      <c r="AI151" t="str">
        <f>IF(buildings!AI151="","NA",buildings!AI151)</f>
        <v>NA</v>
      </c>
      <c r="AJ151" t="str">
        <f>IF(buildings!AJ151="","NA",buildings!AJ151)</f>
        <v>NA</v>
      </c>
      <c r="AK151">
        <f>IF(buildings!AK151="","NA",buildings!AK151)</f>
        <v>24</v>
      </c>
      <c r="AL151" t="str">
        <f>IF(buildings!AL151="","NA",buildings!AL151)</f>
        <v>multi storey</v>
      </c>
      <c r="AM151">
        <f>IF(buildings!AM151="","NA",buildings!AM151)</f>
        <v>3</v>
      </c>
      <c r="AN151" t="str">
        <f>IF(buildings!AN151="","NA",buildings!AN151)</f>
        <v>residential</v>
      </c>
      <c r="AO151" t="str">
        <f>IF(buildings!AO151="","NA",buildings!AO151)</f>
        <v>MFH</v>
      </c>
      <c r="AP151" t="str">
        <f>IF(buildings!AP151="","NA",buildings!AP151)</f>
        <v>NULL</v>
      </c>
      <c r="AQ151" t="str">
        <f>IF(buildings!AQ151="","NA",buildings!AQ151)</f>
        <v>NA</v>
      </c>
      <c r="AR151" t="str">
        <f>IF(buildings!AR151="","NA",buildings!AR151)</f>
        <v>NA</v>
      </c>
      <c r="AS151" t="str">
        <f>IF(buildings!AS151="","NA",buildings!AS151)</f>
        <v>Mastrucci, Alessio; Rao, Narasimha D.</v>
      </c>
      <c r="AT151">
        <f>IF(buildings!AT151="","NA",buildings!AT151)</f>
        <v>2017</v>
      </c>
      <c r="AU151" t="str">
        <f>IF(buildings!AU151="","NA",buildings!AU151)</f>
        <v>Decent housing in the developing world: Reducing life-cycle energy requirements</v>
      </c>
      <c r="AV151" t="str">
        <f>IF(buildings!AV151="","NA",buildings!AV151)</f>
        <v>Energy and Buildings</v>
      </c>
      <c r="AW151" t="str">
        <f>IF(buildings!AW151="","NA",buildings!AW151)</f>
        <v>Copyright Elsevier</v>
      </c>
      <c r="AX151" t="str">
        <f>IF(buildings!AX151="","NA",buildings!AX151)</f>
        <v>10.1016/j.enbuild.2017.07.072</v>
      </c>
      <c r="AY151" t="str">
        <f>IF(buildings!AY151="","NA",buildings!AY151)</f>
        <v>https://doi.org/10.1016/j.enbuild.2017.07.072</v>
      </c>
      <c r="AZ151" t="str">
        <f>IF(buildings!AZ151="","NULL",buildings!AZ151)</f>
        <v>for use_type or construction_type: 'structure: RC Framing, walls: fired bricks, roof: RC'</v>
      </c>
      <c r="BA151" t="str">
        <f>IF(buildings!BA151="","NULL",buildings!BA151)</f>
        <v>NULL</v>
      </c>
      <c r="BB151" t="str">
        <f>IF(buildings!BB151="","NULL",buildings!BB151)</f>
        <v>Unclear what the color brown in Fig. 3 signifies. Included as "other"</v>
      </c>
      <c r="BC151" t="str">
        <f>IF(buildings!BC151="","NULL",buildings!BC151)</f>
        <v>Reference floor surface: 640m2. Author suggests that values may be on the high side. Wait for new paper.</v>
      </c>
      <c r="BD151" t="str">
        <f>IF(buildings!BD151="","NULL",buildings!BD151)</f>
        <v>Heating Degree Days: No data after 2013, HDD in 2013, Data: https://www.kapsarc.org/research/projects/global-degree-days-database/ - sheet 'T2m.hdd.18C' and divided by four to obtain daily values. Cooling Degree Days: No data after 2013,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2015, Urban pop. in 2020, Data: https://www.rug.nl/ggdc/historicaldevelopment/maddison/releases/maddison-project-database-2018. GDP: No data after 2016, GDP in 2016, Data: https://esa.un.org/unpd/wup/Download, Urbanization_rate_2018.xls. Human Development Index: Not collected.</v>
      </c>
      <c r="BE151" t="str">
        <f>IF(buildings!BE151="","NULL",buildings!BE151)</f>
        <v>Heeren and Fishman</v>
      </c>
      <c r="BF151" t="str">
        <f>IF(buildings!BF151="","NULL",buildings!BF151)</f>
        <v>South_and_Southeast_Asia</v>
      </c>
      <c r="BG151" t="str">
        <f>IF(buildings!BG151="","NULL",buildings!BG151)</f>
        <v>Aw,Cwa</v>
      </c>
      <c r="BH151">
        <f>IF(buildings!BH151="","NULL",buildings!BH151)</f>
        <v>2447</v>
      </c>
      <c r="BI151" t="str">
        <f>IF(buildings!BI151="","NULL",buildings!BI151)</f>
        <v>NA</v>
      </c>
      <c r="BJ151">
        <f>IF(buildings!BJ151="","NULL",buildings!BJ151)</f>
        <v>417.64749999999998</v>
      </c>
      <c r="BK151" t="str">
        <f>IF(buildings!BK151="","NULL",buildings!BK151)</f>
        <v>NA</v>
      </c>
      <c r="BL151">
        <f>IF(buildings!BL151="","NULL",buildings!BL151)</f>
        <v>2904.8125</v>
      </c>
      <c r="BM151">
        <f>IF(buildings!BM151="","NULL",buildings!BM151)</f>
        <v>2973193</v>
      </c>
      <c r="BN151" t="str">
        <f>IF(buildings!BN151="","NULL",buildings!BN151)</f>
        <v>NA</v>
      </c>
      <c r="BO151" t="str">
        <f>IF(buildings!BO151="","NULL",buildings!BO151)</f>
        <v>No data after 2016</v>
      </c>
      <c r="BP151">
        <f>IF(buildings!BP151="","NULL",buildings!BP151)</f>
        <v>1268155</v>
      </c>
      <c r="BQ151">
        <f>IF(buildings!BQ151="","NULL",buildings!BQ151)</f>
        <v>0.32800000000000001</v>
      </c>
      <c r="BR151">
        <f>IF(buildings!BR151="","NULL",buildings!BR151)</f>
        <v>0.34899999999999998</v>
      </c>
      <c r="BS151" t="str">
        <f>IF(buildings!BS151="","NULL",buildings!BS151)</f>
        <v>NA</v>
      </c>
      <c r="BT151">
        <f>IF(buildings!BT151="","NULL",buildings!BT151)</f>
        <v>5961</v>
      </c>
      <c r="BU151" t="str">
        <f>IF(buildings!BU151="","NULL",buildings!BU151)</f>
        <v>NULL</v>
      </c>
      <c r="BV151" t="str">
        <f>IF(buildings!BV151="","NULL",buildings!BV151)</f>
        <v>NULL</v>
      </c>
      <c r="BW151" t="str">
        <f>IF(buildings!BW151="","NULL",buildings!BW151)</f>
        <v>R32IND</v>
      </c>
      <c r="BX151" t="str">
        <f>IF(buildings!BX151="","NULL",buildings!BX151)</f>
        <v>R5.2ASIA</v>
      </c>
      <c r="BY151" t="str">
        <f>IF(buildings!BY151="","NULL",buildings!BY151)</f>
        <v>R_MFH_low</v>
      </c>
      <c r="BZ151" t="str">
        <f>IF(buildings!BZ151="","NULL",buildings!BZ151)</f>
        <v>RC_unspecified</v>
      </c>
      <c r="CA151" t="str">
        <f>IF(buildings!CA151="","NULL",buildings!CA151)</f>
        <v>Standard</v>
      </c>
      <c r="CB151" t="str">
        <f>IF(buildings!CB151="","NULL",buildings!CB151)</f>
        <v>modeled/hypothetical/regulations</v>
      </c>
      <c r="CC151" t="str">
        <f>IF(buildings!CC151="","NULL",buildings!CC151)</f>
        <v>RM</v>
      </c>
      <c r="CD151" t="str">
        <f>IF(buildings!CD151="","NULL",buildings!CD151)</f>
        <v>C</v>
      </c>
      <c r="CE151" t="str">
        <f>IF(buildings!CE151="","NULL",buildings!CE151)</f>
        <v>ASIA_IND</v>
      </c>
    </row>
    <row r="152" spans="1:83">
      <c r="A152">
        <f>IF(buildings!A152="","NA",buildings!A152)</f>
        <v>150</v>
      </c>
      <c r="B152" t="str">
        <f>IF(buildings!B152="","NA",buildings!B152)</f>
        <v>Italy</v>
      </c>
      <c r="C152" t="str">
        <f>IF(buildings!C152="","NA",buildings!C152)</f>
        <v>Turin</v>
      </c>
      <c r="D152">
        <f>IF(buildings!D152="","NA",buildings!D152)</f>
        <v>1965</v>
      </c>
      <c r="E152">
        <f>IF(buildings!E152="","NA",buildings!E152)</f>
        <v>2004</v>
      </c>
      <c r="F152">
        <f>IF(buildings!F152="","NA",buildings!F152)</f>
        <v>52.60229133</v>
      </c>
      <c r="G152">
        <f>IF(buildings!G152="","NA",buildings!G152)</f>
        <v>8.1833060999999999E-2</v>
      </c>
      <c r="H152">
        <f>IF(buildings!H152="","NA",buildings!H152)</f>
        <v>4.7463175000000003E-2</v>
      </c>
      <c r="I152" t="str">
        <f>IF(buildings!I152="","NA",buildings!I152)</f>
        <v>NA</v>
      </c>
      <c r="J152">
        <f>IF(buildings!J152="","NA",buildings!J152)</f>
        <v>1.571194763</v>
      </c>
      <c r="K152" t="str">
        <f>IF(buildings!K152="","NA",buildings!K152)</f>
        <v>NA</v>
      </c>
      <c r="L152" t="str">
        <f>IF(buildings!L152="","NA",buildings!L152)</f>
        <v>NA</v>
      </c>
      <c r="M152">
        <f>IF(buildings!M152="","NA",buildings!M152)</f>
        <v>1200.3273320000001</v>
      </c>
      <c r="N152" t="str">
        <f>IF(buildings!N152="","NA",buildings!N152)</f>
        <v>NA</v>
      </c>
      <c r="O152" t="str">
        <f>IF(buildings!O152="","NA",buildings!O152)</f>
        <v>NA</v>
      </c>
      <c r="P152">
        <f>IF(buildings!P152="","NA",buildings!P152)</f>
        <v>63.011456629999998</v>
      </c>
      <c r="Q152">
        <f>IF(buildings!Q152="","NA",buildings!Q152)</f>
        <v>90.180032729999994</v>
      </c>
      <c r="R152" t="str">
        <f>IF(buildings!R152="","NA",buildings!R152)</f>
        <v>NA</v>
      </c>
      <c r="S152" t="str">
        <f>IF(buildings!S152="","NA",buildings!S152)</f>
        <v>NA</v>
      </c>
      <c r="T152" t="str">
        <f>IF(buildings!T152="","NA",buildings!T152)</f>
        <v>NA</v>
      </c>
      <c r="U152" t="str">
        <f>IF(buildings!U152="","NA",buildings!U152)</f>
        <v>NA</v>
      </c>
      <c r="V152" t="str">
        <f>IF(buildings!V152="","NA",buildings!V152)</f>
        <v>NA</v>
      </c>
      <c r="W152" t="str">
        <f>IF(buildings!W152="","NA",buildings!W152)</f>
        <v>NA</v>
      </c>
      <c r="X152" t="str">
        <f>IF(buildings!X152="","NA",buildings!X152)</f>
        <v>NA</v>
      </c>
      <c r="Y152" t="str">
        <f>IF(buildings!Y152="","NA",buildings!Y152)</f>
        <v>NA</v>
      </c>
      <c r="Z152" t="str">
        <f>IF(buildings!Z152="","NA",buildings!Z152)</f>
        <v>NA</v>
      </c>
      <c r="AA152">
        <f>IF(buildings!AA152="","NA",buildings!AA152)</f>
        <v>30.523731590000001</v>
      </c>
      <c r="AB152">
        <f>IF(buildings!AB152="","NA",buildings!AB152)</f>
        <v>1.47299509</v>
      </c>
      <c r="AC152">
        <f>IF(buildings!AC152="","NA",buildings!AC152)</f>
        <v>3.436988543</v>
      </c>
      <c r="AD152" t="str">
        <f>IF(buildings!AD152="","NA",buildings!AD152)</f>
        <v>NA</v>
      </c>
      <c r="AE152" t="str">
        <f>IF(buildings!AE152="","NA",buildings!AE152)</f>
        <v>NA</v>
      </c>
      <c r="AF152" t="str">
        <f>IF(buildings!AF152="","NA",buildings!AF152)</f>
        <v>NA</v>
      </c>
      <c r="AG152" t="str">
        <f>IF(buildings!AG152="","NA",buildings!AG152)</f>
        <v>NA</v>
      </c>
      <c r="AH152" t="str">
        <f>IF(buildings!AH152="","NA",buildings!AH152)</f>
        <v>NA</v>
      </c>
      <c r="AI152">
        <f>IF(buildings!AI152="","NA",buildings!AI152)</f>
        <v>2.6350245499999998</v>
      </c>
      <c r="AJ152" t="str">
        <f>IF(buildings!AJ152="","NA",buildings!AJ152)</f>
        <v>NA</v>
      </c>
      <c r="AK152">
        <f>IF(buildings!AK152="","NA",buildings!AK152)</f>
        <v>8.1833060559999993</v>
      </c>
      <c r="AL152" t="str">
        <f>IF(buildings!AL152="","NA",buildings!AL152)</f>
        <v>Residential (6110 m^2)</v>
      </c>
      <c r="AM152">
        <f>IF(buildings!AM152="","NA",buildings!AM152)</f>
        <v>10</v>
      </c>
      <c r="AN152" t="str">
        <f>IF(buildings!AN152="","NA",buildings!AN152)</f>
        <v>residential</v>
      </c>
      <c r="AO152" t="str">
        <f>IF(buildings!AO152="","NA",buildings!AO152)</f>
        <v>NA</v>
      </c>
      <c r="AP152" t="str">
        <f>IF(buildings!AP152="","NA",buildings!AP152)</f>
        <v>NULL</v>
      </c>
      <c r="AQ152" t="str">
        <f>IF(buildings!AQ152="","NA",buildings!AQ152)</f>
        <v>urban</v>
      </c>
      <c r="AR152" t="str">
        <f>IF(buildings!AR152="","NA",buildings!AR152)</f>
        <v>net</v>
      </c>
      <c r="AS152" t="str">
        <f>IF(buildings!AS152="","NA",buildings!AS152)</f>
        <v>Blengini, Gian Andrea</v>
      </c>
      <c r="AT152">
        <f>IF(buildings!AT152="","NA",buildings!AT152)</f>
        <v>2009</v>
      </c>
      <c r="AU152" t="str">
        <f>IF(buildings!AU152="","NA",buildings!AU152)</f>
        <v>Life cycle of buildings, demolition and recycling potential: A case study in Turin, Italy</v>
      </c>
      <c r="AV152" t="str">
        <f>IF(buildings!AV152="","NA",buildings!AV152)</f>
        <v>Building and Environment</v>
      </c>
      <c r="AW152" t="str">
        <f>IF(buildings!AW152="","NA",buildings!AW152)</f>
        <v>Copyright Elsevier</v>
      </c>
      <c r="AX152" t="str">
        <f>IF(buildings!AX152="","NA",buildings!AX152)</f>
        <v>10.1016/j.buildenv.2008.03.007</v>
      </c>
      <c r="AY152" t="str">
        <f>IF(buildings!AY152="","NA",buildings!AY152)</f>
        <v>https://doi.org/10.1016/j.buildenv.2008.03.007</v>
      </c>
      <c r="AZ152" t="str">
        <f>IF(buildings!AZ152="","NULL",buildings!AZ152)</f>
        <v>NULL</v>
      </c>
      <c r="BA152" t="str">
        <f>IF(buildings!BA152="","NULL",buildings!BA152)</f>
        <v>Calculated for net area : 6110 m^2.</v>
      </c>
      <c r="BB152" t="str">
        <f>IF(buildings!BB152="","NULL",buildings!BB152)</f>
        <v>Considered "roof tiles" and "paint" as "other"</v>
      </c>
      <c r="BC152" t="str">
        <f>IF(buildings!BC152="","NULL",buildings!BC152)</f>
        <v>Table 4. Materials in the building envelope, inventory data sources, quantities, transport distances and construction waste factors.</v>
      </c>
      <c r="BD152" t="str">
        <f>IF(buildings!BD152="","NULL",buildings!BD152)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1965, Urban pop. in 2005, Data: https://www.rug.nl/ggdc/historicaldevelopment/maddison/releases/maddison-project-database-2018. GDP: Data: https://esa.un.org/unpd/wup/Download, Urbanization_rate_2018.xls. Human Development Index: Not collected.</v>
      </c>
      <c r="BE152" t="str">
        <f>IF(buildings!BE152="","NULL",buildings!BE152)</f>
        <v>Heeren and Fishman</v>
      </c>
      <c r="BF152" t="str">
        <f>IF(buildings!BF152="","NULL",buildings!BF152)</f>
        <v>Europe</v>
      </c>
      <c r="BG152" t="str">
        <f>IF(buildings!BG152="","NULL",buildings!BG152)</f>
        <v>Cfa</v>
      </c>
      <c r="BH152">
        <f>IF(buildings!BH152="","NULL",buildings!BH152)</f>
        <v>5013</v>
      </c>
      <c r="BI152">
        <f>IF(buildings!BI152="","NULL",buildings!BI152)</f>
        <v>2782.605</v>
      </c>
      <c r="BJ152">
        <f>IF(buildings!BJ152="","NULL",buildings!BJ152)</f>
        <v>2870.8325</v>
      </c>
      <c r="BK152">
        <f>IF(buildings!BK152="","NULL",buildings!BK152)</f>
        <v>313.14999999999998</v>
      </c>
      <c r="BL152">
        <f>IF(buildings!BL152="","NULL",buildings!BL152)</f>
        <v>397.01249999999999</v>
      </c>
      <c r="BM152">
        <f>IF(buildings!BM152="","NULL",buildings!BM152)</f>
        <v>294140</v>
      </c>
      <c r="BN152">
        <f>IF(buildings!BN152="","NULL",buildings!BN152)</f>
        <v>51987</v>
      </c>
      <c r="BO152" t="str">
        <f>IF(buildings!BO152="","NULL",buildings!BO152)</f>
        <v>NA</v>
      </c>
      <c r="BP152">
        <f>IF(buildings!BP152="","NULL",buildings!BP152)</f>
        <v>57709</v>
      </c>
      <c r="BQ152">
        <f>IF(buildings!BQ152="","NULL",buildings!BQ152)</f>
        <v>0.61799999999999999</v>
      </c>
      <c r="BR152">
        <f>IF(buildings!BR152="","NULL",buildings!BR152)</f>
        <v>0.67700000000000005</v>
      </c>
      <c r="BS152">
        <f>IF(buildings!BS152="","NULL",buildings!BS152)</f>
        <v>9320</v>
      </c>
      <c r="BT152">
        <f>IF(buildings!BT152="","NULL",buildings!BT152)</f>
        <v>32380</v>
      </c>
      <c r="BU152" t="str">
        <f>IF(buildings!BU152="","NULL",buildings!BU152)</f>
        <v>NULL</v>
      </c>
      <c r="BV152" t="str">
        <f>IF(buildings!BV152="","NULL",buildings!BV152)</f>
        <v>NULL</v>
      </c>
      <c r="BW152" t="str">
        <f>IF(buildings!BW152="","NULL",buildings!BW152)</f>
        <v>R32EU15</v>
      </c>
      <c r="BX152" t="str">
        <f>IF(buildings!BX152="","NULL",buildings!BX152)</f>
        <v>R5.2OECD</v>
      </c>
      <c r="BY152" t="str">
        <f>IF(buildings!BY152="","NULL",buildings!BY152)</f>
        <v>R_MFH_tower</v>
      </c>
      <c r="BZ152" t="str">
        <f>IF(buildings!BZ152="","NULL",buildings!BZ152)</f>
        <v>RC_concretefloor</v>
      </c>
      <c r="CA152" t="str">
        <f>IF(buildings!CA152="","NULL",buildings!CA152)</f>
        <v>Standard</v>
      </c>
      <c r="CB152" t="str">
        <f>IF(buildings!CB152="","NULL",buildings!CB152)</f>
        <v>real-world single case study</v>
      </c>
      <c r="CC152" t="str">
        <f>IF(buildings!CC152="","NULL",buildings!CC152)</f>
        <v>RM</v>
      </c>
      <c r="CD152" t="str">
        <f>IF(buildings!CD152="","NULL",buildings!CD152)</f>
        <v>C</v>
      </c>
      <c r="CE152" t="str">
        <f>IF(buildings!CE152="","NULL",buildings!CE152)</f>
        <v>OECD_EU15</v>
      </c>
    </row>
    <row r="153" spans="1:83">
      <c r="A153">
        <f>IF(buildings!A153="","NA",buildings!A153)</f>
        <v>151</v>
      </c>
      <c r="B153" t="str">
        <f>IF(buildings!B153="","NA",buildings!B153)</f>
        <v>Japan</v>
      </c>
      <c r="C153" t="str">
        <f>IF(buildings!C153="","NA",buildings!C153)</f>
        <v>NA</v>
      </c>
      <c r="D153">
        <f>IF(buildings!D153="","NA",buildings!D153)</f>
        <v>2009</v>
      </c>
      <c r="E153">
        <f>IF(buildings!E153="","NA",buildings!E153)</f>
        <v>2010</v>
      </c>
      <c r="F153">
        <f>IF(buildings!F153="","NA",buildings!F153)</f>
        <v>62.1</v>
      </c>
      <c r="G153" t="str">
        <f>IF(buildings!G153="","NA",buildings!G153)</f>
        <v>NA</v>
      </c>
      <c r="H153">
        <f>IF(buildings!H153="","NA",buildings!H153)</f>
        <v>1.66</v>
      </c>
      <c r="I153" t="str">
        <f>IF(buildings!I153="","NA",buildings!I153)</f>
        <v>NA</v>
      </c>
      <c r="J153">
        <f>IF(buildings!J153="","NA",buildings!J153)</f>
        <v>50.66</v>
      </c>
      <c r="K153" t="str">
        <f>IF(buildings!K153="","NA",buildings!K153)</f>
        <v>NA</v>
      </c>
      <c r="L153" t="str">
        <f>IF(buildings!L153="","NA",buildings!L153)</f>
        <v>NA</v>
      </c>
      <c r="M153">
        <f>IF(buildings!M153="","NA",buildings!M153)</f>
        <v>661.1</v>
      </c>
      <c r="N153">
        <f>IF(buildings!N153="","NA",buildings!N153)</f>
        <v>38.19</v>
      </c>
      <c r="O153">
        <f>IF(buildings!O153="","NA",buildings!O153)</f>
        <v>162.04</v>
      </c>
      <c r="P153" t="str">
        <f>IF(buildings!P153="","NA",buildings!P153)</f>
        <v>NA</v>
      </c>
      <c r="Q153" t="str">
        <f>IF(buildings!Q153="","NA",buildings!Q153)</f>
        <v>NA</v>
      </c>
      <c r="R153" t="str">
        <f>IF(buildings!R153="","NA",buildings!R153)</f>
        <v>NA</v>
      </c>
      <c r="S153" t="str">
        <f>IF(buildings!S153="","NA",buildings!S153)</f>
        <v>NA</v>
      </c>
      <c r="T153" t="str">
        <f>IF(buildings!T153="","NA",buildings!T153)</f>
        <v>NA</v>
      </c>
      <c r="U153" t="str">
        <f>IF(buildings!U153="","NA",buildings!U153)</f>
        <v>NA</v>
      </c>
      <c r="V153" t="str">
        <f>IF(buildings!V153="","NA",buildings!V153)</f>
        <v>NA</v>
      </c>
      <c r="W153" t="str">
        <f>IF(buildings!W153="","NA",buildings!W153)</f>
        <v>NA</v>
      </c>
      <c r="X153" t="str">
        <f>IF(buildings!X153="","NA",buildings!X153)</f>
        <v>NA</v>
      </c>
      <c r="Y153" t="str">
        <f>IF(buildings!Y153="","NA",buildings!Y153)</f>
        <v>NA</v>
      </c>
      <c r="Z153" t="str">
        <f>IF(buildings!Z153="","NA",buildings!Z153)</f>
        <v>NA</v>
      </c>
      <c r="AA153" t="str">
        <f>IF(buildings!AA153="","NA",buildings!AA153)</f>
        <v>NA</v>
      </c>
      <c r="AB153">
        <f>IF(buildings!AB153="","NA",buildings!AB153)</f>
        <v>3.1</v>
      </c>
      <c r="AC153" t="str">
        <f>IF(buildings!AC153="","NA",buildings!AC153)</f>
        <v>NA</v>
      </c>
      <c r="AD153" t="str">
        <f>IF(buildings!AD153="","NA",buildings!AD153)</f>
        <v>NA</v>
      </c>
      <c r="AE153" t="str">
        <f>IF(buildings!AE153="","NA",buildings!AE153)</f>
        <v>NA</v>
      </c>
      <c r="AF153" t="str">
        <f>IF(buildings!AF153="","NA",buildings!AF153)</f>
        <v>NA</v>
      </c>
      <c r="AG153" t="str">
        <f>IF(buildings!AG153="","NA",buildings!AG153)</f>
        <v>NA</v>
      </c>
      <c r="AH153" t="str">
        <f>IF(buildings!AH153="","NA",buildings!AH153)</f>
        <v>NA</v>
      </c>
      <c r="AI153" t="str">
        <f>IF(buildings!AI153="","NA",buildings!AI153)</f>
        <v>NA</v>
      </c>
      <c r="AJ153" t="str">
        <f>IF(buildings!AJ153="","NA",buildings!AJ153)</f>
        <v>NA</v>
      </c>
      <c r="AK153">
        <f>IF(buildings!AK153="","NA",buildings!AK153)</f>
        <v>23.19</v>
      </c>
      <c r="AL153" t="str">
        <f>IF(buildings!AL153="","NA",buildings!AL153)</f>
        <v>Material Intensity</v>
      </c>
      <c r="AM153" t="str">
        <f>IF(buildings!AM153="","NA",buildings!AM153)</f>
        <v>NA</v>
      </c>
      <c r="AN153" t="str">
        <f>IF(buildings!AN153="","NA",buildings!AN153)</f>
        <v>NA</v>
      </c>
      <c r="AO153" t="str">
        <f>IF(buildings!AO153="","NA",buildings!AO153)</f>
        <v>NA</v>
      </c>
      <c r="AP153" t="str">
        <f>IF(buildings!AP153="","NA",buildings!AP153)</f>
        <v>country-weighed average</v>
      </c>
      <c r="AQ153" t="str">
        <f>IF(buildings!AQ153="","NA",buildings!AQ153)</f>
        <v>urban</v>
      </c>
      <c r="AR153" t="str">
        <f>IF(buildings!AR153="","NA",buildings!AR153)</f>
        <v>NA</v>
      </c>
      <c r="AS153" t="str">
        <f>IF(buildings!AS153="","NA",buildings!AS153)</f>
        <v>Tanikawa, Hiroki; Fishman, Tomer; Okuoka, Keijiro; Sugimoto, Kenji</v>
      </c>
      <c r="AT153">
        <f>IF(buildings!AT153="","NA",buildings!AT153)</f>
        <v>2015</v>
      </c>
      <c r="AU153" t="str">
        <f>IF(buildings!AU153="","NA",buildings!AU153)</f>
        <v>The Weight of Society Over Time and Space: A Comprehensive Account of the Construction Material Stock of Japan, 1945-2010</v>
      </c>
      <c r="AV153" t="str">
        <f>IF(buildings!AV153="","NA",buildings!AV153)</f>
        <v>Journal of Industrial Ecology</v>
      </c>
      <c r="AW153" t="str">
        <f>IF(buildings!AW153="","NA",buildings!AW153)</f>
        <v>Copyright Elsevier</v>
      </c>
      <c r="AX153" t="str">
        <f>IF(buildings!AX153="","NA",buildings!AX153)</f>
        <v>10.1111/jiec.12284</v>
      </c>
      <c r="AY153" t="str">
        <f>IF(buildings!AY153="","NA",buildings!AY153)</f>
        <v>https://doi.org/10.1111/jiec.12284</v>
      </c>
      <c r="AZ153" t="str">
        <f>IF(buildings!AZ153="","NULL",buildings!AZ153)</f>
        <v>NULL</v>
      </c>
      <c r="BA153" t="str">
        <f>IF(buildings!BA153="","NULL",buildings!BA153)</f>
        <v>NULL</v>
      </c>
      <c r="BB153" t="str">
        <f>IF(buildings!BB153="","NULL",buildings!BB153)</f>
        <v>NULL</v>
      </c>
      <c r="BC153" t="str">
        <f>IF(buildings!BC153="","NULL",buildings!BC153)</f>
        <v>Provided by personal communication with the authors of the study</v>
      </c>
      <c r="BD153" t="str">
        <f>IF(buildings!BD153="","NULL",buildings!BD153)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153" t="str">
        <f>IF(buildings!BE153="","NULL",buildings!BE153)</f>
        <v>Heeren and Fishman</v>
      </c>
      <c r="BF153" t="str">
        <f>IF(buildings!BF153="","NULL",buildings!BF153)</f>
        <v>East_Asia</v>
      </c>
      <c r="BG153" t="str">
        <f>IF(buildings!BG153="","NULL",buildings!BG153)</f>
        <v>Cfa</v>
      </c>
      <c r="BH153">
        <f>IF(buildings!BH153="","NULL",buildings!BH153)</f>
        <v>3969</v>
      </c>
      <c r="BI153">
        <f>IF(buildings!BI153="","NULL",buildings!BI153)</f>
        <v>2049.5424750000002</v>
      </c>
      <c r="BJ153">
        <f>IF(buildings!BJ153="","NULL",buildings!BJ153)</f>
        <v>2139.56495</v>
      </c>
      <c r="BK153">
        <f>IF(buildings!BK153="","NULL",buildings!BK153)</f>
        <v>598.98497499999996</v>
      </c>
      <c r="BL153">
        <f>IF(buildings!BL153="","NULL",buildings!BL153)</f>
        <v>743.16997500000002</v>
      </c>
      <c r="BM153">
        <f>IF(buildings!BM153="","NULL",buildings!BM153)</f>
        <v>364485</v>
      </c>
      <c r="BN153">
        <f>IF(buildings!BN153="","NULL",buildings!BN153)</f>
        <v>127654</v>
      </c>
      <c r="BO153" t="str">
        <f>IF(buildings!BO153="","NULL",buildings!BO153)</f>
        <v>NA</v>
      </c>
      <c r="BP153">
        <f>IF(buildings!BP153="","NULL",buildings!BP153)</f>
        <v>127529</v>
      </c>
      <c r="BQ153">
        <f>IF(buildings!BQ153="","NULL",buildings!BQ153)</f>
        <v>0.86</v>
      </c>
      <c r="BR153">
        <f>IF(buildings!BR153="","NULL",buildings!BR153)</f>
        <v>0.90800000000000003</v>
      </c>
      <c r="BS153">
        <f>IF(buildings!BS153="","NULL",buildings!BS153)</f>
        <v>33798</v>
      </c>
      <c r="BT153">
        <f>IF(buildings!BT153="","NULL",buildings!BT153)</f>
        <v>35477</v>
      </c>
      <c r="BU153" t="str">
        <f>IF(buildings!BU153="","NULL",buildings!BU153)</f>
        <v>NULL</v>
      </c>
      <c r="BV153" t="str">
        <f>IF(buildings!BV153="","NULL",buildings!BV153)</f>
        <v>NULL</v>
      </c>
      <c r="BW153" t="str">
        <f>IF(buildings!BW153="","NULL",buildings!BW153)</f>
        <v>R32JPN</v>
      </c>
      <c r="BX153" t="str">
        <f>IF(buildings!BX153="","NULL",buildings!BX153)</f>
        <v>R5.2OECD</v>
      </c>
      <c r="BY153" t="str">
        <f>IF(buildings!BY153="","NULL",buildings!BY153)</f>
        <v>Unspecified</v>
      </c>
      <c r="BZ153" t="str">
        <f>IF(buildings!BZ153="","NULL",buildings!BZ153)</f>
        <v>Unspecified</v>
      </c>
      <c r="CA153" t="str">
        <f>IF(buildings!CA153="","NULL",buildings!CA153)</f>
        <v>Unspecified</v>
      </c>
      <c r="CB153" t="str">
        <f>IF(buildings!CB153="","NULL",buildings!CB153)</f>
        <v>sample/average/statistics</v>
      </c>
      <c r="CC153" t="str">
        <f>IF(buildings!CC153="","NULL",buildings!CC153)</f>
        <v>UN</v>
      </c>
      <c r="CD153" t="str">
        <f>IF(buildings!CD153="","NULL",buildings!CD153)</f>
        <v>U</v>
      </c>
      <c r="CE153" t="str">
        <f>IF(buildings!CE153="","NULL",buildings!CE153)</f>
        <v>OECD_JPN</v>
      </c>
    </row>
    <row r="154" spans="1:83">
      <c r="A154">
        <f>IF(buildings!A154="","NA",buildings!A154)</f>
        <v>152</v>
      </c>
      <c r="B154" t="str">
        <f>IF(buildings!B154="","NA",buildings!B154)</f>
        <v>Japan</v>
      </c>
      <c r="C154" t="str">
        <f>IF(buildings!C154="","NA",buildings!C154)</f>
        <v>NA</v>
      </c>
      <c r="D154" t="str">
        <f>IF(buildings!D154="","NA",buildings!D154)</f>
        <v>NA</v>
      </c>
      <c r="E154">
        <f>IF(buildings!E154="","NA",buildings!E154)</f>
        <v>1949</v>
      </c>
      <c r="F154">
        <f>IF(buildings!F154="","NA",buildings!F154)</f>
        <v>1</v>
      </c>
      <c r="G154" t="str">
        <f>IF(buildings!G154="","NA",buildings!G154)</f>
        <v>NA</v>
      </c>
      <c r="H154">
        <f>IF(buildings!H154="","NA",buildings!H154)</f>
        <v>2</v>
      </c>
      <c r="I154" t="str">
        <f>IF(buildings!I154="","NA",buildings!I154)</f>
        <v>NA</v>
      </c>
      <c r="J154">
        <f>IF(buildings!J154="","NA",buildings!J154)</f>
        <v>73</v>
      </c>
      <c r="K154" t="str">
        <f>IF(buildings!K154="","NA",buildings!K154)</f>
        <v>NA</v>
      </c>
      <c r="L154" t="str">
        <f>IF(buildings!L154="","NA",buildings!L154)</f>
        <v>NA</v>
      </c>
      <c r="M154">
        <f>IF(buildings!M154="","NA",buildings!M154)</f>
        <v>5</v>
      </c>
      <c r="N154" t="str">
        <f>IF(buildings!N154="","NA",buildings!N154)</f>
        <v>NA</v>
      </c>
      <c r="O154">
        <f>IF(buildings!O154="","NA",buildings!O154)</f>
        <v>78</v>
      </c>
      <c r="P154" t="str">
        <f>IF(buildings!P154="","NA",buildings!P154)</f>
        <v>NA</v>
      </c>
      <c r="Q154">
        <f>IF(buildings!Q154="","NA",buildings!Q154)</f>
        <v>3</v>
      </c>
      <c r="R154" t="str">
        <f>IF(buildings!R154="","NA",buildings!R154)</f>
        <v>NA</v>
      </c>
      <c r="S154" t="str">
        <f>IF(buildings!S154="","NA",buildings!S154)</f>
        <v>NA</v>
      </c>
      <c r="T154" t="str">
        <f>IF(buildings!T154="","NA",buildings!T154)</f>
        <v>NA</v>
      </c>
      <c r="U154" t="str">
        <f>IF(buildings!U154="","NA",buildings!U154)</f>
        <v>NA</v>
      </c>
      <c r="V154" t="str">
        <f>IF(buildings!V154="","NA",buildings!V154)</f>
        <v>NA</v>
      </c>
      <c r="W154" t="str">
        <f>IF(buildings!W154="","NA",buildings!W154)</f>
        <v>NA</v>
      </c>
      <c r="X154" t="str">
        <f>IF(buildings!X154="","NA",buildings!X154)</f>
        <v>NA</v>
      </c>
      <c r="Y154" t="str">
        <f>IF(buildings!Y154="","NA",buildings!Y154)</f>
        <v>NA</v>
      </c>
      <c r="Z154" t="str">
        <f>IF(buildings!Z154="","NA",buildings!Z154)</f>
        <v>NA</v>
      </c>
      <c r="AA154">
        <f>IF(buildings!AA154="","NA",buildings!AA154)</f>
        <v>52</v>
      </c>
      <c r="AB154">
        <f>IF(buildings!AB154="","NA",buildings!AB154)</f>
        <v>5</v>
      </c>
      <c r="AC154" t="str">
        <f>IF(buildings!AC154="","NA",buildings!AC154)</f>
        <v>NA</v>
      </c>
      <c r="AD154" t="str">
        <f>IF(buildings!AD154="","NA",buildings!AD154)</f>
        <v>NA</v>
      </c>
      <c r="AE154" t="str">
        <f>IF(buildings!AE154="","NA",buildings!AE154)</f>
        <v>NA</v>
      </c>
      <c r="AF154" t="str">
        <f>IF(buildings!AF154="","NA",buildings!AF154)</f>
        <v>NA</v>
      </c>
      <c r="AG154" t="str">
        <f>IF(buildings!AG154="","NA",buildings!AG154)</f>
        <v>NA</v>
      </c>
      <c r="AH154" t="str">
        <f>IF(buildings!AH154="","NA",buildings!AH154)</f>
        <v>NA</v>
      </c>
      <c r="AI154" t="str">
        <f>IF(buildings!AI154="","NA",buildings!AI154)</f>
        <v>NA</v>
      </c>
      <c r="AJ154" t="str">
        <f>IF(buildings!AJ154="","NA",buildings!AJ154)</f>
        <v>NA</v>
      </c>
      <c r="AK154">
        <f>IF(buildings!AK154="","NA",buildings!AK154)</f>
        <v>32</v>
      </c>
      <c r="AL154" t="str">
        <f>IF(buildings!AL154="","NA",buildings!AL154)</f>
        <v>Traditional wooden house</v>
      </c>
      <c r="AM154" t="str">
        <f>IF(buildings!AM154="","NA",buildings!AM154)</f>
        <v>NA</v>
      </c>
      <c r="AN154" t="str">
        <f>IF(buildings!AN154="","NA",buildings!AN154)</f>
        <v>residential</v>
      </c>
      <c r="AO154" t="str">
        <f>IF(buildings!AO154="","NA",buildings!AO154)</f>
        <v>SFH</v>
      </c>
      <c r="AP154" t="str">
        <f>IF(buildings!AP154="","NA",buildings!AP154)</f>
        <v>NULL</v>
      </c>
      <c r="AQ154" t="str">
        <f>IF(buildings!AQ154="","NA",buildings!AQ154)</f>
        <v>NA</v>
      </c>
      <c r="AR154" t="str">
        <f>IF(buildings!AR154="","NA",buildings!AR154)</f>
        <v>NA</v>
      </c>
      <c r="AS154" t="str">
        <f>IF(buildings!AS154="","NA",buildings!AS154)</f>
        <v>Tanikawa, Hiroki; Hashimoto, Seiji</v>
      </c>
      <c r="AT154">
        <f>IF(buildings!AT154="","NA",buildings!AT154)</f>
        <v>2009</v>
      </c>
      <c r="AU154" t="str">
        <f>IF(buildings!AU154="","NA",buildings!AU154)</f>
        <v>Urban stock over time: spatial material stock analysis using 4d-GIS</v>
      </c>
      <c r="AV154" t="str">
        <f>IF(buildings!AV154="","NA",buildings!AV154)</f>
        <v>Building Research &amp; Information</v>
      </c>
      <c r="AW154" t="str">
        <f>IF(buildings!AW154="","NA",buildings!AW154)</f>
        <v>Copyright Elsevier</v>
      </c>
      <c r="AX154" t="str">
        <f>IF(buildings!AX154="","NA",buildings!AX154)</f>
        <v>10.1080/09613210903169394</v>
      </c>
      <c r="AY154" t="str">
        <f>IF(buildings!AY154="","NA",buildings!AY154)</f>
        <v>https://doi.org/10.1080/09613210903169394</v>
      </c>
      <c r="AZ154" t="str">
        <f>IF(buildings!AZ154="","NULL",buildings!AZ154)</f>
        <v>NULL</v>
      </c>
      <c r="BA154" t="str">
        <f>IF(buildings!BA154="","NULL",buildings!BA154)</f>
        <v>NULL</v>
      </c>
      <c r="BB154" t="str">
        <f>IF(buildings!BB154="","NULL",buildings!BB154)</f>
        <v>NULL</v>
      </c>
      <c r="BC154" t="str">
        <f>IF(buildings!BC154="","NULL",buildings!BC154)</f>
        <v>Table 2a. Detailed constructionmaterial intensity of buildings, Japan. Surface and subsurface are taken into account.</v>
      </c>
      <c r="BD154" t="str">
        <f>IF(buildings!BD154="","NULL",buildings!BD154)</f>
        <v>Heating Degree Days: Pre-1949, Data: https://www.kapsarc.org/research/projects/global-degree-days-database/ - sheet 'T2m.hdd.18C' and divided by four to obtain daily values. Cooling Degree Days: Pre-1949,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 1949, Data: https://esa.un.org/unpd/wup/Download, Urbanization_rate_2018.xls. Human Development Index: Not collected.</v>
      </c>
      <c r="BE154" t="str">
        <f>IF(buildings!BE154="","NULL",buildings!BE154)</f>
        <v>Heeren and Fishman</v>
      </c>
      <c r="BF154" t="str">
        <f>IF(buildings!BF154="","NULL",buildings!BF154)</f>
        <v>East_Asia</v>
      </c>
      <c r="BG154" t="str">
        <f>IF(buildings!BG154="","NULL",buildings!BG154)</f>
        <v>Cfa</v>
      </c>
      <c r="BH154">
        <f>IF(buildings!BH154="","NULL",buildings!BH154)</f>
        <v>3969</v>
      </c>
      <c r="BI154" t="str">
        <f>IF(buildings!BI154="","NULL",buildings!BI154)</f>
        <v>NA</v>
      </c>
      <c r="BJ154">
        <f>IF(buildings!BJ154="","NULL",buildings!BJ154)</f>
        <v>2017.3125</v>
      </c>
      <c r="BK154" t="str">
        <f>IF(buildings!BK154="","NULL",buildings!BK154)</f>
        <v>NA</v>
      </c>
      <c r="BL154">
        <f>IF(buildings!BL154="","NULL",buildings!BL154)</f>
        <v>653.51250000000005</v>
      </c>
      <c r="BM154">
        <f>IF(buildings!BM154="","NULL",buildings!BM154)</f>
        <v>364485</v>
      </c>
      <c r="BN154" t="str">
        <f>IF(buildings!BN154="","NULL",buildings!BN154)</f>
        <v>NA</v>
      </c>
      <c r="BO154" t="str">
        <f>IF(buildings!BO154="","NULL",buildings!BO154)</f>
        <v>Pre-1949</v>
      </c>
      <c r="BP154">
        <f>IF(buildings!BP154="","NULL",buildings!BP154)</f>
        <v>81971</v>
      </c>
      <c r="BQ154" t="str">
        <f>IF(buildings!BQ154="","NULL",buildings!BQ154)</f>
        <v>NA</v>
      </c>
      <c r="BR154">
        <f>IF(buildings!BR154="","NULL",buildings!BR154)</f>
        <v>0.53400000000000003</v>
      </c>
      <c r="BS154" t="str">
        <f>IF(buildings!BS154="","NULL",buildings!BS154)</f>
        <v>NA</v>
      </c>
      <c r="BT154">
        <f>IF(buildings!BT154="","NULL",buildings!BT154)</f>
        <v>2363</v>
      </c>
      <c r="BU154" t="str">
        <f>IF(buildings!BU154="","NULL",buildings!BU154)</f>
        <v>NULL</v>
      </c>
      <c r="BV154" t="str">
        <f>IF(buildings!BV154="","NULL",buildings!BV154)</f>
        <v>NULL</v>
      </c>
      <c r="BW154" t="str">
        <f>IF(buildings!BW154="","NULL",buildings!BW154)</f>
        <v>R32JPN</v>
      </c>
      <c r="BX154" t="str">
        <f>IF(buildings!BX154="","NULL",buildings!BX154)</f>
        <v>R5.2OECD</v>
      </c>
      <c r="BY154" t="str">
        <f>IF(buildings!BY154="","NULL",buildings!BY154)</f>
        <v>R_SFH_detached</v>
      </c>
      <c r="BZ154" t="str">
        <f>IF(buildings!BZ154="","NULL",buildings!BZ154)</f>
        <v>T_traditional</v>
      </c>
      <c r="CA154" t="str">
        <f>IF(buildings!CA154="","NULL",buildings!CA154)</f>
        <v>Standard</v>
      </c>
      <c r="CB154" t="str">
        <f>IF(buildings!CB154="","NULL",buildings!CB154)</f>
        <v>modeled/hypothetical/regulations</v>
      </c>
      <c r="CC154" t="str">
        <f>IF(buildings!CC154="","NULL",buildings!CC154)</f>
        <v>RS</v>
      </c>
      <c r="CD154" t="str">
        <f>IF(buildings!CD154="","NULL",buildings!CD154)</f>
        <v>T</v>
      </c>
      <c r="CE154" t="str">
        <f>IF(buildings!CE154="","NULL",buildings!CE154)</f>
        <v>OECD_JPN</v>
      </c>
    </row>
    <row r="155" spans="1:83">
      <c r="A155">
        <f>IF(buildings!A155="","NA",buildings!A155)</f>
        <v>153</v>
      </c>
      <c r="B155" t="str">
        <f>IF(buildings!B155="","NA",buildings!B155)</f>
        <v>Japan</v>
      </c>
      <c r="C155" t="str">
        <f>IF(buildings!C155="","NA",buildings!C155)</f>
        <v>NA</v>
      </c>
      <c r="D155">
        <f>IF(buildings!D155="","NA",buildings!D155)</f>
        <v>1950</v>
      </c>
      <c r="E155">
        <f>IF(buildings!E155="","NA",buildings!E155)</f>
        <v>1958</v>
      </c>
      <c r="F155">
        <f>IF(buildings!F155="","NA",buildings!F155)</f>
        <v>4</v>
      </c>
      <c r="G155" t="str">
        <f>IF(buildings!G155="","NA",buildings!G155)</f>
        <v>NA</v>
      </c>
      <c r="H155">
        <f>IF(buildings!H155="","NA",buildings!H155)</f>
        <v>2</v>
      </c>
      <c r="I155" t="str">
        <f>IF(buildings!I155="","NA",buildings!I155)</f>
        <v>NA</v>
      </c>
      <c r="J155">
        <f>IF(buildings!J155="","NA",buildings!J155)</f>
        <v>73</v>
      </c>
      <c r="K155" t="str">
        <f>IF(buildings!K155="","NA",buildings!K155)</f>
        <v>NA</v>
      </c>
      <c r="L155" t="str">
        <f>IF(buildings!L155="","NA",buildings!L155)</f>
        <v>NA</v>
      </c>
      <c r="M155">
        <f>IF(buildings!M155="","NA",buildings!M155)</f>
        <v>113</v>
      </c>
      <c r="N155" t="str">
        <f>IF(buildings!N155="","NA",buildings!N155)</f>
        <v>NA</v>
      </c>
      <c r="O155">
        <f>IF(buildings!O155="","NA",buildings!O155)</f>
        <v>78</v>
      </c>
      <c r="P155" t="str">
        <f>IF(buildings!P155="","NA",buildings!P155)</f>
        <v>NA</v>
      </c>
      <c r="Q155">
        <f>IF(buildings!Q155="","NA",buildings!Q155)</f>
        <v>3</v>
      </c>
      <c r="R155" t="str">
        <f>IF(buildings!R155="","NA",buildings!R155)</f>
        <v>NA</v>
      </c>
      <c r="S155" t="str">
        <f>IF(buildings!S155="","NA",buildings!S155)</f>
        <v>NA</v>
      </c>
      <c r="T155" t="str">
        <f>IF(buildings!T155="","NA",buildings!T155)</f>
        <v>NA</v>
      </c>
      <c r="U155" t="str">
        <f>IF(buildings!U155="","NA",buildings!U155)</f>
        <v>NA</v>
      </c>
      <c r="V155" t="str">
        <f>IF(buildings!V155="","NA",buildings!V155)</f>
        <v>NA</v>
      </c>
      <c r="W155" t="str">
        <f>IF(buildings!W155="","NA",buildings!W155)</f>
        <v>NA</v>
      </c>
      <c r="X155" t="str">
        <f>IF(buildings!X155="","NA",buildings!X155)</f>
        <v>NA</v>
      </c>
      <c r="Y155" t="str">
        <f>IF(buildings!Y155="","NA",buildings!Y155)</f>
        <v>NA</v>
      </c>
      <c r="Z155" t="str">
        <f>IF(buildings!Z155="","NA",buildings!Z155)</f>
        <v>NA</v>
      </c>
      <c r="AA155">
        <f>IF(buildings!AA155="","NA",buildings!AA155)</f>
        <v>52</v>
      </c>
      <c r="AB155">
        <f>IF(buildings!AB155="","NA",buildings!AB155)</f>
        <v>5</v>
      </c>
      <c r="AC155" t="str">
        <f>IF(buildings!AC155="","NA",buildings!AC155)</f>
        <v>NA</v>
      </c>
      <c r="AD155" t="str">
        <f>IF(buildings!AD155="","NA",buildings!AD155)</f>
        <v>NA</v>
      </c>
      <c r="AE155" t="str">
        <f>IF(buildings!AE155="","NA",buildings!AE155)</f>
        <v>NA</v>
      </c>
      <c r="AF155" t="str">
        <f>IF(buildings!AF155="","NA",buildings!AF155)</f>
        <v>NA</v>
      </c>
      <c r="AG155" t="str">
        <f>IF(buildings!AG155="","NA",buildings!AG155)</f>
        <v>NA</v>
      </c>
      <c r="AH155" t="str">
        <f>IF(buildings!AH155="","NA",buildings!AH155)</f>
        <v>NA</v>
      </c>
      <c r="AI155" t="str">
        <f>IF(buildings!AI155="","NA",buildings!AI155)</f>
        <v>NA</v>
      </c>
      <c r="AJ155" t="str">
        <f>IF(buildings!AJ155="","NA",buildings!AJ155)</f>
        <v>NA</v>
      </c>
      <c r="AK155">
        <f>IF(buildings!AK155="","NA",buildings!AK155)</f>
        <v>32</v>
      </c>
      <c r="AL155" t="str">
        <f>IF(buildings!AL155="","NA",buildings!AL155)</f>
        <v>Traditional wooden house</v>
      </c>
      <c r="AM155" t="str">
        <f>IF(buildings!AM155="","NA",buildings!AM155)</f>
        <v>NA</v>
      </c>
      <c r="AN155" t="str">
        <f>IF(buildings!AN155="","NA",buildings!AN155)</f>
        <v>residential</v>
      </c>
      <c r="AO155" t="str">
        <f>IF(buildings!AO155="","NA",buildings!AO155)</f>
        <v>SFH</v>
      </c>
      <c r="AP155" t="str">
        <f>IF(buildings!AP155="","NA",buildings!AP155)</f>
        <v>NULL</v>
      </c>
      <c r="AQ155" t="str">
        <f>IF(buildings!AQ155="","NA",buildings!AQ155)</f>
        <v>NA</v>
      </c>
      <c r="AR155" t="str">
        <f>IF(buildings!AR155="","NA",buildings!AR155)</f>
        <v>NA</v>
      </c>
      <c r="AS155" t="str">
        <f>IF(buildings!AS155="","NA",buildings!AS155)</f>
        <v>Tanikawa, Hiroki; Hashimoto, Seiji</v>
      </c>
      <c r="AT155">
        <f>IF(buildings!AT155="","NA",buildings!AT155)</f>
        <v>2009</v>
      </c>
      <c r="AU155" t="str">
        <f>IF(buildings!AU155="","NA",buildings!AU155)</f>
        <v>Urban stock over time: spatial material stock analysis using 4d-GIS</v>
      </c>
      <c r="AV155" t="str">
        <f>IF(buildings!AV155="","NA",buildings!AV155)</f>
        <v>Building Research &amp; Information</v>
      </c>
      <c r="AW155" t="str">
        <f>IF(buildings!AW155="","NA",buildings!AW155)</f>
        <v>Copyright Elsevier</v>
      </c>
      <c r="AX155" t="str">
        <f>IF(buildings!AX155="","NA",buildings!AX155)</f>
        <v>10.1080/09613210903169394</v>
      </c>
      <c r="AY155" t="str">
        <f>IF(buildings!AY155="","NA",buildings!AY155)</f>
        <v>https://doi.org/10.1080/09613210903169394</v>
      </c>
      <c r="AZ155" t="str">
        <f>IF(buildings!AZ155="","NULL",buildings!AZ155)</f>
        <v>NULL</v>
      </c>
      <c r="BA155" t="str">
        <f>IF(buildings!BA155="","NULL",buildings!BA155)</f>
        <v>NULL</v>
      </c>
      <c r="BB155" t="str">
        <f>IF(buildings!BB155="","NULL",buildings!BB155)</f>
        <v>NULL</v>
      </c>
      <c r="BC155" t="str">
        <f>IF(buildings!BC155="","NULL",buildings!BC155)</f>
        <v>Table 2a. Detailed constructionmaterial intensity of buildings, Japan. Surface and subsurface are taken into account.</v>
      </c>
      <c r="BD155" t="str">
        <f>IF(buildings!BD155="","NULL",buildings!BD155)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155" t="str">
        <f>IF(buildings!BE155="","NULL",buildings!BE155)</f>
        <v>Heeren and Fishman</v>
      </c>
      <c r="BF155" t="str">
        <f>IF(buildings!BF155="","NULL",buildings!BF155)</f>
        <v>East_Asia</v>
      </c>
      <c r="BG155" t="str">
        <f>IF(buildings!BG155="","NULL",buildings!BG155)</f>
        <v>Cfa</v>
      </c>
      <c r="BH155">
        <f>IF(buildings!BH155="","NULL",buildings!BH155)</f>
        <v>3969</v>
      </c>
      <c r="BI155">
        <f>IF(buildings!BI155="","NULL",buildings!BI155)</f>
        <v>2026.3249499999999</v>
      </c>
      <c r="BJ155">
        <f>IF(buildings!BJ155="","NULL",buildings!BJ155)</f>
        <v>2061.6001000000001</v>
      </c>
      <c r="BK155">
        <f>IF(buildings!BK155="","NULL",buildings!BK155)</f>
        <v>662.12750000000005</v>
      </c>
      <c r="BL155">
        <f>IF(buildings!BL155="","NULL",buildings!BL155)</f>
        <v>600.90252499999997</v>
      </c>
      <c r="BM155">
        <f>IF(buildings!BM155="","NULL",buildings!BM155)</f>
        <v>364485</v>
      </c>
      <c r="BN155">
        <f>IF(buildings!BN155="","NULL",buildings!BN155)</f>
        <v>83805</v>
      </c>
      <c r="BO155" t="str">
        <f>IF(buildings!BO155="","NULL",buildings!BO155)</f>
        <v>NA</v>
      </c>
      <c r="BP155">
        <f>IF(buildings!BP155="","NULL",buildings!BP155)</f>
        <v>92389</v>
      </c>
      <c r="BQ155">
        <f>IF(buildings!BQ155="","NULL",buildings!BQ155)</f>
        <v>0.53400000000000003</v>
      </c>
      <c r="BR155">
        <f>IF(buildings!BR155="","NULL",buildings!BR155)</f>
        <v>0.63300000000000001</v>
      </c>
      <c r="BS155">
        <f>IF(buildings!BS155="","NULL",buildings!BS155)</f>
        <v>2519</v>
      </c>
      <c r="BT155">
        <f>IF(buildings!BT155="","NULL",buildings!BT155)</f>
        <v>4324</v>
      </c>
      <c r="BU155" t="str">
        <f>IF(buildings!BU155="","NULL",buildings!BU155)</f>
        <v>NULL</v>
      </c>
      <c r="BV155" t="str">
        <f>IF(buildings!BV155="","NULL",buildings!BV155)</f>
        <v>NULL</v>
      </c>
      <c r="BW155" t="str">
        <f>IF(buildings!BW155="","NULL",buildings!BW155)</f>
        <v>R32JPN</v>
      </c>
      <c r="BX155" t="str">
        <f>IF(buildings!BX155="","NULL",buildings!BX155)</f>
        <v>R5.2OECD</v>
      </c>
      <c r="BY155" t="str">
        <f>IF(buildings!BY155="","NULL",buildings!BY155)</f>
        <v>R_SFH_detached</v>
      </c>
      <c r="BZ155" t="str">
        <f>IF(buildings!BZ155="","NULL",buildings!BZ155)</f>
        <v>T_traditional</v>
      </c>
      <c r="CA155" t="str">
        <f>IF(buildings!CA155="","NULL",buildings!CA155)</f>
        <v>Standard</v>
      </c>
      <c r="CB155" t="str">
        <f>IF(buildings!CB155="","NULL",buildings!CB155)</f>
        <v>modeled/hypothetical/regulations</v>
      </c>
      <c r="CC155" t="str">
        <f>IF(buildings!CC155="","NULL",buildings!CC155)</f>
        <v>RS</v>
      </c>
      <c r="CD155" t="str">
        <f>IF(buildings!CD155="","NULL",buildings!CD155)</f>
        <v>T</v>
      </c>
      <c r="CE155" t="str">
        <f>IF(buildings!CE155="","NULL",buildings!CE155)</f>
        <v>OECD_JPN</v>
      </c>
    </row>
    <row r="156" spans="1:83">
      <c r="A156">
        <f>IF(buildings!A156="","NA",buildings!A156)</f>
        <v>154</v>
      </c>
      <c r="B156" t="str">
        <f>IF(buildings!B156="","NA",buildings!B156)</f>
        <v>Japan</v>
      </c>
      <c r="C156" t="str">
        <f>IF(buildings!C156="","NA",buildings!C156)</f>
        <v>NA</v>
      </c>
      <c r="D156">
        <f>IF(buildings!D156="","NA",buildings!D156)</f>
        <v>1959</v>
      </c>
      <c r="E156">
        <f>IF(buildings!E156="","NA",buildings!E156)</f>
        <v>1970</v>
      </c>
      <c r="F156">
        <f>IF(buildings!F156="","NA",buildings!F156)</f>
        <v>4</v>
      </c>
      <c r="G156" t="str">
        <f>IF(buildings!G156="","NA",buildings!G156)</f>
        <v>NA</v>
      </c>
      <c r="H156">
        <f>IF(buildings!H156="","NA",buildings!H156)</f>
        <v>2</v>
      </c>
      <c r="I156" t="str">
        <f>IF(buildings!I156="","NA",buildings!I156)</f>
        <v>NA</v>
      </c>
      <c r="J156">
        <f>IF(buildings!J156="","NA",buildings!J156)</f>
        <v>81</v>
      </c>
      <c r="K156" t="str">
        <f>IF(buildings!K156="","NA",buildings!K156)</f>
        <v>NA</v>
      </c>
      <c r="L156" t="str">
        <f>IF(buildings!L156="","NA",buildings!L156)</f>
        <v>NA</v>
      </c>
      <c r="M156">
        <f>IF(buildings!M156="","NA",buildings!M156)</f>
        <v>113</v>
      </c>
      <c r="N156" t="str">
        <f>IF(buildings!N156="","NA",buildings!N156)</f>
        <v>NA</v>
      </c>
      <c r="O156">
        <f>IF(buildings!O156="","NA",buildings!O156)</f>
        <v>78</v>
      </c>
      <c r="P156" t="str">
        <f>IF(buildings!P156="","NA",buildings!P156)</f>
        <v>NA</v>
      </c>
      <c r="Q156">
        <f>IF(buildings!Q156="","NA",buildings!Q156)</f>
        <v>3</v>
      </c>
      <c r="R156" t="str">
        <f>IF(buildings!R156="","NA",buildings!R156)</f>
        <v>NA</v>
      </c>
      <c r="S156" t="str">
        <f>IF(buildings!S156="","NA",buildings!S156)</f>
        <v>NA</v>
      </c>
      <c r="T156" t="str">
        <f>IF(buildings!T156="","NA",buildings!T156)</f>
        <v>NA</v>
      </c>
      <c r="U156" t="str">
        <f>IF(buildings!U156="","NA",buildings!U156)</f>
        <v>NA</v>
      </c>
      <c r="V156" t="str">
        <f>IF(buildings!V156="","NA",buildings!V156)</f>
        <v>NA</v>
      </c>
      <c r="W156" t="str">
        <f>IF(buildings!W156="","NA",buildings!W156)</f>
        <v>NA</v>
      </c>
      <c r="X156" t="str">
        <f>IF(buildings!X156="","NA",buildings!X156)</f>
        <v>NA</v>
      </c>
      <c r="Y156" t="str">
        <f>IF(buildings!Y156="","NA",buildings!Y156)</f>
        <v>NA</v>
      </c>
      <c r="Z156" t="str">
        <f>IF(buildings!Z156="","NA",buildings!Z156)</f>
        <v>NA</v>
      </c>
      <c r="AA156">
        <f>IF(buildings!AA156="","NA",buildings!AA156)</f>
        <v>52</v>
      </c>
      <c r="AB156">
        <f>IF(buildings!AB156="","NA",buildings!AB156)</f>
        <v>5</v>
      </c>
      <c r="AC156" t="str">
        <f>IF(buildings!AC156="","NA",buildings!AC156)</f>
        <v>NA</v>
      </c>
      <c r="AD156" t="str">
        <f>IF(buildings!AD156="","NA",buildings!AD156)</f>
        <v>NA</v>
      </c>
      <c r="AE156" t="str">
        <f>IF(buildings!AE156="","NA",buildings!AE156)</f>
        <v>NA</v>
      </c>
      <c r="AF156" t="str">
        <f>IF(buildings!AF156="","NA",buildings!AF156)</f>
        <v>NA</v>
      </c>
      <c r="AG156" t="str">
        <f>IF(buildings!AG156="","NA",buildings!AG156)</f>
        <v>NA</v>
      </c>
      <c r="AH156" t="str">
        <f>IF(buildings!AH156="","NA",buildings!AH156)</f>
        <v>NA</v>
      </c>
      <c r="AI156" t="str">
        <f>IF(buildings!AI156="","NA",buildings!AI156)</f>
        <v>NA</v>
      </c>
      <c r="AJ156" t="str">
        <f>IF(buildings!AJ156="","NA",buildings!AJ156)</f>
        <v>NA</v>
      </c>
      <c r="AK156">
        <f>IF(buildings!AK156="","NA",buildings!AK156)</f>
        <v>32</v>
      </c>
      <c r="AL156" t="str">
        <f>IF(buildings!AL156="","NA",buildings!AL156)</f>
        <v>Traditional wooden house</v>
      </c>
      <c r="AM156" t="str">
        <f>IF(buildings!AM156="","NA",buildings!AM156)</f>
        <v>NA</v>
      </c>
      <c r="AN156" t="str">
        <f>IF(buildings!AN156="","NA",buildings!AN156)</f>
        <v>residential</v>
      </c>
      <c r="AO156" t="str">
        <f>IF(buildings!AO156="","NA",buildings!AO156)</f>
        <v>SFH</v>
      </c>
      <c r="AP156" t="str">
        <f>IF(buildings!AP156="","NA",buildings!AP156)</f>
        <v>NULL</v>
      </c>
      <c r="AQ156" t="str">
        <f>IF(buildings!AQ156="","NA",buildings!AQ156)</f>
        <v>NA</v>
      </c>
      <c r="AR156" t="str">
        <f>IF(buildings!AR156="","NA",buildings!AR156)</f>
        <v>NA</v>
      </c>
      <c r="AS156" t="str">
        <f>IF(buildings!AS156="","NA",buildings!AS156)</f>
        <v>Tanikawa, Hiroki; Hashimoto, Seiji</v>
      </c>
      <c r="AT156">
        <f>IF(buildings!AT156="","NA",buildings!AT156)</f>
        <v>2009</v>
      </c>
      <c r="AU156" t="str">
        <f>IF(buildings!AU156="","NA",buildings!AU156)</f>
        <v>Urban stock over time: spatial material stock analysis using 4d-GIS</v>
      </c>
      <c r="AV156" t="str">
        <f>IF(buildings!AV156="","NA",buildings!AV156)</f>
        <v>Building Research &amp; Information</v>
      </c>
      <c r="AW156" t="str">
        <f>IF(buildings!AW156="","NA",buildings!AW156)</f>
        <v>Copyright Elsevier</v>
      </c>
      <c r="AX156" t="str">
        <f>IF(buildings!AX156="","NA",buildings!AX156)</f>
        <v>10.1080/09613210903169394</v>
      </c>
      <c r="AY156" t="str">
        <f>IF(buildings!AY156="","NA",buildings!AY156)</f>
        <v>https://doi.org/10.1080/09613210903169394</v>
      </c>
      <c r="AZ156" t="str">
        <f>IF(buildings!AZ156="","NULL",buildings!AZ156)</f>
        <v>NULL</v>
      </c>
      <c r="BA156" t="str">
        <f>IF(buildings!BA156="","NULL",buildings!BA156)</f>
        <v>NULL</v>
      </c>
      <c r="BB156" t="str">
        <f>IF(buildings!BB156="","NULL",buildings!BB156)</f>
        <v>NULL</v>
      </c>
      <c r="BC156" t="str">
        <f>IF(buildings!BC156="","NULL",buildings!BC156)</f>
        <v>Table 2a. Detailed constructionmaterial intensity of buildings, Japan. Surface and subsurface are taken into account.</v>
      </c>
      <c r="BD156" t="str">
        <f>IF(buildings!BD156="","NULL",buildings!BD156)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156" t="str">
        <f>IF(buildings!BE156="","NULL",buildings!BE156)</f>
        <v>Heeren and Fishman</v>
      </c>
      <c r="BF156" t="str">
        <f>IF(buildings!BF156="","NULL",buildings!BF156)</f>
        <v>East_Asia</v>
      </c>
      <c r="BG156" t="str">
        <f>IF(buildings!BG156="","NULL",buildings!BG156)</f>
        <v>Cfa</v>
      </c>
      <c r="BH156">
        <f>IF(buildings!BH156="","NULL",buildings!BH156)</f>
        <v>3969</v>
      </c>
      <c r="BI156">
        <f>IF(buildings!BI156="","NULL",buildings!BI156)</f>
        <v>1938.385</v>
      </c>
      <c r="BJ156">
        <f>IF(buildings!BJ156="","NULL",buildings!BJ156)</f>
        <v>2321.2675749999999</v>
      </c>
      <c r="BK156">
        <f>IF(buildings!BK156="","NULL",buildings!BK156)</f>
        <v>631.95000000000005</v>
      </c>
      <c r="BL156">
        <f>IF(buildings!BL156="","NULL",buildings!BL156)</f>
        <v>594.34252500000002</v>
      </c>
      <c r="BM156">
        <f>IF(buildings!BM156="","NULL",buildings!BM156)</f>
        <v>364485</v>
      </c>
      <c r="BN156">
        <f>IF(buildings!BN156="","NULL",buildings!BN156)</f>
        <v>93297</v>
      </c>
      <c r="BO156" t="str">
        <f>IF(buildings!BO156="","NULL",buildings!BO156)</f>
        <v>NA</v>
      </c>
      <c r="BP156">
        <f>IF(buildings!BP156="","NULL",buildings!BP156)</f>
        <v>104345</v>
      </c>
      <c r="BQ156">
        <f>IF(buildings!BQ156="","NULL",buildings!BQ156)</f>
        <v>0.63300000000000001</v>
      </c>
      <c r="BR156">
        <f>IF(buildings!BR156="","NULL",buildings!BR156)</f>
        <v>0.71899999999999997</v>
      </c>
      <c r="BS156">
        <f>IF(buildings!BS156="","NULL",buildings!BS156)</f>
        <v>4652</v>
      </c>
      <c r="BT156">
        <f>IF(buildings!BT156="","NULL",buildings!BT156)</f>
        <v>12904</v>
      </c>
      <c r="BU156" t="str">
        <f>IF(buildings!BU156="","NULL",buildings!BU156)</f>
        <v>NULL</v>
      </c>
      <c r="BV156" t="str">
        <f>IF(buildings!BV156="","NULL",buildings!BV156)</f>
        <v>NULL</v>
      </c>
      <c r="BW156" t="str">
        <f>IF(buildings!BW156="","NULL",buildings!BW156)</f>
        <v>R32JPN</v>
      </c>
      <c r="BX156" t="str">
        <f>IF(buildings!BX156="","NULL",buildings!BX156)</f>
        <v>R5.2OECD</v>
      </c>
      <c r="BY156" t="str">
        <f>IF(buildings!BY156="","NULL",buildings!BY156)</f>
        <v>R_SFH_detached</v>
      </c>
      <c r="BZ156" t="str">
        <f>IF(buildings!BZ156="","NULL",buildings!BZ156)</f>
        <v>T_traditional</v>
      </c>
      <c r="CA156" t="str">
        <f>IF(buildings!CA156="","NULL",buildings!CA156)</f>
        <v>Standard</v>
      </c>
      <c r="CB156" t="str">
        <f>IF(buildings!CB156="","NULL",buildings!CB156)</f>
        <v>modeled/hypothetical/regulations</v>
      </c>
      <c r="CC156" t="str">
        <f>IF(buildings!CC156="","NULL",buildings!CC156)</f>
        <v>RS</v>
      </c>
      <c r="CD156" t="str">
        <f>IF(buildings!CD156="","NULL",buildings!CD156)</f>
        <v>T</v>
      </c>
      <c r="CE156" t="str">
        <f>IF(buildings!CE156="","NULL",buildings!CE156)</f>
        <v>OECD_JPN</v>
      </c>
    </row>
    <row r="157" spans="1:83">
      <c r="A157">
        <f>IF(buildings!A157="","NA",buildings!A157)</f>
        <v>155</v>
      </c>
      <c r="B157" t="str">
        <f>IF(buildings!B157="","NA",buildings!B157)</f>
        <v>Japan</v>
      </c>
      <c r="C157" t="str">
        <f>IF(buildings!C157="","NA",buildings!C157)</f>
        <v>NA</v>
      </c>
      <c r="D157">
        <f>IF(buildings!D157="","NA",buildings!D157)</f>
        <v>1971</v>
      </c>
      <c r="E157">
        <f>IF(buildings!E157="","NA",buildings!E157)</f>
        <v>1980</v>
      </c>
      <c r="F157">
        <f>IF(buildings!F157="","NA",buildings!F157)</f>
        <v>6</v>
      </c>
      <c r="G157" t="str">
        <f>IF(buildings!G157="","NA",buildings!G157)</f>
        <v>NA</v>
      </c>
      <c r="H157">
        <f>IF(buildings!H157="","NA",buildings!H157)</f>
        <v>2</v>
      </c>
      <c r="I157" t="str">
        <f>IF(buildings!I157="","NA",buildings!I157)</f>
        <v>NA</v>
      </c>
      <c r="J157">
        <f>IF(buildings!J157="","NA",buildings!J157)</f>
        <v>81</v>
      </c>
      <c r="K157" t="str">
        <f>IF(buildings!K157="","NA",buildings!K157)</f>
        <v>NA</v>
      </c>
      <c r="L157" t="str">
        <f>IF(buildings!L157="","NA",buildings!L157)</f>
        <v>NA</v>
      </c>
      <c r="M157">
        <f>IF(buildings!M157="","NA",buildings!M157)</f>
        <v>185</v>
      </c>
      <c r="N157" t="str">
        <f>IF(buildings!N157="","NA",buildings!N157)</f>
        <v>NA</v>
      </c>
      <c r="O157">
        <f>IF(buildings!O157="","NA",buildings!O157)</f>
        <v>78</v>
      </c>
      <c r="P157" t="str">
        <f>IF(buildings!P157="","NA",buildings!P157)</f>
        <v>NA</v>
      </c>
      <c r="Q157">
        <f>IF(buildings!Q157="","NA",buildings!Q157)</f>
        <v>3</v>
      </c>
      <c r="R157" t="str">
        <f>IF(buildings!R157="","NA",buildings!R157)</f>
        <v>NA</v>
      </c>
      <c r="S157" t="str">
        <f>IF(buildings!S157="","NA",buildings!S157)</f>
        <v>NA</v>
      </c>
      <c r="T157" t="str">
        <f>IF(buildings!T157="","NA",buildings!T157)</f>
        <v>NA</v>
      </c>
      <c r="U157" t="str">
        <f>IF(buildings!U157="","NA",buildings!U157)</f>
        <v>NA</v>
      </c>
      <c r="V157" t="str">
        <f>IF(buildings!V157="","NA",buildings!V157)</f>
        <v>NA</v>
      </c>
      <c r="W157" t="str">
        <f>IF(buildings!W157="","NA",buildings!W157)</f>
        <v>NA</v>
      </c>
      <c r="X157" t="str">
        <f>IF(buildings!X157="","NA",buildings!X157)</f>
        <v>NA</v>
      </c>
      <c r="Y157" t="str">
        <f>IF(buildings!Y157="","NA",buildings!Y157)</f>
        <v>NA</v>
      </c>
      <c r="Z157" t="str">
        <f>IF(buildings!Z157="","NA",buildings!Z157)</f>
        <v>NA</v>
      </c>
      <c r="AA157">
        <f>IF(buildings!AA157="","NA",buildings!AA157)</f>
        <v>52</v>
      </c>
      <c r="AB157">
        <f>IF(buildings!AB157="","NA",buildings!AB157)</f>
        <v>5</v>
      </c>
      <c r="AC157" t="str">
        <f>IF(buildings!AC157="","NA",buildings!AC157)</f>
        <v>NA</v>
      </c>
      <c r="AD157" t="str">
        <f>IF(buildings!AD157="","NA",buildings!AD157)</f>
        <v>NA</v>
      </c>
      <c r="AE157" t="str">
        <f>IF(buildings!AE157="","NA",buildings!AE157)</f>
        <v>NA</v>
      </c>
      <c r="AF157" t="str">
        <f>IF(buildings!AF157="","NA",buildings!AF157)</f>
        <v>NA</v>
      </c>
      <c r="AG157" t="str">
        <f>IF(buildings!AG157="","NA",buildings!AG157)</f>
        <v>NA</v>
      </c>
      <c r="AH157" t="str">
        <f>IF(buildings!AH157="","NA",buildings!AH157)</f>
        <v>NA</v>
      </c>
      <c r="AI157" t="str">
        <f>IF(buildings!AI157="","NA",buildings!AI157)</f>
        <v>NA</v>
      </c>
      <c r="AJ157" t="str">
        <f>IF(buildings!AJ157="","NA",buildings!AJ157)</f>
        <v>NA</v>
      </c>
      <c r="AK157">
        <f>IF(buildings!AK157="","NA",buildings!AK157)</f>
        <v>32</v>
      </c>
      <c r="AL157" t="str">
        <f>IF(buildings!AL157="","NA",buildings!AL157)</f>
        <v>Traditional wooden house</v>
      </c>
      <c r="AM157" t="str">
        <f>IF(buildings!AM157="","NA",buildings!AM157)</f>
        <v>NA</v>
      </c>
      <c r="AN157" t="str">
        <f>IF(buildings!AN157="","NA",buildings!AN157)</f>
        <v>residential</v>
      </c>
      <c r="AO157" t="str">
        <f>IF(buildings!AO157="","NA",buildings!AO157)</f>
        <v>SFH</v>
      </c>
      <c r="AP157" t="str">
        <f>IF(buildings!AP157="","NA",buildings!AP157)</f>
        <v>NULL</v>
      </c>
      <c r="AQ157" t="str">
        <f>IF(buildings!AQ157="","NA",buildings!AQ157)</f>
        <v>NA</v>
      </c>
      <c r="AR157" t="str">
        <f>IF(buildings!AR157="","NA",buildings!AR157)</f>
        <v>NA</v>
      </c>
      <c r="AS157" t="str">
        <f>IF(buildings!AS157="","NA",buildings!AS157)</f>
        <v>Tanikawa, Hiroki; Hashimoto, Seiji</v>
      </c>
      <c r="AT157">
        <f>IF(buildings!AT157="","NA",buildings!AT157)</f>
        <v>2009</v>
      </c>
      <c r="AU157" t="str">
        <f>IF(buildings!AU157="","NA",buildings!AU157)</f>
        <v>Urban stock over time: spatial material stock analysis using 4d-GIS</v>
      </c>
      <c r="AV157" t="str">
        <f>IF(buildings!AV157="","NA",buildings!AV157)</f>
        <v>Building Research &amp; Information</v>
      </c>
      <c r="AW157" t="str">
        <f>IF(buildings!AW157="","NA",buildings!AW157)</f>
        <v>Copyright Elsevier</v>
      </c>
      <c r="AX157" t="str">
        <f>IF(buildings!AX157="","NA",buildings!AX157)</f>
        <v>10.1080/09613210903169394</v>
      </c>
      <c r="AY157" t="str">
        <f>IF(buildings!AY157="","NA",buildings!AY157)</f>
        <v>https://doi.org/10.1080/09613210903169394</v>
      </c>
      <c r="AZ157" t="str">
        <f>IF(buildings!AZ157="","NULL",buildings!AZ157)</f>
        <v>NULL</v>
      </c>
      <c r="BA157" t="str">
        <f>IF(buildings!BA157="","NULL",buildings!BA157)</f>
        <v>NULL</v>
      </c>
      <c r="BB157" t="str">
        <f>IF(buildings!BB157="","NULL",buildings!BB157)</f>
        <v>NULL</v>
      </c>
      <c r="BC157" t="str">
        <f>IF(buildings!BC157="","NULL",buildings!BC157)</f>
        <v>Table 2a. Detailed constructionmaterial intensity of buildings, Japan. Surface and subsurface are taken into account.</v>
      </c>
      <c r="BD157" t="str">
        <f>IF(buildings!BD157="","NULL",buildings!BD157)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157" t="str">
        <f>IF(buildings!BE157="","NULL",buildings!BE157)</f>
        <v>Heeren and Fishman</v>
      </c>
      <c r="BF157" t="str">
        <f>IF(buildings!BF157="","NULL",buildings!BF157)</f>
        <v>East_Asia</v>
      </c>
      <c r="BG157" t="str">
        <f>IF(buildings!BG157="","NULL",buildings!BG157)</f>
        <v>Cfa</v>
      </c>
      <c r="BH157">
        <f>IF(buildings!BH157="","NULL",buildings!BH157)</f>
        <v>3969</v>
      </c>
      <c r="BI157">
        <f>IF(buildings!BI157="","NULL",buildings!BI157)</f>
        <v>2254.7600000000002</v>
      </c>
      <c r="BJ157">
        <f>IF(buildings!BJ157="","NULL",buildings!BJ157)</f>
        <v>2262.1174249999999</v>
      </c>
      <c r="BK157">
        <f>IF(buildings!BK157="","NULL",buildings!BK157)</f>
        <v>566.04247499999997</v>
      </c>
      <c r="BL157">
        <f>IF(buildings!BL157="","NULL",buildings!BL157)</f>
        <v>552.41497500000003</v>
      </c>
      <c r="BM157">
        <f>IF(buildings!BM157="","NULL",buildings!BM157)</f>
        <v>364485</v>
      </c>
      <c r="BN157">
        <f>IF(buildings!BN157="","NULL",buildings!BN157)</f>
        <v>105697</v>
      </c>
      <c r="BO157" t="str">
        <f>IF(buildings!BO157="","NULL",buildings!BO157)</f>
        <v>NA</v>
      </c>
      <c r="BP157">
        <f>IF(buildings!BP157="","NULL",buildings!BP157)</f>
        <v>116807</v>
      </c>
      <c r="BQ157">
        <f>IF(buildings!BQ157="","NULL",buildings!BQ157)</f>
        <v>0.71899999999999997</v>
      </c>
      <c r="BR157">
        <f>IF(buildings!BR157="","NULL",buildings!BR157)</f>
        <v>0.76200000000000001</v>
      </c>
      <c r="BS157">
        <f>IF(buildings!BS157="","NULL",buildings!BS157)</f>
        <v>13521</v>
      </c>
      <c r="BT157">
        <f>IF(buildings!BT157="","NULL",buildings!BT157)</f>
        <v>20408</v>
      </c>
      <c r="BU157" t="str">
        <f>IF(buildings!BU157="","NULL",buildings!BU157)</f>
        <v>NULL</v>
      </c>
      <c r="BV157" t="str">
        <f>IF(buildings!BV157="","NULL",buildings!BV157)</f>
        <v>NULL</v>
      </c>
      <c r="BW157" t="str">
        <f>IF(buildings!BW157="","NULL",buildings!BW157)</f>
        <v>R32JPN</v>
      </c>
      <c r="BX157" t="str">
        <f>IF(buildings!BX157="","NULL",buildings!BX157)</f>
        <v>R5.2OECD</v>
      </c>
      <c r="BY157" t="str">
        <f>IF(buildings!BY157="","NULL",buildings!BY157)</f>
        <v>R_SFH_detached</v>
      </c>
      <c r="BZ157" t="str">
        <f>IF(buildings!BZ157="","NULL",buildings!BZ157)</f>
        <v>T_traditional</v>
      </c>
      <c r="CA157" t="str">
        <f>IF(buildings!CA157="","NULL",buildings!CA157)</f>
        <v>Standard</v>
      </c>
      <c r="CB157" t="str">
        <f>IF(buildings!CB157="","NULL",buildings!CB157)</f>
        <v>modeled/hypothetical/regulations</v>
      </c>
      <c r="CC157" t="str">
        <f>IF(buildings!CC157="","NULL",buildings!CC157)</f>
        <v>RS</v>
      </c>
      <c r="CD157" t="str">
        <f>IF(buildings!CD157="","NULL",buildings!CD157)</f>
        <v>T</v>
      </c>
      <c r="CE157" t="str">
        <f>IF(buildings!CE157="","NULL",buildings!CE157)</f>
        <v>OECD_JPN</v>
      </c>
    </row>
    <row r="158" spans="1:83">
      <c r="A158">
        <f>IF(buildings!A158="","NA",buildings!A158)</f>
        <v>156</v>
      </c>
      <c r="B158" t="str">
        <f>IF(buildings!B158="","NA",buildings!B158)</f>
        <v>Japan</v>
      </c>
      <c r="C158" t="str">
        <f>IF(buildings!C158="","NA",buildings!C158)</f>
        <v>NA</v>
      </c>
      <c r="D158">
        <f>IF(buildings!D158="","NA",buildings!D158)</f>
        <v>1981</v>
      </c>
      <c r="E158">
        <f>IF(buildings!E158="","NA",buildings!E158)</f>
        <v>1999</v>
      </c>
      <c r="F158">
        <f>IF(buildings!F158="","NA",buildings!F158)</f>
        <v>6</v>
      </c>
      <c r="G158" t="str">
        <f>IF(buildings!G158="","NA",buildings!G158)</f>
        <v>NA</v>
      </c>
      <c r="H158">
        <f>IF(buildings!H158="","NA",buildings!H158)</f>
        <v>2</v>
      </c>
      <c r="I158" t="str">
        <f>IF(buildings!I158="","NA",buildings!I158)</f>
        <v>NA</v>
      </c>
      <c r="J158">
        <f>IF(buildings!J158="","NA",buildings!J158)</f>
        <v>88</v>
      </c>
      <c r="K158" t="str">
        <f>IF(buildings!K158="","NA",buildings!K158)</f>
        <v>NA</v>
      </c>
      <c r="L158" t="str">
        <f>IF(buildings!L158="","NA",buildings!L158)</f>
        <v>NA</v>
      </c>
      <c r="M158">
        <f>IF(buildings!M158="","NA",buildings!M158)</f>
        <v>185</v>
      </c>
      <c r="N158" t="str">
        <f>IF(buildings!N158="","NA",buildings!N158)</f>
        <v>NA</v>
      </c>
      <c r="O158">
        <f>IF(buildings!O158="","NA",buildings!O158)</f>
        <v>78</v>
      </c>
      <c r="P158" t="str">
        <f>IF(buildings!P158="","NA",buildings!P158)</f>
        <v>NA</v>
      </c>
      <c r="Q158">
        <f>IF(buildings!Q158="","NA",buildings!Q158)</f>
        <v>3</v>
      </c>
      <c r="R158" t="str">
        <f>IF(buildings!R158="","NA",buildings!R158)</f>
        <v>NA</v>
      </c>
      <c r="S158" t="str">
        <f>IF(buildings!S158="","NA",buildings!S158)</f>
        <v>NA</v>
      </c>
      <c r="T158" t="str">
        <f>IF(buildings!T158="","NA",buildings!T158)</f>
        <v>NA</v>
      </c>
      <c r="U158" t="str">
        <f>IF(buildings!U158="","NA",buildings!U158)</f>
        <v>NA</v>
      </c>
      <c r="V158" t="str">
        <f>IF(buildings!V158="","NA",buildings!V158)</f>
        <v>NA</v>
      </c>
      <c r="W158" t="str">
        <f>IF(buildings!W158="","NA",buildings!W158)</f>
        <v>NA</v>
      </c>
      <c r="X158" t="str">
        <f>IF(buildings!X158="","NA",buildings!X158)</f>
        <v>NA</v>
      </c>
      <c r="Y158" t="str">
        <f>IF(buildings!Y158="","NA",buildings!Y158)</f>
        <v>NA</v>
      </c>
      <c r="Z158" t="str">
        <f>IF(buildings!Z158="","NA",buildings!Z158)</f>
        <v>NA</v>
      </c>
      <c r="AA158">
        <f>IF(buildings!AA158="","NA",buildings!AA158)</f>
        <v>52</v>
      </c>
      <c r="AB158">
        <f>IF(buildings!AB158="","NA",buildings!AB158)</f>
        <v>5</v>
      </c>
      <c r="AC158" t="str">
        <f>IF(buildings!AC158="","NA",buildings!AC158)</f>
        <v>NA</v>
      </c>
      <c r="AD158" t="str">
        <f>IF(buildings!AD158="","NA",buildings!AD158)</f>
        <v>NA</v>
      </c>
      <c r="AE158" t="str">
        <f>IF(buildings!AE158="","NA",buildings!AE158)</f>
        <v>NA</v>
      </c>
      <c r="AF158" t="str">
        <f>IF(buildings!AF158="","NA",buildings!AF158)</f>
        <v>NA</v>
      </c>
      <c r="AG158" t="str">
        <f>IF(buildings!AG158="","NA",buildings!AG158)</f>
        <v>NA</v>
      </c>
      <c r="AH158" t="str">
        <f>IF(buildings!AH158="","NA",buildings!AH158)</f>
        <v>NA</v>
      </c>
      <c r="AI158" t="str">
        <f>IF(buildings!AI158="","NA",buildings!AI158)</f>
        <v>NA</v>
      </c>
      <c r="AJ158" t="str">
        <f>IF(buildings!AJ158="","NA",buildings!AJ158)</f>
        <v>NA</v>
      </c>
      <c r="AK158">
        <f>IF(buildings!AK158="","NA",buildings!AK158)</f>
        <v>32</v>
      </c>
      <c r="AL158" t="str">
        <f>IF(buildings!AL158="","NA",buildings!AL158)</f>
        <v>Traditional wooden house</v>
      </c>
      <c r="AM158" t="str">
        <f>IF(buildings!AM158="","NA",buildings!AM158)</f>
        <v>NA</v>
      </c>
      <c r="AN158" t="str">
        <f>IF(buildings!AN158="","NA",buildings!AN158)</f>
        <v>residential</v>
      </c>
      <c r="AO158" t="str">
        <f>IF(buildings!AO158="","NA",buildings!AO158)</f>
        <v>SFH</v>
      </c>
      <c r="AP158" t="str">
        <f>IF(buildings!AP158="","NA",buildings!AP158)</f>
        <v>NULL</v>
      </c>
      <c r="AQ158" t="str">
        <f>IF(buildings!AQ158="","NA",buildings!AQ158)</f>
        <v>NA</v>
      </c>
      <c r="AR158" t="str">
        <f>IF(buildings!AR158="","NA",buildings!AR158)</f>
        <v>NA</v>
      </c>
      <c r="AS158" t="str">
        <f>IF(buildings!AS158="","NA",buildings!AS158)</f>
        <v>Tanikawa, Hiroki; Hashimoto, Seiji</v>
      </c>
      <c r="AT158">
        <f>IF(buildings!AT158="","NA",buildings!AT158)</f>
        <v>2009</v>
      </c>
      <c r="AU158" t="str">
        <f>IF(buildings!AU158="","NA",buildings!AU158)</f>
        <v>Urban stock over time: spatial material stock analysis using 4d-GIS</v>
      </c>
      <c r="AV158" t="str">
        <f>IF(buildings!AV158="","NA",buildings!AV158)</f>
        <v>Building Research &amp; Information</v>
      </c>
      <c r="AW158" t="str">
        <f>IF(buildings!AW158="","NA",buildings!AW158)</f>
        <v>Copyright Elsevier</v>
      </c>
      <c r="AX158" t="str">
        <f>IF(buildings!AX158="","NA",buildings!AX158)</f>
        <v>10.1080/09613210903169394</v>
      </c>
      <c r="AY158" t="str">
        <f>IF(buildings!AY158="","NA",buildings!AY158)</f>
        <v>https://doi.org/10.1080/09613210903169394</v>
      </c>
      <c r="AZ158" t="str">
        <f>IF(buildings!AZ158="","NULL",buildings!AZ158)</f>
        <v>NULL</v>
      </c>
      <c r="BA158" t="str">
        <f>IF(buildings!BA158="","NULL",buildings!BA158)</f>
        <v>NULL</v>
      </c>
      <c r="BB158" t="str">
        <f>IF(buildings!BB158="","NULL",buildings!BB158)</f>
        <v>NULL</v>
      </c>
      <c r="BC158" t="str">
        <f>IF(buildings!BC158="","NULL",buildings!BC158)</f>
        <v>Table 2a. Detailed constructionmaterial intensity of buildings, Japan. Surface and subsurface are taken into account.</v>
      </c>
      <c r="BD158" t="str">
        <f>IF(buildings!BD158="","NULL",buildings!BD158)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v>
      </c>
      <c r="BE158" t="str">
        <f>IF(buildings!BE158="","NULL",buildings!BE158)</f>
        <v>Heeren and Fishman</v>
      </c>
      <c r="BF158" t="str">
        <f>IF(buildings!BF158="","NULL",buildings!BF158)</f>
        <v>East_Asia</v>
      </c>
      <c r="BG158" t="str">
        <f>IF(buildings!BG158="","NULL",buildings!BG158)</f>
        <v>Cfa</v>
      </c>
      <c r="BH158">
        <f>IF(buildings!BH158="","NULL",buildings!BH158)</f>
        <v>3969</v>
      </c>
      <c r="BI158">
        <f>IF(buildings!BI158="","NULL",buildings!BI158)</f>
        <v>2342.4951249999999</v>
      </c>
      <c r="BJ158">
        <f>IF(buildings!BJ158="","NULL",buildings!BJ158)</f>
        <v>2095.719975</v>
      </c>
      <c r="BK158">
        <f>IF(buildings!BK158="","NULL",buildings!BK158)</f>
        <v>565.36749999999995</v>
      </c>
      <c r="BL158">
        <f>IF(buildings!BL158="","NULL",buildings!BL158)</f>
        <v>693.55250000000001</v>
      </c>
      <c r="BM158">
        <f>IF(buildings!BM158="","NULL",buildings!BM158)</f>
        <v>364485</v>
      </c>
      <c r="BN158">
        <f>IF(buildings!BN158="","NULL",buildings!BN158)</f>
        <v>117648</v>
      </c>
      <c r="BO158" t="str">
        <f>IF(buildings!BO158="","NULL",buildings!BO158)</f>
        <v>NA</v>
      </c>
      <c r="BP158">
        <f>IF(buildings!BP158="","NULL",buildings!BP158)</f>
        <v>126689</v>
      </c>
      <c r="BQ158">
        <f>IF(buildings!BQ158="","NULL",buildings!BQ158)</f>
        <v>0.76200000000000001</v>
      </c>
      <c r="BR158">
        <f>IF(buildings!BR158="","NULL",buildings!BR158)</f>
        <v>0.78600000000000003</v>
      </c>
      <c r="BS158">
        <f>IF(buildings!BS158="","NULL",buildings!BS158)</f>
        <v>19954</v>
      </c>
      <c r="BT158">
        <f>IF(buildings!BT158="","NULL",buildings!BT158)</f>
        <v>31980</v>
      </c>
      <c r="BU158" t="str">
        <f>IF(buildings!BU158="","NULL",buildings!BU158)</f>
        <v>NULL</v>
      </c>
      <c r="BV158" t="str">
        <f>IF(buildings!BV158="","NULL",buildings!BV158)</f>
        <v>NULL</v>
      </c>
      <c r="BW158" t="str">
        <f>IF(buildings!BW158="","NULL",buildings!BW158)</f>
        <v>R32JPN</v>
      </c>
      <c r="BX158" t="str">
        <f>IF(buildings!BX158="","NULL",buildings!BX158)</f>
        <v>R5.2OECD</v>
      </c>
      <c r="BY158" t="str">
        <f>IF(buildings!BY158="","NULL",buildings!BY158)</f>
        <v>R_SFH_detached</v>
      </c>
      <c r="BZ158" t="str">
        <f>IF(buildings!BZ158="","NULL",buildings!BZ158)</f>
        <v>T_traditional</v>
      </c>
      <c r="CA158" t="str">
        <f>IF(buildings!CA158="","NULL",buildings!CA158)</f>
        <v>Standard</v>
      </c>
      <c r="CB158" t="str">
        <f>IF(buildings!CB158="","NULL",buildings!CB158)</f>
        <v>modeled/hypothetical/regulations</v>
      </c>
      <c r="CC158" t="str">
        <f>IF(buildings!CC158="","NULL",buildings!CC158)</f>
        <v>RS</v>
      </c>
      <c r="CD158" t="str">
        <f>IF(buildings!CD158="","NULL",buildings!CD158)</f>
        <v>T</v>
      </c>
      <c r="CE158" t="str">
        <f>IF(buildings!CE158="","NULL",buildings!CE158)</f>
        <v>OECD_JPN</v>
      </c>
    </row>
    <row r="159" spans="1:83">
      <c r="A159">
        <f>IF(buildings!A159="","NA",buildings!A159)</f>
        <v>157</v>
      </c>
      <c r="B159" t="str">
        <f>IF(buildings!B159="","NA",buildings!B159)</f>
        <v>Japan</v>
      </c>
      <c r="C159" t="str">
        <f>IF(buildings!C159="","NA",buildings!C159)</f>
        <v>NA</v>
      </c>
      <c r="D159">
        <f>IF(buildings!D159="","NA",buildings!D159)</f>
        <v>2000</v>
      </c>
      <c r="E159">
        <f>IF(buildings!E159="","NA",buildings!E159)</f>
        <v>2009</v>
      </c>
      <c r="F159">
        <f>IF(buildings!F159="","NA",buildings!F159)</f>
        <v>7</v>
      </c>
      <c r="G159" t="str">
        <f>IF(buildings!G159="","NA",buildings!G159)</f>
        <v>NA</v>
      </c>
      <c r="H159">
        <f>IF(buildings!H159="","NA",buildings!H159)</f>
        <v>2</v>
      </c>
      <c r="I159" t="str">
        <f>IF(buildings!I159="","NA",buildings!I159)</f>
        <v>NA</v>
      </c>
      <c r="J159">
        <f>IF(buildings!J159="","NA",buildings!J159)</f>
        <v>88</v>
      </c>
      <c r="K159" t="str">
        <f>IF(buildings!K159="","NA",buildings!K159)</f>
        <v>NA</v>
      </c>
      <c r="L159" t="str">
        <f>IF(buildings!L159="","NA",buildings!L159)</f>
        <v>NA</v>
      </c>
      <c r="M159">
        <f>IF(buildings!M159="","NA",buildings!M159)</f>
        <v>220</v>
      </c>
      <c r="N159" t="str">
        <f>IF(buildings!N159="","NA",buildings!N159)</f>
        <v>NA</v>
      </c>
      <c r="O159">
        <f>IF(buildings!O159="","NA",buildings!O159)</f>
        <v>78</v>
      </c>
      <c r="P159" t="str">
        <f>IF(buildings!P159="","NA",buildings!P159)</f>
        <v>NA</v>
      </c>
      <c r="Q159">
        <f>IF(buildings!Q159="","NA",buildings!Q159)</f>
        <v>3</v>
      </c>
      <c r="R159" t="str">
        <f>IF(buildings!R159="","NA",buildings!R159)</f>
        <v>NA</v>
      </c>
      <c r="S159" t="str">
        <f>IF(buildings!S159="","NA",buildings!S159)</f>
        <v>NA</v>
      </c>
      <c r="T159" t="str">
        <f>IF(buildings!T159="","NA",buildings!T159)</f>
        <v>NA</v>
      </c>
      <c r="U159" t="str">
        <f>IF(buildings!U159="","NA",buildings!U159)</f>
        <v>NA</v>
      </c>
      <c r="V159" t="str">
        <f>IF(buildings!V159="","NA",buildings!V159)</f>
        <v>NA</v>
      </c>
      <c r="W159" t="str">
        <f>IF(buildings!W159="","NA",buildings!W159)</f>
        <v>NA</v>
      </c>
      <c r="X159" t="str">
        <f>IF(buildings!X159="","NA",buildings!X159)</f>
        <v>NA</v>
      </c>
      <c r="Y159" t="str">
        <f>IF(buildings!Y159="","NA",buildings!Y159)</f>
        <v>NA</v>
      </c>
      <c r="Z159" t="str">
        <f>IF(buildings!Z159="","NA",buildings!Z159)</f>
        <v>NA</v>
      </c>
      <c r="AA159">
        <f>IF(buildings!AA159="","NA",buildings!AA159)</f>
        <v>52</v>
      </c>
      <c r="AB159">
        <f>IF(buildings!AB159="","NA",buildings!AB159)</f>
        <v>5</v>
      </c>
      <c r="AC159" t="str">
        <f>IF(buildings!AC159="","NA",buildings!AC159)</f>
        <v>NA</v>
      </c>
      <c r="AD159" t="str">
        <f>IF(buildings!AD159="","NA",buildings!AD159)</f>
        <v>NA</v>
      </c>
      <c r="AE159" t="str">
        <f>IF(buildings!AE159="","NA",buildings!AE159)</f>
        <v>NA</v>
      </c>
      <c r="AF159" t="str">
        <f>IF(buildings!AF159="","NA",buildings!AF159)</f>
        <v>NA</v>
      </c>
      <c r="AG159" t="str">
        <f>IF(buildings!AG159="","NA",buildings!AG159)</f>
        <v>NA</v>
      </c>
      <c r="AH159" t="str">
        <f>IF(buildings!AH159="","NA",buildings!AH159)</f>
        <v>NA</v>
      </c>
      <c r="AI159" t="str">
        <f>IF(buildings!AI159="","NA",buildings!AI159)</f>
        <v>NA</v>
      </c>
      <c r="AJ159" t="str">
        <f>IF(buildings!AJ159="","NA",buildings!AJ159)</f>
        <v>NA</v>
      </c>
      <c r="AK159">
        <f>IF(buildings!AK159="","NA",buildings!AK159)</f>
        <v>32</v>
      </c>
      <c r="AL159" t="str">
        <f>IF(buildings!AL159="","NA",buildings!AL159)</f>
        <v>Traditional wooden house</v>
      </c>
      <c r="AM159" t="str">
        <f>IF(buildings!AM159="","NA",buildings!AM159)</f>
        <v>NA</v>
      </c>
      <c r="AN159" t="str">
        <f>IF(buildings!AN159="","NA",buildings!AN159)</f>
        <v>residential</v>
      </c>
      <c r="AO159" t="str">
        <f>IF(buildings!AO159="","NA",buildings!AO159)</f>
        <v>SFH</v>
      </c>
      <c r="AP159" t="str">
        <f>IF(buildings!AP159="","NA",buildings!AP159)</f>
        <v>NULL</v>
      </c>
      <c r="AQ159" t="str">
        <f>IF(buildings!AQ159="","NA",buildings!AQ159)</f>
        <v>NA</v>
      </c>
      <c r="AR159" t="str">
        <f>IF(buildings!AR159="","NA",buildings!AR159)</f>
        <v>NA</v>
      </c>
      <c r="AS159" t="str">
        <f>IF(buildings!AS159="","NA",buildings!AS159)</f>
        <v>Tanikawa, Hiroki; Hashimoto, Seiji</v>
      </c>
      <c r="AT159">
        <f>IF(buildings!AT159="","NA",buildings!AT159)</f>
        <v>2009</v>
      </c>
      <c r="AU159" t="str">
        <f>IF(buildings!AU159="","NA",buildings!AU159)</f>
        <v>Urban stock over time: spatial material stock analysis using 4d-GIS</v>
      </c>
      <c r="AV159" t="str">
        <f>IF(buildings!AV159="","NA",buildings!AV159)</f>
        <v>Building Research &amp; Information</v>
      </c>
      <c r="AW159" t="str">
        <f>IF(buildings!AW159="","NA",buildings!AW159)</f>
        <v>Copyright Elsevier</v>
      </c>
      <c r="AX159" t="str">
        <f>IF(buildings!AX159="","NA",buildings!AX159)</f>
        <v>10.1080/09613210903169394</v>
      </c>
      <c r="AY159" t="str">
        <f>IF(buildings!AY159="","NA",buildings!AY159)</f>
        <v>https://doi.org/10.1080/09613210903169394</v>
      </c>
      <c r="AZ159" t="str">
        <f>IF(buildings!AZ159="","NULL",buildings!AZ159)</f>
        <v>NULL</v>
      </c>
      <c r="BA159" t="str">
        <f>IF(buildings!BA159="","NULL",buildings!BA159)</f>
        <v>NULL</v>
      </c>
      <c r="BB159" t="str">
        <f>IF(buildings!BB159="","NULL",buildings!BB159)</f>
        <v>NULL</v>
      </c>
      <c r="BC159" t="str">
        <f>IF(buildings!BC159="","NULL",buildings!BC159)</f>
        <v>Table 2a. Detailed constructionmaterial intensity of buildings, Japan. Surface and subsurface are taken into account.</v>
      </c>
      <c r="BD159" t="str">
        <f>IF(buildings!BD159="","NULL",buildings!BD159)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159" t="str">
        <f>IF(buildings!BE159="","NULL",buildings!BE159)</f>
        <v>Heeren and Fishman</v>
      </c>
      <c r="BF159" t="str">
        <f>IF(buildings!BF159="","NULL",buildings!BF159)</f>
        <v>East_Asia</v>
      </c>
      <c r="BG159" t="str">
        <f>IF(buildings!BG159="","NULL",buildings!BG159)</f>
        <v>Cfa</v>
      </c>
      <c r="BH159">
        <f>IF(buildings!BH159="","NULL",buildings!BH159)</f>
        <v>3969</v>
      </c>
      <c r="BI159">
        <f>IF(buildings!BI159="","NULL",buildings!BI159)</f>
        <v>2128.6374500000002</v>
      </c>
      <c r="BJ159">
        <f>IF(buildings!BJ159="","NULL",buildings!BJ159)</f>
        <v>2049.5424750000002</v>
      </c>
      <c r="BK159">
        <f>IF(buildings!BK159="","NULL",buildings!BK159)</f>
        <v>681.28247499999998</v>
      </c>
      <c r="BL159">
        <f>IF(buildings!BL159="","NULL",buildings!BL159)</f>
        <v>598.98497499999996</v>
      </c>
      <c r="BM159">
        <f>IF(buildings!BM159="","NULL",buildings!BM159)</f>
        <v>364485</v>
      </c>
      <c r="BN159">
        <f>IF(buildings!BN159="","NULL",buildings!BN159)</f>
        <v>126933</v>
      </c>
      <c r="BO159" t="str">
        <f>IF(buildings!BO159="","NULL",buildings!BO159)</f>
        <v>NA</v>
      </c>
      <c r="BP159">
        <f>IF(buildings!BP159="","NULL",buildings!BP159)</f>
        <v>127654</v>
      </c>
      <c r="BQ159">
        <f>IF(buildings!BQ159="","NULL",buildings!BQ159)</f>
        <v>0.78600000000000003</v>
      </c>
      <c r="BR159">
        <f>IF(buildings!BR159="","NULL",buildings!BR159)</f>
        <v>0.90800000000000003</v>
      </c>
      <c r="BS159">
        <f>IF(buildings!BS159="","NULL",buildings!BS159)</f>
        <v>33294</v>
      </c>
      <c r="BT159">
        <f>IF(buildings!BT159="","NULL",buildings!BT159)</f>
        <v>33798</v>
      </c>
      <c r="BU159" t="str">
        <f>IF(buildings!BU159="","NULL",buildings!BU159)</f>
        <v>NULL</v>
      </c>
      <c r="BV159" t="str">
        <f>IF(buildings!BV159="","NULL",buildings!BV159)</f>
        <v>NULL</v>
      </c>
      <c r="BW159" t="str">
        <f>IF(buildings!BW159="","NULL",buildings!BW159)</f>
        <v>R32JPN</v>
      </c>
      <c r="BX159" t="str">
        <f>IF(buildings!BX159="","NULL",buildings!BX159)</f>
        <v>R5.2OECD</v>
      </c>
      <c r="BY159" t="str">
        <f>IF(buildings!BY159="","NULL",buildings!BY159)</f>
        <v>R_SFH_detached</v>
      </c>
      <c r="BZ159" t="str">
        <f>IF(buildings!BZ159="","NULL",buildings!BZ159)</f>
        <v>T_traditional</v>
      </c>
      <c r="CA159" t="str">
        <f>IF(buildings!CA159="","NULL",buildings!CA159)</f>
        <v>Standard</v>
      </c>
      <c r="CB159" t="str">
        <f>IF(buildings!CB159="","NULL",buildings!CB159)</f>
        <v>modeled/hypothetical/regulations</v>
      </c>
      <c r="CC159" t="str">
        <f>IF(buildings!CC159="","NULL",buildings!CC159)</f>
        <v>RS</v>
      </c>
      <c r="CD159" t="str">
        <f>IF(buildings!CD159="","NULL",buildings!CD159)</f>
        <v>T</v>
      </c>
      <c r="CE159" t="str">
        <f>IF(buildings!CE159="","NULL",buildings!CE159)</f>
        <v>OECD_JPN</v>
      </c>
    </row>
    <row r="160" spans="1:83">
      <c r="A160">
        <f>IF(buildings!A160="","NA",buildings!A160)</f>
        <v>158</v>
      </c>
      <c r="B160" t="str">
        <f>IF(buildings!B160="","NA",buildings!B160)</f>
        <v>Japan</v>
      </c>
      <c r="C160" t="str">
        <f>IF(buildings!C160="","NA",buildings!C160)</f>
        <v>NA</v>
      </c>
      <c r="D160">
        <f>IF(buildings!D160="","NA",buildings!D160)</f>
        <v>1974</v>
      </c>
      <c r="E160">
        <f>IF(buildings!E160="","NA",buildings!E160)</f>
        <v>1980</v>
      </c>
      <c r="F160">
        <f>IF(buildings!F160="","NA",buildings!F160)</f>
        <v>4</v>
      </c>
      <c r="G160" t="str">
        <f>IF(buildings!G160="","NA",buildings!G160)</f>
        <v>NA</v>
      </c>
      <c r="H160">
        <f>IF(buildings!H160="","NA",buildings!H160)</f>
        <v>1</v>
      </c>
      <c r="I160" t="str">
        <f>IF(buildings!I160="","NA",buildings!I160)</f>
        <v>NA</v>
      </c>
      <c r="J160">
        <f>IF(buildings!J160="","NA",buildings!J160)</f>
        <v>49</v>
      </c>
      <c r="K160" t="str">
        <f>IF(buildings!K160="","NA",buildings!K160)</f>
        <v>NA</v>
      </c>
      <c r="L160" t="str">
        <f>IF(buildings!L160="","NA",buildings!L160)</f>
        <v>NA</v>
      </c>
      <c r="M160">
        <f>IF(buildings!M160="","NA",buildings!M160)</f>
        <v>312</v>
      </c>
      <c r="N160" t="str">
        <f>IF(buildings!N160="","NA",buildings!N160)</f>
        <v>NA</v>
      </c>
      <c r="O160">
        <f>IF(buildings!O160="","NA",buildings!O160)</f>
        <v>46</v>
      </c>
      <c r="P160" t="str">
        <f>IF(buildings!P160="","NA",buildings!P160)</f>
        <v>NA</v>
      </c>
      <c r="Q160">
        <f>IF(buildings!Q160="","NA",buildings!Q160)</f>
        <v>27</v>
      </c>
      <c r="R160" t="str">
        <f>IF(buildings!R160="","NA",buildings!R160)</f>
        <v>NA</v>
      </c>
      <c r="S160" t="str">
        <f>IF(buildings!S160="","NA",buildings!S160)</f>
        <v>NA</v>
      </c>
      <c r="T160" t="str">
        <f>IF(buildings!T160="","NA",buildings!T160)</f>
        <v>NA</v>
      </c>
      <c r="U160" t="str">
        <f>IF(buildings!U160="","NA",buildings!U160)</f>
        <v>NA</v>
      </c>
      <c r="V160" t="str">
        <f>IF(buildings!V160="","NA",buildings!V160)</f>
        <v>NA</v>
      </c>
      <c r="W160" t="str">
        <f>IF(buildings!W160="","NA",buildings!W160)</f>
        <v>NA</v>
      </c>
      <c r="X160" t="str">
        <f>IF(buildings!X160="","NA",buildings!X160)</f>
        <v>NA</v>
      </c>
      <c r="Y160" t="str">
        <f>IF(buildings!Y160="","NA",buildings!Y160)</f>
        <v>NA</v>
      </c>
      <c r="Z160" t="str">
        <f>IF(buildings!Z160="","NA",buildings!Z160)</f>
        <v>NA</v>
      </c>
      <c r="AA160" t="str">
        <f>IF(buildings!AA160="","NA",buildings!AA160)</f>
        <v>NA</v>
      </c>
      <c r="AB160">
        <f>IF(buildings!AB160="","NA",buildings!AB160)</f>
        <v>2</v>
      </c>
      <c r="AC160" t="str">
        <f>IF(buildings!AC160="","NA",buildings!AC160)</f>
        <v>NA</v>
      </c>
      <c r="AD160" t="str">
        <f>IF(buildings!AD160="","NA",buildings!AD160)</f>
        <v>NA</v>
      </c>
      <c r="AE160" t="str">
        <f>IF(buildings!AE160="","NA",buildings!AE160)</f>
        <v>NA</v>
      </c>
      <c r="AF160" t="str">
        <f>IF(buildings!AF160="","NA",buildings!AF160)</f>
        <v>NA</v>
      </c>
      <c r="AG160" t="str">
        <f>IF(buildings!AG160="","NA",buildings!AG160)</f>
        <v>NA</v>
      </c>
      <c r="AH160" t="str">
        <f>IF(buildings!AH160="","NA",buildings!AH160)</f>
        <v>NA</v>
      </c>
      <c r="AI160" t="str">
        <f>IF(buildings!AI160="","NA",buildings!AI160)</f>
        <v>NA</v>
      </c>
      <c r="AJ160" t="str">
        <f>IF(buildings!AJ160="","NA",buildings!AJ160)</f>
        <v>NA</v>
      </c>
      <c r="AK160">
        <f>IF(buildings!AK160="","NA",buildings!AK160)</f>
        <v>32</v>
      </c>
      <c r="AL160" t="str">
        <f>IF(buildings!AL160="","NA",buildings!AL160)</f>
        <v>2x4 Wooden house</v>
      </c>
      <c r="AM160" t="str">
        <f>IF(buildings!AM160="","NA",buildings!AM160)</f>
        <v>NA</v>
      </c>
      <c r="AN160" t="str">
        <f>IF(buildings!AN160="","NA",buildings!AN160)</f>
        <v>residential</v>
      </c>
      <c r="AO160" t="str">
        <f>IF(buildings!AO160="","NA",buildings!AO160)</f>
        <v>SFH</v>
      </c>
      <c r="AP160" t="str">
        <f>IF(buildings!AP160="","NA",buildings!AP160)</f>
        <v>NULL</v>
      </c>
      <c r="AQ160" t="str">
        <f>IF(buildings!AQ160="","NA",buildings!AQ160)</f>
        <v>NA</v>
      </c>
      <c r="AR160" t="str">
        <f>IF(buildings!AR160="","NA",buildings!AR160)</f>
        <v>NA</v>
      </c>
      <c r="AS160" t="str">
        <f>IF(buildings!AS160="","NA",buildings!AS160)</f>
        <v>Tanikawa, Hiroki; Hashimoto, Seiji</v>
      </c>
      <c r="AT160">
        <f>IF(buildings!AT160="","NA",buildings!AT160)</f>
        <v>2009</v>
      </c>
      <c r="AU160" t="str">
        <f>IF(buildings!AU160="","NA",buildings!AU160)</f>
        <v>Urban stock over time: spatial material stock analysis using 4d-GIS</v>
      </c>
      <c r="AV160" t="str">
        <f>IF(buildings!AV160="","NA",buildings!AV160)</f>
        <v>Building Research &amp; Information</v>
      </c>
      <c r="AW160" t="str">
        <f>IF(buildings!AW160="","NA",buildings!AW160)</f>
        <v>Copyright Elsevier</v>
      </c>
      <c r="AX160" t="str">
        <f>IF(buildings!AX160="","NA",buildings!AX160)</f>
        <v>10.1080/09613210903169394</v>
      </c>
      <c r="AY160" t="str">
        <f>IF(buildings!AY160="","NA",buildings!AY160)</f>
        <v>https://doi.org/10.1080/09613210903169394</v>
      </c>
      <c r="AZ160" t="str">
        <f>IF(buildings!AZ160="","NULL",buildings!AZ160)</f>
        <v>NULL</v>
      </c>
      <c r="BA160" t="str">
        <f>IF(buildings!BA160="","NULL",buildings!BA160)</f>
        <v>NULL</v>
      </c>
      <c r="BB160" t="str">
        <f>IF(buildings!BB160="","NULL",buildings!BB160)</f>
        <v>NULL</v>
      </c>
      <c r="BC160" t="str">
        <f>IF(buildings!BC160="","NULL",buildings!BC160)</f>
        <v>Table 2a. Detailed constructionmaterial intensity of buildings, Japan. Surface and subsurface are taken into account.</v>
      </c>
      <c r="BD160" t="str">
        <f>IF(buildings!BD160="","NULL",buildings!BD160)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1975, Urban pop. in 1980, Data: https://www.rug.nl/ggdc/historicaldevelopment/maddison/releases/maddison-project-database-2018. GDP: Data: https://esa.un.org/unpd/wup/Download, Urbanization_rate_2018.xls. Human Development Index: Not collected.</v>
      </c>
      <c r="BE160" t="str">
        <f>IF(buildings!BE160="","NULL",buildings!BE160)</f>
        <v>Heeren and Fishman</v>
      </c>
      <c r="BF160" t="str">
        <f>IF(buildings!BF160="","NULL",buildings!BF160)</f>
        <v>East_Asia</v>
      </c>
      <c r="BG160" t="str">
        <f>IF(buildings!BG160="","NULL",buildings!BG160)</f>
        <v>Cfa</v>
      </c>
      <c r="BH160">
        <f>IF(buildings!BH160="","NULL",buildings!BH160)</f>
        <v>3969</v>
      </c>
      <c r="BI160">
        <f>IF(buildings!BI160="","NULL",buildings!BI160)</f>
        <v>2267.4025999999999</v>
      </c>
      <c r="BJ160">
        <f>IF(buildings!BJ160="","NULL",buildings!BJ160)</f>
        <v>2262.1174249999999</v>
      </c>
      <c r="BK160">
        <f>IF(buildings!BK160="","NULL",buildings!BK160)</f>
        <v>570.125</v>
      </c>
      <c r="BL160">
        <f>IF(buildings!BL160="","NULL",buildings!BL160)</f>
        <v>552.41497500000003</v>
      </c>
      <c r="BM160">
        <f>IF(buildings!BM160="","NULL",buildings!BM160)</f>
        <v>364485</v>
      </c>
      <c r="BN160">
        <f>IF(buildings!BN160="","NULL",buildings!BN160)</f>
        <v>110162</v>
      </c>
      <c r="BO160" t="str">
        <f>IF(buildings!BO160="","NULL",buildings!BO160)</f>
        <v>NA</v>
      </c>
      <c r="BP160">
        <f>IF(buildings!BP160="","NULL",buildings!BP160)</f>
        <v>116807</v>
      </c>
      <c r="BQ160">
        <f>IF(buildings!BQ160="","NULL",buildings!BQ160)</f>
        <v>0.75700000000000001</v>
      </c>
      <c r="BR160">
        <f>IF(buildings!BR160="","NULL",buildings!BR160)</f>
        <v>0.76200000000000001</v>
      </c>
      <c r="BS160">
        <f>IF(buildings!BS160="","NULL",buildings!BS160)</f>
        <v>15101</v>
      </c>
      <c r="BT160">
        <f>IF(buildings!BT160="","NULL",buildings!BT160)</f>
        <v>20408</v>
      </c>
      <c r="BU160" t="str">
        <f>IF(buildings!BU160="","NULL",buildings!BU160)</f>
        <v>NULL</v>
      </c>
      <c r="BV160" t="str">
        <f>IF(buildings!BV160="","NULL",buildings!BV160)</f>
        <v>NULL</v>
      </c>
      <c r="BW160" t="str">
        <f>IF(buildings!BW160="","NULL",buildings!BW160)</f>
        <v>R32JPN</v>
      </c>
      <c r="BX160" t="str">
        <f>IF(buildings!BX160="","NULL",buildings!BX160)</f>
        <v>R5.2OECD</v>
      </c>
      <c r="BY160" t="str">
        <f>IF(buildings!BY160="","NULL",buildings!BY160)</f>
        <v>R_SFH_detached</v>
      </c>
      <c r="BZ160" t="str">
        <f>IF(buildings!BZ160="","NULL",buildings!BZ160)</f>
        <v>T_traditional</v>
      </c>
      <c r="CA160" t="str">
        <f>IF(buildings!CA160="","NULL",buildings!CA160)</f>
        <v>Standard</v>
      </c>
      <c r="CB160" t="str">
        <f>IF(buildings!CB160="","NULL",buildings!CB160)</f>
        <v>modeled/hypothetical/regulations</v>
      </c>
      <c r="CC160" t="str">
        <f>IF(buildings!CC160="","NULL",buildings!CC160)</f>
        <v>RS</v>
      </c>
      <c r="CD160" t="str">
        <f>IF(buildings!CD160="","NULL",buildings!CD160)</f>
        <v>T</v>
      </c>
      <c r="CE160" t="str">
        <f>IF(buildings!CE160="","NULL",buildings!CE160)</f>
        <v>OECD_JPN</v>
      </c>
    </row>
    <row r="161" spans="1:83">
      <c r="A161">
        <f>IF(buildings!A161="","NA",buildings!A161)</f>
        <v>159</v>
      </c>
      <c r="B161" t="str">
        <f>IF(buildings!B161="","NA",buildings!B161)</f>
        <v>Japan</v>
      </c>
      <c r="C161" t="str">
        <f>IF(buildings!C161="","NA",buildings!C161)</f>
        <v>NA</v>
      </c>
      <c r="D161">
        <f>IF(buildings!D161="","NA",buildings!D161)</f>
        <v>1981</v>
      </c>
      <c r="E161">
        <f>IF(buildings!E161="","NA",buildings!E161)</f>
        <v>1999</v>
      </c>
      <c r="F161">
        <f>IF(buildings!F161="","NA",buildings!F161)</f>
        <v>4</v>
      </c>
      <c r="G161" t="str">
        <f>IF(buildings!G161="","NA",buildings!G161)</f>
        <v>NA</v>
      </c>
      <c r="H161">
        <f>IF(buildings!H161="","NA",buildings!H161)</f>
        <v>1</v>
      </c>
      <c r="I161" t="str">
        <f>IF(buildings!I161="","NA",buildings!I161)</f>
        <v>NA</v>
      </c>
      <c r="J161">
        <f>IF(buildings!J161="","NA",buildings!J161)</f>
        <v>52</v>
      </c>
      <c r="K161" t="str">
        <f>IF(buildings!K161="","NA",buildings!K161)</f>
        <v>NA</v>
      </c>
      <c r="L161" t="str">
        <f>IF(buildings!L161="","NA",buildings!L161)</f>
        <v>NA</v>
      </c>
      <c r="M161">
        <f>IF(buildings!M161="","NA",buildings!M161)</f>
        <v>312</v>
      </c>
      <c r="N161" t="str">
        <f>IF(buildings!N161="","NA",buildings!N161)</f>
        <v>NA</v>
      </c>
      <c r="O161">
        <f>IF(buildings!O161="","NA",buildings!O161)</f>
        <v>46</v>
      </c>
      <c r="P161" t="str">
        <f>IF(buildings!P161="","NA",buildings!P161)</f>
        <v>NA</v>
      </c>
      <c r="Q161">
        <f>IF(buildings!Q161="","NA",buildings!Q161)</f>
        <v>27</v>
      </c>
      <c r="R161" t="str">
        <f>IF(buildings!R161="","NA",buildings!R161)</f>
        <v>NA</v>
      </c>
      <c r="S161" t="str">
        <f>IF(buildings!S161="","NA",buildings!S161)</f>
        <v>NA</v>
      </c>
      <c r="T161" t="str">
        <f>IF(buildings!T161="","NA",buildings!T161)</f>
        <v>NA</v>
      </c>
      <c r="U161" t="str">
        <f>IF(buildings!U161="","NA",buildings!U161)</f>
        <v>NA</v>
      </c>
      <c r="V161" t="str">
        <f>IF(buildings!V161="","NA",buildings!V161)</f>
        <v>NA</v>
      </c>
      <c r="W161" t="str">
        <f>IF(buildings!W161="","NA",buildings!W161)</f>
        <v>NA</v>
      </c>
      <c r="X161" t="str">
        <f>IF(buildings!X161="","NA",buildings!X161)</f>
        <v>NA</v>
      </c>
      <c r="Y161" t="str">
        <f>IF(buildings!Y161="","NA",buildings!Y161)</f>
        <v>NA</v>
      </c>
      <c r="Z161" t="str">
        <f>IF(buildings!Z161="","NA",buildings!Z161)</f>
        <v>NA</v>
      </c>
      <c r="AA161" t="str">
        <f>IF(buildings!AA161="","NA",buildings!AA161)</f>
        <v>NA</v>
      </c>
      <c r="AB161">
        <f>IF(buildings!AB161="","NA",buildings!AB161)</f>
        <v>2</v>
      </c>
      <c r="AC161" t="str">
        <f>IF(buildings!AC161="","NA",buildings!AC161)</f>
        <v>NA</v>
      </c>
      <c r="AD161" t="str">
        <f>IF(buildings!AD161="","NA",buildings!AD161)</f>
        <v>NA</v>
      </c>
      <c r="AE161" t="str">
        <f>IF(buildings!AE161="","NA",buildings!AE161)</f>
        <v>NA</v>
      </c>
      <c r="AF161" t="str">
        <f>IF(buildings!AF161="","NA",buildings!AF161)</f>
        <v>NA</v>
      </c>
      <c r="AG161" t="str">
        <f>IF(buildings!AG161="","NA",buildings!AG161)</f>
        <v>NA</v>
      </c>
      <c r="AH161" t="str">
        <f>IF(buildings!AH161="","NA",buildings!AH161)</f>
        <v>NA</v>
      </c>
      <c r="AI161" t="str">
        <f>IF(buildings!AI161="","NA",buildings!AI161)</f>
        <v>NA</v>
      </c>
      <c r="AJ161" t="str">
        <f>IF(buildings!AJ161="","NA",buildings!AJ161)</f>
        <v>NA</v>
      </c>
      <c r="AK161">
        <f>IF(buildings!AK161="","NA",buildings!AK161)</f>
        <v>32</v>
      </c>
      <c r="AL161" t="str">
        <f>IF(buildings!AL161="","NA",buildings!AL161)</f>
        <v>2x4 Wooden house</v>
      </c>
      <c r="AM161" t="str">
        <f>IF(buildings!AM161="","NA",buildings!AM161)</f>
        <v>NA</v>
      </c>
      <c r="AN161" t="str">
        <f>IF(buildings!AN161="","NA",buildings!AN161)</f>
        <v>residential</v>
      </c>
      <c r="AO161" t="str">
        <f>IF(buildings!AO161="","NA",buildings!AO161)</f>
        <v>SFH</v>
      </c>
      <c r="AP161" t="str">
        <f>IF(buildings!AP161="","NA",buildings!AP161)</f>
        <v>NULL</v>
      </c>
      <c r="AQ161" t="str">
        <f>IF(buildings!AQ161="","NA",buildings!AQ161)</f>
        <v>NA</v>
      </c>
      <c r="AR161" t="str">
        <f>IF(buildings!AR161="","NA",buildings!AR161)</f>
        <v>NA</v>
      </c>
      <c r="AS161" t="str">
        <f>IF(buildings!AS161="","NA",buildings!AS161)</f>
        <v>Tanikawa, Hiroki; Hashimoto, Seiji</v>
      </c>
      <c r="AT161">
        <f>IF(buildings!AT161="","NA",buildings!AT161)</f>
        <v>2009</v>
      </c>
      <c r="AU161" t="str">
        <f>IF(buildings!AU161="","NA",buildings!AU161)</f>
        <v>Urban stock over time: spatial material stock analysis using 4d-GIS</v>
      </c>
      <c r="AV161" t="str">
        <f>IF(buildings!AV161="","NA",buildings!AV161)</f>
        <v>Building Research &amp; Information</v>
      </c>
      <c r="AW161" t="str">
        <f>IF(buildings!AW161="","NA",buildings!AW161)</f>
        <v>Copyright Elsevier</v>
      </c>
      <c r="AX161" t="str">
        <f>IF(buildings!AX161="","NA",buildings!AX161)</f>
        <v>10.1080/09613210903169394</v>
      </c>
      <c r="AY161" t="str">
        <f>IF(buildings!AY161="","NA",buildings!AY161)</f>
        <v>https://doi.org/10.1080/09613210903169394</v>
      </c>
      <c r="AZ161" t="str">
        <f>IF(buildings!AZ161="","NULL",buildings!AZ161)</f>
        <v>NULL</v>
      </c>
      <c r="BA161" t="str">
        <f>IF(buildings!BA161="","NULL",buildings!BA161)</f>
        <v>NULL</v>
      </c>
      <c r="BB161" t="str">
        <f>IF(buildings!BB161="","NULL",buildings!BB161)</f>
        <v>NULL</v>
      </c>
      <c r="BC161" t="str">
        <f>IF(buildings!BC161="","NULL",buildings!BC161)</f>
        <v>Table 2a. Detailed constructionmaterial intensity of buildings, Japan. Surface and subsurface are taken into account.</v>
      </c>
      <c r="BD161" t="str">
        <f>IF(buildings!BD161="","NULL",buildings!BD161)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v>
      </c>
      <c r="BE161" t="str">
        <f>IF(buildings!BE161="","NULL",buildings!BE161)</f>
        <v>Heeren and Fishman</v>
      </c>
      <c r="BF161" t="str">
        <f>IF(buildings!BF161="","NULL",buildings!BF161)</f>
        <v>East_Asia</v>
      </c>
      <c r="BG161" t="str">
        <f>IF(buildings!BG161="","NULL",buildings!BG161)</f>
        <v>Cfa</v>
      </c>
      <c r="BH161">
        <f>IF(buildings!BH161="","NULL",buildings!BH161)</f>
        <v>3969</v>
      </c>
      <c r="BI161">
        <f>IF(buildings!BI161="","NULL",buildings!BI161)</f>
        <v>2342.4951249999999</v>
      </c>
      <c r="BJ161">
        <f>IF(buildings!BJ161="","NULL",buildings!BJ161)</f>
        <v>2095.719975</v>
      </c>
      <c r="BK161">
        <f>IF(buildings!BK161="","NULL",buildings!BK161)</f>
        <v>565.36749999999995</v>
      </c>
      <c r="BL161">
        <f>IF(buildings!BL161="","NULL",buildings!BL161)</f>
        <v>693.55250000000001</v>
      </c>
      <c r="BM161">
        <f>IF(buildings!BM161="","NULL",buildings!BM161)</f>
        <v>364485</v>
      </c>
      <c r="BN161">
        <f>IF(buildings!BN161="","NULL",buildings!BN161)</f>
        <v>117648</v>
      </c>
      <c r="BO161" t="str">
        <f>IF(buildings!BO161="","NULL",buildings!BO161)</f>
        <v>NA</v>
      </c>
      <c r="BP161">
        <f>IF(buildings!BP161="","NULL",buildings!BP161)</f>
        <v>126689</v>
      </c>
      <c r="BQ161">
        <f>IF(buildings!BQ161="","NULL",buildings!BQ161)</f>
        <v>0.76200000000000001</v>
      </c>
      <c r="BR161">
        <f>IF(buildings!BR161="","NULL",buildings!BR161)</f>
        <v>0.78600000000000003</v>
      </c>
      <c r="BS161">
        <f>IF(buildings!BS161="","NULL",buildings!BS161)</f>
        <v>19954</v>
      </c>
      <c r="BT161">
        <f>IF(buildings!BT161="","NULL",buildings!BT161)</f>
        <v>31980</v>
      </c>
      <c r="BU161" t="str">
        <f>IF(buildings!BU161="","NULL",buildings!BU161)</f>
        <v>NULL</v>
      </c>
      <c r="BV161" t="str">
        <f>IF(buildings!BV161="","NULL",buildings!BV161)</f>
        <v>NULL</v>
      </c>
      <c r="BW161" t="str">
        <f>IF(buildings!BW161="","NULL",buildings!BW161)</f>
        <v>R32JPN</v>
      </c>
      <c r="BX161" t="str">
        <f>IF(buildings!BX161="","NULL",buildings!BX161)</f>
        <v>R5.2OECD</v>
      </c>
      <c r="BY161" t="str">
        <f>IF(buildings!BY161="","NULL",buildings!BY161)</f>
        <v>R_SFH_detached</v>
      </c>
      <c r="BZ161" t="str">
        <f>IF(buildings!BZ161="","NULL",buildings!BZ161)</f>
        <v>T_traditional</v>
      </c>
      <c r="CA161" t="str">
        <f>IF(buildings!CA161="","NULL",buildings!CA161)</f>
        <v>Standard</v>
      </c>
      <c r="CB161" t="str">
        <f>IF(buildings!CB161="","NULL",buildings!CB161)</f>
        <v>modeled/hypothetical/regulations</v>
      </c>
      <c r="CC161" t="str">
        <f>IF(buildings!CC161="","NULL",buildings!CC161)</f>
        <v>RS</v>
      </c>
      <c r="CD161" t="str">
        <f>IF(buildings!CD161="","NULL",buildings!CD161)</f>
        <v>T</v>
      </c>
      <c r="CE161" t="str">
        <f>IF(buildings!CE161="","NULL",buildings!CE161)</f>
        <v>OECD_JPN</v>
      </c>
    </row>
    <row r="162" spans="1:83">
      <c r="A162">
        <f>IF(buildings!A162="","NA",buildings!A162)</f>
        <v>160</v>
      </c>
      <c r="B162" t="str">
        <f>IF(buildings!B162="","NA",buildings!B162)</f>
        <v>Japan</v>
      </c>
      <c r="C162" t="str">
        <f>IF(buildings!C162="","NA",buildings!C162)</f>
        <v>NA</v>
      </c>
      <c r="D162">
        <f>IF(buildings!D162="","NA",buildings!D162)</f>
        <v>2000</v>
      </c>
      <c r="E162">
        <f>IF(buildings!E162="","NA",buildings!E162)</f>
        <v>2009</v>
      </c>
      <c r="F162">
        <f>IF(buildings!F162="","NA",buildings!F162)</f>
        <v>4</v>
      </c>
      <c r="G162" t="str">
        <f>IF(buildings!G162="","NA",buildings!G162)</f>
        <v>NA</v>
      </c>
      <c r="H162">
        <f>IF(buildings!H162="","NA",buildings!H162)</f>
        <v>1</v>
      </c>
      <c r="I162" t="str">
        <f>IF(buildings!I162="","NA",buildings!I162)</f>
        <v>NA</v>
      </c>
      <c r="J162">
        <f>IF(buildings!J162="","NA",buildings!J162)</f>
        <v>52</v>
      </c>
      <c r="K162" t="str">
        <f>IF(buildings!K162="","NA",buildings!K162)</f>
        <v>NA</v>
      </c>
      <c r="L162" t="str">
        <f>IF(buildings!L162="","NA",buildings!L162)</f>
        <v>NA</v>
      </c>
      <c r="M162">
        <f>IF(buildings!M162="","NA",buildings!M162)</f>
        <v>367</v>
      </c>
      <c r="N162" t="str">
        <f>IF(buildings!N162="","NA",buildings!N162)</f>
        <v>NA</v>
      </c>
      <c r="O162">
        <f>IF(buildings!O162="","NA",buildings!O162)</f>
        <v>46</v>
      </c>
      <c r="P162" t="str">
        <f>IF(buildings!P162="","NA",buildings!P162)</f>
        <v>NA</v>
      </c>
      <c r="Q162">
        <f>IF(buildings!Q162="","NA",buildings!Q162)</f>
        <v>27</v>
      </c>
      <c r="R162" t="str">
        <f>IF(buildings!R162="","NA",buildings!R162)</f>
        <v>NA</v>
      </c>
      <c r="S162" t="str">
        <f>IF(buildings!S162="","NA",buildings!S162)</f>
        <v>NA</v>
      </c>
      <c r="T162" t="str">
        <f>IF(buildings!T162="","NA",buildings!T162)</f>
        <v>NA</v>
      </c>
      <c r="U162" t="str">
        <f>IF(buildings!U162="","NA",buildings!U162)</f>
        <v>NA</v>
      </c>
      <c r="V162" t="str">
        <f>IF(buildings!V162="","NA",buildings!V162)</f>
        <v>NA</v>
      </c>
      <c r="W162" t="str">
        <f>IF(buildings!W162="","NA",buildings!W162)</f>
        <v>NA</v>
      </c>
      <c r="X162" t="str">
        <f>IF(buildings!X162="","NA",buildings!X162)</f>
        <v>NA</v>
      </c>
      <c r="Y162" t="str">
        <f>IF(buildings!Y162="","NA",buildings!Y162)</f>
        <v>NA</v>
      </c>
      <c r="Z162" t="str">
        <f>IF(buildings!Z162="","NA",buildings!Z162)</f>
        <v>NA</v>
      </c>
      <c r="AA162" t="str">
        <f>IF(buildings!AA162="","NA",buildings!AA162)</f>
        <v>NA</v>
      </c>
      <c r="AB162">
        <f>IF(buildings!AB162="","NA",buildings!AB162)</f>
        <v>2</v>
      </c>
      <c r="AC162" t="str">
        <f>IF(buildings!AC162="","NA",buildings!AC162)</f>
        <v>NA</v>
      </c>
      <c r="AD162" t="str">
        <f>IF(buildings!AD162="","NA",buildings!AD162)</f>
        <v>NA</v>
      </c>
      <c r="AE162" t="str">
        <f>IF(buildings!AE162="","NA",buildings!AE162)</f>
        <v>NA</v>
      </c>
      <c r="AF162" t="str">
        <f>IF(buildings!AF162="","NA",buildings!AF162)</f>
        <v>NA</v>
      </c>
      <c r="AG162" t="str">
        <f>IF(buildings!AG162="","NA",buildings!AG162)</f>
        <v>NA</v>
      </c>
      <c r="AH162" t="str">
        <f>IF(buildings!AH162="","NA",buildings!AH162)</f>
        <v>NA</v>
      </c>
      <c r="AI162" t="str">
        <f>IF(buildings!AI162="","NA",buildings!AI162)</f>
        <v>NA</v>
      </c>
      <c r="AJ162" t="str">
        <f>IF(buildings!AJ162="","NA",buildings!AJ162)</f>
        <v>NA</v>
      </c>
      <c r="AK162">
        <f>IF(buildings!AK162="","NA",buildings!AK162)</f>
        <v>32</v>
      </c>
      <c r="AL162" t="str">
        <f>IF(buildings!AL162="","NA",buildings!AL162)</f>
        <v>2x4 Wooden house</v>
      </c>
      <c r="AM162" t="str">
        <f>IF(buildings!AM162="","NA",buildings!AM162)</f>
        <v>NA</v>
      </c>
      <c r="AN162" t="str">
        <f>IF(buildings!AN162="","NA",buildings!AN162)</f>
        <v>residential</v>
      </c>
      <c r="AO162" t="str">
        <f>IF(buildings!AO162="","NA",buildings!AO162)</f>
        <v>SFH</v>
      </c>
      <c r="AP162" t="str">
        <f>IF(buildings!AP162="","NA",buildings!AP162)</f>
        <v>NULL</v>
      </c>
      <c r="AQ162" t="str">
        <f>IF(buildings!AQ162="","NA",buildings!AQ162)</f>
        <v>NA</v>
      </c>
      <c r="AR162" t="str">
        <f>IF(buildings!AR162="","NA",buildings!AR162)</f>
        <v>NA</v>
      </c>
      <c r="AS162" t="str">
        <f>IF(buildings!AS162="","NA",buildings!AS162)</f>
        <v>Tanikawa, Hiroki; Hashimoto, Seiji</v>
      </c>
      <c r="AT162">
        <f>IF(buildings!AT162="","NA",buildings!AT162)</f>
        <v>2009</v>
      </c>
      <c r="AU162" t="str">
        <f>IF(buildings!AU162="","NA",buildings!AU162)</f>
        <v>Urban stock over time: spatial material stock analysis using 4d-GIS</v>
      </c>
      <c r="AV162" t="str">
        <f>IF(buildings!AV162="","NA",buildings!AV162)</f>
        <v>Building Research &amp; Information</v>
      </c>
      <c r="AW162" t="str">
        <f>IF(buildings!AW162="","NA",buildings!AW162)</f>
        <v>Copyright Elsevier</v>
      </c>
      <c r="AX162" t="str">
        <f>IF(buildings!AX162="","NA",buildings!AX162)</f>
        <v>10.1080/09613210903169394</v>
      </c>
      <c r="AY162" t="str">
        <f>IF(buildings!AY162="","NA",buildings!AY162)</f>
        <v>https://doi.org/10.1080/09613210903169394</v>
      </c>
      <c r="AZ162" t="str">
        <f>IF(buildings!AZ162="","NULL",buildings!AZ162)</f>
        <v>NULL</v>
      </c>
      <c r="BA162" t="str">
        <f>IF(buildings!BA162="","NULL",buildings!BA162)</f>
        <v>NULL</v>
      </c>
      <c r="BB162" t="str">
        <f>IF(buildings!BB162="","NULL",buildings!BB162)</f>
        <v>NULL</v>
      </c>
      <c r="BC162" t="str">
        <f>IF(buildings!BC162="","NULL",buildings!BC162)</f>
        <v>Table 2a. Detailed constructionmaterial intensity of buildings, Japan. Surface and subsurface are taken into account.</v>
      </c>
      <c r="BD162" t="str">
        <f>IF(buildings!BD162="","NULL",buildings!BD162)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162" t="str">
        <f>IF(buildings!BE162="","NULL",buildings!BE162)</f>
        <v>Heeren and Fishman</v>
      </c>
      <c r="BF162" t="str">
        <f>IF(buildings!BF162="","NULL",buildings!BF162)</f>
        <v>East_Asia</v>
      </c>
      <c r="BG162" t="str">
        <f>IF(buildings!BG162="","NULL",buildings!BG162)</f>
        <v>Cfa</v>
      </c>
      <c r="BH162">
        <f>IF(buildings!BH162="","NULL",buildings!BH162)</f>
        <v>3969</v>
      </c>
      <c r="BI162">
        <f>IF(buildings!BI162="","NULL",buildings!BI162)</f>
        <v>2128.6374500000002</v>
      </c>
      <c r="BJ162">
        <f>IF(buildings!BJ162="","NULL",buildings!BJ162)</f>
        <v>2049.5424750000002</v>
      </c>
      <c r="BK162">
        <f>IF(buildings!BK162="","NULL",buildings!BK162)</f>
        <v>681.28247499999998</v>
      </c>
      <c r="BL162">
        <f>IF(buildings!BL162="","NULL",buildings!BL162)</f>
        <v>598.98497499999996</v>
      </c>
      <c r="BM162">
        <f>IF(buildings!BM162="","NULL",buildings!BM162)</f>
        <v>364485</v>
      </c>
      <c r="BN162">
        <f>IF(buildings!BN162="","NULL",buildings!BN162)</f>
        <v>126933</v>
      </c>
      <c r="BO162" t="str">
        <f>IF(buildings!BO162="","NULL",buildings!BO162)</f>
        <v>NA</v>
      </c>
      <c r="BP162">
        <f>IF(buildings!BP162="","NULL",buildings!BP162)</f>
        <v>127654</v>
      </c>
      <c r="BQ162">
        <f>IF(buildings!BQ162="","NULL",buildings!BQ162)</f>
        <v>0.78600000000000003</v>
      </c>
      <c r="BR162">
        <f>IF(buildings!BR162="","NULL",buildings!BR162)</f>
        <v>0.90800000000000003</v>
      </c>
      <c r="BS162">
        <f>IF(buildings!BS162="","NULL",buildings!BS162)</f>
        <v>33294</v>
      </c>
      <c r="BT162">
        <f>IF(buildings!BT162="","NULL",buildings!BT162)</f>
        <v>33798</v>
      </c>
      <c r="BU162" t="str">
        <f>IF(buildings!BU162="","NULL",buildings!BU162)</f>
        <v>NULL</v>
      </c>
      <c r="BV162" t="str">
        <f>IF(buildings!BV162="","NULL",buildings!BV162)</f>
        <v>NULL</v>
      </c>
      <c r="BW162" t="str">
        <f>IF(buildings!BW162="","NULL",buildings!BW162)</f>
        <v>R32JPN</v>
      </c>
      <c r="BX162" t="str">
        <f>IF(buildings!BX162="","NULL",buildings!BX162)</f>
        <v>R5.2OECD</v>
      </c>
      <c r="BY162" t="str">
        <f>IF(buildings!BY162="","NULL",buildings!BY162)</f>
        <v>R_SFH_detached</v>
      </c>
      <c r="BZ162" t="str">
        <f>IF(buildings!BZ162="","NULL",buildings!BZ162)</f>
        <v>T_traditional</v>
      </c>
      <c r="CA162" t="str">
        <f>IF(buildings!CA162="","NULL",buildings!CA162)</f>
        <v>Standard</v>
      </c>
      <c r="CB162" t="str">
        <f>IF(buildings!CB162="","NULL",buildings!CB162)</f>
        <v>modeled/hypothetical/regulations</v>
      </c>
      <c r="CC162" t="str">
        <f>IF(buildings!CC162="","NULL",buildings!CC162)</f>
        <v>RS</v>
      </c>
      <c r="CD162" t="str">
        <f>IF(buildings!CD162="","NULL",buildings!CD162)</f>
        <v>T</v>
      </c>
      <c r="CE162" t="str">
        <f>IF(buildings!CE162="","NULL",buildings!CE162)</f>
        <v>OECD_JPN</v>
      </c>
    </row>
    <row r="163" spans="1:83">
      <c r="A163">
        <f>IF(buildings!A163="","NA",buildings!A163)</f>
        <v>161</v>
      </c>
      <c r="B163" t="str">
        <f>IF(buildings!B163="","NA",buildings!B163)</f>
        <v>Japan</v>
      </c>
      <c r="C163" t="str">
        <f>IF(buildings!C163="","NA",buildings!C163)</f>
        <v>NA</v>
      </c>
      <c r="D163" t="str">
        <f>IF(buildings!D163="","NA",buildings!D163)</f>
        <v>NA</v>
      </c>
      <c r="E163">
        <f>IF(buildings!E163="","NA",buildings!E163)</f>
        <v>1949</v>
      </c>
      <c r="F163">
        <f>IF(buildings!F163="","NA",buildings!F163)</f>
        <v>49</v>
      </c>
      <c r="G163" t="str">
        <f>IF(buildings!G163="","NA",buildings!G163)</f>
        <v>NA</v>
      </c>
      <c r="H163">
        <f>IF(buildings!H163="","NA",buildings!H163)</f>
        <v>2</v>
      </c>
      <c r="I163" t="str">
        <f>IF(buildings!I163="","NA",buildings!I163)</f>
        <v>NA</v>
      </c>
      <c r="J163">
        <f>IF(buildings!J163="","NA",buildings!J163)</f>
        <v>18</v>
      </c>
      <c r="K163" t="str">
        <f>IF(buildings!K163="","NA",buildings!K163)</f>
        <v>NA</v>
      </c>
      <c r="L163" t="str">
        <f>IF(buildings!L163="","NA",buildings!L163)</f>
        <v>NA</v>
      </c>
      <c r="M163">
        <f>IF(buildings!M163="","NA",buildings!M163)</f>
        <v>1256</v>
      </c>
      <c r="N163" t="str">
        <f>IF(buildings!N163="","NA",buildings!N163)</f>
        <v>NA</v>
      </c>
      <c r="O163">
        <f>IF(buildings!O163="","NA",buildings!O163)</f>
        <v>181</v>
      </c>
      <c r="P163" t="str">
        <f>IF(buildings!P163="","NA",buildings!P163)</f>
        <v>NA</v>
      </c>
      <c r="Q163">
        <f>IF(buildings!Q163="","NA",buildings!Q163)</f>
        <v>22</v>
      </c>
      <c r="R163" t="str">
        <f>IF(buildings!R163="","NA",buildings!R163)</f>
        <v>NA</v>
      </c>
      <c r="S163" t="str">
        <f>IF(buildings!S163="","NA",buildings!S163)</f>
        <v>NA</v>
      </c>
      <c r="T163" t="str">
        <f>IF(buildings!T163="","NA",buildings!T163)</f>
        <v>NA</v>
      </c>
      <c r="U163" t="str">
        <f>IF(buildings!U163="","NA",buildings!U163)</f>
        <v>NA</v>
      </c>
      <c r="V163" t="str">
        <f>IF(buildings!V163="","NA",buildings!V163)</f>
        <v>NA</v>
      </c>
      <c r="W163" t="str">
        <f>IF(buildings!W163="","NA",buildings!W163)</f>
        <v>NA</v>
      </c>
      <c r="X163" t="str">
        <f>IF(buildings!X163="","NA",buildings!X163)</f>
        <v>NA</v>
      </c>
      <c r="Y163" t="str">
        <f>IF(buildings!Y163="","NA",buildings!Y163)</f>
        <v>NA</v>
      </c>
      <c r="Z163" t="str">
        <f>IF(buildings!Z163="","NA",buildings!Z163)</f>
        <v>NA</v>
      </c>
      <c r="AA163">
        <f>IF(buildings!AA163="","NA",buildings!AA163)</f>
        <v>4</v>
      </c>
      <c r="AB163">
        <f>IF(buildings!AB163="","NA",buildings!AB163)</f>
        <v>2</v>
      </c>
      <c r="AC163" t="str">
        <f>IF(buildings!AC163="","NA",buildings!AC163)</f>
        <v>NA</v>
      </c>
      <c r="AD163" t="str">
        <f>IF(buildings!AD163="","NA",buildings!AD163)</f>
        <v>NA</v>
      </c>
      <c r="AE163" t="str">
        <f>IF(buildings!AE163="","NA",buildings!AE163)</f>
        <v>NA</v>
      </c>
      <c r="AF163" t="str">
        <f>IF(buildings!AF163="","NA",buildings!AF163)</f>
        <v>NA</v>
      </c>
      <c r="AG163" t="str">
        <f>IF(buildings!AG163="","NA",buildings!AG163)</f>
        <v>NA</v>
      </c>
      <c r="AH163" t="str">
        <f>IF(buildings!AH163="","NA",buildings!AH163)</f>
        <v>NA</v>
      </c>
      <c r="AI163" t="str">
        <f>IF(buildings!AI163="","NA",buildings!AI163)</f>
        <v>NA</v>
      </c>
      <c r="AJ163" t="str">
        <f>IF(buildings!AJ163="","NA",buildings!AJ163)</f>
        <v>NA</v>
      </c>
      <c r="AK163">
        <f>IF(buildings!AK163="","NA",buildings!AK163)</f>
        <v>7.3</v>
      </c>
      <c r="AL163" t="str">
        <f>IF(buildings!AL163="","NA",buildings!AL163)</f>
        <v>RC (reinforced concrete-based) building</v>
      </c>
      <c r="AM163" t="str">
        <f>IF(buildings!AM163="","NA",buildings!AM163)</f>
        <v>NA</v>
      </c>
      <c r="AN163" t="str">
        <f>IF(buildings!AN163="","NA",buildings!AN163)</f>
        <v>residential, commercial, public</v>
      </c>
      <c r="AO163" t="str">
        <f>IF(buildings!AO163="","NA",buildings!AO163)</f>
        <v>MFH</v>
      </c>
      <c r="AP163" t="str">
        <f>IF(buildings!AP163="","NA",buildings!AP163)</f>
        <v>NULL</v>
      </c>
      <c r="AQ163" t="str">
        <f>IF(buildings!AQ163="","NA",buildings!AQ163)</f>
        <v>NA</v>
      </c>
      <c r="AR163" t="str">
        <f>IF(buildings!AR163="","NA",buildings!AR163)</f>
        <v>NA</v>
      </c>
      <c r="AS163" t="str">
        <f>IF(buildings!AS163="","NA",buildings!AS163)</f>
        <v>Tanikawa, Hiroki; Hashimoto, Seiji</v>
      </c>
      <c r="AT163">
        <f>IF(buildings!AT163="","NA",buildings!AT163)</f>
        <v>2009</v>
      </c>
      <c r="AU163" t="str">
        <f>IF(buildings!AU163="","NA",buildings!AU163)</f>
        <v>Urban stock over time: spatial material stock analysis using 4d-GIS</v>
      </c>
      <c r="AV163" t="str">
        <f>IF(buildings!AV163="","NA",buildings!AV163)</f>
        <v>Building Research &amp; Information</v>
      </c>
      <c r="AW163" t="str">
        <f>IF(buildings!AW163="","NA",buildings!AW163)</f>
        <v>Copyright Elsevier</v>
      </c>
      <c r="AX163" t="str">
        <f>IF(buildings!AX163="","NA",buildings!AX163)</f>
        <v>10.1080/09613210903169394</v>
      </c>
      <c r="AY163" t="str">
        <f>IF(buildings!AY163="","NA",buildings!AY163)</f>
        <v>https://doi.org/10.1080/09613210903169394</v>
      </c>
      <c r="AZ163" t="str">
        <f>IF(buildings!AZ163="","NULL",buildings!AZ163)</f>
        <v>NULL</v>
      </c>
      <c r="BA163" t="str">
        <f>IF(buildings!BA163="","NULL",buildings!BA163)</f>
        <v>NULL</v>
      </c>
      <c r="BB163" t="str">
        <f>IF(buildings!BB163="","NULL",buildings!BB163)</f>
        <v>NULL</v>
      </c>
      <c r="BC163" t="str">
        <f>IF(buildings!BC163="","NULL",buildings!BC163)</f>
        <v>Table 2a. Detailed constructionmaterial intensity of buildings, Japan. Surface and subsurface are taken into account.</v>
      </c>
      <c r="BD163" t="str">
        <f>IF(buildings!BD163="","NULL",buildings!BD163)</f>
        <v>Heating Degree Days: Pre-1949, Data: https://www.kapsarc.org/research/projects/global-degree-days-database/ - sheet 'T2m.hdd.18C' and divided by four to obtain daily values. Cooling Degree Days: Pre-1949,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 1949, Data: https://esa.un.org/unpd/wup/Download, Urbanization_rate_2018.xls. Human Development Index: Not collected.</v>
      </c>
      <c r="BE163" t="str">
        <f>IF(buildings!BE163="","NULL",buildings!BE163)</f>
        <v>Heeren and Fishman</v>
      </c>
      <c r="BF163" t="str">
        <f>IF(buildings!BF163="","NULL",buildings!BF163)</f>
        <v>East_Asia</v>
      </c>
      <c r="BG163" t="str">
        <f>IF(buildings!BG163="","NULL",buildings!BG163)</f>
        <v>Cfa</v>
      </c>
      <c r="BH163">
        <f>IF(buildings!BH163="","NULL",buildings!BH163)</f>
        <v>3969</v>
      </c>
      <c r="BI163" t="str">
        <f>IF(buildings!BI163="","NULL",buildings!BI163)</f>
        <v>NA</v>
      </c>
      <c r="BJ163">
        <f>IF(buildings!BJ163="","NULL",buildings!BJ163)</f>
        <v>2017.3125</v>
      </c>
      <c r="BK163" t="str">
        <f>IF(buildings!BK163="","NULL",buildings!BK163)</f>
        <v>NA</v>
      </c>
      <c r="BL163">
        <f>IF(buildings!BL163="","NULL",buildings!BL163)</f>
        <v>653.51250000000005</v>
      </c>
      <c r="BM163">
        <f>IF(buildings!BM163="","NULL",buildings!BM163)</f>
        <v>364485</v>
      </c>
      <c r="BN163" t="str">
        <f>IF(buildings!BN163="","NULL",buildings!BN163)</f>
        <v>NA</v>
      </c>
      <c r="BO163" t="str">
        <f>IF(buildings!BO163="","NULL",buildings!BO163)</f>
        <v>Pre-1949</v>
      </c>
      <c r="BP163">
        <f>IF(buildings!BP163="","NULL",buildings!BP163)</f>
        <v>81971</v>
      </c>
      <c r="BQ163" t="str">
        <f>IF(buildings!BQ163="","NULL",buildings!BQ163)</f>
        <v>NA</v>
      </c>
      <c r="BR163">
        <f>IF(buildings!BR163="","NULL",buildings!BR163)</f>
        <v>0.53400000000000003</v>
      </c>
      <c r="BS163" t="str">
        <f>IF(buildings!BS163="","NULL",buildings!BS163)</f>
        <v>NA</v>
      </c>
      <c r="BT163">
        <f>IF(buildings!BT163="","NULL",buildings!BT163)</f>
        <v>2363</v>
      </c>
      <c r="BU163" t="str">
        <f>IF(buildings!BU163="","NULL",buildings!BU163)</f>
        <v>NULL</v>
      </c>
      <c r="BV163" t="str">
        <f>IF(buildings!BV163="","NULL",buildings!BV163)</f>
        <v>NULL</v>
      </c>
      <c r="BW163" t="str">
        <f>IF(buildings!BW163="","NULL",buildings!BW163)</f>
        <v>R32JPN</v>
      </c>
      <c r="BX163" t="str">
        <f>IF(buildings!BX163="","NULL",buildings!BX163)</f>
        <v>R5.2OECD</v>
      </c>
      <c r="BY163" t="str">
        <f>IF(buildings!BY163="","NULL",buildings!BY163)</f>
        <v>R_MFH_high</v>
      </c>
      <c r="BZ163" t="str">
        <f>IF(buildings!BZ163="","NULL",buildings!BZ163)</f>
        <v>RC_concretefloor</v>
      </c>
      <c r="CA163" t="str">
        <f>IF(buildings!CA163="","NULL",buildings!CA163)</f>
        <v>Standard</v>
      </c>
      <c r="CB163" t="str">
        <f>IF(buildings!CB163="","NULL",buildings!CB163)</f>
        <v>modeled/hypothetical/regulations</v>
      </c>
      <c r="CC163" t="str">
        <f>IF(buildings!CC163="","NULL",buildings!CC163)</f>
        <v>RM</v>
      </c>
      <c r="CD163" t="str">
        <f>IF(buildings!CD163="","NULL",buildings!CD163)</f>
        <v>C</v>
      </c>
      <c r="CE163" t="str">
        <f>IF(buildings!CE163="","NULL",buildings!CE163)</f>
        <v>OECD_JPN</v>
      </c>
    </row>
    <row r="164" spans="1:83">
      <c r="A164">
        <f>IF(buildings!A164="","NA",buildings!A164)</f>
        <v>162</v>
      </c>
      <c r="B164" t="str">
        <f>IF(buildings!B164="","NA",buildings!B164)</f>
        <v>Japan</v>
      </c>
      <c r="C164" t="str">
        <f>IF(buildings!C164="","NA",buildings!C164)</f>
        <v>NA</v>
      </c>
      <c r="D164">
        <f>IF(buildings!D164="","NA",buildings!D164)</f>
        <v>1950</v>
      </c>
      <c r="E164">
        <f>IF(buildings!E164="","NA",buildings!E164)</f>
        <v>1958</v>
      </c>
      <c r="F164">
        <f>IF(buildings!F164="","NA",buildings!F164)</f>
        <v>56</v>
      </c>
      <c r="G164" t="str">
        <f>IF(buildings!G164="","NA",buildings!G164)</f>
        <v>NA</v>
      </c>
      <c r="H164">
        <f>IF(buildings!H164="","NA",buildings!H164)</f>
        <v>2</v>
      </c>
      <c r="I164" t="str">
        <f>IF(buildings!I164="","NA",buildings!I164)</f>
        <v>NA</v>
      </c>
      <c r="J164">
        <f>IF(buildings!J164="","NA",buildings!J164)</f>
        <v>18</v>
      </c>
      <c r="K164" t="str">
        <f>IF(buildings!K164="","NA",buildings!K164)</f>
        <v>NA</v>
      </c>
      <c r="L164" t="str">
        <f>IF(buildings!L164="","NA",buildings!L164)</f>
        <v>NA</v>
      </c>
      <c r="M164">
        <f>IF(buildings!M164="","NA",buildings!M164)</f>
        <v>1717</v>
      </c>
      <c r="N164" t="str">
        <f>IF(buildings!N164="","NA",buildings!N164)</f>
        <v>NA</v>
      </c>
      <c r="O164">
        <f>IF(buildings!O164="","NA",buildings!O164)</f>
        <v>198</v>
      </c>
      <c r="P164" t="str">
        <f>IF(buildings!P164="","NA",buildings!P164)</f>
        <v>NA</v>
      </c>
      <c r="Q164">
        <f>IF(buildings!Q164="","NA",buildings!Q164)</f>
        <v>22</v>
      </c>
      <c r="R164" t="str">
        <f>IF(buildings!R164="","NA",buildings!R164)</f>
        <v>NA</v>
      </c>
      <c r="S164" t="str">
        <f>IF(buildings!S164="","NA",buildings!S164)</f>
        <v>NA</v>
      </c>
      <c r="T164" t="str">
        <f>IF(buildings!T164="","NA",buildings!T164)</f>
        <v>NA</v>
      </c>
      <c r="U164" t="str">
        <f>IF(buildings!U164="","NA",buildings!U164)</f>
        <v>NA</v>
      </c>
      <c r="V164" t="str">
        <f>IF(buildings!V164="","NA",buildings!V164)</f>
        <v>NA</v>
      </c>
      <c r="W164" t="str">
        <f>IF(buildings!W164="","NA",buildings!W164)</f>
        <v>NA</v>
      </c>
      <c r="X164" t="str">
        <f>IF(buildings!X164="","NA",buildings!X164)</f>
        <v>NA</v>
      </c>
      <c r="Y164" t="str">
        <f>IF(buildings!Y164="","NA",buildings!Y164)</f>
        <v>NA</v>
      </c>
      <c r="Z164" t="str">
        <f>IF(buildings!Z164="","NA",buildings!Z164)</f>
        <v>NA</v>
      </c>
      <c r="AA164">
        <f>IF(buildings!AA164="","NA",buildings!AA164)</f>
        <v>4</v>
      </c>
      <c r="AB164">
        <f>IF(buildings!AB164="","NA",buildings!AB164)</f>
        <v>2</v>
      </c>
      <c r="AC164" t="str">
        <f>IF(buildings!AC164="","NA",buildings!AC164)</f>
        <v>NA</v>
      </c>
      <c r="AD164" t="str">
        <f>IF(buildings!AD164="","NA",buildings!AD164)</f>
        <v>NA</v>
      </c>
      <c r="AE164" t="str">
        <f>IF(buildings!AE164="","NA",buildings!AE164)</f>
        <v>NA</v>
      </c>
      <c r="AF164" t="str">
        <f>IF(buildings!AF164="","NA",buildings!AF164)</f>
        <v>NA</v>
      </c>
      <c r="AG164" t="str">
        <f>IF(buildings!AG164="","NA",buildings!AG164)</f>
        <v>NA</v>
      </c>
      <c r="AH164" t="str">
        <f>IF(buildings!AH164="","NA",buildings!AH164)</f>
        <v>NA</v>
      </c>
      <c r="AI164" t="str">
        <f>IF(buildings!AI164="","NA",buildings!AI164)</f>
        <v>NA</v>
      </c>
      <c r="AJ164" t="str">
        <f>IF(buildings!AJ164="","NA",buildings!AJ164)</f>
        <v>NA</v>
      </c>
      <c r="AK164">
        <f>IF(buildings!AK164="","NA",buildings!AK164)</f>
        <v>7.3</v>
      </c>
      <c r="AL164" t="str">
        <f>IF(buildings!AL164="","NA",buildings!AL164)</f>
        <v>RC (reinforced concrete-based) building</v>
      </c>
      <c r="AM164" t="str">
        <f>IF(buildings!AM164="","NA",buildings!AM164)</f>
        <v>NA</v>
      </c>
      <c r="AN164" t="str">
        <f>IF(buildings!AN164="","NA",buildings!AN164)</f>
        <v>residential, commercial, public</v>
      </c>
      <c r="AO164" t="str">
        <f>IF(buildings!AO164="","NA",buildings!AO164)</f>
        <v>MFH</v>
      </c>
      <c r="AP164" t="str">
        <f>IF(buildings!AP164="","NA",buildings!AP164)</f>
        <v>NULL</v>
      </c>
      <c r="AQ164" t="str">
        <f>IF(buildings!AQ164="","NA",buildings!AQ164)</f>
        <v>NA</v>
      </c>
      <c r="AR164" t="str">
        <f>IF(buildings!AR164="","NA",buildings!AR164)</f>
        <v>NA</v>
      </c>
      <c r="AS164" t="str">
        <f>IF(buildings!AS164="","NA",buildings!AS164)</f>
        <v>Tanikawa, Hiroki; Hashimoto, Seiji</v>
      </c>
      <c r="AT164">
        <f>IF(buildings!AT164="","NA",buildings!AT164)</f>
        <v>2009</v>
      </c>
      <c r="AU164" t="str">
        <f>IF(buildings!AU164="","NA",buildings!AU164)</f>
        <v>Urban stock over time: spatial material stock analysis using 4d-GIS</v>
      </c>
      <c r="AV164" t="str">
        <f>IF(buildings!AV164="","NA",buildings!AV164)</f>
        <v>Building Research &amp; Information</v>
      </c>
      <c r="AW164" t="str">
        <f>IF(buildings!AW164="","NA",buildings!AW164)</f>
        <v>Copyright Elsevier</v>
      </c>
      <c r="AX164" t="str">
        <f>IF(buildings!AX164="","NA",buildings!AX164)</f>
        <v>10.1080/09613210903169394</v>
      </c>
      <c r="AY164" t="str">
        <f>IF(buildings!AY164="","NA",buildings!AY164)</f>
        <v>https://doi.org/10.1080/09613210903169394</v>
      </c>
      <c r="AZ164" t="str">
        <f>IF(buildings!AZ164="","NULL",buildings!AZ164)</f>
        <v>NULL</v>
      </c>
      <c r="BA164" t="str">
        <f>IF(buildings!BA164="","NULL",buildings!BA164)</f>
        <v>NULL</v>
      </c>
      <c r="BB164" t="str">
        <f>IF(buildings!BB164="","NULL",buildings!BB164)</f>
        <v>NULL</v>
      </c>
      <c r="BC164" t="str">
        <f>IF(buildings!BC164="","NULL",buildings!BC164)</f>
        <v>Table 2a. Detailed constructionmaterial intensity of buildings, Japan. Surface and subsurface are taken into account.</v>
      </c>
      <c r="BD164" t="str">
        <f>IF(buildings!BD164="","NULL",buildings!BD164)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164" t="str">
        <f>IF(buildings!BE164="","NULL",buildings!BE164)</f>
        <v>Heeren and Fishman</v>
      </c>
      <c r="BF164" t="str">
        <f>IF(buildings!BF164="","NULL",buildings!BF164)</f>
        <v>East_Asia</v>
      </c>
      <c r="BG164" t="str">
        <f>IF(buildings!BG164="","NULL",buildings!BG164)</f>
        <v>Cfa</v>
      </c>
      <c r="BH164">
        <f>IF(buildings!BH164="","NULL",buildings!BH164)</f>
        <v>3969</v>
      </c>
      <c r="BI164">
        <f>IF(buildings!BI164="","NULL",buildings!BI164)</f>
        <v>2026.3249499999999</v>
      </c>
      <c r="BJ164">
        <f>IF(buildings!BJ164="","NULL",buildings!BJ164)</f>
        <v>2061.6001000000001</v>
      </c>
      <c r="BK164">
        <f>IF(buildings!BK164="","NULL",buildings!BK164)</f>
        <v>662.12750000000005</v>
      </c>
      <c r="BL164">
        <f>IF(buildings!BL164="","NULL",buildings!BL164)</f>
        <v>600.90252499999997</v>
      </c>
      <c r="BM164">
        <f>IF(buildings!BM164="","NULL",buildings!BM164)</f>
        <v>364485</v>
      </c>
      <c r="BN164">
        <f>IF(buildings!BN164="","NULL",buildings!BN164)</f>
        <v>83805</v>
      </c>
      <c r="BO164" t="str">
        <f>IF(buildings!BO164="","NULL",buildings!BO164)</f>
        <v>NA</v>
      </c>
      <c r="BP164">
        <f>IF(buildings!BP164="","NULL",buildings!BP164)</f>
        <v>92389</v>
      </c>
      <c r="BQ164">
        <f>IF(buildings!BQ164="","NULL",buildings!BQ164)</f>
        <v>0.53400000000000003</v>
      </c>
      <c r="BR164">
        <f>IF(buildings!BR164="","NULL",buildings!BR164)</f>
        <v>0.63300000000000001</v>
      </c>
      <c r="BS164">
        <f>IF(buildings!BS164="","NULL",buildings!BS164)</f>
        <v>2519</v>
      </c>
      <c r="BT164">
        <f>IF(buildings!BT164="","NULL",buildings!BT164)</f>
        <v>4324</v>
      </c>
      <c r="BU164" t="str">
        <f>IF(buildings!BU164="","NULL",buildings!BU164)</f>
        <v>NULL</v>
      </c>
      <c r="BV164" t="str">
        <f>IF(buildings!BV164="","NULL",buildings!BV164)</f>
        <v>NULL</v>
      </c>
      <c r="BW164" t="str">
        <f>IF(buildings!BW164="","NULL",buildings!BW164)</f>
        <v>R32JPN</v>
      </c>
      <c r="BX164" t="str">
        <f>IF(buildings!BX164="","NULL",buildings!BX164)</f>
        <v>R5.2OECD</v>
      </c>
      <c r="BY164" t="str">
        <f>IF(buildings!BY164="","NULL",buildings!BY164)</f>
        <v>R_MFH_high</v>
      </c>
      <c r="BZ164" t="str">
        <f>IF(buildings!BZ164="","NULL",buildings!BZ164)</f>
        <v>RC_concretefloor</v>
      </c>
      <c r="CA164" t="str">
        <f>IF(buildings!CA164="","NULL",buildings!CA164)</f>
        <v>Standard</v>
      </c>
      <c r="CB164" t="str">
        <f>IF(buildings!CB164="","NULL",buildings!CB164)</f>
        <v>modeled/hypothetical/regulations</v>
      </c>
      <c r="CC164" t="str">
        <f>IF(buildings!CC164="","NULL",buildings!CC164)</f>
        <v>RM</v>
      </c>
      <c r="CD164" t="str">
        <f>IF(buildings!CD164="","NULL",buildings!CD164)</f>
        <v>C</v>
      </c>
      <c r="CE164" t="str">
        <f>IF(buildings!CE164="","NULL",buildings!CE164)</f>
        <v>OECD_JPN</v>
      </c>
    </row>
    <row r="165" spans="1:83">
      <c r="A165">
        <f>IF(buildings!A165="","NA",buildings!A165)</f>
        <v>163</v>
      </c>
      <c r="B165" t="str">
        <f>IF(buildings!B165="","NA",buildings!B165)</f>
        <v>Japan</v>
      </c>
      <c r="C165" t="str">
        <f>IF(buildings!C165="","NA",buildings!C165)</f>
        <v>NA</v>
      </c>
      <c r="D165">
        <f>IF(buildings!D165="","NA",buildings!D165)</f>
        <v>1959</v>
      </c>
      <c r="E165">
        <f>IF(buildings!E165="","NA",buildings!E165)</f>
        <v>1980</v>
      </c>
      <c r="F165">
        <f>IF(buildings!F165="","NA",buildings!F165)</f>
        <v>57</v>
      </c>
      <c r="G165" t="str">
        <f>IF(buildings!G165="","NA",buildings!G165)</f>
        <v>NA</v>
      </c>
      <c r="H165">
        <f>IF(buildings!H165="","NA",buildings!H165)</f>
        <v>2</v>
      </c>
      <c r="I165" t="str">
        <f>IF(buildings!I165="","NA",buildings!I165)</f>
        <v>NA</v>
      </c>
      <c r="J165">
        <f>IF(buildings!J165="","NA",buildings!J165)</f>
        <v>18</v>
      </c>
      <c r="K165" t="str">
        <f>IF(buildings!K165="","NA",buildings!K165)</f>
        <v>NA</v>
      </c>
      <c r="L165" t="str">
        <f>IF(buildings!L165="","NA",buildings!L165)</f>
        <v>NA</v>
      </c>
      <c r="M165">
        <f>IF(buildings!M165="","NA",buildings!M165)</f>
        <v>1717</v>
      </c>
      <c r="N165" t="str">
        <f>IF(buildings!N165="","NA",buildings!N165)</f>
        <v>NA</v>
      </c>
      <c r="O165">
        <f>IF(buildings!O165="","NA",buildings!O165)</f>
        <v>198</v>
      </c>
      <c r="P165" t="str">
        <f>IF(buildings!P165="","NA",buildings!P165)</f>
        <v>NA</v>
      </c>
      <c r="Q165">
        <f>IF(buildings!Q165="","NA",buildings!Q165)</f>
        <v>22</v>
      </c>
      <c r="R165" t="str">
        <f>IF(buildings!R165="","NA",buildings!R165)</f>
        <v>NA</v>
      </c>
      <c r="S165" t="str">
        <f>IF(buildings!S165="","NA",buildings!S165)</f>
        <v>NA</v>
      </c>
      <c r="T165" t="str">
        <f>IF(buildings!T165="","NA",buildings!T165)</f>
        <v>NA</v>
      </c>
      <c r="U165" t="str">
        <f>IF(buildings!U165="","NA",buildings!U165)</f>
        <v>NA</v>
      </c>
      <c r="V165" t="str">
        <f>IF(buildings!V165="","NA",buildings!V165)</f>
        <v>NA</v>
      </c>
      <c r="W165" t="str">
        <f>IF(buildings!W165="","NA",buildings!W165)</f>
        <v>NA</v>
      </c>
      <c r="X165" t="str">
        <f>IF(buildings!X165="","NA",buildings!X165)</f>
        <v>NA</v>
      </c>
      <c r="Y165" t="str">
        <f>IF(buildings!Y165="","NA",buildings!Y165)</f>
        <v>NA</v>
      </c>
      <c r="Z165" t="str">
        <f>IF(buildings!Z165="","NA",buildings!Z165)</f>
        <v>NA</v>
      </c>
      <c r="AA165">
        <f>IF(buildings!AA165="","NA",buildings!AA165)</f>
        <v>4</v>
      </c>
      <c r="AB165">
        <f>IF(buildings!AB165="","NA",buildings!AB165)</f>
        <v>2</v>
      </c>
      <c r="AC165" t="str">
        <f>IF(buildings!AC165="","NA",buildings!AC165)</f>
        <v>NA</v>
      </c>
      <c r="AD165" t="str">
        <f>IF(buildings!AD165="","NA",buildings!AD165)</f>
        <v>NA</v>
      </c>
      <c r="AE165" t="str">
        <f>IF(buildings!AE165="","NA",buildings!AE165)</f>
        <v>NA</v>
      </c>
      <c r="AF165" t="str">
        <f>IF(buildings!AF165="","NA",buildings!AF165)</f>
        <v>NA</v>
      </c>
      <c r="AG165" t="str">
        <f>IF(buildings!AG165="","NA",buildings!AG165)</f>
        <v>NA</v>
      </c>
      <c r="AH165" t="str">
        <f>IF(buildings!AH165="","NA",buildings!AH165)</f>
        <v>NA</v>
      </c>
      <c r="AI165" t="str">
        <f>IF(buildings!AI165="","NA",buildings!AI165)</f>
        <v>NA</v>
      </c>
      <c r="AJ165" t="str">
        <f>IF(buildings!AJ165="","NA",buildings!AJ165)</f>
        <v>NA</v>
      </c>
      <c r="AK165">
        <f>IF(buildings!AK165="","NA",buildings!AK165)</f>
        <v>7.3</v>
      </c>
      <c r="AL165" t="str">
        <f>IF(buildings!AL165="","NA",buildings!AL165)</f>
        <v>RC (reinforced concrete-based) building</v>
      </c>
      <c r="AM165" t="str">
        <f>IF(buildings!AM165="","NA",buildings!AM165)</f>
        <v>NA</v>
      </c>
      <c r="AN165" t="str">
        <f>IF(buildings!AN165="","NA",buildings!AN165)</f>
        <v>residential, commercial, public</v>
      </c>
      <c r="AO165" t="str">
        <f>IF(buildings!AO165="","NA",buildings!AO165)</f>
        <v>MFH</v>
      </c>
      <c r="AP165" t="str">
        <f>IF(buildings!AP165="","NA",buildings!AP165)</f>
        <v>NULL</v>
      </c>
      <c r="AQ165" t="str">
        <f>IF(buildings!AQ165="","NA",buildings!AQ165)</f>
        <v>NA</v>
      </c>
      <c r="AR165" t="str">
        <f>IF(buildings!AR165="","NA",buildings!AR165)</f>
        <v>NA</v>
      </c>
      <c r="AS165" t="str">
        <f>IF(buildings!AS165="","NA",buildings!AS165)</f>
        <v>Tanikawa, Hiroki; Hashimoto, Seiji</v>
      </c>
      <c r="AT165">
        <f>IF(buildings!AT165="","NA",buildings!AT165)</f>
        <v>2009</v>
      </c>
      <c r="AU165" t="str">
        <f>IF(buildings!AU165="","NA",buildings!AU165)</f>
        <v>Urban stock over time: spatial material stock analysis using 4d-GIS</v>
      </c>
      <c r="AV165" t="str">
        <f>IF(buildings!AV165="","NA",buildings!AV165)</f>
        <v>Building Research &amp; Information</v>
      </c>
      <c r="AW165" t="str">
        <f>IF(buildings!AW165="","NA",buildings!AW165)</f>
        <v>Copyright Elsevier</v>
      </c>
      <c r="AX165" t="str">
        <f>IF(buildings!AX165="","NA",buildings!AX165)</f>
        <v>10.1080/09613210903169394</v>
      </c>
      <c r="AY165" t="str">
        <f>IF(buildings!AY165="","NA",buildings!AY165)</f>
        <v>https://doi.org/10.1080/09613210903169394</v>
      </c>
      <c r="AZ165" t="str">
        <f>IF(buildings!AZ165="","NULL",buildings!AZ165)</f>
        <v>NULL</v>
      </c>
      <c r="BA165" t="str">
        <f>IF(buildings!BA165="","NULL",buildings!BA165)</f>
        <v>NULL</v>
      </c>
      <c r="BB165" t="str">
        <f>IF(buildings!BB165="","NULL",buildings!BB165)</f>
        <v>NULL</v>
      </c>
      <c r="BC165" t="str">
        <f>IF(buildings!BC165="","NULL",buildings!BC165)</f>
        <v>Table 2a. Detailed constructionmaterial intensity of buildings, Japan. Surface and subsurface are taken into account.</v>
      </c>
      <c r="BD165" t="str">
        <f>IF(buildings!BD165="","NULL",buildings!BD165)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165" t="str">
        <f>IF(buildings!BE165="","NULL",buildings!BE165)</f>
        <v>Heeren and Fishman</v>
      </c>
      <c r="BF165" t="str">
        <f>IF(buildings!BF165="","NULL",buildings!BF165)</f>
        <v>East_Asia</v>
      </c>
      <c r="BG165" t="str">
        <f>IF(buildings!BG165="","NULL",buildings!BG165)</f>
        <v>Cfa</v>
      </c>
      <c r="BH165">
        <f>IF(buildings!BH165="","NULL",buildings!BH165)</f>
        <v>3969</v>
      </c>
      <c r="BI165">
        <f>IF(buildings!BI165="","NULL",buildings!BI165)</f>
        <v>1938.385</v>
      </c>
      <c r="BJ165">
        <f>IF(buildings!BJ165="","NULL",buildings!BJ165)</f>
        <v>2262.1174249999999</v>
      </c>
      <c r="BK165">
        <f>IF(buildings!BK165="","NULL",buildings!BK165)</f>
        <v>631.95000000000005</v>
      </c>
      <c r="BL165">
        <f>IF(buildings!BL165="","NULL",buildings!BL165)</f>
        <v>552.41497500000003</v>
      </c>
      <c r="BM165">
        <f>IF(buildings!BM165="","NULL",buildings!BM165)</f>
        <v>364485</v>
      </c>
      <c r="BN165">
        <f>IF(buildings!BN165="","NULL",buildings!BN165)</f>
        <v>93297</v>
      </c>
      <c r="BO165" t="str">
        <f>IF(buildings!BO165="","NULL",buildings!BO165)</f>
        <v>NA</v>
      </c>
      <c r="BP165">
        <f>IF(buildings!BP165="","NULL",buildings!BP165)</f>
        <v>116807</v>
      </c>
      <c r="BQ165">
        <f>IF(buildings!BQ165="","NULL",buildings!BQ165)</f>
        <v>0.63300000000000001</v>
      </c>
      <c r="BR165">
        <f>IF(buildings!BR165="","NULL",buildings!BR165)</f>
        <v>0.76200000000000001</v>
      </c>
      <c r="BS165">
        <f>IF(buildings!BS165="","NULL",buildings!BS165)</f>
        <v>4652</v>
      </c>
      <c r="BT165">
        <f>IF(buildings!BT165="","NULL",buildings!BT165)</f>
        <v>20408</v>
      </c>
      <c r="BU165" t="str">
        <f>IF(buildings!BU165="","NULL",buildings!BU165)</f>
        <v>NULL</v>
      </c>
      <c r="BV165" t="str">
        <f>IF(buildings!BV165="","NULL",buildings!BV165)</f>
        <v>NULL</v>
      </c>
      <c r="BW165" t="str">
        <f>IF(buildings!BW165="","NULL",buildings!BW165)</f>
        <v>R32JPN</v>
      </c>
      <c r="BX165" t="str">
        <f>IF(buildings!BX165="","NULL",buildings!BX165)</f>
        <v>R5.2OECD</v>
      </c>
      <c r="BY165" t="str">
        <f>IF(buildings!BY165="","NULL",buildings!BY165)</f>
        <v>R_MFH_high</v>
      </c>
      <c r="BZ165" t="str">
        <f>IF(buildings!BZ165="","NULL",buildings!BZ165)</f>
        <v>RC_concretefloor</v>
      </c>
      <c r="CA165" t="str">
        <f>IF(buildings!CA165="","NULL",buildings!CA165)</f>
        <v>Standard</v>
      </c>
      <c r="CB165" t="str">
        <f>IF(buildings!CB165="","NULL",buildings!CB165)</f>
        <v>modeled/hypothetical/regulations</v>
      </c>
      <c r="CC165" t="str">
        <f>IF(buildings!CC165="","NULL",buildings!CC165)</f>
        <v>RM</v>
      </c>
      <c r="CD165" t="str">
        <f>IF(buildings!CD165="","NULL",buildings!CD165)</f>
        <v>C</v>
      </c>
      <c r="CE165" t="str">
        <f>IF(buildings!CE165="","NULL",buildings!CE165)</f>
        <v>OECD_JPN</v>
      </c>
    </row>
    <row r="166" spans="1:83">
      <c r="A166">
        <f>IF(buildings!A166="","NA",buildings!A166)</f>
        <v>164</v>
      </c>
      <c r="B166" t="str">
        <f>IF(buildings!B166="","NA",buildings!B166)</f>
        <v>Japan</v>
      </c>
      <c r="C166" t="str">
        <f>IF(buildings!C166="","NA",buildings!C166)</f>
        <v>NA</v>
      </c>
      <c r="D166">
        <f>IF(buildings!D166="","NA",buildings!D166)</f>
        <v>1981</v>
      </c>
      <c r="E166">
        <f>IF(buildings!E166="","NA",buildings!E166)</f>
        <v>2009</v>
      </c>
      <c r="F166">
        <f>IF(buildings!F166="","NA",buildings!F166)</f>
        <v>59</v>
      </c>
      <c r="G166" t="str">
        <f>IF(buildings!G166="","NA",buildings!G166)</f>
        <v>NA</v>
      </c>
      <c r="H166">
        <f>IF(buildings!H166="","NA",buildings!H166)</f>
        <v>2</v>
      </c>
      <c r="I166" t="str">
        <f>IF(buildings!I166="","NA",buildings!I166)</f>
        <v>NA</v>
      </c>
      <c r="J166">
        <f>IF(buildings!J166="","NA",buildings!J166)</f>
        <v>18</v>
      </c>
      <c r="K166" t="str">
        <f>IF(buildings!K166="","NA",buildings!K166)</f>
        <v>NA</v>
      </c>
      <c r="L166" t="str">
        <f>IF(buildings!L166="","NA",buildings!L166)</f>
        <v>NA</v>
      </c>
      <c r="M166">
        <f>IF(buildings!M166="","NA",buildings!M166)</f>
        <v>1871</v>
      </c>
      <c r="N166" t="str">
        <f>IF(buildings!N166="","NA",buildings!N166)</f>
        <v>NA</v>
      </c>
      <c r="O166">
        <f>IF(buildings!O166="","NA",buildings!O166)</f>
        <v>198</v>
      </c>
      <c r="P166" t="str">
        <f>IF(buildings!P166="","NA",buildings!P166)</f>
        <v>NA</v>
      </c>
      <c r="Q166">
        <f>IF(buildings!Q166="","NA",buildings!Q166)</f>
        <v>22</v>
      </c>
      <c r="R166" t="str">
        <f>IF(buildings!R166="","NA",buildings!R166)</f>
        <v>NA</v>
      </c>
      <c r="S166" t="str">
        <f>IF(buildings!S166="","NA",buildings!S166)</f>
        <v>NA</v>
      </c>
      <c r="T166" t="str">
        <f>IF(buildings!T166="","NA",buildings!T166)</f>
        <v>NA</v>
      </c>
      <c r="U166" t="str">
        <f>IF(buildings!U166="","NA",buildings!U166)</f>
        <v>NA</v>
      </c>
      <c r="V166" t="str">
        <f>IF(buildings!V166="","NA",buildings!V166)</f>
        <v>NA</v>
      </c>
      <c r="W166" t="str">
        <f>IF(buildings!W166="","NA",buildings!W166)</f>
        <v>NA</v>
      </c>
      <c r="X166" t="str">
        <f>IF(buildings!X166="","NA",buildings!X166)</f>
        <v>NA</v>
      </c>
      <c r="Y166" t="str">
        <f>IF(buildings!Y166="","NA",buildings!Y166)</f>
        <v>NA</v>
      </c>
      <c r="Z166" t="str">
        <f>IF(buildings!Z166="","NA",buildings!Z166)</f>
        <v>NA</v>
      </c>
      <c r="AA166">
        <f>IF(buildings!AA166="","NA",buildings!AA166)</f>
        <v>4</v>
      </c>
      <c r="AB166">
        <f>IF(buildings!AB166="","NA",buildings!AB166)</f>
        <v>2</v>
      </c>
      <c r="AC166" t="str">
        <f>IF(buildings!AC166="","NA",buildings!AC166)</f>
        <v>NA</v>
      </c>
      <c r="AD166" t="str">
        <f>IF(buildings!AD166="","NA",buildings!AD166)</f>
        <v>NA</v>
      </c>
      <c r="AE166" t="str">
        <f>IF(buildings!AE166="","NA",buildings!AE166)</f>
        <v>NA</v>
      </c>
      <c r="AF166" t="str">
        <f>IF(buildings!AF166="","NA",buildings!AF166)</f>
        <v>NA</v>
      </c>
      <c r="AG166" t="str">
        <f>IF(buildings!AG166="","NA",buildings!AG166)</f>
        <v>NA</v>
      </c>
      <c r="AH166" t="str">
        <f>IF(buildings!AH166="","NA",buildings!AH166)</f>
        <v>NA</v>
      </c>
      <c r="AI166" t="str">
        <f>IF(buildings!AI166="","NA",buildings!AI166)</f>
        <v>NA</v>
      </c>
      <c r="AJ166" t="str">
        <f>IF(buildings!AJ166="","NA",buildings!AJ166)</f>
        <v>NA</v>
      </c>
      <c r="AK166">
        <f>IF(buildings!AK166="","NA",buildings!AK166)</f>
        <v>7.3</v>
      </c>
      <c r="AL166" t="str">
        <f>IF(buildings!AL166="","NA",buildings!AL166)</f>
        <v>RC (reinforced concrete-based) building</v>
      </c>
      <c r="AM166" t="str">
        <f>IF(buildings!AM166="","NA",buildings!AM166)</f>
        <v>NA</v>
      </c>
      <c r="AN166" t="str">
        <f>IF(buildings!AN166="","NA",buildings!AN166)</f>
        <v>residential, commercial, public</v>
      </c>
      <c r="AO166" t="str">
        <f>IF(buildings!AO166="","NA",buildings!AO166)</f>
        <v>MFH</v>
      </c>
      <c r="AP166" t="str">
        <f>IF(buildings!AP166="","NA",buildings!AP166)</f>
        <v>NULL</v>
      </c>
      <c r="AQ166" t="str">
        <f>IF(buildings!AQ166="","NA",buildings!AQ166)</f>
        <v>NA</v>
      </c>
      <c r="AR166" t="str">
        <f>IF(buildings!AR166="","NA",buildings!AR166)</f>
        <v>NA</v>
      </c>
      <c r="AS166" t="str">
        <f>IF(buildings!AS166="","NA",buildings!AS166)</f>
        <v>Tanikawa, Hiroki; Hashimoto, Seiji</v>
      </c>
      <c r="AT166">
        <f>IF(buildings!AT166="","NA",buildings!AT166)</f>
        <v>2009</v>
      </c>
      <c r="AU166" t="str">
        <f>IF(buildings!AU166="","NA",buildings!AU166)</f>
        <v>Urban stock over time: spatial material stock analysis using 4d-GIS</v>
      </c>
      <c r="AV166" t="str">
        <f>IF(buildings!AV166="","NA",buildings!AV166)</f>
        <v>Building Research &amp; Information</v>
      </c>
      <c r="AW166" t="str">
        <f>IF(buildings!AW166="","NA",buildings!AW166)</f>
        <v>Copyright Elsevier</v>
      </c>
      <c r="AX166" t="str">
        <f>IF(buildings!AX166="","NA",buildings!AX166)</f>
        <v>10.1080/09613210903169394</v>
      </c>
      <c r="AY166" t="str">
        <f>IF(buildings!AY166="","NA",buildings!AY166)</f>
        <v>https://doi.org/10.1080/09613210903169394</v>
      </c>
      <c r="AZ166" t="str">
        <f>IF(buildings!AZ166="","NULL",buildings!AZ166)</f>
        <v>NULL</v>
      </c>
      <c r="BA166" t="str">
        <f>IF(buildings!BA166="","NULL",buildings!BA166)</f>
        <v>NULL</v>
      </c>
      <c r="BB166" t="str">
        <f>IF(buildings!BB166="","NULL",buildings!BB166)</f>
        <v>NULL</v>
      </c>
      <c r="BC166" t="str">
        <f>IF(buildings!BC166="","NULL",buildings!BC166)</f>
        <v>Table 2a. Detailed constructionmaterial intensity of buildings, Japan. Surface and subsurface are taken into account.</v>
      </c>
      <c r="BD166" t="str">
        <f>IF(buildings!BD166="","NULL",buildings!BD166)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2010, Data: https://www.rug.nl/ggdc/historicaldevelopment/maddison/releases/maddison-project-database-2018. GDP: Data: https://esa.un.org/unpd/wup/Download, Urbanization_rate_2018.xls. Human Development Index: Not collected.</v>
      </c>
      <c r="BE166" t="str">
        <f>IF(buildings!BE166="","NULL",buildings!BE166)</f>
        <v>Heeren and Fishman</v>
      </c>
      <c r="BF166" t="str">
        <f>IF(buildings!BF166="","NULL",buildings!BF166)</f>
        <v>East_Asia</v>
      </c>
      <c r="BG166" t="str">
        <f>IF(buildings!BG166="","NULL",buildings!BG166)</f>
        <v>Cfa</v>
      </c>
      <c r="BH166">
        <f>IF(buildings!BH166="","NULL",buildings!BH166)</f>
        <v>3969</v>
      </c>
      <c r="BI166">
        <f>IF(buildings!BI166="","NULL",buildings!BI166)</f>
        <v>2342.4951249999999</v>
      </c>
      <c r="BJ166">
        <f>IF(buildings!BJ166="","NULL",buildings!BJ166)</f>
        <v>2049.5424750000002</v>
      </c>
      <c r="BK166">
        <f>IF(buildings!BK166="","NULL",buildings!BK166)</f>
        <v>565.36749999999995</v>
      </c>
      <c r="BL166">
        <f>IF(buildings!BL166="","NULL",buildings!BL166)</f>
        <v>598.98497499999996</v>
      </c>
      <c r="BM166">
        <f>IF(buildings!BM166="","NULL",buildings!BM166)</f>
        <v>364485</v>
      </c>
      <c r="BN166">
        <f>IF(buildings!BN166="","NULL",buildings!BN166)</f>
        <v>117648</v>
      </c>
      <c r="BO166" t="str">
        <f>IF(buildings!BO166="","NULL",buildings!BO166)</f>
        <v>NA</v>
      </c>
      <c r="BP166">
        <f>IF(buildings!BP166="","NULL",buildings!BP166)</f>
        <v>127654</v>
      </c>
      <c r="BQ166">
        <f>IF(buildings!BQ166="","NULL",buildings!BQ166)</f>
        <v>0.76200000000000001</v>
      </c>
      <c r="BR166">
        <f>IF(buildings!BR166="","NULL",buildings!BR166)</f>
        <v>0.90800000000000003</v>
      </c>
      <c r="BS166">
        <f>IF(buildings!BS166="","NULL",buildings!BS166)</f>
        <v>19954</v>
      </c>
      <c r="BT166">
        <f>IF(buildings!BT166="","NULL",buildings!BT166)</f>
        <v>33798</v>
      </c>
      <c r="BU166" t="str">
        <f>IF(buildings!BU166="","NULL",buildings!BU166)</f>
        <v>NULL</v>
      </c>
      <c r="BV166" t="str">
        <f>IF(buildings!BV166="","NULL",buildings!BV166)</f>
        <v>NULL</v>
      </c>
      <c r="BW166" t="str">
        <f>IF(buildings!BW166="","NULL",buildings!BW166)</f>
        <v>R32JPN</v>
      </c>
      <c r="BX166" t="str">
        <f>IF(buildings!BX166="","NULL",buildings!BX166)</f>
        <v>R5.2OECD</v>
      </c>
      <c r="BY166" t="str">
        <f>IF(buildings!BY166="","NULL",buildings!BY166)</f>
        <v>R_MFH_high</v>
      </c>
      <c r="BZ166" t="str">
        <f>IF(buildings!BZ166="","NULL",buildings!BZ166)</f>
        <v>RC_concretefloor</v>
      </c>
      <c r="CA166" t="str">
        <f>IF(buildings!CA166="","NULL",buildings!CA166)</f>
        <v>Standard</v>
      </c>
      <c r="CB166" t="str">
        <f>IF(buildings!CB166="","NULL",buildings!CB166)</f>
        <v>modeled/hypothetical/regulations</v>
      </c>
      <c r="CC166" t="str">
        <f>IF(buildings!CC166="","NULL",buildings!CC166)</f>
        <v>RM</v>
      </c>
      <c r="CD166" t="str">
        <f>IF(buildings!CD166="","NULL",buildings!CD166)</f>
        <v>C</v>
      </c>
      <c r="CE166" t="str">
        <f>IF(buildings!CE166="","NULL",buildings!CE166)</f>
        <v>OECD_JPN</v>
      </c>
    </row>
    <row r="167" spans="1:83">
      <c r="A167">
        <f>IF(buildings!A167="","NA",buildings!A167)</f>
        <v>165</v>
      </c>
      <c r="B167" t="str">
        <f>IF(buildings!B167="","NA",buildings!B167)</f>
        <v>Japan</v>
      </c>
      <c r="C167" t="str">
        <f>IF(buildings!C167="","NA",buildings!C167)</f>
        <v>NA</v>
      </c>
      <c r="D167" t="str">
        <f>IF(buildings!D167="","NA",buildings!D167)</f>
        <v>NA</v>
      </c>
      <c r="E167">
        <f>IF(buildings!E167="","NA",buildings!E167)</f>
        <v>1949</v>
      </c>
      <c r="F167">
        <f>IF(buildings!F167="","NA",buildings!F167)</f>
        <v>140</v>
      </c>
      <c r="G167" t="str">
        <f>IF(buildings!G167="","NA",buildings!G167)</f>
        <v>NA</v>
      </c>
      <c r="H167">
        <f>IF(buildings!H167="","NA",buildings!H167)</f>
        <v>1</v>
      </c>
      <c r="I167" t="str">
        <f>IF(buildings!I167="","NA",buildings!I167)</f>
        <v>NA</v>
      </c>
      <c r="J167">
        <f>IF(buildings!J167="","NA",buildings!J167)</f>
        <v>11</v>
      </c>
      <c r="K167" t="str">
        <f>IF(buildings!K167="","NA",buildings!K167)</f>
        <v>NA</v>
      </c>
      <c r="L167" t="str">
        <f>IF(buildings!L167="","NA",buildings!L167)</f>
        <v>NA</v>
      </c>
      <c r="M167">
        <f>IF(buildings!M167="","NA",buildings!M167)</f>
        <v>412</v>
      </c>
      <c r="N167" t="str">
        <f>IF(buildings!N167="","NA",buildings!N167)</f>
        <v>NA</v>
      </c>
      <c r="O167">
        <f>IF(buildings!O167="","NA",buildings!O167)</f>
        <v>172</v>
      </c>
      <c r="P167" t="str">
        <f>IF(buildings!P167="","NA",buildings!P167)</f>
        <v>NA</v>
      </c>
      <c r="Q167">
        <f>IF(buildings!Q167="","NA",buildings!Q167)</f>
        <v>91</v>
      </c>
      <c r="R167" t="str">
        <f>IF(buildings!R167="","NA",buildings!R167)</f>
        <v>NA</v>
      </c>
      <c r="S167" t="str">
        <f>IF(buildings!S167="","NA",buildings!S167)</f>
        <v>NA</v>
      </c>
      <c r="T167" t="str">
        <f>IF(buildings!T167="","NA",buildings!T167)</f>
        <v>NA</v>
      </c>
      <c r="U167" t="str">
        <f>IF(buildings!U167="","NA",buildings!U167)</f>
        <v>NA</v>
      </c>
      <c r="V167" t="str">
        <f>IF(buildings!V167="","NA",buildings!V167)</f>
        <v>NA</v>
      </c>
      <c r="W167" t="str">
        <f>IF(buildings!W167="","NA",buildings!W167)</f>
        <v>NA</v>
      </c>
      <c r="X167" t="str">
        <f>IF(buildings!X167="","NA",buildings!X167)</f>
        <v>NA</v>
      </c>
      <c r="Y167" t="str">
        <f>IF(buildings!Y167="","NA",buildings!Y167)</f>
        <v>NA</v>
      </c>
      <c r="Z167" t="str">
        <f>IF(buildings!Z167="","NA",buildings!Z167)</f>
        <v>NA</v>
      </c>
      <c r="AA167">
        <f>IF(buildings!AA167="","NA",buildings!AA167)</f>
        <v>1</v>
      </c>
      <c r="AB167">
        <f>IF(buildings!AB167="","NA",buildings!AB167)</f>
        <v>1</v>
      </c>
      <c r="AC167" t="str">
        <f>IF(buildings!AC167="","NA",buildings!AC167)</f>
        <v>NA</v>
      </c>
      <c r="AD167" t="str">
        <f>IF(buildings!AD167="","NA",buildings!AD167)</f>
        <v>NA</v>
      </c>
      <c r="AE167" t="str">
        <f>IF(buildings!AE167="","NA",buildings!AE167)</f>
        <v>NA</v>
      </c>
      <c r="AF167" t="str">
        <f>IF(buildings!AF167="","NA",buildings!AF167)</f>
        <v>NA</v>
      </c>
      <c r="AG167" t="str">
        <f>IF(buildings!AG167="","NA",buildings!AG167)</f>
        <v>NA</v>
      </c>
      <c r="AH167" t="str">
        <f>IF(buildings!AH167="","NA",buildings!AH167)</f>
        <v>NA</v>
      </c>
      <c r="AI167" t="str">
        <f>IF(buildings!AI167="","NA",buildings!AI167)</f>
        <v>NA</v>
      </c>
      <c r="AJ167" t="str">
        <f>IF(buildings!AJ167="","NA",buildings!AJ167)</f>
        <v>NA</v>
      </c>
      <c r="AK167">
        <f>IF(buildings!AK167="","NA",buildings!AK167)</f>
        <v>15</v>
      </c>
      <c r="AL167" t="str">
        <f>IF(buildings!AL167="","NA",buildings!AL167)</f>
        <v>S (steel-based) factory</v>
      </c>
      <c r="AM167" t="str">
        <f>IF(buildings!AM167="","NA",buildings!AM167)</f>
        <v>NA</v>
      </c>
      <c r="AN167" t="str">
        <f>IF(buildings!AN167="","NA",buildings!AN167)</f>
        <v>industrial</v>
      </c>
      <c r="AO167" t="str">
        <f>IF(buildings!AO167="","NA",buildings!AO167)</f>
        <v>NA</v>
      </c>
      <c r="AP167" t="str">
        <f>IF(buildings!AP167="","NA",buildings!AP167)</f>
        <v>NULL</v>
      </c>
      <c r="AQ167" t="str">
        <f>IF(buildings!AQ167="","NA",buildings!AQ167)</f>
        <v>NA</v>
      </c>
      <c r="AR167" t="str">
        <f>IF(buildings!AR167="","NA",buildings!AR167)</f>
        <v>NA</v>
      </c>
      <c r="AS167" t="str">
        <f>IF(buildings!AS167="","NA",buildings!AS167)</f>
        <v>Tanikawa, Hiroki; Hashimoto, Seiji</v>
      </c>
      <c r="AT167">
        <f>IF(buildings!AT167="","NA",buildings!AT167)</f>
        <v>2009</v>
      </c>
      <c r="AU167" t="str">
        <f>IF(buildings!AU167="","NA",buildings!AU167)</f>
        <v>Urban stock over time: spatial material stock analysis using 4d-GIS</v>
      </c>
      <c r="AV167" t="str">
        <f>IF(buildings!AV167="","NA",buildings!AV167)</f>
        <v>Building Research &amp; Information</v>
      </c>
      <c r="AW167" t="str">
        <f>IF(buildings!AW167="","NA",buildings!AW167)</f>
        <v>Copyright Elsevier</v>
      </c>
      <c r="AX167" t="str">
        <f>IF(buildings!AX167="","NA",buildings!AX167)</f>
        <v>10.1080/09613210903169394</v>
      </c>
      <c r="AY167" t="str">
        <f>IF(buildings!AY167="","NA",buildings!AY167)</f>
        <v>https://doi.org/10.1080/09613210903169394</v>
      </c>
      <c r="AZ167" t="str">
        <f>IF(buildings!AZ167="","NULL",buildings!AZ167)</f>
        <v>NULL</v>
      </c>
      <c r="BA167" t="str">
        <f>IF(buildings!BA167="","NULL",buildings!BA167)</f>
        <v>NULL</v>
      </c>
      <c r="BB167" t="str">
        <f>IF(buildings!BB167="","NULL",buildings!BB167)</f>
        <v>NULL</v>
      </c>
      <c r="BC167" t="str">
        <f>IF(buildings!BC167="","NULL",buildings!BC167)</f>
        <v>Table 2a. Detailed constructionmaterial intensity of buildings, Japan. Surface and subsurface are taken into account.</v>
      </c>
      <c r="BD167" t="str">
        <f>IF(buildings!BD167="","NULL",buildings!BD167)</f>
        <v>Heating Degree Days: Pre-1949, Data: https://www.kapsarc.org/research/projects/global-degree-days-database/ - sheet 'T2m.hdd.18C' and divided by four to obtain daily values. Cooling Degree Days: Pre-1949,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 1949, Data: https://esa.un.org/unpd/wup/Download, Urbanization_rate_2018.xls. Human Development Index: Not collected.</v>
      </c>
      <c r="BE167" t="str">
        <f>IF(buildings!BE167="","NULL",buildings!BE167)</f>
        <v>Heeren and Fishman</v>
      </c>
      <c r="BF167" t="str">
        <f>IF(buildings!BF167="","NULL",buildings!BF167)</f>
        <v>East_Asia</v>
      </c>
      <c r="BG167" t="str">
        <f>IF(buildings!BG167="","NULL",buildings!BG167)</f>
        <v>Cfa</v>
      </c>
      <c r="BH167">
        <f>IF(buildings!BH167="","NULL",buildings!BH167)</f>
        <v>3969</v>
      </c>
      <c r="BI167" t="str">
        <f>IF(buildings!BI167="","NULL",buildings!BI167)</f>
        <v>NA</v>
      </c>
      <c r="BJ167">
        <f>IF(buildings!BJ167="","NULL",buildings!BJ167)</f>
        <v>2017.3125</v>
      </c>
      <c r="BK167" t="str">
        <f>IF(buildings!BK167="","NULL",buildings!BK167)</f>
        <v>NA</v>
      </c>
      <c r="BL167">
        <f>IF(buildings!BL167="","NULL",buildings!BL167)</f>
        <v>653.51250000000005</v>
      </c>
      <c r="BM167">
        <f>IF(buildings!BM167="","NULL",buildings!BM167)</f>
        <v>364485</v>
      </c>
      <c r="BN167" t="str">
        <f>IF(buildings!BN167="","NULL",buildings!BN167)</f>
        <v>NA</v>
      </c>
      <c r="BO167" t="str">
        <f>IF(buildings!BO167="","NULL",buildings!BO167)</f>
        <v>Pre-1949</v>
      </c>
      <c r="BP167">
        <f>IF(buildings!BP167="","NULL",buildings!BP167)</f>
        <v>81971</v>
      </c>
      <c r="BQ167" t="str">
        <f>IF(buildings!BQ167="","NULL",buildings!BQ167)</f>
        <v>NA</v>
      </c>
      <c r="BR167">
        <f>IF(buildings!BR167="","NULL",buildings!BR167)</f>
        <v>0.53400000000000003</v>
      </c>
      <c r="BS167" t="str">
        <f>IF(buildings!BS167="","NULL",buildings!BS167)</f>
        <v>NA</v>
      </c>
      <c r="BT167">
        <f>IF(buildings!BT167="","NULL",buildings!BT167)</f>
        <v>2363</v>
      </c>
      <c r="BU167" t="str">
        <f>IF(buildings!BU167="","NULL",buildings!BU167)</f>
        <v>NULL</v>
      </c>
      <c r="BV167" t="str">
        <f>IF(buildings!BV167="","NULL",buildings!BV167)</f>
        <v>NULL</v>
      </c>
      <c r="BW167" t="str">
        <f>IF(buildings!BW167="","NULL",buildings!BW167)</f>
        <v>R32JPN</v>
      </c>
      <c r="BX167" t="str">
        <f>IF(buildings!BX167="","NULL",buildings!BX167)</f>
        <v>R5.2OECD</v>
      </c>
      <c r="BY167" t="str">
        <f>IF(buildings!BY167="","NULL",buildings!BY167)</f>
        <v>NR_factory</v>
      </c>
      <c r="BZ167" t="str">
        <f>IF(buildings!BZ167="","NULL",buildings!BZ167)</f>
        <v>S_unspecified</v>
      </c>
      <c r="CA167" t="str">
        <f>IF(buildings!CA167="","NULL",buildings!CA167)</f>
        <v>Standard</v>
      </c>
      <c r="CB167" t="str">
        <f>IF(buildings!CB167="","NULL",buildings!CB167)</f>
        <v>modeled/hypothetical/regulations</v>
      </c>
      <c r="CC167" t="str">
        <f>IF(buildings!CC167="","NULL",buildings!CC167)</f>
        <v>NR</v>
      </c>
      <c r="CD167" t="str">
        <f>IF(buildings!CD167="","NULL",buildings!CD167)</f>
        <v>S</v>
      </c>
      <c r="CE167" t="str">
        <f>IF(buildings!CE167="","NULL",buildings!CE167)</f>
        <v>OECD_JPN</v>
      </c>
    </row>
    <row r="168" spans="1:83">
      <c r="A168">
        <f>IF(buildings!A168="","NA",buildings!A168)</f>
        <v>166</v>
      </c>
      <c r="B168" t="str">
        <f>IF(buildings!B168="","NA",buildings!B168)</f>
        <v>Japan</v>
      </c>
      <c r="C168" t="str">
        <f>IF(buildings!C168="","NA",buildings!C168)</f>
        <v>NA</v>
      </c>
      <c r="D168">
        <f>IF(buildings!D168="","NA",buildings!D168)</f>
        <v>1950</v>
      </c>
      <c r="E168">
        <f>IF(buildings!E168="","NA",buildings!E168)</f>
        <v>1958</v>
      </c>
      <c r="F168">
        <f>IF(buildings!F168="","NA",buildings!F168)</f>
        <v>142</v>
      </c>
      <c r="G168" t="str">
        <f>IF(buildings!G168="","NA",buildings!G168)</f>
        <v>NA</v>
      </c>
      <c r="H168">
        <f>IF(buildings!H168="","NA",buildings!H168)</f>
        <v>1</v>
      </c>
      <c r="I168" t="str">
        <f>IF(buildings!I168="","NA",buildings!I168)</f>
        <v>NA</v>
      </c>
      <c r="J168">
        <f>IF(buildings!J168="","NA",buildings!J168)</f>
        <v>11</v>
      </c>
      <c r="K168" t="str">
        <f>IF(buildings!K168="","NA",buildings!K168)</f>
        <v>NA</v>
      </c>
      <c r="L168" t="str">
        <f>IF(buildings!L168="","NA",buildings!L168)</f>
        <v>NA</v>
      </c>
      <c r="M168">
        <f>IF(buildings!M168="","NA",buildings!M168)</f>
        <v>462</v>
      </c>
      <c r="N168" t="str">
        <f>IF(buildings!N168="","NA",buildings!N168)</f>
        <v>NA</v>
      </c>
      <c r="O168">
        <f>IF(buildings!O168="","NA",buildings!O168)</f>
        <v>189</v>
      </c>
      <c r="P168" t="str">
        <f>IF(buildings!P168="","NA",buildings!P168)</f>
        <v>NA</v>
      </c>
      <c r="Q168">
        <f>IF(buildings!Q168="","NA",buildings!Q168)</f>
        <v>91</v>
      </c>
      <c r="R168" t="str">
        <f>IF(buildings!R168="","NA",buildings!R168)</f>
        <v>NA</v>
      </c>
      <c r="S168" t="str">
        <f>IF(buildings!S168="","NA",buildings!S168)</f>
        <v>NA</v>
      </c>
      <c r="T168" t="str">
        <f>IF(buildings!T168="","NA",buildings!T168)</f>
        <v>NA</v>
      </c>
      <c r="U168" t="str">
        <f>IF(buildings!U168="","NA",buildings!U168)</f>
        <v>NA</v>
      </c>
      <c r="V168" t="str">
        <f>IF(buildings!V168="","NA",buildings!V168)</f>
        <v>NA</v>
      </c>
      <c r="W168" t="str">
        <f>IF(buildings!W168="","NA",buildings!W168)</f>
        <v>NA</v>
      </c>
      <c r="X168" t="str">
        <f>IF(buildings!X168="","NA",buildings!X168)</f>
        <v>NA</v>
      </c>
      <c r="Y168" t="str">
        <f>IF(buildings!Y168="","NA",buildings!Y168)</f>
        <v>NA</v>
      </c>
      <c r="Z168" t="str">
        <f>IF(buildings!Z168="","NA",buildings!Z168)</f>
        <v>NA</v>
      </c>
      <c r="AA168">
        <f>IF(buildings!AA168="","NA",buildings!AA168)</f>
        <v>1</v>
      </c>
      <c r="AB168">
        <f>IF(buildings!AB168="","NA",buildings!AB168)</f>
        <v>1</v>
      </c>
      <c r="AC168" t="str">
        <f>IF(buildings!AC168="","NA",buildings!AC168)</f>
        <v>NA</v>
      </c>
      <c r="AD168" t="str">
        <f>IF(buildings!AD168="","NA",buildings!AD168)</f>
        <v>NA</v>
      </c>
      <c r="AE168" t="str">
        <f>IF(buildings!AE168="","NA",buildings!AE168)</f>
        <v>NA</v>
      </c>
      <c r="AF168" t="str">
        <f>IF(buildings!AF168="","NA",buildings!AF168)</f>
        <v>NA</v>
      </c>
      <c r="AG168" t="str">
        <f>IF(buildings!AG168="","NA",buildings!AG168)</f>
        <v>NA</v>
      </c>
      <c r="AH168" t="str">
        <f>IF(buildings!AH168="","NA",buildings!AH168)</f>
        <v>NA</v>
      </c>
      <c r="AI168" t="str">
        <f>IF(buildings!AI168="","NA",buildings!AI168)</f>
        <v>NA</v>
      </c>
      <c r="AJ168" t="str">
        <f>IF(buildings!AJ168="","NA",buildings!AJ168)</f>
        <v>NA</v>
      </c>
      <c r="AK168">
        <f>IF(buildings!AK168="","NA",buildings!AK168)</f>
        <v>15</v>
      </c>
      <c r="AL168" t="str">
        <f>IF(buildings!AL168="","NA",buildings!AL168)</f>
        <v>S (steel-based) factory</v>
      </c>
      <c r="AM168" t="str">
        <f>IF(buildings!AM168="","NA",buildings!AM168)</f>
        <v>NA</v>
      </c>
      <c r="AN168" t="str">
        <f>IF(buildings!AN168="","NA",buildings!AN168)</f>
        <v>industrial</v>
      </c>
      <c r="AO168" t="str">
        <f>IF(buildings!AO168="","NA",buildings!AO168)</f>
        <v>NA</v>
      </c>
      <c r="AP168" t="str">
        <f>IF(buildings!AP168="","NA",buildings!AP168)</f>
        <v>NULL</v>
      </c>
      <c r="AQ168" t="str">
        <f>IF(buildings!AQ168="","NA",buildings!AQ168)</f>
        <v>NA</v>
      </c>
      <c r="AR168" t="str">
        <f>IF(buildings!AR168="","NA",buildings!AR168)</f>
        <v>NA</v>
      </c>
      <c r="AS168" t="str">
        <f>IF(buildings!AS168="","NA",buildings!AS168)</f>
        <v>Tanikawa, Hiroki; Hashimoto, Seiji</v>
      </c>
      <c r="AT168">
        <f>IF(buildings!AT168="","NA",buildings!AT168)</f>
        <v>2009</v>
      </c>
      <c r="AU168" t="str">
        <f>IF(buildings!AU168="","NA",buildings!AU168)</f>
        <v>Urban stock over time: spatial material stock analysis using 4d-GIS</v>
      </c>
      <c r="AV168" t="str">
        <f>IF(buildings!AV168="","NA",buildings!AV168)</f>
        <v>Building Research &amp; Information</v>
      </c>
      <c r="AW168" t="str">
        <f>IF(buildings!AW168="","NA",buildings!AW168)</f>
        <v>Copyright Elsevier</v>
      </c>
      <c r="AX168" t="str">
        <f>IF(buildings!AX168="","NA",buildings!AX168)</f>
        <v>10.1080/09613210903169394</v>
      </c>
      <c r="AY168" t="str">
        <f>IF(buildings!AY168="","NA",buildings!AY168)</f>
        <v>https://doi.org/10.1080/09613210903169394</v>
      </c>
      <c r="AZ168" t="str">
        <f>IF(buildings!AZ168="","NULL",buildings!AZ168)</f>
        <v>NULL</v>
      </c>
      <c r="BA168" t="str">
        <f>IF(buildings!BA168="","NULL",buildings!BA168)</f>
        <v>NULL</v>
      </c>
      <c r="BB168" t="str">
        <f>IF(buildings!BB168="","NULL",buildings!BB168)</f>
        <v>NULL</v>
      </c>
      <c r="BC168" t="str">
        <f>IF(buildings!BC168="","NULL",buildings!BC168)</f>
        <v>Table 2a. Detailed constructionmaterial intensity of buildings, Japan. Surface and subsurface are taken into account.</v>
      </c>
      <c r="BD168" t="str">
        <f>IF(buildings!BD168="","NULL",buildings!BD168)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168" t="str">
        <f>IF(buildings!BE168="","NULL",buildings!BE168)</f>
        <v>Heeren and Fishman</v>
      </c>
      <c r="BF168" t="str">
        <f>IF(buildings!BF168="","NULL",buildings!BF168)</f>
        <v>East_Asia</v>
      </c>
      <c r="BG168" t="str">
        <f>IF(buildings!BG168="","NULL",buildings!BG168)</f>
        <v>Cfa</v>
      </c>
      <c r="BH168">
        <f>IF(buildings!BH168="","NULL",buildings!BH168)</f>
        <v>3969</v>
      </c>
      <c r="BI168">
        <f>IF(buildings!BI168="","NULL",buildings!BI168)</f>
        <v>2026.3249499999999</v>
      </c>
      <c r="BJ168">
        <f>IF(buildings!BJ168="","NULL",buildings!BJ168)</f>
        <v>2061.6001000000001</v>
      </c>
      <c r="BK168">
        <f>IF(buildings!BK168="","NULL",buildings!BK168)</f>
        <v>662.12750000000005</v>
      </c>
      <c r="BL168">
        <f>IF(buildings!BL168="","NULL",buildings!BL168)</f>
        <v>600.90252499999997</v>
      </c>
      <c r="BM168">
        <f>IF(buildings!BM168="","NULL",buildings!BM168)</f>
        <v>364485</v>
      </c>
      <c r="BN168">
        <f>IF(buildings!BN168="","NULL",buildings!BN168)</f>
        <v>83805</v>
      </c>
      <c r="BO168" t="str">
        <f>IF(buildings!BO168="","NULL",buildings!BO168)</f>
        <v>NA</v>
      </c>
      <c r="BP168">
        <f>IF(buildings!BP168="","NULL",buildings!BP168)</f>
        <v>92389</v>
      </c>
      <c r="BQ168">
        <f>IF(buildings!BQ168="","NULL",buildings!BQ168)</f>
        <v>0.53400000000000003</v>
      </c>
      <c r="BR168">
        <f>IF(buildings!BR168="","NULL",buildings!BR168)</f>
        <v>0.63300000000000001</v>
      </c>
      <c r="BS168">
        <f>IF(buildings!BS168="","NULL",buildings!BS168)</f>
        <v>2519</v>
      </c>
      <c r="BT168">
        <f>IF(buildings!BT168="","NULL",buildings!BT168)</f>
        <v>4324</v>
      </c>
      <c r="BU168" t="str">
        <f>IF(buildings!BU168="","NULL",buildings!BU168)</f>
        <v>NULL</v>
      </c>
      <c r="BV168" t="str">
        <f>IF(buildings!BV168="","NULL",buildings!BV168)</f>
        <v>NULL</v>
      </c>
      <c r="BW168" t="str">
        <f>IF(buildings!BW168="","NULL",buildings!BW168)</f>
        <v>R32JPN</v>
      </c>
      <c r="BX168" t="str">
        <f>IF(buildings!BX168="","NULL",buildings!BX168)</f>
        <v>R5.2OECD</v>
      </c>
      <c r="BY168" t="str">
        <f>IF(buildings!BY168="","NULL",buildings!BY168)</f>
        <v>NR_factory</v>
      </c>
      <c r="BZ168" t="str">
        <f>IF(buildings!BZ168="","NULL",buildings!BZ168)</f>
        <v>S_unspecified</v>
      </c>
      <c r="CA168" t="str">
        <f>IF(buildings!CA168="","NULL",buildings!CA168)</f>
        <v>Standard</v>
      </c>
      <c r="CB168" t="str">
        <f>IF(buildings!CB168="","NULL",buildings!CB168)</f>
        <v>modeled/hypothetical/regulations</v>
      </c>
      <c r="CC168" t="str">
        <f>IF(buildings!CC168="","NULL",buildings!CC168)</f>
        <v>NR</v>
      </c>
      <c r="CD168" t="str">
        <f>IF(buildings!CD168="","NULL",buildings!CD168)</f>
        <v>S</v>
      </c>
      <c r="CE168" t="str">
        <f>IF(buildings!CE168="","NULL",buildings!CE168)</f>
        <v>OECD_JPN</v>
      </c>
    </row>
    <row r="169" spans="1:83">
      <c r="A169">
        <f>IF(buildings!A169="","NA",buildings!A169)</f>
        <v>167</v>
      </c>
      <c r="B169" t="str">
        <f>IF(buildings!B169="","NA",buildings!B169)</f>
        <v>Japan</v>
      </c>
      <c r="C169" t="str">
        <f>IF(buildings!C169="","NA",buildings!C169)</f>
        <v>NA</v>
      </c>
      <c r="D169">
        <f>IF(buildings!D169="","NA",buildings!D169)</f>
        <v>1959</v>
      </c>
      <c r="E169">
        <f>IF(buildings!E169="","NA",buildings!E169)</f>
        <v>1970</v>
      </c>
      <c r="F169">
        <f>IF(buildings!F169="","NA",buildings!F169)</f>
        <v>142</v>
      </c>
      <c r="G169" t="str">
        <f>IF(buildings!G169="","NA",buildings!G169)</f>
        <v>NA</v>
      </c>
      <c r="H169">
        <f>IF(buildings!H169="","NA",buildings!H169)</f>
        <v>1</v>
      </c>
      <c r="I169" t="str">
        <f>IF(buildings!I169="","NA",buildings!I169)</f>
        <v>NA</v>
      </c>
      <c r="J169">
        <f>IF(buildings!J169="","NA",buildings!J169)</f>
        <v>11</v>
      </c>
      <c r="K169" t="str">
        <f>IF(buildings!K169="","NA",buildings!K169)</f>
        <v>NA</v>
      </c>
      <c r="L169" t="str">
        <f>IF(buildings!L169="","NA",buildings!L169)</f>
        <v>NA</v>
      </c>
      <c r="M169">
        <f>IF(buildings!M169="","NA",buildings!M169)</f>
        <v>463</v>
      </c>
      <c r="N169" t="str">
        <f>IF(buildings!N169="","NA",buildings!N169)</f>
        <v>NA</v>
      </c>
      <c r="O169">
        <f>IF(buildings!O169="","NA",buildings!O169)</f>
        <v>189</v>
      </c>
      <c r="P169" t="str">
        <f>IF(buildings!P169="","NA",buildings!P169)</f>
        <v>NA</v>
      </c>
      <c r="Q169">
        <f>IF(buildings!Q169="","NA",buildings!Q169)</f>
        <v>99</v>
      </c>
      <c r="R169" t="str">
        <f>IF(buildings!R169="","NA",buildings!R169)</f>
        <v>NA</v>
      </c>
      <c r="S169" t="str">
        <f>IF(buildings!S169="","NA",buildings!S169)</f>
        <v>NA</v>
      </c>
      <c r="T169" t="str">
        <f>IF(buildings!T169="","NA",buildings!T169)</f>
        <v>NA</v>
      </c>
      <c r="U169" t="str">
        <f>IF(buildings!U169="","NA",buildings!U169)</f>
        <v>NA</v>
      </c>
      <c r="V169" t="str">
        <f>IF(buildings!V169="","NA",buildings!V169)</f>
        <v>NA</v>
      </c>
      <c r="W169" t="str">
        <f>IF(buildings!W169="","NA",buildings!W169)</f>
        <v>NA</v>
      </c>
      <c r="X169" t="str">
        <f>IF(buildings!X169="","NA",buildings!X169)</f>
        <v>NA</v>
      </c>
      <c r="Y169" t="str">
        <f>IF(buildings!Y169="","NA",buildings!Y169)</f>
        <v>NA</v>
      </c>
      <c r="Z169" t="str">
        <f>IF(buildings!Z169="","NA",buildings!Z169)</f>
        <v>NA</v>
      </c>
      <c r="AA169">
        <f>IF(buildings!AA169="","NA",buildings!AA169)</f>
        <v>1</v>
      </c>
      <c r="AB169">
        <f>IF(buildings!AB169="","NA",buildings!AB169)</f>
        <v>1</v>
      </c>
      <c r="AC169" t="str">
        <f>IF(buildings!AC169="","NA",buildings!AC169)</f>
        <v>NA</v>
      </c>
      <c r="AD169" t="str">
        <f>IF(buildings!AD169="","NA",buildings!AD169)</f>
        <v>NA</v>
      </c>
      <c r="AE169" t="str">
        <f>IF(buildings!AE169="","NA",buildings!AE169)</f>
        <v>NA</v>
      </c>
      <c r="AF169" t="str">
        <f>IF(buildings!AF169="","NA",buildings!AF169)</f>
        <v>NA</v>
      </c>
      <c r="AG169" t="str">
        <f>IF(buildings!AG169="","NA",buildings!AG169)</f>
        <v>NA</v>
      </c>
      <c r="AH169" t="str">
        <f>IF(buildings!AH169="","NA",buildings!AH169)</f>
        <v>NA</v>
      </c>
      <c r="AI169" t="str">
        <f>IF(buildings!AI169="","NA",buildings!AI169)</f>
        <v>NA</v>
      </c>
      <c r="AJ169" t="str">
        <f>IF(buildings!AJ169="","NA",buildings!AJ169)</f>
        <v>NA</v>
      </c>
      <c r="AK169">
        <f>IF(buildings!AK169="","NA",buildings!AK169)</f>
        <v>15</v>
      </c>
      <c r="AL169" t="str">
        <f>IF(buildings!AL169="","NA",buildings!AL169)</f>
        <v>S (steel-based) factory</v>
      </c>
      <c r="AM169" t="str">
        <f>IF(buildings!AM169="","NA",buildings!AM169)</f>
        <v>NA</v>
      </c>
      <c r="AN169" t="str">
        <f>IF(buildings!AN169="","NA",buildings!AN169)</f>
        <v>industrial</v>
      </c>
      <c r="AO169" t="str">
        <f>IF(buildings!AO169="","NA",buildings!AO169)</f>
        <v>NA</v>
      </c>
      <c r="AP169" t="str">
        <f>IF(buildings!AP169="","NA",buildings!AP169)</f>
        <v>NULL</v>
      </c>
      <c r="AQ169" t="str">
        <f>IF(buildings!AQ169="","NA",buildings!AQ169)</f>
        <v>NA</v>
      </c>
      <c r="AR169" t="str">
        <f>IF(buildings!AR169="","NA",buildings!AR169)</f>
        <v>NA</v>
      </c>
      <c r="AS169" t="str">
        <f>IF(buildings!AS169="","NA",buildings!AS169)</f>
        <v>Tanikawa, Hiroki; Hashimoto, Seiji</v>
      </c>
      <c r="AT169">
        <f>IF(buildings!AT169="","NA",buildings!AT169)</f>
        <v>2009</v>
      </c>
      <c r="AU169" t="str">
        <f>IF(buildings!AU169="","NA",buildings!AU169)</f>
        <v>Urban stock over time: spatial material stock analysis using 4d-GIS</v>
      </c>
      <c r="AV169" t="str">
        <f>IF(buildings!AV169="","NA",buildings!AV169)</f>
        <v>Building Research &amp; Information</v>
      </c>
      <c r="AW169" t="str">
        <f>IF(buildings!AW169="","NA",buildings!AW169)</f>
        <v>Copyright Elsevier</v>
      </c>
      <c r="AX169" t="str">
        <f>IF(buildings!AX169="","NA",buildings!AX169)</f>
        <v>10.1080/09613210903169394</v>
      </c>
      <c r="AY169" t="str">
        <f>IF(buildings!AY169="","NA",buildings!AY169)</f>
        <v>https://doi.org/10.1080/09613210903169394</v>
      </c>
      <c r="AZ169" t="str">
        <f>IF(buildings!AZ169="","NULL",buildings!AZ169)</f>
        <v>NULL</v>
      </c>
      <c r="BA169" t="str">
        <f>IF(buildings!BA169="","NULL",buildings!BA169)</f>
        <v>NULL</v>
      </c>
      <c r="BB169" t="str">
        <f>IF(buildings!BB169="","NULL",buildings!BB169)</f>
        <v>NULL</v>
      </c>
      <c r="BC169" t="str">
        <f>IF(buildings!BC169="","NULL",buildings!BC169)</f>
        <v>Table 2a. Detailed constructionmaterial intensity of buildings, Japan. Surface and subsurface are taken into account.</v>
      </c>
      <c r="BD169" t="str">
        <f>IF(buildings!BD169="","NULL",buildings!BD169)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169" t="str">
        <f>IF(buildings!BE169="","NULL",buildings!BE169)</f>
        <v>Heeren and Fishman</v>
      </c>
      <c r="BF169" t="str">
        <f>IF(buildings!BF169="","NULL",buildings!BF169)</f>
        <v>East_Asia</v>
      </c>
      <c r="BG169" t="str">
        <f>IF(buildings!BG169="","NULL",buildings!BG169)</f>
        <v>Cfa</v>
      </c>
      <c r="BH169">
        <f>IF(buildings!BH169="","NULL",buildings!BH169)</f>
        <v>3969</v>
      </c>
      <c r="BI169">
        <f>IF(buildings!BI169="","NULL",buildings!BI169)</f>
        <v>1938.385</v>
      </c>
      <c r="BJ169">
        <f>IF(buildings!BJ169="","NULL",buildings!BJ169)</f>
        <v>2321.2675749999999</v>
      </c>
      <c r="BK169">
        <f>IF(buildings!BK169="","NULL",buildings!BK169)</f>
        <v>631.95000000000005</v>
      </c>
      <c r="BL169">
        <f>IF(buildings!BL169="","NULL",buildings!BL169)</f>
        <v>594.34252500000002</v>
      </c>
      <c r="BM169">
        <f>IF(buildings!BM169="","NULL",buildings!BM169)</f>
        <v>364485</v>
      </c>
      <c r="BN169">
        <f>IF(buildings!BN169="","NULL",buildings!BN169)</f>
        <v>93297</v>
      </c>
      <c r="BO169" t="str">
        <f>IF(buildings!BO169="","NULL",buildings!BO169)</f>
        <v>NA</v>
      </c>
      <c r="BP169">
        <f>IF(buildings!BP169="","NULL",buildings!BP169)</f>
        <v>104345</v>
      </c>
      <c r="BQ169">
        <f>IF(buildings!BQ169="","NULL",buildings!BQ169)</f>
        <v>0.63300000000000001</v>
      </c>
      <c r="BR169">
        <f>IF(buildings!BR169="","NULL",buildings!BR169)</f>
        <v>0.71899999999999997</v>
      </c>
      <c r="BS169">
        <f>IF(buildings!BS169="","NULL",buildings!BS169)</f>
        <v>4652</v>
      </c>
      <c r="BT169">
        <f>IF(buildings!BT169="","NULL",buildings!BT169)</f>
        <v>12904</v>
      </c>
      <c r="BU169" t="str">
        <f>IF(buildings!BU169="","NULL",buildings!BU169)</f>
        <v>NULL</v>
      </c>
      <c r="BV169" t="str">
        <f>IF(buildings!BV169="","NULL",buildings!BV169)</f>
        <v>NULL</v>
      </c>
      <c r="BW169" t="str">
        <f>IF(buildings!BW169="","NULL",buildings!BW169)</f>
        <v>R32JPN</v>
      </c>
      <c r="BX169" t="str">
        <f>IF(buildings!BX169="","NULL",buildings!BX169)</f>
        <v>R5.2OECD</v>
      </c>
      <c r="BY169" t="str">
        <f>IF(buildings!BY169="","NULL",buildings!BY169)</f>
        <v>NR_factory</v>
      </c>
      <c r="BZ169" t="str">
        <f>IF(buildings!BZ169="","NULL",buildings!BZ169)</f>
        <v>S_unspecified</v>
      </c>
      <c r="CA169" t="str">
        <f>IF(buildings!CA169="","NULL",buildings!CA169)</f>
        <v>Standard</v>
      </c>
      <c r="CB169" t="str">
        <f>IF(buildings!CB169="","NULL",buildings!CB169)</f>
        <v>modeled/hypothetical/regulations</v>
      </c>
      <c r="CC169" t="str">
        <f>IF(buildings!CC169="","NULL",buildings!CC169)</f>
        <v>NR</v>
      </c>
      <c r="CD169" t="str">
        <f>IF(buildings!CD169="","NULL",buildings!CD169)</f>
        <v>S</v>
      </c>
      <c r="CE169" t="str">
        <f>IF(buildings!CE169="","NULL",buildings!CE169)</f>
        <v>OECD_JPN</v>
      </c>
    </row>
    <row r="170" spans="1:83">
      <c r="A170">
        <f>IF(buildings!A170="","NA",buildings!A170)</f>
        <v>168</v>
      </c>
      <c r="B170" t="str">
        <f>IF(buildings!B170="","NA",buildings!B170)</f>
        <v>Japan</v>
      </c>
      <c r="C170" t="str">
        <f>IF(buildings!C170="","NA",buildings!C170)</f>
        <v>NA</v>
      </c>
      <c r="D170">
        <f>IF(buildings!D170="","NA",buildings!D170)</f>
        <v>1971</v>
      </c>
      <c r="E170">
        <f>IF(buildings!E170="","NA",buildings!E170)</f>
        <v>1980</v>
      </c>
      <c r="F170">
        <f>IF(buildings!F170="","NA",buildings!F170)</f>
        <v>144</v>
      </c>
      <c r="G170" t="str">
        <f>IF(buildings!G170="","NA",buildings!G170)</f>
        <v>NA</v>
      </c>
      <c r="H170">
        <f>IF(buildings!H170="","NA",buildings!H170)</f>
        <v>1</v>
      </c>
      <c r="I170" t="str">
        <f>IF(buildings!I170="","NA",buildings!I170)</f>
        <v>NA</v>
      </c>
      <c r="J170">
        <f>IF(buildings!J170="","NA",buildings!J170)</f>
        <v>11</v>
      </c>
      <c r="K170" t="str">
        <f>IF(buildings!K170="","NA",buildings!K170)</f>
        <v>NA</v>
      </c>
      <c r="L170" t="str">
        <f>IF(buildings!L170="","NA",buildings!L170)</f>
        <v>NA</v>
      </c>
      <c r="M170">
        <f>IF(buildings!M170="","NA",buildings!M170)</f>
        <v>496</v>
      </c>
      <c r="N170" t="str">
        <f>IF(buildings!N170="","NA",buildings!N170)</f>
        <v>NA</v>
      </c>
      <c r="O170">
        <f>IF(buildings!O170="","NA",buildings!O170)</f>
        <v>200</v>
      </c>
      <c r="P170" t="str">
        <f>IF(buildings!P170="","NA",buildings!P170)</f>
        <v>NA</v>
      </c>
      <c r="Q170">
        <f>IF(buildings!Q170="","NA",buildings!Q170)</f>
        <v>99</v>
      </c>
      <c r="R170" t="str">
        <f>IF(buildings!R170="","NA",buildings!R170)</f>
        <v>NA</v>
      </c>
      <c r="S170" t="str">
        <f>IF(buildings!S170="","NA",buildings!S170)</f>
        <v>NA</v>
      </c>
      <c r="T170" t="str">
        <f>IF(buildings!T170="","NA",buildings!T170)</f>
        <v>NA</v>
      </c>
      <c r="U170" t="str">
        <f>IF(buildings!U170="","NA",buildings!U170)</f>
        <v>NA</v>
      </c>
      <c r="V170" t="str">
        <f>IF(buildings!V170="","NA",buildings!V170)</f>
        <v>NA</v>
      </c>
      <c r="W170" t="str">
        <f>IF(buildings!W170="","NA",buildings!W170)</f>
        <v>NA</v>
      </c>
      <c r="X170" t="str">
        <f>IF(buildings!X170="","NA",buildings!X170)</f>
        <v>NA</v>
      </c>
      <c r="Y170" t="str">
        <f>IF(buildings!Y170="","NA",buildings!Y170)</f>
        <v>NA</v>
      </c>
      <c r="Z170" t="str">
        <f>IF(buildings!Z170="","NA",buildings!Z170)</f>
        <v>NA</v>
      </c>
      <c r="AA170">
        <f>IF(buildings!AA170="","NA",buildings!AA170)</f>
        <v>1</v>
      </c>
      <c r="AB170">
        <f>IF(buildings!AB170="","NA",buildings!AB170)</f>
        <v>1</v>
      </c>
      <c r="AC170" t="str">
        <f>IF(buildings!AC170="","NA",buildings!AC170)</f>
        <v>NA</v>
      </c>
      <c r="AD170" t="str">
        <f>IF(buildings!AD170="","NA",buildings!AD170)</f>
        <v>NA</v>
      </c>
      <c r="AE170" t="str">
        <f>IF(buildings!AE170="","NA",buildings!AE170)</f>
        <v>NA</v>
      </c>
      <c r="AF170" t="str">
        <f>IF(buildings!AF170="","NA",buildings!AF170)</f>
        <v>NA</v>
      </c>
      <c r="AG170" t="str">
        <f>IF(buildings!AG170="","NA",buildings!AG170)</f>
        <v>NA</v>
      </c>
      <c r="AH170" t="str">
        <f>IF(buildings!AH170="","NA",buildings!AH170)</f>
        <v>NA</v>
      </c>
      <c r="AI170" t="str">
        <f>IF(buildings!AI170="","NA",buildings!AI170)</f>
        <v>NA</v>
      </c>
      <c r="AJ170" t="str">
        <f>IF(buildings!AJ170="","NA",buildings!AJ170)</f>
        <v>NA</v>
      </c>
      <c r="AK170">
        <f>IF(buildings!AK170="","NA",buildings!AK170)</f>
        <v>15</v>
      </c>
      <c r="AL170" t="str">
        <f>IF(buildings!AL170="","NA",buildings!AL170)</f>
        <v>S (steel-based) factory</v>
      </c>
      <c r="AM170" t="str">
        <f>IF(buildings!AM170="","NA",buildings!AM170)</f>
        <v>NA</v>
      </c>
      <c r="AN170" t="str">
        <f>IF(buildings!AN170="","NA",buildings!AN170)</f>
        <v>industrial</v>
      </c>
      <c r="AO170" t="str">
        <f>IF(buildings!AO170="","NA",buildings!AO170)</f>
        <v>NA</v>
      </c>
      <c r="AP170" t="str">
        <f>IF(buildings!AP170="","NA",buildings!AP170)</f>
        <v>NULL</v>
      </c>
      <c r="AQ170" t="str">
        <f>IF(buildings!AQ170="","NA",buildings!AQ170)</f>
        <v>NA</v>
      </c>
      <c r="AR170" t="str">
        <f>IF(buildings!AR170="","NA",buildings!AR170)</f>
        <v>NA</v>
      </c>
      <c r="AS170" t="str">
        <f>IF(buildings!AS170="","NA",buildings!AS170)</f>
        <v>Tanikawa, Hiroki; Hashimoto, Seiji</v>
      </c>
      <c r="AT170">
        <f>IF(buildings!AT170="","NA",buildings!AT170)</f>
        <v>2009</v>
      </c>
      <c r="AU170" t="str">
        <f>IF(buildings!AU170="","NA",buildings!AU170)</f>
        <v>Urban stock over time: spatial material stock analysis using 4d-GIS</v>
      </c>
      <c r="AV170" t="str">
        <f>IF(buildings!AV170="","NA",buildings!AV170)</f>
        <v>Building Research &amp; Information</v>
      </c>
      <c r="AW170" t="str">
        <f>IF(buildings!AW170="","NA",buildings!AW170)</f>
        <v>Copyright Elsevier</v>
      </c>
      <c r="AX170" t="str">
        <f>IF(buildings!AX170="","NA",buildings!AX170)</f>
        <v>10.1080/09613210903169394</v>
      </c>
      <c r="AY170" t="str">
        <f>IF(buildings!AY170="","NA",buildings!AY170)</f>
        <v>https://doi.org/10.1080/09613210903169394</v>
      </c>
      <c r="AZ170" t="str">
        <f>IF(buildings!AZ170="","NULL",buildings!AZ170)</f>
        <v>NULL</v>
      </c>
      <c r="BA170" t="str">
        <f>IF(buildings!BA170="","NULL",buildings!BA170)</f>
        <v>NULL</v>
      </c>
      <c r="BB170" t="str">
        <f>IF(buildings!BB170="","NULL",buildings!BB170)</f>
        <v>NULL</v>
      </c>
      <c r="BC170" t="str">
        <f>IF(buildings!BC170="","NULL",buildings!BC170)</f>
        <v>Table 2a. Detailed constructionmaterial intensity of buildings, Japan. Surface and subsurface are taken into account.</v>
      </c>
      <c r="BD170" t="str">
        <f>IF(buildings!BD170="","NULL",buildings!BD170)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170" t="str">
        <f>IF(buildings!BE170="","NULL",buildings!BE170)</f>
        <v>Heeren and Fishman</v>
      </c>
      <c r="BF170" t="str">
        <f>IF(buildings!BF170="","NULL",buildings!BF170)</f>
        <v>East_Asia</v>
      </c>
      <c r="BG170" t="str">
        <f>IF(buildings!BG170="","NULL",buildings!BG170)</f>
        <v>Cfa</v>
      </c>
      <c r="BH170">
        <f>IF(buildings!BH170="","NULL",buildings!BH170)</f>
        <v>3969</v>
      </c>
      <c r="BI170">
        <f>IF(buildings!BI170="","NULL",buildings!BI170)</f>
        <v>2254.7600000000002</v>
      </c>
      <c r="BJ170">
        <f>IF(buildings!BJ170="","NULL",buildings!BJ170)</f>
        <v>2262.1174249999999</v>
      </c>
      <c r="BK170">
        <f>IF(buildings!BK170="","NULL",buildings!BK170)</f>
        <v>566.04247499999997</v>
      </c>
      <c r="BL170">
        <f>IF(buildings!BL170="","NULL",buildings!BL170)</f>
        <v>552.41497500000003</v>
      </c>
      <c r="BM170">
        <f>IF(buildings!BM170="","NULL",buildings!BM170)</f>
        <v>364485</v>
      </c>
      <c r="BN170">
        <f>IF(buildings!BN170="","NULL",buildings!BN170)</f>
        <v>105697</v>
      </c>
      <c r="BO170" t="str">
        <f>IF(buildings!BO170="","NULL",buildings!BO170)</f>
        <v>NA</v>
      </c>
      <c r="BP170">
        <f>IF(buildings!BP170="","NULL",buildings!BP170)</f>
        <v>116807</v>
      </c>
      <c r="BQ170">
        <f>IF(buildings!BQ170="","NULL",buildings!BQ170)</f>
        <v>0.71899999999999997</v>
      </c>
      <c r="BR170">
        <f>IF(buildings!BR170="","NULL",buildings!BR170)</f>
        <v>0.76200000000000001</v>
      </c>
      <c r="BS170">
        <f>IF(buildings!BS170="","NULL",buildings!BS170)</f>
        <v>13521</v>
      </c>
      <c r="BT170">
        <f>IF(buildings!BT170="","NULL",buildings!BT170)</f>
        <v>20408</v>
      </c>
      <c r="BU170" t="str">
        <f>IF(buildings!BU170="","NULL",buildings!BU170)</f>
        <v>NULL</v>
      </c>
      <c r="BV170" t="str">
        <f>IF(buildings!BV170="","NULL",buildings!BV170)</f>
        <v>NULL</v>
      </c>
      <c r="BW170" t="str">
        <f>IF(buildings!BW170="","NULL",buildings!BW170)</f>
        <v>R32JPN</v>
      </c>
      <c r="BX170" t="str">
        <f>IF(buildings!BX170="","NULL",buildings!BX170)</f>
        <v>R5.2OECD</v>
      </c>
      <c r="BY170" t="str">
        <f>IF(buildings!BY170="","NULL",buildings!BY170)</f>
        <v>NR_factory</v>
      </c>
      <c r="BZ170" t="str">
        <f>IF(buildings!BZ170="","NULL",buildings!BZ170)</f>
        <v>S_unspecified</v>
      </c>
      <c r="CA170" t="str">
        <f>IF(buildings!CA170="","NULL",buildings!CA170)</f>
        <v>Standard</v>
      </c>
      <c r="CB170" t="str">
        <f>IF(buildings!CB170="","NULL",buildings!CB170)</f>
        <v>modeled/hypothetical/regulations</v>
      </c>
      <c r="CC170" t="str">
        <f>IF(buildings!CC170="","NULL",buildings!CC170)</f>
        <v>NR</v>
      </c>
      <c r="CD170" t="str">
        <f>IF(buildings!CD170="","NULL",buildings!CD170)</f>
        <v>S</v>
      </c>
      <c r="CE170" t="str">
        <f>IF(buildings!CE170="","NULL",buildings!CE170)</f>
        <v>OECD_JPN</v>
      </c>
    </row>
    <row r="171" spans="1:83">
      <c r="A171">
        <f>IF(buildings!A171="","NA",buildings!A171)</f>
        <v>169</v>
      </c>
      <c r="B171" t="str">
        <f>IF(buildings!B171="","NA",buildings!B171)</f>
        <v>Japan</v>
      </c>
      <c r="C171" t="str">
        <f>IF(buildings!C171="","NA",buildings!C171)</f>
        <v>NA</v>
      </c>
      <c r="D171">
        <f>IF(buildings!D171="","NA",buildings!D171)</f>
        <v>1981</v>
      </c>
      <c r="E171">
        <f>IF(buildings!E171="","NA",buildings!E171)</f>
        <v>1999</v>
      </c>
      <c r="F171">
        <f>IF(buildings!F171="","NA",buildings!F171)</f>
        <v>144</v>
      </c>
      <c r="G171" t="str">
        <f>IF(buildings!G171="","NA",buildings!G171)</f>
        <v>NA</v>
      </c>
      <c r="H171">
        <f>IF(buildings!H171="","NA",buildings!H171)</f>
        <v>1</v>
      </c>
      <c r="I171" t="str">
        <f>IF(buildings!I171="","NA",buildings!I171)</f>
        <v>NA</v>
      </c>
      <c r="J171">
        <f>IF(buildings!J171="","NA",buildings!J171)</f>
        <v>11</v>
      </c>
      <c r="K171" t="str">
        <f>IF(buildings!K171="","NA",buildings!K171)</f>
        <v>NA</v>
      </c>
      <c r="L171" t="str">
        <f>IF(buildings!L171="","NA",buildings!L171)</f>
        <v>NA</v>
      </c>
      <c r="M171">
        <f>IF(buildings!M171="","NA",buildings!M171)</f>
        <v>496</v>
      </c>
      <c r="N171" t="str">
        <f>IF(buildings!N171="","NA",buildings!N171)</f>
        <v>NA</v>
      </c>
      <c r="O171">
        <f>IF(buildings!O171="","NA",buildings!O171)</f>
        <v>200</v>
      </c>
      <c r="P171" t="str">
        <f>IF(buildings!P171="","NA",buildings!P171)</f>
        <v>NA</v>
      </c>
      <c r="Q171">
        <f>IF(buildings!Q171="","NA",buildings!Q171)</f>
        <v>106</v>
      </c>
      <c r="R171" t="str">
        <f>IF(buildings!R171="","NA",buildings!R171)</f>
        <v>NA</v>
      </c>
      <c r="S171" t="str">
        <f>IF(buildings!S171="","NA",buildings!S171)</f>
        <v>NA</v>
      </c>
      <c r="T171" t="str">
        <f>IF(buildings!T171="","NA",buildings!T171)</f>
        <v>NA</v>
      </c>
      <c r="U171" t="str">
        <f>IF(buildings!U171="","NA",buildings!U171)</f>
        <v>NA</v>
      </c>
      <c r="V171" t="str">
        <f>IF(buildings!V171="","NA",buildings!V171)</f>
        <v>NA</v>
      </c>
      <c r="W171" t="str">
        <f>IF(buildings!W171="","NA",buildings!W171)</f>
        <v>NA</v>
      </c>
      <c r="X171" t="str">
        <f>IF(buildings!X171="","NA",buildings!X171)</f>
        <v>NA</v>
      </c>
      <c r="Y171" t="str">
        <f>IF(buildings!Y171="","NA",buildings!Y171)</f>
        <v>NA</v>
      </c>
      <c r="Z171" t="str">
        <f>IF(buildings!Z171="","NA",buildings!Z171)</f>
        <v>NA</v>
      </c>
      <c r="AA171">
        <f>IF(buildings!AA171="","NA",buildings!AA171)</f>
        <v>1</v>
      </c>
      <c r="AB171">
        <f>IF(buildings!AB171="","NA",buildings!AB171)</f>
        <v>1</v>
      </c>
      <c r="AC171" t="str">
        <f>IF(buildings!AC171="","NA",buildings!AC171)</f>
        <v>NA</v>
      </c>
      <c r="AD171" t="str">
        <f>IF(buildings!AD171="","NA",buildings!AD171)</f>
        <v>NA</v>
      </c>
      <c r="AE171" t="str">
        <f>IF(buildings!AE171="","NA",buildings!AE171)</f>
        <v>NA</v>
      </c>
      <c r="AF171" t="str">
        <f>IF(buildings!AF171="","NA",buildings!AF171)</f>
        <v>NA</v>
      </c>
      <c r="AG171" t="str">
        <f>IF(buildings!AG171="","NA",buildings!AG171)</f>
        <v>NA</v>
      </c>
      <c r="AH171" t="str">
        <f>IF(buildings!AH171="","NA",buildings!AH171)</f>
        <v>NA</v>
      </c>
      <c r="AI171" t="str">
        <f>IF(buildings!AI171="","NA",buildings!AI171)</f>
        <v>NA</v>
      </c>
      <c r="AJ171" t="str">
        <f>IF(buildings!AJ171="","NA",buildings!AJ171)</f>
        <v>NA</v>
      </c>
      <c r="AK171">
        <f>IF(buildings!AK171="","NA",buildings!AK171)</f>
        <v>15</v>
      </c>
      <c r="AL171" t="str">
        <f>IF(buildings!AL171="","NA",buildings!AL171)</f>
        <v>S (steel-based) factory</v>
      </c>
      <c r="AM171" t="str">
        <f>IF(buildings!AM171="","NA",buildings!AM171)</f>
        <v>NA</v>
      </c>
      <c r="AN171" t="str">
        <f>IF(buildings!AN171="","NA",buildings!AN171)</f>
        <v>industrial</v>
      </c>
      <c r="AO171" t="str">
        <f>IF(buildings!AO171="","NA",buildings!AO171)</f>
        <v>NA</v>
      </c>
      <c r="AP171" t="str">
        <f>IF(buildings!AP171="","NA",buildings!AP171)</f>
        <v>NULL</v>
      </c>
      <c r="AQ171" t="str">
        <f>IF(buildings!AQ171="","NA",buildings!AQ171)</f>
        <v>NA</v>
      </c>
      <c r="AR171" t="str">
        <f>IF(buildings!AR171="","NA",buildings!AR171)</f>
        <v>NA</v>
      </c>
      <c r="AS171" t="str">
        <f>IF(buildings!AS171="","NA",buildings!AS171)</f>
        <v>Tanikawa, Hiroki; Hashimoto, Seiji</v>
      </c>
      <c r="AT171">
        <f>IF(buildings!AT171="","NA",buildings!AT171)</f>
        <v>2009</v>
      </c>
      <c r="AU171" t="str">
        <f>IF(buildings!AU171="","NA",buildings!AU171)</f>
        <v>Urban stock over time: spatial material stock analysis using 4d-GIS</v>
      </c>
      <c r="AV171" t="str">
        <f>IF(buildings!AV171="","NA",buildings!AV171)</f>
        <v>Building Research &amp; Information</v>
      </c>
      <c r="AW171" t="str">
        <f>IF(buildings!AW171="","NA",buildings!AW171)</f>
        <v>Copyright Elsevier</v>
      </c>
      <c r="AX171" t="str">
        <f>IF(buildings!AX171="","NA",buildings!AX171)</f>
        <v>10.1080/09613210903169394</v>
      </c>
      <c r="AY171" t="str">
        <f>IF(buildings!AY171="","NA",buildings!AY171)</f>
        <v>https://doi.org/10.1080/09613210903169394</v>
      </c>
      <c r="AZ171" t="str">
        <f>IF(buildings!AZ171="","NULL",buildings!AZ171)</f>
        <v>NULL</v>
      </c>
      <c r="BA171" t="str">
        <f>IF(buildings!BA171="","NULL",buildings!BA171)</f>
        <v>NULL</v>
      </c>
      <c r="BB171" t="str">
        <f>IF(buildings!BB171="","NULL",buildings!BB171)</f>
        <v>NULL</v>
      </c>
      <c r="BC171" t="str">
        <f>IF(buildings!BC171="","NULL",buildings!BC171)</f>
        <v>Table 2a. Detailed constructionmaterial intensity of buildings, Japan. Surface and subsurface are taken into account.</v>
      </c>
      <c r="BD171" t="str">
        <f>IF(buildings!BD171="","NULL",buildings!BD171)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v>
      </c>
      <c r="BE171" t="str">
        <f>IF(buildings!BE171="","NULL",buildings!BE171)</f>
        <v>Heeren and Fishman</v>
      </c>
      <c r="BF171" t="str">
        <f>IF(buildings!BF171="","NULL",buildings!BF171)</f>
        <v>East_Asia</v>
      </c>
      <c r="BG171" t="str">
        <f>IF(buildings!BG171="","NULL",buildings!BG171)</f>
        <v>Cfa</v>
      </c>
      <c r="BH171">
        <f>IF(buildings!BH171="","NULL",buildings!BH171)</f>
        <v>3969</v>
      </c>
      <c r="BI171">
        <f>IF(buildings!BI171="","NULL",buildings!BI171)</f>
        <v>2342.4951249999999</v>
      </c>
      <c r="BJ171">
        <f>IF(buildings!BJ171="","NULL",buildings!BJ171)</f>
        <v>2095.719975</v>
      </c>
      <c r="BK171">
        <f>IF(buildings!BK171="","NULL",buildings!BK171)</f>
        <v>565.36749999999995</v>
      </c>
      <c r="BL171">
        <f>IF(buildings!BL171="","NULL",buildings!BL171)</f>
        <v>693.55250000000001</v>
      </c>
      <c r="BM171">
        <f>IF(buildings!BM171="","NULL",buildings!BM171)</f>
        <v>364485</v>
      </c>
      <c r="BN171">
        <f>IF(buildings!BN171="","NULL",buildings!BN171)</f>
        <v>117648</v>
      </c>
      <c r="BO171" t="str">
        <f>IF(buildings!BO171="","NULL",buildings!BO171)</f>
        <v>NA</v>
      </c>
      <c r="BP171">
        <f>IF(buildings!BP171="","NULL",buildings!BP171)</f>
        <v>126689</v>
      </c>
      <c r="BQ171">
        <f>IF(buildings!BQ171="","NULL",buildings!BQ171)</f>
        <v>0.76200000000000001</v>
      </c>
      <c r="BR171">
        <f>IF(buildings!BR171="","NULL",buildings!BR171)</f>
        <v>0.78600000000000003</v>
      </c>
      <c r="BS171">
        <f>IF(buildings!BS171="","NULL",buildings!BS171)</f>
        <v>19954</v>
      </c>
      <c r="BT171">
        <f>IF(buildings!BT171="","NULL",buildings!BT171)</f>
        <v>31980</v>
      </c>
      <c r="BU171" t="str">
        <f>IF(buildings!BU171="","NULL",buildings!BU171)</f>
        <v>NULL</v>
      </c>
      <c r="BV171" t="str">
        <f>IF(buildings!BV171="","NULL",buildings!BV171)</f>
        <v>NULL</v>
      </c>
      <c r="BW171" t="str">
        <f>IF(buildings!BW171="","NULL",buildings!BW171)</f>
        <v>R32JPN</v>
      </c>
      <c r="BX171" t="str">
        <f>IF(buildings!BX171="","NULL",buildings!BX171)</f>
        <v>R5.2OECD</v>
      </c>
      <c r="BY171" t="str">
        <f>IF(buildings!BY171="","NULL",buildings!BY171)</f>
        <v>NR_factory</v>
      </c>
      <c r="BZ171" t="str">
        <f>IF(buildings!BZ171="","NULL",buildings!BZ171)</f>
        <v>S_unspecified</v>
      </c>
      <c r="CA171" t="str">
        <f>IF(buildings!CA171="","NULL",buildings!CA171)</f>
        <v>Standard</v>
      </c>
      <c r="CB171" t="str">
        <f>IF(buildings!CB171="","NULL",buildings!CB171)</f>
        <v>modeled/hypothetical/regulations</v>
      </c>
      <c r="CC171" t="str">
        <f>IF(buildings!CC171="","NULL",buildings!CC171)</f>
        <v>NR</v>
      </c>
      <c r="CD171" t="str">
        <f>IF(buildings!CD171="","NULL",buildings!CD171)</f>
        <v>S</v>
      </c>
      <c r="CE171" t="str">
        <f>IF(buildings!CE171="","NULL",buildings!CE171)</f>
        <v>OECD_JPN</v>
      </c>
    </row>
    <row r="172" spans="1:83">
      <c r="A172">
        <f>IF(buildings!A172="","NA",buildings!A172)</f>
        <v>170</v>
      </c>
      <c r="B172" t="str">
        <f>IF(buildings!B172="","NA",buildings!B172)</f>
        <v>Japan</v>
      </c>
      <c r="C172" t="str">
        <f>IF(buildings!C172="","NA",buildings!C172)</f>
        <v>NA</v>
      </c>
      <c r="D172">
        <f>IF(buildings!D172="","NA",buildings!D172)</f>
        <v>2000</v>
      </c>
      <c r="E172">
        <f>IF(buildings!E172="","NA",buildings!E172)</f>
        <v>2009</v>
      </c>
      <c r="F172">
        <f>IF(buildings!F172="","NA",buildings!F172)</f>
        <v>145</v>
      </c>
      <c r="G172" t="str">
        <f>IF(buildings!G172="","NA",buildings!G172)</f>
        <v>NA</v>
      </c>
      <c r="H172">
        <f>IF(buildings!H172="","NA",buildings!H172)</f>
        <v>1</v>
      </c>
      <c r="I172" t="str">
        <f>IF(buildings!I172="","NA",buildings!I172)</f>
        <v>NA</v>
      </c>
      <c r="J172">
        <f>IF(buildings!J172="","NA",buildings!J172)</f>
        <v>11</v>
      </c>
      <c r="K172" t="str">
        <f>IF(buildings!K172="","NA",buildings!K172)</f>
        <v>NA</v>
      </c>
      <c r="L172" t="str">
        <f>IF(buildings!L172="","NA",buildings!L172)</f>
        <v>NA</v>
      </c>
      <c r="M172">
        <f>IF(buildings!M172="","NA",buildings!M172)</f>
        <v>529</v>
      </c>
      <c r="N172" t="str">
        <f>IF(buildings!N172="","NA",buildings!N172)</f>
        <v>NA</v>
      </c>
      <c r="O172">
        <f>IF(buildings!O172="","NA",buildings!O172)</f>
        <v>218</v>
      </c>
      <c r="P172" t="str">
        <f>IF(buildings!P172="","NA",buildings!P172)</f>
        <v>NA</v>
      </c>
      <c r="Q172">
        <f>IF(buildings!Q172="","NA",buildings!Q172)</f>
        <v>106</v>
      </c>
      <c r="R172" t="str">
        <f>IF(buildings!R172="","NA",buildings!R172)</f>
        <v>NA</v>
      </c>
      <c r="S172" t="str">
        <f>IF(buildings!S172="","NA",buildings!S172)</f>
        <v>NA</v>
      </c>
      <c r="T172" t="str">
        <f>IF(buildings!T172="","NA",buildings!T172)</f>
        <v>NA</v>
      </c>
      <c r="U172" t="str">
        <f>IF(buildings!U172="","NA",buildings!U172)</f>
        <v>NA</v>
      </c>
      <c r="V172" t="str">
        <f>IF(buildings!V172="","NA",buildings!V172)</f>
        <v>NA</v>
      </c>
      <c r="W172" t="str">
        <f>IF(buildings!W172="","NA",buildings!W172)</f>
        <v>NA</v>
      </c>
      <c r="X172" t="str">
        <f>IF(buildings!X172="","NA",buildings!X172)</f>
        <v>NA</v>
      </c>
      <c r="Y172" t="str">
        <f>IF(buildings!Y172="","NA",buildings!Y172)</f>
        <v>NA</v>
      </c>
      <c r="Z172" t="str">
        <f>IF(buildings!Z172="","NA",buildings!Z172)</f>
        <v>NA</v>
      </c>
      <c r="AA172">
        <f>IF(buildings!AA172="","NA",buildings!AA172)</f>
        <v>1</v>
      </c>
      <c r="AB172">
        <f>IF(buildings!AB172="","NA",buildings!AB172)</f>
        <v>1</v>
      </c>
      <c r="AC172" t="str">
        <f>IF(buildings!AC172="","NA",buildings!AC172)</f>
        <v>NA</v>
      </c>
      <c r="AD172" t="str">
        <f>IF(buildings!AD172="","NA",buildings!AD172)</f>
        <v>NA</v>
      </c>
      <c r="AE172" t="str">
        <f>IF(buildings!AE172="","NA",buildings!AE172)</f>
        <v>NA</v>
      </c>
      <c r="AF172" t="str">
        <f>IF(buildings!AF172="","NA",buildings!AF172)</f>
        <v>NA</v>
      </c>
      <c r="AG172" t="str">
        <f>IF(buildings!AG172="","NA",buildings!AG172)</f>
        <v>NA</v>
      </c>
      <c r="AH172" t="str">
        <f>IF(buildings!AH172="","NA",buildings!AH172)</f>
        <v>NA</v>
      </c>
      <c r="AI172" t="str">
        <f>IF(buildings!AI172="","NA",buildings!AI172)</f>
        <v>NA</v>
      </c>
      <c r="AJ172" t="str">
        <f>IF(buildings!AJ172="","NA",buildings!AJ172)</f>
        <v>NA</v>
      </c>
      <c r="AK172">
        <f>IF(buildings!AK172="","NA",buildings!AK172)</f>
        <v>15</v>
      </c>
      <c r="AL172" t="str">
        <f>IF(buildings!AL172="","NA",buildings!AL172)</f>
        <v>S (steel-based) factory</v>
      </c>
      <c r="AM172" t="str">
        <f>IF(buildings!AM172="","NA",buildings!AM172)</f>
        <v>NA</v>
      </c>
      <c r="AN172" t="str">
        <f>IF(buildings!AN172="","NA",buildings!AN172)</f>
        <v>industrial</v>
      </c>
      <c r="AO172" t="str">
        <f>IF(buildings!AO172="","NA",buildings!AO172)</f>
        <v>NA</v>
      </c>
      <c r="AP172" t="str">
        <f>IF(buildings!AP172="","NA",buildings!AP172)</f>
        <v>NULL</v>
      </c>
      <c r="AQ172" t="str">
        <f>IF(buildings!AQ172="","NA",buildings!AQ172)</f>
        <v>NA</v>
      </c>
      <c r="AR172" t="str">
        <f>IF(buildings!AR172="","NA",buildings!AR172)</f>
        <v>NA</v>
      </c>
      <c r="AS172" t="str">
        <f>IF(buildings!AS172="","NA",buildings!AS172)</f>
        <v>Tanikawa, Hiroki; Hashimoto, Seiji</v>
      </c>
      <c r="AT172">
        <f>IF(buildings!AT172="","NA",buildings!AT172)</f>
        <v>2009</v>
      </c>
      <c r="AU172" t="str">
        <f>IF(buildings!AU172="","NA",buildings!AU172)</f>
        <v>Urban stock over time: spatial material stock analysis using 4d-GIS</v>
      </c>
      <c r="AV172" t="str">
        <f>IF(buildings!AV172="","NA",buildings!AV172)</f>
        <v>Building Research &amp; Information</v>
      </c>
      <c r="AW172" t="str">
        <f>IF(buildings!AW172="","NA",buildings!AW172)</f>
        <v>Copyright Elsevier</v>
      </c>
      <c r="AX172" t="str">
        <f>IF(buildings!AX172="","NA",buildings!AX172)</f>
        <v>10.1080/09613210903169394</v>
      </c>
      <c r="AY172" t="str">
        <f>IF(buildings!AY172="","NA",buildings!AY172)</f>
        <v>https://doi.org/10.1080/09613210903169394</v>
      </c>
      <c r="AZ172" t="str">
        <f>IF(buildings!AZ172="","NULL",buildings!AZ172)</f>
        <v>NULL</v>
      </c>
      <c r="BA172" t="str">
        <f>IF(buildings!BA172="","NULL",buildings!BA172)</f>
        <v>NULL</v>
      </c>
      <c r="BB172" t="str">
        <f>IF(buildings!BB172="","NULL",buildings!BB172)</f>
        <v>NULL</v>
      </c>
      <c r="BC172" t="str">
        <f>IF(buildings!BC172="","NULL",buildings!BC172)</f>
        <v>Table 2a. Detailed constructionmaterial intensity of buildings, Japan. Surface and subsurface are taken into account.</v>
      </c>
      <c r="BD172" t="str">
        <f>IF(buildings!BD172="","NULL",buildings!BD172)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172" t="str">
        <f>IF(buildings!BE172="","NULL",buildings!BE172)</f>
        <v>Heeren and Fishman</v>
      </c>
      <c r="BF172" t="str">
        <f>IF(buildings!BF172="","NULL",buildings!BF172)</f>
        <v>East_Asia</v>
      </c>
      <c r="BG172" t="str">
        <f>IF(buildings!BG172="","NULL",buildings!BG172)</f>
        <v>Cfa</v>
      </c>
      <c r="BH172">
        <f>IF(buildings!BH172="","NULL",buildings!BH172)</f>
        <v>3969</v>
      </c>
      <c r="BI172">
        <f>IF(buildings!BI172="","NULL",buildings!BI172)</f>
        <v>2128.6374500000002</v>
      </c>
      <c r="BJ172">
        <f>IF(buildings!BJ172="","NULL",buildings!BJ172)</f>
        <v>2049.5424750000002</v>
      </c>
      <c r="BK172">
        <f>IF(buildings!BK172="","NULL",buildings!BK172)</f>
        <v>681.28247499999998</v>
      </c>
      <c r="BL172">
        <f>IF(buildings!BL172="","NULL",buildings!BL172)</f>
        <v>598.98497499999996</v>
      </c>
      <c r="BM172">
        <f>IF(buildings!BM172="","NULL",buildings!BM172)</f>
        <v>364485</v>
      </c>
      <c r="BN172">
        <f>IF(buildings!BN172="","NULL",buildings!BN172)</f>
        <v>126933</v>
      </c>
      <c r="BO172" t="str">
        <f>IF(buildings!BO172="","NULL",buildings!BO172)</f>
        <v>NA</v>
      </c>
      <c r="BP172">
        <f>IF(buildings!BP172="","NULL",buildings!BP172)</f>
        <v>127654</v>
      </c>
      <c r="BQ172">
        <f>IF(buildings!BQ172="","NULL",buildings!BQ172)</f>
        <v>0.78600000000000003</v>
      </c>
      <c r="BR172">
        <f>IF(buildings!BR172="","NULL",buildings!BR172)</f>
        <v>0.90800000000000003</v>
      </c>
      <c r="BS172">
        <f>IF(buildings!BS172="","NULL",buildings!BS172)</f>
        <v>33294</v>
      </c>
      <c r="BT172">
        <f>IF(buildings!BT172="","NULL",buildings!BT172)</f>
        <v>33798</v>
      </c>
      <c r="BU172" t="str">
        <f>IF(buildings!BU172="","NULL",buildings!BU172)</f>
        <v>NULL</v>
      </c>
      <c r="BV172" t="str">
        <f>IF(buildings!BV172="","NULL",buildings!BV172)</f>
        <v>NULL</v>
      </c>
      <c r="BW172" t="str">
        <f>IF(buildings!BW172="","NULL",buildings!BW172)</f>
        <v>R32JPN</v>
      </c>
      <c r="BX172" t="str">
        <f>IF(buildings!BX172="","NULL",buildings!BX172)</f>
        <v>R5.2OECD</v>
      </c>
      <c r="BY172" t="str">
        <f>IF(buildings!BY172="","NULL",buildings!BY172)</f>
        <v>NR_factory</v>
      </c>
      <c r="BZ172" t="str">
        <f>IF(buildings!BZ172="","NULL",buildings!BZ172)</f>
        <v>S_unspecified</v>
      </c>
      <c r="CA172" t="str">
        <f>IF(buildings!CA172="","NULL",buildings!CA172)</f>
        <v>Standard</v>
      </c>
      <c r="CB172" t="str">
        <f>IF(buildings!CB172="","NULL",buildings!CB172)</f>
        <v>modeled/hypothetical/regulations</v>
      </c>
      <c r="CC172" t="str">
        <f>IF(buildings!CC172="","NULL",buildings!CC172)</f>
        <v>NR</v>
      </c>
      <c r="CD172" t="str">
        <f>IF(buildings!CD172="","NULL",buildings!CD172)</f>
        <v>S</v>
      </c>
      <c r="CE172" t="str">
        <f>IF(buildings!CE172="","NULL",buildings!CE172)</f>
        <v>OECD_JPN</v>
      </c>
    </row>
    <row r="173" spans="1:83">
      <c r="A173">
        <f>IF(buildings!A173="","NA",buildings!A173)</f>
        <v>171</v>
      </c>
      <c r="B173" t="str">
        <f>IF(buildings!B173="","NA",buildings!B173)</f>
        <v>Japan</v>
      </c>
      <c r="C173" t="str">
        <f>IF(buildings!C173="","NA",buildings!C173)</f>
        <v>NA</v>
      </c>
      <c r="D173">
        <f>IF(buildings!D173="","NA",buildings!D173)</f>
        <v>1945</v>
      </c>
      <c r="E173">
        <f>IF(buildings!E173="","NA",buildings!E173)</f>
        <v>2010</v>
      </c>
      <c r="F173">
        <f>IF(buildings!F173="","NA",buildings!F173)</f>
        <v>7</v>
      </c>
      <c r="G173" t="str">
        <f>IF(buildings!G173="","NA",buildings!G173)</f>
        <v>NA</v>
      </c>
      <c r="H173">
        <f>IF(buildings!H173="","NA",buildings!H173)</f>
        <v>2</v>
      </c>
      <c r="I173" t="str">
        <f>IF(buildings!I173="","NA",buildings!I173)</f>
        <v>NA</v>
      </c>
      <c r="J173">
        <f>IF(buildings!J173="","NA",buildings!J173)</f>
        <v>88</v>
      </c>
      <c r="K173" t="str">
        <f>IF(buildings!K173="","NA",buildings!K173)</f>
        <v>NA</v>
      </c>
      <c r="L173" t="str">
        <f>IF(buildings!L173="","NA",buildings!L173)</f>
        <v>NA</v>
      </c>
      <c r="M173">
        <f>IF(buildings!M173="","NA",buildings!M173)</f>
        <v>221</v>
      </c>
      <c r="N173" t="str">
        <f>IF(buildings!N173="","NA",buildings!N173)</f>
        <v>NA</v>
      </c>
      <c r="O173">
        <f>IF(buildings!O173="","NA",buildings!O173)</f>
        <v>78</v>
      </c>
      <c r="P173" t="str">
        <f>IF(buildings!P173="","NA",buildings!P173)</f>
        <v>NA</v>
      </c>
      <c r="Q173">
        <f>IF(buildings!Q173="","NA",buildings!Q173)</f>
        <v>3</v>
      </c>
      <c r="R173" t="str">
        <f>IF(buildings!R173="","NA",buildings!R173)</f>
        <v>NA</v>
      </c>
      <c r="S173" t="str">
        <f>IF(buildings!S173="","NA",buildings!S173)</f>
        <v>NA</v>
      </c>
      <c r="T173" t="str">
        <f>IF(buildings!T173="","NA",buildings!T173)</f>
        <v>NA</v>
      </c>
      <c r="U173" t="str">
        <f>IF(buildings!U173="","NA",buildings!U173)</f>
        <v>NA</v>
      </c>
      <c r="V173" t="str">
        <f>IF(buildings!V173="","NA",buildings!V173)</f>
        <v>NA</v>
      </c>
      <c r="W173" t="str">
        <f>IF(buildings!W173="","NA",buildings!W173)</f>
        <v>NA</v>
      </c>
      <c r="X173" t="str">
        <f>IF(buildings!X173="","NA",buildings!X173)</f>
        <v>NA</v>
      </c>
      <c r="Y173" t="str">
        <f>IF(buildings!Y173="","NA",buildings!Y173)</f>
        <v>NA</v>
      </c>
      <c r="Z173" t="str">
        <f>IF(buildings!Z173="","NA",buildings!Z173)</f>
        <v>NA</v>
      </c>
      <c r="AA173">
        <f>IF(buildings!AA173="","NA",buildings!AA173)</f>
        <v>52</v>
      </c>
      <c r="AB173">
        <f>IF(buildings!AB173="","NA",buildings!AB173)</f>
        <v>5</v>
      </c>
      <c r="AC173" t="str">
        <f>IF(buildings!AC173="","NA",buildings!AC173)</f>
        <v>NA</v>
      </c>
      <c r="AD173" t="str">
        <f>IF(buildings!AD173="","NA",buildings!AD173)</f>
        <v>NA</v>
      </c>
      <c r="AE173" t="str">
        <f>IF(buildings!AE173="","NA",buildings!AE173)</f>
        <v>NA</v>
      </c>
      <c r="AF173" t="str">
        <f>IF(buildings!AF173="","NA",buildings!AF173)</f>
        <v>NA</v>
      </c>
      <c r="AG173" t="str">
        <f>IF(buildings!AG173="","NA",buildings!AG173)</f>
        <v>NA</v>
      </c>
      <c r="AH173" t="str">
        <f>IF(buildings!AH173="","NA",buildings!AH173)</f>
        <v>NA</v>
      </c>
      <c r="AI173" t="str">
        <f>IF(buildings!AI173="","NA",buildings!AI173)</f>
        <v>NA</v>
      </c>
      <c r="AJ173" t="str">
        <f>IF(buildings!AJ173="","NA",buildings!AJ173)</f>
        <v>NA</v>
      </c>
      <c r="AK173">
        <f>IF(buildings!AK173="","NA",buildings!AK173)</f>
        <v>32</v>
      </c>
      <c r="AL173" t="str">
        <f>IF(buildings!AL173="","NA",buildings!AL173)</f>
        <v>timber construction</v>
      </c>
      <c r="AM173" t="str">
        <f>IF(buildings!AM173="","NA",buildings!AM173)</f>
        <v>NA</v>
      </c>
      <c r="AN173" t="str">
        <f>IF(buildings!AN173="","NA",buildings!AN173)</f>
        <v>residential</v>
      </c>
      <c r="AO173" t="str">
        <f>IF(buildings!AO173="","NA",buildings!AO173)</f>
        <v>SFH</v>
      </c>
      <c r="AP173" t="str">
        <f>IF(buildings!AP173="","NA",buildings!AP173)</f>
        <v>NULL</v>
      </c>
      <c r="AQ173" t="str">
        <f>IF(buildings!AQ173="","NA",buildings!AQ173)</f>
        <v>NA</v>
      </c>
      <c r="AR173" t="str">
        <f>IF(buildings!AR173="","NA",buildings!AR173)</f>
        <v>NA</v>
      </c>
      <c r="AS173" t="str">
        <f>IF(buildings!AS173="","NA",buildings!AS173)</f>
        <v>Tanikawa, Hiroki; Managi, Shunsuke; Lwin, Cherry Myo</v>
      </c>
      <c r="AT173">
        <f>IF(buildings!AT173="","NA",buildings!AT173)</f>
        <v>2014</v>
      </c>
      <c r="AU173" t="str">
        <f>IF(buildings!AU173="","NA",buildings!AU173)</f>
        <v>Estimates of Lost Material Stock of Buildings and Roads Due to the Great East Japan Earthquake and Tsunami</v>
      </c>
      <c r="AV173" t="str">
        <f>IF(buildings!AV173="","NA",buildings!AV173)</f>
        <v>Journal of Industrial Ecology</v>
      </c>
      <c r="AW173" t="str">
        <f>IF(buildings!AW173="","NA",buildings!AW173)</f>
        <v>Copyright Elsevier</v>
      </c>
      <c r="AX173" t="str">
        <f>IF(buildings!AX173="","NA",buildings!AX173)</f>
        <v>10.1111/jiec.12126</v>
      </c>
      <c r="AY173" t="str">
        <f>IF(buildings!AY173="","NA",buildings!AY173)</f>
        <v>https://doi.org/10.1111/jiec.12126</v>
      </c>
      <c r="AZ173" t="str">
        <f>IF(buildings!AZ173="","NULL",buildings!AZ173)</f>
        <v>NULL</v>
      </c>
      <c r="BA173" t="str">
        <f>IF(buildings!BA173="","NULL",buildings!BA173)</f>
        <v>NULL</v>
      </c>
      <c r="BB173" t="str">
        <f>IF(buildings!BB173="","NULL",buildings!BB173)</f>
        <v>NULL</v>
      </c>
      <c r="BC173" t="str">
        <f>IF(buildings!BC173="","NULL",buildings!BC173)</f>
        <v>Table 2. Material intensities for different building types. Building and foundation values are taken into account.</v>
      </c>
      <c r="BD173" t="str">
        <f>IF(buildings!BD173="","NULL",buildings!BD173)</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v>
      </c>
      <c r="BE173" t="str">
        <f>IF(buildings!BE173="","NULL",buildings!BE173)</f>
        <v>Heeren and Fishman</v>
      </c>
      <c r="BF173" t="str">
        <f>IF(buildings!BF173="","NULL",buildings!BF173)</f>
        <v>East_Asia</v>
      </c>
      <c r="BG173" t="str">
        <f>IF(buildings!BG173="","NULL",buildings!BG173)</f>
        <v>Cfa</v>
      </c>
      <c r="BH173">
        <f>IF(buildings!BH173="","NULL",buildings!BH173)</f>
        <v>3969</v>
      </c>
      <c r="BI173">
        <f>IF(buildings!BI173="","NULL",buildings!BI173)</f>
        <v>1899.3225</v>
      </c>
      <c r="BJ173">
        <f>IF(buildings!BJ173="","NULL",buildings!BJ173)</f>
        <v>2139.56495</v>
      </c>
      <c r="BK173">
        <f>IF(buildings!BK173="","NULL",buildings!BK173)</f>
        <v>695.4325</v>
      </c>
      <c r="BL173">
        <f>IF(buildings!BL173="","NULL",buildings!BL173)</f>
        <v>743.16997500000002</v>
      </c>
      <c r="BM173">
        <f>IF(buildings!BM173="","NULL",buildings!BM173)</f>
        <v>364485</v>
      </c>
      <c r="BN173">
        <f>IF(buildings!BN173="","NULL",buildings!BN173)</f>
        <v>76224</v>
      </c>
      <c r="BO173" t="str">
        <f>IF(buildings!BO173="","NULL",buildings!BO173)</f>
        <v>NA</v>
      </c>
      <c r="BP173">
        <f>IF(buildings!BP173="","NULL",buildings!BP173)</f>
        <v>127529</v>
      </c>
      <c r="BQ173">
        <f>IF(buildings!BQ173="","NULL",buildings!BQ173)</f>
        <v>0.53400000000000003</v>
      </c>
      <c r="BR173">
        <f>IF(buildings!BR173="","NULL",buildings!BR173)</f>
        <v>0.90800000000000003</v>
      </c>
      <c r="BS173">
        <f>IF(buildings!BS173="","NULL",buildings!BS173)</f>
        <v>1776</v>
      </c>
      <c r="BT173">
        <f>IF(buildings!BT173="","NULL",buildings!BT173)</f>
        <v>35477</v>
      </c>
      <c r="BU173" t="str">
        <f>IF(buildings!BU173="","NULL",buildings!BU173)</f>
        <v>NULL</v>
      </c>
      <c r="BV173" t="str">
        <f>IF(buildings!BV173="","NULL",buildings!BV173)</f>
        <v>NULL</v>
      </c>
      <c r="BW173" t="str">
        <f>IF(buildings!BW173="","NULL",buildings!BW173)</f>
        <v>R32JPN</v>
      </c>
      <c r="BX173" t="str">
        <f>IF(buildings!BX173="","NULL",buildings!BX173)</f>
        <v>R5.2OECD</v>
      </c>
      <c r="BY173" t="str">
        <f>IF(buildings!BY173="","NULL",buildings!BY173)</f>
        <v>R_SFH_detached</v>
      </c>
      <c r="BZ173" t="str">
        <f>IF(buildings!BZ173="","NULL",buildings!BZ173)</f>
        <v>T_traditional</v>
      </c>
      <c r="CA173" t="str">
        <f>IF(buildings!CA173="","NULL",buildings!CA173)</f>
        <v>Standard</v>
      </c>
      <c r="CB173" t="str">
        <f>IF(buildings!CB173="","NULL",buildings!CB173)</f>
        <v>modeled/hypothetical/regulations</v>
      </c>
      <c r="CC173" t="str">
        <f>IF(buildings!CC173="","NULL",buildings!CC173)</f>
        <v>RS</v>
      </c>
      <c r="CD173" t="str">
        <f>IF(buildings!CD173="","NULL",buildings!CD173)</f>
        <v>T</v>
      </c>
      <c r="CE173" t="str">
        <f>IF(buildings!CE173="","NULL",buildings!CE173)</f>
        <v>OECD_JPN</v>
      </c>
    </row>
    <row r="174" spans="1:83">
      <c r="A174">
        <f>IF(buildings!A174="","NA",buildings!A174)</f>
        <v>172</v>
      </c>
      <c r="B174" t="str">
        <f>IF(buildings!B174="","NA",buildings!B174)</f>
        <v>Japan</v>
      </c>
      <c r="C174" t="str">
        <f>IF(buildings!C174="","NA",buildings!C174)</f>
        <v>NA</v>
      </c>
      <c r="D174">
        <f>IF(buildings!D174="","NA",buildings!D174)</f>
        <v>1945</v>
      </c>
      <c r="E174">
        <f>IF(buildings!E174="","NA",buildings!E174)</f>
        <v>2010</v>
      </c>
      <c r="F174">
        <f>IF(buildings!F174="","NA",buildings!F174)</f>
        <v>139</v>
      </c>
      <c r="G174" t="str">
        <f>IF(buildings!G174="","NA",buildings!G174)</f>
        <v>NA</v>
      </c>
      <c r="H174">
        <f>IF(buildings!H174="","NA",buildings!H174)</f>
        <v>0</v>
      </c>
      <c r="I174" t="str">
        <f>IF(buildings!I174="","NA",buildings!I174)</f>
        <v>NA</v>
      </c>
      <c r="J174">
        <f>IF(buildings!J174="","NA",buildings!J174)</f>
        <v>8</v>
      </c>
      <c r="K174" t="str">
        <f>IF(buildings!K174="","NA",buildings!K174)</f>
        <v>NA</v>
      </c>
      <c r="L174" t="str">
        <f>IF(buildings!L174="","NA",buildings!L174)</f>
        <v>NA</v>
      </c>
      <c r="M174">
        <f>IF(buildings!M174="","NA",buildings!M174)</f>
        <v>584</v>
      </c>
      <c r="N174" t="str">
        <f>IF(buildings!N174="","NA",buildings!N174)</f>
        <v>NA</v>
      </c>
      <c r="O174">
        <f>IF(buildings!O174="","NA",buildings!O174)</f>
        <v>339</v>
      </c>
      <c r="P174" t="str">
        <f>IF(buildings!P174="","NA",buildings!P174)</f>
        <v>NA</v>
      </c>
      <c r="Q174">
        <f>IF(buildings!Q174="","NA",buildings!Q174)</f>
        <v>67</v>
      </c>
      <c r="R174" t="str">
        <f>IF(buildings!R174="","NA",buildings!R174)</f>
        <v>NA</v>
      </c>
      <c r="S174" t="str">
        <f>IF(buildings!S174="","NA",buildings!S174)</f>
        <v>NA</v>
      </c>
      <c r="T174" t="str">
        <f>IF(buildings!T174="","NA",buildings!T174)</f>
        <v>NA</v>
      </c>
      <c r="U174" t="str">
        <f>IF(buildings!U174="","NA",buildings!U174)</f>
        <v>NA</v>
      </c>
      <c r="V174" t="str">
        <f>IF(buildings!V174="","NA",buildings!V174)</f>
        <v>NA</v>
      </c>
      <c r="W174" t="str">
        <f>IF(buildings!W174="","NA",buildings!W174)</f>
        <v>NA</v>
      </c>
      <c r="X174" t="str">
        <f>IF(buildings!X174="","NA",buildings!X174)</f>
        <v>NA</v>
      </c>
      <c r="Y174" t="str">
        <f>IF(buildings!Y174="","NA",buildings!Y174)</f>
        <v>NA</v>
      </c>
      <c r="Z174" t="str">
        <f>IF(buildings!Z174="","NA",buildings!Z174)</f>
        <v>NA</v>
      </c>
      <c r="AA174">
        <f>IF(buildings!AA174="","NA",buildings!AA174)</f>
        <v>2</v>
      </c>
      <c r="AB174">
        <f>IF(buildings!AB174="","NA",buildings!AB174)</f>
        <v>0</v>
      </c>
      <c r="AC174" t="str">
        <f>IF(buildings!AC174="","NA",buildings!AC174)</f>
        <v>NA</v>
      </c>
      <c r="AD174" t="str">
        <f>IF(buildings!AD174="","NA",buildings!AD174)</f>
        <v>NA</v>
      </c>
      <c r="AE174" t="str">
        <f>IF(buildings!AE174="","NA",buildings!AE174)</f>
        <v>NA</v>
      </c>
      <c r="AF174" t="str">
        <f>IF(buildings!AF174="","NA",buildings!AF174)</f>
        <v>NA</v>
      </c>
      <c r="AG174" t="str">
        <f>IF(buildings!AG174="","NA",buildings!AG174)</f>
        <v>NA</v>
      </c>
      <c r="AH174" t="str">
        <f>IF(buildings!AH174="","NA",buildings!AH174)</f>
        <v>NA</v>
      </c>
      <c r="AI174" t="str">
        <f>IF(buildings!AI174="","NA",buildings!AI174)</f>
        <v>NA</v>
      </c>
      <c r="AJ174" t="str">
        <f>IF(buildings!AJ174="","NA",buildings!AJ174)</f>
        <v>NA</v>
      </c>
      <c r="AK174">
        <f>IF(buildings!AK174="","NA",buildings!AK174)</f>
        <v>25</v>
      </c>
      <c r="AL174" t="str">
        <f>IF(buildings!AL174="","NA",buildings!AL174)</f>
        <v>steel frame - 1 floor</v>
      </c>
      <c r="AM174">
        <f>IF(buildings!AM174="","NA",buildings!AM174)</f>
        <v>1</v>
      </c>
      <c r="AN174" t="str">
        <f>IF(buildings!AN174="","NA",buildings!AN174)</f>
        <v>NA</v>
      </c>
      <c r="AO174" t="str">
        <f>IF(buildings!AO174="","NA",buildings!AO174)</f>
        <v>NA</v>
      </c>
      <c r="AP174" t="str">
        <f>IF(buildings!AP174="","NA",buildings!AP174)</f>
        <v>NULL</v>
      </c>
      <c r="AQ174" t="str">
        <f>IF(buildings!AQ174="","NA",buildings!AQ174)</f>
        <v>NA</v>
      </c>
      <c r="AR174" t="str">
        <f>IF(buildings!AR174="","NA",buildings!AR174)</f>
        <v>NA</v>
      </c>
      <c r="AS174" t="str">
        <f>IF(buildings!AS174="","NA",buildings!AS174)</f>
        <v>Tanikawa, Hiroki; Managi, Shunsuke; Lwin, Cherry Myo</v>
      </c>
      <c r="AT174">
        <f>IF(buildings!AT174="","NA",buildings!AT174)</f>
        <v>2014</v>
      </c>
      <c r="AU174" t="str">
        <f>IF(buildings!AU174="","NA",buildings!AU174)</f>
        <v>Estimates of Lost Material Stock of Buildings and Roads Due to the Great East Japan Earthquake and Tsunami</v>
      </c>
      <c r="AV174" t="str">
        <f>IF(buildings!AV174="","NA",buildings!AV174)</f>
        <v>Journal of Industrial Ecology</v>
      </c>
      <c r="AW174" t="str">
        <f>IF(buildings!AW174="","NA",buildings!AW174)</f>
        <v>Copyright Elsevier</v>
      </c>
      <c r="AX174" t="str">
        <f>IF(buildings!AX174="","NA",buildings!AX174)</f>
        <v>10.1111/jiec.12126</v>
      </c>
      <c r="AY174" t="str">
        <f>IF(buildings!AY174="","NA",buildings!AY174)</f>
        <v>https://doi.org/10.1111/jiec.12126</v>
      </c>
      <c r="AZ174" t="str">
        <f>IF(buildings!AZ174="","NULL",buildings!AZ174)</f>
        <v>NULL</v>
      </c>
      <c r="BA174" t="str">
        <f>IF(buildings!BA174="","NULL",buildings!BA174)</f>
        <v>NULL</v>
      </c>
      <c r="BB174" t="str">
        <f>IF(buildings!BB174="","NULL",buildings!BB174)</f>
        <v>NULL</v>
      </c>
      <c r="BC174" t="str">
        <f>IF(buildings!BC174="","NULL",buildings!BC174)</f>
        <v>Table 2. Material intensities for different building types. Building and foundation values are taken into account.</v>
      </c>
      <c r="BD174" t="str">
        <f>IF(buildings!BD174="","NULL",buildings!BD174)</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v>
      </c>
      <c r="BE174" t="str">
        <f>IF(buildings!BE174="","NULL",buildings!BE174)</f>
        <v>Heeren and Fishman</v>
      </c>
      <c r="BF174" t="str">
        <f>IF(buildings!BF174="","NULL",buildings!BF174)</f>
        <v>East_Asia</v>
      </c>
      <c r="BG174" t="str">
        <f>IF(buildings!BG174="","NULL",buildings!BG174)</f>
        <v>Cfa</v>
      </c>
      <c r="BH174">
        <f>IF(buildings!BH174="","NULL",buildings!BH174)</f>
        <v>3969</v>
      </c>
      <c r="BI174">
        <f>IF(buildings!BI174="","NULL",buildings!BI174)</f>
        <v>1899.3225</v>
      </c>
      <c r="BJ174">
        <f>IF(buildings!BJ174="","NULL",buildings!BJ174)</f>
        <v>2139.56495</v>
      </c>
      <c r="BK174">
        <f>IF(buildings!BK174="","NULL",buildings!BK174)</f>
        <v>695.4325</v>
      </c>
      <c r="BL174">
        <f>IF(buildings!BL174="","NULL",buildings!BL174)</f>
        <v>743.16997500000002</v>
      </c>
      <c r="BM174">
        <f>IF(buildings!BM174="","NULL",buildings!BM174)</f>
        <v>364485</v>
      </c>
      <c r="BN174">
        <f>IF(buildings!BN174="","NULL",buildings!BN174)</f>
        <v>76224</v>
      </c>
      <c r="BO174" t="str">
        <f>IF(buildings!BO174="","NULL",buildings!BO174)</f>
        <v>NA</v>
      </c>
      <c r="BP174">
        <f>IF(buildings!BP174="","NULL",buildings!BP174)</f>
        <v>127529</v>
      </c>
      <c r="BQ174">
        <f>IF(buildings!BQ174="","NULL",buildings!BQ174)</f>
        <v>0.53400000000000003</v>
      </c>
      <c r="BR174">
        <f>IF(buildings!BR174="","NULL",buildings!BR174)</f>
        <v>0.90800000000000003</v>
      </c>
      <c r="BS174">
        <f>IF(buildings!BS174="","NULL",buildings!BS174)</f>
        <v>1776</v>
      </c>
      <c r="BT174">
        <f>IF(buildings!BT174="","NULL",buildings!BT174)</f>
        <v>35477</v>
      </c>
      <c r="BU174" t="str">
        <f>IF(buildings!BU174="","NULL",buildings!BU174)</f>
        <v>NULL</v>
      </c>
      <c r="BV174" t="str">
        <f>IF(buildings!BV174="","NULL",buildings!BV174)</f>
        <v>NULL</v>
      </c>
      <c r="BW174" t="str">
        <f>IF(buildings!BW174="","NULL",buildings!BW174)</f>
        <v>R32JPN</v>
      </c>
      <c r="BX174" t="str">
        <f>IF(buildings!BX174="","NULL",buildings!BX174)</f>
        <v>R5.2OECD</v>
      </c>
      <c r="BY174" t="str">
        <f>IF(buildings!BY174="","NULL",buildings!BY174)</f>
        <v>Unspecified</v>
      </c>
      <c r="BZ174" t="str">
        <f>IF(buildings!BZ174="","NULL",buildings!BZ174)</f>
        <v>S_unspecified</v>
      </c>
      <c r="CA174" t="str">
        <f>IF(buildings!CA174="","NULL",buildings!CA174)</f>
        <v>Standard</v>
      </c>
      <c r="CB174" t="str">
        <f>IF(buildings!CB174="","NULL",buildings!CB174)</f>
        <v>modeled/hypothetical/regulations</v>
      </c>
      <c r="CC174" t="str">
        <f>IF(buildings!CC174="","NULL",buildings!CC174)</f>
        <v>UN</v>
      </c>
      <c r="CD174" t="str">
        <f>IF(buildings!CD174="","NULL",buildings!CD174)</f>
        <v>S</v>
      </c>
      <c r="CE174" t="str">
        <f>IF(buildings!CE174="","NULL",buildings!CE174)</f>
        <v>OECD_JPN</v>
      </c>
    </row>
    <row r="175" spans="1:83">
      <c r="A175">
        <f>IF(buildings!A175="","NA",buildings!A175)</f>
        <v>173</v>
      </c>
      <c r="B175" t="str">
        <f>IF(buildings!B175="","NA",buildings!B175)</f>
        <v>Japan</v>
      </c>
      <c r="C175" t="str">
        <f>IF(buildings!C175="","NA",buildings!C175)</f>
        <v>NA</v>
      </c>
      <c r="D175">
        <f>IF(buildings!D175="","NA",buildings!D175)</f>
        <v>1945</v>
      </c>
      <c r="E175">
        <f>IF(buildings!E175="","NA",buildings!E175)</f>
        <v>2010</v>
      </c>
      <c r="F175">
        <f>IF(buildings!F175="","NA",buildings!F175)</f>
        <v>118</v>
      </c>
      <c r="G175" t="str">
        <f>IF(buildings!G175="","NA",buildings!G175)</f>
        <v>NA</v>
      </c>
      <c r="H175">
        <f>IF(buildings!H175="","NA",buildings!H175)</f>
        <v>2</v>
      </c>
      <c r="I175" t="str">
        <f>IF(buildings!I175="","NA",buildings!I175)</f>
        <v>NA</v>
      </c>
      <c r="J175">
        <f>IF(buildings!J175="","NA",buildings!J175)</f>
        <v>20</v>
      </c>
      <c r="K175" t="str">
        <f>IF(buildings!K175="","NA",buildings!K175)</f>
        <v>NA</v>
      </c>
      <c r="L175" t="str">
        <f>IF(buildings!L175="","NA",buildings!L175)</f>
        <v>NA</v>
      </c>
      <c r="M175">
        <f>IF(buildings!M175="","NA",buildings!M175)</f>
        <v>587</v>
      </c>
      <c r="N175" t="str">
        <f>IF(buildings!N175="","NA",buildings!N175)</f>
        <v>NA</v>
      </c>
      <c r="O175">
        <f>IF(buildings!O175="","NA",buildings!O175)</f>
        <v>100</v>
      </c>
      <c r="P175" t="str">
        <f>IF(buildings!P175="","NA",buildings!P175)</f>
        <v>NA</v>
      </c>
      <c r="Q175">
        <f>IF(buildings!Q175="","NA",buildings!Q175)</f>
        <v>109</v>
      </c>
      <c r="R175" t="str">
        <f>IF(buildings!R175="","NA",buildings!R175)</f>
        <v>NA</v>
      </c>
      <c r="S175" t="str">
        <f>IF(buildings!S175="","NA",buildings!S175)</f>
        <v>NA</v>
      </c>
      <c r="T175" t="str">
        <f>IF(buildings!T175="","NA",buildings!T175)</f>
        <v>NA</v>
      </c>
      <c r="U175" t="str">
        <f>IF(buildings!U175="","NA",buildings!U175)</f>
        <v>NA</v>
      </c>
      <c r="V175" t="str">
        <f>IF(buildings!V175="","NA",buildings!V175)</f>
        <v>NA</v>
      </c>
      <c r="W175" t="str">
        <f>IF(buildings!W175="","NA",buildings!W175)</f>
        <v>NA</v>
      </c>
      <c r="X175" t="str">
        <f>IF(buildings!X175="","NA",buildings!X175)</f>
        <v>NA</v>
      </c>
      <c r="Y175" t="str">
        <f>IF(buildings!Y175="","NA",buildings!Y175)</f>
        <v>NA</v>
      </c>
      <c r="Z175" t="str">
        <f>IF(buildings!Z175="","NA",buildings!Z175)</f>
        <v>NA</v>
      </c>
      <c r="AA175">
        <f>IF(buildings!AA175="","NA",buildings!AA175)</f>
        <v>1</v>
      </c>
      <c r="AB175">
        <f>IF(buildings!AB175="","NA",buildings!AB175)</f>
        <v>3</v>
      </c>
      <c r="AC175" t="str">
        <f>IF(buildings!AC175="","NA",buildings!AC175)</f>
        <v>NA</v>
      </c>
      <c r="AD175" t="str">
        <f>IF(buildings!AD175="","NA",buildings!AD175)</f>
        <v>NA</v>
      </c>
      <c r="AE175" t="str">
        <f>IF(buildings!AE175="","NA",buildings!AE175)</f>
        <v>NA</v>
      </c>
      <c r="AF175" t="str">
        <f>IF(buildings!AF175="","NA",buildings!AF175)</f>
        <v>NA</v>
      </c>
      <c r="AG175" t="str">
        <f>IF(buildings!AG175="","NA",buildings!AG175)</f>
        <v>NA</v>
      </c>
      <c r="AH175" t="str">
        <f>IF(buildings!AH175="","NA",buildings!AH175)</f>
        <v>NA</v>
      </c>
      <c r="AI175" t="str">
        <f>IF(buildings!AI175="","NA",buildings!AI175)</f>
        <v>NA</v>
      </c>
      <c r="AJ175" t="str">
        <f>IF(buildings!AJ175="","NA",buildings!AJ175)</f>
        <v>NA</v>
      </c>
      <c r="AK175">
        <f>IF(buildings!AK175="","NA",buildings!AK175)</f>
        <v>22</v>
      </c>
      <c r="AL175" t="str">
        <f>IF(buildings!AL175="","NA",buildings!AL175)</f>
        <v>steel frame - 2 floors</v>
      </c>
      <c r="AM175">
        <f>IF(buildings!AM175="","NA",buildings!AM175)</f>
        <v>2</v>
      </c>
      <c r="AN175" t="str">
        <f>IF(buildings!AN175="","NA",buildings!AN175)</f>
        <v>NA</v>
      </c>
      <c r="AO175" t="str">
        <f>IF(buildings!AO175="","NA",buildings!AO175)</f>
        <v>NA</v>
      </c>
      <c r="AP175" t="str">
        <f>IF(buildings!AP175="","NA",buildings!AP175)</f>
        <v>NULL</v>
      </c>
      <c r="AQ175" t="str">
        <f>IF(buildings!AQ175="","NA",buildings!AQ175)</f>
        <v>NA</v>
      </c>
      <c r="AR175" t="str">
        <f>IF(buildings!AR175="","NA",buildings!AR175)</f>
        <v>NA</v>
      </c>
      <c r="AS175" t="str">
        <f>IF(buildings!AS175="","NA",buildings!AS175)</f>
        <v>Tanikawa, Hiroki; Managi, Shunsuke; Lwin, Cherry Myo</v>
      </c>
      <c r="AT175">
        <f>IF(buildings!AT175="","NA",buildings!AT175)</f>
        <v>2014</v>
      </c>
      <c r="AU175" t="str">
        <f>IF(buildings!AU175="","NA",buildings!AU175)</f>
        <v>Estimates of Lost Material Stock of Buildings and Roads Due to the Great East Japan Earthquake and Tsunami</v>
      </c>
      <c r="AV175" t="str">
        <f>IF(buildings!AV175="","NA",buildings!AV175)</f>
        <v>Journal of Industrial Ecology</v>
      </c>
      <c r="AW175" t="str">
        <f>IF(buildings!AW175="","NA",buildings!AW175)</f>
        <v>Copyright Elsevier</v>
      </c>
      <c r="AX175" t="str">
        <f>IF(buildings!AX175="","NA",buildings!AX175)</f>
        <v>10.1111/jiec.12126</v>
      </c>
      <c r="AY175" t="str">
        <f>IF(buildings!AY175="","NA",buildings!AY175)</f>
        <v>https://doi.org/10.1111/jiec.12126</v>
      </c>
      <c r="AZ175" t="str">
        <f>IF(buildings!AZ175="","NULL",buildings!AZ175)</f>
        <v>NULL</v>
      </c>
      <c r="BA175" t="str">
        <f>IF(buildings!BA175="","NULL",buildings!BA175)</f>
        <v>NULL</v>
      </c>
      <c r="BB175" t="str">
        <f>IF(buildings!BB175="","NULL",buildings!BB175)</f>
        <v>NULL</v>
      </c>
      <c r="BC175" t="str">
        <f>IF(buildings!BC175="","NULL",buildings!BC175)</f>
        <v>Table 2. Material intensities for different building types. Building and foundation values are taken into account.</v>
      </c>
      <c r="BD175" t="str">
        <f>IF(buildings!BD175="","NULL",buildings!BD175)</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v>
      </c>
      <c r="BE175" t="str">
        <f>IF(buildings!BE175="","NULL",buildings!BE175)</f>
        <v>Heeren and Fishman</v>
      </c>
      <c r="BF175" t="str">
        <f>IF(buildings!BF175="","NULL",buildings!BF175)</f>
        <v>East_Asia</v>
      </c>
      <c r="BG175" t="str">
        <f>IF(buildings!BG175="","NULL",buildings!BG175)</f>
        <v>Cfa</v>
      </c>
      <c r="BH175">
        <f>IF(buildings!BH175="","NULL",buildings!BH175)</f>
        <v>3969</v>
      </c>
      <c r="BI175">
        <f>IF(buildings!BI175="","NULL",buildings!BI175)</f>
        <v>1899.3225</v>
      </c>
      <c r="BJ175">
        <f>IF(buildings!BJ175="","NULL",buildings!BJ175)</f>
        <v>2139.56495</v>
      </c>
      <c r="BK175">
        <f>IF(buildings!BK175="","NULL",buildings!BK175)</f>
        <v>695.4325</v>
      </c>
      <c r="BL175">
        <f>IF(buildings!BL175="","NULL",buildings!BL175)</f>
        <v>743.16997500000002</v>
      </c>
      <c r="BM175">
        <f>IF(buildings!BM175="","NULL",buildings!BM175)</f>
        <v>364485</v>
      </c>
      <c r="BN175">
        <f>IF(buildings!BN175="","NULL",buildings!BN175)</f>
        <v>76224</v>
      </c>
      <c r="BO175" t="str">
        <f>IF(buildings!BO175="","NULL",buildings!BO175)</f>
        <v>NA</v>
      </c>
      <c r="BP175">
        <f>IF(buildings!BP175="","NULL",buildings!BP175)</f>
        <v>127529</v>
      </c>
      <c r="BQ175">
        <f>IF(buildings!BQ175="","NULL",buildings!BQ175)</f>
        <v>0.53400000000000003</v>
      </c>
      <c r="BR175">
        <f>IF(buildings!BR175="","NULL",buildings!BR175)</f>
        <v>0.90800000000000003</v>
      </c>
      <c r="BS175">
        <f>IF(buildings!BS175="","NULL",buildings!BS175)</f>
        <v>1776</v>
      </c>
      <c r="BT175">
        <f>IF(buildings!BT175="","NULL",buildings!BT175)</f>
        <v>35477</v>
      </c>
      <c r="BU175" t="str">
        <f>IF(buildings!BU175="","NULL",buildings!BU175)</f>
        <v>NULL</v>
      </c>
      <c r="BV175" t="str">
        <f>IF(buildings!BV175="","NULL",buildings!BV175)</f>
        <v>NULL</v>
      </c>
      <c r="BW175" t="str">
        <f>IF(buildings!BW175="","NULL",buildings!BW175)</f>
        <v>R32JPN</v>
      </c>
      <c r="BX175" t="str">
        <f>IF(buildings!BX175="","NULL",buildings!BX175)</f>
        <v>R5.2OECD</v>
      </c>
      <c r="BY175" t="str">
        <f>IF(buildings!BY175="","NULL",buildings!BY175)</f>
        <v>Unspecified</v>
      </c>
      <c r="BZ175" t="str">
        <f>IF(buildings!BZ175="","NULL",buildings!BZ175)</f>
        <v>S_unspecified</v>
      </c>
      <c r="CA175" t="str">
        <f>IF(buildings!CA175="","NULL",buildings!CA175)</f>
        <v>Standard</v>
      </c>
      <c r="CB175" t="str">
        <f>IF(buildings!CB175="","NULL",buildings!CB175)</f>
        <v>modeled/hypothetical/regulations</v>
      </c>
      <c r="CC175" t="str">
        <f>IF(buildings!CC175="","NULL",buildings!CC175)</f>
        <v>UN</v>
      </c>
      <c r="CD175" t="str">
        <f>IF(buildings!CD175="","NULL",buildings!CD175)</f>
        <v>S</v>
      </c>
      <c r="CE175" t="str">
        <f>IF(buildings!CE175="","NULL",buildings!CE175)</f>
        <v>OECD_JPN</v>
      </c>
    </row>
    <row r="176" spans="1:83">
      <c r="A176">
        <f>IF(buildings!A176="","NA",buildings!A176)</f>
        <v>174</v>
      </c>
      <c r="B176" t="str">
        <f>IF(buildings!B176="","NA",buildings!B176)</f>
        <v>Japan</v>
      </c>
      <c r="C176" t="str">
        <f>IF(buildings!C176="","NA",buildings!C176)</f>
        <v>NA</v>
      </c>
      <c r="D176">
        <f>IF(buildings!D176="","NA",buildings!D176)</f>
        <v>1945</v>
      </c>
      <c r="E176">
        <f>IF(buildings!E176="","NA",buildings!E176)</f>
        <v>2010</v>
      </c>
      <c r="F176">
        <f>IF(buildings!F176="","NA",buildings!F176)</f>
        <v>178</v>
      </c>
      <c r="G176" t="str">
        <f>IF(buildings!G176="","NA",buildings!G176)</f>
        <v>NA</v>
      </c>
      <c r="H176">
        <f>IF(buildings!H176="","NA",buildings!H176)</f>
        <v>1</v>
      </c>
      <c r="I176" t="str">
        <f>IF(buildings!I176="","NA",buildings!I176)</f>
        <v>NA</v>
      </c>
      <c r="J176">
        <f>IF(buildings!J176="","NA",buildings!J176)</f>
        <v>4</v>
      </c>
      <c r="K176" t="str">
        <f>IF(buildings!K176="","NA",buildings!K176)</f>
        <v>NA</v>
      </c>
      <c r="L176" t="str">
        <f>IF(buildings!L176="","NA",buildings!L176)</f>
        <v>NA</v>
      </c>
      <c r="M176">
        <f>IF(buildings!M176="","NA",buildings!M176)</f>
        <v>416</v>
      </c>
      <c r="N176" t="str">
        <f>IF(buildings!N176="","NA",buildings!N176)</f>
        <v>NA</v>
      </c>
      <c r="O176">
        <f>IF(buildings!O176="","NA",buildings!O176)</f>
        <v>214</v>
      </c>
      <c r="P176" t="str">
        <f>IF(buildings!P176="","NA",buildings!P176)</f>
        <v>NA</v>
      </c>
      <c r="Q176">
        <f>IF(buildings!Q176="","NA",buildings!Q176)</f>
        <v>143</v>
      </c>
      <c r="R176" t="str">
        <f>IF(buildings!R176="","NA",buildings!R176)</f>
        <v>NA</v>
      </c>
      <c r="S176" t="str">
        <f>IF(buildings!S176="","NA",buildings!S176)</f>
        <v>NA</v>
      </c>
      <c r="T176" t="str">
        <f>IF(buildings!T176="","NA",buildings!T176)</f>
        <v>NA</v>
      </c>
      <c r="U176" t="str">
        <f>IF(buildings!U176="","NA",buildings!U176)</f>
        <v>NA</v>
      </c>
      <c r="V176" t="str">
        <f>IF(buildings!V176="","NA",buildings!V176)</f>
        <v>NA</v>
      </c>
      <c r="W176" t="str">
        <f>IF(buildings!W176="","NA",buildings!W176)</f>
        <v>NA</v>
      </c>
      <c r="X176" t="str">
        <f>IF(buildings!X176="","NA",buildings!X176)</f>
        <v>NA</v>
      </c>
      <c r="Y176" t="str">
        <f>IF(buildings!Y176="","NA",buildings!Y176)</f>
        <v>NA</v>
      </c>
      <c r="Z176" t="str">
        <f>IF(buildings!Z176="","NA",buildings!Z176)</f>
        <v>NA</v>
      </c>
      <c r="AA176">
        <f>IF(buildings!AA176="","NA",buildings!AA176)</f>
        <v>1</v>
      </c>
      <c r="AB176">
        <f>IF(buildings!AB176="","NA",buildings!AB176)</f>
        <v>1</v>
      </c>
      <c r="AC176" t="str">
        <f>IF(buildings!AC176="","NA",buildings!AC176)</f>
        <v>NA</v>
      </c>
      <c r="AD176" t="str">
        <f>IF(buildings!AD176="","NA",buildings!AD176)</f>
        <v>NA</v>
      </c>
      <c r="AE176" t="str">
        <f>IF(buildings!AE176="","NA",buildings!AE176)</f>
        <v>NA</v>
      </c>
      <c r="AF176" t="str">
        <f>IF(buildings!AF176="","NA",buildings!AF176)</f>
        <v>NA</v>
      </c>
      <c r="AG176" t="str">
        <f>IF(buildings!AG176="","NA",buildings!AG176)</f>
        <v>NA</v>
      </c>
      <c r="AH176" t="str">
        <f>IF(buildings!AH176="","NA",buildings!AH176)</f>
        <v>NA</v>
      </c>
      <c r="AI176" t="str">
        <f>IF(buildings!AI176="","NA",buildings!AI176)</f>
        <v>NA</v>
      </c>
      <c r="AJ176" t="str">
        <f>IF(buildings!AJ176="","NA",buildings!AJ176)</f>
        <v>NA</v>
      </c>
      <c r="AK176">
        <f>IF(buildings!AK176="","NA",buildings!AK176)</f>
        <v>0</v>
      </c>
      <c r="AL176" t="str">
        <f>IF(buildings!AL176="","NA",buildings!AL176)</f>
        <v>steel frame - 3 floors</v>
      </c>
      <c r="AM176">
        <f>IF(buildings!AM176="","NA",buildings!AM176)</f>
        <v>3</v>
      </c>
      <c r="AN176" t="str">
        <f>IF(buildings!AN176="","NA",buildings!AN176)</f>
        <v>NA</v>
      </c>
      <c r="AO176" t="str">
        <f>IF(buildings!AO176="","NA",buildings!AO176)</f>
        <v>NA</v>
      </c>
      <c r="AP176" t="str">
        <f>IF(buildings!AP176="","NA",buildings!AP176)</f>
        <v>NULL</v>
      </c>
      <c r="AQ176" t="str">
        <f>IF(buildings!AQ176="","NA",buildings!AQ176)</f>
        <v>NA</v>
      </c>
      <c r="AR176" t="str">
        <f>IF(buildings!AR176="","NA",buildings!AR176)</f>
        <v>NA</v>
      </c>
      <c r="AS176" t="str">
        <f>IF(buildings!AS176="","NA",buildings!AS176)</f>
        <v>Tanikawa, Hiroki; Managi, Shunsuke; Lwin, Cherry Myo</v>
      </c>
      <c r="AT176">
        <f>IF(buildings!AT176="","NA",buildings!AT176)</f>
        <v>2014</v>
      </c>
      <c r="AU176" t="str">
        <f>IF(buildings!AU176="","NA",buildings!AU176)</f>
        <v>Estimates of Lost Material Stock of Buildings and Roads Due to the Great East Japan Earthquake and Tsunami</v>
      </c>
      <c r="AV176" t="str">
        <f>IF(buildings!AV176="","NA",buildings!AV176)</f>
        <v>Journal of Industrial Ecology</v>
      </c>
      <c r="AW176" t="str">
        <f>IF(buildings!AW176="","NA",buildings!AW176)</f>
        <v>Copyright Elsevier</v>
      </c>
      <c r="AX176" t="str">
        <f>IF(buildings!AX176="","NA",buildings!AX176)</f>
        <v>10.1111/jiec.12126</v>
      </c>
      <c r="AY176" t="str">
        <f>IF(buildings!AY176="","NA",buildings!AY176)</f>
        <v>https://doi.org/10.1111/jiec.12126</v>
      </c>
      <c r="AZ176" t="str">
        <f>IF(buildings!AZ176="","NULL",buildings!AZ176)</f>
        <v>NULL</v>
      </c>
      <c r="BA176" t="str">
        <f>IF(buildings!BA176="","NULL",buildings!BA176)</f>
        <v>NULL</v>
      </c>
      <c r="BB176" t="str">
        <f>IF(buildings!BB176="","NULL",buildings!BB176)</f>
        <v>NULL</v>
      </c>
      <c r="BC176" t="str">
        <f>IF(buildings!BC176="","NULL",buildings!BC176)</f>
        <v>Table 2. Material intensities for different building types. Building and foundation values are taken into account.</v>
      </c>
      <c r="BD176" t="str">
        <f>IF(buildings!BD176="","NULL",buildings!BD176)</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v>
      </c>
      <c r="BE176" t="str">
        <f>IF(buildings!BE176="","NULL",buildings!BE176)</f>
        <v>Heeren and Fishman</v>
      </c>
      <c r="BF176" t="str">
        <f>IF(buildings!BF176="","NULL",buildings!BF176)</f>
        <v>East_Asia</v>
      </c>
      <c r="BG176" t="str">
        <f>IF(buildings!BG176="","NULL",buildings!BG176)</f>
        <v>Cfa</v>
      </c>
      <c r="BH176">
        <f>IF(buildings!BH176="","NULL",buildings!BH176)</f>
        <v>3969</v>
      </c>
      <c r="BI176">
        <f>IF(buildings!BI176="","NULL",buildings!BI176)</f>
        <v>1899.3225</v>
      </c>
      <c r="BJ176">
        <f>IF(buildings!BJ176="","NULL",buildings!BJ176)</f>
        <v>2139.56495</v>
      </c>
      <c r="BK176">
        <f>IF(buildings!BK176="","NULL",buildings!BK176)</f>
        <v>695.4325</v>
      </c>
      <c r="BL176">
        <f>IF(buildings!BL176="","NULL",buildings!BL176)</f>
        <v>743.16997500000002</v>
      </c>
      <c r="BM176">
        <f>IF(buildings!BM176="","NULL",buildings!BM176)</f>
        <v>364485</v>
      </c>
      <c r="BN176">
        <f>IF(buildings!BN176="","NULL",buildings!BN176)</f>
        <v>76224</v>
      </c>
      <c r="BO176" t="str">
        <f>IF(buildings!BO176="","NULL",buildings!BO176)</f>
        <v>NA</v>
      </c>
      <c r="BP176">
        <f>IF(buildings!BP176="","NULL",buildings!BP176)</f>
        <v>127529</v>
      </c>
      <c r="BQ176">
        <f>IF(buildings!BQ176="","NULL",buildings!BQ176)</f>
        <v>0.53400000000000003</v>
      </c>
      <c r="BR176">
        <f>IF(buildings!BR176="","NULL",buildings!BR176)</f>
        <v>0.90800000000000003</v>
      </c>
      <c r="BS176">
        <f>IF(buildings!BS176="","NULL",buildings!BS176)</f>
        <v>1776</v>
      </c>
      <c r="BT176">
        <f>IF(buildings!BT176="","NULL",buildings!BT176)</f>
        <v>35477</v>
      </c>
      <c r="BU176" t="str">
        <f>IF(buildings!BU176="","NULL",buildings!BU176)</f>
        <v>NULL</v>
      </c>
      <c r="BV176" t="str">
        <f>IF(buildings!BV176="","NULL",buildings!BV176)</f>
        <v>NULL</v>
      </c>
      <c r="BW176" t="str">
        <f>IF(buildings!BW176="","NULL",buildings!BW176)</f>
        <v>R32JPN</v>
      </c>
      <c r="BX176" t="str">
        <f>IF(buildings!BX176="","NULL",buildings!BX176)</f>
        <v>R5.2OECD</v>
      </c>
      <c r="BY176" t="str">
        <f>IF(buildings!BY176="","NULL",buildings!BY176)</f>
        <v>Unspecified</v>
      </c>
      <c r="BZ176" t="str">
        <f>IF(buildings!BZ176="","NULL",buildings!BZ176)</f>
        <v>S_unspecified</v>
      </c>
      <c r="CA176" t="str">
        <f>IF(buildings!CA176="","NULL",buildings!CA176)</f>
        <v>Standard</v>
      </c>
      <c r="CB176" t="str">
        <f>IF(buildings!CB176="","NULL",buildings!CB176)</f>
        <v>modeled/hypothetical/regulations</v>
      </c>
      <c r="CC176" t="str">
        <f>IF(buildings!CC176="","NULL",buildings!CC176)</f>
        <v>UN</v>
      </c>
      <c r="CD176" t="str">
        <f>IF(buildings!CD176="","NULL",buildings!CD176)</f>
        <v>S</v>
      </c>
      <c r="CE176" t="str">
        <f>IF(buildings!CE176="","NULL",buildings!CE176)</f>
        <v>OECD_JPN</v>
      </c>
    </row>
    <row r="177" spans="1:83">
      <c r="A177">
        <f>IF(buildings!A177="","NA",buildings!A177)</f>
        <v>175</v>
      </c>
      <c r="B177" t="str">
        <f>IF(buildings!B177="","NA",buildings!B177)</f>
        <v>Japan</v>
      </c>
      <c r="C177" t="str">
        <f>IF(buildings!C177="","NA",buildings!C177)</f>
        <v>NA</v>
      </c>
      <c r="D177">
        <f>IF(buildings!D177="","NA",buildings!D177)</f>
        <v>1945</v>
      </c>
      <c r="E177">
        <f>IF(buildings!E177="","NA",buildings!E177)</f>
        <v>2010</v>
      </c>
      <c r="F177">
        <f>IF(buildings!F177="","NA",buildings!F177)</f>
        <v>97</v>
      </c>
      <c r="G177" t="str">
        <f>IF(buildings!G177="","NA",buildings!G177)</f>
        <v>NA</v>
      </c>
      <c r="H177">
        <f>IF(buildings!H177="","NA",buildings!H177)</f>
        <v>2</v>
      </c>
      <c r="I177" t="str">
        <f>IF(buildings!I177="","NA",buildings!I177)</f>
        <v>NA</v>
      </c>
      <c r="J177">
        <f>IF(buildings!J177="","NA",buildings!J177)</f>
        <v>0</v>
      </c>
      <c r="K177" t="str">
        <f>IF(buildings!K177="","NA",buildings!K177)</f>
        <v>NA</v>
      </c>
      <c r="L177" t="str">
        <f>IF(buildings!L177="","NA",buildings!L177)</f>
        <v>NA</v>
      </c>
      <c r="M177">
        <f>IF(buildings!M177="","NA",buildings!M177)</f>
        <v>1897</v>
      </c>
      <c r="N177" t="str">
        <f>IF(buildings!N177="","NA",buildings!N177)</f>
        <v>NA</v>
      </c>
      <c r="O177">
        <f>IF(buildings!O177="","NA",buildings!O177)</f>
        <v>138</v>
      </c>
      <c r="P177" t="str">
        <f>IF(buildings!P177="","NA",buildings!P177)</f>
        <v>NA</v>
      </c>
      <c r="Q177">
        <f>IF(buildings!Q177="","NA",buildings!Q177)</f>
        <v>44</v>
      </c>
      <c r="R177" t="str">
        <f>IF(buildings!R177="","NA",buildings!R177)</f>
        <v>NA</v>
      </c>
      <c r="S177" t="str">
        <f>IF(buildings!S177="","NA",buildings!S177)</f>
        <v>NA</v>
      </c>
      <c r="T177" t="str">
        <f>IF(buildings!T177="","NA",buildings!T177)</f>
        <v>NA</v>
      </c>
      <c r="U177" t="str">
        <f>IF(buildings!U177="","NA",buildings!U177)</f>
        <v>NA</v>
      </c>
      <c r="V177" t="str">
        <f>IF(buildings!V177="","NA",buildings!V177)</f>
        <v>NA</v>
      </c>
      <c r="W177" t="str">
        <f>IF(buildings!W177="","NA",buildings!W177)</f>
        <v>NA</v>
      </c>
      <c r="X177" t="str">
        <f>IF(buildings!X177="","NA",buildings!X177)</f>
        <v>NA</v>
      </c>
      <c r="Y177" t="str">
        <f>IF(buildings!Y177="","NA",buildings!Y177)</f>
        <v>NA</v>
      </c>
      <c r="Z177" t="str">
        <f>IF(buildings!Z177="","NA",buildings!Z177)</f>
        <v>NA</v>
      </c>
      <c r="AA177">
        <f>IF(buildings!AA177="","NA",buildings!AA177)</f>
        <v>3</v>
      </c>
      <c r="AB177">
        <f>IF(buildings!AB177="","NA",buildings!AB177)</f>
        <v>1</v>
      </c>
      <c r="AC177" t="str">
        <f>IF(buildings!AC177="","NA",buildings!AC177)</f>
        <v>NA</v>
      </c>
      <c r="AD177" t="str">
        <f>IF(buildings!AD177="","NA",buildings!AD177)</f>
        <v>NA</v>
      </c>
      <c r="AE177" t="str">
        <f>IF(buildings!AE177="","NA",buildings!AE177)</f>
        <v>NA</v>
      </c>
      <c r="AF177" t="str">
        <f>IF(buildings!AF177="","NA",buildings!AF177)</f>
        <v>NA</v>
      </c>
      <c r="AG177" t="str">
        <f>IF(buildings!AG177="","NA",buildings!AG177)</f>
        <v>NA</v>
      </c>
      <c r="AH177" t="str">
        <f>IF(buildings!AH177="","NA",buildings!AH177)</f>
        <v>NA</v>
      </c>
      <c r="AI177" t="str">
        <f>IF(buildings!AI177="","NA",buildings!AI177)</f>
        <v>NA</v>
      </c>
      <c r="AJ177" t="str">
        <f>IF(buildings!AJ177="","NA",buildings!AJ177)</f>
        <v>NA</v>
      </c>
      <c r="AK177">
        <f>IF(buildings!AK177="","NA",buildings!AK177)</f>
        <v>9</v>
      </c>
      <c r="AL177" t="str">
        <f>IF(buildings!AL177="","NA",buildings!AL177)</f>
        <v>Reinforced concrete</v>
      </c>
      <c r="AM177" t="str">
        <f>IF(buildings!AM177="","NA",buildings!AM177)</f>
        <v>NA</v>
      </c>
      <c r="AN177" t="str">
        <f>IF(buildings!AN177="","NA",buildings!AN177)</f>
        <v>NA</v>
      </c>
      <c r="AO177" t="str">
        <f>IF(buildings!AO177="","NA",buildings!AO177)</f>
        <v>NA</v>
      </c>
      <c r="AP177" t="str">
        <f>IF(buildings!AP177="","NA",buildings!AP177)</f>
        <v>NULL</v>
      </c>
      <c r="AQ177" t="str">
        <f>IF(buildings!AQ177="","NA",buildings!AQ177)</f>
        <v>NA</v>
      </c>
      <c r="AR177" t="str">
        <f>IF(buildings!AR177="","NA",buildings!AR177)</f>
        <v>NA</v>
      </c>
      <c r="AS177" t="str">
        <f>IF(buildings!AS177="","NA",buildings!AS177)</f>
        <v>Tanikawa, Hiroki; Managi, Shunsuke; Lwin, Cherry Myo</v>
      </c>
      <c r="AT177">
        <f>IF(buildings!AT177="","NA",buildings!AT177)</f>
        <v>2014</v>
      </c>
      <c r="AU177" t="str">
        <f>IF(buildings!AU177="","NA",buildings!AU177)</f>
        <v>Estimates of Lost Material Stock of Buildings and Roads Due to the Great East Japan Earthquake and Tsunami</v>
      </c>
      <c r="AV177" t="str">
        <f>IF(buildings!AV177="","NA",buildings!AV177)</f>
        <v>Journal of Industrial Ecology</v>
      </c>
      <c r="AW177" t="str">
        <f>IF(buildings!AW177="","NA",buildings!AW177)</f>
        <v>Copyright Elsevier</v>
      </c>
      <c r="AX177" t="str">
        <f>IF(buildings!AX177="","NA",buildings!AX177)</f>
        <v>10.1111/jiec.12126</v>
      </c>
      <c r="AY177" t="str">
        <f>IF(buildings!AY177="","NA",buildings!AY177)</f>
        <v>https://doi.org/10.1111/jiec.12126</v>
      </c>
      <c r="AZ177" t="str">
        <f>IF(buildings!AZ177="","NULL",buildings!AZ177)</f>
        <v>NULL</v>
      </c>
      <c r="BA177" t="str">
        <f>IF(buildings!BA177="","NULL",buildings!BA177)</f>
        <v>NULL</v>
      </c>
      <c r="BB177" t="str">
        <f>IF(buildings!BB177="","NULL",buildings!BB177)</f>
        <v>NULL</v>
      </c>
      <c r="BC177" t="str">
        <f>IF(buildings!BC177="","NULL",buildings!BC177)</f>
        <v>Table 2. Material intensities for different building types. Building and foundation values are taken into account.</v>
      </c>
      <c r="BD177" t="str">
        <f>IF(buildings!BD177="","NULL",buildings!BD177)</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2010, Data: https://www.rug.nl/ggdc/historicaldevelopment/maddison/releases/maddison-project-database-2018. GDP: Data: https://esa.un.org/unpd/wup/Download, Urbanization_rate_2018.xls. Human Development Index: Not collected.</v>
      </c>
      <c r="BE177" t="str">
        <f>IF(buildings!BE177="","NULL",buildings!BE177)</f>
        <v>Heeren and Fishman</v>
      </c>
      <c r="BF177" t="str">
        <f>IF(buildings!BF177="","NULL",buildings!BF177)</f>
        <v>East_Asia</v>
      </c>
      <c r="BG177" t="str">
        <f>IF(buildings!BG177="","NULL",buildings!BG177)</f>
        <v>Cfa</v>
      </c>
      <c r="BH177">
        <f>IF(buildings!BH177="","NULL",buildings!BH177)</f>
        <v>3969</v>
      </c>
      <c r="BI177">
        <f>IF(buildings!BI177="","NULL",buildings!BI177)</f>
        <v>1899.3225</v>
      </c>
      <c r="BJ177">
        <f>IF(buildings!BJ177="","NULL",buildings!BJ177)</f>
        <v>2139.56495</v>
      </c>
      <c r="BK177">
        <f>IF(buildings!BK177="","NULL",buildings!BK177)</f>
        <v>695.4325</v>
      </c>
      <c r="BL177">
        <f>IF(buildings!BL177="","NULL",buildings!BL177)</f>
        <v>743.16997500000002</v>
      </c>
      <c r="BM177">
        <f>IF(buildings!BM177="","NULL",buildings!BM177)</f>
        <v>364485</v>
      </c>
      <c r="BN177">
        <f>IF(buildings!BN177="","NULL",buildings!BN177)</f>
        <v>76224</v>
      </c>
      <c r="BO177" t="str">
        <f>IF(buildings!BO177="","NULL",buildings!BO177)</f>
        <v>NA</v>
      </c>
      <c r="BP177">
        <f>IF(buildings!BP177="","NULL",buildings!BP177)</f>
        <v>127529</v>
      </c>
      <c r="BQ177">
        <f>IF(buildings!BQ177="","NULL",buildings!BQ177)</f>
        <v>0.53400000000000003</v>
      </c>
      <c r="BR177">
        <f>IF(buildings!BR177="","NULL",buildings!BR177)</f>
        <v>0.90800000000000003</v>
      </c>
      <c r="BS177">
        <f>IF(buildings!BS177="","NULL",buildings!BS177)</f>
        <v>1776</v>
      </c>
      <c r="BT177">
        <f>IF(buildings!BT177="","NULL",buildings!BT177)</f>
        <v>35477</v>
      </c>
      <c r="BU177" t="str">
        <f>IF(buildings!BU177="","NULL",buildings!BU177)</f>
        <v>NULL</v>
      </c>
      <c r="BV177" t="str">
        <f>IF(buildings!BV177="","NULL",buildings!BV177)</f>
        <v>NULL</v>
      </c>
      <c r="BW177" t="str">
        <f>IF(buildings!BW177="","NULL",buildings!BW177)</f>
        <v>R32JPN</v>
      </c>
      <c r="BX177" t="str">
        <f>IF(buildings!BX177="","NULL",buildings!BX177)</f>
        <v>R5.2OECD</v>
      </c>
      <c r="BY177" t="str">
        <f>IF(buildings!BY177="","NULL",buildings!BY177)</f>
        <v>Unspecified</v>
      </c>
      <c r="BZ177" t="str">
        <f>IF(buildings!BZ177="","NULL",buildings!BZ177)</f>
        <v>RC_concretefloor</v>
      </c>
      <c r="CA177" t="str">
        <f>IF(buildings!CA177="","NULL",buildings!CA177)</f>
        <v>Standard</v>
      </c>
      <c r="CB177" t="str">
        <f>IF(buildings!CB177="","NULL",buildings!CB177)</f>
        <v>modeled/hypothetical/regulations</v>
      </c>
      <c r="CC177" t="str">
        <f>IF(buildings!CC177="","NULL",buildings!CC177)</f>
        <v>UN</v>
      </c>
      <c r="CD177" t="str">
        <f>IF(buildings!CD177="","NULL",buildings!CD177)</f>
        <v>C</v>
      </c>
      <c r="CE177" t="str">
        <f>IF(buildings!CE177="","NULL",buildings!CE177)</f>
        <v>OECD_JPN</v>
      </c>
    </row>
    <row r="178" spans="1:83">
      <c r="A178">
        <f>IF(buildings!A178="","NA",buildings!A178)</f>
        <v>176</v>
      </c>
      <c r="B178" t="str">
        <f>IF(buildings!B178="","NA",buildings!B178)</f>
        <v>Luxembourg</v>
      </c>
      <c r="C178" t="str">
        <f>IF(buildings!C178="","NA",buildings!C178)</f>
        <v>Esch-sur-Alzette</v>
      </c>
      <c r="D178" t="str">
        <f>IF(buildings!D178="","NA",buildings!D178)</f>
        <v>NA</v>
      </c>
      <c r="E178">
        <f>IF(buildings!E178="","NA",buildings!E178)</f>
        <v>1949</v>
      </c>
      <c r="F178" t="str">
        <f>IF(buildings!F178="","NA",buildings!F178)</f>
        <v>NA</v>
      </c>
      <c r="G178" t="str">
        <f>IF(buildings!G178="","NA",buildings!G178)</f>
        <v>NA</v>
      </c>
      <c r="H178" t="str">
        <f>IF(buildings!H178="","NA",buildings!H178)</f>
        <v>NA</v>
      </c>
      <c r="I178">
        <f>IF(buildings!I178="","NA",buildings!I178)</f>
        <v>26.412213739999999</v>
      </c>
      <c r="J178">
        <f>IF(buildings!J178="","NA",buildings!J178)</f>
        <v>137.34351150000001</v>
      </c>
      <c r="K178" t="str">
        <f>IF(buildings!K178="","NA",buildings!K178)</f>
        <v>NA</v>
      </c>
      <c r="L178" t="str">
        <f>IF(buildings!L178="","NA",buildings!L178)</f>
        <v>NA</v>
      </c>
      <c r="M178">
        <f>IF(buildings!M178="","NA",buildings!M178)</f>
        <v>525.60305340000002</v>
      </c>
      <c r="N178" t="str">
        <f>IF(buildings!N178="","NA",buildings!N178)</f>
        <v>NA</v>
      </c>
      <c r="O178">
        <f>IF(buildings!O178="","NA",buildings!O178)</f>
        <v>522.96183210000004</v>
      </c>
      <c r="P178">
        <f>IF(buildings!P178="","NA",buildings!P178)</f>
        <v>1410.4122139999999</v>
      </c>
      <c r="Q178" t="str">
        <f>IF(buildings!Q178="","NA",buildings!Q178)</f>
        <v>NA</v>
      </c>
      <c r="R178" t="str">
        <f>IF(buildings!R178="","NA",buildings!R178)</f>
        <v>NA</v>
      </c>
      <c r="S178" t="str">
        <f>IF(buildings!S178="","NA",buildings!S178)</f>
        <v>NA</v>
      </c>
      <c r="T178" t="str">
        <f>IF(buildings!T178="","NA",buildings!T178)</f>
        <v>NA</v>
      </c>
      <c r="U178" t="str">
        <f>IF(buildings!U178="","NA",buildings!U178)</f>
        <v>NA</v>
      </c>
      <c r="V178" t="str">
        <f>IF(buildings!V178="","NA",buildings!V178)</f>
        <v>NA</v>
      </c>
      <c r="W178" t="str">
        <f>IF(buildings!W178="","NA",buildings!W178)</f>
        <v>NA</v>
      </c>
      <c r="X178" t="str">
        <f>IF(buildings!X178="","NA",buildings!X178)</f>
        <v>NA</v>
      </c>
      <c r="Y178" t="str">
        <f>IF(buildings!Y178="","NA",buildings!Y178)</f>
        <v>NA</v>
      </c>
      <c r="Z178" t="str">
        <f>IF(buildings!Z178="","NA",buildings!Z178)</f>
        <v>NA</v>
      </c>
      <c r="AA178" t="str">
        <f>IF(buildings!AA178="","NA",buildings!AA178)</f>
        <v>NA</v>
      </c>
      <c r="AB178">
        <f>IF(buildings!AB178="","NA",buildings!AB178)</f>
        <v>5.2824427480000002</v>
      </c>
      <c r="AC178" t="str">
        <f>IF(buildings!AC178="","NA",buildings!AC178)</f>
        <v>NA</v>
      </c>
      <c r="AD178" t="str">
        <f>IF(buildings!AD178="","NA",buildings!AD178)</f>
        <v>NA</v>
      </c>
      <c r="AE178" t="str">
        <f>IF(buildings!AE178="","NA",buildings!AE178)</f>
        <v>NA</v>
      </c>
      <c r="AF178" t="str">
        <f>IF(buildings!AF178="","NA",buildings!AF178)</f>
        <v>NA</v>
      </c>
      <c r="AG178" t="str">
        <f>IF(buildings!AG178="","NA",buildings!AG178)</f>
        <v>NA</v>
      </c>
      <c r="AH178" t="str">
        <f>IF(buildings!AH178="","NA",buildings!AH178)</f>
        <v>NA</v>
      </c>
      <c r="AI178" t="str">
        <f>IF(buildings!AI178="","NA",buildings!AI178)</f>
        <v>NA</v>
      </c>
      <c r="AJ178" t="str">
        <f>IF(buildings!AJ178="","NA",buildings!AJ178)</f>
        <v>NA</v>
      </c>
      <c r="AK178">
        <f>IF(buildings!AK178="","NA",buildings!AK178)</f>
        <v>13.206106869999999</v>
      </c>
      <c r="AL178" t="str">
        <f>IF(buildings!AL178="","NA",buildings!AL178)</f>
        <v>SFH</v>
      </c>
      <c r="AM178" t="str">
        <f>IF(buildings!AM178="","NA",buildings!AM178)</f>
        <v>NA</v>
      </c>
      <c r="AN178" t="str">
        <f>IF(buildings!AN178="","NA",buildings!AN178)</f>
        <v>residential</v>
      </c>
      <c r="AO178" t="str">
        <f>IF(buildings!AO178="","NA",buildings!AO178)</f>
        <v>SFH</v>
      </c>
      <c r="AP178" t="str">
        <f>IF(buildings!AP178="","NA",buildings!AP178)</f>
        <v>NULL</v>
      </c>
      <c r="AQ178" t="str">
        <f>IF(buildings!AQ178="","NA",buildings!AQ178)</f>
        <v>urban</v>
      </c>
      <c r="AR178" t="str">
        <f>IF(buildings!AR178="","NA",buildings!AR178)</f>
        <v>gross</v>
      </c>
      <c r="AS178" t="str">
        <f>IF(buildings!AS178="","NA",buildings!AS178)</f>
        <v>Mastrucci, Alessio; Marvuglia, Antonino; Popovici, Emil; Leopold, Ulrich; Benetto, Enrico</v>
      </c>
      <c r="AT178">
        <f>IF(buildings!AT178="","NA",buildings!AT178)</f>
        <v>2017</v>
      </c>
      <c r="AU178" t="str">
        <f>IF(buildings!AU178="","NA",buildings!AU178)</f>
        <v>Geospatial characterization of building material stocks for the life cycle assessment of end-of-life scenarios at the urban scale</v>
      </c>
      <c r="AV178" t="str">
        <f>IF(buildings!AV178="","NA",buildings!AV178)</f>
        <v>Resources, Conservation and Recycling</v>
      </c>
      <c r="AW178" t="str">
        <f>IF(buildings!AW178="","NA",buildings!AW178)</f>
        <v>Copyright Elsevier</v>
      </c>
      <c r="AX178" t="str">
        <f>IF(buildings!AX178="","NA",buildings!AX178)</f>
        <v>10.1016/j.resconrec.2016.07.003</v>
      </c>
      <c r="AY178" t="str">
        <f>IF(buildings!AY178="","NA",buildings!AY178)</f>
        <v>https://doi.org/10.1016/j.resconrec.2016.07.003</v>
      </c>
      <c r="AZ178" t="str">
        <f>IF(buildings!AZ178="","NULL",buildings!AZ178)</f>
        <v>for use_type or construction_type: 'the first half of the century is characterized by a prevalence of single-family terraced houses while, starting from the 1960s, multi-family houses become predominant'</v>
      </c>
      <c r="BA178" t="str">
        <f>IF(buildings!BA178="","NULL",buildings!BA178)</f>
        <v>MI values were calculated from Table 4, 5 and 6. MI = [Mass proportion (%) (Table 6)* Total material mass (Mt) (Table 5)]/[Total useful floor area (km^2) (Table 4)]</v>
      </c>
      <c r="BB178" t="str">
        <f>IF(buildings!BB178="","NULL",buildings!BB178)</f>
        <v>Considered "other inerts" as "aggregate".</v>
      </c>
      <c r="BC178" t="str">
        <f>IF(buildings!BC178="","NULL",buildings!BC178)</f>
        <v>Table 6. Composition of buildings depending on the period of construction</v>
      </c>
      <c r="BD178" t="str">
        <f>IF(buildings!BD178="","NULL",buildings!BD178)</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1950, Data: https://www.rug.nl/ggdc/historicaldevelopment/maddison/releases/maddison-project-database-2018. Urbanization: No data before 1950, Urban pop. in 1950, Data: https://www.rug.nl/ggdc/historicaldevelopment/maddison/releases/maddison-project-database-2018. GDP: Pre-1949, GDP in 1950, Data: https://esa.un.org/unpd/wup/Download, Urbanization_rate_2018.xls. Human Development Index: Not collected.</v>
      </c>
      <c r="BE178" t="str">
        <f>IF(buildings!BE178="","NULL",buildings!BE178)</f>
        <v>Heeren and Fishman</v>
      </c>
      <c r="BF178" t="str">
        <f>IF(buildings!BF178="","NULL",buildings!BF178)</f>
        <v>Europe</v>
      </c>
      <c r="BG178" t="str">
        <f>IF(buildings!BG178="","NULL",buildings!BG178)</f>
        <v>Cfb</v>
      </c>
      <c r="BH178">
        <f>IF(buildings!BH178="","NULL",buildings!BH178)</f>
        <v>5505</v>
      </c>
      <c r="BI178" t="str">
        <f>IF(buildings!BI178="","NULL",buildings!BI178)</f>
        <v>NA</v>
      </c>
      <c r="BJ178" t="str">
        <f>IF(buildings!BJ178="","NULL",buildings!BJ178)</f>
        <v>NA</v>
      </c>
      <c r="BK178" t="str">
        <f>IF(buildings!BK178="","NULL",buildings!BK178)</f>
        <v>NA</v>
      </c>
      <c r="BL178" t="str">
        <f>IF(buildings!BL178="","NULL",buildings!BL178)</f>
        <v>NA</v>
      </c>
      <c r="BM178">
        <f>IF(buildings!BM178="","NULL",buildings!BM178)</f>
        <v>2586</v>
      </c>
      <c r="BN178" t="str">
        <f>IF(buildings!BN178="","NULL",buildings!BN178)</f>
        <v>NA</v>
      </c>
      <c r="BO178" t="str">
        <f>IF(buildings!BO178="","NULL",buildings!BO178)</f>
        <v>Pre-1949</v>
      </c>
      <c r="BP178">
        <f>IF(buildings!BP178="","NULL",buildings!BP178)</f>
        <v>296</v>
      </c>
      <c r="BQ178" t="str">
        <f>IF(buildings!BQ178="","NULL",buildings!BQ178)</f>
        <v>NA</v>
      </c>
      <c r="BR178">
        <f>IF(buildings!BR178="","NULL",buildings!BR178)</f>
        <v>0.67200000000000004</v>
      </c>
      <c r="BS178" t="str">
        <f>IF(buildings!BS178="","NULL",buildings!BS178)</f>
        <v>NA</v>
      </c>
      <c r="BT178">
        <f>IF(buildings!BT178="","NULL",buildings!BT178)</f>
        <v>13340</v>
      </c>
      <c r="BU178" t="str">
        <f>IF(buildings!BU178="","NULL",buildings!BU178)</f>
        <v>NULL</v>
      </c>
      <c r="BV178" t="str">
        <f>IF(buildings!BV178="","NULL",buildings!BV178)</f>
        <v>NULL</v>
      </c>
      <c r="BW178" t="str">
        <f>IF(buildings!BW178="","NULL",buildings!BW178)</f>
        <v>R32EU15</v>
      </c>
      <c r="BX178" t="str">
        <f>IF(buildings!BX178="","NULL",buildings!BX178)</f>
        <v>R5.2OECD</v>
      </c>
      <c r="BY178" t="str">
        <f>IF(buildings!BY178="","NULL",buildings!BY178)</f>
        <v>R_SFH_unspecified</v>
      </c>
      <c r="BZ178" t="str">
        <f>IF(buildings!BZ178="","NULL",buildings!BZ178)</f>
        <v>M_brick</v>
      </c>
      <c r="CA178" t="str">
        <f>IF(buildings!CA178="","NULL",buildings!CA178)</f>
        <v>Standard</v>
      </c>
      <c r="CB178" t="str">
        <f>IF(buildings!CB178="","NULL",buildings!CB178)</f>
        <v>sample/average/statistics</v>
      </c>
      <c r="CC178" t="str">
        <f>IF(buildings!CC178="","NULL",buildings!CC178)</f>
        <v>RS</v>
      </c>
      <c r="CD178" t="str">
        <f>IF(buildings!CD178="","NULL",buildings!CD178)</f>
        <v>M</v>
      </c>
      <c r="CE178" t="str">
        <f>IF(buildings!CE178="","NULL",buildings!CE178)</f>
        <v>OECD_EU15</v>
      </c>
    </row>
    <row r="179" spans="1:83">
      <c r="A179">
        <f>IF(buildings!A179="","NA",buildings!A179)</f>
        <v>177</v>
      </c>
      <c r="B179" t="str">
        <f>IF(buildings!B179="","NA",buildings!B179)</f>
        <v>Luxembourg</v>
      </c>
      <c r="C179" t="str">
        <f>IF(buildings!C179="","NA",buildings!C179)</f>
        <v>Esch-sur-Alzette</v>
      </c>
      <c r="D179">
        <f>IF(buildings!D179="","NA",buildings!D179)</f>
        <v>1949</v>
      </c>
      <c r="E179">
        <f>IF(buildings!E179="","NA",buildings!E179)</f>
        <v>1969</v>
      </c>
      <c r="F179" t="str">
        <f>IF(buildings!F179="","NA",buildings!F179)</f>
        <v>NA</v>
      </c>
      <c r="G179" t="str">
        <f>IF(buildings!G179="","NA",buildings!G179)</f>
        <v>NA</v>
      </c>
      <c r="H179" t="str">
        <f>IF(buildings!H179="","NA",buildings!H179)</f>
        <v>NA</v>
      </c>
      <c r="I179">
        <f>IF(buildings!I179="","NA",buildings!I179)</f>
        <v>40.752688169999999</v>
      </c>
      <c r="J179">
        <f>IF(buildings!J179="","NA",buildings!J179)</f>
        <v>42.790322580000002</v>
      </c>
      <c r="K179" t="str">
        <f>IF(buildings!K179="","NA",buildings!K179)</f>
        <v>NA</v>
      </c>
      <c r="L179" t="str">
        <f>IF(buildings!L179="","NA",buildings!L179)</f>
        <v>NA</v>
      </c>
      <c r="M179">
        <f>IF(buildings!M179="","NA",buildings!M179)</f>
        <v>921.01075270000001</v>
      </c>
      <c r="N179" t="str">
        <f>IF(buildings!N179="","NA",buildings!N179)</f>
        <v>NA</v>
      </c>
      <c r="O179">
        <f>IF(buildings!O179="","NA",buildings!O179)</f>
        <v>342.32258059999998</v>
      </c>
      <c r="P179">
        <f>IF(buildings!P179="","NA",buildings!P179)</f>
        <v>678.53225810000004</v>
      </c>
      <c r="Q179" t="str">
        <f>IF(buildings!Q179="","NA",buildings!Q179)</f>
        <v>NA</v>
      </c>
      <c r="R179" t="str">
        <f>IF(buildings!R179="","NA",buildings!R179)</f>
        <v>NA</v>
      </c>
      <c r="S179" t="str">
        <f>IF(buildings!S179="","NA",buildings!S179)</f>
        <v>NA</v>
      </c>
      <c r="T179" t="str">
        <f>IF(buildings!T179="","NA",buildings!T179)</f>
        <v>NA</v>
      </c>
      <c r="U179" t="str">
        <f>IF(buildings!U179="","NA",buildings!U179)</f>
        <v>NA</v>
      </c>
      <c r="V179" t="str">
        <f>IF(buildings!V179="","NA",buildings!V179)</f>
        <v>NA</v>
      </c>
      <c r="W179" t="str">
        <f>IF(buildings!W179="","NA",buildings!W179)</f>
        <v>NA</v>
      </c>
      <c r="X179" t="str">
        <f>IF(buildings!X179="","NA",buildings!X179)</f>
        <v>NA</v>
      </c>
      <c r="Y179" t="str">
        <f>IF(buildings!Y179="","NA",buildings!Y179)</f>
        <v>NA</v>
      </c>
      <c r="Z179" t="str">
        <f>IF(buildings!Z179="","NA",buildings!Z179)</f>
        <v>NA</v>
      </c>
      <c r="AA179" t="str">
        <f>IF(buildings!AA179="","NA",buildings!AA179)</f>
        <v>NA</v>
      </c>
      <c r="AB179">
        <f>IF(buildings!AB179="","NA",buildings!AB179)</f>
        <v>4.0752688170000004</v>
      </c>
      <c r="AC179" t="str">
        <f>IF(buildings!AC179="","NA",buildings!AC179)</f>
        <v>NA</v>
      </c>
      <c r="AD179" t="str">
        <f>IF(buildings!AD179="","NA",buildings!AD179)</f>
        <v>NA</v>
      </c>
      <c r="AE179" t="str">
        <f>IF(buildings!AE179="","NA",buildings!AE179)</f>
        <v>NA</v>
      </c>
      <c r="AF179" t="str">
        <f>IF(buildings!AF179="","NA",buildings!AF179)</f>
        <v>NA</v>
      </c>
      <c r="AG179" t="str">
        <f>IF(buildings!AG179="","NA",buildings!AG179)</f>
        <v>NA</v>
      </c>
      <c r="AH179" t="str">
        <f>IF(buildings!AH179="","NA",buildings!AH179)</f>
        <v>NA</v>
      </c>
      <c r="AI179" t="str">
        <f>IF(buildings!AI179="","NA",buildings!AI179)</f>
        <v>NA</v>
      </c>
      <c r="AJ179" t="str">
        <f>IF(buildings!AJ179="","NA",buildings!AJ179)</f>
        <v>NA</v>
      </c>
      <c r="AK179">
        <f>IF(buildings!AK179="","NA",buildings!AK179)</f>
        <v>10.18817204</v>
      </c>
      <c r="AL179" t="str">
        <f>IF(buildings!AL179="","NA",buildings!AL179)</f>
        <v>SFH</v>
      </c>
      <c r="AM179" t="str">
        <f>IF(buildings!AM179="","NA",buildings!AM179)</f>
        <v>NA</v>
      </c>
      <c r="AN179" t="str">
        <f>IF(buildings!AN179="","NA",buildings!AN179)</f>
        <v>residential</v>
      </c>
      <c r="AO179" t="str">
        <f>IF(buildings!AO179="","NA",buildings!AO179)</f>
        <v>SFH</v>
      </c>
      <c r="AP179" t="str">
        <f>IF(buildings!AP179="","NA",buildings!AP179)</f>
        <v>NULL</v>
      </c>
      <c r="AQ179" t="str">
        <f>IF(buildings!AQ179="","NA",buildings!AQ179)</f>
        <v>urban</v>
      </c>
      <c r="AR179" t="str">
        <f>IF(buildings!AR179="","NA",buildings!AR179)</f>
        <v>gross</v>
      </c>
      <c r="AS179" t="str">
        <f>IF(buildings!AS179="","NA",buildings!AS179)</f>
        <v>Mastrucci, Alessio; Marvuglia, Antonino; Popovici, Emil; Leopold, Ulrich; Benetto, Enrico</v>
      </c>
      <c r="AT179">
        <f>IF(buildings!AT179="","NA",buildings!AT179)</f>
        <v>2017</v>
      </c>
      <c r="AU179" t="str">
        <f>IF(buildings!AU179="","NA",buildings!AU179)</f>
        <v>Geospatial characterization of building material stocks for the life cycle assessment of end-of-life scenarios at the urban scale</v>
      </c>
      <c r="AV179" t="str">
        <f>IF(buildings!AV179="","NA",buildings!AV179)</f>
        <v>Resources, Conservation and Recycling</v>
      </c>
      <c r="AW179" t="str">
        <f>IF(buildings!AW179="","NA",buildings!AW179)</f>
        <v>Copyright Elsevier</v>
      </c>
      <c r="AX179" t="str">
        <f>IF(buildings!AX179="","NA",buildings!AX179)</f>
        <v>10.1016/j.resconrec.2016.07.003</v>
      </c>
      <c r="AY179" t="str">
        <f>IF(buildings!AY179="","NA",buildings!AY179)</f>
        <v>https://doi.org/10.1016/j.resconrec.2016.07.003</v>
      </c>
      <c r="AZ179" t="str">
        <f>IF(buildings!AZ179="","NULL",buildings!AZ179)</f>
        <v>NULL</v>
      </c>
      <c r="BA179" t="str">
        <f>IF(buildings!BA179="","NULL",buildings!BA179)</f>
        <v>MI values were calculated from Table 4, 5 and 6. MI = [Mass proportion (%) (Table 6)* Total material mass (Mt) (Table 5)]/[Total useful floor area (km^2) (Table 4)]</v>
      </c>
      <c r="BB179" t="str">
        <f>IF(buildings!BB179="","NULL",buildings!BB179)</f>
        <v>Considered "other inerts" as "aggregate".</v>
      </c>
      <c r="BC179" t="str">
        <f>IF(buildings!BC179="","NULL",buildings!BC179)</f>
        <v>Table 6. Composition of buildings depending on the period of construction</v>
      </c>
      <c r="BD179" t="str">
        <f>IF(buildings!BD179="","NULL",buildings!BD179)</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1950, Urban pop. in 1970, Data: https://www.rug.nl/ggdc/historicaldevelopment/maddison/releases/maddison-project-database-2018. GDP: GDP in 1950, Data: https://esa.un.org/unpd/wup/Download, Urbanization_rate_2018.xls. Human Development Index: Not collected.</v>
      </c>
      <c r="BE179" t="str">
        <f>IF(buildings!BE179="","NULL",buildings!BE179)</f>
        <v>Heeren and Fishman</v>
      </c>
      <c r="BF179" t="str">
        <f>IF(buildings!BF179="","NULL",buildings!BF179)</f>
        <v>Europe</v>
      </c>
      <c r="BG179" t="str">
        <f>IF(buildings!BG179="","NULL",buildings!BG179)</f>
        <v>Cfb</v>
      </c>
      <c r="BH179">
        <f>IF(buildings!BH179="","NULL",buildings!BH179)</f>
        <v>5505</v>
      </c>
      <c r="BI179" t="str">
        <f>IF(buildings!BI179="","NULL",buildings!BI179)</f>
        <v>NA</v>
      </c>
      <c r="BJ179" t="str">
        <f>IF(buildings!BJ179="","NULL",buildings!BJ179)</f>
        <v>NA</v>
      </c>
      <c r="BK179" t="str">
        <f>IF(buildings!BK179="","NULL",buildings!BK179)</f>
        <v>NA</v>
      </c>
      <c r="BL179" t="str">
        <f>IF(buildings!BL179="","NULL",buildings!BL179)</f>
        <v>NA</v>
      </c>
      <c r="BM179">
        <f>IF(buildings!BM179="","NULL",buildings!BM179)</f>
        <v>2586</v>
      </c>
      <c r="BN179">
        <f>IF(buildings!BN179="","NULL",buildings!BN179)</f>
        <v>296</v>
      </c>
      <c r="BO179" t="str">
        <f>IF(buildings!BO179="","NULL",buildings!BO179)</f>
        <v>Population in 1950</v>
      </c>
      <c r="BP179">
        <f>IF(buildings!BP179="","NULL",buildings!BP179)</f>
        <v>338</v>
      </c>
      <c r="BQ179">
        <f>IF(buildings!BQ179="","NULL",buildings!BQ179)</f>
        <v>0.67200000000000004</v>
      </c>
      <c r="BR179">
        <f>IF(buildings!BR179="","NULL",buildings!BR179)</f>
        <v>0.74399999999999999</v>
      </c>
      <c r="BS179">
        <f>IF(buildings!BS179="","NULL",buildings!BS179)</f>
        <v>13340</v>
      </c>
      <c r="BT179">
        <f>IF(buildings!BT179="","NULL",buildings!BT179)</f>
        <v>23369</v>
      </c>
      <c r="BU179" t="str">
        <f>IF(buildings!BU179="","NULL",buildings!BU179)</f>
        <v>NULL</v>
      </c>
      <c r="BV179" t="str">
        <f>IF(buildings!BV179="","NULL",buildings!BV179)</f>
        <v>NULL</v>
      </c>
      <c r="BW179" t="str">
        <f>IF(buildings!BW179="","NULL",buildings!BW179)</f>
        <v>R32EU15</v>
      </c>
      <c r="BX179" t="str">
        <f>IF(buildings!BX179="","NULL",buildings!BX179)</f>
        <v>R5.2OECD</v>
      </c>
      <c r="BY179" t="str">
        <f>IF(buildings!BY179="","NULL",buildings!BY179)</f>
        <v>R_SFH_unspecified</v>
      </c>
      <c r="BZ179" t="str">
        <f>IF(buildings!BZ179="","NULL",buildings!BZ179)</f>
        <v>M_brick</v>
      </c>
      <c r="CA179" t="str">
        <f>IF(buildings!CA179="","NULL",buildings!CA179)</f>
        <v>Standard</v>
      </c>
      <c r="CB179" t="str">
        <f>IF(buildings!CB179="","NULL",buildings!CB179)</f>
        <v>sample/average/statistics</v>
      </c>
      <c r="CC179" t="str">
        <f>IF(buildings!CC179="","NULL",buildings!CC179)</f>
        <v>RS</v>
      </c>
      <c r="CD179" t="str">
        <f>IF(buildings!CD179="","NULL",buildings!CD179)</f>
        <v>M</v>
      </c>
      <c r="CE179" t="str">
        <f>IF(buildings!CE179="","NULL",buildings!CE179)</f>
        <v>OECD_EU15</v>
      </c>
    </row>
    <row r="180" spans="1:83">
      <c r="A180">
        <f>IF(buildings!A180="","NA",buildings!A180)</f>
        <v>178</v>
      </c>
      <c r="B180" t="str">
        <f>IF(buildings!B180="","NA",buildings!B180)</f>
        <v>Luxembourg</v>
      </c>
      <c r="C180" t="str">
        <f>IF(buildings!C180="","NA",buildings!C180)</f>
        <v>Esch-sur-Alzette</v>
      </c>
      <c r="D180">
        <f>IF(buildings!D180="","NA",buildings!D180)</f>
        <v>1969</v>
      </c>
      <c r="E180">
        <f>IF(buildings!E180="","NA",buildings!E180)</f>
        <v>1994</v>
      </c>
      <c r="F180" t="str">
        <f>IF(buildings!F180="","NA",buildings!F180)</f>
        <v>NA</v>
      </c>
      <c r="G180" t="str">
        <f>IF(buildings!G180="","NA",buildings!G180)</f>
        <v>NA</v>
      </c>
      <c r="H180" t="str">
        <f>IF(buildings!H180="","NA",buildings!H180)</f>
        <v>NA</v>
      </c>
      <c r="I180">
        <f>IF(buildings!I180="","NA",buildings!I180)</f>
        <v>38.75968992</v>
      </c>
      <c r="J180">
        <f>IF(buildings!J180="","NA",buildings!J180)</f>
        <v>29.06976744</v>
      </c>
      <c r="K180" t="str">
        <f>IF(buildings!K180="","NA",buildings!K180)</f>
        <v>NA</v>
      </c>
      <c r="L180" t="str">
        <f>IF(buildings!L180="","NA",buildings!L180)</f>
        <v>NA</v>
      </c>
      <c r="M180">
        <f>IF(buildings!M180="","NA",buildings!M180)</f>
        <v>910.85271320000004</v>
      </c>
      <c r="N180" t="str">
        <f>IF(buildings!N180="","NA",buildings!N180)</f>
        <v>NA</v>
      </c>
      <c r="O180">
        <f>IF(buildings!O180="","NA",buildings!O180)</f>
        <v>300.38759690000001</v>
      </c>
      <c r="P180">
        <f>IF(buildings!P180="","NA",buildings!P180)</f>
        <v>645.34883720000005</v>
      </c>
      <c r="Q180" t="str">
        <f>IF(buildings!Q180="","NA",buildings!Q180)</f>
        <v>NA</v>
      </c>
      <c r="R180" t="str">
        <f>IF(buildings!R180="","NA",buildings!R180)</f>
        <v>NA</v>
      </c>
      <c r="S180" t="str">
        <f>IF(buildings!S180="","NA",buildings!S180)</f>
        <v>NA</v>
      </c>
      <c r="T180" t="str">
        <f>IF(buildings!T180="","NA",buildings!T180)</f>
        <v>NA</v>
      </c>
      <c r="U180" t="str">
        <f>IF(buildings!U180="","NA",buildings!U180)</f>
        <v>NA</v>
      </c>
      <c r="V180" t="str">
        <f>IF(buildings!V180="","NA",buildings!V180)</f>
        <v>NA</v>
      </c>
      <c r="W180" t="str">
        <f>IF(buildings!W180="","NA",buildings!W180)</f>
        <v>NA</v>
      </c>
      <c r="X180" t="str">
        <f>IF(buildings!X180="","NA",buildings!X180)</f>
        <v>NA</v>
      </c>
      <c r="Y180" t="str">
        <f>IF(buildings!Y180="","NA",buildings!Y180)</f>
        <v>NA</v>
      </c>
      <c r="Z180" t="str">
        <f>IF(buildings!Z180="","NA",buildings!Z180)</f>
        <v>NA</v>
      </c>
      <c r="AA180" t="str">
        <f>IF(buildings!AA180="","NA",buildings!AA180)</f>
        <v>NA</v>
      </c>
      <c r="AB180">
        <f>IF(buildings!AB180="","NA",buildings!AB180)</f>
        <v>3.8759689919999998</v>
      </c>
      <c r="AC180" t="str">
        <f>IF(buildings!AC180="","NA",buildings!AC180)</f>
        <v>NA</v>
      </c>
      <c r="AD180" t="str">
        <f>IF(buildings!AD180="","NA",buildings!AD180)</f>
        <v>NA</v>
      </c>
      <c r="AE180" t="str">
        <f>IF(buildings!AE180="","NA",buildings!AE180)</f>
        <v>NA</v>
      </c>
      <c r="AF180" t="str">
        <f>IF(buildings!AF180="","NA",buildings!AF180)</f>
        <v>NA</v>
      </c>
      <c r="AG180" t="str">
        <f>IF(buildings!AG180="","NA",buildings!AG180)</f>
        <v>NA</v>
      </c>
      <c r="AH180" t="str">
        <f>IF(buildings!AH180="","NA",buildings!AH180)</f>
        <v>NA</v>
      </c>
      <c r="AI180" t="str">
        <f>IF(buildings!AI180="","NA",buildings!AI180)</f>
        <v>NA</v>
      </c>
      <c r="AJ180" t="str">
        <f>IF(buildings!AJ180="","NA",buildings!AJ180)</f>
        <v>NA</v>
      </c>
      <c r="AK180">
        <f>IF(buildings!AK180="","NA",buildings!AK180)</f>
        <v>9.689922481</v>
      </c>
      <c r="AL180" t="str">
        <f>IF(buildings!AL180="","NA",buildings!AL180)</f>
        <v>SFH</v>
      </c>
      <c r="AM180" t="str">
        <f>IF(buildings!AM180="","NA",buildings!AM180)</f>
        <v>NA</v>
      </c>
      <c r="AN180" t="str">
        <f>IF(buildings!AN180="","NA",buildings!AN180)</f>
        <v>residential</v>
      </c>
      <c r="AO180" t="str">
        <f>IF(buildings!AO180="","NA",buildings!AO180)</f>
        <v>SFH</v>
      </c>
      <c r="AP180" t="str">
        <f>IF(buildings!AP180="","NA",buildings!AP180)</f>
        <v>NULL</v>
      </c>
      <c r="AQ180" t="str">
        <f>IF(buildings!AQ180="","NA",buildings!AQ180)</f>
        <v>urban</v>
      </c>
      <c r="AR180" t="str">
        <f>IF(buildings!AR180="","NA",buildings!AR180)</f>
        <v>gross</v>
      </c>
      <c r="AS180" t="str">
        <f>IF(buildings!AS180="","NA",buildings!AS180)</f>
        <v>Mastrucci, Alessio; Marvuglia, Antonino; Popovici, Emil; Leopold, Ulrich; Benetto, Enrico</v>
      </c>
      <c r="AT180">
        <f>IF(buildings!AT180="","NA",buildings!AT180)</f>
        <v>2017</v>
      </c>
      <c r="AU180" t="str">
        <f>IF(buildings!AU180="","NA",buildings!AU180)</f>
        <v>Geospatial characterization of building material stocks for the life cycle assessment of end-of-life scenarios at the urban scale</v>
      </c>
      <c r="AV180" t="str">
        <f>IF(buildings!AV180="","NA",buildings!AV180)</f>
        <v>Resources, Conservation and Recycling</v>
      </c>
      <c r="AW180" t="str">
        <f>IF(buildings!AW180="","NA",buildings!AW180)</f>
        <v>Copyright Elsevier</v>
      </c>
      <c r="AX180" t="str">
        <f>IF(buildings!AX180="","NA",buildings!AX180)</f>
        <v>10.1016/j.resconrec.2016.07.003</v>
      </c>
      <c r="AY180" t="str">
        <f>IF(buildings!AY180="","NA",buildings!AY180)</f>
        <v>https://doi.org/10.1016/j.resconrec.2016.07.003</v>
      </c>
      <c r="AZ180" t="str">
        <f>IF(buildings!AZ180="","NULL",buildings!AZ180)</f>
        <v>NULL</v>
      </c>
      <c r="BA180" t="str">
        <f>IF(buildings!BA180="","NULL",buildings!BA180)</f>
        <v>MI values were calculated from Table 4, 5 and 6. MI = [Mass proportion (%) (Table 6)* Total material mass (Mt) (Table 5)]/[Total useful floor area (km^2) (Table 4)]</v>
      </c>
      <c r="BB180" t="str">
        <f>IF(buildings!BB180="","NULL",buildings!BB180)</f>
        <v>Considered "other inerts" as "aggregate".</v>
      </c>
      <c r="BC180" t="str">
        <f>IF(buildings!BC180="","NULL",buildings!BC180)</f>
        <v>Table 6. Composition of buildings depending on the period of construction</v>
      </c>
      <c r="BD180" t="str">
        <f>IF(buildings!BD180="","NULL",buildings!BD180)</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1970, Urban pop. in 1995, Data: https://www.rug.nl/ggdc/historicaldevelopment/maddison/releases/maddison-project-database-2018. GDP: Data: https://esa.un.org/unpd/wup/Download, Urbanization_rate_2018.xls. Human Development Index: Not collected.</v>
      </c>
      <c r="BE180" t="str">
        <f>IF(buildings!BE180="","NULL",buildings!BE180)</f>
        <v>Heeren and Fishman</v>
      </c>
      <c r="BF180" t="str">
        <f>IF(buildings!BF180="","NULL",buildings!BF180)</f>
        <v>Europe</v>
      </c>
      <c r="BG180" t="str">
        <f>IF(buildings!BG180="","NULL",buildings!BG180)</f>
        <v>Cfb</v>
      </c>
      <c r="BH180">
        <f>IF(buildings!BH180="","NULL",buildings!BH180)</f>
        <v>5505</v>
      </c>
      <c r="BI180" t="str">
        <f>IF(buildings!BI180="","NULL",buildings!BI180)</f>
        <v>NA</v>
      </c>
      <c r="BJ180" t="str">
        <f>IF(buildings!BJ180="","NULL",buildings!BJ180)</f>
        <v>NA</v>
      </c>
      <c r="BK180" t="str">
        <f>IF(buildings!BK180="","NULL",buildings!BK180)</f>
        <v>NA</v>
      </c>
      <c r="BL180" t="str">
        <f>IF(buildings!BL180="","NULL",buildings!BL180)</f>
        <v>NA</v>
      </c>
      <c r="BM180">
        <f>IF(buildings!BM180="","NULL",buildings!BM180)</f>
        <v>2586</v>
      </c>
      <c r="BN180">
        <f>IF(buildings!BN180="","NULL",buildings!BN180)</f>
        <v>338</v>
      </c>
      <c r="BO180" t="str">
        <f>IF(buildings!BO180="","NULL",buildings!BO180)</f>
        <v>NA</v>
      </c>
      <c r="BP180">
        <f>IF(buildings!BP180="","NULL",buildings!BP180)</f>
        <v>410</v>
      </c>
      <c r="BQ180">
        <f>IF(buildings!BQ180="","NULL",buildings!BQ180)</f>
        <v>0.74399999999999999</v>
      </c>
      <c r="BR180">
        <f>IF(buildings!BR180="","NULL",buildings!BR180)</f>
        <v>0.82899999999999996</v>
      </c>
      <c r="BS180">
        <f>IF(buildings!BS180="","NULL",buildings!BS180)</f>
        <v>23369</v>
      </c>
      <c r="BT180">
        <f>IF(buildings!BT180="","NULL",buildings!BT180)</f>
        <v>44149</v>
      </c>
      <c r="BU180" t="str">
        <f>IF(buildings!BU180="","NULL",buildings!BU180)</f>
        <v>NULL</v>
      </c>
      <c r="BV180" t="str">
        <f>IF(buildings!BV180="","NULL",buildings!BV180)</f>
        <v>NULL</v>
      </c>
      <c r="BW180" t="str">
        <f>IF(buildings!BW180="","NULL",buildings!BW180)</f>
        <v>R32EU15</v>
      </c>
      <c r="BX180" t="str">
        <f>IF(buildings!BX180="","NULL",buildings!BX180)</f>
        <v>R5.2OECD</v>
      </c>
      <c r="BY180" t="str">
        <f>IF(buildings!BY180="","NULL",buildings!BY180)</f>
        <v>R_SFH_unspecified</v>
      </c>
      <c r="BZ180" t="str">
        <f>IF(buildings!BZ180="","NULL",buildings!BZ180)</f>
        <v>M_brick</v>
      </c>
      <c r="CA180" t="str">
        <f>IF(buildings!CA180="","NULL",buildings!CA180)</f>
        <v>Standard</v>
      </c>
      <c r="CB180" t="str">
        <f>IF(buildings!CB180="","NULL",buildings!CB180)</f>
        <v>sample/average/statistics</v>
      </c>
      <c r="CC180" t="str">
        <f>IF(buildings!CC180="","NULL",buildings!CC180)</f>
        <v>RS</v>
      </c>
      <c r="CD180" t="str">
        <f>IF(buildings!CD180="","NULL",buildings!CD180)</f>
        <v>M</v>
      </c>
      <c r="CE180" t="str">
        <f>IF(buildings!CE180="","NULL",buildings!CE180)</f>
        <v>OECD_EU15</v>
      </c>
    </row>
    <row r="181" spans="1:83">
      <c r="A181">
        <f>IF(buildings!A181="","NA",buildings!A181)</f>
        <v>179</v>
      </c>
      <c r="B181" t="str">
        <f>IF(buildings!B181="","NA",buildings!B181)</f>
        <v>Luxembourg</v>
      </c>
      <c r="C181" t="str">
        <f>IF(buildings!C181="","NA",buildings!C181)</f>
        <v>Esch-sur-Alzette</v>
      </c>
      <c r="D181">
        <f>IF(buildings!D181="","NA",buildings!D181)</f>
        <v>1994</v>
      </c>
      <c r="E181" t="str">
        <f>IF(buildings!E181="","NA",buildings!E181)</f>
        <v>NA</v>
      </c>
      <c r="F181" t="str">
        <f>IF(buildings!F181="","NA",buildings!F181)</f>
        <v>NA</v>
      </c>
      <c r="G181" t="str">
        <f>IF(buildings!G181="","NA",buildings!G181)</f>
        <v>NA</v>
      </c>
      <c r="H181" t="str">
        <f>IF(buildings!H181="","NA",buildings!H181)</f>
        <v>NA</v>
      </c>
      <c r="I181">
        <f>IF(buildings!I181="","NA",buildings!I181)</f>
        <v>34.686868689999997</v>
      </c>
      <c r="J181">
        <f>IF(buildings!J181="","NA",buildings!J181)</f>
        <v>24.48484848</v>
      </c>
      <c r="K181" t="str">
        <f>IF(buildings!K181="","NA",buildings!K181)</f>
        <v>NA</v>
      </c>
      <c r="L181" t="str">
        <f>IF(buildings!L181="","NA",buildings!L181)</f>
        <v>NA</v>
      </c>
      <c r="M181">
        <f>IF(buildings!M181="","NA",buildings!M181)</f>
        <v>873.29292929999997</v>
      </c>
      <c r="N181" t="str">
        <f>IF(buildings!N181="","NA",buildings!N181)</f>
        <v>NA</v>
      </c>
      <c r="O181">
        <f>IF(buildings!O181="","NA",buildings!O181)</f>
        <v>277.49494950000002</v>
      </c>
      <c r="P181">
        <f>IF(buildings!P181="","NA",buildings!P181)</f>
        <v>820.24242419999996</v>
      </c>
      <c r="Q181" t="str">
        <f>IF(buildings!Q181="","NA",buildings!Q181)</f>
        <v>NA</v>
      </c>
      <c r="R181" t="str">
        <f>IF(buildings!R181="","NA",buildings!R181)</f>
        <v>NA</v>
      </c>
      <c r="S181" t="str">
        <f>IF(buildings!S181="","NA",buildings!S181)</f>
        <v>NA</v>
      </c>
      <c r="T181" t="str">
        <f>IF(buildings!T181="","NA",buildings!T181)</f>
        <v>NA</v>
      </c>
      <c r="U181" t="str">
        <f>IF(buildings!U181="","NA",buildings!U181)</f>
        <v>NA</v>
      </c>
      <c r="V181" t="str">
        <f>IF(buildings!V181="","NA",buildings!V181)</f>
        <v>NA</v>
      </c>
      <c r="W181" t="str">
        <f>IF(buildings!W181="","NA",buildings!W181)</f>
        <v>NA</v>
      </c>
      <c r="X181" t="str">
        <f>IF(buildings!X181="","NA",buildings!X181)</f>
        <v>NA</v>
      </c>
      <c r="Y181" t="str">
        <f>IF(buildings!Y181="","NA",buildings!Y181)</f>
        <v>NA</v>
      </c>
      <c r="Z181" t="str">
        <f>IF(buildings!Z181="","NA",buildings!Z181)</f>
        <v>NA</v>
      </c>
      <c r="AA181" t="str">
        <f>IF(buildings!AA181="","NA",buildings!AA181)</f>
        <v>NA</v>
      </c>
      <c r="AB181">
        <f>IF(buildings!AB181="","NA",buildings!AB181)</f>
        <v>4.0808080809999998</v>
      </c>
      <c r="AC181" t="str">
        <f>IF(buildings!AC181="","NA",buildings!AC181)</f>
        <v>NA</v>
      </c>
      <c r="AD181" t="str">
        <f>IF(buildings!AD181="","NA",buildings!AD181)</f>
        <v>NA</v>
      </c>
      <c r="AE181" t="str">
        <f>IF(buildings!AE181="","NA",buildings!AE181)</f>
        <v>NA</v>
      </c>
      <c r="AF181" t="str">
        <f>IF(buildings!AF181="","NA",buildings!AF181)</f>
        <v>NA</v>
      </c>
      <c r="AG181" t="str">
        <f>IF(buildings!AG181="","NA",buildings!AG181)</f>
        <v>NA</v>
      </c>
      <c r="AH181" t="str">
        <f>IF(buildings!AH181="","NA",buildings!AH181)</f>
        <v>NA</v>
      </c>
      <c r="AI181" t="str">
        <f>IF(buildings!AI181="","NA",buildings!AI181)</f>
        <v>NA</v>
      </c>
      <c r="AJ181" t="str">
        <f>IF(buildings!AJ181="","NA",buildings!AJ181)</f>
        <v>NA</v>
      </c>
      <c r="AK181">
        <f>IF(buildings!AK181="","NA",buildings!AK181)</f>
        <v>6.1212121210000001</v>
      </c>
      <c r="AL181" t="str">
        <f>IF(buildings!AL181="","NA",buildings!AL181)</f>
        <v>SFH</v>
      </c>
      <c r="AM181" t="str">
        <f>IF(buildings!AM181="","NA",buildings!AM181)</f>
        <v>NA</v>
      </c>
      <c r="AN181" t="str">
        <f>IF(buildings!AN181="","NA",buildings!AN181)</f>
        <v>residential</v>
      </c>
      <c r="AO181" t="str">
        <f>IF(buildings!AO181="","NA",buildings!AO181)</f>
        <v>SFH</v>
      </c>
      <c r="AP181" t="str">
        <f>IF(buildings!AP181="","NA",buildings!AP181)</f>
        <v>NULL</v>
      </c>
      <c r="AQ181" t="str">
        <f>IF(buildings!AQ181="","NA",buildings!AQ181)</f>
        <v>urban</v>
      </c>
      <c r="AR181" t="str">
        <f>IF(buildings!AR181="","NA",buildings!AR181)</f>
        <v>gross</v>
      </c>
      <c r="AS181" t="str">
        <f>IF(buildings!AS181="","NA",buildings!AS181)</f>
        <v>Mastrucci, Alessio; Marvuglia, Antonino; Popovici, Emil; Leopold, Ulrich; Benetto, Enrico</v>
      </c>
      <c r="AT181">
        <f>IF(buildings!AT181="","NA",buildings!AT181)</f>
        <v>2017</v>
      </c>
      <c r="AU181" t="str">
        <f>IF(buildings!AU181="","NA",buildings!AU181)</f>
        <v>Geospatial characterization of building material stocks for the life cycle assessment of end-of-life scenarios at the urban scale</v>
      </c>
      <c r="AV181" t="str">
        <f>IF(buildings!AV181="","NA",buildings!AV181)</f>
        <v>Resources, Conservation and Recycling</v>
      </c>
      <c r="AW181" t="str">
        <f>IF(buildings!AW181="","NA",buildings!AW181)</f>
        <v>Copyright Elsevier</v>
      </c>
      <c r="AX181" t="str">
        <f>IF(buildings!AX181="","NA",buildings!AX181)</f>
        <v>10.1016/j.resconrec.2016.07.003</v>
      </c>
      <c r="AY181" t="str">
        <f>IF(buildings!AY181="","NA",buildings!AY181)</f>
        <v>https://doi.org/10.1016/j.resconrec.2016.07.003</v>
      </c>
      <c r="AZ181" t="str">
        <f>IF(buildings!AZ181="","NULL",buildings!AZ181)</f>
        <v>NULL</v>
      </c>
      <c r="BA181" t="str">
        <f>IF(buildings!BA181="","NULL",buildings!BA181)</f>
        <v>MI values were calculated from Table 4, 5 and 6. MI = [Mass proportion (%) (Table 6)* Total material mass (Mt) (Table 5)]/[Total useful floor area (km^2) (Table 4)]</v>
      </c>
      <c r="BB181" t="str">
        <f>IF(buildings!BB181="","NULL",buildings!BB181)</f>
        <v>Considered "other inerts" as "aggregate".</v>
      </c>
      <c r="BC181" t="str">
        <f>IF(buildings!BC181="","NULL",buildings!BC181)</f>
        <v>Table 6. Composition of buildings depending on the period of construction</v>
      </c>
      <c r="BD181" t="str">
        <f>IF(buildings!BD181="","NULL",buildings!BD181)</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181" t="str">
        <f>IF(buildings!BE181="","NULL",buildings!BE181)</f>
        <v>Heeren and Fishman</v>
      </c>
      <c r="BF181" t="str">
        <f>IF(buildings!BF181="","NULL",buildings!BF181)</f>
        <v>Europe</v>
      </c>
      <c r="BG181" t="str">
        <f>IF(buildings!BG181="","NULL",buildings!BG181)</f>
        <v>Cfb</v>
      </c>
      <c r="BH181">
        <f>IF(buildings!BH181="","NULL",buildings!BH181)</f>
        <v>5505</v>
      </c>
      <c r="BI181" t="str">
        <f>IF(buildings!BI181="","NULL",buildings!BI181)</f>
        <v>NA</v>
      </c>
      <c r="BJ181" t="str">
        <f>IF(buildings!BJ181="","NULL",buildings!BJ181)</f>
        <v>NA</v>
      </c>
      <c r="BK181" t="str">
        <f>IF(buildings!BK181="","NULL",buildings!BK181)</f>
        <v>NA</v>
      </c>
      <c r="BL181" t="str">
        <f>IF(buildings!BL181="","NULL",buildings!BL181)</f>
        <v>NA</v>
      </c>
      <c r="BM181">
        <f>IF(buildings!BM181="","NULL",buildings!BM181)</f>
        <v>2586</v>
      </c>
      <c r="BN181">
        <f>IF(buildings!BN181="","NULL",buildings!BN181)</f>
        <v>404</v>
      </c>
      <c r="BO181" t="str">
        <f>IF(buildings!BO181="","NULL",buildings!BO181)</f>
        <v>NA</v>
      </c>
      <c r="BP181">
        <f>IF(buildings!BP181="","NULL",buildings!BP181)</f>
        <v>584</v>
      </c>
      <c r="BQ181">
        <f>IF(buildings!BQ181="","NULL",buildings!BQ181)</f>
        <v>0.82899999999999996</v>
      </c>
      <c r="BR181">
        <f>IF(buildings!BR181="","NULL",buildings!BR181)</f>
        <v>0.91500000000000004</v>
      </c>
      <c r="BS181">
        <f>IF(buildings!BS181="","NULL",buildings!BS181)</f>
        <v>44298</v>
      </c>
      <c r="BT181">
        <f>IF(buildings!BT181="","NULL",buildings!BT181)</f>
        <v>69057</v>
      </c>
      <c r="BU181" t="str">
        <f>IF(buildings!BU181="","NULL",buildings!BU181)</f>
        <v>NULL</v>
      </c>
      <c r="BV181" t="str">
        <f>IF(buildings!BV181="","NULL",buildings!BV181)</f>
        <v>NULL</v>
      </c>
      <c r="BW181" t="str">
        <f>IF(buildings!BW181="","NULL",buildings!BW181)</f>
        <v>R32EU15</v>
      </c>
      <c r="BX181" t="str">
        <f>IF(buildings!BX181="","NULL",buildings!BX181)</f>
        <v>R5.2OECD</v>
      </c>
      <c r="BY181" t="str">
        <f>IF(buildings!BY181="","NULL",buildings!BY181)</f>
        <v>R_SFH_unspecified</v>
      </c>
      <c r="BZ181" t="str">
        <f>IF(buildings!BZ181="","NULL",buildings!BZ181)</f>
        <v>M_brick</v>
      </c>
      <c r="CA181" t="str">
        <f>IF(buildings!CA181="","NULL",buildings!CA181)</f>
        <v>Standard</v>
      </c>
      <c r="CB181" t="str">
        <f>IF(buildings!CB181="","NULL",buildings!CB181)</f>
        <v>sample/average/statistics</v>
      </c>
      <c r="CC181" t="str">
        <f>IF(buildings!CC181="","NULL",buildings!CC181)</f>
        <v>RS</v>
      </c>
      <c r="CD181" t="str">
        <f>IF(buildings!CD181="","NULL",buildings!CD181)</f>
        <v>M</v>
      </c>
      <c r="CE181" t="str">
        <f>IF(buildings!CE181="","NULL",buildings!CE181)</f>
        <v>OECD_EU15</v>
      </c>
    </row>
    <row r="182" spans="1:83">
      <c r="A182">
        <f>IF(buildings!A182="","NA",buildings!A182)</f>
        <v>180</v>
      </c>
      <c r="B182" t="str">
        <f>IF(buildings!B182="","NA",buildings!B182)</f>
        <v>Luxembourg</v>
      </c>
      <c r="C182" t="str">
        <f>IF(buildings!C182="","NA",buildings!C182)</f>
        <v>Esch-sur-Alzette</v>
      </c>
      <c r="D182" t="str">
        <f>IF(buildings!D182="","NA",buildings!D182)</f>
        <v>NA</v>
      </c>
      <c r="E182">
        <f>IF(buildings!E182="","NA",buildings!E182)</f>
        <v>1949</v>
      </c>
      <c r="F182" t="str">
        <f>IF(buildings!F182="","NA",buildings!F182)</f>
        <v>NA</v>
      </c>
      <c r="G182" t="str">
        <f>IF(buildings!G182="","NA",buildings!G182)</f>
        <v>NA</v>
      </c>
      <c r="H182" t="str">
        <f>IF(buildings!H182="","NA",buildings!H182)</f>
        <v>NA</v>
      </c>
      <c r="I182">
        <f>IF(buildings!I182="","NA",buildings!I182)</f>
        <v>24.21511628</v>
      </c>
      <c r="J182">
        <f>IF(buildings!J182="","NA",buildings!J182)</f>
        <v>125.9186047</v>
      </c>
      <c r="K182" t="str">
        <f>IF(buildings!K182="","NA",buildings!K182)</f>
        <v>NA</v>
      </c>
      <c r="L182" t="str">
        <f>IF(buildings!L182="","NA",buildings!L182)</f>
        <v>NA</v>
      </c>
      <c r="M182">
        <f>IF(buildings!M182="","NA",buildings!M182)</f>
        <v>481.88081399999999</v>
      </c>
      <c r="N182" t="str">
        <f>IF(buildings!N182="","NA",buildings!N182)</f>
        <v>NA</v>
      </c>
      <c r="O182">
        <f>IF(buildings!O182="","NA",buildings!O182)</f>
        <v>479.45930229999999</v>
      </c>
      <c r="P182">
        <f>IF(buildings!P182="","NA",buildings!P182)</f>
        <v>1293.087209</v>
      </c>
      <c r="Q182" t="str">
        <f>IF(buildings!Q182="","NA",buildings!Q182)</f>
        <v>NA</v>
      </c>
      <c r="R182" t="str">
        <f>IF(buildings!R182="","NA",buildings!R182)</f>
        <v>NA</v>
      </c>
      <c r="S182" t="str">
        <f>IF(buildings!S182="","NA",buildings!S182)</f>
        <v>NA</v>
      </c>
      <c r="T182" t="str">
        <f>IF(buildings!T182="","NA",buildings!T182)</f>
        <v>NA</v>
      </c>
      <c r="U182" t="str">
        <f>IF(buildings!U182="","NA",buildings!U182)</f>
        <v>NA</v>
      </c>
      <c r="V182" t="str">
        <f>IF(buildings!V182="","NA",buildings!V182)</f>
        <v>NA</v>
      </c>
      <c r="W182" t="str">
        <f>IF(buildings!W182="","NA",buildings!W182)</f>
        <v>NA</v>
      </c>
      <c r="X182" t="str">
        <f>IF(buildings!X182="","NA",buildings!X182)</f>
        <v>NA</v>
      </c>
      <c r="Y182" t="str">
        <f>IF(buildings!Y182="","NA",buildings!Y182)</f>
        <v>NA</v>
      </c>
      <c r="Z182" t="str">
        <f>IF(buildings!Z182="","NA",buildings!Z182)</f>
        <v>NA</v>
      </c>
      <c r="AA182" t="str">
        <f>IF(buildings!AA182="","NA",buildings!AA182)</f>
        <v>NA</v>
      </c>
      <c r="AB182">
        <f>IF(buildings!AB182="","NA",buildings!AB182)</f>
        <v>4.8430232560000004</v>
      </c>
      <c r="AC182" t="str">
        <f>IF(buildings!AC182="","NA",buildings!AC182)</f>
        <v>NA</v>
      </c>
      <c r="AD182" t="str">
        <f>IF(buildings!AD182="","NA",buildings!AD182)</f>
        <v>NA</v>
      </c>
      <c r="AE182" t="str">
        <f>IF(buildings!AE182="","NA",buildings!AE182)</f>
        <v>NA</v>
      </c>
      <c r="AF182" t="str">
        <f>IF(buildings!AF182="","NA",buildings!AF182)</f>
        <v>NA</v>
      </c>
      <c r="AG182" t="str">
        <f>IF(buildings!AG182="","NA",buildings!AG182)</f>
        <v>NA</v>
      </c>
      <c r="AH182" t="str">
        <f>IF(buildings!AH182="","NA",buildings!AH182)</f>
        <v>NA</v>
      </c>
      <c r="AI182" t="str">
        <f>IF(buildings!AI182="","NA",buildings!AI182)</f>
        <v>NA</v>
      </c>
      <c r="AJ182" t="str">
        <f>IF(buildings!AJ182="","NA",buildings!AJ182)</f>
        <v>NA</v>
      </c>
      <c r="AK182">
        <f>IF(buildings!AK182="","NA",buildings!AK182)</f>
        <v>12.10755814</v>
      </c>
      <c r="AL182" t="str">
        <f>IF(buildings!AL182="","NA",buildings!AL182)</f>
        <v>MFH</v>
      </c>
      <c r="AM182" t="str">
        <f>IF(buildings!AM182="","NA",buildings!AM182)</f>
        <v>NA</v>
      </c>
      <c r="AN182" t="str">
        <f>IF(buildings!AN182="","NA",buildings!AN182)</f>
        <v>residential</v>
      </c>
      <c r="AO182" t="str">
        <f>IF(buildings!AO182="","NA",buildings!AO182)</f>
        <v>MFH</v>
      </c>
      <c r="AP182" t="str">
        <f>IF(buildings!AP182="","NA",buildings!AP182)</f>
        <v>NULL</v>
      </c>
      <c r="AQ182" t="str">
        <f>IF(buildings!AQ182="","NA",buildings!AQ182)</f>
        <v>urban</v>
      </c>
      <c r="AR182" t="str">
        <f>IF(buildings!AR182="","NA",buildings!AR182)</f>
        <v>gross</v>
      </c>
      <c r="AS182" t="str">
        <f>IF(buildings!AS182="","NA",buildings!AS182)</f>
        <v>Mastrucci, Alessio; Marvuglia, Antonino; Popovici, Emil; Leopold, Ulrich; Benetto, Enrico</v>
      </c>
      <c r="AT182">
        <f>IF(buildings!AT182="","NA",buildings!AT182)</f>
        <v>2017</v>
      </c>
      <c r="AU182" t="str">
        <f>IF(buildings!AU182="","NA",buildings!AU182)</f>
        <v>Geospatial characterization of building material stocks for the life cycle assessment of end-of-life scenarios at the urban scale</v>
      </c>
      <c r="AV182" t="str">
        <f>IF(buildings!AV182="","NA",buildings!AV182)</f>
        <v>Resources, Conservation and Recycling</v>
      </c>
      <c r="AW182" t="str">
        <f>IF(buildings!AW182="","NA",buildings!AW182)</f>
        <v>Copyright Elsevier</v>
      </c>
      <c r="AX182" t="str">
        <f>IF(buildings!AX182="","NA",buildings!AX182)</f>
        <v>10.1016/j.resconrec.2016.07.003</v>
      </c>
      <c r="AY182" t="str">
        <f>IF(buildings!AY182="","NA",buildings!AY182)</f>
        <v>https://doi.org/10.1016/j.resconrec.2016.07.003</v>
      </c>
      <c r="AZ182" t="str">
        <f>IF(buildings!AZ182="","NULL",buildings!AZ182)</f>
        <v>NULL</v>
      </c>
      <c r="BA182" t="str">
        <f>IF(buildings!BA182="","NULL",buildings!BA182)</f>
        <v>MI values were calculated from Table 4, 5 and 6. MI = [Mass proportion (%) (Table 6)* Total material mass (Mt) (Table 5)]/[Total useful floor area (km^2) (Table 4)]</v>
      </c>
      <c r="BB182" t="str">
        <f>IF(buildings!BB182="","NULL",buildings!BB182)</f>
        <v>Considered "other inerts" as "aggregate".</v>
      </c>
      <c r="BC182" t="str">
        <f>IF(buildings!BC182="","NULL",buildings!BC182)</f>
        <v>Table 6. Composition of buildings depending on the period of construction</v>
      </c>
      <c r="BD182" t="str">
        <f>IF(buildings!BD182="","NULL",buildings!BD182)</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1950, Data: https://www.rug.nl/ggdc/historicaldevelopment/maddison/releases/maddison-project-database-2018. Urbanization: No data before 1950, Urban pop. in 1950, Data: https://www.rug.nl/ggdc/historicaldevelopment/maddison/releases/maddison-project-database-2018. GDP: Pre-1949, GDP in 1950, Data: https://esa.un.org/unpd/wup/Download, Urbanization_rate_2018.xls. Human Development Index: Not collected.</v>
      </c>
      <c r="BE182" t="str">
        <f>IF(buildings!BE182="","NULL",buildings!BE182)</f>
        <v>Heeren and Fishman</v>
      </c>
      <c r="BF182" t="str">
        <f>IF(buildings!BF182="","NULL",buildings!BF182)</f>
        <v>Europe</v>
      </c>
      <c r="BG182" t="str">
        <f>IF(buildings!BG182="","NULL",buildings!BG182)</f>
        <v>Cfb</v>
      </c>
      <c r="BH182">
        <f>IF(buildings!BH182="","NULL",buildings!BH182)</f>
        <v>5505</v>
      </c>
      <c r="BI182" t="str">
        <f>IF(buildings!BI182="","NULL",buildings!BI182)</f>
        <v>NA</v>
      </c>
      <c r="BJ182" t="str">
        <f>IF(buildings!BJ182="","NULL",buildings!BJ182)</f>
        <v>NA</v>
      </c>
      <c r="BK182" t="str">
        <f>IF(buildings!BK182="","NULL",buildings!BK182)</f>
        <v>NA</v>
      </c>
      <c r="BL182" t="str">
        <f>IF(buildings!BL182="","NULL",buildings!BL182)</f>
        <v>NA</v>
      </c>
      <c r="BM182">
        <f>IF(buildings!BM182="","NULL",buildings!BM182)</f>
        <v>2586</v>
      </c>
      <c r="BN182" t="str">
        <f>IF(buildings!BN182="","NULL",buildings!BN182)</f>
        <v>NA</v>
      </c>
      <c r="BO182" t="str">
        <f>IF(buildings!BO182="","NULL",buildings!BO182)</f>
        <v>Pre-1949</v>
      </c>
      <c r="BP182">
        <f>IF(buildings!BP182="","NULL",buildings!BP182)</f>
        <v>296</v>
      </c>
      <c r="BQ182" t="str">
        <f>IF(buildings!BQ182="","NULL",buildings!BQ182)</f>
        <v>NA</v>
      </c>
      <c r="BR182">
        <f>IF(buildings!BR182="","NULL",buildings!BR182)</f>
        <v>0.67200000000000004</v>
      </c>
      <c r="BS182" t="str">
        <f>IF(buildings!BS182="","NULL",buildings!BS182)</f>
        <v>NA</v>
      </c>
      <c r="BT182">
        <f>IF(buildings!BT182="","NULL",buildings!BT182)</f>
        <v>13340</v>
      </c>
      <c r="BU182" t="str">
        <f>IF(buildings!BU182="","NULL",buildings!BU182)</f>
        <v>NULL</v>
      </c>
      <c r="BV182" t="str">
        <f>IF(buildings!BV182="","NULL",buildings!BV182)</f>
        <v>NULL</v>
      </c>
      <c r="BW182" t="str">
        <f>IF(buildings!BW182="","NULL",buildings!BW182)</f>
        <v>R32EU15</v>
      </c>
      <c r="BX182" t="str">
        <f>IF(buildings!BX182="","NULL",buildings!BX182)</f>
        <v>R5.2OECD</v>
      </c>
      <c r="BY182" t="str">
        <f>IF(buildings!BY182="","NULL",buildings!BY182)</f>
        <v>R_MFH_low</v>
      </c>
      <c r="BZ182" t="str">
        <f>IF(buildings!BZ182="","NULL",buildings!BZ182)</f>
        <v>RC_concretefloor</v>
      </c>
      <c r="CA182" t="str">
        <f>IF(buildings!CA182="","NULL",buildings!CA182)</f>
        <v>Standard</v>
      </c>
      <c r="CB182" t="str">
        <f>IF(buildings!CB182="","NULL",buildings!CB182)</f>
        <v>sample/average/statistics</v>
      </c>
      <c r="CC182" t="str">
        <f>IF(buildings!CC182="","NULL",buildings!CC182)</f>
        <v>RM</v>
      </c>
      <c r="CD182" t="str">
        <f>IF(buildings!CD182="","NULL",buildings!CD182)</f>
        <v>C</v>
      </c>
      <c r="CE182" t="str">
        <f>IF(buildings!CE182="","NULL",buildings!CE182)</f>
        <v>OECD_EU15</v>
      </c>
    </row>
    <row r="183" spans="1:83">
      <c r="A183">
        <f>IF(buildings!A183="","NA",buildings!A183)</f>
        <v>181</v>
      </c>
      <c r="B183" t="str">
        <f>IF(buildings!B183="","NA",buildings!B183)</f>
        <v>Luxembourg</v>
      </c>
      <c r="C183" t="str">
        <f>IF(buildings!C183="","NA",buildings!C183)</f>
        <v>Esch-sur-Alzette</v>
      </c>
      <c r="D183">
        <f>IF(buildings!D183="","NA",buildings!D183)</f>
        <v>1949</v>
      </c>
      <c r="E183">
        <f>IF(buildings!E183="","NA",buildings!E183)</f>
        <v>1969</v>
      </c>
      <c r="F183" t="str">
        <f>IF(buildings!F183="","NA",buildings!F183)</f>
        <v>NA</v>
      </c>
      <c r="G183" t="str">
        <f>IF(buildings!G183="","NA",buildings!G183)</f>
        <v>NA</v>
      </c>
      <c r="H183" t="str">
        <f>IF(buildings!H183="","NA",buildings!H183)</f>
        <v>NA</v>
      </c>
      <c r="I183">
        <f>IF(buildings!I183="","NA",buildings!I183)</f>
        <v>37.333333330000002</v>
      </c>
      <c r="J183">
        <f>IF(buildings!J183="","NA",buildings!J183)</f>
        <v>39.200000000000003</v>
      </c>
      <c r="K183" t="str">
        <f>IF(buildings!K183="","NA",buildings!K183)</f>
        <v>NA</v>
      </c>
      <c r="L183" t="str">
        <f>IF(buildings!L183="","NA",buildings!L183)</f>
        <v>NA</v>
      </c>
      <c r="M183">
        <f>IF(buildings!M183="","NA",buildings!M183)</f>
        <v>843.73333330000003</v>
      </c>
      <c r="N183" t="str">
        <f>IF(buildings!N183="","NA",buildings!N183)</f>
        <v>NA</v>
      </c>
      <c r="O183">
        <f>IF(buildings!O183="","NA",buildings!O183)</f>
        <v>313.60000000000002</v>
      </c>
      <c r="P183">
        <f>IF(buildings!P183="","NA",buildings!P183)</f>
        <v>621.6</v>
      </c>
      <c r="Q183" t="str">
        <f>IF(buildings!Q183="","NA",buildings!Q183)</f>
        <v>NA</v>
      </c>
      <c r="R183" t="str">
        <f>IF(buildings!R183="","NA",buildings!R183)</f>
        <v>NA</v>
      </c>
      <c r="S183" t="str">
        <f>IF(buildings!S183="","NA",buildings!S183)</f>
        <v>NA</v>
      </c>
      <c r="T183" t="str">
        <f>IF(buildings!T183="","NA",buildings!T183)</f>
        <v>NA</v>
      </c>
      <c r="U183" t="str">
        <f>IF(buildings!U183="","NA",buildings!U183)</f>
        <v>NA</v>
      </c>
      <c r="V183" t="str">
        <f>IF(buildings!V183="","NA",buildings!V183)</f>
        <v>NA</v>
      </c>
      <c r="W183" t="str">
        <f>IF(buildings!W183="","NA",buildings!W183)</f>
        <v>NA</v>
      </c>
      <c r="X183" t="str">
        <f>IF(buildings!X183="","NA",buildings!X183)</f>
        <v>NA</v>
      </c>
      <c r="Y183" t="str">
        <f>IF(buildings!Y183="","NA",buildings!Y183)</f>
        <v>NA</v>
      </c>
      <c r="Z183" t="str">
        <f>IF(buildings!Z183="","NA",buildings!Z183)</f>
        <v>NA</v>
      </c>
      <c r="AA183" t="str">
        <f>IF(buildings!AA183="","NA",buildings!AA183)</f>
        <v>NA</v>
      </c>
      <c r="AB183">
        <f>IF(buildings!AB183="","NA",buildings!AB183)</f>
        <v>3.733333333</v>
      </c>
      <c r="AC183" t="str">
        <f>IF(buildings!AC183="","NA",buildings!AC183)</f>
        <v>NA</v>
      </c>
      <c r="AD183" t="str">
        <f>IF(buildings!AD183="","NA",buildings!AD183)</f>
        <v>NA</v>
      </c>
      <c r="AE183" t="str">
        <f>IF(buildings!AE183="","NA",buildings!AE183)</f>
        <v>NA</v>
      </c>
      <c r="AF183" t="str">
        <f>IF(buildings!AF183="","NA",buildings!AF183)</f>
        <v>NA</v>
      </c>
      <c r="AG183" t="str">
        <f>IF(buildings!AG183="","NA",buildings!AG183)</f>
        <v>NA</v>
      </c>
      <c r="AH183" t="str">
        <f>IF(buildings!AH183="","NA",buildings!AH183)</f>
        <v>NA</v>
      </c>
      <c r="AI183" t="str">
        <f>IF(buildings!AI183="","NA",buildings!AI183)</f>
        <v>NA</v>
      </c>
      <c r="AJ183" t="str">
        <f>IF(buildings!AJ183="","NA",buildings!AJ183)</f>
        <v>NA</v>
      </c>
      <c r="AK183">
        <f>IF(buildings!AK183="","NA",buildings!AK183)</f>
        <v>9.3333333330000006</v>
      </c>
      <c r="AL183" t="str">
        <f>IF(buildings!AL183="","NA",buildings!AL183)</f>
        <v>MFH</v>
      </c>
      <c r="AM183" t="str">
        <f>IF(buildings!AM183="","NA",buildings!AM183)</f>
        <v>NA</v>
      </c>
      <c r="AN183" t="str">
        <f>IF(buildings!AN183="","NA",buildings!AN183)</f>
        <v>residential</v>
      </c>
      <c r="AO183" t="str">
        <f>IF(buildings!AO183="","NA",buildings!AO183)</f>
        <v>MFH</v>
      </c>
      <c r="AP183" t="str">
        <f>IF(buildings!AP183="","NA",buildings!AP183)</f>
        <v>NULL</v>
      </c>
      <c r="AQ183" t="str">
        <f>IF(buildings!AQ183="","NA",buildings!AQ183)</f>
        <v>urban</v>
      </c>
      <c r="AR183" t="str">
        <f>IF(buildings!AR183="","NA",buildings!AR183)</f>
        <v>gross</v>
      </c>
      <c r="AS183" t="str">
        <f>IF(buildings!AS183="","NA",buildings!AS183)</f>
        <v>Mastrucci, Alessio; Marvuglia, Antonino; Popovici, Emil; Leopold, Ulrich; Benetto, Enrico</v>
      </c>
      <c r="AT183">
        <f>IF(buildings!AT183="","NA",buildings!AT183)</f>
        <v>2017</v>
      </c>
      <c r="AU183" t="str">
        <f>IF(buildings!AU183="","NA",buildings!AU183)</f>
        <v>Geospatial characterization of building material stocks for the life cycle assessment of end-of-life scenarios at the urban scale</v>
      </c>
      <c r="AV183" t="str">
        <f>IF(buildings!AV183="","NA",buildings!AV183)</f>
        <v>Resources, Conservation and Recycling</v>
      </c>
      <c r="AW183" t="str">
        <f>IF(buildings!AW183="","NA",buildings!AW183)</f>
        <v>Copyright Elsevier</v>
      </c>
      <c r="AX183" t="str">
        <f>IF(buildings!AX183="","NA",buildings!AX183)</f>
        <v>10.1016/j.resconrec.2016.07.003</v>
      </c>
      <c r="AY183" t="str">
        <f>IF(buildings!AY183="","NA",buildings!AY183)</f>
        <v>https://doi.org/10.1016/j.resconrec.2016.07.003</v>
      </c>
      <c r="AZ183" t="str">
        <f>IF(buildings!AZ183="","NULL",buildings!AZ183)</f>
        <v>NULL</v>
      </c>
      <c r="BA183" t="str">
        <f>IF(buildings!BA183="","NULL",buildings!BA183)</f>
        <v>MI values were calculated from Table 4, 5 and 6. MI = [Mass proportion (%) (Table 6)* Total material mass (Mt) (Table 5)]/[Total useful floor area (km^2) (Table 4)]</v>
      </c>
      <c r="BB183" t="str">
        <f>IF(buildings!BB183="","NULL",buildings!BB183)</f>
        <v>Considered "other inerts" as "aggregate".</v>
      </c>
      <c r="BC183" t="str">
        <f>IF(buildings!BC183="","NULL",buildings!BC183)</f>
        <v>Table 6. Composition of buildings depending on the period of construction</v>
      </c>
      <c r="BD183" t="str">
        <f>IF(buildings!BD183="","NULL",buildings!BD183)</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1950, Urban pop. in 1970, Data: https://www.rug.nl/ggdc/historicaldevelopment/maddison/releases/maddison-project-database-2018. GDP: GDP in 1950, Data: https://esa.un.org/unpd/wup/Download, Urbanization_rate_2018.xls. Human Development Index: Not collected.</v>
      </c>
      <c r="BE183" t="str">
        <f>IF(buildings!BE183="","NULL",buildings!BE183)</f>
        <v>Heeren and Fishman</v>
      </c>
      <c r="BF183" t="str">
        <f>IF(buildings!BF183="","NULL",buildings!BF183)</f>
        <v>Europe</v>
      </c>
      <c r="BG183" t="str">
        <f>IF(buildings!BG183="","NULL",buildings!BG183)</f>
        <v>Cfb</v>
      </c>
      <c r="BH183">
        <f>IF(buildings!BH183="","NULL",buildings!BH183)</f>
        <v>5505</v>
      </c>
      <c r="BI183" t="str">
        <f>IF(buildings!BI183="","NULL",buildings!BI183)</f>
        <v>NA</v>
      </c>
      <c r="BJ183" t="str">
        <f>IF(buildings!BJ183="","NULL",buildings!BJ183)</f>
        <v>NA</v>
      </c>
      <c r="BK183" t="str">
        <f>IF(buildings!BK183="","NULL",buildings!BK183)</f>
        <v>NA</v>
      </c>
      <c r="BL183" t="str">
        <f>IF(buildings!BL183="","NULL",buildings!BL183)</f>
        <v>NA</v>
      </c>
      <c r="BM183">
        <f>IF(buildings!BM183="","NULL",buildings!BM183)</f>
        <v>2586</v>
      </c>
      <c r="BN183">
        <f>IF(buildings!BN183="","NULL",buildings!BN183)</f>
        <v>296</v>
      </c>
      <c r="BO183" t="str">
        <f>IF(buildings!BO183="","NULL",buildings!BO183)</f>
        <v>Population in 1950</v>
      </c>
      <c r="BP183">
        <f>IF(buildings!BP183="","NULL",buildings!BP183)</f>
        <v>338</v>
      </c>
      <c r="BQ183">
        <f>IF(buildings!BQ183="","NULL",buildings!BQ183)</f>
        <v>0.67200000000000004</v>
      </c>
      <c r="BR183">
        <f>IF(buildings!BR183="","NULL",buildings!BR183)</f>
        <v>0.74399999999999999</v>
      </c>
      <c r="BS183">
        <f>IF(buildings!BS183="","NULL",buildings!BS183)</f>
        <v>13340</v>
      </c>
      <c r="BT183">
        <f>IF(buildings!BT183="","NULL",buildings!BT183)</f>
        <v>23369</v>
      </c>
      <c r="BU183" t="str">
        <f>IF(buildings!BU183="","NULL",buildings!BU183)</f>
        <v>NULL</v>
      </c>
      <c r="BV183" t="str">
        <f>IF(buildings!BV183="","NULL",buildings!BV183)</f>
        <v>NULL</v>
      </c>
      <c r="BW183" t="str">
        <f>IF(buildings!BW183="","NULL",buildings!BW183)</f>
        <v>R32EU15</v>
      </c>
      <c r="BX183" t="str">
        <f>IF(buildings!BX183="","NULL",buildings!BX183)</f>
        <v>R5.2OECD</v>
      </c>
      <c r="BY183" t="str">
        <f>IF(buildings!BY183="","NULL",buildings!BY183)</f>
        <v>R_MFH_low</v>
      </c>
      <c r="BZ183" t="str">
        <f>IF(buildings!BZ183="","NULL",buildings!BZ183)</f>
        <v>RC_concretefloor</v>
      </c>
      <c r="CA183" t="str">
        <f>IF(buildings!CA183="","NULL",buildings!CA183)</f>
        <v>Standard</v>
      </c>
      <c r="CB183" t="str">
        <f>IF(buildings!CB183="","NULL",buildings!CB183)</f>
        <v>sample/average/statistics</v>
      </c>
      <c r="CC183" t="str">
        <f>IF(buildings!CC183="","NULL",buildings!CC183)</f>
        <v>RM</v>
      </c>
      <c r="CD183" t="str">
        <f>IF(buildings!CD183="","NULL",buildings!CD183)</f>
        <v>C</v>
      </c>
      <c r="CE183" t="str">
        <f>IF(buildings!CE183="","NULL",buildings!CE183)</f>
        <v>OECD_EU15</v>
      </c>
    </row>
    <row r="184" spans="1:83">
      <c r="A184">
        <f>IF(buildings!A184="","NA",buildings!A184)</f>
        <v>182</v>
      </c>
      <c r="B184" t="str">
        <f>IF(buildings!B184="","NA",buildings!B184)</f>
        <v>Luxembourg</v>
      </c>
      <c r="C184" t="str">
        <f>IF(buildings!C184="","NA",buildings!C184)</f>
        <v>Esch-sur-Alzette</v>
      </c>
      <c r="D184">
        <f>IF(buildings!D184="","NA",buildings!D184)</f>
        <v>1969</v>
      </c>
      <c r="E184">
        <f>IF(buildings!E184="","NA",buildings!E184)</f>
        <v>1994</v>
      </c>
      <c r="F184" t="str">
        <f>IF(buildings!F184="","NA",buildings!F184)</f>
        <v>NA</v>
      </c>
      <c r="G184" t="str">
        <f>IF(buildings!G184="","NA",buildings!G184)</f>
        <v>NA</v>
      </c>
      <c r="H184" t="str">
        <f>IF(buildings!H184="","NA",buildings!H184)</f>
        <v>NA</v>
      </c>
      <c r="I184">
        <f>IF(buildings!I184="","NA",buildings!I184)</f>
        <v>35.648148149999997</v>
      </c>
      <c r="J184">
        <f>IF(buildings!J184="","NA",buildings!J184)</f>
        <v>26.73611111</v>
      </c>
      <c r="K184" t="str">
        <f>IF(buildings!K184="","NA",buildings!K184)</f>
        <v>NA</v>
      </c>
      <c r="L184" t="str">
        <f>IF(buildings!L184="","NA",buildings!L184)</f>
        <v>NA</v>
      </c>
      <c r="M184">
        <f>IF(buildings!M184="","NA",buildings!M184)</f>
        <v>837.73148149999997</v>
      </c>
      <c r="N184" t="str">
        <f>IF(buildings!N184="","NA",buildings!N184)</f>
        <v>NA</v>
      </c>
      <c r="O184">
        <f>IF(buildings!O184="","NA",buildings!O184)</f>
        <v>276.27314810000001</v>
      </c>
      <c r="P184">
        <f>IF(buildings!P184="","NA",buildings!P184)</f>
        <v>593.54166669999995</v>
      </c>
      <c r="Q184" t="str">
        <f>IF(buildings!Q184="","NA",buildings!Q184)</f>
        <v>NA</v>
      </c>
      <c r="R184" t="str">
        <f>IF(buildings!R184="","NA",buildings!R184)</f>
        <v>NA</v>
      </c>
      <c r="S184" t="str">
        <f>IF(buildings!S184="","NA",buildings!S184)</f>
        <v>NA</v>
      </c>
      <c r="T184" t="str">
        <f>IF(buildings!T184="","NA",buildings!T184)</f>
        <v>NA</v>
      </c>
      <c r="U184" t="str">
        <f>IF(buildings!U184="","NA",buildings!U184)</f>
        <v>NA</v>
      </c>
      <c r="V184" t="str">
        <f>IF(buildings!V184="","NA",buildings!V184)</f>
        <v>NA</v>
      </c>
      <c r="W184" t="str">
        <f>IF(buildings!W184="","NA",buildings!W184)</f>
        <v>NA</v>
      </c>
      <c r="X184" t="str">
        <f>IF(buildings!X184="","NA",buildings!X184)</f>
        <v>NA</v>
      </c>
      <c r="Y184" t="str">
        <f>IF(buildings!Y184="","NA",buildings!Y184)</f>
        <v>NA</v>
      </c>
      <c r="Z184" t="str">
        <f>IF(buildings!Z184="","NA",buildings!Z184)</f>
        <v>NA</v>
      </c>
      <c r="AA184" t="str">
        <f>IF(buildings!AA184="","NA",buildings!AA184)</f>
        <v>NA</v>
      </c>
      <c r="AB184">
        <f>IF(buildings!AB184="","NA",buildings!AB184)</f>
        <v>3.5648148150000001</v>
      </c>
      <c r="AC184" t="str">
        <f>IF(buildings!AC184="","NA",buildings!AC184)</f>
        <v>NA</v>
      </c>
      <c r="AD184" t="str">
        <f>IF(buildings!AD184="","NA",buildings!AD184)</f>
        <v>NA</v>
      </c>
      <c r="AE184" t="str">
        <f>IF(buildings!AE184="","NA",buildings!AE184)</f>
        <v>NA</v>
      </c>
      <c r="AF184" t="str">
        <f>IF(buildings!AF184="","NA",buildings!AF184)</f>
        <v>NA</v>
      </c>
      <c r="AG184" t="str">
        <f>IF(buildings!AG184="","NA",buildings!AG184)</f>
        <v>NA</v>
      </c>
      <c r="AH184" t="str">
        <f>IF(buildings!AH184="","NA",buildings!AH184)</f>
        <v>NA</v>
      </c>
      <c r="AI184" t="str">
        <f>IF(buildings!AI184="","NA",buildings!AI184)</f>
        <v>NA</v>
      </c>
      <c r="AJ184" t="str">
        <f>IF(buildings!AJ184="","NA",buildings!AJ184)</f>
        <v>NA</v>
      </c>
      <c r="AK184">
        <f>IF(buildings!AK184="","NA",buildings!AK184)</f>
        <v>8.9120370369999993</v>
      </c>
      <c r="AL184" t="str">
        <f>IF(buildings!AL184="","NA",buildings!AL184)</f>
        <v>MFH</v>
      </c>
      <c r="AM184" t="str">
        <f>IF(buildings!AM184="","NA",buildings!AM184)</f>
        <v>NA</v>
      </c>
      <c r="AN184" t="str">
        <f>IF(buildings!AN184="","NA",buildings!AN184)</f>
        <v>residential</v>
      </c>
      <c r="AO184" t="str">
        <f>IF(buildings!AO184="","NA",buildings!AO184)</f>
        <v>MFH</v>
      </c>
      <c r="AP184" t="str">
        <f>IF(buildings!AP184="","NA",buildings!AP184)</f>
        <v>NULL</v>
      </c>
      <c r="AQ184" t="str">
        <f>IF(buildings!AQ184="","NA",buildings!AQ184)</f>
        <v>urban</v>
      </c>
      <c r="AR184" t="str">
        <f>IF(buildings!AR184="","NA",buildings!AR184)</f>
        <v>gross</v>
      </c>
      <c r="AS184" t="str">
        <f>IF(buildings!AS184="","NA",buildings!AS184)</f>
        <v>Mastrucci, Alessio; Marvuglia, Antonino; Popovici, Emil; Leopold, Ulrich; Benetto, Enrico</v>
      </c>
      <c r="AT184">
        <f>IF(buildings!AT184="","NA",buildings!AT184)</f>
        <v>2017</v>
      </c>
      <c r="AU184" t="str">
        <f>IF(buildings!AU184="","NA",buildings!AU184)</f>
        <v>Geospatial characterization of building material stocks for the life cycle assessment of end-of-life scenarios at the urban scale</v>
      </c>
      <c r="AV184" t="str">
        <f>IF(buildings!AV184="","NA",buildings!AV184)</f>
        <v>Resources, Conservation and Recycling</v>
      </c>
      <c r="AW184" t="str">
        <f>IF(buildings!AW184="","NA",buildings!AW184)</f>
        <v>Copyright Elsevier</v>
      </c>
      <c r="AX184" t="str">
        <f>IF(buildings!AX184="","NA",buildings!AX184)</f>
        <v>10.1016/j.resconrec.2016.07.003</v>
      </c>
      <c r="AY184" t="str">
        <f>IF(buildings!AY184="","NA",buildings!AY184)</f>
        <v>https://doi.org/10.1016/j.resconrec.2016.07.003</v>
      </c>
      <c r="AZ184" t="str">
        <f>IF(buildings!AZ184="","NULL",buildings!AZ184)</f>
        <v>NULL</v>
      </c>
      <c r="BA184" t="str">
        <f>IF(buildings!BA184="","NULL",buildings!BA184)</f>
        <v>MI values were calculated from Table 4, 5 and 6. MI = [Mass proportion (%) (Table 6)* Total material mass (Mt) (Table 5)]/[Total useful floor area (km^2) (Table 4)]</v>
      </c>
      <c r="BB184" t="str">
        <f>IF(buildings!BB184="","NULL",buildings!BB184)</f>
        <v>Considered "other inerts" as "aggregate".</v>
      </c>
      <c r="BC184" t="str">
        <f>IF(buildings!BC184="","NULL",buildings!BC184)</f>
        <v>Table 6. Composition of buildings depending on the period of construction</v>
      </c>
      <c r="BD184" t="str">
        <f>IF(buildings!BD184="","NULL",buildings!BD184)</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1970, Urban pop. in 1995, Data: https://www.rug.nl/ggdc/historicaldevelopment/maddison/releases/maddison-project-database-2018. GDP: Data: https://esa.un.org/unpd/wup/Download, Urbanization_rate_2018.xls. Human Development Index: Not collected.</v>
      </c>
      <c r="BE184" t="str">
        <f>IF(buildings!BE184="","NULL",buildings!BE184)</f>
        <v>Heeren and Fishman</v>
      </c>
      <c r="BF184" t="str">
        <f>IF(buildings!BF184="","NULL",buildings!BF184)</f>
        <v>Europe</v>
      </c>
      <c r="BG184" t="str">
        <f>IF(buildings!BG184="","NULL",buildings!BG184)</f>
        <v>Cfb</v>
      </c>
      <c r="BH184">
        <f>IF(buildings!BH184="","NULL",buildings!BH184)</f>
        <v>5505</v>
      </c>
      <c r="BI184" t="str">
        <f>IF(buildings!BI184="","NULL",buildings!BI184)</f>
        <v>NA</v>
      </c>
      <c r="BJ184" t="str">
        <f>IF(buildings!BJ184="","NULL",buildings!BJ184)</f>
        <v>NA</v>
      </c>
      <c r="BK184" t="str">
        <f>IF(buildings!BK184="","NULL",buildings!BK184)</f>
        <v>NA</v>
      </c>
      <c r="BL184" t="str">
        <f>IF(buildings!BL184="","NULL",buildings!BL184)</f>
        <v>NA</v>
      </c>
      <c r="BM184">
        <f>IF(buildings!BM184="","NULL",buildings!BM184)</f>
        <v>2586</v>
      </c>
      <c r="BN184">
        <f>IF(buildings!BN184="","NULL",buildings!BN184)</f>
        <v>338</v>
      </c>
      <c r="BO184" t="str">
        <f>IF(buildings!BO184="","NULL",buildings!BO184)</f>
        <v>NA</v>
      </c>
      <c r="BP184">
        <f>IF(buildings!BP184="","NULL",buildings!BP184)</f>
        <v>410</v>
      </c>
      <c r="BQ184">
        <f>IF(buildings!BQ184="","NULL",buildings!BQ184)</f>
        <v>0.74399999999999999</v>
      </c>
      <c r="BR184">
        <f>IF(buildings!BR184="","NULL",buildings!BR184)</f>
        <v>0.82899999999999996</v>
      </c>
      <c r="BS184">
        <f>IF(buildings!BS184="","NULL",buildings!BS184)</f>
        <v>23369</v>
      </c>
      <c r="BT184">
        <f>IF(buildings!BT184="","NULL",buildings!BT184)</f>
        <v>44149</v>
      </c>
      <c r="BU184" t="str">
        <f>IF(buildings!BU184="","NULL",buildings!BU184)</f>
        <v>NULL</v>
      </c>
      <c r="BV184" t="str">
        <f>IF(buildings!BV184="","NULL",buildings!BV184)</f>
        <v>NULL</v>
      </c>
      <c r="BW184" t="str">
        <f>IF(buildings!BW184="","NULL",buildings!BW184)</f>
        <v>R32EU15</v>
      </c>
      <c r="BX184" t="str">
        <f>IF(buildings!BX184="","NULL",buildings!BX184)</f>
        <v>R5.2OECD</v>
      </c>
      <c r="BY184" t="str">
        <f>IF(buildings!BY184="","NULL",buildings!BY184)</f>
        <v>R_MFH_low</v>
      </c>
      <c r="BZ184" t="str">
        <f>IF(buildings!BZ184="","NULL",buildings!BZ184)</f>
        <v>RC_concretefloor</v>
      </c>
      <c r="CA184" t="str">
        <f>IF(buildings!CA184="","NULL",buildings!CA184)</f>
        <v>Standard</v>
      </c>
      <c r="CB184" t="str">
        <f>IF(buildings!CB184="","NULL",buildings!CB184)</f>
        <v>sample/average/statistics</v>
      </c>
      <c r="CC184" t="str">
        <f>IF(buildings!CC184="","NULL",buildings!CC184)</f>
        <v>RM</v>
      </c>
      <c r="CD184" t="str">
        <f>IF(buildings!CD184="","NULL",buildings!CD184)</f>
        <v>C</v>
      </c>
      <c r="CE184" t="str">
        <f>IF(buildings!CE184="","NULL",buildings!CE184)</f>
        <v>OECD_EU15</v>
      </c>
    </row>
    <row r="185" spans="1:83">
      <c r="A185">
        <f>IF(buildings!A185="","NA",buildings!A185)</f>
        <v>183</v>
      </c>
      <c r="B185" t="str">
        <f>IF(buildings!B185="","NA",buildings!B185)</f>
        <v>Luxembourg</v>
      </c>
      <c r="C185" t="str">
        <f>IF(buildings!C185="","NA",buildings!C185)</f>
        <v>Esch-sur-Alzette</v>
      </c>
      <c r="D185">
        <f>IF(buildings!D185="","NA",buildings!D185)</f>
        <v>1994</v>
      </c>
      <c r="E185" t="str">
        <f>IF(buildings!E185="","NA",buildings!E185)</f>
        <v>NA</v>
      </c>
      <c r="F185" t="str">
        <f>IF(buildings!F185="","NA",buildings!F185)</f>
        <v>NA</v>
      </c>
      <c r="G185" t="str">
        <f>IF(buildings!G185="","NA",buildings!G185)</f>
        <v>NA</v>
      </c>
      <c r="H185" t="str">
        <f>IF(buildings!H185="","NA",buildings!H185)</f>
        <v>NA</v>
      </c>
      <c r="I185">
        <f>IF(buildings!I185="","NA",buildings!I185)</f>
        <v>30.99319728</v>
      </c>
      <c r="J185">
        <f>IF(buildings!J185="","NA",buildings!J185)</f>
        <v>21.877551019999999</v>
      </c>
      <c r="K185" t="str">
        <f>IF(buildings!K185="","NA",buildings!K185)</f>
        <v>NA</v>
      </c>
      <c r="L185" t="str">
        <f>IF(buildings!L185="","NA",buildings!L185)</f>
        <v>NA</v>
      </c>
      <c r="M185">
        <f>IF(buildings!M185="","NA",buildings!M185)</f>
        <v>780.29931969999996</v>
      </c>
      <c r="N185" t="str">
        <f>IF(buildings!N185="","NA",buildings!N185)</f>
        <v>NA</v>
      </c>
      <c r="O185">
        <f>IF(buildings!O185="","NA",buildings!O185)</f>
        <v>247.9455782</v>
      </c>
      <c r="P185">
        <f>IF(buildings!P185="","NA",buildings!P185)</f>
        <v>732.89795919999995</v>
      </c>
      <c r="Q185" t="str">
        <f>IF(buildings!Q185="","NA",buildings!Q185)</f>
        <v>NA</v>
      </c>
      <c r="R185" t="str">
        <f>IF(buildings!R185="","NA",buildings!R185)</f>
        <v>NA</v>
      </c>
      <c r="S185" t="str">
        <f>IF(buildings!S185="","NA",buildings!S185)</f>
        <v>NA</v>
      </c>
      <c r="T185" t="str">
        <f>IF(buildings!T185="","NA",buildings!T185)</f>
        <v>NA</v>
      </c>
      <c r="U185" t="str">
        <f>IF(buildings!U185="","NA",buildings!U185)</f>
        <v>NA</v>
      </c>
      <c r="V185" t="str">
        <f>IF(buildings!V185="","NA",buildings!V185)</f>
        <v>NA</v>
      </c>
      <c r="W185" t="str">
        <f>IF(buildings!W185="","NA",buildings!W185)</f>
        <v>NA</v>
      </c>
      <c r="X185" t="str">
        <f>IF(buildings!X185="","NA",buildings!X185)</f>
        <v>NA</v>
      </c>
      <c r="Y185" t="str">
        <f>IF(buildings!Y185="","NA",buildings!Y185)</f>
        <v>NA</v>
      </c>
      <c r="Z185" t="str">
        <f>IF(buildings!Z185="","NA",buildings!Z185)</f>
        <v>NA</v>
      </c>
      <c r="AA185" t="str">
        <f>IF(buildings!AA185="","NA",buildings!AA185)</f>
        <v>NA</v>
      </c>
      <c r="AB185">
        <f>IF(buildings!AB185="","NA",buildings!AB185)</f>
        <v>3.6462585029999999</v>
      </c>
      <c r="AC185" t="str">
        <f>IF(buildings!AC185="","NA",buildings!AC185)</f>
        <v>NA</v>
      </c>
      <c r="AD185" t="str">
        <f>IF(buildings!AD185="","NA",buildings!AD185)</f>
        <v>NA</v>
      </c>
      <c r="AE185" t="str">
        <f>IF(buildings!AE185="","NA",buildings!AE185)</f>
        <v>NA</v>
      </c>
      <c r="AF185" t="str">
        <f>IF(buildings!AF185="","NA",buildings!AF185)</f>
        <v>NA</v>
      </c>
      <c r="AG185" t="str">
        <f>IF(buildings!AG185="","NA",buildings!AG185)</f>
        <v>NA</v>
      </c>
      <c r="AH185" t="str">
        <f>IF(buildings!AH185="","NA",buildings!AH185)</f>
        <v>NA</v>
      </c>
      <c r="AI185" t="str">
        <f>IF(buildings!AI185="","NA",buildings!AI185)</f>
        <v>NA</v>
      </c>
      <c r="AJ185" t="str">
        <f>IF(buildings!AJ185="","NA",buildings!AJ185)</f>
        <v>NA</v>
      </c>
      <c r="AK185">
        <f>IF(buildings!AK185="","NA",buildings!AK185)</f>
        <v>5.4693877549999996</v>
      </c>
      <c r="AL185" t="str">
        <f>IF(buildings!AL185="","NA",buildings!AL185)</f>
        <v>MFH</v>
      </c>
      <c r="AM185" t="str">
        <f>IF(buildings!AM185="","NA",buildings!AM185)</f>
        <v>NA</v>
      </c>
      <c r="AN185" t="str">
        <f>IF(buildings!AN185="","NA",buildings!AN185)</f>
        <v>residential</v>
      </c>
      <c r="AO185" t="str">
        <f>IF(buildings!AO185="","NA",buildings!AO185)</f>
        <v>MFH</v>
      </c>
      <c r="AP185" t="str">
        <f>IF(buildings!AP185="","NA",buildings!AP185)</f>
        <v>NULL</v>
      </c>
      <c r="AQ185" t="str">
        <f>IF(buildings!AQ185="","NA",buildings!AQ185)</f>
        <v>urban</v>
      </c>
      <c r="AR185" t="str">
        <f>IF(buildings!AR185="","NA",buildings!AR185)</f>
        <v>gross</v>
      </c>
      <c r="AS185" t="str">
        <f>IF(buildings!AS185="","NA",buildings!AS185)</f>
        <v>Mastrucci, Alessio; Marvuglia, Antonino; Popovici, Emil; Leopold, Ulrich; Benetto, Enrico</v>
      </c>
      <c r="AT185">
        <f>IF(buildings!AT185="","NA",buildings!AT185)</f>
        <v>2017</v>
      </c>
      <c r="AU185" t="str">
        <f>IF(buildings!AU185="","NA",buildings!AU185)</f>
        <v>Geospatial characterization of building material stocks for the life cycle assessment of end-of-life scenarios at the urban scale</v>
      </c>
      <c r="AV185" t="str">
        <f>IF(buildings!AV185="","NA",buildings!AV185)</f>
        <v>Resources, Conservation and Recycling</v>
      </c>
      <c r="AW185" t="str">
        <f>IF(buildings!AW185="","NA",buildings!AW185)</f>
        <v>Copyright Elsevier</v>
      </c>
      <c r="AX185" t="str">
        <f>IF(buildings!AX185="","NA",buildings!AX185)</f>
        <v>10.1016/j.resconrec.2016.07.003</v>
      </c>
      <c r="AY185" t="str">
        <f>IF(buildings!AY185="","NA",buildings!AY185)</f>
        <v>https://doi.org/10.1016/j.resconrec.2016.07.003</v>
      </c>
      <c r="AZ185" t="str">
        <f>IF(buildings!AZ185="","NULL",buildings!AZ185)</f>
        <v>NULL</v>
      </c>
      <c r="BA185" t="str">
        <f>IF(buildings!BA185="","NULL",buildings!BA185)</f>
        <v>MI values were calculated from Table 4, 5 and 6. MI = [Mass proportion (%) (Table 6)* Total material mass (Mt) (Table 5)]/[Total useful floor area (km^2) (Table 4)]</v>
      </c>
      <c r="BB185" t="str">
        <f>IF(buildings!BB185="","NULL",buildings!BB185)</f>
        <v>Considered "other inerts" as "aggregate".</v>
      </c>
      <c r="BC185" t="str">
        <f>IF(buildings!BC185="","NULL",buildings!BC185)</f>
        <v>Table 6. Composition of buildings depending on the period of construction</v>
      </c>
      <c r="BD185" t="str">
        <f>IF(buildings!BD185="","NULL",buildings!BD185)</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Population in 2016, Data: https://www.rug.nl/ggdc/historicaldevelopment/maddison/releases/maddison-project-database-2018. Urbanization: Urban pop. in 1995, Urban pop. in 2020, Data: https://www.rug.nl/ggdc/historicaldevelopment/maddison/releases/maddison-project-database-2018. GDP: GDP in 2016, Data: https://esa.un.org/unpd/wup/Download, Urbanization_rate_2018.xls. Human Development Index: Not collected.</v>
      </c>
      <c r="BE185" t="str">
        <f>IF(buildings!BE185="","NULL",buildings!BE185)</f>
        <v>Heeren and Fishman</v>
      </c>
      <c r="BF185" t="str">
        <f>IF(buildings!BF185="","NULL",buildings!BF185)</f>
        <v>Europe</v>
      </c>
      <c r="BG185" t="str">
        <f>IF(buildings!BG185="","NULL",buildings!BG185)</f>
        <v>Cfb</v>
      </c>
      <c r="BH185">
        <f>IF(buildings!BH185="","NULL",buildings!BH185)</f>
        <v>5505</v>
      </c>
      <c r="BI185" t="str">
        <f>IF(buildings!BI185="","NULL",buildings!BI185)</f>
        <v>NA</v>
      </c>
      <c r="BJ185" t="str">
        <f>IF(buildings!BJ185="","NULL",buildings!BJ185)</f>
        <v>NA</v>
      </c>
      <c r="BK185" t="str">
        <f>IF(buildings!BK185="","NULL",buildings!BK185)</f>
        <v>NA</v>
      </c>
      <c r="BL185" t="str">
        <f>IF(buildings!BL185="","NULL",buildings!BL185)</f>
        <v>NA</v>
      </c>
      <c r="BM185">
        <f>IF(buildings!BM185="","NULL",buildings!BM185)</f>
        <v>2586</v>
      </c>
      <c r="BN185">
        <f>IF(buildings!BN185="","NULL",buildings!BN185)</f>
        <v>404</v>
      </c>
      <c r="BO185" t="str">
        <f>IF(buildings!BO185="","NULL",buildings!BO185)</f>
        <v>NA</v>
      </c>
      <c r="BP185">
        <f>IF(buildings!BP185="","NULL",buildings!BP185)</f>
        <v>584</v>
      </c>
      <c r="BQ185">
        <f>IF(buildings!BQ185="","NULL",buildings!BQ185)</f>
        <v>0.82899999999999996</v>
      </c>
      <c r="BR185">
        <f>IF(buildings!BR185="","NULL",buildings!BR185)</f>
        <v>0.91500000000000004</v>
      </c>
      <c r="BS185">
        <f>IF(buildings!BS185="","NULL",buildings!BS185)</f>
        <v>44298</v>
      </c>
      <c r="BT185">
        <f>IF(buildings!BT185="","NULL",buildings!BT185)</f>
        <v>69057</v>
      </c>
      <c r="BU185" t="str">
        <f>IF(buildings!BU185="","NULL",buildings!BU185)</f>
        <v>NULL</v>
      </c>
      <c r="BV185" t="str">
        <f>IF(buildings!BV185="","NULL",buildings!BV185)</f>
        <v>NULL</v>
      </c>
      <c r="BW185" t="str">
        <f>IF(buildings!BW185="","NULL",buildings!BW185)</f>
        <v>R32EU15</v>
      </c>
      <c r="BX185" t="str">
        <f>IF(buildings!BX185="","NULL",buildings!BX185)</f>
        <v>R5.2OECD</v>
      </c>
      <c r="BY185" t="str">
        <f>IF(buildings!BY185="","NULL",buildings!BY185)</f>
        <v>R_MFH_low</v>
      </c>
      <c r="BZ185" t="str">
        <f>IF(buildings!BZ185="","NULL",buildings!BZ185)</f>
        <v>RC_concretefloor</v>
      </c>
      <c r="CA185" t="str">
        <f>IF(buildings!CA185="","NULL",buildings!CA185)</f>
        <v>Standard</v>
      </c>
      <c r="CB185" t="str">
        <f>IF(buildings!CB185="","NULL",buildings!CB185)</f>
        <v>sample/average/statistics</v>
      </c>
      <c r="CC185" t="str">
        <f>IF(buildings!CC185="","NULL",buildings!CC185)</f>
        <v>RM</v>
      </c>
      <c r="CD185" t="str">
        <f>IF(buildings!CD185="","NULL",buildings!CD185)</f>
        <v>C</v>
      </c>
      <c r="CE185" t="str">
        <f>IF(buildings!CE185="","NULL",buildings!CE185)</f>
        <v>OECD_EU15</v>
      </c>
    </row>
    <row r="186" spans="1:83">
      <c r="A186">
        <f>IF(buildings!A186="","NA",buildings!A186)</f>
        <v>184</v>
      </c>
      <c r="B186" t="str">
        <f>IF(buildings!B186="","NA",buildings!B186)</f>
        <v>Macau</v>
      </c>
      <c r="C186" t="str">
        <f>IF(buildings!C186="","NA",buildings!C186)</f>
        <v>Macau</v>
      </c>
      <c r="D186">
        <f>IF(buildings!D186="","NA",buildings!D186)</f>
        <v>2000</v>
      </c>
      <c r="E186">
        <f>IF(buildings!E186="","NA",buildings!E186)</f>
        <v>2016</v>
      </c>
      <c r="F186">
        <f>IF(buildings!F186="","NA",buildings!F186)</f>
        <v>237</v>
      </c>
      <c r="G186" t="str">
        <f>IF(buildings!G186="","NA",buildings!G186)</f>
        <v>NA</v>
      </c>
      <c r="H186" t="str">
        <f>IF(buildings!H186="","NA",buildings!H186)</f>
        <v>NA</v>
      </c>
      <c r="I186" t="str">
        <f>IF(buildings!I186="","NA",buildings!I186)</f>
        <v>NA</v>
      </c>
      <c r="J186">
        <f>IF(buildings!J186="","NA",buildings!J186)</f>
        <v>8</v>
      </c>
      <c r="K186" t="str">
        <f>IF(buildings!K186="","NA",buildings!K186)</f>
        <v>NA</v>
      </c>
      <c r="L186" t="str">
        <f>IF(buildings!L186="","NA",buildings!L186)</f>
        <v>NA</v>
      </c>
      <c r="M186" t="str">
        <f>IF(buildings!M186="","NA",buildings!M186)</f>
        <v>NA</v>
      </c>
      <c r="N186">
        <f>IF(buildings!N186="","NA",buildings!N186)</f>
        <v>499</v>
      </c>
      <c r="O186">
        <f>IF(buildings!O186="","NA",buildings!O186)</f>
        <v>559</v>
      </c>
      <c r="P186">
        <f>IF(buildings!P186="","NA",buildings!P186)</f>
        <v>34</v>
      </c>
      <c r="Q186" t="str">
        <f>IF(buildings!Q186="","NA",buildings!Q186)</f>
        <v>NA</v>
      </c>
      <c r="R186" t="str">
        <f>IF(buildings!R186="","NA",buildings!R186)</f>
        <v>NA</v>
      </c>
      <c r="S186" t="str">
        <f>IF(buildings!S186="","NA",buildings!S186)</f>
        <v>NA</v>
      </c>
      <c r="T186" t="str">
        <f>IF(buildings!T186="","NA",buildings!T186)</f>
        <v>NA</v>
      </c>
      <c r="U186" t="str">
        <f>IF(buildings!U186="","NA",buildings!U186)</f>
        <v>NA</v>
      </c>
      <c r="V186" t="str">
        <f>IF(buildings!V186="","NA",buildings!V186)</f>
        <v>NA</v>
      </c>
      <c r="W186" t="str">
        <f>IF(buildings!W186="","NA",buildings!W186)</f>
        <v>NA</v>
      </c>
      <c r="X186" t="str">
        <f>IF(buildings!X186="","NA",buildings!X186)</f>
        <v>NA</v>
      </c>
      <c r="Y186" t="str">
        <f>IF(buildings!Y186="","NA",buildings!Y186)</f>
        <v>NA</v>
      </c>
      <c r="Z186" t="str">
        <f>IF(buildings!Z186="","NA",buildings!Z186)</f>
        <v>NA</v>
      </c>
      <c r="AA186">
        <f>IF(buildings!AA186="","NA",buildings!AA186)</f>
        <v>28</v>
      </c>
      <c r="AB186">
        <f>IF(buildings!AB186="","NA",buildings!AB186)</f>
        <v>1</v>
      </c>
      <c r="AC186" t="str">
        <f>IF(buildings!AC186="","NA",buildings!AC186)</f>
        <v>NA</v>
      </c>
      <c r="AD186" t="str">
        <f>IF(buildings!AD186="","NA",buildings!AD186)</f>
        <v>NA</v>
      </c>
      <c r="AE186">
        <f>IF(buildings!AE186="","NA",buildings!AE186)</f>
        <v>0</v>
      </c>
      <c r="AF186" t="str">
        <f>IF(buildings!AF186="","NA",buildings!AF186)</f>
        <v>NA</v>
      </c>
      <c r="AG186" t="str">
        <f>IF(buildings!AG186="","NA",buildings!AG186)</f>
        <v>NA</v>
      </c>
      <c r="AH186" t="str">
        <f>IF(buildings!AH186="","NA",buildings!AH186)</f>
        <v>NA</v>
      </c>
      <c r="AI186" t="str">
        <f>IF(buildings!AI186="","NA",buildings!AI186)</f>
        <v>NA</v>
      </c>
      <c r="AJ186" t="str">
        <f>IF(buildings!AJ186="","NA",buildings!AJ186)</f>
        <v>NA</v>
      </c>
      <c r="AK186">
        <f>IF(buildings!AK186="","NA",buildings!AK186)</f>
        <v>9</v>
      </c>
      <c r="AL186" t="str">
        <f>IF(buildings!AL186="","NA",buildings!AL186)</f>
        <v>national average</v>
      </c>
      <c r="AM186" t="str">
        <f>IF(buildings!AM186="","NA",buildings!AM186)</f>
        <v>NA</v>
      </c>
      <c r="AN186" t="str">
        <f>IF(buildings!AN186="","NA",buildings!AN186)</f>
        <v>NA</v>
      </c>
      <c r="AO186" t="str">
        <f>IF(buildings!AO186="","NA",buildings!AO186)</f>
        <v>NA</v>
      </c>
      <c r="AP186" t="str">
        <f>IF(buildings!AP186="","NA",buildings!AP186)</f>
        <v>country-weighed average</v>
      </c>
      <c r="AQ186" t="str">
        <f>IF(buildings!AQ186="","NA",buildings!AQ186)</f>
        <v>NA</v>
      </c>
      <c r="AR186" t="str">
        <f>IF(buildings!AR186="","NA",buildings!AR186)</f>
        <v>NA</v>
      </c>
      <c r="AS186" t="str">
        <f>IF(buildings!AS186="","NA",buildings!AS186)</f>
        <v>Song, Qingbin; Duan, Huabo; Yu, Danfeng; Li, Jinhui; Wang, Chao; Zuo, Jian</v>
      </c>
      <c r="AT186">
        <f>IF(buildings!AT186="","NA",buildings!AT186)</f>
        <v>2018</v>
      </c>
      <c r="AU186" t="str">
        <f>IF(buildings!AU186="","NA",buildings!AU186)</f>
        <v>Characterizing the essential materials and energy performance of city buildings: A case study of Macau</v>
      </c>
      <c r="AV186" t="str">
        <f>IF(buildings!AV186="","NA",buildings!AV186)</f>
        <v>Journal of Cleaner Production</v>
      </c>
      <c r="AW186" t="str">
        <f>IF(buildings!AW186="","NA",buildings!AW186)</f>
        <v>Copyright Elsevier</v>
      </c>
      <c r="AX186" t="str">
        <f>IF(buildings!AX186="","NA",buildings!AX186)</f>
        <v>10.1016/j.jclepro.2018.05.148</v>
      </c>
      <c r="AY186" t="str">
        <f>IF(buildings!AY186="","NA",buildings!AY186)</f>
        <v>https://doi.org/10.1016/j.jclepro.2018.05.148</v>
      </c>
      <c r="AZ186" t="str">
        <f>IF(buildings!AZ186="","NULL",buildings!AZ186)</f>
        <v>NULL</v>
      </c>
      <c r="BA186" t="str">
        <f>IF(buildings!BA186="","NULL",buildings!BA186)</f>
        <v>NULL</v>
      </c>
      <c r="BB186" t="str">
        <f>IF(buildings!BB186="","NULL",buildings!BB186)</f>
        <v>Considered "sand" and "gravel" as "aggregate", "paint", "wire" and "sanitary appliance" as "other".</v>
      </c>
      <c r="BC186" t="str">
        <f>IF(buildings!BC186="","NULL",buildings!BC186)</f>
        <v>Fig. 4. Unit materials consumption of the building construction (tons/m2).</v>
      </c>
      <c r="BD186" t="str">
        <f>IF(buildings!BD186="","NULL",buildings!BD186)</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not available for this country, Data: https://www.rug.nl/ggdc/historicaldevelopment/maddison/releases/maddison-project-database-2018. Urbanization: Urban pop. in 2000, Urban pop. in 2015, Data: https://www.rug.nl/ggdc/historicaldevelopment/maddison/releases/maddison-project-database-2018. GDP: Data for this country not available in https://esa.un.org/unpd/wup/Download, Urbanization_rate_2018.xls. Human Development Index: Not collected.</v>
      </c>
      <c r="BE186" t="str">
        <f>IF(buildings!BE186="","NULL",buildings!BE186)</f>
        <v>Heeren and Fishman</v>
      </c>
      <c r="BF186" t="str">
        <f>IF(buildings!BF186="","NULL",buildings!BF186)</f>
        <v>East_Asia</v>
      </c>
      <c r="BG186" t="str">
        <f>IF(buildings!BG186="","NULL",buildings!BG186)</f>
        <v>Cwa</v>
      </c>
      <c r="BH186">
        <f>IF(buildings!BH186="","NULL",buildings!BH186)</f>
        <v>2469</v>
      </c>
      <c r="BI186" t="str">
        <f>IF(buildings!BI186="","NULL",buildings!BI186)</f>
        <v>NA</v>
      </c>
      <c r="BJ186" t="str">
        <f>IF(buildings!BJ186="","NULL",buildings!BJ186)</f>
        <v>NA</v>
      </c>
      <c r="BK186" t="str">
        <f>IF(buildings!BK186="","NULL",buildings!BK186)</f>
        <v>NA</v>
      </c>
      <c r="BL186" t="str">
        <f>IF(buildings!BL186="","NULL",buildings!BL186)</f>
        <v>NA</v>
      </c>
      <c r="BM186">
        <f>IF(buildings!BM186="","NULL",buildings!BM186)</f>
        <v>28.2</v>
      </c>
      <c r="BN186" t="str">
        <f>IF(buildings!BN186="","NULL",buildings!BN186)</f>
        <v>NA</v>
      </c>
      <c r="BO186" t="str">
        <f>IF(buildings!BO186="","NULL",buildings!BO186)</f>
        <v>Data not available for this country</v>
      </c>
      <c r="BP186" t="str">
        <f>IF(buildings!BP186="","NULL",buildings!BP186)</f>
        <v>NA</v>
      </c>
      <c r="BQ186">
        <f>IF(buildings!BQ186="","NULL",buildings!BQ186)</f>
        <v>1</v>
      </c>
      <c r="BR186">
        <f>IF(buildings!BR186="","NULL",buildings!BR186)</f>
        <v>1</v>
      </c>
      <c r="BS186" t="str">
        <f>IF(buildings!BS186="","NULL",buildings!BS186)</f>
        <v>NA</v>
      </c>
      <c r="BT186" t="str">
        <f>IF(buildings!BT186="","NULL",buildings!BT186)</f>
        <v>NA</v>
      </c>
      <c r="BU186" t="str">
        <f>IF(buildings!BU186="","NULL",buildings!BU186)</f>
        <v>NULL</v>
      </c>
      <c r="BV186" t="str">
        <f>IF(buildings!BV186="","NULL",buildings!BV186)</f>
        <v>NULL</v>
      </c>
      <c r="BW186" t="str">
        <f>IF(buildings!BW186="","NULL",buildings!BW186)</f>
        <v>R32CHN</v>
      </c>
      <c r="BX186" t="str">
        <f>IF(buildings!BX186="","NULL",buildings!BX186)</f>
        <v>R5.2ASIA</v>
      </c>
      <c r="BY186" t="str">
        <f>IF(buildings!BY186="","NULL",buildings!BY186)</f>
        <v>Unspecified</v>
      </c>
      <c r="BZ186" t="str">
        <f>IF(buildings!BZ186="","NULL",buildings!BZ186)</f>
        <v>Unspecified</v>
      </c>
      <c r="CA186" t="str">
        <f>IF(buildings!CA186="","NULL",buildings!CA186)</f>
        <v>Unspecified</v>
      </c>
      <c r="CB186" t="str">
        <f>IF(buildings!CB186="","NULL",buildings!CB186)</f>
        <v>sample/average/statistics</v>
      </c>
      <c r="CC186" t="str">
        <f>IF(buildings!CC186="","NULL",buildings!CC186)</f>
        <v>UN</v>
      </c>
      <c r="CD186" t="str">
        <f>IF(buildings!CD186="","NULL",buildings!CD186)</f>
        <v>U</v>
      </c>
      <c r="CE186" t="str">
        <f>IF(buildings!CE186="","NULL",buildings!CE186)</f>
        <v>ASIA_CHN</v>
      </c>
    </row>
    <row r="187" spans="1:83">
      <c r="A187">
        <f>IF(buildings!A187="","NA",buildings!A187)</f>
        <v>185</v>
      </c>
      <c r="B187" t="str">
        <f>IF(buildings!B187="","NA",buildings!B187)</f>
        <v>Netherlands</v>
      </c>
      <c r="C187" t="str">
        <f>IF(buildings!C187="","NA",buildings!C187)</f>
        <v>NA</v>
      </c>
      <c r="D187">
        <f>IF(buildings!D187="","NA",buildings!D187)</f>
        <v>2000</v>
      </c>
      <c r="E187">
        <f>IF(buildings!E187="","NA",buildings!E187)</f>
        <v>2000</v>
      </c>
      <c r="F187" t="str">
        <f>IF(buildings!F187="","NA",buildings!F187)</f>
        <v>NA</v>
      </c>
      <c r="G187" t="str">
        <f>IF(buildings!G187="","NA",buildings!G187)</f>
        <v>NA</v>
      </c>
      <c r="H187" t="str">
        <f>IF(buildings!H187="","NA",buildings!H187)</f>
        <v>NA</v>
      </c>
      <c r="I187" t="str">
        <f>IF(buildings!I187="","NA",buildings!I187)</f>
        <v>NA</v>
      </c>
      <c r="J187" t="str">
        <f>IF(buildings!J187="","NA",buildings!J187)</f>
        <v>NA</v>
      </c>
      <c r="K187" t="str">
        <f>IF(buildings!K187="","NA",buildings!K187)</f>
        <v>NA</v>
      </c>
      <c r="L187" t="str">
        <f>IF(buildings!L187="","NA",buildings!L187)</f>
        <v>NA</v>
      </c>
      <c r="M187">
        <f>IF(buildings!M187="","NA",buildings!M187)</f>
        <v>2100</v>
      </c>
      <c r="N187" t="str">
        <f>IF(buildings!N187="","NA",buildings!N187)</f>
        <v>NA</v>
      </c>
      <c r="O187" t="str">
        <f>IF(buildings!O187="","NA",buildings!O187)</f>
        <v>NA</v>
      </c>
      <c r="P187" t="str">
        <f>IF(buildings!P187="","NA",buildings!P187)</f>
        <v>NA</v>
      </c>
      <c r="Q187" t="str">
        <f>IF(buildings!Q187="","NA",buildings!Q187)</f>
        <v>NA</v>
      </c>
      <c r="R187" t="str">
        <f>IF(buildings!R187="","NA",buildings!R187)</f>
        <v>NA</v>
      </c>
      <c r="S187" t="str">
        <f>IF(buildings!S187="","NA",buildings!S187)</f>
        <v>NA</v>
      </c>
      <c r="T187" t="str">
        <f>IF(buildings!T187="","NA",buildings!T187)</f>
        <v>NA</v>
      </c>
      <c r="U187" t="str">
        <f>IF(buildings!U187="","NA",buildings!U187)</f>
        <v>NA</v>
      </c>
      <c r="V187" t="str">
        <f>IF(buildings!V187="","NA",buildings!V187)</f>
        <v>NA</v>
      </c>
      <c r="W187" t="str">
        <f>IF(buildings!W187="","NA",buildings!W187)</f>
        <v>NA</v>
      </c>
      <c r="X187" t="str">
        <f>IF(buildings!X187="","NA",buildings!X187)</f>
        <v>NA</v>
      </c>
      <c r="Y187" t="str">
        <f>IF(buildings!Y187="","NA",buildings!Y187)</f>
        <v>NA</v>
      </c>
      <c r="Z187" t="str">
        <f>IF(buildings!Z187="","NA",buildings!Z187)</f>
        <v>NA</v>
      </c>
      <c r="AA187" t="str">
        <f>IF(buildings!AA187="","NA",buildings!AA187)</f>
        <v>NA</v>
      </c>
      <c r="AB187" t="str">
        <f>IF(buildings!AB187="","NA",buildings!AB187)</f>
        <v>NA</v>
      </c>
      <c r="AC187" t="str">
        <f>IF(buildings!AC187="","NA",buildings!AC187)</f>
        <v>NA</v>
      </c>
      <c r="AD187" t="str">
        <f>IF(buildings!AD187="","NA",buildings!AD187)</f>
        <v>NA</v>
      </c>
      <c r="AE187" t="str">
        <f>IF(buildings!AE187="","NA",buildings!AE187)</f>
        <v>NA</v>
      </c>
      <c r="AF187" t="str">
        <f>IF(buildings!AF187="","NA",buildings!AF187)</f>
        <v>NA</v>
      </c>
      <c r="AG187" t="str">
        <f>IF(buildings!AG187="","NA",buildings!AG187)</f>
        <v>NA</v>
      </c>
      <c r="AH187" t="str">
        <f>IF(buildings!AH187="","NA",buildings!AH187)</f>
        <v>NA</v>
      </c>
      <c r="AI187" t="str">
        <f>IF(buildings!AI187="","NA",buildings!AI187)</f>
        <v>NA</v>
      </c>
      <c r="AJ187" t="str">
        <f>IF(buildings!AJ187="","NA",buildings!AJ187)</f>
        <v>NA</v>
      </c>
      <c r="AK187" t="str">
        <f>IF(buildings!AK187="","NA",buildings!AK187)</f>
        <v>NA</v>
      </c>
      <c r="AL187" t="str">
        <f>IF(buildings!AL187="","NA",buildings!AL187)</f>
        <v>NA</v>
      </c>
      <c r="AM187" t="str">
        <f>IF(buildings!AM187="","NA",buildings!AM187)</f>
        <v>NA</v>
      </c>
      <c r="AN187" t="str">
        <f>IF(buildings!AN187="","NA",buildings!AN187)</f>
        <v>residential</v>
      </c>
      <c r="AO187" t="str">
        <f>IF(buildings!AO187="","NA",buildings!AO187)</f>
        <v>NA</v>
      </c>
      <c r="AP187" t="str">
        <f>IF(buildings!AP187="","NA",buildings!AP187)</f>
        <v>NULL</v>
      </c>
      <c r="AQ187" t="str">
        <f>IF(buildings!AQ187="","NA",buildings!AQ187)</f>
        <v>urban</v>
      </c>
      <c r="AR187" t="str">
        <f>IF(buildings!AR187="","NA",buildings!AR187)</f>
        <v>NA</v>
      </c>
      <c r="AS187" t="str">
        <f>IF(buildings!AS187="","NA",buildings!AS187)</f>
        <v>Müller, Daniel B.</v>
      </c>
      <c r="AT187">
        <f>IF(buildings!AT187="","NA",buildings!AT187)</f>
        <v>2006</v>
      </c>
      <c r="AU187" t="str">
        <f>IF(buildings!AU187="","NA",buildings!AU187)</f>
        <v>Stock dynamics for forecasting material flows—Case study for housing in The Netherlands</v>
      </c>
      <c r="AV187" t="str">
        <f>IF(buildings!AV187="","NA",buildings!AV187)</f>
        <v>Ecological Economics</v>
      </c>
      <c r="AW187" t="str">
        <f>IF(buildings!AW187="","NA",buildings!AW187)</f>
        <v>Copyright Elsevier</v>
      </c>
      <c r="AX187" t="str">
        <f>IF(buildings!AX187="","NA",buildings!AX187)</f>
        <v>10.1016/j.ecolecon.2005.09.025</v>
      </c>
      <c r="AY187" t="str">
        <f>IF(buildings!AY187="","NA",buildings!AY187)</f>
        <v>https://doi.org/10.1016/j.ecolecon.2005.09.025</v>
      </c>
      <c r="AZ187" t="str">
        <f>IF(buildings!AZ187="","NULL",buildings!AZ187)</f>
        <v>NULL</v>
      </c>
      <c r="BA187" t="str">
        <f>IF(buildings!BA187="","NULL",buildings!BA187)</f>
        <v>NULL</v>
      </c>
      <c r="BB187" t="str">
        <f>IF(buildings!BB187="","NULL",buildings!BB187)</f>
        <v>NULL</v>
      </c>
      <c r="BC187" t="str">
        <f>IF(buildings!BC187="","NULL",buildings!BC187)</f>
        <v>MI values for concrete given in the last paragraph of "3.3.6. Concrete intensity per useful floor area". Study only reported on concrete.</v>
      </c>
      <c r="BD187" t="str">
        <f>IF(buildings!BD187="","NULL",buildings!BD187)</f>
        <v>Heating Degree Days: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v>
      </c>
      <c r="BE187" t="str">
        <f>IF(buildings!BE187="","NULL",buildings!BE187)</f>
        <v>Heeren and Fishman</v>
      </c>
      <c r="BF187" t="str">
        <f>IF(buildings!BF187="","NULL",buildings!BF187)</f>
        <v>Europe</v>
      </c>
      <c r="BG187" t="str">
        <f>IF(buildings!BG187="","NULL",buildings!BG187)</f>
        <v>Cfb</v>
      </c>
      <c r="BH187">
        <f>IF(buildings!BH187="","NULL",buildings!BH187)</f>
        <v>5812</v>
      </c>
      <c r="BI187" t="str">
        <f>IF(buildings!BI187="","NULL",buildings!BI187)</f>
        <v>NA</v>
      </c>
      <c r="BJ187">
        <f>IF(buildings!BJ187="","NULL",buildings!BJ187)</f>
        <v>2803.14</v>
      </c>
      <c r="BK187" t="str">
        <f>IF(buildings!BK187="","NULL",buildings!BK187)</f>
        <v>NA</v>
      </c>
      <c r="BL187">
        <f>IF(buildings!BL187="","NULL",buildings!BL187)</f>
        <v>78.949997499999995</v>
      </c>
      <c r="BM187">
        <f>IF(buildings!BM187="","NULL",buildings!BM187)</f>
        <v>33893</v>
      </c>
      <c r="BN187" t="str">
        <f>IF(buildings!BN187="","NULL",buildings!BN187)</f>
        <v>NA</v>
      </c>
      <c r="BO187" t="str">
        <f>IF(buildings!BO187="","NULL",buildings!BO187)</f>
        <v>NA</v>
      </c>
      <c r="BP187">
        <f>IF(buildings!BP187="","NULL",buildings!BP187)</f>
        <v>15926</v>
      </c>
      <c r="BQ187" t="str">
        <f>IF(buildings!BQ187="","NULL",buildings!BQ187)</f>
        <v>NA</v>
      </c>
      <c r="BR187">
        <f>IF(buildings!BR187="","NULL",buildings!BR187)</f>
        <v>0.76800000000000002</v>
      </c>
      <c r="BS187" t="str">
        <f>IF(buildings!BS187="","NULL",buildings!BS187)</f>
        <v>NA</v>
      </c>
      <c r="BT187">
        <f>IF(buildings!BT187="","NULL",buildings!BT187)</f>
        <v>39923</v>
      </c>
      <c r="BU187" t="str">
        <f>IF(buildings!BU187="","NULL",buildings!BU187)</f>
        <v>NULL</v>
      </c>
      <c r="BV187" t="str">
        <f>IF(buildings!BV187="","NULL",buildings!BV187)</f>
        <v>NULL</v>
      </c>
      <c r="BW187" t="str">
        <f>IF(buildings!BW187="","NULL",buildings!BW187)</f>
        <v>R32EU15</v>
      </c>
      <c r="BX187" t="str">
        <f>IF(buildings!BX187="","NULL",buildings!BX187)</f>
        <v>R5.2OECD</v>
      </c>
      <c r="BY187" t="str">
        <f>IF(buildings!BY187="","NULL",buildings!BY187)</f>
        <v>R_unspecified</v>
      </c>
      <c r="BZ187" t="str">
        <f>IF(buildings!BZ187="","NULL",buildings!BZ187)</f>
        <v>Unspecified</v>
      </c>
      <c r="CA187" t="str">
        <f>IF(buildings!CA187="","NULL",buildings!CA187)</f>
        <v>Unspecified</v>
      </c>
      <c r="CB187" t="str">
        <f>IF(buildings!CB187="","NULL",buildings!CB187)</f>
        <v>modeled/hypothetical/regulations</v>
      </c>
      <c r="CC187" t="str">
        <f>IF(buildings!CC187="","NULL",buildings!CC187)</f>
        <v>RU</v>
      </c>
      <c r="CD187" t="str">
        <f>IF(buildings!CD187="","NULL",buildings!CD187)</f>
        <v>U</v>
      </c>
      <c r="CE187" t="str">
        <f>IF(buildings!CE187="","NULL",buildings!CE187)</f>
        <v>OECD_EU15</v>
      </c>
    </row>
    <row r="188" spans="1:83">
      <c r="A188">
        <f>IF(buildings!A188="","NA",buildings!A188)</f>
        <v>186</v>
      </c>
      <c r="B188" t="str">
        <f>IF(buildings!B188="","NA",buildings!B188)</f>
        <v>New_Zealand</v>
      </c>
      <c r="C188" t="str">
        <f>IF(buildings!C188="","NA",buildings!C188)</f>
        <v>NA</v>
      </c>
      <c r="D188">
        <f>IF(buildings!D188="","NA",buildings!D188)</f>
        <v>1972</v>
      </c>
      <c r="E188">
        <f>IF(buildings!E188="","NA",buildings!E188)</f>
        <v>1972</v>
      </c>
      <c r="F188">
        <f>IF(buildings!F188="","NA",buildings!F188)</f>
        <v>27.83229279</v>
      </c>
      <c r="G188">
        <f>IF(buildings!G188="","NA",buildings!G188)</f>
        <v>3.3052744889999999</v>
      </c>
      <c r="H188" t="str">
        <f>IF(buildings!H188="","NA",buildings!H188)</f>
        <v>NA</v>
      </c>
      <c r="I188">
        <f>IF(buildings!I188="","NA",buildings!I188)</f>
        <v>0.49623250800000002</v>
      </c>
      <c r="J188">
        <f>IF(buildings!J188="","NA",buildings!J188)</f>
        <v>18.46071044</v>
      </c>
      <c r="K188" t="str">
        <f>IF(buildings!K188="","NA",buildings!K188)</f>
        <v>NA</v>
      </c>
      <c r="L188" t="str">
        <f>IF(buildings!L188="","NA",buildings!L188)</f>
        <v>NA</v>
      </c>
      <c r="M188">
        <f>IF(buildings!M188="","NA",buildings!M188)</f>
        <v>192.94940800000001</v>
      </c>
      <c r="N188" t="str">
        <f>IF(buildings!N188="","NA",buildings!N188)</f>
        <v>NA</v>
      </c>
      <c r="O188" t="str">
        <f>IF(buildings!O188="","NA",buildings!O188)</f>
        <v>NA</v>
      </c>
      <c r="P188">
        <f>IF(buildings!P188="","NA",buildings!P188)</f>
        <v>9.5468245429999996</v>
      </c>
      <c r="Q188">
        <f>IF(buildings!Q188="","NA",buildings!Q188)</f>
        <v>6.5463939719999997</v>
      </c>
      <c r="R188" t="str">
        <f>IF(buildings!R188="","NA",buildings!R188)</f>
        <v>NA</v>
      </c>
      <c r="S188">
        <f>IF(buildings!S188="","NA",buildings!S188)</f>
        <v>24.51022605</v>
      </c>
      <c r="T188" t="str">
        <f>IF(buildings!T188="","NA",buildings!T188)</f>
        <v>NA</v>
      </c>
      <c r="U188" t="str">
        <f>IF(buildings!U188="","NA",buildings!U188)</f>
        <v>NA</v>
      </c>
      <c r="V188">
        <f>IF(buildings!V188="","NA",buildings!V188)</f>
        <v>0.13864370300000001</v>
      </c>
      <c r="W188" t="str">
        <f>IF(buildings!W188="","NA",buildings!W188)</f>
        <v>NA</v>
      </c>
      <c r="X188">
        <f>IF(buildings!X188="","NA",buildings!X188)</f>
        <v>3.094725511</v>
      </c>
      <c r="Y188" t="str">
        <f>IF(buildings!Y188="","NA",buildings!Y188)</f>
        <v>NA</v>
      </c>
      <c r="Z188" t="str">
        <f>IF(buildings!Z188="","NA",buildings!Z188)</f>
        <v>NA</v>
      </c>
      <c r="AA188" t="str">
        <f>IF(buildings!AA188="","NA",buildings!AA188)</f>
        <v>NA</v>
      </c>
      <c r="AB188">
        <f>IF(buildings!AB188="","NA",buildings!AB188)</f>
        <v>1.238213132</v>
      </c>
      <c r="AC188" t="str">
        <f>IF(buildings!AC188="","NA",buildings!AC188)</f>
        <v>NA</v>
      </c>
      <c r="AD188" t="str">
        <f>IF(buildings!AD188="","NA",buildings!AD188)</f>
        <v>NA</v>
      </c>
      <c r="AE188">
        <f>IF(buildings!AE188="","NA",buildings!AE188)</f>
        <v>8.6114100999999998E-2</v>
      </c>
      <c r="AF188" t="str">
        <f>IF(buildings!AF188="","NA",buildings!AF188)</f>
        <v>NA</v>
      </c>
      <c r="AG188" t="str">
        <f>IF(buildings!AG188="","NA",buildings!AG188)</f>
        <v>NA</v>
      </c>
      <c r="AH188" t="str">
        <f>IF(buildings!AH188="","NA",buildings!AH188)</f>
        <v>NA</v>
      </c>
      <c r="AI188" t="str">
        <f>IF(buildings!AI188="","NA",buildings!AI188)</f>
        <v>NA</v>
      </c>
      <c r="AJ188">
        <f>IF(buildings!AJ188="","NA",buildings!AJ188)</f>
        <v>0.113024758</v>
      </c>
      <c r="AK188" t="str">
        <f>IF(buildings!AK188="","NA",buildings!AK188)</f>
        <v>NA</v>
      </c>
      <c r="AL188" t="str">
        <f>IF(buildings!AL188="","NA",buildings!AL188)</f>
        <v>1972 Modal House 92.9 m^2</v>
      </c>
      <c r="AM188" t="str">
        <f>IF(buildings!AM188="","NA",buildings!AM188)</f>
        <v>NA</v>
      </c>
      <c r="AN188" t="str">
        <f>IF(buildings!AN188="","NA",buildings!AN188)</f>
        <v>residential</v>
      </c>
      <c r="AO188" t="str">
        <f>IF(buildings!AO188="","NA",buildings!AO188)</f>
        <v>SFH</v>
      </c>
      <c r="AP188" t="str">
        <f>IF(buildings!AP188="","NA",buildings!AP188)</f>
        <v>NULL</v>
      </c>
      <c r="AQ188" t="str">
        <f>IF(buildings!AQ188="","NA",buildings!AQ188)</f>
        <v>NA</v>
      </c>
      <c r="AR188" t="str">
        <f>IF(buildings!AR188="","NA",buildings!AR188)</f>
        <v>gross</v>
      </c>
      <c r="AS188" t="str">
        <f>IF(buildings!AS188="","NA",buildings!AS188)</f>
        <v>Johnstone, Ivan M.</v>
      </c>
      <c r="AT188">
        <f>IF(buildings!AT188="","NA",buildings!AT188)</f>
        <v>2001</v>
      </c>
      <c r="AU188" t="str">
        <f>IF(buildings!AU188="","NA",buildings!AU188)</f>
        <v>Energy and mass flows of housing: A model and example</v>
      </c>
      <c r="AV188" t="str">
        <f>IF(buildings!AV188="","NA",buildings!AV188)</f>
        <v>Building and Environment</v>
      </c>
      <c r="AW188" t="str">
        <f>IF(buildings!AW188="","NA",buildings!AW188)</f>
        <v>Copyright Elsevier</v>
      </c>
      <c r="AX188" t="str">
        <f>IF(buildings!AX188="","NA",buildings!AX188)</f>
        <v>10.1016/S0360-1323(99)00065-7</v>
      </c>
      <c r="AY188" t="str">
        <f>IF(buildings!AY188="","NA",buildings!AY188)</f>
        <v>https://doi.org/10.1016/S0360-1323(99)00065-7</v>
      </c>
      <c r="AZ188" t="str">
        <f>IF(buildings!AZ188="","NULL",buildings!AZ188)</f>
        <v>for use_type or construction_type: 'Concrete foundation walls, plastered'</v>
      </c>
      <c r="BA188" t="str">
        <f>IF(buildings!BA188="","NULL",buildings!BA188)</f>
        <v>MI = Gross quantity (kg)/ 92.9 (m^2) (floor area from table 2).</v>
      </c>
      <c r="BB188" t="str">
        <f>IF(buildings!BB188="","NULL",buildings!BB188)</f>
        <v>NULL</v>
      </c>
      <c r="BC188" t="str">
        <f>IF(buildings!BC188="","NULL",buildings!BC188)</f>
        <v>Table 1. Summary of quantities of materials and gross energy requirements (GER) of revised Modal House</v>
      </c>
      <c r="BD188" t="str">
        <f>IF(buildings!BD188="","NULL",buildings!BD188)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1975, Data: https://www.rug.nl/ggdc/historicaldevelopment/maddison/releases/maddison-project-database-2018. GDP: Data: https://esa.un.org/unpd/wup/Download, Urbanization_rate_2018.xls. Human Development Index: Not collected.</v>
      </c>
      <c r="BE188" t="str">
        <f>IF(buildings!BE188="","NULL",buildings!BE188)</f>
        <v>Heeren and Fishman</v>
      </c>
      <c r="BF188" t="str">
        <f>IF(buildings!BF188="","NULL",buildings!BF188)</f>
        <v>ANZ</v>
      </c>
      <c r="BG188" t="str">
        <f>IF(buildings!BG188="","NULL",buildings!BG188)</f>
        <v>Cfb</v>
      </c>
      <c r="BH188">
        <f>IF(buildings!BH188="","NULL",buildings!BH188)</f>
        <v>4549</v>
      </c>
      <c r="BI188" t="str">
        <f>IF(buildings!BI188="","NULL",buildings!BI188)</f>
        <v>NA</v>
      </c>
      <c r="BJ188">
        <f>IF(buildings!BJ188="","NULL",buildings!BJ188)</f>
        <v>1869.6775</v>
      </c>
      <c r="BK188" t="str">
        <f>IF(buildings!BK188="","NULL",buildings!BK188)</f>
        <v>NA</v>
      </c>
      <c r="BL188">
        <f>IF(buildings!BL188="","NULL",buildings!BL188)</f>
        <v>91.234999999999999</v>
      </c>
      <c r="BM188">
        <f>IF(buildings!BM188="","NULL",buildings!BM188)</f>
        <v>264537</v>
      </c>
      <c r="BN188" t="str">
        <f>IF(buildings!BN188="","NULL",buildings!BN188)</f>
        <v>NA</v>
      </c>
      <c r="BO188" t="str">
        <f>IF(buildings!BO188="","NULL",buildings!BO188)</f>
        <v>NA</v>
      </c>
      <c r="BP188">
        <f>IF(buildings!BP188="","NULL",buildings!BP188)</f>
        <v>2929</v>
      </c>
      <c r="BQ188">
        <f>IF(buildings!BQ188="","NULL",buildings!BQ188)</f>
        <v>0.81100000000000005</v>
      </c>
      <c r="BR188">
        <f>IF(buildings!BR188="","NULL",buildings!BR188)</f>
        <v>0.82799999999999996</v>
      </c>
      <c r="BS188" t="str">
        <f>IF(buildings!BS188="","NULL",buildings!BS188)</f>
        <v>NA</v>
      </c>
      <c r="BT188">
        <f>IF(buildings!BT188="","NULL",buildings!BT188)</f>
        <v>16338</v>
      </c>
      <c r="BU188" t="str">
        <f>IF(buildings!BU188="","NULL",buildings!BU188)</f>
        <v>NULL</v>
      </c>
      <c r="BV188" t="str">
        <f>IF(buildings!BV188="","NULL",buildings!BV188)</f>
        <v>NULL</v>
      </c>
      <c r="BW188" t="str">
        <f>IF(buildings!BW188="","NULL",buildings!BW188)</f>
        <v>R32AUNZ</v>
      </c>
      <c r="BX188" t="str">
        <f>IF(buildings!BX188="","NULL",buildings!BX188)</f>
        <v>R5.2OECD</v>
      </c>
      <c r="BY188" t="str">
        <f>IF(buildings!BY188="","NULL",buildings!BY188)</f>
        <v>R_SFH_unspecified</v>
      </c>
      <c r="BZ188" t="str">
        <f>IF(buildings!BZ188="","NULL",buildings!BZ188)</f>
        <v>RC_unspecified</v>
      </c>
      <c r="CA188" t="str">
        <f>IF(buildings!CA188="","NULL",buildings!CA188)</f>
        <v>Standard</v>
      </c>
      <c r="CB188" t="str">
        <f>IF(buildings!CB188="","NULL",buildings!CB188)</f>
        <v>sample/average/statistics</v>
      </c>
      <c r="CC188" t="str">
        <f>IF(buildings!CC188="","NULL",buildings!CC188)</f>
        <v>RS</v>
      </c>
      <c r="CD188" t="str">
        <f>IF(buildings!CD188="","NULL",buildings!CD188)</f>
        <v>C</v>
      </c>
      <c r="CE188" t="str">
        <f>IF(buildings!CE188="","NULL",buildings!CE188)</f>
        <v>OECD_AUNZ</v>
      </c>
    </row>
    <row r="189" spans="1:83">
      <c r="A189">
        <f>IF(buildings!A189="","NA",buildings!A189)</f>
        <v>187</v>
      </c>
      <c r="B189" t="str">
        <f>IF(buildings!B189="","NA",buildings!B189)</f>
        <v>New_Zealand</v>
      </c>
      <c r="C189" t="str">
        <f>IF(buildings!C189="","NA",buildings!C189)</f>
        <v>NA</v>
      </c>
      <c r="D189">
        <f>IF(buildings!D189="","NA",buildings!D189)</f>
        <v>1996</v>
      </c>
      <c r="E189">
        <f>IF(buildings!E189="","NA",buildings!E189)</f>
        <v>1996</v>
      </c>
      <c r="F189">
        <f>IF(buildings!F189="","NA",buildings!F189)</f>
        <v>18.234000000000002</v>
      </c>
      <c r="G189">
        <f>IF(buildings!G189="","NA",buildings!G189)</f>
        <v>1.391</v>
      </c>
      <c r="H189">
        <f>IF(buildings!H189="","NA",buildings!H189)</f>
        <v>2.5299999999999998</v>
      </c>
      <c r="I189">
        <f>IF(buildings!I189="","NA",buildings!I189)</f>
        <v>0.46100000000000002</v>
      </c>
      <c r="J189">
        <f>IF(buildings!J189="","NA",buildings!J189)</f>
        <v>95.95</v>
      </c>
      <c r="K189" t="str">
        <f>IF(buildings!K189="","NA",buildings!K189)</f>
        <v>NA</v>
      </c>
      <c r="L189" t="str">
        <f>IF(buildings!L189="","NA",buildings!L189)</f>
        <v>NA</v>
      </c>
      <c r="M189">
        <f>IF(buildings!M189="","NA",buildings!M189)</f>
        <v>28.75</v>
      </c>
      <c r="N189" t="str">
        <f>IF(buildings!N189="","NA",buildings!N189)</f>
        <v>NA</v>
      </c>
      <c r="O189" t="str">
        <f>IF(buildings!O189="","NA",buildings!O189)</f>
        <v>NA</v>
      </c>
      <c r="P189">
        <f>IF(buildings!P189="","NA",buildings!P189)</f>
        <v>0.85</v>
      </c>
      <c r="Q189" t="str">
        <f>IF(buildings!Q189="","NA",buildings!Q189)</f>
        <v>NA</v>
      </c>
      <c r="R189" t="str">
        <f>IF(buildings!R189="","NA",buildings!R189)</f>
        <v>NA</v>
      </c>
      <c r="S189">
        <f>IF(buildings!S189="","NA",buildings!S189)</f>
        <v>37.03</v>
      </c>
      <c r="T189" t="str">
        <f>IF(buildings!T189="","NA",buildings!T189)</f>
        <v>NA</v>
      </c>
      <c r="U189" t="str">
        <f>IF(buildings!U189="","NA",buildings!U189)</f>
        <v>NA</v>
      </c>
      <c r="V189">
        <f>IF(buildings!V189="","NA",buildings!V189)</f>
        <v>1.2800000000000001E-2</v>
      </c>
      <c r="W189" t="str">
        <f>IF(buildings!W189="","NA",buildings!W189)</f>
        <v>NA</v>
      </c>
      <c r="X189">
        <f>IF(buildings!X189="","NA",buildings!X189)</f>
        <v>1.0500000000000001E-2</v>
      </c>
      <c r="Y189" t="str">
        <f>IF(buildings!Y189="","NA",buildings!Y189)</f>
        <v>NA</v>
      </c>
      <c r="Z189" t="str">
        <f>IF(buildings!Z189="","NA",buildings!Z189)</f>
        <v>NA</v>
      </c>
      <c r="AA189" t="str">
        <f>IF(buildings!AA189="","NA",buildings!AA189)</f>
        <v>NA</v>
      </c>
      <c r="AB189">
        <f>IF(buildings!AB189="","NA",buildings!AB189)</f>
        <v>1.1499999999999999</v>
      </c>
      <c r="AC189" t="str">
        <f>IF(buildings!AC189="","NA",buildings!AC189)</f>
        <v>NA</v>
      </c>
      <c r="AD189" t="str">
        <f>IF(buildings!AD189="","NA",buildings!AD189)</f>
        <v>NA</v>
      </c>
      <c r="AE189">
        <f>IF(buildings!AE189="","NA",buildings!AE189)</f>
        <v>1.9350000000000001</v>
      </c>
      <c r="AF189" t="str">
        <f>IF(buildings!AF189="","NA",buildings!AF189)</f>
        <v>NA</v>
      </c>
      <c r="AG189">
        <f>IF(buildings!AG189="","NA",buildings!AG189)</f>
        <v>1.3240000000000001</v>
      </c>
      <c r="AH189" t="str">
        <f>IF(buildings!AH189="","NA",buildings!AH189)</f>
        <v>NA</v>
      </c>
      <c r="AI189" t="str">
        <f>IF(buildings!AI189="","NA",buildings!AI189)</f>
        <v>NA</v>
      </c>
      <c r="AJ189">
        <f>IF(buildings!AJ189="","NA",buildings!AJ189)</f>
        <v>0.105</v>
      </c>
      <c r="AK189" t="str">
        <f>IF(buildings!AK189="","NA",buildings!AK189)</f>
        <v>NA</v>
      </c>
      <c r="AL189" t="str">
        <f>IF(buildings!AL189="","NA",buildings!AL189)</f>
        <v>New Zealand Institute of Valuers National Modal House 1996 Revision 100 m^2</v>
      </c>
      <c r="AM189" t="str">
        <f>IF(buildings!AM189="","NA",buildings!AM189)</f>
        <v>NA</v>
      </c>
      <c r="AN189" t="str">
        <f>IF(buildings!AN189="","NA",buildings!AN189)</f>
        <v>residential</v>
      </c>
      <c r="AO189" t="str">
        <f>IF(buildings!AO189="","NA",buildings!AO189)</f>
        <v>SFH</v>
      </c>
      <c r="AP189" t="str">
        <f>IF(buildings!AP189="","NA",buildings!AP189)</f>
        <v>NULL</v>
      </c>
      <c r="AQ189" t="str">
        <f>IF(buildings!AQ189="","NA",buildings!AQ189)</f>
        <v>NA</v>
      </c>
      <c r="AR189" t="str">
        <f>IF(buildings!AR189="","NA",buildings!AR189)</f>
        <v>gross</v>
      </c>
      <c r="AS189" t="str">
        <f>IF(buildings!AS189="","NA",buildings!AS189)</f>
        <v>Johnstone, Ivan M.</v>
      </c>
      <c r="AT189">
        <f>IF(buildings!AT189="","NA",buildings!AT189)</f>
        <v>2001</v>
      </c>
      <c r="AU189" t="str">
        <f>IF(buildings!AU189="","NA",buildings!AU189)</f>
        <v>Energy and mass flows of housing: A model and example</v>
      </c>
      <c r="AV189" t="str">
        <f>IF(buildings!AV189="","NA",buildings!AV189)</f>
        <v>Building and Environment</v>
      </c>
      <c r="AW189" t="str">
        <f>IF(buildings!AW189="","NA",buildings!AW189)</f>
        <v>Copyright Elsevier</v>
      </c>
      <c r="AX189" t="str">
        <f>IF(buildings!AX189="","NA",buildings!AX189)</f>
        <v>10.1016/S0360-1323(99)00065-7</v>
      </c>
      <c r="AY189" t="str">
        <f>IF(buildings!AY189="","NA",buildings!AY189)</f>
        <v>https://doi.org/10.1016/S0360-1323(99)00065-7</v>
      </c>
      <c r="AZ189" t="str">
        <f>IF(buildings!AZ189="","NULL",buildings!AZ189)</f>
        <v>for use_type or construction_type: 'Timber piles embedded in concrete foundation, timber base boards'</v>
      </c>
      <c r="BA189" t="str">
        <f>IF(buildings!BA189="","NULL",buildings!BA189)</f>
        <v>MI = Gross quantity (kg)/ 92.9 (m^2) (floor area from table 2).</v>
      </c>
      <c r="BB189" t="str">
        <f>IF(buildings!BB189="","NULL",buildings!BB189)</f>
        <v>NULL</v>
      </c>
      <c r="BC189" t="str">
        <f>IF(buildings!BC189="","NULL",buildings!BC189)</f>
        <v>Table 1. Summary of quantities of materials and gross energy requirements (GER) of revised Modal House</v>
      </c>
      <c r="BD189" t="str">
        <f>IF(buildings!BD189="","NULL",buildings!BD189)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1995, Urban pop. in 2000, Data: https://www.rug.nl/ggdc/historicaldevelopment/maddison/releases/maddison-project-database-2018. GDP: Data: https://esa.un.org/unpd/wup/Download, Urbanization_rate_2018.xls. Human Development Index: Not collected.</v>
      </c>
      <c r="BE189" t="str">
        <f>IF(buildings!BE189="","NULL",buildings!BE189)</f>
        <v>Heeren and Fishman</v>
      </c>
      <c r="BF189" t="str">
        <f>IF(buildings!BF189="","NULL",buildings!BF189)</f>
        <v>ANZ</v>
      </c>
      <c r="BG189" t="str">
        <f>IF(buildings!BG189="","NULL",buildings!BG189)</f>
        <v>Cfb</v>
      </c>
      <c r="BH189">
        <f>IF(buildings!BH189="","NULL",buildings!BH189)</f>
        <v>4549</v>
      </c>
      <c r="BI189" t="str">
        <f>IF(buildings!BI189="","NULL",buildings!BI189)</f>
        <v>NA</v>
      </c>
      <c r="BJ189">
        <f>IF(buildings!BJ189="","NULL",buildings!BJ189)</f>
        <v>1902.2249750000001</v>
      </c>
      <c r="BK189" t="str">
        <f>IF(buildings!BK189="","NULL",buildings!BK189)</f>
        <v>NA</v>
      </c>
      <c r="BL189">
        <f>IF(buildings!BL189="","NULL",buildings!BL189)</f>
        <v>82.794997499999994</v>
      </c>
      <c r="BM189">
        <f>IF(buildings!BM189="","NULL",buildings!BM189)</f>
        <v>264537</v>
      </c>
      <c r="BN189" t="str">
        <f>IF(buildings!BN189="","NULL",buildings!BN189)</f>
        <v>NA</v>
      </c>
      <c r="BO189" t="str">
        <f>IF(buildings!BO189="","NULL",buildings!BO189)</f>
        <v>NA</v>
      </c>
      <c r="BP189">
        <f>IF(buildings!BP189="","NULL",buildings!BP189)</f>
        <v>3697</v>
      </c>
      <c r="BQ189">
        <f>IF(buildings!BQ189="","NULL",buildings!BQ189)</f>
        <v>0.85599999999999998</v>
      </c>
      <c r="BR189">
        <f>IF(buildings!BR189="","NULL",buildings!BR189)</f>
        <v>0.86</v>
      </c>
      <c r="BS189" t="str">
        <f>IF(buildings!BS189="","NULL",buildings!BS189)</f>
        <v>NA</v>
      </c>
      <c r="BT189">
        <f>IF(buildings!BT189="","NULL",buildings!BT189)</f>
        <v>22846</v>
      </c>
      <c r="BU189" t="str">
        <f>IF(buildings!BU189="","NULL",buildings!BU189)</f>
        <v>NULL</v>
      </c>
      <c r="BV189" t="str">
        <f>IF(buildings!BV189="","NULL",buildings!BV189)</f>
        <v>NULL</v>
      </c>
      <c r="BW189" t="str">
        <f>IF(buildings!BW189="","NULL",buildings!BW189)</f>
        <v>R32AUNZ</v>
      </c>
      <c r="BX189" t="str">
        <f>IF(buildings!BX189="","NULL",buildings!BX189)</f>
        <v>R5.2OECD</v>
      </c>
      <c r="BY189" t="str">
        <f>IF(buildings!BY189="","NULL",buildings!BY189)</f>
        <v>R_SFH_unspecified</v>
      </c>
      <c r="BZ189" t="str">
        <f>IF(buildings!BZ189="","NULL",buildings!BZ189)</f>
        <v>T_unspecified</v>
      </c>
      <c r="CA189" t="str">
        <f>IF(buildings!CA189="","NULL",buildings!CA189)</f>
        <v>Standard</v>
      </c>
      <c r="CB189" t="str">
        <f>IF(buildings!CB189="","NULL",buildings!CB189)</f>
        <v>sample/average/statistics</v>
      </c>
      <c r="CC189" t="str">
        <f>IF(buildings!CC189="","NULL",buildings!CC189)</f>
        <v>RS</v>
      </c>
      <c r="CD189" t="str">
        <f>IF(buildings!CD189="","NULL",buildings!CD189)</f>
        <v>T</v>
      </c>
      <c r="CE189" t="str">
        <f>IF(buildings!CE189="","NULL",buildings!CE189)</f>
        <v>OECD_AUNZ</v>
      </c>
    </row>
    <row r="190" spans="1:83">
      <c r="A190">
        <f>IF(buildings!A190="","NA",buildings!A190)</f>
        <v>188</v>
      </c>
      <c r="B190" t="str">
        <f>IF(buildings!B190="","NA",buildings!B190)</f>
        <v>Norway</v>
      </c>
      <c r="C190" t="str">
        <f>IF(buildings!C190="","NA",buildings!C190)</f>
        <v>NA</v>
      </c>
      <c r="D190">
        <f>IF(buildings!D190="","NA",buildings!D190)</f>
        <v>2001</v>
      </c>
      <c r="E190">
        <f>IF(buildings!E190="","NA",buildings!E190)</f>
        <v>2001</v>
      </c>
      <c r="F190" t="str">
        <f>IF(buildings!F190="","NA",buildings!F190)</f>
        <v>NA</v>
      </c>
      <c r="G190" t="str">
        <f>IF(buildings!G190="","NA",buildings!G190)</f>
        <v>NA</v>
      </c>
      <c r="H190" t="str">
        <f>IF(buildings!H190="","NA",buildings!H190)</f>
        <v>NA</v>
      </c>
      <c r="I190" t="str">
        <f>IF(buildings!I190="","NA",buildings!I190)</f>
        <v>NA</v>
      </c>
      <c r="J190">
        <f>IF(buildings!J190="","NA",buildings!J190)</f>
        <v>90</v>
      </c>
      <c r="K190" t="str">
        <f>IF(buildings!K190="","NA",buildings!K190)</f>
        <v>NA</v>
      </c>
      <c r="L190" t="str">
        <f>IF(buildings!L190="","NA",buildings!L190)</f>
        <v>NA</v>
      </c>
      <c r="M190">
        <f>IF(buildings!M190="","NA",buildings!M190)</f>
        <v>360</v>
      </c>
      <c r="N190" t="str">
        <f>IF(buildings!N190="","NA",buildings!N190)</f>
        <v>NA</v>
      </c>
      <c r="O190" t="str">
        <f>IF(buildings!O190="","NA",buildings!O190)</f>
        <v>NA</v>
      </c>
      <c r="P190" t="str">
        <f>IF(buildings!P190="","NA",buildings!P190)</f>
        <v>NA</v>
      </c>
      <c r="Q190" t="str">
        <f>IF(buildings!Q190="","NA",buildings!Q190)</f>
        <v>NA</v>
      </c>
      <c r="R190" t="str">
        <f>IF(buildings!R190="","NA",buildings!R190)</f>
        <v>NA</v>
      </c>
      <c r="S190" t="str">
        <f>IF(buildings!S190="","NA",buildings!S190)</f>
        <v>NA</v>
      </c>
      <c r="T190" t="str">
        <f>IF(buildings!T190="","NA",buildings!T190)</f>
        <v>NA</v>
      </c>
      <c r="U190" t="str">
        <f>IF(buildings!U190="","NA",buildings!U190)</f>
        <v>NA</v>
      </c>
      <c r="V190" t="str">
        <f>IF(buildings!V190="","NA",buildings!V190)</f>
        <v>NA</v>
      </c>
      <c r="W190" t="str">
        <f>IF(buildings!W190="","NA",buildings!W190)</f>
        <v>NA</v>
      </c>
      <c r="X190" t="str">
        <f>IF(buildings!X190="","NA",buildings!X190)</f>
        <v>NA</v>
      </c>
      <c r="Y190" t="str">
        <f>IF(buildings!Y190="","NA",buildings!Y190)</f>
        <v>NA</v>
      </c>
      <c r="Z190" t="str">
        <f>IF(buildings!Z190="","NA",buildings!Z190)</f>
        <v>NA</v>
      </c>
      <c r="AA190" t="str">
        <f>IF(buildings!AA190="","NA",buildings!AA190)</f>
        <v>NA</v>
      </c>
      <c r="AB190" t="str">
        <f>IF(buildings!AB190="","NA",buildings!AB190)</f>
        <v>NA</v>
      </c>
      <c r="AC190" t="str">
        <f>IF(buildings!AC190="","NA",buildings!AC190)</f>
        <v>NA</v>
      </c>
      <c r="AD190" t="str">
        <f>IF(buildings!AD190="","NA",buildings!AD190)</f>
        <v>NA</v>
      </c>
      <c r="AE190" t="str">
        <f>IF(buildings!AE190="","NA",buildings!AE190)</f>
        <v>NA</v>
      </c>
      <c r="AF190" t="str">
        <f>IF(buildings!AF190="","NA",buildings!AF190)</f>
        <v>NA</v>
      </c>
      <c r="AG190" t="str">
        <f>IF(buildings!AG190="","NA",buildings!AG190)</f>
        <v>NA</v>
      </c>
      <c r="AH190" t="str">
        <f>IF(buildings!AH190="","NA",buildings!AH190)</f>
        <v>NA</v>
      </c>
      <c r="AI190" t="str">
        <f>IF(buildings!AI190="","NA",buildings!AI190)</f>
        <v>NA</v>
      </c>
      <c r="AJ190" t="str">
        <f>IF(buildings!AJ190="","NA",buildings!AJ190)</f>
        <v>NA</v>
      </c>
      <c r="AK190" t="str">
        <f>IF(buildings!AK190="","NA",buildings!AK190)</f>
        <v>NA</v>
      </c>
      <c r="AL190" t="str">
        <f>IF(buildings!AL190="","NA",buildings!AL190)</f>
        <v>detached houses</v>
      </c>
      <c r="AM190" t="str">
        <f>IF(buildings!AM190="","NA",buildings!AM190)</f>
        <v>NA</v>
      </c>
      <c r="AN190" t="str">
        <f>IF(buildings!AN190="","NA",buildings!AN190)</f>
        <v>residential</v>
      </c>
      <c r="AO190" t="str">
        <f>IF(buildings!AO190="","NA",buildings!AO190)</f>
        <v>SFH</v>
      </c>
      <c r="AP190" t="str">
        <f>IF(buildings!AP190="","NA",buildings!AP190)</f>
        <v>NULL</v>
      </c>
      <c r="AQ190" t="str">
        <f>IF(buildings!AQ190="","NA",buildings!AQ190)</f>
        <v>NA</v>
      </c>
      <c r="AR190" t="str">
        <f>IF(buildings!AR190="","NA",buildings!AR190)</f>
        <v>NA</v>
      </c>
      <c r="AS190" t="str">
        <f>IF(buildings!AS190="","NA",buildings!AS190)</f>
        <v>Bergsdal, Håvard; Brattebø, Helge; Bohne, Rolf A.; Müller, Daniel B.</v>
      </c>
      <c r="AT190">
        <f>IF(buildings!AT190="","NA",buildings!AT190)</f>
        <v>2007</v>
      </c>
      <c r="AU190" t="str">
        <f>IF(buildings!AU190="","NA",buildings!AU190)</f>
        <v>Dynamic material flow analysis for Norway's dwelling stock</v>
      </c>
      <c r="AV190" t="str">
        <f>IF(buildings!AV190="","NA",buildings!AV190)</f>
        <v>Building Research &amp; Information</v>
      </c>
      <c r="AW190" t="str">
        <f>IF(buildings!AW190="","NA",buildings!AW190)</f>
        <v>Copyright Elsevier</v>
      </c>
      <c r="AX190" t="str">
        <f>IF(buildings!AX190="","NA",buildings!AX190)</f>
        <v>10.1080/09613210701287588</v>
      </c>
      <c r="AY190" t="str">
        <f>IF(buildings!AY190="","NA",buildings!AY190)</f>
        <v>https://doi.org/10.1080/09613210701287588</v>
      </c>
      <c r="AZ190" t="str">
        <f>IF(buildings!AZ190="","NULL",buildings!AZ190)</f>
        <v>for use_type or construction_type: 'Average weighted material densities in the dwelling stock in 2001'</v>
      </c>
      <c r="BA190" t="str">
        <f>IF(buildings!BA190="","NULL",buildings!BA190)</f>
        <v>NULL</v>
      </c>
      <c r="BB190" t="str">
        <f>IF(buildings!BB190="","NULL",buildings!BB190)</f>
        <v>NULL</v>
      </c>
      <c r="BC190" t="str">
        <f>IF(buildings!BC190="","NULL",buildings!BC190)</f>
        <v>Table 2. Type-Age matrix for floor area constructed and material density of concrete and wood in vintage cohorts of the residential building stock. Study only reported concrete and wood.</v>
      </c>
      <c r="BD190" t="str">
        <f>IF(buildings!BD190="","NULL",buildings!BD190)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v>
      </c>
      <c r="BE190" t="str">
        <f>IF(buildings!BE190="","NULL",buildings!BE190)</f>
        <v>Heeren and Fishman</v>
      </c>
      <c r="BF190" t="str">
        <f>IF(buildings!BF190="","NULL",buildings!BF190)</f>
        <v>Europe</v>
      </c>
      <c r="BG190" t="str">
        <f>IF(buildings!BG190="","NULL",buildings!BG190)</f>
        <v>Dfc</v>
      </c>
      <c r="BH190">
        <f>IF(buildings!BH190="","NULL",buildings!BH190)</f>
        <v>6896</v>
      </c>
      <c r="BI190" t="str">
        <f>IF(buildings!BI190="","NULL",buildings!BI190)</f>
        <v>NA</v>
      </c>
      <c r="BJ190">
        <f>IF(buildings!BJ190="","NULL",buildings!BJ190)</f>
        <v>5886.17</v>
      </c>
      <c r="BK190" t="str">
        <f>IF(buildings!BK190="","NULL",buildings!BK190)</f>
        <v>NA</v>
      </c>
      <c r="BL190">
        <f>IF(buildings!BL190="","NULL",buildings!BL190)</f>
        <v>6.4299997500000003</v>
      </c>
      <c r="BM190">
        <f>IF(buildings!BM190="","NULL",buildings!BM190)</f>
        <v>304282</v>
      </c>
      <c r="BN190" t="str">
        <f>IF(buildings!BN190="","NULL",buildings!BN190)</f>
        <v>NA</v>
      </c>
      <c r="BO190" t="str">
        <f>IF(buildings!BO190="","NULL",buildings!BO190)</f>
        <v>NA</v>
      </c>
      <c r="BP190">
        <f>IF(buildings!BP190="","NULL",buildings!BP190)</f>
        <v>4514</v>
      </c>
      <c r="BQ190">
        <f>IF(buildings!BQ190="","NULL",buildings!BQ190)</f>
        <v>0.76</v>
      </c>
      <c r="BR190">
        <f>IF(buildings!BR190="","NULL",buildings!BR190)</f>
        <v>0.77700000000000002</v>
      </c>
      <c r="BS190" t="str">
        <f>IF(buildings!BS190="","NULL",buildings!BS190)</f>
        <v>NA</v>
      </c>
      <c r="BT190">
        <f>IF(buildings!BT190="","NULL",buildings!BT190)</f>
        <v>54330</v>
      </c>
      <c r="BU190" t="str">
        <f>IF(buildings!BU190="","NULL",buildings!BU190)</f>
        <v>NULL</v>
      </c>
      <c r="BV190" t="str">
        <f>IF(buildings!BV190="","NULL",buildings!BV190)</f>
        <v>NULL</v>
      </c>
      <c r="BW190" t="str">
        <f>IF(buildings!BW190="","NULL",buildings!BW190)</f>
        <v>R32EFTA</v>
      </c>
      <c r="BX190" t="str">
        <f>IF(buildings!BX190="","NULL",buildings!BX190)</f>
        <v>R5.2OECD</v>
      </c>
      <c r="BY190" t="str">
        <f>IF(buildings!BY190="","NULL",buildings!BY190)</f>
        <v>R_SFH_detached</v>
      </c>
      <c r="BZ190" t="str">
        <f>IF(buildings!BZ190="","NULL",buildings!BZ190)</f>
        <v>RC_unspecified</v>
      </c>
      <c r="CA190" t="str">
        <f>IF(buildings!CA190="","NULL",buildings!CA190)</f>
        <v>Standard</v>
      </c>
      <c r="CB190" t="str">
        <f>IF(buildings!CB190="","NULL",buildings!CB190)</f>
        <v>sample/average/statistics</v>
      </c>
      <c r="CC190" t="str">
        <f>IF(buildings!CC190="","NULL",buildings!CC190)</f>
        <v>RS</v>
      </c>
      <c r="CD190" t="str">
        <f>IF(buildings!CD190="","NULL",buildings!CD190)</f>
        <v>C</v>
      </c>
      <c r="CE190" t="str">
        <f>IF(buildings!CE190="","NULL",buildings!CE190)</f>
        <v>OECD_EFTA</v>
      </c>
    </row>
    <row r="191" spans="1:83">
      <c r="A191">
        <f>IF(buildings!A191="","NA",buildings!A191)</f>
        <v>189</v>
      </c>
      <c r="B191" t="str">
        <f>IF(buildings!B191="","NA",buildings!B191)</f>
        <v>Norway</v>
      </c>
      <c r="C191" t="str">
        <f>IF(buildings!C191="","NA",buildings!C191)</f>
        <v>NA</v>
      </c>
      <c r="D191">
        <f>IF(buildings!D191="","NA",buildings!D191)</f>
        <v>2001</v>
      </c>
      <c r="E191">
        <f>IF(buildings!E191="","NA",buildings!E191)</f>
        <v>2001</v>
      </c>
      <c r="F191" t="str">
        <f>IF(buildings!F191="","NA",buildings!F191)</f>
        <v>NA</v>
      </c>
      <c r="G191" t="str">
        <f>IF(buildings!G191="","NA",buildings!G191)</f>
        <v>NA</v>
      </c>
      <c r="H191" t="str">
        <f>IF(buildings!H191="","NA",buildings!H191)</f>
        <v>NA</v>
      </c>
      <c r="I191" t="str">
        <f>IF(buildings!I191="","NA",buildings!I191)</f>
        <v>NA</v>
      </c>
      <c r="J191">
        <f>IF(buildings!J191="","NA",buildings!J191)</f>
        <v>84</v>
      </c>
      <c r="K191" t="str">
        <f>IF(buildings!K191="","NA",buildings!K191)</f>
        <v>NA</v>
      </c>
      <c r="L191" t="str">
        <f>IF(buildings!L191="","NA",buildings!L191)</f>
        <v>NA</v>
      </c>
      <c r="M191">
        <f>IF(buildings!M191="","NA",buildings!M191)</f>
        <v>406</v>
      </c>
      <c r="N191" t="str">
        <f>IF(buildings!N191="","NA",buildings!N191)</f>
        <v>NA</v>
      </c>
      <c r="O191" t="str">
        <f>IF(buildings!O191="","NA",buildings!O191)</f>
        <v>NA</v>
      </c>
      <c r="P191" t="str">
        <f>IF(buildings!P191="","NA",buildings!P191)</f>
        <v>NA</v>
      </c>
      <c r="Q191" t="str">
        <f>IF(buildings!Q191="","NA",buildings!Q191)</f>
        <v>NA</v>
      </c>
      <c r="R191" t="str">
        <f>IF(buildings!R191="","NA",buildings!R191)</f>
        <v>NA</v>
      </c>
      <c r="S191" t="str">
        <f>IF(buildings!S191="","NA",buildings!S191)</f>
        <v>NA</v>
      </c>
      <c r="T191" t="str">
        <f>IF(buildings!T191="","NA",buildings!T191)</f>
        <v>NA</v>
      </c>
      <c r="U191" t="str">
        <f>IF(buildings!U191="","NA",buildings!U191)</f>
        <v>NA</v>
      </c>
      <c r="V191" t="str">
        <f>IF(buildings!V191="","NA",buildings!V191)</f>
        <v>NA</v>
      </c>
      <c r="W191" t="str">
        <f>IF(buildings!W191="","NA",buildings!W191)</f>
        <v>NA</v>
      </c>
      <c r="X191" t="str">
        <f>IF(buildings!X191="","NA",buildings!X191)</f>
        <v>NA</v>
      </c>
      <c r="Y191" t="str">
        <f>IF(buildings!Y191="","NA",buildings!Y191)</f>
        <v>NA</v>
      </c>
      <c r="Z191" t="str">
        <f>IF(buildings!Z191="","NA",buildings!Z191)</f>
        <v>NA</v>
      </c>
      <c r="AA191" t="str">
        <f>IF(buildings!AA191="","NA",buildings!AA191)</f>
        <v>NA</v>
      </c>
      <c r="AB191" t="str">
        <f>IF(buildings!AB191="","NA",buildings!AB191)</f>
        <v>NA</v>
      </c>
      <c r="AC191" t="str">
        <f>IF(buildings!AC191="","NA",buildings!AC191)</f>
        <v>NA</v>
      </c>
      <c r="AD191" t="str">
        <f>IF(buildings!AD191="","NA",buildings!AD191)</f>
        <v>NA</v>
      </c>
      <c r="AE191" t="str">
        <f>IF(buildings!AE191="","NA",buildings!AE191)</f>
        <v>NA</v>
      </c>
      <c r="AF191" t="str">
        <f>IF(buildings!AF191="","NA",buildings!AF191)</f>
        <v>NA</v>
      </c>
      <c r="AG191" t="str">
        <f>IF(buildings!AG191="","NA",buildings!AG191)</f>
        <v>NA</v>
      </c>
      <c r="AH191" t="str">
        <f>IF(buildings!AH191="","NA",buildings!AH191)</f>
        <v>NA</v>
      </c>
      <c r="AI191" t="str">
        <f>IF(buildings!AI191="","NA",buildings!AI191)</f>
        <v>NA</v>
      </c>
      <c r="AJ191" t="str">
        <f>IF(buildings!AJ191="","NA",buildings!AJ191)</f>
        <v>NA</v>
      </c>
      <c r="AK191" t="str">
        <f>IF(buildings!AK191="","NA",buildings!AK191)</f>
        <v>NA</v>
      </c>
      <c r="AL191" t="str">
        <f>IF(buildings!AL191="","NA",buildings!AL191)</f>
        <v>chained houses</v>
      </c>
      <c r="AM191" t="str">
        <f>IF(buildings!AM191="","NA",buildings!AM191)</f>
        <v>NA</v>
      </c>
      <c r="AN191" t="str">
        <f>IF(buildings!AN191="","NA",buildings!AN191)</f>
        <v>residential</v>
      </c>
      <c r="AO191" t="str">
        <f>IF(buildings!AO191="","NA",buildings!AO191)</f>
        <v>SFH</v>
      </c>
      <c r="AP191" t="str">
        <f>IF(buildings!AP191="","NA",buildings!AP191)</f>
        <v>NULL</v>
      </c>
      <c r="AQ191" t="str">
        <f>IF(buildings!AQ191="","NA",buildings!AQ191)</f>
        <v>NA</v>
      </c>
      <c r="AR191" t="str">
        <f>IF(buildings!AR191="","NA",buildings!AR191)</f>
        <v>NA</v>
      </c>
      <c r="AS191" t="str">
        <f>IF(buildings!AS191="","NA",buildings!AS191)</f>
        <v>Bergsdal, Håvard; Brattebø, Helge; Bohne, Rolf A.; Müller, Daniel B.</v>
      </c>
      <c r="AT191">
        <f>IF(buildings!AT191="","NA",buildings!AT191)</f>
        <v>2007</v>
      </c>
      <c r="AU191" t="str">
        <f>IF(buildings!AU191="","NA",buildings!AU191)</f>
        <v>Dynamic material flow analysis for Norway's dwelling stock</v>
      </c>
      <c r="AV191" t="str">
        <f>IF(buildings!AV191="","NA",buildings!AV191)</f>
        <v>Building Research &amp; Information</v>
      </c>
      <c r="AW191" t="str">
        <f>IF(buildings!AW191="","NA",buildings!AW191)</f>
        <v>Copyright Elsevier</v>
      </c>
      <c r="AX191" t="str">
        <f>IF(buildings!AX191="","NA",buildings!AX191)</f>
        <v>10.1080/09613210701287588</v>
      </c>
      <c r="AY191" t="str">
        <f>IF(buildings!AY191="","NA",buildings!AY191)</f>
        <v>https://doi.org/10.1080/09613210701287588</v>
      </c>
      <c r="AZ191" t="str">
        <f>IF(buildings!AZ191="","NULL",buildings!AZ191)</f>
        <v>for use_type or construction_type: 'Average weighted material densities in the dwelling stock in 2001'</v>
      </c>
      <c r="BA191" t="str">
        <f>IF(buildings!BA191="","NULL",buildings!BA191)</f>
        <v>NULL</v>
      </c>
      <c r="BB191" t="str">
        <f>IF(buildings!BB191="","NULL",buildings!BB191)</f>
        <v>NULL</v>
      </c>
      <c r="BC191" t="str">
        <f>IF(buildings!BC191="","NULL",buildings!BC191)</f>
        <v>Table 2. Type-Age matrix for floor area constructed and material density of concrete and wood in vintage cohorts of the residential building stock. Study only reported concrete and wood.</v>
      </c>
      <c r="BD191" t="str">
        <f>IF(buildings!BD191="","NULL",buildings!BD191)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v>
      </c>
      <c r="BE191" t="str">
        <f>IF(buildings!BE191="","NULL",buildings!BE191)</f>
        <v>Heeren and Fishman</v>
      </c>
      <c r="BF191" t="str">
        <f>IF(buildings!BF191="","NULL",buildings!BF191)</f>
        <v>Europe</v>
      </c>
      <c r="BG191" t="str">
        <f>IF(buildings!BG191="","NULL",buildings!BG191)</f>
        <v>Dfc</v>
      </c>
      <c r="BH191">
        <f>IF(buildings!BH191="","NULL",buildings!BH191)</f>
        <v>6896</v>
      </c>
      <c r="BI191" t="str">
        <f>IF(buildings!BI191="","NULL",buildings!BI191)</f>
        <v>NA</v>
      </c>
      <c r="BJ191">
        <f>IF(buildings!BJ191="","NULL",buildings!BJ191)</f>
        <v>5886.17</v>
      </c>
      <c r="BK191" t="str">
        <f>IF(buildings!BK191="","NULL",buildings!BK191)</f>
        <v>NA</v>
      </c>
      <c r="BL191">
        <f>IF(buildings!BL191="","NULL",buildings!BL191)</f>
        <v>6.4299997500000003</v>
      </c>
      <c r="BM191">
        <f>IF(buildings!BM191="","NULL",buildings!BM191)</f>
        <v>304282</v>
      </c>
      <c r="BN191" t="str">
        <f>IF(buildings!BN191="","NULL",buildings!BN191)</f>
        <v>NA</v>
      </c>
      <c r="BO191" t="str">
        <f>IF(buildings!BO191="","NULL",buildings!BO191)</f>
        <v>NA</v>
      </c>
      <c r="BP191">
        <f>IF(buildings!BP191="","NULL",buildings!BP191)</f>
        <v>4514</v>
      </c>
      <c r="BQ191">
        <f>IF(buildings!BQ191="","NULL",buildings!BQ191)</f>
        <v>0.76</v>
      </c>
      <c r="BR191">
        <f>IF(buildings!BR191="","NULL",buildings!BR191)</f>
        <v>0.77700000000000002</v>
      </c>
      <c r="BS191" t="str">
        <f>IF(buildings!BS191="","NULL",buildings!BS191)</f>
        <v>NA</v>
      </c>
      <c r="BT191">
        <f>IF(buildings!BT191="","NULL",buildings!BT191)</f>
        <v>54330</v>
      </c>
      <c r="BU191" t="str">
        <f>IF(buildings!BU191="","NULL",buildings!BU191)</f>
        <v>NULL</v>
      </c>
      <c r="BV191" t="str">
        <f>IF(buildings!BV191="","NULL",buildings!BV191)</f>
        <v>NULL</v>
      </c>
      <c r="BW191" t="str">
        <f>IF(buildings!BW191="","NULL",buildings!BW191)</f>
        <v>R32EFTA</v>
      </c>
      <c r="BX191" t="str">
        <f>IF(buildings!BX191="","NULL",buildings!BX191)</f>
        <v>R5.2OECD</v>
      </c>
      <c r="BY191" t="str">
        <f>IF(buildings!BY191="","NULL",buildings!BY191)</f>
        <v>R_SFH_rowhouse</v>
      </c>
      <c r="BZ191" t="str">
        <f>IF(buildings!BZ191="","NULL",buildings!BZ191)</f>
        <v>RC_unspecified</v>
      </c>
      <c r="CA191" t="str">
        <f>IF(buildings!CA191="","NULL",buildings!CA191)</f>
        <v>Standard</v>
      </c>
      <c r="CB191" t="str">
        <f>IF(buildings!CB191="","NULL",buildings!CB191)</f>
        <v>sample/average/statistics</v>
      </c>
      <c r="CC191" t="str">
        <f>IF(buildings!CC191="","NULL",buildings!CC191)</f>
        <v>RS</v>
      </c>
      <c r="CD191" t="str">
        <f>IF(buildings!CD191="","NULL",buildings!CD191)</f>
        <v>C</v>
      </c>
      <c r="CE191" t="str">
        <f>IF(buildings!CE191="","NULL",buildings!CE191)</f>
        <v>OECD_EFTA</v>
      </c>
    </row>
    <row r="192" spans="1:83">
      <c r="A192">
        <f>IF(buildings!A192="","NA",buildings!A192)</f>
        <v>190</v>
      </c>
      <c r="B192" t="str">
        <f>IF(buildings!B192="","NA",buildings!B192)</f>
        <v>Norway</v>
      </c>
      <c r="C192" t="str">
        <f>IF(buildings!C192="","NA",buildings!C192)</f>
        <v>NA</v>
      </c>
      <c r="D192">
        <f>IF(buildings!D192="","NA",buildings!D192)</f>
        <v>2001</v>
      </c>
      <c r="E192">
        <f>IF(buildings!E192="","NA",buildings!E192)</f>
        <v>2001</v>
      </c>
      <c r="F192" t="str">
        <f>IF(buildings!F192="","NA",buildings!F192)</f>
        <v>NA</v>
      </c>
      <c r="G192" t="str">
        <f>IF(buildings!G192="","NA",buildings!G192)</f>
        <v>NA</v>
      </c>
      <c r="H192" t="str">
        <f>IF(buildings!H192="","NA",buildings!H192)</f>
        <v>NA</v>
      </c>
      <c r="I192" t="str">
        <f>IF(buildings!I192="","NA",buildings!I192)</f>
        <v>NA</v>
      </c>
      <c r="J192">
        <f>IF(buildings!J192="","NA",buildings!J192)</f>
        <v>95</v>
      </c>
      <c r="K192" t="str">
        <f>IF(buildings!K192="","NA",buildings!K192)</f>
        <v>NA</v>
      </c>
      <c r="L192" t="str">
        <f>IF(buildings!L192="","NA",buildings!L192)</f>
        <v>NA</v>
      </c>
      <c r="M192">
        <f>IF(buildings!M192="","NA",buildings!M192)</f>
        <v>276</v>
      </c>
      <c r="N192" t="str">
        <f>IF(buildings!N192="","NA",buildings!N192)</f>
        <v>NA</v>
      </c>
      <c r="O192" t="str">
        <f>IF(buildings!O192="","NA",buildings!O192)</f>
        <v>NA</v>
      </c>
      <c r="P192" t="str">
        <f>IF(buildings!P192="","NA",buildings!P192)</f>
        <v>NA</v>
      </c>
      <c r="Q192" t="str">
        <f>IF(buildings!Q192="","NA",buildings!Q192)</f>
        <v>NA</v>
      </c>
      <c r="R192" t="str">
        <f>IF(buildings!R192="","NA",buildings!R192)</f>
        <v>NA</v>
      </c>
      <c r="S192" t="str">
        <f>IF(buildings!S192="","NA",buildings!S192)</f>
        <v>NA</v>
      </c>
      <c r="T192" t="str">
        <f>IF(buildings!T192="","NA",buildings!T192)</f>
        <v>NA</v>
      </c>
      <c r="U192" t="str">
        <f>IF(buildings!U192="","NA",buildings!U192)</f>
        <v>NA</v>
      </c>
      <c r="V192" t="str">
        <f>IF(buildings!V192="","NA",buildings!V192)</f>
        <v>NA</v>
      </c>
      <c r="W192" t="str">
        <f>IF(buildings!W192="","NA",buildings!W192)</f>
        <v>NA</v>
      </c>
      <c r="X192" t="str">
        <f>IF(buildings!X192="","NA",buildings!X192)</f>
        <v>NA</v>
      </c>
      <c r="Y192" t="str">
        <f>IF(buildings!Y192="","NA",buildings!Y192)</f>
        <v>NA</v>
      </c>
      <c r="Z192" t="str">
        <f>IF(buildings!Z192="","NA",buildings!Z192)</f>
        <v>NA</v>
      </c>
      <c r="AA192" t="str">
        <f>IF(buildings!AA192="","NA",buildings!AA192)</f>
        <v>NA</v>
      </c>
      <c r="AB192" t="str">
        <f>IF(buildings!AB192="","NA",buildings!AB192)</f>
        <v>NA</v>
      </c>
      <c r="AC192" t="str">
        <f>IF(buildings!AC192="","NA",buildings!AC192)</f>
        <v>NA</v>
      </c>
      <c r="AD192" t="str">
        <f>IF(buildings!AD192="","NA",buildings!AD192)</f>
        <v>NA</v>
      </c>
      <c r="AE192" t="str">
        <f>IF(buildings!AE192="","NA",buildings!AE192)</f>
        <v>NA</v>
      </c>
      <c r="AF192" t="str">
        <f>IF(buildings!AF192="","NA",buildings!AF192)</f>
        <v>NA</v>
      </c>
      <c r="AG192" t="str">
        <f>IF(buildings!AG192="","NA",buildings!AG192)</f>
        <v>NA</v>
      </c>
      <c r="AH192" t="str">
        <f>IF(buildings!AH192="","NA",buildings!AH192)</f>
        <v>NA</v>
      </c>
      <c r="AI192" t="str">
        <f>IF(buildings!AI192="","NA",buildings!AI192)</f>
        <v>NA</v>
      </c>
      <c r="AJ192" t="str">
        <f>IF(buildings!AJ192="","NA",buildings!AJ192)</f>
        <v>NA</v>
      </c>
      <c r="AK192" t="str">
        <f>IF(buildings!AK192="","NA",buildings!AK192)</f>
        <v>NA</v>
      </c>
      <c r="AL192" t="str">
        <f>IF(buildings!AL192="","NA",buildings!AL192)</f>
        <v>multi-dwelling houses (&lt;3 floors)</v>
      </c>
      <c r="AM192">
        <f>IF(buildings!AM192="","NA",buildings!AM192)</f>
        <v>2</v>
      </c>
      <c r="AN192" t="str">
        <f>IF(buildings!AN192="","NA",buildings!AN192)</f>
        <v>residential</v>
      </c>
      <c r="AO192" t="str">
        <f>IF(buildings!AO192="","NA",buildings!AO192)</f>
        <v>MFH</v>
      </c>
      <c r="AP192" t="str">
        <f>IF(buildings!AP192="","NA",buildings!AP192)</f>
        <v>NULL</v>
      </c>
      <c r="AQ192" t="str">
        <f>IF(buildings!AQ192="","NA",buildings!AQ192)</f>
        <v>NA</v>
      </c>
      <c r="AR192" t="str">
        <f>IF(buildings!AR192="","NA",buildings!AR192)</f>
        <v>NA</v>
      </c>
      <c r="AS192" t="str">
        <f>IF(buildings!AS192="","NA",buildings!AS192)</f>
        <v>Bergsdal, Håvard; Brattebø, Helge; Bohne, Rolf A.; Müller, Daniel B.</v>
      </c>
      <c r="AT192">
        <f>IF(buildings!AT192="","NA",buildings!AT192)</f>
        <v>2007</v>
      </c>
      <c r="AU192" t="str">
        <f>IF(buildings!AU192="","NA",buildings!AU192)</f>
        <v>Dynamic material flow analysis for Norway's dwelling stock</v>
      </c>
      <c r="AV192" t="str">
        <f>IF(buildings!AV192="","NA",buildings!AV192)</f>
        <v>Building Research &amp; Information</v>
      </c>
      <c r="AW192" t="str">
        <f>IF(buildings!AW192="","NA",buildings!AW192)</f>
        <v>Copyright Elsevier</v>
      </c>
      <c r="AX192" t="str">
        <f>IF(buildings!AX192="","NA",buildings!AX192)</f>
        <v>10.1080/09613210701287588</v>
      </c>
      <c r="AY192" t="str">
        <f>IF(buildings!AY192="","NA",buildings!AY192)</f>
        <v>https://doi.org/10.1080/09613210701287588</v>
      </c>
      <c r="AZ192" t="str">
        <f>IF(buildings!AZ192="","NULL",buildings!AZ192)</f>
        <v>for use_type or construction_type: 'Average weighted material densities in the dwelling stock in 2001'</v>
      </c>
      <c r="BA192" t="str">
        <f>IF(buildings!BA192="","NULL",buildings!BA192)</f>
        <v>NULL</v>
      </c>
      <c r="BB192" t="str">
        <f>IF(buildings!BB192="","NULL",buildings!BB192)</f>
        <v>NULL</v>
      </c>
      <c r="BC192" t="str">
        <f>IF(buildings!BC192="","NULL",buildings!BC192)</f>
        <v>Table 2. Type-Age matrix for floor area constructed and material density of concrete and wood in vintage cohorts of the residential building stock. Study only reported concrete and wood.</v>
      </c>
      <c r="BD192" t="str">
        <f>IF(buildings!BD192="","NULL",buildings!BD192)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v>
      </c>
      <c r="BE192" t="str">
        <f>IF(buildings!BE192="","NULL",buildings!BE192)</f>
        <v>Heeren and Fishman</v>
      </c>
      <c r="BF192" t="str">
        <f>IF(buildings!BF192="","NULL",buildings!BF192)</f>
        <v>Europe</v>
      </c>
      <c r="BG192" t="str">
        <f>IF(buildings!BG192="","NULL",buildings!BG192)</f>
        <v>Dfc</v>
      </c>
      <c r="BH192">
        <f>IF(buildings!BH192="","NULL",buildings!BH192)</f>
        <v>6896</v>
      </c>
      <c r="BI192" t="str">
        <f>IF(buildings!BI192="","NULL",buildings!BI192)</f>
        <v>NA</v>
      </c>
      <c r="BJ192">
        <f>IF(buildings!BJ192="","NULL",buildings!BJ192)</f>
        <v>5886.17</v>
      </c>
      <c r="BK192" t="str">
        <f>IF(buildings!BK192="","NULL",buildings!BK192)</f>
        <v>NA</v>
      </c>
      <c r="BL192">
        <f>IF(buildings!BL192="","NULL",buildings!BL192)</f>
        <v>6.4299997500000003</v>
      </c>
      <c r="BM192">
        <f>IF(buildings!BM192="","NULL",buildings!BM192)</f>
        <v>304282</v>
      </c>
      <c r="BN192" t="str">
        <f>IF(buildings!BN192="","NULL",buildings!BN192)</f>
        <v>NA</v>
      </c>
      <c r="BO192" t="str">
        <f>IF(buildings!BO192="","NULL",buildings!BO192)</f>
        <v>NA</v>
      </c>
      <c r="BP192">
        <f>IF(buildings!BP192="","NULL",buildings!BP192)</f>
        <v>4514</v>
      </c>
      <c r="BQ192">
        <f>IF(buildings!BQ192="","NULL",buildings!BQ192)</f>
        <v>0.76</v>
      </c>
      <c r="BR192">
        <f>IF(buildings!BR192="","NULL",buildings!BR192)</f>
        <v>0.77700000000000002</v>
      </c>
      <c r="BS192" t="str">
        <f>IF(buildings!BS192="","NULL",buildings!BS192)</f>
        <v>NA</v>
      </c>
      <c r="BT192">
        <f>IF(buildings!BT192="","NULL",buildings!BT192)</f>
        <v>54330</v>
      </c>
      <c r="BU192" t="str">
        <f>IF(buildings!BU192="","NULL",buildings!BU192)</f>
        <v>NULL</v>
      </c>
      <c r="BV192" t="str">
        <f>IF(buildings!BV192="","NULL",buildings!BV192)</f>
        <v>NULL</v>
      </c>
      <c r="BW192" t="str">
        <f>IF(buildings!BW192="","NULL",buildings!BW192)</f>
        <v>R32EFTA</v>
      </c>
      <c r="BX192" t="str">
        <f>IF(buildings!BX192="","NULL",buildings!BX192)</f>
        <v>R5.2OECD</v>
      </c>
      <c r="BY192" t="str">
        <f>IF(buildings!BY192="","NULL",buildings!BY192)</f>
        <v>R_MFH_low</v>
      </c>
      <c r="BZ192" t="str">
        <f>IF(buildings!BZ192="","NULL",buildings!BZ192)</f>
        <v>RC_unspecified</v>
      </c>
      <c r="CA192" t="str">
        <f>IF(buildings!CA192="","NULL",buildings!CA192)</f>
        <v>Standard</v>
      </c>
      <c r="CB192" t="str">
        <f>IF(buildings!CB192="","NULL",buildings!CB192)</f>
        <v>sample/average/statistics</v>
      </c>
      <c r="CC192" t="str">
        <f>IF(buildings!CC192="","NULL",buildings!CC192)</f>
        <v>RM</v>
      </c>
      <c r="CD192" t="str">
        <f>IF(buildings!CD192="","NULL",buildings!CD192)</f>
        <v>C</v>
      </c>
      <c r="CE192" t="str">
        <f>IF(buildings!CE192="","NULL",buildings!CE192)</f>
        <v>OECD_EFTA</v>
      </c>
    </row>
    <row r="193" spans="1:83">
      <c r="A193">
        <f>IF(buildings!A193="","NA",buildings!A193)</f>
        <v>191</v>
      </c>
      <c r="B193" t="str">
        <f>IF(buildings!B193="","NA",buildings!B193)</f>
        <v>Norway</v>
      </c>
      <c r="C193" t="str">
        <f>IF(buildings!C193="","NA",buildings!C193)</f>
        <v>NA</v>
      </c>
      <c r="D193">
        <f>IF(buildings!D193="","NA",buildings!D193)</f>
        <v>2001</v>
      </c>
      <c r="E193">
        <f>IF(buildings!E193="","NA",buildings!E193)</f>
        <v>2001</v>
      </c>
      <c r="F193" t="str">
        <f>IF(buildings!F193="","NA",buildings!F193)</f>
        <v>NA</v>
      </c>
      <c r="G193" t="str">
        <f>IF(buildings!G193="","NA",buildings!G193)</f>
        <v>NA</v>
      </c>
      <c r="H193" t="str">
        <f>IF(buildings!H193="","NA",buildings!H193)</f>
        <v>NA</v>
      </c>
      <c r="I193" t="str">
        <f>IF(buildings!I193="","NA",buildings!I193)</f>
        <v>NA</v>
      </c>
      <c r="J193">
        <f>IF(buildings!J193="","NA",buildings!J193)</f>
        <v>49</v>
      </c>
      <c r="K193" t="str">
        <f>IF(buildings!K193="","NA",buildings!K193)</f>
        <v>NA</v>
      </c>
      <c r="L193" t="str">
        <f>IF(buildings!L193="","NA",buildings!L193)</f>
        <v>NA</v>
      </c>
      <c r="M193">
        <f>IF(buildings!M193="","NA",buildings!M193)</f>
        <v>772</v>
      </c>
      <c r="N193" t="str">
        <f>IF(buildings!N193="","NA",buildings!N193)</f>
        <v>NA</v>
      </c>
      <c r="O193" t="str">
        <f>IF(buildings!O193="","NA",buildings!O193)</f>
        <v>NA</v>
      </c>
      <c r="P193" t="str">
        <f>IF(buildings!P193="","NA",buildings!P193)</f>
        <v>NA</v>
      </c>
      <c r="Q193" t="str">
        <f>IF(buildings!Q193="","NA",buildings!Q193)</f>
        <v>NA</v>
      </c>
      <c r="R193" t="str">
        <f>IF(buildings!R193="","NA",buildings!R193)</f>
        <v>NA</v>
      </c>
      <c r="S193" t="str">
        <f>IF(buildings!S193="","NA",buildings!S193)</f>
        <v>NA</v>
      </c>
      <c r="T193" t="str">
        <f>IF(buildings!T193="","NA",buildings!T193)</f>
        <v>NA</v>
      </c>
      <c r="U193" t="str">
        <f>IF(buildings!U193="","NA",buildings!U193)</f>
        <v>NA</v>
      </c>
      <c r="V193" t="str">
        <f>IF(buildings!V193="","NA",buildings!V193)</f>
        <v>NA</v>
      </c>
      <c r="W193" t="str">
        <f>IF(buildings!W193="","NA",buildings!W193)</f>
        <v>NA</v>
      </c>
      <c r="X193" t="str">
        <f>IF(buildings!X193="","NA",buildings!X193)</f>
        <v>NA</v>
      </c>
      <c r="Y193" t="str">
        <f>IF(buildings!Y193="","NA",buildings!Y193)</f>
        <v>NA</v>
      </c>
      <c r="Z193" t="str">
        <f>IF(buildings!Z193="","NA",buildings!Z193)</f>
        <v>NA</v>
      </c>
      <c r="AA193" t="str">
        <f>IF(buildings!AA193="","NA",buildings!AA193)</f>
        <v>NA</v>
      </c>
      <c r="AB193" t="str">
        <f>IF(buildings!AB193="","NA",buildings!AB193)</f>
        <v>NA</v>
      </c>
      <c r="AC193" t="str">
        <f>IF(buildings!AC193="","NA",buildings!AC193)</f>
        <v>NA</v>
      </c>
      <c r="AD193" t="str">
        <f>IF(buildings!AD193="","NA",buildings!AD193)</f>
        <v>NA</v>
      </c>
      <c r="AE193" t="str">
        <f>IF(buildings!AE193="","NA",buildings!AE193)</f>
        <v>NA</v>
      </c>
      <c r="AF193" t="str">
        <f>IF(buildings!AF193="","NA",buildings!AF193)</f>
        <v>NA</v>
      </c>
      <c r="AG193" t="str">
        <f>IF(buildings!AG193="","NA",buildings!AG193)</f>
        <v>NA</v>
      </c>
      <c r="AH193" t="str">
        <f>IF(buildings!AH193="","NA",buildings!AH193)</f>
        <v>NA</v>
      </c>
      <c r="AI193" t="str">
        <f>IF(buildings!AI193="","NA",buildings!AI193)</f>
        <v>NA</v>
      </c>
      <c r="AJ193" t="str">
        <f>IF(buildings!AJ193="","NA",buildings!AJ193)</f>
        <v>NA</v>
      </c>
      <c r="AK193" t="str">
        <f>IF(buildings!AK193="","NA",buildings!AK193)</f>
        <v>NA</v>
      </c>
      <c r="AL193" t="str">
        <f>IF(buildings!AL193="","NA",buildings!AL193)</f>
        <v>apartment blocks (&gt;3 floors)</v>
      </c>
      <c r="AM193">
        <f>IF(buildings!AM193="","NA",buildings!AM193)</f>
        <v>4</v>
      </c>
      <c r="AN193" t="str">
        <f>IF(buildings!AN193="","NA",buildings!AN193)</f>
        <v>residential</v>
      </c>
      <c r="AO193" t="str">
        <f>IF(buildings!AO193="","NA",buildings!AO193)</f>
        <v>MFH</v>
      </c>
      <c r="AP193" t="str">
        <f>IF(buildings!AP193="","NA",buildings!AP193)</f>
        <v>NULL</v>
      </c>
      <c r="AQ193" t="str">
        <f>IF(buildings!AQ193="","NA",buildings!AQ193)</f>
        <v>NA</v>
      </c>
      <c r="AR193" t="str">
        <f>IF(buildings!AR193="","NA",buildings!AR193)</f>
        <v>NA</v>
      </c>
      <c r="AS193" t="str">
        <f>IF(buildings!AS193="","NA",buildings!AS193)</f>
        <v>Bergsdal, Håvard; Brattebø, Helge; Bohne, Rolf A.; Müller, Daniel B.</v>
      </c>
      <c r="AT193">
        <f>IF(buildings!AT193="","NA",buildings!AT193)</f>
        <v>2007</v>
      </c>
      <c r="AU193" t="str">
        <f>IF(buildings!AU193="","NA",buildings!AU193)</f>
        <v>Dynamic material flow analysis for Norway's dwelling stock</v>
      </c>
      <c r="AV193" t="str">
        <f>IF(buildings!AV193="","NA",buildings!AV193)</f>
        <v>Building Research &amp; Information</v>
      </c>
      <c r="AW193" t="str">
        <f>IF(buildings!AW193="","NA",buildings!AW193)</f>
        <v>Copyright Elsevier</v>
      </c>
      <c r="AX193" t="str">
        <f>IF(buildings!AX193="","NA",buildings!AX193)</f>
        <v>10.1080/09613210701287588</v>
      </c>
      <c r="AY193" t="str">
        <f>IF(buildings!AY193="","NA",buildings!AY193)</f>
        <v>https://doi.org/10.1080/09613210701287588</v>
      </c>
      <c r="AZ193" t="str">
        <f>IF(buildings!AZ193="","NULL",buildings!AZ193)</f>
        <v>for use_type or construction_type: 'Average weighted material densities in the dwelling stock in 2001'</v>
      </c>
      <c r="BA193" t="str">
        <f>IF(buildings!BA193="","NULL",buildings!BA193)</f>
        <v>NULL</v>
      </c>
      <c r="BB193" t="str">
        <f>IF(buildings!BB193="","NULL",buildings!BB193)</f>
        <v>NULL</v>
      </c>
      <c r="BC193" t="str">
        <f>IF(buildings!BC193="","NULL",buildings!BC193)</f>
        <v>Table 2. Type-Age matrix for floor area constructed and material density of concrete and wood in vintage cohorts of the residential building stock. Study only reported concrete and wood.</v>
      </c>
      <c r="BD193" t="str">
        <f>IF(buildings!BD193="","NULL",buildings!BD193)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v>
      </c>
      <c r="BE193" t="str">
        <f>IF(buildings!BE193="","NULL",buildings!BE193)</f>
        <v>Heeren and Fishman</v>
      </c>
      <c r="BF193" t="str">
        <f>IF(buildings!BF193="","NULL",buildings!BF193)</f>
        <v>Europe</v>
      </c>
      <c r="BG193" t="str">
        <f>IF(buildings!BG193="","NULL",buildings!BG193)</f>
        <v>Dfc</v>
      </c>
      <c r="BH193">
        <f>IF(buildings!BH193="","NULL",buildings!BH193)</f>
        <v>6896</v>
      </c>
      <c r="BI193" t="str">
        <f>IF(buildings!BI193="","NULL",buildings!BI193)</f>
        <v>NA</v>
      </c>
      <c r="BJ193">
        <f>IF(buildings!BJ193="","NULL",buildings!BJ193)</f>
        <v>5886.17</v>
      </c>
      <c r="BK193" t="str">
        <f>IF(buildings!BK193="","NULL",buildings!BK193)</f>
        <v>NA</v>
      </c>
      <c r="BL193">
        <f>IF(buildings!BL193="","NULL",buildings!BL193)</f>
        <v>6.4299997500000003</v>
      </c>
      <c r="BM193">
        <f>IF(buildings!BM193="","NULL",buildings!BM193)</f>
        <v>304282</v>
      </c>
      <c r="BN193" t="str">
        <f>IF(buildings!BN193="","NULL",buildings!BN193)</f>
        <v>NA</v>
      </c>
      <c r="BO193" t="str">
        <f>IF(buildings!BO193="","NULL",buildings!BO193)</f>
        <v>NA</v>
      </c>
      <c r="BP193">
        <f>IF(buildings!BP193="","NULL",buildings!BP193)</f>
        <v>4514</v>
      </c>
      <c r="BQ193">
        <f>IF(buildings!BQ193="","NULL",buildings!BQ193)</f>
        <v>0.76</v>
      </c>
      <c r="BR193">
        <f>IF(buildings!BR193="","NULL",buildings!BR193)</f>
        <v>0.77700000000000002</v>
      </c>
      <c r="BS193" t="str">
        <f>IF(buildings!BS193="","NULL",buildings!BS193)</f>
        <v>NA</v>
      </c>
      <c r="BT193">
        <f>IF(buildings!BT193="","NULL",buildings!BT193)</f>
        <v>54330</v>
      </c>
      <c r="BU193" t="str">
        <f>IF(buildings!BU193="","NULL",buildings!BU193)</f>
        <v>NULL</v>
      </c>
      <c r="BV193" t="str">
        <f>IF(buildings!BV193="","NULL",buildings!BV193)</f>
        <v>NULL</v>
      </c>
      <c r="BW193" t="str">
        <f>IF(buildings!BW193="","NULL",buildings!BW193)</f>
        <v>R32EFTA</v>
      </c>
      <c r="BX193" t="str">
        <f>IF(buildings!BX193="","NULL",buildings!BX193)</f>
        <v>R5.2OECD</v>
      </c>
      <c r="BY193" t="str">
        <f>IF(buildings!BY193="","NULL",buildings!BY193)</f>
        <v>R_MFH_low</v>
      </c>
      <c r="BZ193" t="str">
        <f>IF(buildings!BZ193="","NULL",buildings!BZ193)</f>
        <v>RC_unspecified</v>
      </c>
      <c r="CA193" t="str">
        <f>IF(buildings!CA193="","NULL",buildings!CA193)</f>
        <v>Standard</v>
      </c>
      <c r="CB193" t="str">
        <f>IF(buildings!CB193="","NULL",buildings!CB193)</f>
        <v>sample/average/statistics</v>
      </c>
      <c r="CC193" t="str">
        <f>IF(buildings!CC193="","NULL",buildings!CC193)</f>
        <v>RM</v>
      </c>
      <c r="CD193" t="str">
        <f>IF(buildings!CD193="","NULL",buildings!CD193)</f>
        <v>C</v>
      </c>
      <c r="CE193" t="str">
        <f>IF(buildings!CE193="","NULL",buildings!CE193)</f>
        <v>OECD_EFTA</v>
      </c>
    </row>
    <row r="194" spans="1:83">
      <c r="A194">
        <f>IF(buildings!A194="","NA",buildings!A194)</f>
        <v>192</v>
      </c>
      <c r="B194" t="str">
        <f>IF(buildings!B194="","NA",buildings!B194)</f>
        <v>Norway</v>
      </c>
      <c r="C194" t="str">
        <f>IF(buildings!C194="","NA",buildings!C194)</f>
        <v>NA</v>
      </c>
      <c r="D194">
        <f>IF(buildings!D194="","NA",buildings!D194)</f>
        <v>2001</v>
      </c>
      <c r="E194">
        <f>IF(buildings!E194="","NA",buildings!E194)</f>
        <v>2001</v>
      </c>
      <c r="F194" t="str">
        <f>IF(buildings!F194="","NA",buildings!F194)</f>
        <v>NA</v>
      </c>
      <c r="G194" t="str">
        <f>IF(buildings!G194="","NA",buildings!G194)</f>
        <v>NA</v>
      </c>
      <c r="H194" t="str">
        <f>IF(buildings!H194="","NA",buildings!H194)</f>
        <v>NA</v>
      </c>
      <c r="I194" t="str">
        <f>IF(buildings!I194="","NA",buildings!I194)</f>
        <v>NA</v>
      </c>
      <c r="J194">
        <f>IF(buildings!J194="","NA",buildings!J194)</f>
        <v>49</v>
      </c>
      <c r="K194" t="str">
        <f>IF(buildings!K194="","NA",buildings!K194)</f>
        <v>NA</v>
      </c>
      <c r="L194" t="str">
        <f>IF(buildings!L194="","NA",buildings!L194)</f>
        <v>NA</v>
      </c>
      <c r="M194">
        <f>IF(buildings!M194="","NA",buildings!M194)</f>
        <v>861</v>
      </c>
      <c r="N194" t="str">
        <f>IF(buildings!N194="","NA",buildings!N194)</f>
        <v>NA</v>
      </c>
      <c r="O194" t="str">
        <f>IF(buildings!O194="","NA",buildings!O194)</f>
        <v>NA</v>
      </c>
      <c r="P194" t="str">
        <f>IF(buildings!P194="","NA",buildings!P194)</f>
        <v>NA</v>
      </c>
      <c r="Q194" t="str">
        <f>IF(buildings!Q194="","NA",buildings!Q194)</f>
        <v>NA</v>
      </c>
      <c r="R194" t="str">
        <f>IF(buildings!R194="","NA",buildings!R194)</f>
        <v>NA</v>
      </c>
      <c r="S194" t="str">
        <f>IF(buildings!S194="","NA",buildings!S194)</f>
        <v>NA</v>
      </c>
      <c r="T194" t="str">
        <f>IF(buildings!T194="","NA",buildings!T194)</f>
        <v>NA</v>
      </c>
      <c r="U194" t="str">
        <f>IF(buildings!U194="","NA",buildings!U194)</f>
        <v>NA</v>
      </c>
      <c r="V194" t="str">
        <f>IF(buildings!V194="","NA",buildings!V194)</f>
        <v>NA</v>
      </c>
      <c r="W194" t="str">
        <f>IF(buildings!W194="","NA",buildings!W194)</f>
        <v>NA</v>
      </c>
      <c r="X194" t="str">
        <f>IF(buildings!X194="","NA",buildings!X194)</f>
        <v>NA</v>
      </c>
      <c r="Y194" t="str">
        <f>IF(buildings!Y194="","NA",buildings!Y194)</f>
        <v>NA</v>
      </c>
      <c r="Z194" t="str">
        <f>IF(buildings!Z194="","NA",buildings!Z194)</f>
        <v>NA</v>
      </c>
      <c r="AA194" t="str">
        <f>IF(buildings!AA194="","NA",buildings!AA194)</f>
        <v>NA</v>
      </c>
      <c r="AB194" t="str">
        <f>IF(buildings!AB194="","NA",buildings!AB194)</f>
        <v>NA</v>
      </c>
      <c r="AC194" t="str">
        <f>IF(buildings!AC194="","NA",buildings!AC194)</f>
        <v>NA</v>
      </c>
      <c r="AD194" t="str">
        <f>IF(buildings!AD194="","NA",buildings!AD194)</f>
        <v>NA</v>
      </c>
      <c r="AE194" t="str">
        <f>IF(buildings!AE194="","NA",buildings!AE194)</f>
        <v>NA</v>
      </c>
      <c r="AF194" t="str">
        <f>IF(buildings!AF194="","NA",buildings!AF194)</f>
        <v>NA</v>
      </c>
      <c r="AG194" t="str">
        <f>IF(buildings!AG194="","NA",buildings!AG194)</f>
        <v>NA</v>
      </c>
      <c r="AH194" t="str">
        <f>IF(buildings!AH194="","NA",buildings!AH194)</f>
        <v>NA</v>
      </c>
      <c r="AI194" t="str">
        <f>IF(buildings!AI194="","NA",buildings!AI194)</f>
        <v>NA</v>
      </c>
      <c r="AJ194" t="str">
        <f>IF(buildings!AJ194="","NA",buildings!AJ194)</f>
        <v>NA</v>
      </c>
      <c r="AK194" t="str">
        <f>IF(buildings!AK194="","NA",buildings!AK194)</f>
        <v>NA</v>
      </c>
      <c r="AL194" t="str">
        <f>IF(buildings!AL194="","NA",buildings!AL194)</f>
        <v>Commercial buildings with dwelling units</v>
      </c>
      <c r="AM194" t="str">
        <f>IF(buildings!AM194="","NA",buildings!AM194)</f>
        <v>NA</v>
      </c>
      <c r="AN194" t="str">
        <f>IF(buildings!AN194="","NA",buildings!AN194)</f>
        <v>residential, commercial</v>
      </c>
      <c r="AO194" t="str">
        <f>IF(buildings!AO194="","NA",buildings!AO194)</f>
        <v>MFH</v>
      </c>
      <c r="AP194" t="str">
        <f>IF(buildings!AP194="","NA",buildings!AP194)</f>
        <v>NULL</v>
      </c>
      <c r="AQ194" t="str">
        <f>IF(buildings!AQ194="","NA",buildings!AQ194)</f>
        <v>NA</v>
      </c>
      <c r="AR194" t="str">
        <f>IF(buildings!AR194="","NA",buildings!AR194)</f>
        <v>NA</v>
      </c>
      <c r="AS194" t="str">
        <f>IF(buildings!AS194="","NA",buildings!AS194)</f>
        <v>Bergsdal, Håvard; Brattebø, Helge; Bohne, Rolf A.; Müller, Daniel B.</v>
      </c>
      <c r="AT194">
        <f>IF(buildings!AT194="","NA",buildings!AT194)</f>
        <v>2007</v>
      </c>
      <c r="AU194" t="str">
        <f>IF(buildings!AU194="","NA",buildings!AU194)</f>
        <v>Dynamic material flow analysis for Norway's dwelling stock</v>
      </c>
      <c r="AV194" t="str">
        <f>IF(buildings!AV194="","NA",buildings!AV194)</f>
        <v>Building Research &amp; Information</v>
      </c>
      <c r="AW194" t="str">
        <f>IF(buildings!AW194="","NA",buildings!AW194)</f>
        <v>Copyright Elsevier</v>
      </c>
      <c r="AX194" t="str">
        <f>IF(buildings!AX194="","NA",buildings!AX194)</f>
        <v>10.1080/09613210701287588</v>
      </c>
      <c r="AY194" t="str">
        <f>IF(buildings!AY194="","NA",buildings!AY194)</f>
        <v>https://doi.org/10.1080/09613210701287588</v>
      </c>
      <c r="AZ194" t="str">
        <f>IF(buildings!AZ194="","NULL",buildings!AZ194)</f>
        <v>for use_type or construction_type: 'Average weighted material densities in the dwelling stock in 2001'</v>
      </c>
      <c r="BA194" t="str">
        <f>IF(buildings!BA194="","NULL",buildings!BA194)</f>
        <v>NULL</v>
      </c>
      <c r="BB194" t="str">
        <f>IF(buildings!BB194="","NULL",buildings!BB194)</f>
        <v>NULL</v>
      </c>
      <c r="BC194" t="str">
        <f>IF(buildings!BC194="","NULL",buildings!BC194)</f>
        <v>Table 2. Type-Age matrix for floor area constructed and material density of concrete and wood in vintage cohorts of the residential building stock. Study only reported concrete and wood.</v>
      </c>
      <c r="BD194" t="str">
        <f>IF(buildings!BD194="","NULL",buildings!BD194)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2005, Data: https://www.rug.nl/ggdc/historicaldevelopment/maddison/releases/maddison-project-database-2018. GDP: Data: https://esa.un.org/unpd/wup/Download, Urbanization_rate_2018.xls. Human Development Index: Not collected.</v>
      </c>
      <c r="BE194" t="str">
        <f>IF(buildings!BE194="","NULL",buildings!BE194)</f>
        <v>Heeren and Fishman</v>
      </c>
      <c r="BF194" t="str">
        <f>IF(buildings!BF194="","NULL",buildings!BF194)</f>
        <v>Europe</v>
      </c>
      <c r="BG194" t="str">
        <f>IF(buildings!BG194="","NULL",buildings!BG194)</f>
        <v>Dfc</v>
      </c>
      <c r="BH194">
        <f>IF(buildings!BH194="","NULL",buildings!BH194)</f>
        <v>6896</v>
      </c>
      <c r="BI194" t="str">
        <f>IF(buildings!BI194="","NULL",buildings!BI194)</f>
        <v>NA</v>
      </c>
      <c r="BJ194">
        <f>IF(buildings!BJ194="","NULL",buildings!BJ194)</f>
        <v>5886.17</v>
      </c>
      <c r="BK194" t="str">
        <f>IF(buildings!BK194="","NULL",buildings!BK194)</f>
        <v>NA</v>
      </c>
      <c r="BL194">
        <f>IF(buildings!BL194="","NULL",buildings!BL194)</f>
        <v>6.4299997500000003</v>
      </c>
      <c r="BM194">
        <f>IF(buildings!BM194="","NULL",buildings!BM194)</f>
        <v>304282</v>
      </c>
      <c r="BN194" t="str">
        <f>IF(buildings!BN194="","NULL",buildings!BN194)</f>
        <v>NA</v>
      </c>
      <c r="BO194" t="str">
        <f>IF(buildings!BO194="","NULL",buildings!BO194)</f>
        <v>NA</v>
      </c>
      <c r="BP194">
        <f>IF(buildings!BP194="","NULL",buildings!BP194)</f>
        <v>4514</v>
      </c>
      <c r="BQ194">
        <f>IF(buildings!BQ194="","NULL",buildings!BQ194)</f>
        <v>0.76</v>
      </c>
      <c r="BR194">
        <f>IF(buildings!BR194="","NULL",buildings!BR194)</f>
        <v>0.77700000000000002</v>
      </c>
      <c r="BS194" t="str">
        <f>IF(buildings!BS194="","NULL",buildings!BS194)</f>
        <v>NA</v>
      </c>
      <c r="BT194">
        <f>IF(buildings!BT194="","NULL",buildings!BT194)</f>
        <v>54330</v>
      </c>
      <c r="BU194" t="str">
        <f>IF(buildings!BU194="","NULL",buildings!BU194)</f>
        <v>NULL</v>
      </c>
      <c r="BV194" t="str">
        <f>IF(buildings!BV194="","NULL",buildings!BV194)</f>
        <v>NULL</v>
      </c>
      <c r="BW194" t="str">
        <f>IF(buildings!BW194="","NULL",buildings!BW194)</f>
        <v>R32EFTA</v>
      </c>
      <c r="BX194" t="str">
        <f>IF(buildings!BX194="","NULL",buildings!BX194)</f>
        <v>R5.2OECD</v>
      </c>
      <c r="BY194" t="str">
        <f>IF(buildings!BY194="","NULL",buildings!BY194)</f>
        <v>R_MFH_tower</v>
      </c>
      <c r="BZ194" t="str">
        <f>IF(buildings!BZ194="","NULL",buildings!BZ194)</f>
        <v>RC_unspecified</v>
      </c>
      <c r="CA194" t="str">
        <f>IF(buildings!CA194="","NULL",buildings!CA194)</f>
        <v>Standard</v>
      </c>
      <c r="CB194" t="str">
        <f>IF(buildings!CB194="","NULL",buildings!CB194)</f>
        <v>sample/average/statistics</v>
      </c>
      <c r="CC194" t="str">
        <f>IF(buildings!CC194="","NULL",buildings!CC194)</f>
        <v>RM</v>
      </c>
      <c r="CD194" t="str">
        <f>IF(buildings!CD194="","NULL",buildings!CD194)</f>
        <v>C</v>
      </c>
      <c r="CE194" t="str">
        <f>IF(buildings!CE194="","NULL",buildings!CE194)</f>
        <v>OECD_EFTA</v>
      </c>
    </row>
    <row r="195" spans="1:83">
      <c r="A195">
        <f>IF(buildings!A195="","NA",buildings!A195)</f>
        <v>193</v>
      </c>
      <c r="B195" t="str">
        <f>IF(buildings!B195="","NA",buildings!B195)</f>
        <v>Norway</v>
      </c>
      <c r="C195" t="str">
        <f>IF(buildings!C195="","NA",buildings!C195)</f>
        <v>NA</v>
      </c>
      <c r="D195" t="str">
        <f>IF(buildings!D195="","NA",buildings!D195)</f>
        <v>NA</v>
      </c>
      <c r="E195">
        <f>IF(buildings!E195="","NA",buildings!E195)</f>
        <v>1900</v>
      </c>
      <c r="F195" t="str">
        <f>IF(buildings!F195="","NA",buildings!F195)</f>
        <v>NA</v>
      </c>
      <c r="G195" t="str">
        <f>IF(buildings!G195="","NA",buildings!G195)</f>
        <v>NA</v>
      </c>
      <c r="H195" t="str">
        <f>IF(buildings!H195="","NA",buildings!H195)</f>
        <v>NA</v>
      </c>
      <c r="I195" t="str">
        <f>IF(buildings!I195="","NA",buildings!I195)</f>
        <v>NA</v>
      </c>
      <c r="J195">
        <f>IF(buildings!J195="","NA",buildings!J195)</f>
        <v>140</v>
      </c>
      <c r="K195" t="str">
        <f>IF(buildings!K195="","NA",buildings!K195)</f>
        <v>NA</v>
      </c>
      <c r="L195" t="str">
        <f>IF(buildings!L195="","NA",buildings!L195)</f>
        <v>NA</v>
      </c>
      <c r="M195">
        <f>IF(buildings!M195="","NA",buildings!M195)</f>
        <v>10</v>
      </c>
      <c r="N195" t="str">
        <f>IF(buildings!N195="","NA",buildings!N195)</f>
        <v>NA</v>
      </c>
      <c r="O195" t="str">
        <f>IF(buildings!O195="","NA",buildings!O195)</f>
        <v>NA</v>
      </c>
      <c r="P195" t="str">
        <f>IF(buildings!P195="","NA",buildings!P195)</f>
        <v>NA</v>
      </c>
      <c r="Q195" t="str">
        <f>IF(buildings!Q195="","NA",buildings!Q195)</f>
        <v>NA</v>
      </c>
      <c r="R195" t="str">
        <f>IF(buildings!R195="","NA",buildings!R195)</f>
        <v>NA</v>
      </c>
      <c r="S195" t="str">
        <f>IF(buildings!S195="","NA",buildings!S195)</f>
        <v>NA</v>
      </c>
      <c r="T195" t="str">
        <f>IF(buildings!T195="","NA",buildings!T195)</f>
        <v>NA</v>
      </c>
      <c r="U195" t="str">
        <f>IF(buildings!U195="","NA",buildings!U195)</f>
        <v>NA</v>
      </c>
      <c r="V195" t="str">
        <f>IF(buildings!V195="","NA",buildings!V195)</f>
        <v>NA</v>
      </c>
      <c r="W195" t="str">
        <f>IF(buildings!W195="","NA",buildings!W195)</f>
        <v>NA</v>
      </c>
      <c r="X195" t="str">
        <f>IF(buildings!X195="","NA",buildings!X195)</f>
        <v>NA</v>
      </c>
      <c r="Y195" t="str">
        <f>IF(buildings!Y195="","NA",buildings!Y195)</f>
        <v>NA</v>
      </c>
      <c r="Z195" t="str">
        <f>IF(buildings!Z195="","NA",buildings!Z195)</f>
        <v>NA</v>
      </c>
      <c r="AA195" t="str">
        <f>IF(buildings!AA195="","NA",buildings!AA195)</f>
        <v>NA</v>
      </c>
      <c r="AB195" t="str">
        <f>IF(buildings!AB195="","NA",buildings!AB195)</f>
        <v>NA</v>
      </c>
      <c r="AC195" t="str">
        <f>IF(buildings!AC195="","NA",buildings!AC195)</f>
        <v>NA</v>
      </c>
      <c r="AD195" t="str">
        <f>IF(buildings!AD195="","NA",buildings!AD195)</f>
        <v>NA</v>
      </c>
      <c r="AE195" t="str">
        <f>IF(buildings!AE195="","NA",buildings!AE195)</f>
        <v>NA</v>
      </c>
      <c r="AF195" t="str">
        <f>IF(buildings!AF195="","NA",buildings!AF195)</f>
        <v>NA</v>
      </c>
      <c r="AG195" t="str">
        <f>IF(buildings!AG195="","NA",buildings!AG195)</f>
        <v>NA</v>
      </c>
      <c r="AH195" t="str">
        <f>IF(buildings!AH195="","NA",buildings!AH195)</f>
        <v>NA</v>
      </c>
      <c r="AI195" t="str">
        <f>IF(buildings!AI195="","NA",buildings!AI195)</f>
        <v>NA</v>
      </c>
      <c r="AJ195" t="str">
        <f>IF(buildings!AJ195="","NA",buildings!AJ195)</f>
        <v>NA</v>
      </c>
      <c r="AK195" t="str">
        <f>IF(buildings!AK195="","NA",buildings!AK195)</f>
        <v>NA</v>
      </c>
      <c r="AL195" t="str">
        <f>IF(buildings!AL195="","NA",buildings!AL195)</f>
        <v>detached houses; chained houses; multi-dwelling houses (&lt;3 floors)</v>
      </c>
      <c r="AM195" t="str">
        <f>IF(buildings!AM195="","NA",buildings!AM195)</f>
        <v>NA</v>
      </c>
      <c r="AN195" t="str">
        <f>IF(buildings!AN195="","NA",buildings!AN195)</f>
        <v>residential</v>
      </c>
      <c r="AO195" t="str">
        <f>IF(buildings!AO195="","NA",buildings!AO195)</f>
        <v>SFH, MFH</v>
      </c>
      <c r="AP195" t="str">
        <f>IF(buildings!AP195="","NA",buildings!AP195)</f>
        <v>NULL</v>
      </c>
      <c r="AQ195" t="str">
        <f>IF(buildings!AQ195="","NA",buildings!AQ195)</f>
        <v>NA</v>
      </c>
      <c r="AR195" t="str">
        <f>IF(buildings!AR195="","NA",buildings!AR195)</f>
        <v>NA</v>
      </c>
      <c r="AS195" t="str">
        <f>IF(buildings!AS195="","NA",buildings!AS195)</f>
        <v>Bergsdal, Håvard; Brattebø, Helge; Bohne, Rolf A.; Müller, Daniel B.</v>
      </c>
      <c r="AT195">
        <f>IF(buildings!AT195="","NA",buildings!AT195)</f>
        <v>2007</v>
      </c>
      <c r="AU195" t="str">
        <f>IF(buildings!AU195="","NA",buildings!AU195)</f>
        <v>Dynamic material flow analysis for Norway's dwelling stock</v>
      </c>
      <c r="AV195" t="str">
        <f>IF(buildings!AV195="","NA",buildings!AV195)</f>
        <v>Building Research &amp; Information</v>
      </c>
      <c r="AW195" t="str">
        <f>IF(buildings!AW195="","NA",buildings!AW195)</f>
        <v>Copyright Elsevier</v>
      </c>
      <c r="AX195" t="str">
        <f>IF(buildings!AX195="","NA",buildings!AX195)</f>
        <v>10.1080/09613210701287588</v>
      </c>
      <c r="AY195" t="str">
        <f>IF(buildings!AY195="","NA",buildings!AY195)</f>
        <v>https://doi.org/10.1080/09613210701287588</v>
      </c>
      <c r="AZ195" t="str">
        <f>IF(buildings!AZ195="","NULL",buildings!AZ195)</f>
        <v>for use_type or construction_type: 'The residential building stock is classified into five categories, according to Statistics Norway (2005): detached houses (Type 1), chained houses (Type 2), multi-dwelling houses with fewer than three floors (Type 3), apartment blocks with three or more floors (Type 4), and commercial buildings with dwelling units (Type 5). Only the dwelling units are accounted for in Type 5'</v>
      </c>
      <c r="BA195" t="str">
        <f>IF(buildings!BA195="","NULL",buildings!BA195)</f>
        <v>NULL</v>
      </c>
      <c r="BB195" t="str">
        <f>IF(buildings!BB195="","NULL",buildings!BB195)</f>
        <v>NULL</v>
      </c>
      <c r="BC195" t="str">
        <f>IF(buildings!BC195="","NULL",buildings!BC195)</f>
        <v>Table 2. Type-Age matrix for floor area constructed and material density of concrete and wood in vintage cohorts of the residential building stock. Study only reported concrete and wood.</v>
      </c>
      <c r="BD195" t="str">
        <f>IF(buildings!BD195="","NULL",buildings!BD195)</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Pre-1900, Data: https://esa.un.org/unpd/wup/Download, Urbanization_rate_2018.xls. Human Development Index: Not collected.</v>
      </c>
      <c r="BE195" t="str">
        <f>IF(buildings!BE195="","NULL",buildings!BE195)</f>
        <v>Heeren and Fishman</v>
      </c>
      <c r="BF195" t="str">
        <f>IF(buildings!BF195="","NULL",buildings!BF195)</f>
        <v>Europe</v>
      </c>
      <c r="BG195" t="str">
        <f>IF(buildings!BG195="","NULL",buildings!BG195)</f>
        <v>Dfc</v>
      </c>
      <c r="BH195">
        <f>IF(buildings!BH195="","NULL",buildings!BH195)</f>
        <v>6896</v>
      </c>
      <c r="BI195" t="str">
        <f>IF(buildings!BI195="","NULL",buildings!BI195)</f>
        <v>NA</v>
      </c>
      <c r="BJ195">
        <f>IF(buildings!BJ195="","NULL",buildings!BJ195)</f>
        <v>5243.38</v>
      </c>
      <c r="BK195" t="str">
        <f>IF(buildings!BK195="","NULL",buildings!BK195)</f>
        <v>NA</v>
      </c>
      <c r="BL195">
        <f>IF(buildings!BL195="","NULL",buildings!BL195)</f>
        <v>11.6674995</v>
      </c>
      <c r="BM195">
        <f>IF(buildings!BM195="","NULL",buildings!BM195)</f>
        <v>304282</v>
      </c>
      <c r="BN195" t="str">
        <f>IF(buildings!BN195="","NULL",buildings!BN195)</f>
        <v>NA</v>
      </c>
      <c r="BO195" t="str">
        <f>IF(buildings!BO195="","NULL",buildings!BO195)</f>
        <v>Pre-1900</v>
      </c>
      <c r="BP195">
        <f>IF(buildings!BP195="","NULL",buildings!BP195)</f>
        <v>2230</v>
      </c>
      <c r="BQ195" t="str">
        <f>IF(buildings!BQ195="","NULL",buildings!BQ195)</f>
        <v>NA</v>
      </c>
      <c r="BR195">
        <f>IF(buildings!BR195="","NULL",buildings!BR195)</f>
        <v>0.505</v>
      </c>
      <c r="BS195" t="str">
        <f>IF(buildings!BS195="","NULL",buildings!BS195)</f>
        <v>NA</v>
      </c>
      <c r="BT195">
        <f>IF(buildings!BT195="","NULL",buildings!BT195)</f>
        <v>3813</v>
      </c>
      <c r="BU195" t="str">
        <f>IF(buildings!BU195="","NULL",buildings!BU195)</f>
        <v>NULL</v>
      </c>
      <c r="BV195" t="str">
        <f>IF(buildings!BV195="","NULL",buildings!BV195)</f>
        <v>NULL</v>
      </c>
      <c r="BW195" t="str">
        <f>IF(buildings!BW195="","NULL",buildings!BW195)</f>
        <v>R32EFTA</v>
      </c>
      <c r="BX195" t="str">
        <f>IF(buildings!BX195="","NULL",buildings!BX195)</f>
        <v>R5.2OECD</v>
      </c>
      <c r="BY195" t="str">
        <f>IF(buildings!BY195="","NULL",buildings!BY195)</f>
        <v>R_SFH_unspecified</v>
      </c>
      <c r="BZ195" t="str">
        <f>IF(buildings!BZ195="","NULL",buildings!BZ195)</f>
        <v>T_traditional</v>
      </c>
      <c r="CA195" t="str">
        <f>IF(buildings!CA195="","NULL",buildings!CA195)</f>
        <v>Standard</v>
      </c>
      <c r="CB195" t="str">
        <f>IF(buildings!CB195="","NULL",buildings!CB195)</f>
        <v>modeled/hypothetical/regulations</v>
      </c>
      <c r="CC195" t="str">
        <f>IF(buildings!CC195="","NULL",buildings!CC195)</f>
        <v>RS</v>
      </c>
      <c r="CD195" t="str">
        <f>IF(buildings!CD195="","NULL",buildings!CD195)</f>
        <v>T</v>
      </c>
      <c r="CE195" t="str">
        <f>IF(buildings!CE195="","NULL",buildings!CE195)</f>
        <v>OECD_EFTA</v>
      </c>
    </row>
    <row r="196" spans="1:83">
      <c r="A196">
        <f>IF(buildings!A196="","NA",buildings!A196)</f>
        <v>194</v>
      </c>
      <c r="B196" t="str">
        <f>IF(buildings!B196="","NA",buildings!B196)</f>
        <v>Norway</v>
      </c>
      <c r="C196" t="str">
        <f>IF(buildings!C196="","NA",buildings!C196)</f>
        <v>NA</v>
      </c>
      <c r="D196">
        <f>IF(buildings!D196="","NA",buildings!D196)</f>
        <v>1901</v>
      </c>
      <c r="E196">
        <f>IF(buildings!E196="","NA",buildings!E196)</f>
        <v>1920</v>
      </c>
      <c r="F196" t="str">
        <f>IF(buildings!F196="","NA",buildings!F196)</f>
        <v>NA</v>
      </c>
      <c r="G196" t="str">
        <f>IF(buildings!G196="","NA",buildings!G196)</f>
        <v>NA</v>
      </c>
      <c r="H196" t="str">
        <f>IF(buildings!H196="","NA",buildings!H196)</f>
        <v>NA</v>
      </c>
      <c r="I196" t="str">
        <f>IF(buildings!I196="","NA",buildings!I196)</f>
        <v>NA</v>
      </c>
      <c r="J196">
        <f>IF(buildings!J196="","NA",buildings!J196)</f>
        <v>125</v>
      </c>
      <c r="K196" t="str">
        <f>IF(buildings!K196="","NA",buildings!K196)</f>
        <v>NA</v>
      </c>
      <c r="L196" t="str">
        <f>IF(buildings!L196="","NA",buildings!L196)</f>
        <v>NA</v>
      </c>
      <c r="M196">
        <f>IF(buildings!M196="","NA",buildings!M196)</f>
        <v>60</v>
      </c>
      <c r="N196" t="str">
        <f>IF(buildings!N196="","NA",buildings!N196)</f>
        <v>NA</v>
      </c>
      <c r="O196" t="str">
        <f>IF(buildings!O196="","NA",buildings!O196)</f>
        <v>NA</v>
      </c>
      <c r="P196" t="str">
        <f>IF(buildings!P196="","NA",buildings!P196)</f>
        <v>NA</v>
      </c>
      <c r="Q196" t="str">
        <f>IF(buildings!Q196="","NA",buildings!Q196)</f>
        <v>NA</v>
      </c>
      <c r="R196" t="str">
        <f>IF(buildings!R196="","NA",buildings!R196)</f>
        <v>NA</v>
      </c>
      <c r="S196" t="str">
        <f>IF(buildings!S196="","NA",buildings!S196)</f>
        <v>NA</v>
      </c>
      <c r="T196" t="str">
        <f>IF(buildings!T196="","NA",buildings!T196)</f>
        <v>NA</v>
      </c>
      <c r="U196" t="str">
        <f>IF(buildings!U196="","NA",buildings!U196)</f>
        <v>NA</v>
      </c>
      <c r="V196" t="str">
        <f>IF(buildings!V196="","NA",buildings!V196)</f>
        <v>NA</v>
      </c>
      <c r="W196" t="str">
        <f>IF(buildings!W196="","NA",buildings!W196)</f>
        <v>NA</v>
      </c>
      <c r="X196" t="str">
        <f>IF(buildings!X196="","NA",buildings!X196)</f>
        <v>NA</v>
      </c>
      <c r="Y196" t="str">
        <f>IF(buildings!Y196="","NA",buildings!Y196)</f>
        <v>NA</v>
      </c>
      <c r="Z196" t="str">
        <f>IF(buildings!Z196="","NA",buildings!Z196)</f>
        <v>NA</v>
      </c>
      <c r="AA196" t="str">
        <f>IF(buildings!AA196="","NA",buildings!AA196)</f>
        <v>NA</v>
      </c>
      <c r="AB196" t="str">
        <f>IF(buildings!AB196="","NA",buildings!AB196)</f>
        <v>NA</v>
      </c>
      <c r="AC196" t="str">
        <f>IF(buildings!AC196="","NA",buildings!AC196)</f>
        <v>NA</v>
      </c>
      <c r="AD196" t="str">
        <f>IF(buildings!AD196="","NA",buildings!AD196)</f>
        <v>NA</v>
      </c>
      <c r="AE196" t="str">
        <f>IF(buildings!AE196="","NA",buildings!AE196)</f>
        <v>NA</v>
      </c>
      <c r="AF196" t="str">
        <f>IF(buildings!AF196="","NA",buildings!AF196)</f>
        <v>NA</v>
      </c>
      <c r="AG196" t="str">
        <f>IF(buildings!AG196="","NA",buildings!AG196)</f>
        <v>NA</v>
      </c>
      <c r="AH196" t="str">
        <f>IF(buildings!AH196="","NA",buildings!AH196)</f>
        <v>NA</v>
      </c>
      <c r="AI196" t="str">
        <f>IF(buildings!AI196="","NA",buildings!AI196)</f>
        <v>NA</v>
      </c>
      <c r="AJ196" t="str">
        <f>IF(buildings!AJ196="","NA",buildings!AJ196)</f>
        <v>NA</v>
      </c>
      <c r="AK196" t="str">
        <f>IF(buildings!AK196="","NA",buildings!AK196)</f>
        <v>NA</v>
      </c>
      <c r="AL196" t="str">
        <f>IF(buildings!AL196="","NA",buildings!AL196)</f>
        <v>detached houses; chained houses; multi-dwelling houses (&lt;3 floors)</v>
      </c>
      <c r="AM196" t="str">
        <f>IF(buildings!AM196="","NA",buildings!AM196)</f>
        <v>NA</v>
      </c>
      <c r="AN196" t="str">
        <f>IF(buildings!AN196="","NA",buildings!AN196)</f>
        <v>residential</v>
      </c>
      <c r="AO196" t="str">
        <f>IF(buildings!AO196="","NA",buildings!AO196)</f>
        <v>SFH, MFH</v>
      </c>
      <c r="AP196" t="str">
        <f>IF(buildings!AP196="","NA",buildings!AP196)</f>
        <v>NULL</v>
      </c>
      <c r="AQ196" t="str">
        <f>IF(buildings!AQ196="","NA",buildings!AQ196)</f>
        <v>NA</v>
      </c>
      <c r="AR196" t="str">
        <f>IF(buildings!AR196="","NA",buildings!AR196)</f>
        <v>NA</v>
      </c>
      <c r="AS196" t="str">
        <f>IF(buildings!AS196="","NA",buildings!AS196)</f>
        <v>Bergsdal, Håvard; Brattebø, Helge; Bohne, Rolf A.; Müller, Daniel B.</v>
      </c>
      <c r="AT196">
        <f>IF(buildings!AT196="","NA",buildings!AT196)</f>
        <v>2007</v>
      </c>
      <c r="AU196" t="str">
        <f>IF(buildings!AU196="","NA",buildings!AU196)</f>
        <v>Dynamic material flow analysis for Norway's dwelling stock</v>
      </c>
      <c r="AV196" t="str">
        <f>IF(buildings!AV196="","NA",buildings!AV196)</f>
        <v>Building Research &amp; Information</v>
      </c>
      <c r="AW196" t="str">
        <f>IF(buildings!AW196="","NA",buildings!AW196)</f>
        <v>Copyright Elsevier</v>
      </c>
      <c r="AX196" t="str">
        <f>IF(buildings!AX196="","NA",buildings!AX196)</f>
        <v>10.1080/09613210701287588</v>
      </c>
      <c r="AY196" t="str">
        <f>IF(buildings!AY196="","NA",buildings!AY196)</f>
        <v>https://doi.org/10.1080/09613210701287588</v>
      </c>
      <c r="AZ196" t="str">
        <f>IF(buildings!AZ196="","NULL",buildings!AZ196)</f>
        <v>NULL</v>
      </c>
      <c r="BA196" t="str">
        <f>IF(buildings!BA196="","NULL",buildings!BA196)</f>
        <v>NULL</v>
      </c>
      <c r="BB196" t="str">
        <f>IF(buildings!BB196="","NULL",buildings!BB196)</f>
        <v>NULL</v>
      </c>
      <c r="BC196" t="str">
        <f>IF(buildings!BC196="","NULL",buildings!BC196)</f>
        <v>Table 2. Type-Age matrix for floor area constructed and material density of concrete and wood in vintage cohorts of the residential building stock. Study only reported concrete and wood.</v>
      </c>
      <c r="BD196" t="str">
        <f>IF(buildings!BD196="","NULL",buildings!BD196)</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96" t="str">
        <f>IF(buildings!BE196="","NULL",buildings!BE196)</f>
        <v>Heeren and Fishman</v>
      </c>
      <c r="BF196" t="str">
        <f>IF(buildings!BF196="","NULL",buildings!BF196)</f>
        <v>Europe</v>
      </c>
      <c r="BG196" t="str">
        <f>IF(buildings!BG196="","NULL",buildings!BG196)</f>
        <v>Dfc</v>
      </c>
      <c r="BH196">
        <f>IF(buildings!BH196="","NULL",buildings!BH196)</f>
        <v>6896</v>
      </c>
      <c r="BI196" t="str">
        <f>IF(buildings!BI196="","NULL",buildings!BI196)</f>
        <v>NA</v>
      </c>
      <c r="BJ196">
        <f>IF(buildings!BJ196="","NULL",buildings!BJ196)</f>
        <v>5243.38</v>
      </c>
      <c r="BK196" t="str">
        <f>IF(buildings!BK196="","NULL",buildings!BK196)</f>
        <v>NA</v>
      </c>
      <c r="BL196">
        <f>IF(buildings!BL196="","NULL",buildings!BL196)</f>
        <v>11.6674995</v>
      </c>
      <c r="BM196">
        <f>IF(buildings!BM196="","NULL",buildings!BM196)</f>
        <v>304282</v>
      </c>
      <c r="BN196">
        <f>IF(buildings!BN196="","NULL",buildings!BN196)</f>
        <v>2255</v>
      </c>
      <c r="BO196" t="str">
        <f>IF(buildings!BO196="","NULL",buildings!BO196)</f>
        <v>NA</v>
      </c>
      <c r="BP196">
        <f>IF(buildings!BP196="","NULL",buildings!BP196)</f>
        <v>2635</v>
      </c>
      <c r="BQ196" t="str">
        <f>IF(buildings!BQ196="","NULL",buildings!BQ196)</f>
        <v>NA</v>
      </c>
      <c r="BR196">
        <f>IF(buildings!BR196="","NULL",buildings!BR196)</f>
        <v>0.505</v>
      </c>
      <c r="BS196">
        <f>IF(buildings!BS196="","NULL",buildings!BS196)</f>
        <v>3865</v>
      </c>
      <c r="BT196">
        <f>IF(buildings!BT196="","NULL",buildings!BT196)</f>
        <v>4972</v>
      </c>
      <c r="BU196" t="str">
        <f>IF(buildings!BU196="","NULL",buildings!BU196)</f>
        <v>NULL</v>
      </c>
      <c r="BV196" t="str">
        <f>IF(buildings!BV196="","NULL",buildings!BV196)</f>
        <v>NULL</v>
      </c>
      <c r="BW196" t="str">
        <f>IF(buildings!BW196="","NULL",buildings!BW196)</f>
        <v>R32EFTA</v>
      </c>
      <c r="BX196" t="str">
        <f>IF(buildings!BX196="","NULL",buildings!BX196)</f>
        <v>R5.2OECD</v>
      </c>
      <c r="BY196" t="str">
        <f>IF(buildings!BY196="","NULL",buildings!BY196)</f>
        <v>R_SFH_unspecified</v>
      </c>
      <c r="BZ196" t="str">
        <f>IF(buildings!BZ196="","NULL",buildings!BZ196)</f>
        <v>T_traditional</v>
      </c>
      <c r="CA196" t="str">
        <f>IF(buildings!CA196="","NULL",buildings!CA196)</f>
        <v>Standard</v>
      </c>
      <c r="CB196" t="str">
        <f>IF(buildings!CB196="","NULL",buildings!CB196)</f>
        <v>modeled/hypothetical/regulations</v>
      </c>
      <c r="CC196" t="str">
        <f>IF(buildings!CC196="","NULL",buildings!CC196)</f>
        <v>RS</v>
      </c>
      <c r="CD196" t="str">
        <f>IF(buildings!CD196="","NULL",buildings!CD196)</f>
        <v>T</v>
      </c>
      <c r="CE196" t="str">
        <f>IF(buildings!CE196="","NULL",buildings!CE196)</f>
        <v>OECD_EFTA</v>
      </c>
    </row>
    <row r="197" spans="1:83">
      <c r="A197">
        <f>IF(buildings!A197="","NA",buildings!A197)</f>
        <v>195</v>
      </c>
      <c r="B197" t="str">
        <f>IF(buildings!B197="","NA",buildings!B197)</f>
        <v>Norway</v>
      </c>
      <c r="C197" t="str">
        <f>IF(buildings!C197="","NA",buildings!C197)</f>
        <v>NA</v>
      </c>
      <c r="D197">
        <f>IF(buildings!D197="","NA",buildings!D197)</f>
        <v>1921</v>
      </c>
      <c r="E197">
        <f>IF(buildings!E197="","NA",buildings!E197)</f>
        <v>1940</v>
      </c>
      <c r="F197" t="str">
        <f>IF(buildings!F197="","NA",buildings!F197)</f>
        <v>NA</v>
      </c>
      <c r="G197" t="str">
        <f>IF(buildings!G197="","NA",buildings!G197)</f>
        <v>NA</v>
      </c>
      <c r="H197" t="str">
        <f>IF(buildings!H197="","NA",buildings!H197)</f>
        <v>NA</v>
      </c>
      <c r="I197" t="str">
        <f>IF(buildings!I197="","NA",buildings!I197)</f>
        <v>NA</v>
      </c>
      <c r="J197">
        <f>IF(buildings!J197="","NA",buildings!J197)</f>
        <v>100</v>
      </c>
      <c r="K197" t="str">
        <f>IF(buildings!K197="","NA",buildings!K197)</f>
        <v>NA</v>
      </c>
      <c r="L197" t="str">
        <f>IF(buildings!L197="","NA",buildings!L197)</f>
        <v>NA</v>
      </c>
      <c r="M197">
        <f>IF(buildings!M197="","NA",buildings!M197)</f>
        <v>100</v>
      </c>
      <c r="N197" t="str">
        <f>IF(buildings!N197="","NA",buildings!N197)</f>
        <v>NA</v>
      </c>
      <c r="O197" t="str">
        <f>IF(buildings!O197="","NA",buildings!O197)</f>
        <v>NA</v>
      </c>
      <c r="P197" t="str">
        <f>IF(buildings!P197="","NA",buildings!P197)</f>
        <v>NA</v>
      </c>
      <c r="Q197" t="str">
        <f>IF(buildings!Q197="","NA",buildings!Q197)</f>
        <v>NA</v>
      </c>
      <c r="R197" t="str">
        <f>IF(buildings!R197="","NA",buildings!R197)</f>
        <v>NA</v>
      </c>
      <c r="S197" t="str">
        <f>IF(buildings!S197="","NA",buildings!S197)</f>
        <v>NA</v>
      </c>
      <c r="T197" t="str">
        <f>IF(buildings!T197="","NA",buildings!T197)</f>
        <v>NA</v>
      </c>
      <c r="U197" t="str">
        <f>IF(buildings!U197="","NA",buildings!U197)</f>
        <v>NA</v>
      </c>
      <c r="V197" t="str">
        <f>IF(buildings!V197="","NA",buildings!V197)</f>
        <v>NA</v>
      </c>
      <c r="W197" t="str">
        <f>IF(buildings!W197="","NA",buildings!W197)</f>
        <v>NA</v>
      </c>
      <c r="X197" t="str">
        <f>IF(buildings!X197="","NA",buildings!X197)</f>
        <v>NA</v>
      </c>
      <c r="Y197" t="str">
        <f>IF(buildings!Y197="","NA",buildings!Y197)</f>
        <v>NA</v>
      </c>
      <c r="Z197" t="str">
        <f>IF(buildings!Z197="","NA",buildings!Z197)</f>
        <v>NA</v>
      </c>
      <c r="AA197" t="str">
        <f>IF(buildings!AA197="","NA",buildings!AA197)</f>
        <v>NA</v>
      </c>
      <c r="AB197" t="str">
        <f>IF(buildings!AB197="","NA",buildings!AB197)</f>
        <v>NA</v>
      </c>
      <c r="AC197" t="str">
        <f>IF(buildings!AC197="","NA",buildings!AC197)</f>
        <v>NA</v>
      </c>
      <c r="AD197" t="str">
        <f>IF(buildings!AD197="","NA",buildings!AD197)</f>
        <v>NA</v>
      </c>
      <c r="AE197" t="str">
        <f>IF(buildings!AE197="","NA",buildings!AE197)</f>
        <v>NA</v>
      </c>
      <c r="AF197" t="str">
        <f>IF(buildings!AF197="","NA",buildings!AF197)</f>
        <v>NA</v>
      </c>
      <c r="AG197" t="str">
        <f>IF(buildings!AG197="","NA",buildings!AG197)</f>
        <v>NA</v>
      </c>
      <c r="AH197" t="str">
        <f>IF(buildings!AH197="","NA",buildings!AH197)</f>
        <v>NA</v>
      </c>
      <c r="AI197" t="str">
        <f>IF(buildings!AI197="","NA",buildings!AI197)</f>
        <v>NA</v>
      </c>
      <c r="AJ197" t="str">
        <f>IF(buildings!AJ197="","NA",buildings!AJ197)</f>
        <v>NA</v>
      </c>
      <c r="AK197" t="str">
        <f>IF(buildings!AK197="","NA",buildings!AK197)</f>
        <v>NA</v>
      </c>
      <c r="AL197" t="str">
        <f>IF(buildings!AL197="","NA",buildings!AL197)</f>
        <v>detached houses; chained houses; multi-dwelling houses (&lt;3 floors)</v>
      </c>
      <c r="AM197" t="str">
        <f>IF(buildings!AM197="","NA",buildings!AM197)</f>
        <v>NA</v>
      </c>
      <c r="AN197" t="str">
        <f>IF(buildings!AN197="","NA",buildings!AN197)</f>
        <v>residential</v>
      </c>
      <c r="AO197" t="str">
        <f>IF(buildings!AO197="","NA",buildings!AO197)</f>
        <v>SFH, MFH</v>
      </c>
      <c r="AP197" t="str">
        <f>IF(buildings!AP197="","NA",buildings!AP197)</f>
        <v>NULL</v>
      </c>
      <c r="AQ197" t="str">
        <f>IF(buildings!AQ197="","NA",buildings!AQ197)</f>
        <v>NA</v>
      </c>
      <c r="AR197" t="str">
        <f>IF(buildings!AR197="","NA",buildings!AR197)</f>
        <v>NA</v>
      </c>
      <c r="AS197" t="str">
        <f>IF(buildings!AS197="","NA",buildings!AS197)</f>
        <v>Bergsdal, Håvard; Brattebø, Helge; Bohne, Rolf A.; Müller, Daniel B.</v>
      </c>
      <c r="AT197">
        <f>IF(buildings!AT197="","NA",buildings!AT197)</f>
        <v>2007</v>
      </c>
      <c r="AU197" t="str">
        <f>IF(buildings!AU197="","NA",buildings!AU197)</f>
        <v>Dynamic material flow analysis for Norway's dwelling stock</v>
      </c>
      <c r="AV197" t="str">
        <f>IF(buildings!AV197="","NA",buildings!AV197)</f>
        <v>Building Research &amp; Information</v>
      </c>
      <c r="AW197" t="str">
        <f>IF(buildings!AW197="","NA",buildings!AW197)</f>
        <v>Copyright Elsevier</v>
      </c>
      <c r="AX197" t="str">
        <f>IF(buildings!AX197="","NA",buildings!AX197)</f>
        <v>10.1080/09613210701287588</v>
      </c>
      <c r="AY197" t="str">
        <f>IF(buildings!AY197="","NA",buildings!AY197)</f>
        <v>https://doi.org/10.1080/09613210701287588</v>
      </c>
      <c r="AZ197" t="str">
        <f>IF(buildings!AZ197="","NULL",buildings!AZ197)</f>
        <v>NULL</v>
      </c>
      <c r="BA197" t="str">
        <f>IF(buildings!BA197="","NULL",buildings!BA197)</f>
        <v>NULL</v>
      </c>
      <c r="BB197" t="str">
        <f>IF(buildings!BB197="","NULL",buildings!BB197)</f>
        <v>NULL</v>
      </c>
      <c r="BC197" t="str">
        <f>IF(buildings!BC197="","NULL",buildings!BC197)</f>
        <v>Table 2. Type-Age matrix for floor area constructed and material density of concrete and wood in vintage cohorts of the residential building stock. Study only reported concrete and wood.</v>
      </c>
      <c r="BD197" t="str">
        <f>IF(buildings!BD197="","NULL",buildings!BD197)</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97" t="str">
        <f>IF(buildings!BE197="","NULL",buildings!BE197)</f>
        <v>Heeren and Fishman</v>
      </c>
      <c r="BF197" t="str">
        <f>IF(buildings!BF197="","NULL",buildings!BF197)</f>
        <v>Europe</v>
      </c>
      <c r="BG197" t="str">
        <f>IF(buildings!BG197="","NULL",buildings!BG197)</f>
        <v>Dfc</v>
      </c>
      <c r="BH197">
        <f>IF(buildings!BH197="","NULL",buildings!BH197)</f>
        <v>6896</v>
      </c>
      <c r="BI197" t="str">
        <f>IF(buildings!BI197="","NULL",buildings!BI197)</f>
        <v>NA</v>
      </c>
      <c r="BJ197">
        <f>IF(buildings!BJ197="","NULL",buildings!BJ197)</f>
        <v>5243.38</v>
      </c>
      <c r="BK197" t="str">
        <f>IF(buildings!BK197="","NULL",buildings!BK197)</f>
        <v>NA</v>
      </c>
      <c r="BL197">
        <f>IF(buildings!BL197="","NULL",buildings!BL197)</f>
        <v>11.6674995</v>
      </c>
      <c r="BM197">
        <f>IF(buildings!BM197="","NULL",buildings!BM197)</f>
        <v>304282</v>
      </c>
      <c r="BN197">
        <f>IF(buildings!BN197="","NULL",buildings!BN197)</f>
        <v>2668</v>
      </c>
      <c r="BO197" t="str">
        <f>IF(buildings!BO197="","NULL",buildings!BO197)</f>
        <v>NA</v>
      </c>
      <c r="BP197">
        <f>IF(buildings!BP197="","NULL",buildings!BP197)</f>
        <v>2973</v>
      </c>
      <c r="BQ197" t="str">
        <f>IF(buildings!BQ197="","NULL",buildings!BQ197)</f>
        <v>NA</v>
      </c>
      <c r="BR197">
        <f>IF(buildings!BR197="","NULL",buildings!BR197)</f>
        <v>0.505</v>
      </c>
      <c r="BS197">
        <f>IF(buildings!BS197="","NULL",buildings!BS197)</f>
        <v>4346</v>
      </c>
      <c r="BT197">
        <f>IF(buildings!BT197="","NULL",buildings!BT197)</f>
        <v>5760</v>
      </c>
      <c r="BU197" t="str">
        <f>IF(buildings!BU197="","NULL",buildings!BU197)</f>
        <v>NULL</v>
      </c>
      <c r="BV197" t="str">
        <f>IF(buildings!BV197="","NULL",buildings!BV197)</f>
        <v>NULL</v>
      </c>
      <c r="BW197" t="str">
        <f>IF(buildings!BW197="","NULL",buildings!BW197)</f>
        <v>R32EFTA</v>
      </c>
      <c r="BX197" t="str">
        <f>IF(buildings!BX197="","NULL",buildings!BX197)</f>
        <v>R5.2OECD</v>
      </c>
      <c r="BY197" t="str">
        <f>IF(buildings!BY197="","NULL",buildings!BY197)</f>
        <v>R_SFH_unspecified</v>
      </c>
      <c r="BZ197" t="str">
        <f>IF(buildings!BZ197="","NULL",buildings!BZ197)</f>
        <v>T_traditional</v>
      </c>
      <c r="CA197" t="str">
        <f>IF(buildings!CA197="","NULL",buildings!CA197)</f>
        <v>Standard</v>
      </c>
      <c r="CB197" t="str">
        <f>IF(buildings!CB197="","NULL",buildings!CB197)</f>
        <v>modeled/hypothetical/regulations</v>
      </c>
      <c r="CC197" t="str">
        <f>IF(buildings!CC197="","NULL",buildings!CC197)</f>
        <v>RS</v>
      </c>
      <c r="CD197" t="str">
        <f>IF(buildings!CD197="","NULL",buildings!CD197)</f>
        <v>T</v>
      </c>
      <c r="CE197" t="str">
        <f>IF(buildings!CE197="","NULL",buildings!CE197)</f>
        <v>OECD_EFTA</v>
      </c>
    </row>
    <row r="198" spans="1:83">
      <c r="A198">
        <f>IF(buildings!A198="","NA",buildings!A198)</f>
        <v>196</v>
      </c>
      <c r="B198" t="str">
        <f>IF(buildings!B198="","NA",buildings!B198)</f>
        <v>Norway</v>
      </c>
      <c r="C198" t="str">
        <f>IF(buildings!C198="","NA",buildings!C198)</f>
        <v>NA</v>
      </c>
      <c r="D198">
        <f>IF(buildings!D198="","NA",buildings!D198)</f>
        <v>1941</v>
      </c>
      <c r="E198">
        <f>IF(buildings!E198="","NA",buildings!E198)</f>
        <v>1945</v>
      </c>
      <c r="F198" t="str">
        <f>IF(buildings!F198="","NA",buildings!F198)</f>
        <v>NA</v>
      </c>
      <c r="G198" t="str">
        <f>IF(buildings!G198="","NA",buildings!G198)</f>
        <v>NA</v>
      </c>
      <c r="H198" t="str">
        <f>IF(buildings!H198="","NA",buildings!H198)</f>
        <v>NA</v>
      </c>
      <c r="I198" t="str">
        <f>IF(buildings!I198="","NA",buildings!I198)</f>
        <v>NA</v>
      </c>
      <c r="J198">
        <f>IF(buildings!J198="","NA",buildings!J198)</f>
        <v>95</v>
      </c>
      <c r="K198" t="str">
        <f>IF(buildings!K198="","NA",buildings!K198)</f>
        <v>NA</v>
      </c>
      <c r="L198" t="str">
        <f>IF(buildings!L198="","NA",buildings!L198)</f>
        <v>NA</v>
      </c>
      <c r="M198">
        <f>IF(buildings!M198="","NA",buildings!M198)</f>
        <v>250</v>
      </c>
      <c r="N198" t="str">
        <f>IF(buildings!N198="","NA",buildings!N198)</f>
        <v>NA</v>
      </c>
      <c r="O198" t="str">
        <f>IF(buildings!O198="","NA",buildings!O198)</f>
        <v>NA</v>
      </c>
      <c r="P198" t="str">
        <f>IF(buildings!P198="","NA",buildings!P198)</f>
        <v>NA</v>
      </c>
      <c r="Q198" t="str">
        <f>IF(buildings!Q198="","NA",buildings!Q198)</f>
        <v>NA</v>
      </c>
      <c r="R198" t="str">
        <f>IF(buildings!R198="","NA",buildings!R198)</f>
        <v>NA</v>
      </c>
      <c r="S198" t="str">
        <f>IF(buildings!S198="","NA",buildings!S198)</f>
        <v>NA</v>
      </c>
      <c r="T198" t="str">
        <f>IF(buildings!T198="","NA",buildings!T198)</f>
        <v>NA</v>
      </c>
      <c r="U198" t="str">
        <f>IF(buildings!U198="","NA",buildings!U198)</f>
        <v>NA</v>
      </c>
      <c r="V198" t="str">
        <f>IF(buildings!V198="","NA",buildings!V198)</f>
        <v>NA</v>
      </c>
      <c r="W198" t="str">
        <f>IF(buildings!W198="","NA",buildings!W198)</f>
        <v>NA</v>
      </c>
      <c r="X198" t="str">
        <f>IF(buildings!X198="","NA",buildings!X198)</f>
        <v>NA</v>
      </c>
      <c r="Y198" t="str">
        <f>IF(buildings!Y198="","NA",buildings!Y198)</f>
        <v>NA</v>
      </c>
      <c r="Z198" t="str">
        <f>IF(buildings!Z198="","NA",buildings!Z198)</f>
        <v>NA</v>
      </c>
      <c r="AA198" t="str">
        <f>IF(buildings!AA198="","NA",buildings!AA198)</f>
        <v>NA</v>
      </c>
      <c r="AB198" t="str">
        <f>IF(buildings!AB198="","NA",buildings!AB198)</f>
        <v>NA</v>
      </c>
      <c r="AC198" t="str">
        <f>IF(buildings!AC198="","NA",buildings!AC198)</f>
        <v>NA</v>
      </c>
      <c r="AD198" t="str">
        <f>IF(buildings!AD198="","NA",buildings!AD198)</f>
        <v>NA</v>
      </c>
      <c r="AE198" t="str">
        <f>IF(buildings!AE198="","NA",buildings!AE198)</f>
        <v>NA</v>
      </c>
      <c r="AF198" t="str">
        <f>IF(buildings!AF198="","NA",buildings!AF198)</f>
        <v>NA</v>
      </c>
      <c r="AG198" t="str">
        <f>IF(buildings!AG198="","NA",buildings!AG198)</f>
        <v>NA</v>
      </c>
      <c r="AH198" t="str">
        <f>IF(buildings!AH198="","NA",buildings!AH198)</f>
        <v>NA</v>
      </c>
      <c r="AI198" t="str">
        <f>IF(buildings!AI198="","NA",buildings!AI198)</f>
        <v>NA</v>
      </c>
      <c r="AJ198" t="str">
        <f>IF(buildings!AJ198="","NA",buildings!AJ198)</f>
        <v>NA</v>
      </c>
      <c r="AK198" t="str">
        <f>IF(buildings!AK198="","NA",buildings!AK198)</f>
        <v>NA</v>
      </c>
      <c r="AL198" t="str">
        <f>IF(buildings!AL198="","NA",buildings!AL198)</f>
        <v>detached houses; chained houses; multi-dwelling houses (&lt;3 floors)</v>
      </c>
      <c r="AM198" t="str">
        <f>IF(buildings!AM198="","NA",buildings!AM198)</f>
        <v>NA</v>
      </c>
      <c r="AN198" t="str">
        <f>IF(buildings!AN198="","NA",buildings!AN198)</f>
        <v>residential</v>
      </c>
      <c r="AO198" t="str">
        <f>IF(buildings!AO198="","NA",buildings!AO198)</f>
        <v>SFH, MFH</v>
      </c>
      <c r="AP198" t="str">
        <f>IF(buildings!AP198="","NA",buildings!AP198)</f>
        <v>NULL</v>
      </c>
      <c r="AQ198" t="str">
        <f>IF(buildings!AQ198="","NA",buildings!AQ198)</f>
        <v>NA</v>
      </c>
      <c r="AR198" t="str">
        <f>IF(buildings!AR198="","NA",buildings!AR198)</f>
        <v>NA</v>
      </c>
      <c r="AS198" t="str">
        <f>IF(buildings!AS198="","NA",buildings!AS198)</f>
        <v>Bergsdal, Håvard; Brattebø, Helge; Bohne, Rolf A.; Müller, Daniel B.</v>
      </c>
      <c r="AT198">
        <f>IF(buildings!AT198="","NA",buildings!AT198)</f>
        <v>2007</v>
      </c>
      <c r="AU198" t="str">
        <f>IF(buildings!AU198="","NA",buildings!AU198)</f>
        <v>Dynamic material flow analysis for Norway's dwelling stock</v>
      </c>
      <c r="AV198" t="str">
        <f>IF(buildings!AV198="","NA",buildings!AV198)</f>
        <v>Building Research &amp; Information</v>
      </c>
      <c r="AW198" t="str">
        <f>IF(buildings!AW198="","NA",buildings!AW198)</f>
        <v>Copyright Elsevier</v>
      </c>
      <c r="AX198" t="str">
        <f>IF(buildings!AX198="","NA",buildings!AX198)</f>
        <v>10.1080/09613210701287588</v>
      </c>
      <c r="AY198" t="str">
        <f>IF(buildings!AY198="","NA",buildings!AY198)</f>
        <v>https://doi.org/10.1080/09613210701287588</v>
      </c>
      <c r="AZ198" t="str">
        <f>IF(buildings!AZ198="","NULL",buildings!AZ198)</f>
        <v>NULL</v>
      </c>
      <c r="BA198" t="str">
        <f>IF(buildings!BA198="","NULL",buildings!BA198)</f>
        <v>NULL</v>
      </c>
      <c r="BB198" t="str">
        <f>IF(buildings!BB198="","NULL",buildings!BB198)</f>
        <v>NULL</v>
      </c>
      <c r="BC198" t="str">
        <f>IF(buildings!BC198="","NULL",buildings!BC198)</f>
        <v>Table 2. Type-Age matrix for floor area constructed and material density of concrete and wood in vintage cohorts of the residential building stock. Study only reported concrete and wood.</v>
      </c>
      <c r="BD198" t="str">
        <f>IF(buildings!BD198="","NULL",buildings!BD198)</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198" t="str">
        <f>IF(buildings!BE198="","NULL",buildings!BE198)</f>
        <v>Heeren and Fishman</v>
      </c>
      <c r="BF198" t="str">
        <f>IF(buildings!BF198="","NULL",buildings!BF198)</f>
        <v>Europe</v>
      </c>
      <c r="BG198" t="str">
        <f>IF(buildings!BG198="","NULL",buildings!BG198)</f>
        <v>Dfc</v>
      </c>
      <c r="BH198">
        <f>IF(buildings!BH198="","NULL",buildings!BH198)</f>
        <v>6896</v>
      </c>
      <c r="BI198" t="str">
        <f>IF(buildings!BI198="","NULL",buildings!BI198)</f>
        <v>NA</v>
      </c>
      <c r="BJ198">
        <f>IF(buildings!BJ198="","NULL",buildings!BJ198)</f>
        <v>5243.38</v>
      </c>
      <c r="BK198" t="str">
        <f>IF(buildings!BK198="","NULL",buildings!BK198)</f>
        <v>NA</v>
      </c>
      <c r="BL198">
        <f>IF(buildings!BL198="","NULL",buildings!BL198)</f>
        <v>11.6674995</v>
      </c>
      <c r="BM198">
        <f>IF(buildings!BM198="","NULL",buildings!BM198)</f>
        <v>304282</v>
      </c>
      <c r="BN198">
        <f>IF(buildings!BN198="","NULL",buildings!BN198)</f>
        <v>2990</v>
      </c>
      <c r="BO198" t="str">
        <f>IF(buildings!BO198="","NULL",buildings!BO198)</f>
        <v>NA</v>
      </c>
      <c r="BP198">
        <f>IF(buildings!BP198="","NULL",buildings!BP198)</f>
        <v>3091</v>
      </c>
      <c r="BQ198" t="str">
        <f>IF(buildings!BQ198="","NULL",buildings!BQ198)</f>
        <v>NA</v>
      </c>
      <c r="BR198">
        <f>IF(buildings!BR198="","NULL",buildings!BR198)</f>
        <v>0.505</v>
      </c>
      <c r="BS198">
        <f>IF(buildings!BS198="","NULL",buildings!BS198)</f>
        <v>5881</v>
      </c>
      <c r="BT198">
        <f>IF(buildings!BT198="","NULL",buildings!BT198)</f>
        <v>5751</v>
      </c>
      <c r="BU198" t="str">
        <f>IF(buildings!BU198="","NULL",buildings!BU198)</f>
        <v>NULL</v>
      </c>
      <c r="BV198" t="str">
        <f>IF(buildings!BV198="","NULL",buildings!BV198)</f>
        <v>NULL</v>
      </c>
      <c r="BW198" t="str">
        <f>IF(buildings!BW198="","NULL",buildings!BW198)</f>
        <v>R32EFTA</v>
      </c>
      <c r="BX198" t="str">
        <f>IF(buildings!BX198="","NULL",buildings!BX198)</f>
        <v>R5.2OECD</v>
      </c>
      <c r="BY198" t="str">
        <f>IF(buildings!BY198="","NULL",buildings!BY198)</f>
        <v>R_SFH_unspecified</v>
      </c>
      <c r="BZ198" t="str">
        <f>IF(buildings!BZ198="","NULL",buildings!BZ198)</f>
        <v>RC_unspecified</v>
      </c>
      <c r="CA198" t="str">
        <f>IF(buildings!CA198="","NULL",buildings!CA198)</f>
        <v>Standard</v>
      </c>
      <c r="CB198" t="str">
        <f>IF(buildings!CB198="","NULL",buildings!CB198)</f>
        <v>modeled/hypothetical/regulations</v>
      </c>
      <c r="CC198" t="str">
        <f>IF(buildings!CC198="","NULL",buildings!CC198)</f>
        <v>RS</v>
      </c>
      <c r="CD198" t="str">
        <f>IF(buildings!CD198="","NULL",buildings!CD198)</f>
        <v>C</v>
      </c>
      <c r="CE198" t="str">
        <f>IF(buildings!CE198="","NULL",buildings!CE198)</f>
        <v>OECD_EFTA</v>
      </c>
    </row>
    <row r="199" spans="1:83">
      <c r="A199">
        <f>IF(buildings!A199="","NA",buildings!A199)</f>
        <v>197</v>
      </c>
      <c r="B199" t="str">
        <f>IF(buildings!B199="","NA",buildings!B199)</f>
        <v>Norway</v>
      </c>
      <c r="C199" t="str">
        <f>IF(buildings!C199="","NA",buildings!C199)</f>
        <v>NA</v>
      </c>
      <c r="D199">
        <f>IF(buildings!D199="","NA",buildings!D199)</f>
        <v>1946</v>
      </c>
      <c r="E199">
        <f>IF(buildings!E199="","NA",buildings!E199)</f>
        <v>1960</v>
      </c>
      <c r="F199" t="str">
        <f>IF(buildings!F199="","NA",buildings!F199)</f>
        <v>NA</v>
      </c>
      <c r="G199" t="str">
        <f>IF(buildings!G199="","NA",buildings!G199)</f>
        <v>NA</v>
      </c>
      <c r="H199" t="str">
        <f>IF(buildings!H199="","NA",buildings!H199)</f>
        <v>NA</v>
      </c>
      <c r="I199" t="str">
        <f>IF(buildings!I199="","NA",buildings!I199)</f>
        <v>NA</v>
      </c>
      <c r="J199">
        <f>IF(buildings!J199="","NA",buildings!J199)</f>
        <v>90</v>
      </c>
      <c r="K199" t="str">
        <f>IF(buildings!K199="","NA",buildings!K199)</f>
        <v>NA</v>
      </c>
      <c r="L199" t="str">
        <f>IF(buildings!L199="","NA",buildings!L199)</f>
        <v>NA</v>
      </c>
      <c r="M199">
        <f>IF(buildings!M199="","NA",buildings!M199)</f>
        <v>285</v>
      </c>
      <c r="N199" t="str">
        <f>IF(buildings!N199="","NA",buildings!N199)</f>
        <v>NA</v>
      </c>
      <c r="O199" t="str">
        <f>IF(buildings!O199="","NA",buildings!O199)</f>
        <v>NA</v>
      </c>
      <c r="P199" t="str">
        <f>IF(buildings!P199="","NA",buildings!P199)</f>
        <v>NA</v>
      </c>
      <c r="Q199" t="str">
        <f>IF(buildings!Q199="","NA",buildings!Q199)</f>
        <v>NA</v>
      </c>
      <c r="R199" t="str">
        <f>IF(buildings!R199="","NA",buildings!R199)</f>
        <v>NA</v>
      </c>
      <c r="S199" t="str">
        <f>IF(buildings!S199="","NA",buildings!S199)</f>
        <v>NA</v>
      </c>
      <c r="T199" t="str">
        <f>IF(buildings!T199="","NA",buildings!T199)</f>
        <v>NA</v>
      </c>
      <c r="U199" t="str">
        <f>IF(buildings!U199="","NA",buildings!U199)</f>
        <v>NA</v>
      </c>
      <c r="V199" t="str">
        <f>IF(buildings!V199="","NA",buildings!V199)</f>
        <v>NA</v>
      </c>
      <c r="W199" t="str">
        <f>IF(buildings!W199="","NA",buildings!W199)</f>
        <v>NA</v>
      </c>
      <c r="X199" t="str">
        <f>IF(buildings!X199="","NA",buildings!X199)</f>
        <v>NA</v>
      </c>
      <c r="Y199" t="str">
        <f>IF(buildings!Y199="","NA",buildings!Y199)</f>
        <v>NA</v>
      </c>
      <c r="Z199" t="str">
        <f>IF(buildings!Z199="","NA",buildings!Z199)</f>
        <v>NA</v>
      </c>
      <c r="AA199" t="str">
        <f>IF(buildings!AA199="","NA",buildings!AA199)</f>
        <v>NA</v>
      </c>
      <c r="AB199" t="str">
        <f>IF(buildings!AB199="","NA",buildings!AB199)</f>
        <v>NA</v>
      </c>
      <c r="AC199" t="str">
        <f>IF(buildings!AC199="","NA",buildings!AC199)</f>
        <v>NA</v>
      </c>
      <c r="AD199" t="str">
        <f>IF(buildings!AD199="","NA",buildings!AD199)</f>
        <v>NA</v>
      </c>
      <c r="AE199" t="str">
        <f>IF(buildings!AE199="","NA",buildings!AE199)</f>
        <v>NA</v>
      </c>
      <c r="AF199" t="str">
        <f>IF(buildings!AF199="","NA",buildings!AF199)</f>
        <v>NA</v>
      </c>
      <c r="AG199" t="str">
        <f>IF(buildings!AG199="","NA",buildings!AG199)</f>
        <v>NA</v>
      </c>
      <c r="AH199" t="str">
        <f>IF(buildings!AH199="","NA",buildings!AH199)</f>
        <v>NA</v>
      </c>
      <c r="AI199" t="str">
        <f>IF(buildings!AI199="","NA",buildings!AI199)</f>
        <v>NA</v>
      </c>
      <c r="AJ199" t="str">
        <f>IF(buildings!AJ199="","NA",buildings!AJ199)</f>
        <v>NA</v>
      </c>
      <c r="AK199" t="str">
        <f>IF(buildings!AK199="","NA",buildings!AK199)</f>
        <v>NA</v>
      </c>
      <c r="AL199" t="str">
        <f>IF(buildings!AL199="","NA",buildings!AL199)</f>
        <v>detached houses; chained houses; multi-dwelling houses (&lt;3 floors)</v>
      </c>
      <c r="AM199" t="str">
        <f>IF(buildings!AM199="","NA",buildings!AM199)</f>
        <v>NA</v>
      </c>
      <c r="AN199" t="str">
        <f>IF(buildings!AN199="","NA",buildings!AN199)</f>
        <v>residential</v>
      </c>
      <c r="AO199" t="str">
        <f>IF(buildings!AO199="","NA",buildings!AO199)</f>
        <v>SFH, MFH</v>
      </c>
      <c r="AP199" t="str">
        <f>IF(buildings!AP199="","NA",buildings!AP199)</f>
        <v>NULL</v>
      </c>
      <c r="AQ199" t="str">
        <f>IF(buildings!AQ199="","NA",buildings!AQ199)</f>
        <v>NA</v>
      </c>
      <c r="AR199" t="str">
        <f>IF(buildings!AR199="","NA",buildings!AR199)</f>
        <v>NA</v>
      </c>
      <c r="AS199" t="str">
        <f>IF(buildings!AS199="","NA",buildings!AS199)</f>
        <v>Bergsdal, Håvard; Brattebø, Helge; Bohne, Rolf A.; Müller, Daniel B.</v>
      </c>
      <c r="AT199">
        <f>IF(buildings!AT199="","NA",buildings!AT199)</f>
        <v>2007</v>
      </c>
      <c r="AU199" t="str">
        <f>IF(buildings!AU199="","NA",buildings!AU199)</f>
        <v>Dynamic material flow analysis for Norway's dwelling stock</v>
      </c>
      <c r="AV199" t="str">
        <f>IF(buildings!AV199="","NA",buildings!AV199)</f>
        <v>Building Research &amp; Information</v>
      </c>
      <c r="AW199" t="str">
        <f>IF(buildings!AW199="","NA",buildings!AW199)</f>
        <v>Copyright Elsevier</v>
      </c>
      <c r="AX199" t="str">
        <f>IF(buildings!AX199="","NA",buildings!AX199)</f>
        <v>10.1080/09613210701287588</v>
      </c>
      <c r="AY199" t="str">
        <f>IF(buildings!AY199="","NA",buildings!AY199)</f>
        <v>https://doi.org/10.1080/09613210701287588</v>
      </c>
      <c r="AZ199" t="str">
        <f>IF(buildings!AZ199="","NULL",buildings!AZ199)</f>
        <v>NULL</v>
      </c>
      <c r="BA199" t="str">
        <f>IF(buildings!BA199="","NULL",buildings!BA199)</f>
        <v>NULL</v>
      </c>
      <c r="BB199" t="str">
        <f>IF(buildings!BB199="","NULL",buildings!BB199)</f>
        <v>NULL</v>
      </c>
      <c r="BC199" t="str">
        <f>IF(buildings!BC199="","NULL",buildings!BC199)</f>
        <v>Table 2. Type-Age matrix for floor area constructed and material density of concrete and wood in vintage cohorts of the residential building stock. Study only reported concrete and wood.</v>
      </c>
      <c r="BD199" t="str">
        <f>IF(buildings!BD199="","NULL",buildings!BD199)</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199" t="str">
        <f>IF(buildings!BE199="","NULL",buildings!BE199)</f>
        <v>Heeren and Fishman</v>
      </c>
      <c r="BF199" t="str">
        <f>IF(buildings!BF199="","NULL",buildings!BF199)</f>
        <v>Europe</v>
      </c>
      <c r="BG199" t="str">
        <f>IF(buildings!BG199="","NULL",buildings!BG199)</f>
        <v>Dfc</v>
      </c>
      <c r="BH199">
        <f>IF(buildings!BH199="","NULL",buildings!BH199)</f>
        <v>6896</v>
      </c>
      <c r="BI199">
        <f>IF(buildings!BI199="","NULL",buildings!BI199)</f>
        <v>5243.38</v>
      </c>
      <c r="BJ199">
        <f>IF(buildings!BJ199="","NULL",buildings!BJ199)</f>
        <v>5695.1824999999999</v>
      </c>
      <c r="BK199">
        <f>IF(buildings!BK199="","NULL",buildings!BK199)</f>
        <v>11.6674995</v>
      </c>
      <c r="BL199">
        <f>IF(buildings!BL199="","NULL",buildings!BL199)</f>
        <v>8.0150002499999999</v>
      </c>
      <c r="BM199">
        <f>IF(buildings!BM199="","NULL",buildings!BM199)</f>
        <v>304282</v>
      </c>
      <c r="BN199">
        <f>IF(buildings!BN199="","NULL",buildings!BN199)</f>
        <v>3127</v>
      </c>
      <c r="BO199" t="str">
        <f>IF(buildings!BO199="","NULL",buildings!BO199)</f>
        <v>NA</v>
      </c>
      <c r="BP199">
        <f>IF(buildings!BP199="","NULL",buildings!BP199)</f>
        <v>3581</v>
      </c>
      <c r="BQ199">
        <f>IF(buildings!BQ199="","NULL",buildings!BQ199)</f>
        <v>0.505</v>
      </c>
      <c r="BR199">
        <f>IF(buildings!BR199="","NULL",buildings!BR199)</f>
        <v>0.499</v>
      </c>
      <c r="BS199">
        <f>IF(buildings!BS199="","NULL",buildings!BS199)</f>
        <v>6281</v>
      </c>
      <c r="BT199">
        <f>IF(buildings!BT199="","NULL",buildings!BT199)</f>
        <v>10250</v>
      </c>
      <c r="BU199" t="str">
        <f>IF(buildings!BU199="","NULL",buildings!BU199)</f>
        <v>NULL</v>
      </c>
      <c r="BV199" t="str">
        <f>IF(buildings!BV199="","NULL",buildings!BV199)</f>
        <v>NULL</v>
      </c>
      <c r="BW199" t="str">
        <f>IF(buildings!BW199="","NULL",buildings!BW199)</f>
        <v>R32EFTA</v>
      </c>
      <c r="BX199" t="str">
        <f>IF(buildings!BX199="","NULL",buildings!BX199)</f>
        <v>R5.2OECD</v>
      </c>
      <c r="BY199" t="str">
        <f>IF(buildings!BY199="","NULL",buildings!BY199)</f>
        <v>R_SFH_unspecified</v>
      </c>
      <c r="BZ199" t="str">
        <f>IF(buildings!BZ199="","NULL",buildings!BZ199)</f>
        <v>RC_unspecified</v>
      </c>
      <c r="CA199" t="str">
        <f>IF(buildings!CA199="","NULL",buildings!CA199)</f>
        <v>Standard</v>
      </c>
      <c r="CB199" t="str">
        <f>IF(buildings!CB199="","NULL",buildings!CB199)</f>
        <v>modeled/hypothetical/regulations</v>
      </c>
      <c r="CC199" t="str">
        <f>IF(buildings!CC199="","NULL",buildings!CC199)</f>
        <v>RS</v>
      </c>
      <c r="CD199" t="str">
        <f>IF(buildings!CD199="","NULL",buildings!CD199)</f>
        <v>C</v>
      </c>
      <c r="CE199" t="str">
        <f>IF(buildings!CE199="","NULL",buildings!CE199)</f>
        <v>OECD_EFTA</v>
      </c>
    </row>
    <row r="200" spans="1:83">
      <c r="A200">
        <f>IF(buildings!A200="","NA",buildings!A200)</f>
        <v>198</v>
      </c>
      <c r="B200" t="str">
        <f>IF(buildings!B200="","NA",buildings!B200)</f>
        <v>Norway</v>
      </c>
      <c r="C200" t="str">
        <f>IF(buildings!C200="","NA",buildings!C200)</f>
        <v>NA</v>
      </c>
      <c r="D200">
        <f>IF(buildings!D200="","NA",buildings!D200)</f>
        <v>1961</v>
      </c>
      <c r="E200">
        <f>IF(buildings!E200="","NA",buildings!E200)</f>
        <v>1970</v>
      </c>
      <c r="F200" t="str">
        <f>IF(buildings!F200="","NA",buildings!F200)</f>
        <v>NA</v>
      </c>
      <c r="G200" t="str">
        <f>IF(buildings!G200="","NA",buildings!G200)</f>
        <v>NA</v>
      </c>
      <c r="H200" t="str">
        <f>IF(buildings!H200="","NA",buildings!H200)</f>
        <v>NA</v>
      </c>
      <c r="I200" t="str">
        <f>IF(buildings!I200="","NA",buildings!I200)</f>
        <v>NA</v>
      </c>
      <c r="J200">
        <f>IF(buildings!J200="","NA",buildings!J200)</f>
        <v>85</v>
      </c>
      <c r="K200" t="str">
        <f>IF(buildings!K200="","NA",buildings!K200)</f>
        <v>NA</v>
      </c>
      <c r="L200" t="str">
        <f>IF(buildings!L200="","NA",buildings!L200)</f>
        <v>NA</v>
      </c>
      <c r="M200">
        <f>IF(buildings!M200="","NA",buildings!M200)</f>
        <v>350</v>
      </c>
      <c r="N200" t="str">
        <f>IF(buildings!N200="","NA",buildings!N200)</f>
        <v>NA</v>
      </c>
      <c r="O200" t="str">
        <f>IF(buildings!O200="","NA",buildings!O200)</f>
        <v>NA</v>
      </c>
      <c r="P200" t="str">
        <f>IF(buildings!P200="","NA",buildings!P200)</f>
        <v>NA</v>
      </c>
      <c r="Q200" t="str">
        <f>IF(buildings!Q200="","NA",buildings!Q200)</f>
        <v>NA</v>
      </c>
      <c r="R200" t="str">
        <f>IF(buildings!R200="","NA",buildings!R200)</f>
        <v>NA</v>
      </c>
      <c r="S200" t="str">
        <f>IF(buildings!S200="","NA",buildings!S200)</f>
        <v>NA</v>
      </c>
      <c r="T200" t="str">
        <f>IF(buildings!T200="","NA",buildings!T200)</f>
        <v>NA</v>
      </c>
      <c r="U200" t="str">
        <f>IF(buildings!U200="","NA",buildings!U200)</f>
        <v>NA</v>
      </c>
      <c r="V200" t="str">
        <f>IF(buildings!V200="","NA",buildings!V200)</f>
        <v>NA</v>
      </c>
      <c r="W200" t="str">
        <f>IF(buildings!W200="","NA",buildings!W200)</f>
        <v>NA</v>
      </c>
      <c r="X200" t="str">
        <f>IF(buildings!X200="","NA",buildings!X200)</f>
        <v>NA</v>
      </c>
      <c r="Y200" t="str">
        <f>IF(buildings!Y200="","NA",buildings!Y200)</f>
        <v>NA</v>
      </c>
      <c r="Z200" t="str">
        <f>IF(buildings!Z200="","NA",buildings!Z200)</f>
        <v>NA</v>
      </c>
      <c r="AA200" t="str">
        <f>IF(buildings!AA200="","NA",buildings!AA200)</f>
        <v>NA</v>
      </c>
      <c r="AB200" t="str">
        <f>IF(buildings!AB200="","NA",buildings!AB200)</f>
        <v>NA</v>
      </c>
      <c r="AC200" t="str">
        <f>IF(buildings!AC200="","NA",buildings!AC200)</f>
        <v>NA</v>
      </c>
      <c r="AD200" t="str">
        <f>IF(buildings!AD200="","NA",buildings!AD200)</f>
        <v>NA</v>
      </c>
      <c r="AE200" t="str">
        <f>IF(buildings!AE200="","NA",buildings!AE200)</f>
        <v>NA</v>
      </c>
      <c r="AF200" t="str">
        <f>IF(buildings!AF200="","NA",buildings!AF200)</f>
        <v>NA</v>
      </c>
      <c r="AG200" t="str">
        <f>IF(buildings!AG200="","NA",buildings!AG200)</f>
        <v>NA</v>
      </c>
      <c r="AH200" t="str">
        <f>IF(buildings!AH200="","NA",buildings!AH200)</f>
        <v>NA</v>
      </c>
      <c r="AI200" t="str">
        <f>IF(buildings!AI200="","NA",buildings!AI200)</f>
        <v>NA</v>
      </c>
      <c r="AJ200" t="str">
        <f>IF(buildings!AJ200="","NA",buildings!AJ200)</f>
        <v>NA</v>
      </c>
      <c r="AK200" t="str">
        <f>IF(buildings!AK200="","NA",buildings!AK200)</f>
        <v>NA</v>
      </c>
      <c r="AL200" t="str">
        <f>IF(buildings!AL200="","NA",buildings!AL200)</f>
        <v>detached houses; chained houses; multi-dwelling houses (&lt;3 floors)</v>
      </c>
      <c r="AM200" t="str">
        <f>IF(buildings!AM200="","NA",buildings!AM200)</f>
        <v>NA</v>
      </c>
      <c r="AN200" t="str">
        <f>IF(buildings!AN200="","NA",buildings!AN200)</f>
        <v>residential</v>
      </c>
      <c r="AO200" t="str">
        <f>IF(buildings!AO200="","NA",buildings!AO200)</f>
        <v>SFH, MFH</v>
      </c>
      <c r="AP200" t="str">
        <f>IF(buildings!AP200="","NA",buildings!AP200)</f>
        <v>NULL</v>
      </c>
      <c r="AQ200" t="str">
        <f>IF(buildings!AQ200="","NA",buildings!AQ200)</f>
        <v>NA</v>
      </c>
      <c r="AR200" t="str">
        <f>IF(buildings!AR200="","NA",buildings!AR200)</f>
        <v>NA</v>
      </c>
      <c r="AS200" t="str">
        <f>IF(buildings!AS200="","NA",buildings!AS200)</f>
        <v>Bergsdal, Håvard; Brattebø, Helge; Bohne, Rolf A.; Müller, Daniel B.</v>
      </c>
      <c r="AT200">
        <f>IF(buildings!AT200="","NA",buildings!AT200)</f>
        <v>2007</v>
      </c>
      <c r="AU200" t="str">
        <f>IF(buildings!AU200="","NA",buildings!AU200)</f>
        <v>Dynamic material flow analysis for Norway's dwelling stock</v>
      </c>
      <c r="AV200" t="str">
        <f>IF(buildings!AV200="","NA",buildings!AV200)</f>
        <v>Building Research &amp; Information</v>
      </c>
      <c r="AW200" t="str">
        <f>IF(buildings!AW200="","NA",buildings!AW200)</f>
        <v>Copyright Elsevier</v>
      </c>
      <c r="AX200" t="str">
        <f>IF(buildings!AX200="","NA",buildings!AX200)</f>
        <v>10.1080/09613210701287588</v>
      </c>
      <c r="AY200" t="str">
        <f>IF(buildings!AY200="","NA",buildings!AY200)</f>
        <v>https://doi.org/10.1080/09613210701287588</v>
      </c>
      <c r="AZ200" t="str">
        <f>IF(buildings!AZ200="","NULL",buildings!AZ200)</f>
        <v>NULL</v>
      </c>
      <c r="BA200" t="str">
        <f>IF(buildings!BA200="","NULL",buildings!BA200)</f>
        <v>NULL</v>
      </c>
      <c r="BB200" t="str">
        <f>IF(buildings!BB200="","NULL",buildings!BB200)</f>
        <v>NULL</v>
      </c>
      <c r="BC200" t="str">
        <f>IF(buildings!BC200="","NULL",buildings!BC200)</f>
        <v>Table 2. Type-Age matrix for floor area constructed and material density of concrete and wood in vintage cohorts of the residential building stock. Study only reported concrete and wood.</v>
      </c>
      <c r="BD200" t="str">
        <f>IF(buildings!BD200="","NULL",buildings!BD200)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200" t="str">
        <f>IF(buildings!BE200="","NULL",buildings!BE200)</f>
        <v>Heeren and Fishman</v>
      </c>
      <c r="BF200" t="str">
        <f>IF(buildings!BF200="","NULL",buildings!BF200)</f>
        <v>Europe</v>
      </c>
      <c r="BG200" t="str">
        <f>IF(buildings!BG200="","NULL",buildings!BG200)</f>
        <v>Dfc</v>
      </c>
      <c r="BH200">
        <f>IF(buildings!BH200="","NULL",buildings!BH200)</f>
        <v>6896</v>
      </c>
      <c r="BI200">
        <f>IF(buildings!BI200="","NULL",buildings!BI200)</f>
        <v>5349.77</v>
      </c>
      <c r="BJ200">
        <f>IF(buildings!BJ200="","NULL",buildings!BJ200)</f>
        <v>5850.9247500000001</v>
      </c>
      <c r="BK200">
        <f>IF(buildings!BK200="","NULL",buildings!BK200)</f>
        <v>1.2000000500000001</v>
      </c>
      <c r="BL200">
        <f>IF(buildings!BL200="","NULL",buildings!BL200)</f>
        <v>14.19999975</v>
      </c>
      <c r="BM200">
        <f>IF(buildings!BM200="","NULL",buildings!BM200)</f>
        <v>304282</v>
      </c>
      <c r="BN200">
        <f>IF(buildings!BN200="","NULL",buildings!BN200)</f>
        <v>3610</v>
      </c>
      <c r="BO200" t="str">
        <f>IF(buildings!BO200="","NULL",buildings!BO200)</f>
        <v>NA</v>
      </c>
      <c r="BP200">
        <f>IF(buildings!BP200="","NULL",buildings!BP200)</f>
        <v>3877</v>
      </c>
      <c r="BQ200">
        <f>IF(buildings!BQ200="","NULL",buildings!BQ200)</f>
        <v>0.499</v>
      </c>
      <c r="BR200">
        <f>IF(buildings!BR200="","NULL",buildings!BR200)</f>
        <v>0.65400000000000003</v>
      </c>
      <c r="BS200">
        <f>IF(buildings!BS200="","NULL",buildings!BS200)</f>
        <v>10803</v>
      </c>
      <c r="BT200">
        <f>IF(buildings!BT200="","NULL",buildings!BT200)</f>
        <v>13333</v>
      </c>
      <c r="BU200" t="str">
        <f>IF(buildings!BU200="","NULL",buildings!BU200)</f>
        <v>NULL</v>
      </c>
      <c r="BV200" t="str">
        <f>IF(buildings!BV200="","NULL",buildings!BV200)</f>
        <v>NULL</v>
      </c>
      <c r="BW200" t="str">
        <f>IF(buildings!BW200="","NULL",buildings!BW200)</f>
        <v>R32EFTA</v>
      </c>
      <c r="BX200" t="str">
        <f>IF(buildings!BX200="","NULL",buildings!BX200)</f>
        <v>R5.2OECD</v>
      </c>
      <c r="BY200" t="str">
        <f>IF(buildings!BY200="","NULL",buildings!BY200)</f>
        <v>R_SFH_unspecified</v>
      </c>
      <c r="BZ200" t="str">
        <f>IF(buildings!BZ200="","NULL",buildings!BZ200)</f>
        <v>RC_unspecified</v>
      </c>
      <c r="CA200" t="str">
        <f>IF(buildings!CA200="","NULL",buildings!CA200)</f>
        <v>Standard</v>
      </c>
      <c r="CB200" t="str">
        <f>IF(buildings!CB200="","NULL",buildings!CB200)</f>
        <v>modeled/hypothetical/regulations</v>
      </c>
      <c r="CC200" t="str">
        <f>IF(buildings!CC200="","NULL",buildings!CC200)</f>
        <v>RS</v>
      </c>
      <c r="CD200" t="str">
        <f>IF(buildings!CD200="","NULL",buildings!CD200)</f>
        <v>C</v>
      </c>
      <c r="CE200" t="str">
        <f>IF(buildings!CE200="","NULL",buildings!CE200)</f>
        <v>OECD_EFTA</v>
      </c>
    </row>
    <row r="201" spans="1:83">
      <c r="A201">
        <f>IF(buildings!A201="","NA",buildings!A201)</f>
        <v>199</v>
      </c>
      <c r="B201" t="str">
        <f>IF(buildings!B201="","NA",buildings!B201)</f>
        <v>Norway</v>
      </c>
      <c r="C201" t="str">
        <f>IF(buildings!C201="","NA",buildings!C201)</f>
        <v>NA</v>
      </c>
      <c r="D201">
        <f>IF(buildings!D201="","NA",buildings!D201)</f>
        <v>1971</v>
      </c>
      <c r="E201">
        <f>IF(buildings!E201="","NA",buildings!E201)</f>
        <v>1980</v>
      </c>
      <c r="F201" t="str">
        <f>IF(buildings!F201="","NA",buildings!F201)</f>
        <v>NA</v>
      </c>
      <c r="G201" t="str">
        <f>IF(buildings!G201="","NA",buildings!G201)</f>
        <v>NA</v>
      </c>
      <c r="H201" t="str">
        <f>IF(buildings!H201="","NA",buildings!H201)</f>
        <v>NA</v>
      </c>
      <c r="I201" t="str">
        <f>IF(buildings!I201="","NA",buildings!I201)</f>
        <v>NA</v>
      </c>
      <c r="J201">
        <f>IF(buildings!J201="","NA",buildings!J201)</f>
        <v>82</v>
      </c>
      <c r="K201" t="str">
        <f>IF(buildings!K201="","NA",buildings!K201)</f>
        <v>NA</v>
      </c>
      <c r="L201" t="str">
        <f>IF(buildings!L201="","NA",buildings!L201)</f>
        <v>NA</v>
      </c>
      <c r="M201">
        <f>IF(buildings!M201="","NA",buildings!M201)</f>
        <v>450</v>
      </c>
      <c r="N201" t="str">
        <f>IF(buildings!N201="","NA",buildings!N201)</f>
        <v>NA</v>
      </c>
      <c r="O201" t="str">
        <f>IF(buildings!O201="","NA",buildings!O201)</f>
        <v>NA</v>
      </c>
      <c r="P201" t="str">
        <f>IF(buildings!P201="","NA",buildings!P201)</f>
        <v>NA</v>
      </c>
      <c r="Q201" t="str">
        <f>IF(buildings!Q201="","NA",buildings!Q201)</f>
        <v>NA</v>
      </c>
      <c r="R201" t="str">
        <f>IF(buildings!R201="","NA",buildings!R201)</f>
        <v>NA</v>
      </c>
      <c r="S201" t="str">
        <f>IF(buildings!S201="","NA",buildings!S201)</f>
        <v>NA</v>
      </c>
      <c r="T201" t="str">
        <f>IF(buildings!T201="","NA",buildings!T201)</f>
        <v>NA</v>
      </c>
      <c r="U201" t="str">
        <f>IF(buildings!U201="","NA",buildings!U201)</f>
        <v>NA</v>
      </c>
      <c r="V201" t="str">
        <f>IF(buildings!V201="","NA",buildings!V201)</f>
        <v>NA</v>
      </c>
      <c r="W201" t="str">
        <f>IF(buildings!W201="","NA",buildings!W201)</f>
        <v>NA</v>
      </c>
      <c r="X201" t="str">
        <f>IF(buildings!X201="","NA",buildings!X201)</f>
        <v>NA</v>
      </c>
      <c r="Y201" t="str">
        <f>IF(buildings!Y201="","NA",buildings!Y201)</f>
        <v>NA</v>
      </c>
      <c r="Z201" t="str">
        <f>IF(buildings!Z201="","NA",buildings!Z201)</f>
        <v>NA</v>
      </c>
      <c r="AA201" t="str">
        <f>IF(buildings!AA201="","NA",buildings!AA201)</f>
        <v>NA</v>
      </c>
      <c r="AB201" t="str">
        <f>IF(buildings!AB201="","NA",buildings!AB201)</f>
        <v>NA</v>
      </c>
      <c r="AC201" t="str">
        <f>IF(buildings!AC201="","NA",buildings!AC201)</f>
        <v>NA</v>
      </c>
      <c r="AD201" t="str">
        <f>IF(buildings!AD201="","NA",buildings!AD201)</f>
        <v>NA</v>
      </c>
      <c r="AE201" t="str">
        <f>IF(buildings!AE201="","NA",buildings!AE201)</f>
        <v>NA</v>
      </c>
      <c r="AF201" t="str">
        <f>IF(buildings!AF201="","NA",buildings!AF201)</f>
        <v>NA</v>
      </c>
      <c r="AG201" t="str">
        <f>IF(buildings!AG201="","NA",buildings!AG201)</f>
        <v>NA</v>
      </c>
      <c r="AH201" t="str">
        <f>IF(buildings!AH201="","NA",buildings!AH201)</f>
        <v>NA</v>
      </c>
      <c r="AI201" t="str">
        <f>IF(buildings!AI201="","NA",buildings!AI201)</f>
        <v>NA</v>
      </c>
      <c r="AJ201" t="str">
        <f>IF(buildings!AJ201="","NA",buildings!AJ201)</f>
        <v>NA</v>
      </c>
      <c r="AK201" t="str">
        <f>IF(buildings!AK201="","NA",buildings!AK201)</f>
        <v>NA</v>
      </c>
      <c r="AL201" t="str">
        <f>IF(buildings!AL201="","NA",buildings!AL201)</f>
        <v>detached houses; chained houses; multi-dwelling houses (&lt;3 floors)</v>
      </c>
      <c r="AM201" t="str">
        <f>IF(buildings!AM201="","NA",buildings!AM201)</f>
        <v>NA</v>
      </c>
      <c r="AN201" t="str">
        <f>IF(buildings!AN201="","NA",buildings!AN201)</f>
        <v>residential</v>
      </c>
      <c r="AO201" t="str">
        <f>IF(buildings!AO201="","NA",buildings!AO201)</f>
        <v>SFH, MFH</v>
      </c>
      <c r="AP201" t="str">
        <f>IF(buildings!AP201="","NA",buildings!AP201)</f>
        <v>NULL</v>
      </c>
      <c r="AQ201" t="str">
        <f>IF(buildings!AQ201="","NA",buildings!AQ201)</f>
        <v>NA</v>
      </c>
      <c r="AR201" t="str">
        <f>IF(buildings!AR201="","NA",buildings!AR201)</f>
        <v>NA</v>
      </c>
      <c r="AS201" t="str">
        <f>IF(buildings!AS201="","NA",buildings!AS201)</f>
        <v>Bergsdal, Håvard; Brattebø, Helge; Bohne, Rolf A.; Müller, Daniel B.</v>
      </c>
      <c r="AT201">
        <f>IF(buildings!AT201="","NA",buildings!AT201)</f>
        <v>2007</v>
      </c>
      <c r="AU201" t="str">
        <f>IF(buildings!AU201="","NA",buildings!AU201)</f>
        <v>Dynamic material flow analysis for Norway's dwelling stock</v>
      </c>
      <c r="AV201" t="str">
        <f>IF(buildings!AV201="","NA",buildings!AV201)</f>
        <v>Building Research &amp; Information</v>
      </c>
      <c r="AW201" t="str">
        <f>IF(buildings!AW201="","NA",buildings!AW201)</f>
        <v>Copyright Elsevier</v>
      </c>
      <c r="AX201" t="str">
        <f>IF(buildings!AX201="","NA",buildings!AX201)</f>
        <v>10.1080/09613210701287588</v>
      </c>
      <c r="AY201" t="str">
        <f>IF(buildings!AY201="","NA",buildings!AY201)</f>
        <v>https://doi.org/10.1080/09613210701287588</v>
      </c>
      <c r="AZ201" t="str">
        <f>IF(buildings!AZ201="","NULL",buildings!AZ201)</f>
        <v>NULL</v>
      </c>
      <c r="BA201" t="str">
        <f>IF(buildings!BA201="","NULL",buildings!BA201)</f>
        <v>NULL</v>
      </c>
      <c r="BB201" t="str">
        <f>IF(buildings!BB201="","NULL",buildings!BB201)</f>
        <v>NULL</v>
      </c>
      <c r="BC201" t="str">
        <f>IF(buildings!BC201="","NULL",buildings!BC201)</f>
        <v>Table 2. Type-Age matrix for floor area constructed and material density of concrete and wood in vintage cohorts of the residential building stock. Study only reported concrete and wood.</v>
      </c>
      <c r="BD201" t="str">
        <f>IF(buildings!BD201="","NULL",buildings!BD201)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201" t="str">
        <f>IF(buildings!BE201="","NULL",buildings!BE201)</f>
        <v>Heeren and Fishman</v>
      </c>
      <c r="BF201" t="str">
        <f>IF(buildings!BF201="","NULL",buildings!BF201)</f>
        <v>Europe</v>
      </c>
      <c r="BG201" t="str">
        <f>IF(buildings!BG201="","NULL",buildings!BG201)</f>
        <v>Dfc</v>
      </c>
      <c r="BH201">
        <f>IF(buildings!BH201="","NULL",buildings!BH201)</f>
        <v>6896</v>
      </c>
      <c r="BI201">
        <f>IF(buildings!BI201="","NULL",buildings!BI201)</f>
        <v>5643.3597499999996</v>
      </c>
      <c r="BJ201">
        <f>IF(buildings!BJ201="","NULL",buildings!BJ201)</f>
        <v>6014.7172499999997</v>
      </c>
      <c r="BK201">
        <f>IF(buildings!BK201="","NULL",buildings!BK201)</f>
        <v>5.2024997500000003</v>
      </c>
      <c r="BL201">
        <f>IF(buildings!BL201="","NULL",buildings!BL201)</f>
        <v>8.5</v>
      </c>
      <c r="BM201">
        <f>IF(buildings!BM201="","NULL",buildings!BM201)</f>
        <v>304282</v>
      </c>
      <c r="BN201">
        <f>IF(buildings!BN201="","NULL",buildings!BN201)</f>
        <v>3903</v>
      </c>
      <c r="BO201" t="str">
        <f>IF(buildings!BO201="","NULL",buildings!BO201)</f>
        <v>NA</v>
      </c>
      <c r="BP201">
        <f>IF(buildings!BP201="","NULL",buildings!BP201)</f>
        <v>4086</v>
      </c>
      <c r="BQ201">
        <f>IF(buildings!BQ201="","NULL",buildings!BQ201)</f>
        <v>0.65400000000000003</v>
      </c>
      <c r="BR201">
        <f>IF(buildings!BR201="","NULL",buildings!BR201)</f>
        <v>0.70499999999999996</v>
      </c>
      <c r="BS201">
        <f>IF(buildings!BS201="","NULL",buildings!BS201)</f>
        <v>14678</v>
      </c>
      <c r="BT201">
        <f>IF(buildings!BT201="","NULL",buildings!BT201)</f>
        <v>27206</v>
      </c>
      <c r="BU201" t="str">
        <f>IF(buildings!BU201="","NULL",buildings!BU201)</f>
        <v>NULL</v>
      </c>
      <c r="BV201" t="str">
        <f>IF(buildings!BV201="","NULL",buildings!BV201)</f>
        <v>NULL</v>
      </c>
      <c r="BW201" t="str">
        <f>IF(buildings!BW201="","NULL",buildings!BW201)</f>
        <v>R32EFTA</v>
      </c>
      <c r="BX201" t="str">
        <f>IF(buildings!BX201="","NULL",buildings!BX201)</f>
        <v>R5.2OECD</v>
      </c>
      <c r="BY201" t="str">
        <f>IF(buildings!BY201="","NULL",buildings!BY201)</f>
        <v>R_SFH_unspecified</v>
      </c>
      <c r="BZ201" t="str">
        <f>IF(buildings!BZ201="","NULL",buildings!BZ201)</f>
        <v>RC_unspecified</v>
      </c>
      <c r="CA201" t="str">
        <f>IF(buildings!CA201="","NULL",buildings!CA201)</f>
        <v>Standard</v>
      </c>
      <c r="CB201" t="str">
        <f>IF(buildings!CB201="","NULL",buildings!CB201)</f>
        <v>modeled/hypothetical/regulations</v>
      </c>
      <c r="CC201" t="str">
        <f>IF(buildings!CC201="","NULL",buildings!CC201)</f>
        <v>RS</v>
      </c>
      <c r="CD201" t="str">
        <f>IF(buildings!CD201="","NULL",buildings!CD201)</f>
        <v>C</v>
      </c>
      <c r="CE201" t="str">
        <f>IF(buildings!CE201="","NULL",buildings!CE201)</f>
        <v>OECD_EFTA</v>
      </c>
    </row>
    <row r="202" spans="1:83">
      <c r="A202">
        <f>IF(buildings!A202="","NA",buildings!A202)</f>
        <v>200</v>
      </c>
      <c r="B202" t="str">
        <f>IF(buildings!B202="","NA",buildings!B202)</f>
        <v>Norway</v>
      </c>
      <c r="C202" t="str">
        <f>IF(buildings!C202="","NA",buildings!C202)</f>
        <v>NA</v>
      </c>
      <c r="D202">
        <f>IF(buildings!D202="","NA",buildings!D202)</f>
        <v>1981</v>
      </c>
      <c r="E202">
        <f>IF(buildings!E202="","NA",buildings!E202)</f>
        <v>1990</v>
      </c>
      <c r="F202" t="str">
        <f>IF(buildings!F202="","NA",buildings!F202)</f>
        <v>NA</v>
      </c>
      <c r="G202" t="str">
        <f>IF(buildings!G202="","NA",buildings!G202)</f>
        <v>NA</v>
      </c>
      <c r="H202" t="str">
        <f>IF(buildings!H202="","NA",buildings!H202)</f>
        <v>NA</v>
      </c>
      <c r="I202" t="str">
        <f>IF(buildings!I202="","NA",buildings!I202)</f>
        <v>NA</v>
      </c>
      <c r="J202">
        <f>IF(buildings!J202="","NA",buildings!J202)</f>
        <v>80</v>
      </c>
      <c r="K202" t="str">
        <f>IF(buildings!K202="","NA",buildings!K202)</f>
        <v>NA</v>
      </c>
      <c r="L202" t="str">
        <f>IF(buildings!L202="","NA",buildings!L202)</f>
        <v>NA</v>
      </c>
      <c r="M202">
        <f>IF(buildings!M202="","NA",buildings!M202)</f>
        <v>500</v>
      </c>
      <c r="N202" t="str">
        <f>IF(buildings!N202="","NA",buildings!N202)</f>
        <v>NA</v>
      </c>
      <c r="O202" t="str">
        <f>IF(buildings!O202="","NA",buildings!O202)</f>
        <v>NA</v>
      </c>
      <c r="P202" t="str">
        <f>IF(buildings!P202="","NA",buildings!P202)</f>
        <v>NA</v>
      </c>
      <c r="Q202" t="str">
        <f>IF(buildings!Q202="","NA",buildings!Q202)</f>
        <v>NA</v>
      </c>
      <c r="R202" t="str">
        <f>IF(buildings!R202="","NA",buildings!R202)</f>
        <v>NA</v>
      </c>
      <c r="S202" t="str">
        <f>IF(buildings!S202="","NA",buildings!S202)</f>
        <v>NA</v>
      </c>
      <c r="T202" t="str">
        <f>IF(buildings!T202="","NA",buildings!T202)</f>
        <v>NA</v>
      </c>
      <c r="U202" t="str">
        <f>IF(buildings!U202="","NA",buildings!U202)</f>
        <v>NA</v>
      </c>
      <c r="V202" t="str">
        <f>IF(buildings!V202="","NA",buildings!V202)</f>
        <v>NA</v>
      </c>
      <c r="W202" t="str">
        <f>IF(buildings!W202="","NA",buildings!W202)</f>
        <v>NA</v>
      </c>
      <c r="X202" t="str">
        <f>IF(buildings!X202="","NA",buildings!X202)</f>
        <v>NA</v>
      </c>
      <c r="Y202" t="str">
        <f>IF(buildings!Y202="","NA",buildings!Y202)</f>
        <v>NA</v>
      </c>
      <c r="Z202" t="str">
        <f>IF(buildings!Z202="","NA",buildings!Z202)</f>
        <v>NA</v>
      </c>
      <c r="AA202" t="str">
        <f>IF(buildings!AA202="","NA",buildings!AA202)</f>
        <v>NA</v>
      </c>
      <c r="AB202" t="str">
        <f>IF(buildings!AB202="","NA",buildings!AB202)</f>
        <v>NA</v>
      </c>
      <c r="AC202" t="str">
        <f>IF(buildings!AC202="","NA",buildings!AC202)</f>
        <v>NA</v>
      </c>
      <c r="AD202" t="str">
        <f>IF(buildings!AD202="","NA",buildings!AD202)</f>
        <v>NA</v>
      </c>
      <c r="AE202" t="str">
        <f>IF(buildings!AE202="","NA",buildings!AE202)</f>
        <v>NA</v>
      </c>
      <c r="AF202" t="str">
        <f>IF(buildings!AF202="","NA",buildings!AF202)</f>
        <v>NA</v>
      </c>
      <c r="AG202" t="str">
        <f>IF(buildings!AG202="","NA",buildings!AG202)</f>
        <v>NA</v>
      </c>
      <c r="AH202" t="str">
        <f>IF(buildings!AH202="","NA",buildings!AH202)</f>
        <v>NA</v>
      </c>
      <c r="AI202" t="str">
        <f>IF(buildings!AI202="","NA",buildings!AI202)</f>
        <v>NA</v>
      </c>
      <c r="AJ202" t="str">
        <f>IF(buildings!AJ202="","NA",buildings!AJ202)</f>
        <v>NA</v>
      </c>
      <c r="AK202" t="str">
        <f>IF(buildings!AK202="","NA",buildings!AK202)</f>
        <v>NA</v>
      </c>
      <c r="AL202" t="str">
        <f>IF(buildings!AL202="","NA",buildings!AL202)</f>
        <v>detached houses; chained houses; multi-dwelling houses (&lt;3 floors)</v>
      </c>
      <c r="AM202" t="str">
        <f>IF(buildings!AM202="","NA",buildings!AM202)</f>
        <v>NA</v>
      </c>
      <c r="AN202" t="str">
        <f>IF(buildings!AN202="","NA",buildings!AN202)</f>
        <v>residential</v>
      </c>
      <c r="AO202" t="str">
        <f>IF(buildings!AO202="","NA",buildings!AO202)</f>
        <v>SFH, MFH</v>
      </c>
      <c r="AP202" t="str">
        <f>IF(buildings!AP202="","NA",buildings!AP202)</f>
        <v>NULL</v>
      </c>
      <c r="AQ202" t="str">
        <f>IF(buildings!AQ202="","NA",buildings!AQ202)</f>
        <v>NA</v>
      </c>
      <c r="AR202" t="str">
        <f>IF(buildings!AR202="","NA",buildings!AR202)</f>
        <v>NA</v>
      </c>
      <c r="AS202" t="str">
        <f>IF(buildings!AS202="","NA",buildings!AS202)</f>
        <v>Bergsdal, Håvard; Brattebø, Helge; Bohne, Rolf A.; Müller, Daniel B.</v>
      </c>
      <c r="AT202">
        <f>IF(buildings!AT202="","NA",buildings!AT202)</f>
        <v>2007</v>
      </c>
      <c r="AU202" t="str">
        <f>IF(buildings!AU202="","NA",buildings!AU202)</f>
        <v>Dynamic material flow analysis for Norway's dwelling stock</v>
      </c>
      <c r="AV202" t="str">
        <f>IF(buildings!AV202="","NA",buildings!AV202)</f>
        <v>Building Research &amp; Information</v>
      </c>
      <c r="AW202" t="str">
        <f>IF(buildings!AW202="","NA",buildings!AW202)</f>
        <v>Copyright Elsevier</v>
      </c>
      <c r="AX202" t="str">
        <f>IF(buildings!AX202="","NA",buildings!AX202)</f>
        <v>10.1080/09613210701287588</v>
      </c>
      <c r="AY202" t="str">
        <f>IF(buildings!AY202="","NA",buildings!AY202)</f>
        <v>https://doi.org/10.1080/09613210701287588</v>
      </c>
      <c r="AZ202" t="str">
        <f>IF(buildings!AZ202="","NULL",buildings!AZ202)</f>
        <v>NULL</v>
      </c>
      <c r="BA202" t="str">
        <f>IF(buildings!BA202="","NULL",buildings!BA202)</f>
        <v>NULL</v>
      </c>
      <c r="BB202" t="str">
        <f>IF(buildings!BB202="","NULL",buildings!BB202)</f>
        <v>NULL</v>
      </c>
      <c r="BC202" t="str">
        <f>IF(buildings!BC202="","NULL",buildings!BC202)</f>
        <v>Table 2. Type-Age matrix for floor area constructed and material density of concrete and wood in vintage cohorts of the residential building stock. Study only reported concrete and wood.</v>
      </c>
      <c r="BD202" t="str">
        <f>IF(buildings!BD202="","NULL",buildings!BD202)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202" t="str">
        <f>IF(buildings!BE202="","NULL",buildings!BE202)</f>
        <v>Heeren and Fishman</v>
      </c>
      <c r="BF202" t="str">
        <f>IF(buildings!BF202="","NULL",buildings!BF202)</f>
        <v>Europe</v>
      </c>
      <c r="BG202" t="str">
        <f>IF(buildings!BG202="","NULL",buildings!BG202)</f>
        <v>Dfc</v>
      </c>
      <c r="BH202">
        <f>IF(buildings!BH202="","NULL",buildings!BH202)</f>
        <v>6896</v>
      </c>
      <c r="BI202">
        <f>IF(buildings!BI202="","NULL",buildings!BI202)</f>
        <v>6188.1347500000002</v>
      </c>
      <c r="BJ202">
        <f>IF(buildings!BJ202="","NULL",buildings!BJ202)</f>
        <v>5392.6025</v>
      </c>
      <c r="BK202">
        <f>IF(buildings!BK202="","NULL",buildings!BK202)</f>
        <v>2.1400001</v>
      </c>
      <c r="BL202">
        <f>IF(buildings!BL202="","NULL",buildings!BL202)</f>
        <v>5.58</v>
      </c>
      <c r="BM202">
        <f>IF(buildings!BM202="","NULL",buildings!BM202)</f>
        <v>304282</v>
      </c>
      <c r="BN202">
        <f>IF(buildings!BN202="","NULL",buildings!BN202)</f>
        <v>4100</v>
      </c>
      <c r="BO202" t="str">
        <f>IF(buildings!BO202="","NULL",buildings!BO202)</f>
        <v>NA</v>
      </c>
      <c r="BP202">
        <f>IF(buildings!BP202="","NULL",buildings!BP202)</f>
        <v>4242</v>
      </c>
      <c r="BQ202">
        <f>IF(buildings!BQ202="","NULL",buildings!BQ202)</f>
        <v>0.70499999999999996</v>
      </c>
      <c r="BR202">
        <f>IF(buildings!BR202="","NULL",buildings!BR202)</f>
        <v>0.72</v>
      </c>
      <c r="BS202">
        <f>IF(buildings!BS202="","NULL",buildings!BS202)</f>
        <v>26957</v>
      </c>
      <c r="BT202">
        <f>IF(buildings!BT202="","NULL",buildings!BT202)</f>
        <v>30319</v>
      </c>
      <c r="BU202" t="str">
        <f>IF(buildings!BU202="","NULL",buildings!BU202)</f>
        <v>NULL</v>
      </c>
      <c r="BV202" t="str">
        <f>IF(buildings!BV202="","NULL",buildings!BV202)</f>
        <v>NULL</v>
      </c>
      <c r="BW202" t="str">
        <f>IF(buildings!BW202="","NULL",buildings!BW202)</f>
        <v>R32EFTA</v>
      </c>
      <c r="BX202" t="str">
        <f>IF(buildings!BX202="","NULL",buildings!BX202)</f>
        <v>R5.2OECD</v>
      </c>
      <c r="BY202" t="str">
        <f>IF(buildings!BY202="","NULL",buildings!BY202)</f>
        <v>R_SFH_unspecified</v>
      </c>
      <c r="BZ202" t="str">
        <f>IF(buildings!BZ202="","NULL",buildings!BZ202)</f>
        <v>RC_unspecified</v>
      </c>
      <c r="CA202" t="str">
        <f>IF(buildings!CA202="","NULL",buildings!CA202)</f>
        <v>Standard</v>
      </c>
      <c r="CB202" t="str">
        <f>IF(buildings!CB202="","NULL",buildings!CB202)</f>
        <v>modeled/hypothetical/regulations</v>
      </c>
      <c r="CC202" t="str">
        <f>IF(buildings!CC202="","NULL",buildings!CC202)</f>
        <v>RS</v>
      </c>
      <c r="CD202" t="str">
        <f>IF(buildings!CD202="","NULL",buildings!CD202)</f>
        <v>C</v>
      </c>
      <c r="CE202" t="str">
        <f>IF(buildings!CE202="","NULL",buildings!CE202)</f>
        <v>OECD_EFTA</v>
      </c>
    </row>
    <row r="203" spans="1:83">
      <c r="A203">
        <f>IF(buildings!A203="","NA",buildings!A203)</f>
        <v>201</v>
      </c>
      <c r="B203" t="str">
        <f>IF(buildings!B203="","NA",buildings!B203)</f>
        <v>Norway</v>
      </c>
      <c r="C203" t="str">
        <f>IF(buildings!C203="","NA",buildings!C203)</f>
        <v>NA</v>
      </c>
      <c r="D203">
        <f>IF(buildings!D203="","NA",buildings!D203)</f>
        <v>1991</v>
      </c>
      <c r="E203">
        <f>IF(buildings!E203="","NA",buildings!E203)</f>
        <v>2001</v>
      </c>
      <c r="F203" t="str">
        <f>IF(buildings!F203="","NA",buildings!F203)</f>
        <v>NA</v>
      </c>
      <c r="G203" t="str">
        <f>IF(buildings!G203="","NA",buildings!G203)</f>
        <v>NA</v>
      </c>
      <c r="H203" t="str">
        <f>IF(buildings!H203="","NA",buildings!H203)</f>
        <v>NA</v>
      </c>
      <c r="I203" t="str">
        <f>IF(buildings!I203="","NA",buildings!I203)</f>
        <v>NA</v>
      </c>
      <c r="J203">
        <f>IF(buildings!J203="","NA",buildings!J203)</f>
        <v>80</v>
      </c>
      <c r="K203" t="str">
        <f>IF(buildings!K203="","NA",buildings!K203)</f>
        <v>NA</v>
      </c>
      <c r="L203" t="str">
        <f>IF(buildings!L203="","NA",buildings!L203)</f>
        <v>NA</v>
      </c>
      <c r="M203">
        <f>IF(buildings!M203="","NA",buildings!M203)</f>
        <v>521</v>
      </c>
      <c r="N203" t="str">
        <f>IF(buildings!N203="","NA",buildings!N203)</f>
        <v>NA</v>
      </c>
      <c r="O203" t="str">
        <f>IF(buildings!O203="","NA",buildings!O203)</f>
        <v>NA</v>
      </c>
      <c r="P203" t="str">
        <f>IF(buildings!P203="","NA",buildings!P203)</f>
        <v>NA</v>
      </c>
      <c r="Q203" t="str">
        <f>IF(buildings!Q203="","NA",buildings!Q203)</f>
        <v>NA</v>
      </c>
      <c r="R203" t="str">
        <f>IF(buildings!R203="","NA",buildings!R203)</f>
        <v>NA</v>
      </c>
      <c r="S203" t="str">
        <f>IF(buildings!S203="","NA",buildings!S203)</f>
        <v>NA</v>
      </c>
      <c r="T203" t="str">
        <f>IF(buildings!T203="","NA",buildings!T203)</f>
        <v>NA</v>
      </c>
      <c r="U203" t="str">
        <f>IF(buildings!U203="","NA",buildings!U203)</f>
        <v>NA</v>
      </c>
      <c r="V203" t="str">
        <f>IF(buildings!V203="","NA",buildings!V203)</f>
        <v>NA</v>
      </c>
      <c r="W203" t="str">
        <f>IF(buildings!W203="","NA",buildings!W203)</f>
        <v>NA</v>
      </c>
      <c r="X203" t="str">
        <f>IF(buildings!X203="","NA",buildings!X203)</f>
        <v>NA</v>
      </c>
      <c r="Y203" t="str">
        <f>IF(buildings!Y203="","NA",buildings!Y203)</f>
        <v>NA</v>
      </c>
      <c r="Z203" t="str">
        <f>IF(buildings!Z203="","NA",buildings!Z203)</f>
        <v>NA</v>
      </c>
      <c r="AA203" t="str">
        <f>IF(buildings!AA203="","NA",buildings!AA203)</f>
        <v>NA</v>
      </c>
      <c r="AB203" t="str">
        <f>IF(buildings!AB203="","NA",buildings!AB203)</f>
        <v>NA</v>
      </c>
      <c r="AC203" t="str">
        <f>IF(buildings!AC203="","NA",buildings!AC203)</f>
        <v>NA</v>
      </c>
      <c r="AD203" t="str">
        <f>IF(buildings!AD203="","NA",buildings!AD203)</f>
        <v>NA</v>
      </c>
      <c r="AE203" t="str">
        <f>IF(buildings!AE203="","NA",buildings!AE203)</f>
        <v>NA</v>
      </c>
      <c r="AF203" t="str">
        <f>IF(buildings!AF203="","NA",buildings!AF203)</f>
        <v>NA</v>
      </c>
      <c r="AG203" t="str">
        <f>IF(buildings!AG203="","NA",buildings!AG203)</f>
        <v>NA</v>
      </c>
      <c r="AH203" t="str">
        <f>IF(buildings!AH203="","NA",buildings!AH203)</f>
        <v>NA</v>
      </c>
      <c r="AI203" t="str">
        <f>IF(buildings!AI203="","NA",buildings!AI203)</f>
        <v>NA</v>
      </c>
      <c r="AJ203" t="str">
        <f>IF(buildings!AJ203="","NA",buildings!AJ203)</f>
        <v>NA</v>
      </c>
      <c r="AK203" t="str">
        <f>IF(buildings!AK203="","NA",buildings!AK203)</f>
        <v>NA</v>
      </c>
      <c r="AL203" t="str">
        <f>IF(buildings!AL203="","NA",buildings!AL203)</f>
        <v>detached houses</v>
      </c>
      <c r="AM203" t="str">
        <f>IF(buildings!AM203="","NA",buildings!AM203)</f>
        <v>NA</v>
      </c>
      <c r="AN203" t="str">
        <f>IF(buildings!AN203="","NA",buildings!AN203)</f>
        <v>residential</v>
      </c>
      <c r="AO203" t="str">
        <f>IF(buildings!AO203="","NA",buildings!AO203)</f>
        <v>SFH</v>
      </c>
      <c r="AP203" t="str">
        <f>IF(buildings!AP203="","NA",buildings!AP203)</f>
        <v>NULL</v>
      </c>
      <c r="AQ203" t="str">
        <f>IF(buildings!AQ203="","NA",buildings!AQ203)</f>
        <v>NA</v>
      </c>
      <c r="AR203" t="str">
        <f>IF(buildings!AR203="","NA",buildings!AR203)</f>
        <v>NA</v>
      </c>
      <c r="AS203" t="str">
        <f>IF(buildings!AS203="","NA",buildings!AS203)</f>
        <v>Bergsdal, Håvard; Brattebø, Helge; Bohne, Rolf A.; Müller, Daniel B.</v>
      </c>
      <c r="AT203">
        <f>IF(buildings!AT203="","NA",buildings!AT203)</f>
        <v>2007</v>
      </c>
      <c r="AU203" t="str">
        <f>IF(buildings!AU203="","NA",buildings!AU203)</f>
        <v>Dynamic material flow analysis for Norway's dwelling stock</v>
      </c>
      <c r="AV203" t="str">
        <f>IF(buildings!AV203="","NA",buildings!AV203)</f>
        <v>Building Research &amp; Information</v>
      </c>
      <c r="AW203" t="str">
        <f>IF(buildings!AW203="","NA",buildings!AW203)</f>
        <v>Copyright Elsevier</v>
      </c>
      <c r="AX203" t="str">
        <f>IF(buildings!AX203="","NA",buildings!AX203)</f>
        <v>10.1080/09613210701287588</v>
      </c>
      <c r="AY203" t="str">
        <f>IF(buildings!AY203="","NA",buildings!AY203)</f>
        <v>https://doi.org/10.1080/09613210701287588</v>
      </c>
      <c r="AZ203" t="str">
        <f>IF(buildings!AZ203="","NULL",buildings!AZ203)</f>
        <v>NULL</v>
      </c>
      <c r="BA203" t="str">
        <f>IF(buildings!BA203="","NULL",buildings!BA203)</f>
        <v>NULL</v>
      </c>
      <c r="BB203" t="str">
        <f>IF(buildings!BB203="","NULL",buildings!BB203)</f>
        <v>NULL</v>
      </c>
      <c r="BC203" t="str">
        <f>IF(buildings!BC203="","NULL",buildings!BC203)</f>
        <v>Table 2. Type-Age matrix for floor area constructed and material density of concrete and wood in vintage cohorts of the residential building stock. Study only reported concrete and wood.</v>
      </c>
      <c r="BD203" t="str">
        <f>IF(buildings!BD203="","NULL",buildings!BD203)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v>
      </c>
      <c r="BE203" t="str">
        <f>IF(buildings!BE203="","NULL",buildings!BE203)</f>
        <v>Heeren and Fishman</v>
      </c>
      <c r="BF203" t="str">
        <f>IF(buildings!BF203="","NULL",buildings!BF203)</f>
        <v>Europe</v>
      </c>
      <c r="BG203" t="str">
        <f>IF(buildings!BG203="","NULL",buildings!BG203)</f>
        <v>Dfc</v>
      </c>
      <c r="BH203">
        <f>IF(buildings!BH203="","NULL",buildings!BH203)</f>
        <v>6896</v>
      </c>
      <c r="BI203">
        <f>IF(buildings!BI203="","NULL",buildings!BI203)</f>
        <v>5625.6722499999996</v>
      </c>
      <c r="BJ203">
        <f>IF(buildings!BJ203="","NULL",buildings!BJ203)</f>
        <v>5886.17</v>
      </c>
      <c r="BK203">
        <f>IF(buildings!BK203="","NULL",buildings!BK203)</f>
        <v>16.6875</v>
      </c>
      <c r="BL203">
        <f>IF(buildings!BL203="","NULL",buildings!BL203)</f>
        <v>6.4299997500000003</v>
      </c>
      <c r="BM203">
        <f>IF(buildings!BM203="","NULL",buildings!BM203)</f>
        <v>304282</v>
      </c>
      <c r="BN203">
        <f>IF(buildings!BN203="","NULL",buildings!BN203)</f>
        <v>4262</v>
      </c>
      <c r="BO203" t="str">
        <f>IF(buildings!BO203="","NULL",buildings!BO203)</f>
        <v>NA</v>
      </c>
      <c r="BP203">
        <f>IF(buildings!BP203="","NULL",buildings!BP203)</f>
        <v>4514</v>
      </c>
      <c r="BQ203">
        <f>IF(buildings!BQ203="","NULL",buildings!BQ203)</f>
        <v>0.72</v>
      </c>
      <c r="BR203">
        <f>IF(buildings!BR203="","NULL",buildings!BR203)</f>
        <v>0.76</v>
      </c>
      <c r="BS203">
        <f>IF(buildings!BS203="","NULL",buildings!BS203)</f>
        <v>27754</v>
      </c>
      <c r="BT203">
        <f>IF(buildings!BT203="","NULL",buildings!BT203)</f>
        <v>54330</v>
      </c>
      <c r="BU203" t="str">
        <f>IF(buildings!BU203="","NULL",buildings!BU203)</f>
        <v>NULL</v>
      </c>
      <c r="BV203" t="str">
        <f>IF(buildings!BV203="","NULL",buildings!BV203)</f>
        <v>NULL</v>
      </c>
      <c r="BW203" t="str">
        <f>IF(buildings!BW203="","NULL",buildings!BW203)</f>
        <v>R32EFTA</v>
      </c>
      <c r="BX203" t="str">
        <f>IF(buildings!BX203="","NULL",buildings!BX203)</f>
        <v>R5.2OECD</v>
      </c>
      <c r="BY203" t="str">
        <f>IF(buildings!BY203="","NULL",buildings!BY203)</f>
        <v>R_SFH_detached</v>
      </c>
      <c r="BZ203" t="str">
        <f>IF(buildings!BZ203="","NULL",buildings!BZ203)</f>
        <v>RC_unspecified</v>
      </c>
      <c r="CA203" t="str">
        <f>IF(buildings!CA203="","NULL",buildings!CA203)</f>
        <v>Standard</v>
      </c>
      <c r="CB203" t="str">
        <f>IF(buildings!CB203="","NULL",buildings!CB203)</f>
        <v>modeled/hypothetical/regulations</v>
      </c>
      <c r="CC203" t="str">
        <f>IF(buildings!CC203="","NULL",buildings!CC203)</f>
        <v>RS</v>
      </c>
      <c r="CD203" t="str">
        <f>IF(buildings!CD203="","NULL",buildings!CD203)</f>
        <v>C</v>
      </c>
      <c r="CE203" t="str">
        <f>IF(buildings!CE203="","NULL",buildings!CE203)</f>
        <v>OECD_EFTA</v>
      </c>
    </row>
    <row r="204" spans="1:83">
      <c r="A204">
        <f>IF(buildings!A204="","NA",buildings!A204)</f>
        <v>202</v>
      </c>
      <c r="B204" t="str">
        <f>IF(buildings!B204="","NA",buildings!B204)</f>
        <v>Norway</v>
      </c>
      <c r="C204" t="str">
        <f>IF(buildings!C204="","NA",buildings!C204)</f>
        <v>NA</v>
      </c>
      <c r="D204">
        <f>IF(buildings!D204="","NA",buildings!D204)</f>
        <v>1991</v>
      </c>
      <c r="E204">
        <f>IF(buildings!E204="","NA",buildings!E204)</f>
        <v>2001</v>
      </c>
      <c r="F204" t="str">
        <f>IF(buildings!F204="","NA",buildings!F204)</f>
        <v>NA</v>
      </c>
      <c r="G204" t="str">
        <f>IF(buildings!G204="","NA",buildings!G204)</f>
        <v>NA</v>
      </c>
      <c r="H204" t="str">
        <f>IF(buildings!H204="","NA",buildings!H204)</f>
        <v>NA</v>
      </c>
      <c r="I204" t="str">
        <f>IF(buildings!I204="","NA",buildings!I204)</f>
        <v>NA</v>
      </c>
      <c r="J204">
        <f>IF(buildings!J204="","NA",buildings!J204)</f>
        <v>78</v>
      </c>
      <c r="K204" t="str">
        <f>IF(buildings!K204="","NA",buildings!K204)</f>
        <v>NA</v>
      </c>
      <c r="L204" t="str">
        <f>IF(buildings!L204="","NA",buildings!L204)</f>
        <v>NA</v>
      </c>
      <c r="M204">
        <f>IF(buildings!M204="","NA",buildings!M204)</f>
        <v>492</v>
      </c>
      <c r="N204" t="str">
        <f>IF(buildings!N204="","NA",buildings!N204)</f>
        <v>NA</v>
      </c>
      <c r="O204" t="str">
        <f>IF(buildings!O204="","NA",buildings!O204)</f>
        <v>NA</v>
      </c>
      <c r="P204" t="str">
        <f>IF(buildings!P204="","NA",buildings!P204)</f>
        <v>NA</v>
      </c>
      <c r="Q204" t="str">
        <f>IF(buildings!Q204="","NA",buildings!Q204)</f>
        <v>NA</v>
      </c>
      <c r="R204" t="str">
        <f>IF(buildings!R204="","NA",buildings!R204)</f>
        <v>NA</v>
      </c>
      <c r="S204" t="str">
        <f>IF(buildings!S204="","NA",buildings!S204)</f>
        <v>NA</v>
      </c>
      <c r="T204" t="str">
        <f>IF(buildings!T204="","NA",buildings!T204)</f>
        <v>NA</v>
      </c>
      <c r="U204" t="str">
        <f>IF(buildings!U204="","NA",buildings!U204)</f>
        <v>NA</v>
      </c>
      <c r="V204" t="str">
        <f>IF(buildings!V204="","NA",buildings!V204)</f>
        <v>NA</v>
      </c>
      <c r="W204" t="str">
        <f>IF(buildings!W204="","NA",buildings!W204)</f>
        <v>NA</v>
      </c>
      <c r="X204" t="str">
        <f>IF(buildings!X204="","NA",buildings!X204)</f>
        <v>NA</v>
      </c>
      <c r="Y204" t="str">
        <f>IF(buildings!Y204="","NA",buildings!Y204)</f>
        <v>NA</v>
      </c>
      <c r="Z204" t="str">
        <f>IF(buildings!Z204="","NA",buildings!Z204)</f>
        <v>NA</v>
      </c>
      <c r="AA204" t="str">
        <f>IF(buildings!AA204="","NA",buildings!AA204)</f>
        <v>NA</v>
      </c>
      <c r="AB204" t="str">
        <f>IF(buildings!AB204="","NA",buildings!AB204)</f>
        <v>NA</v>
      </c>
      <c r="AC204" t="str">
        <f>IF(buildings!AC204="","NA",buildings!AC204)</f>
        <v>NA</v>
      </c>
      <c r="AD204" t="str">
        <f>IF(buildings!AD204="","NA",buildings!AD204)</f>
        <v>NA</v>
      </c>
      <c r="AE204" t="str">
        <f>IF(buildings!AE204="","NA",buildings!AE204)</f>
        <v>NA</v>
      </c>
      <c r="AF204" t="str">
        <f>IF(buildings!AF204="","NA",buildings!AF204)</f>
        <v>NA</v>
      </c>
      <c r="AG204" t="str">
        <f>IF(buildings!AG204="","NA",buildings!AG204)</f>
        <v>NA</v>
      </c>
      <c r="AH204" t="str">
        <f>IF(buildings!AH204="","NA",buildings!AH204)</f>
        <v>NA</v>
      </c>
      <c r="AI204" t="str">
        <f>IF(buildings!AI204="","NA",buildings!AI204)</f>
        <v>NA</v>
      </c>
      <c r="AJ204" t="str">
        <f>IF(buildings!AJ204="","NA",buildings!AJ204)</f>
        <v>NA</v>
      </c>
      <c r="AK204" t="str">
        <f>IF(buildings!AK204="","NA",buildings!AK204)</f>
        <v>NA</v>
      </c>
      <c r="AL204" t="str">
        <f>IF(buildings!AL204="","NA",buildings!AL204)</f>
        <v>chained houses; multi-dwelling houses (&lt;3 floors)</v>
      </c>
      <c r="AM204" t="str">
        <f>IF(buildings!AM204="","NA",buildings!AM204)</f>
        <v>NA</v>
      </c>
      <c r="AN204" t="str">
        <f>IF(buildings!AN204="","NA",buildings!AN204)</f>
        <v>residential</v>
      </c>
      <c r="AO204" t="str">
        <f>IF(buildings!AO204="","NA",buildings!AO204)</f>
        <v>MFH</v>
      </c>
      <c r="AP204" t="str">
        <f>IF(buildings!AP204="","NA",buildings!AP204)</f>
        <v>NULL</v>
      </c>
      <c r="AQ204" t="str">
        <f>IF(buildings!AQ204="","NA",buildings!AQ204)</f>
        <v>NA</v>
      </c>
      <c r="AR204" t="str">
        <f>IF(buildings!AR204="","NA",buildings!AR204)</f>
        <v>NA</v>
      </c>
      <c r="AS204" t="str">
        <f>IF(buildings!AS204="","NA",buildings!AS204)</f>
        <v>Bergsdal, Håvard; Brattebø, Helge; Bohne, Rolf A.; Müller, Daniel B.</v>
      </c>
      <c r="AT204">
        <f>IF(buildings!AT204="","NA",buildings!AT204)</f>
        <v>2007</v>
      </c>
      <c r="AU204" t="str">
        <f>IF(buildings!AU204="","NA",buildings!AU204)</f>
        <v>Dynamic material flow analysis for Norway's dwelling stock</v>
      </c>
      <c r="AV204" t="str">
        <f>IF(buildings!AV204="","NA",buildings!AV204)</f>
        <v>Building Research &amp; Information</v>
      </c>
      <c r="AW204" t="str">
        <f>IF(buildings!AW204="","NA",buildings!AW204)</f>
        <v>Copyright Elsevier</v>
      </c>
      <c r="AX204" t="str">
        <f>IF(buildings!AX204="","NA",buildings!AX204)</f>
        <v>10.1080/09613210701287588</v>
      </c>
      <c r="AY204" t="str">
        <f>IF(buildings!AY204="","NA",buildings!AY204)</f>
        <v>https://doi.org/10.1080/09613210701287588</v>
      </c>
      <c r="AZ204" t="str">
        <f>IF(buildings!AZ204="","NULL",buildings!AZ204)</f>
        <v>NULL</v>
      </c>
      <c r="BA204" t="str">
        <f>IF(buildings!BA204="","NULL",buildings!BA204)</f>
        <v>NULL</v>
      </c>
      <c r="BB204" t="str">
        <f>IF(buildings!BB204="","NULL",buildings!BB204)</f>
        <v>NULL</v>
      </c>
      <c r="BC204" t="str">
        <f>IF(buildings!BC204="","NULL",buildings!BC204)</f>
        <v>Table 2. Type-Age matrix for floor area constructed and material density of concrete and wood in vintage cohorts of the residential building stock. Study only reported concrete and wood.</v>
      </c>
      <c r="BD204" t="str">
        <f>IF(buildings!BD204="","NULL",buildings!BD204)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v>
      </c>
      <c r="BE204" t="str">
        <f>IF(buildings!BE204="","NULL",buildings!BE204)</f>
        <v>Heeren and Fishman</v>
      </c>
      <c r="BF204" t="str">
        <f>IF(buildings!BF204="","NULL",buildings!BF204)</f>
        <v>Europe</v>
      </c>
      <c r="BG204" t="str">
        <f>IF(buildings!BG204="","NULL",buildings!BG204)</f>
        <v>Dfc</v>
      </c>
      <c r="BH204">
        <f>IF(buildings!BH204="","NULL",buildings!BH204)</f>
        <v>6896</v>
      </c>
      <c r="BI204">
        <f>IF(buildings!BI204="","NULL",buildings!BI204)</f>
        <v>5625.6722499999996</v>
      </c>
      <c r="BJ204">
        <f>IF(buildings!BJ204="","NULL",buildings!BJ204)</f>
        <v>5886.17</v>
      </c>
      <c r="BK204">
        <f>IF(buildings!BK204="","NULL",buildings!BK204)</f>
        <v>16.6875</v>
      </c>
      <c r="BL204">
        <f>IF(buildings!BL204="","NULL",buildings!BL204)</f>
        <v>6.4299997500000003</v>
      </c>
      <c r="BM204">
        <f>IF(buildings!BM204="","NULL",buildings!BM204)</f>
        <v>304282</v>
      </c>
      <c r="BN204">
        <f>IF(buildings!BN204="","NULL",buildings!BN204)</f>
        <v>4262</v>
      </c>
      <c r="BO204" t="str">
        <f>IF(buildings!BO204="","NULL",buildings!BO204)</f>
        <v>NA</v>
      </c>
      <c r="BP204">
        <f>IF(buildings!BP204="","NULL",buildings!BP204)</f>
        <v>4514</v>
      </c>
      <c r="BQ204">
        <f>IF(buildings!BQ204="","NULL",buildings!BQ204)</f>
        <v>0.72</v>
      </c>
      <c r="BR204">
        <f>IF(buildings!BR204="","NULL",buildings!BR204)</f>
        <v>0.76</v>
      </c>
      <c r="BS204">
        <f>IF(buildings!BS204="","NULL",buildings!BS204)</f>
        <v>27754</v>
      </c>
      <c r="BT204">
        <f>IF(buildings!BT204="","NULL",buildings!BT204)</f>
        <v>54330</v>
      </c>
      <c r="BU204" t="str">
        <f>IF(buildings!BU204="","NULL",buildings!BU204)</f>
        <v>NULL</v>
      </c>
      <c r="BV204" t="str">
        <f>IF(buildings!BV204="","NULL",buildings!BV204)</f>
        <v>NULL</v>
      </c>
      <c r="BW204" t="str">
        <f>IF(buildings!BW204="","NULL",buildings!BW204)</f>
        <v>R32EFTA</v>
      </c>
      <c r="BX204" t="str">
        <f>IF(buildings!BX204="","NULL",buildings!BX204)</f>
        <v>R5.2OECD</v>
      </c>
      <c r="BY204" t="str">
        <f>IF(buildings!BY204="","NULL",buildings!BY204)</f>
        <v>R_MFH_low</v>
      </c>
      <c r="BZ204" t="str">
        <f>IF(buildings!BZ204="","NULL",buildings!BZ204)</f>
        <v>RC_unspecified</v>
      </c>
      <c r="CA204" t="str">
        <f>IF(buildings!CA204="","NULL",buildings!CA204)</f>
        <v>Standard</v>
      </c>
      <c r="CB204" t="str">
        <f>IF(buildings!CB204="","NULL",buildings!CB204)</f>
        <v>modeled/hypothetical/regulations</v>
      </c>
      <c r="CC204" t="str">
        <f>IF(buildings!CC204="","NULL",buildings!CC204)</f>
        <v>RM</v>
      </c>
      <c r="CD204" t="str">
        <f>IF(buildings!CD204="","NULL",buildings!CD204)</f>
        <v>C</v>
      </c>
      <c r="CE204" t="str">
        <f>IF(buildings!CE204="","NULL",buildings!CE204)</f>
        <v>OECD_EFTA</v>
      </c>
    </row>
    <row r="205" spans="1:83">
      <c r="A205">
        <f>IF(buildings!A205="","NA",buildings!A205)</f>
        <v>203</v>
      </c>
      <c r="B205" t="str">
        <f>IF(buildings!B205="","NA",buildings!B205)</f>
        <v>Norway</v>
      </c>
      <c r="C205" t="str">
        <f>IF(buildings!C205="","NA",buildings!C205)</f>
        <v>NA</v>
      </c>
      <c r="D205" t="str">
        <f>IF(buildings!D205="","NA",buildings!D205)</f>
        <v>NA</v>
      </c>
      <c r="E205">
        <f>IF(buildings!E205="","NA",buildings!E205)</f>
        <v>1900</v>
      </c>
      <c r="F205" t="str">
        <f>IF(buildings!F205="","NA",buildings!F205)</f>
        <v>NA</v>
      </c>
      <c r="G205" t="str">
        <f>IF(buildings!G205="","NA",buildings!G205)</f>
        <v>NA</v>
      </c>
      <c r="H205" t="str">
        <f>IF(buildings!H205="","NA",buildings!H205)</f>
        <v>NA</v>
      </c>
      <c r="I205" t="str">
        <f>IF(buildings!I205="","NA",buildings!I205)</f>
        <v>NA</v>
      </c>
      <c r="J205">
        <f>IF(buildings!J205="","NA",buildings!J205)</f>
        <v>90</v>
      </c>
      <c r="K205" t="str">
        <f>IF(buildings!K205="","NA",buildings!K205)</f>
        <v>NA</v>
      </c>
      <c r="L205" t="str">
        <f>IF(buildings!L205="","NA",buildings!L205)</f>
        <v>NA</v>
      </c>
      <c r="M205">
        <f>IF(buildings!M205="","NA",buildings!M205)</f>
        <v>25</v>
      </c>
      <c r="N205" t="str">
        <f>IF(buildings!N205="","NA",buildings!N205)</f>
        <v>NA</v>
      </c>
      <c r="O205" t="str">
        <f>IF(buildings!O205="","NA",buildings!O205)</f>
        <v>NA</v>
      </c>
      <c r="P205" t="str">
        <f>IF(buildings!P205="","NA",buildings!P205)</f>
        <v>NA</v>
      </c>
      <c r="Q205" t="str">
        <f>IF(buildings!Q205="","NA",buildings!Q205)</f>
        <v>NA</v>
      </c>
      <c r="R205" t="str">
        <f>IF(buildings!R205="","NA",buildings!R205)</f>
        <v>NA</v>
      </c>
      <c r="S205" t="str">
        <f>IF(buildings!S205="","NA",buildings!S205)</f>
        <v>NA</v>
      </c>
      <c r="T205" t="str">
        <f>IF(buildings!T205="","NA",buildings!T205)</f>
        <v>NA</v>
      </c>
      <c r="U205" t="str">
        <f>IF(buildings!U205="","NA",buildings!U205)</f>
        <v>NA</v>
      </c>
      <c r="V205" t="str">
        <f>IF(buildings!V205="","NA",buildings!V205)</f>
        <v>NA</v>
      </c>
      <c r="W205" t="str">
        <f>IF(buildings!W205="","NA",buildings!W205)</f>
        <v>NA</v>
      </c>
      <c r="X205" t="str">
        <f>IF(buildings!X205="","NA",buildings!X205)</f>
        <v>NA</v>
      </c>
      <c r="Y205" t="str">
        <f>IF(buildings!Y205="","NA",buildings!Y205)</f>
        <v>NA</v>
      </c>
      <c r="Z205" t="str">
        <f>IF(buildings!Z205="","NA",buildings!Z205)</f>
        <v>NA</v>
      </c>
      <c r="AA205" t="str">
        <f>IF(buildings!AA205="","NA",buildings!AA205)</f>
        <v>NA</v>
      </c>
      <c r="AB205" t="str">
        <f>IF(buildings!AB205="","NA",buildings!AB205)</f>
        <v>NA</v>
      </c>
      <c r="AC205" t="str">
        <f>IF(buildings!AC205="","NA",buildings!AC205)</f>
        <v>NA</v>
      </c>
      <c r="AD205" t="str">
        <f>IF(buildings!AD205="","NA",buildings!AD205)</f>
        <v>NA</v>
      </c>
      <c r="AE205" t="str">
        <f>IF(buildings!AE205="","NA",buildings!AE205)</f>
        <v>NA</v>
      </c>
      <c r="AF205" t="str">
        <f>IF(buildings!AF205="","NA",buildings!AF205)</f>
        <v>NA</v>
      </c>
      <c r="AG205" t="str">
        <f>IF(buildings!AG205="","NA",buildings!AG205)</f>
        <v>NA</v>
      </c>
      <c r="AH205" t="str">
        <f>IF(buildings!AH205="","NA",buildings!AH205)</f>
        <v>NA</v>
      </c>
      <c r="AI205" t="str">
        <f>IF(buildings!AI205="","NA",buildings!AI205)</f>
        <v>NA</v>
      </c>
      <c r="AJ205" t="str">
        <f>IF(buildings!AJ205="","NA",buildings!AJ205)</f>
        <v>NA</v>
      </c>
      <c r="AK205" t="str">
        <f>IF(buildings!AK205="","NA",buildings!AK205)</f>
        <v>NA</v>
      </c>
      <c r="AL205" t="str">
        <f>IF(buildings!AL205="","NA",buildings!AL205)</f>
        <v>apartment blocks (&gt;3 floors); Commercial buildings with dwelling units</v>
      </c>
      <c r="AM205" t="str">
        <f>IF(buildings!AM205="","NA",buildings!AM205)</f>
        <v>NA</v>
      </c>
      <c r="AN205" t="str">
        <f>IF(buildings!AN205="","NA",buildings!AN205)</f>
        <v>residential, commercial</v>
      </c>
      <c r="AO205" t="str">
        <f>IF(buildings!AO205="","NA",buildings!AO205)</f>
        <v>MFH</v>
      </c>
      <c r="AP205" t="str">
        <f>IF(buildings!AP205="","NA",buildings!AP205)</f>
        <v>NULL</v>
      </c>
      <c r="AQ205" t="str">
        <f>IF(buildings!AQ205="","NA",buildings!AQ205)</f>
        <v>NA</v>
      </c>
      <c r="AR205" t="str">
        <f>IF(buildings!AR205="","NA",buildings!AR205)</f>
        <v>NA</v>
      </c>
      <c r="AS205" t="str">
        <f>IF(buildings!AS205="","NA",buildings!AS205)</f>
        <v>Bergsdal, Håvard; Brattebø, Helge; Bohne, Rolf A.; Müller, Daniel B.</v>
      </c>
      <c r="AT205">
        <f>IF(buildings!AT205="","NA",buildings!AT205)</f>
        <v>2007</v>
      </c>
      <c r="AU205" t="str">
        <f>IF(buildings!AU205="","NA",buildings!AU205)</f>
        <v>Dynamic material flow analysis for Norway's dwelling stock</v>
      </c>
      <c r="AV205" t="str">
        <f>IF(buildings!AV205="","NA",buildings!AV205)</f>
        <v>Building Research &amp; Information</v>
      </c>
      <c r="AW205" t="str">
        <f>IF(buildings!AW205="","NA",buildings!AW205)</f>
        <v>Copyright Elsevier</v>
      </c>
      <c r="AX205" t="str">
        <f>IF(buildings!AX205="","NA",buildings!AX205)</f>
        <v>10.1080/09613210701287588</v>
      </c>
      <c r="AY205" t="str">
        <f>IF(buildings!AY205="","NA",buildings!AY205)</f>
        <v>https://doi.org/10.1080/09613210701287588</v>
      </c>
      <c r="AZ205" t="str">
        <f>IF(buildings!AZ205="","NULL",buildings!AZ205)</f>
        <v>NULL</v>
      </c>
      <c r="BA205" t="str">
        <f>IF(buildings!BA205="","NULL",buildings!BA205)</f>
        <v>NULL</v>
      </c>
      <c r="BB205" t="str">
        <f>IF(buildings!BB205="","NULL",buildings!BB205)</f>
        <v>NULL</v>
      </c>
      <c r="BC205" t="str">
        <f>IF(buildings!BC205="","NULL",buildings!BC205)</f>
        <v>Table 2. Type-Age matrix for floor area constructed and material density of concrete and wood in vintage cohorts of the residential building stock. Study only reported concrete and wood.</v>
      </c>
      <c r="BD205" t="str">
        <f>IF(buildings!BD205="","NULL",buildings!BD205)</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Pre-1900, Data: https://esa.un.org/unpd/wup/Download, Urbanization_rate_2018.xls. Human Development Index: Not collected.</v>
      </c>
      <c r="BE205" t="str">
        <f>IF(buildings!BE205="","NULL",buildings!BE205)</f>
        <v>Heeren and Fishman</v>
      </c>
      <c r="BF205" t="str">
        <f>IF(buildings!BF205="","NULL",buildings!BF205)</f>
        <v>Europe</v>
      </c>
      <c r="BG205" t="str">
        <f>IF(buildings!BG205="","NULL",buildings!BG205)</f>
        <v>Dfc</v>
      </c>
      <c r="BH205">
        <f>IF(buildings!BH205="","NULL",buildings!BH205)</f>
        <v>6896</v>
      </c>
      <c r="BI205" t="str">
        <f>IF(buildings!BI205="","NULL",buildings!BI205)</f>
        <v>NA</v>
      </c>
      <c r="BJ205">
        <f>IF(buildings!BJ205="","NULL",buildings!BJ205)</f>
        <v>5243.38</v>
      </c>
      <c r="BK205" t="str">
        <f>IF(buildings!BK205="","NULL",buildings!BK205)</f>
        <v>NA</v>
      </c>
      <c r="BL205">
        <f>IF(buildings!BL205="","NULL",buildings!BL205)</f>
        <v>11.6674995</v>
      </c>
      <c r="BM205">
        <f>IF(buildings!BM205="","NULL",buildings!BM205)</f>
        <v>304282</v>
      </c>
      <c r="BN205" t="str">
        <f>IF(buildings!BN205="","NULL",buildings!BN205)</f>
        <v>NA</v>
      </c>
      <c r="BO205" t="str">
        <f>IF(buildings!BO205="","NULL",buildings!BO205)</f>
        <v>Pre-1900</v>
      </c>
      <c r="BP205">
        <f>IF(buildings!BP205="","NULL",buildings!BP205)</f>
        <v>2230</v>
      </c>
      <c r="BQ205" t="str">
        <f>IF(buildings!BQ205="","NULL",buildings!BQ205)</f>
        <v>NA</v>
      </c>
      <c r="BR205">
        <f>IF(buildings!BR205="","NULL",buildings!BR205)</f>
        <v>0.505</v>
      </c>
      <c r="BS205" t="str">
        <f>IF(buildings!BS205="","NULL",buildings!BS205)</f>
        <v>NA</v>
      </c>
      <c r="BT205">
        <f>IF(buildings!BT205="","NULL",buildings!BT205)</f>
        <v>3813</v>
      </c>
      <c r="BU205" t="str">
        <f>IF(buildings!BU205="","NULL",buildings!BU205)</f>
        <v>NULL</v>
      </c>
      <c r="BV205" t="str">
        <f>IF(buildings!BV205="","NULL",buildings!BV205)</f>
        <v>NULL</v>
      </c>
      <c r="BW205" t="str">
        <f>IF(buildings!BW205="","NULL",buildings!BW205)</f>
        <v>R32EFTA</v>
      </c>
      <c r="BX205" t="str">
        <f>IF(buildings!BX205="","NULL",buildings!BX205)</f>
        <v>R5.2OECD</v>
      </c>
      <c r="BY205" t="str">
        <f>IF(buildings!BY205="","NULL",buildings!BY205)</f>
        <v>R_MFH_unspecified</v>
      </c>
      <c r="BZ205" t="str">
        <f>IF(buildings!BZ205="","NULL",buildings!BZ205)</f>
        <v>T_traditional</v>
      </c>
      <c r="CA205" t="str">
        <f>IF(buildings!CA205="","NULL",buildings!CA205)</f>
        <v>Standard</v>
      </c>
      <c r="CB205" t="str">
        <f>IF(buildings!CB205="","NULL",buildings!CB205)</f>
        <v>modeled/hypothetical/regulations</v>
      </c>
      <c r="CC205" t="str">
        <f>IF(buildings!CC205="","NULL",buildings!CC205)</f>
        <v>RM</v>
      </c>
      <c r="CD205" t="str">
        <f>IF(buildings!CD205="","NULL",buildings!CD205)</f>
        <v>T</v>
      </c>
      <c r="CE205" t="str">
        <f>IF(buildings!CE205="","NULL",buildings!CE205)</f>
        <v>OECD_EFTA</v>
      </c>
    </row>
    <row r="206" spans="1:83">
      <c r="A206">
        <f>IF(buildings!A206="","NA",buildings!A206)</f>
        <v>204</v>
      </c>
      <c r="B206" t="str">
        <f>IF(buildings!B206="","NA",buildings!B206)</f>
        <v>Norway</v>
      </c>
      <c r="C206" t="str">
        <f>IF(buildings!C206="","NA",buildings!C206)</f>
        <v>NA</v>
      </c>
      <c r="D206">
        <f>IF(buildings!D206="","NA",buildings!D206)</f>
        <v>1901</v>
      </c>
      <c r="E206">
        <f>IF(buildings!E206="","NA",buildings!E206)</f>
        <v>1920</v>
      </c>
      <c r="F206" t="str">
        <f>IF(buildings!F206="","NA",buildings!F206)</f>
        <v>NA</v>
      </c>
      <c r="G206" t="str">
        <f>IF(buildings!G206="","NA",buildings!G206)</f>
        <v>NA</v>
      </c>
      <c r="H206" t="str">
        <f>IF(buildings!H206="","NA",buildings!H206)</f>
        <v>NA</v>
      </c>
      <c r="I206" t="str">
        <f>IF(buildings!I206="","NA",buildings!I206)</f>
        <v>NA</v>
      </c>
      <c r="J206">
        <f>IF(buildings!J206="","NA",buildings!J206)</f>
        <v>90</v>
      </c>
      <c r="K206" t="str">
        <f>IF(buildings!K206="","NA",buildings!K206)</f>
        <v>NA</v>
      </c>
      <c r="L206" t="str">
        <f>IF(buildings!L206="","NA",buildings!L206)</f>
        <v>NA</v>
      </c>
      <c r="M206">
        <f>IF(buildings!M206="","NA",buildings!M206)</f>
        <v>140</v>
      </c>
      <c r="N206" t="str">
        <f>IF(buildings!N206="","NA",buildings!N206)</f>
        <v>NA</v>
      </c>
      <c r="O206" t="str">
        <f>IF(buildings!O206="","NA",buildings!O206)</f>
        <v>NA</v>
      </c>
      <c r="P206" t="str">
        <f>IF(buildings!P206="","NA",buildings!P206)</f>
        <v>NA</v>
      </c>
      <c r="Q206" t="str">
        <f>IF(buildings!Q206="","NA",buildings!Q206)</f>
        <v>NA</v>
      </c>
      <c r="R206" t="str">
        <f>IF(buildings!R206="","NA",buildings!R206)</f>
        <v>NA</v>
      </c>
      <c r="S206" t="str">
        <f>IF(buildings!S206="","NA",buildings!S206)</f>
        <v>NA</v>
      </c>
      <c r="T206" t="str">
        <f>IF(buildings!T206="","NA",buildings!T206)</f>
        <v>NA</v>
      </c>
      <c r="U206" t="str">
        <f>IF(buildings!U206="","NA",buildings!U206)</f>
        <v>NA</v>
      </c>
      <c r="V206" t="str">
        <f>IF(buildings!V206="","NA",buildings!V206)</f>
        <v>NA</v>
      </c>
      <c r="W206" t="str">
        <f>IF(buildings!W206="","NA",buildings!W206)</f>
        <v>NA</v>
      </c>
      <c r="X206" t="str">
        <f>IF(buildings!X206="","NA",buildings!X206)</f>
        <v>NA</v>
      </c>
      <c r="Y206" t="str">
        <f>IF(buildings!Y206="","NA",buildings!Y206)</f>
        <v>NA</v>
      </c>
      <c r="Z206" t="str">
        <f>IF(buildings!Z206="","NA",buildings!Z206)</f>
        <v>NA</v>
      </c>
      <c r="AA206" t="str">
        <f>IF(buildings!AA206="","NA",buildings!AA206)</f>
        <v>NA</v>
      </c>
      <c r="AB206" t="str">
        <f>IF(buildings!AB206="","NA",buildings!AB206)</f>
        <v>NA</v>
      </c>
      <c r="AC206" t="str">
        <f>IF(buildings!AC206="","NA",buildings!AC206)</f>
        <v>NA</v>
      </c>
      <c r="AD206" t="str">
        <f>IF(buildings!AD206="","NA",buildings!AD206)</f>
        <v>NA</v>
      </c>
      <c r="AE206" t="str">
        <f>IF(buildings!AE206="","NA",buildings!AE206)</f>
        <v>NA</v>
      </c>
      <c r="AF206" t="str">
        <f>IF(buildings!AF206="","NA",buildings!AF206)</f>
        <v>NA</v>
      </c>
      <c r="AG206" t="str">
        <f>IF(buildings!AG206="","NA",buildings!AG206)</f>
        <v>NA</v>
      </c>
      <c r="AH206" t="str">
        <f>IF(buildings!AH206="","NA",buildings!AH206)</f>
        <v>NA</v>
      </c>
      <c r="AI206" t="str">
        <f>IF(buildings!AI206="","NA",buildings!AI206)</f>
        <v>NA</v>
      </c>
      <c r="AJ206" t="str">
        <f>IF(buildings!AJ206="","NA",buildings!AJ206)</f>
        <v>NA</v>
      </c>
      <c r="AK206" t="str">
        <f>IF(buildings!AK206="","NA",buildings!AK206)</f>
        <v>NA</v>
      </c>
      <c r="AL206" t="str">
        <f>IF(buildings!AL206="","NA",buildings!AL206)</f>
        <v>apartment blocks (&gt;3 floors); Commercial buildings with dwelling units</v>
      </c>
      <c r="AM206" t="str">
        <f>IF(buildings!AM206="","NA",buildings!AM206)</f>
        <v>NA</v>
      </c>
      <c r="AN206" t="str">
        <f>IF(buildings!AN206="","NA",buildings!AN206)</f>
        <v>residential, commercial</v>
      </c>
      <c r="AO206" t="str">
        <f>IF(buildings!AO206="","NA",buildings!AO206)</f>
        <v>MFH</v>
      </c>
      <c r="AP206" t="str">
        <f>IF(buildings!AP206="","NA",buildings!AP206)</f>
        <v>NULL</v>
      </c>
      <c r="AQ206" t="str">
        <f>IF(buildings!AQ206="","NA",buildings!AQ206)</f>
        <v>NA</v>
      </c>
      <c r="AR206" t="str">
        <f>IF(buildings!AR206="","NA",buildings!AR206)</f>
        <v>NA</v>
      </c>
      <c r="AS206" t="str">
        <f>IF(buildings!AS206="","NA",buildings!AS206)</f>
        <v>Bergsdal, Håvard; Brattebø, Helge; Bohne, Rolf A.; Müller, Daniel B.</v>
      </c>
      <c r="AT206">
        <f>IF(buildings!AT206="","NA",buildings!AT206)</f>
        <v>2007</v>
      </c>
      <c r="AU206" t="str">
        <f>IF(buildings!AU206="","NA",buildings!AU206)</f>
        <v>Dynamic material flow analysis for Norway's dwelling stock</v>
      </c>
      <c r="AV206" t="str">
        <f>IF(buildings!AV206="","NA",buildings!AV206)</f>
        <v>Building Research &amp; Information</v>
      </c>
      <c r="AW206" t="str">
        <f>IF(buildings!AW206="","NA",buildings!AW206)</f>
        <v>Copyright Elsevier</v>
      </c>
      <c r="AX206" t="str">
        <f>IF(buildings!AX206="","NA",buildings!AX206)</f>
        <v>10.1080/09613210701287588</v>
      </c>
      <c r="AY206" t="str">
        <f>IF(buildings!AY206="","NA",buildings!AY206)</f>
        <v>https://doi.org/10.1080/09613210701287588</v>
      </c>
      <c r="AZ206" t="str">
        <f>IF(buildings!AZ206="","NULL",buildings!AZ206)</f>
        <v>NULL</v>
      </c>
      <c r="BA206" t="str">
        <f>IF(buildings!BA206="","NULL",buildings!BA206)</f>
        <v>NULL</v>
      </c>
      <c r="BB206" t="str">
        <f>IF(buildings!BB206="","NULL",buildings!BB206)</f>
        <v>NULL</v>
      </c>
      <c r="BC206" t="str">
        <f>IF(buildings!BC206="","NULL",buildings!BC206)</f>
        <v>Table 2. Type-Age matrix for floor area constructed and material density of concrete and wood in vintage cohorts of the residential building stock. Study only reported concrete and wood.</v>
      </c>
      <c r="BD206" t="str">
        <f>IF(buildings!BD206="","NULL",buildings!BD206)</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06" t="str">
        <f>IF(buildings!BE206="","NULL",buildings!BE206)</f>
        <v>Heeren and Fishman</v>
      </c>
      <c r="BF206" t="str">
        <f>IF(buildings!BF206="","NULL",buildings!BF206)</f>
        <v>Europe</v>
      </c>
      <c r="BG206" t="str">
        <f>IF(buildings!BG206="","NULL",buildings!BG206)</f>
        <v>Dfc</v>
      </c>
      <c r="BH206">
        <f>IF(buildings!BH206="","NULL",buildings!BH206)</f>
        <v>6896</v>
      </c>
      <c r="BI206" t="str">
        <f>IF(buildings!BI206="","NULL",buildings!BI206)</f>
        <v>NA</v>
      </c>
      <c r="BJ206">
        <f>IF(buildings!BJ206="","NULL",buildings!BJ206)</f>
        <v>5243.38</v>
      </c>
      <c r="BK206" t="str">
        <f>IF(buildings!BK206="","NULL",buildings!BK206)</f>
        <v>NA</v>
      </c>
      <c r="BL206">
        <f>IF(buildings!BL206="","NULL",buildings!BL206)</f>
        <v>11.6674995</v>
      </c>
      <c r="BM206">
        <f>IF(buildings!BM206="","NULL",buildings!BM206)</f>
        <v>304282</v>
      </c>
      <c r="BN206">
        <f>IF(buildings!BN206="","NULL",buildings!BN206)</f>
        <v>2255</v>
      </c>
      <c r="BO206" t="str">
        <f>IF(buildings!BO206="","NULL",buildings!BO206)</f>
        <v>NA</v>
      </c>
      <c r="BP206">
        <f>IF(buildings!BP206="","NULL",buildings!BP206)</f>
        <v>2635</v>
      </c>
      <c r="BQ206" t="str">
        <f>IF(buildings!BQ206="","NULL",buildings!BQ206)</f>
        <v>NA</v>
      </c>
      <c r="BR206">
        <f>IF(buildings!BR206="","NULL",buildings!BR206)</f>
        <v>0.505</v>
      </c>
      <c r="BS206">
        <f>IF(buildings!BS206="","NULL",buildings!BS206)</f>
        <v>3865</v>
      </c>
      <c r="BT206">
        <f>IF(buildings!BT206="","NULL",buildings!BT206)</f>
        <v>4972</v>
      </c>
      <c r="BU206" t="str">
        <f>IF(buildings!BU206="","NULL",buildings!BU206)</f>
        <v>NULL</v>
      </c>
      <c r="BV206" t="str">
        <f>IF(buildings!BV206="","NULL",buildings!BV206)</f>
        <v>NULL</v>
      </c>
      <c r="BW206" t="str">
        <f>IF(buildings!BW206="","NULL",buildings!BW206)</f>
        <v>R32EFTA</v>
      </c>
      <c r="BX206" t="str">
        <f>IF(buildings!BX206="","NULL",buildings!BX206)</f>
        <v>R5.2OECD</v>
      </c>
      <c r="BY206" t="str">
        <f>IF(buildings!BY206="","NULL",buildings!BY206)</f>
        <v>R_MFH_unspecified</v>
      </c>
      <c r="BZ206" t="str">
        <f>IF(buildings!BZ206="","NULL",buildings!BZ206)</f>
        <v>T_traditional</v>
      </c>
      <c r="CA206" t="str">
        <f>IF(buildings!CA206="","NULL",buildings!CA206)</f>
        <v>Standard</v>
      </c>
      <c r="CB206" t="str">
        <f>IF(buildings!CB206="","NULL",buildings!CB206)</f>
        <v>modeled/hypothetical/regulations</v>
      </c>
      <c r="CC206" t="str">
        <f>IF(buildings!CC206="","NULL",buildings!CC206)</f>
        <v>RM</v>
      </c>
      <c r="CD206" t="str">
        <f>IF(buildings!CD206="","NULL",buildings!CD206)</f>
        <v>T</v>
      </c>
      <c r="CE206" t="str">
        <f>IF(buildings!CE206="","NULL",buildings!CE206)</f>
        <v>OECD_EFTA</v>
      </c>
    </row>
    <row r="207" spans="1:83">
      <c r="A207">
        <f>IF(buildings!A207="","NA",buildings!A207)</f>
        <v>205</v>
      </c>
      <c r="B207" t="str">
        <f>IF(buildings!B207="","NA",buildings!B207)</f>
        <v>Norway</v>
      </c>
      <c r="C207" t="str">
        <f>IF(buildings!C207="","NA",buildings!C207)</f>
        <v>NA</v>
      </c>
      <c r="D207">
        <f>IF(buildings!D207="","NA",buildings!D207)</f>
        <v>1921</v>
      </c>
      <c r="E207">
        <f>IF(buildings!E207="","NA",buildings!E207)</f>
        <v>1940</v>
      </c>
      <c r="F207" t="str">
        <f>IF(buildings!F207="","NA",buildings!F207)</f>
        <v>NA</v>
      </c>
      <c r="G207" t="str">
        <f>IF(buildings!G207="","NA",buildings!G207)</f>
        <v>NA</v>
      </c>
      <c r="H207" t="str">
        <f>IF(buildings!H207="","NA",buildings!H207)</f>
        <v>NA</v>
      </c>
      <c r="I207" t="str">
        <f>IF(buildings!I207="","NA",buildings!I207)</f>
        <v>NA</v>
      </c>
      <c r="J207">
        <f>IF(buildings!J207="","NA",buildings!J207)</f>
        <v>75</v>
      </c>
      <c r="K207" t="str">
        <f>IF(buildings!K207="","NA",buildings!K207)</f>
        <v>NA</v>
      </c>
      <c r="L207" t="str">
        <f>IF(buildings!L207="","NA",buildings!L207)</f>
        <v>NA</v>
      </c>
      <c r="M207">
        <f>IF(buildings!M207="","NA",buildings!M207)</f>
        <v>300</v>
      </c>
      <c r="N207" t="str">
        <f>IF(buildings!N207="","NA",buildings!N207)</f>
        <v>NA</v>
      </c>
      <c r="O207" t="str">
        <f>IF(buildings!O207="","NA",buildings!O207)</f>
        <v>NA</v>
      </c>
      <c r="P207" t="str">
        <f>IF(buildings!P207="","NA",buildings!P207)</f>
        <v>NA</v>
      </c>
      <c r="Q207" t="str">
        <f>IF(buildings!Q207="","NA",buildings!Q207)</f>
        <v>NA</v>
      </c>
      <c r="R207" t="str">
        <f>IF(buildings!R207="","NA",buildings!R207)</f>
        <v>NA</v>
      </c>
      <c r="S207" t="str">
        <f>IF(buildings!S207="","NA",buildings!S207)</f>
        <v>NA</v>
      </c>
      <c r="T207" t="str">
        <f>IF(buildings!T207="","NA",buildings!T207)</f>
        <v>NA</v>
      </c>
      <c r="U207" t="str">
        <f>IF(buildings!U207="","NA",buildings!U207)</f>
        <v>NA</v>
      </c>
      <c r="V207" t="str">
        <f>IF(buildings!V207="","NA",buildings!V207)</f>
        <v>NA</v>
      </c>
      <c r="W207" t="str">
        <f>IF(buildings!W207="","NA",buildings!W207)</f>
        <v>NA</v>
      </c>
      <c r="X207" t="str">
        <f>IF(buildings!X207="","NA",buildings!X207)</f>
        <v>NA</v>
      </c>
      <c r="Y207" t="str">
        <f>IF(buildings!Y207="","NA",buildings!Y207)</f>
        <v>NA</v>
      </c>
      <c r="Z207" t="str">
        <f>IF(buildings!Z207="","NA",buildings!Z207)</f>
        <v>NA</v>
      </c>
      <c r="AA207" t="str">
        <f>IF(buildings!AA207="","NA",buildings!AA207)</f>
        <v>NA</v>
      </c>
      <c r="AB207" t="str">
        <f>IF(buildings!AB207="","NA",buildings!AB207)</f>
        <v>NA</v>
      </c>
      <c r="AC207" t="str">
        <f>IF(buildings!AC207="","NA",buildings!AC207)</f>
        <v>NA</v>
      </c>
      <c r="AD207" t="str">
        <f>IF(buildings!AD207="","NA",buildings!AD207)</f>
        <v>NA</v>
      </c>
      <c r="AE207" t="str">
        <f>IF(buildings!AE207="","NA",buildings!AE207)</f>
        <v>NA</v>
      </c>
      <c r="AF207" t="str">
        <f>IF(buildings!AF207="","NA",buildings!AF207)</f>
        <v>NA</v>
      </c>
      <c r="AG207" t="str">
        <f>IF(buildings!AG207="","NA",buildings!AG207)</f>
        <v>NA</v>
      </c>
      <c r="AH207" t="str">
        <f>IF(buildings!AH207="","NA",buildings!AH207)</f>
        <v>NA</v>
      </c>
      <c r="AI207" t="str">
        <f>IF(buildings!AI207="","NA",buildings!AI207)</f>
        <v>NA</v>
      </c>
      <c r="AJ207" t="str">
        <f>IF(buildings!AJ207="","NA",buildings!AJ207)</f>
        <v>NA</v>
      </c>
      <c r="AK207" t="str">
        <f>IF(buildings!AK207="","NA",buildings!AK207)</f>
        <v>NA</v>
      </c>
      <c r="AL207" t="str">
        <f>IF(buildings!AL207="","NA",buildings!AL207)</f>
        <v>apartment blocks (&gt;3 floors); Commercial buildings with dwelling units</v>
      </c>
      <c r="AM207" t="str">
        <f>IF(buildings!AM207="","NA",buildings!AM207)</f>
        <v>NA</v>
      </c>
      <c r="AN207" t="str">
        <f>IF(buildings!AN207="","NA",buildings!AN207)</f>
        <v>residential, commercial</v>
      </c>
      <c r="AO207" t="str">
        <f>IF(buildings!AO207="","NA",buildings!AO207)</f>
        <v>MFH</v>
      </c>
      <c r="AP207" t="str">
        <f>IF(buildings!AP207="","NA",buildings!AP207)</f>
        <v>NULL</v>
      </c>
      <c r="AQ207" t="str">
        <f>IF(buildings!AQ207="","NA",buildings!AQ207)</f>
        <v>NA</v>
      </c>
      <c r="AR207" t="str">
        <f>IF(buildings!AR207="","NA",buildings!AR207)</f>
        <v>NA</v>
      </c>
      <c r="AS207" t="str">
        <f>IF(buildings!AS207="","NA",buildings!AS207)</f>
        <v>Bergsdal, Håvard; Brattebø, Helge; Bohne, Rolf A.; Müller, Daniel B.</v>
      </c>
      <c r="AT207">
        <f>IF(buildings!AT207="","NA",buildings!AT207)</f>
        <v>2007</v>
      </c>
      <c r="AU207" t="str">
        <f>IF(buildings!AU207="","NA",buildings!AU207)</f>
        <v>Dynamic material flow analysis for Norway's dwelling stock</v>
      </c>
      <c r="AV207" t="str">
        <f>IF(buildings!AV207="","NA",buildings!AV207)</f>
        <v>Building Research &amp; Information</v>
      </c>
      <c r="AW207" t="str">
        <f>IF(buildings!AW207="","NA",buildings!AW207)</f>
        <v>Copyright Elsevier</v>
      </c>
      <c r="AX207" t="str">
        <f>IF(buildings!AX207="","NA",buildings!AX207)</f>
        <v>10.1080/09613210701287588</v>
      </c>
      <c r="AY207" t="str">
        <f>IF(buildings!AY207="","NA",buildings!AY207)</f>
        <v>https://doi.org/10.1080/09613210701287588</v>
      </c>
      <c r="AZ207" t="str">
        <f>IF(buildings!AZ207="","NULL",buildings!AZ207)</f>
        <v>NULL</v>
      </c>
      <c r="BA207" t="str">
        <f>IF(buildings!BA207="","NULL",buildings!BA207)</f>
        <v>NULL</v>
      </c>
      <c r="BB207" t="str">
        <f>IF(buildings!BB207="","NULL",buildings!BB207)</f>
        <v>NULL</v>
      </c>
      <c r="BC207" t="str">
        <f>IF(buildings!BC207="","NULL",buildings!BC207)</f>
        <v>Table 2. Type-Age matrix for floor area constructed and material density of concrete and wood in vintage cohorts of the residential building stock. Study only reported concrete and wood.</v>
      </c>
      <c r="BD207" t="str">
        <f>IF(buildings!BD207="","NULL",buildings!BD207)</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07" t="str">
        <f>IF(buildings!BE207="","NULL",buildings!BE207)</f>
        <v>Heeren and Fishman</v>
      </c>
      <c r="BF207" t="str">
        <f>IF(buildings!BF207="","NULL",buildings!BF207)</f>
        <v>Europe</v>
      </c>
      <c r="BG207" t="str">
        <f>IF(buildings!BG207="","NULL",buildings!BG207)</f>
        <v>Dfc</v>
      </c>
      <c r="BH207">
        <f>IF(buildings!BH207="","NULL",buildings!BH207)</f>
        <v>6896</v>
      </c>
      <c r="BI207" t="str">
        <f>IF(buildings!BI207="","NULL",buildings!BI207)</f>
        <v>NA</v>
      </c>
      <c r="BJ207">
        <f>IF(buildings!BJ207="","NULL",buildings!BJ207)</f>
        <v>5243.38</v>
      </c>
      <c r="BK207" t="str">
        <f>IF(buildings!BK207="","NULL",buildings!BK207)</f>
        <v>NA</v>
      </c>
      <c r="BL207">
        <f>IF(buildings!BL207="","NULL",buildings!BL207)</f>
        <v>11.6674995</v>
      </c>
      <c r="BM207">
        <f>IF(buildings!BM207="","NULL",buildings!BM207)</f>
        <v>304282</v>
      </c>
      <c r="BN207">
        <f>IF(buildings!BN207="","NULL",buildings!BN207)</f>
        <v>2668</v>
      </c>
      <c r="BO207" t="str">
        <f>IF(buildings!BO207="","NULL",buildings!BO207)</f>
        <v>NA</v>
      </c>
      <c r="BP207">
        <f>IF(buildings!BP207="","NULL",buildings!BP207)</f>
        <v>2973</v>
      </c>
      <c r="BQ207" t="str">
        <f>IF(buildings!BQ207="","NULL",buildings!BQ207)</f>
        <v>NA</v>
      </c>
      <c r="BR207">
        <f>IF(buildings!BR207="","NULL",buildings!BR207)</f>
        <v>0.505</v>
      </c>
      <c r="BS207">
        <f>IF(buildings!BS207="","NULL",buildings!BS207)</f>
        <v>4346</v>
      </c>
      <c r="BT207">
        <f>IF(buildings!BT207="","NULL",buildings!BT207)</f>
        <v>5760</v>
      </c>
      <c r="BU207" t="str">
        <f>IF(buildings!BU207="","NULL",buildings!BU207)</f>
        <v>NULL</v>
      </c>
      <c r="BV207" t="str">
        <f>IF(buildings!BV207="","NULL",buildings!BV207)</f>
        <v>NULL</v>
      </c>
      <c r="BW207" t="str">
        <f>IF(buildings!BW207="","NULL",buildings!BW207)</f>
        <v>R32EFTA</v>
      </c>
      <c r="BX207" t="str">
        <f>IF(buildings!BX207="","NULL",buildings!BX207)</f>
        <v>R5.2OECD</v>
      </c>
      <c r="BY207" t="str">
        <f>IF(buildings!BY207="","NULL",buildings!BY207)</f>
        <v>R_MFH_unspecified</v>
      </c>
      <c r="BZ207" t="str">
        <f>IF(buildings!BZ207="","NULL",buildings!BZ207)</f>
        <v>RC_unspecified</v>
      </c>
      <c r="CA207" t="str">
        <f>IF(buildings!CA207="","NULL",buildings!CA207)</f>
        <v>Standard</v>
      </c>
      <c r="CB207" t="str">
        <f>IF(buildings!CB207="","NULL",buildings!CB207)</f>
        <v>modeled/hypothetical/regulations</v>
      </c>
      <c r="CC207" t="str">
        <f>IF(buildings!CC207="","NULL",buildings!CC207)</f>
        <v>RM</v>
      </c>
      <c r="CD207" t="str">
        <f>IF(buildings!CD207="","NULL",buildings!CD207)</f>
        <v>C</v>
      </c>
      <c r="CE207" t="str">
        <f>IF(buildings!CE207="","NULL",buildings!CE207)</f>
        <v>OECD_EFTA</v>
      </c>
    </row>
    <row r="208" spans="1:83">
      <c r="A208">
        <f>IF(buildings!A208="","NA",buildings!A208)</f>
        <v>206</v>
      </c>
      <c r="B208" t="str">
        <f>IF(buildings!B208="","NA",buildings!B208)</f>
        <v>Norway</v>
      </c>
      <c r="C208" t="str">
        <f>IF(buildings!C208="","NA",buildings!C208)</f>
        <v>NA</v>
      </c>
      <c r="D208">
        <f>IF(buildings!D208="","NA",buildings!D208)</f>
        <v>1941</v>
      </c>
      <c r="E208">
        <f>IF(buildings!E208="","NA",buildings!E208)</f>
        <v>1945</v>
      </c>
      <c r="F208" t="str">
        <f>IF(buildings!F208="","NA",buildings!F208)</f>
        <v>NA</v>
      </c>
      <c r="G208" t="str">
        <f>IF(buildings!G208="","NA",buildings!G208)</f>
        <v>NA</v>
      </c>
      <c r="H208" t="str">
        <f>IF(buildings!H208="","NA",buildings!H208)</f>
        <v>NA</v>
      </c>
      <c r="I208" t="str">
        <f>IF(buildings!I208="","NA",buildings!I208)</f>
        <v>NA</v>
      </c>
      <c r="J208">
        <f>IF(buildings!J208="","NA",buildings!J208)</f>
        <v>70</v>
      </c>
      <c r="K208" t="str">
        <f>IF(buildings!K208="","NA",buildings!K208)</f>
        <v>NA</v>
      </c>
      <c r="L208" t="str">
        <f>IF(buildings!L208="","NA",buildings!L208)</f>
        <v>NA</v>
      </c>
      <c r="M208">
        <f>IF(buildings!M208="","NA",buildings!M208)</f>
        <v>600</v>
      </c>
      <c r="N208" t="str">
        <f>IF(buildings!N208="","NA",buildings!N208)</f>
        <v>NA</v>
      </c>
      <c r="O208" t="str">
        <f>IF(buildings!O208="","NA",buildings!O208)</f>
        <v>NA</v>
      </c>
      <c r="P208" t="str">
        <f>IF(buildings!P208="","NA",buildings!P208)</f>
        <v>NA</v>
      </c>
      <c r="Q208" t="str">
        <f>IF(buildings!Q208="","NA",buildings!Q208)</f>
        <v>NA</v>
      </c>
      <c r="R208" t="str">
        <f>IF(buildings!R208="","NA",buildings!R208)</f>
        <v>NA</v>
      </c>
      <c r="S208" t="str">
        <f>IF(buildings!S208="","NA",buildings!S208)</f>
        <v>NA</v>
      </c>
      <c r="T208" t="str">
        <f>IF(buildings!T208="","NA",buildings!T208)</f>
        <v>NA</v>
      </c>
      <c r="U208" t="str">
        <f>IF(buildings!U208="","NA",buildings!U208)</f>
        <v>NA</v>
      </c>
      <c r="V208" t="str">
        <f>IF(buildings!V208="","NA",buildings!V208)</f>
        <v>NA</v>
      </c>
      <c r="W208" t="str">
        <f>IF(buildings!W208="","NA",buildings!W208)</f>
        <v>NA</v>
      </c>
      <c r="X208" t="str">
        <f>IF(buildings!X208="","NA",buildings!X208)</f>
        <v>NA</v>
      </c>
      <c r="Y208" t="str">
        <f>IF(buildings!Y208="","NA",buildings!Y208)</f>
        <v>NA</v>
      </c>
      <c r="Z208" t="str">
        <f>IF(buildings!Z208="","NA",buildings!Z208)</f>
        <v>NA</v>
      </c>
      <c r="AA208" t="str">
        <f>IF(buildings!AA208="","NA",buildings!AA208)</f>
        <v>NA</v>
      </c>
      <c r="AB208" t="str">
        <f>IF(buildings!AB208="","NA",buildings!AB208)</f>
        <v>NA</v>
      </c>
      <c r="AC208" t="str">
        <f>IF(buildings!AC208="","NA",buildings!AC208)</f>
        <v>NA</v>
      </c>
      <c r="AD208" t="str">
        <f>IF(buildings!AD208="","NA",buildings!AD208)</f>
        <v>NA</v>
      </c>
      <c r="AE208" t="str">
        <f>IF(buildings!AE208="","NA",buildings!AE208)</f>
        <v>NA</v>
      </c>
      <c r="AF208" t="str">
        <f>IF(buildings!AF208="","NA",buildings!AF208)</f>
        <v>NA</v>
      </c>
      <c r="AG208" t="str">
        <f>IF(buildings!AG208="","NA",buildings!AG208)</f>
        <v>NA</v>
      </c>
      <c r="AH208" t="str">
        <f>IF(buildings!AH208="","NA",buildings!AH208)</f>
        <v>NA</v>
      </c>
      <c r="AI208" t="str">
        <f>IF(buildings!AI208="","NA",buildings!AI208)</f>
        <v>NA</v>
      </c>
      <c r="AJ208" t="str">
        <f>IF(buildings!AJ208="","NA",buildings!AJ208)</f>
        <v>NA</v>
      </c>
      <c r="AK208" t="str">
        <f>IF(buildings!AK208="","NA",buildings!AK208)</f>
        <v>NA</v>
      </c>
      <c r="AL208" t="str">
        <f>IF(buildings!AL208="","NA",buildings!AL208)</f>
        <v>apartment blocks (&gt;3 floors); Commercial buildings with dwelling units</v>
      </c>
      <c r="AM208" t="str">
        <f>IF(buildings!AM208="","NA",buildings!AM208)</f>
        <v>NA</v>
      </c>
      <c r="AN208" t="str">
        <f>IF(buildings!AN208="","NA",buildings!AN208)</f>
        <v>residential, commercial</v>
      </c>
      <c r="AO208" t="str">
        <f>IF(buildings!AO208="","NA",buildings!AO208)</f>
        <v>MFH</v>
      </c>
      <c r="AP208" t="str">
        <f>IF(buildings!AP208="","NA",buildings!AP208)</f>
        <v>NULL</v>
      </c>
      <c r="AQ208" t="str">
        <f>IF(buildings!AQ208="","NA",buildings!AQ208)</f>
        <v>NA</v>
      </c>
      <c r="AR208" t="str">
        <f>IF(buildings!AR208="","NA",buildings!AR208)</f>
        <v>NA</v>
      </c>
      <c r="AS208" t="str">
        <f>IF(buildings!AS208="","NA",buildings!AS208)</f>
        <v>Bergsdal, Håvard; Brattebø, Helge; Bohne, Rolf A.; Müller, Daniel B.</v>
      </c>
      <c r="AT208">
        <f>IF(buildings!AT208="","NA",buildings!AT208)</f>
        <v>2007</v>
      </c>
      <c r="AU208" t="str">
        <f>IF(buildings!AU208="","NA",buildings!AU208)</f>
        <v>Dynamic material flow analysis for Norway's dwelling stock</v>
      </c>
      <c r="AV208" t="str">
        <f>IF(buildings!AV208="","NA",buildings!AV208)</f>
        <v>Building Research &amp; Information</v>
      </c>
      <c r="AW208" t="str">
        <f>IF(buildings!AW208="","NA",buildings!AW208)</f>
        <v>Copyright Elsevier</v>
      </c>
      <c r="AX208" t="str">
        <f>IF(buildings!AX208="","NA",buildings!AX208)</f>
        <v>10.1080/09613210701287588</v>
      </c>
      <c r="AY208" t="str">
        <f>IF(buildings!AY208="","NA",buildings!AY208)</f>
        <v>https://doi.org/10.1080/09613210701287588</v>
      </c>
      <c r="AZ208" t="str">
        <f>IF(buildings!AZ208="","NULL",buildings!AZ208)</f>
        <v>NULL</v>
      </c>
      <c r="BA208" t="str">
        <f>IF(buildings!BA208="","NULL",buildings!BA208)</f>
        <v>NULL</v>
      </c>
      <c r="BB208" t="str">
        <f>IF(buildings!BB208="","NULL",buildings!BB208)</f>
        <v>NULL</v>
      </c>
      <c r="BC208" t="str">
        <f>IF(buildings!BC208="","NULL",buildings!BC208)</f>
        <v>Table 2. Type-Age matrix for floor area constructed and material density of concrete and wood in vintage cohorts of the residential building stock. Study only reported concrete and wood.</v>
      </c>
      <c r="BD208" t="str">
        <f>IF(buildings!BD208="","NULL",buildings!BD208)</f>
        <v>Heating Degree Days: Pre-1900,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08" t="str">
        <f>IF(buildings!BE208="","NULL",buildings!BE208)</f>
        <v>Heeren and Fishman</v>
      </c>
      <c r="BF208" t="str">
        <f>IF(buildings!BF208="","NULL",buildings!BF208)</f>
        <v>Europe</v>
      </c>
      <c r="BG208" t="str">
        <f>IF(buildings!BG208="","NULL",buildings!BG208)</f>
        <v>Dfc</v>
      </c>
      <c r="BH208">
        <f>IF(buildings!BH208="","NULL",buildings!BH208)</f>
        <v>6896</v>
      </c>
      <c r="BI208" t="str">
        <f>IF(buildings!BI208="","NULL",buildings!BI208)</f>
        <v>NA</v>
      </c>
      <c r="BJ208">
        <f>IF(buildings!BJ208="","NULL",buildings!BJ208)</f>
        <v>5243.38</v>
      </c>
      <c r="BK208" t="str">
        <f>IF(buildings!BK208="","NULL",buildings!BK208)</f>
        <v>NA</v>
      </c>
      <c r="BL208">
        <f>IF(buildings!BL208="","NULL",buildings!BL208)</f>
        <v>11.6674995</v>
      </c>
      <c r="BM208">
        <f>IF(buildings!BM208="","NULL",buildings!BM208)</f>
        <v>304282</v>
      </c>
      <c r="BN208">
        <f>IF(buildings!BN208="","NULL",buildings!BN208)</f>
        <v>2990</v>
      </c>
      <c r="BO208" t="str">
        <f>IF(buildings!BO208="","NULL",buildings!BO208)</f>
        <v>NA</v>
      </c>
      <c r="BP208">
        <f>IF(buildings!BP208="","NULL",buildings!BP208)</f>
        <v>3091</v>
      </c>
      <c r="BQ208" t="str">
        <f>IF(buildings!BQ208="","NULL",buildings!BQ208)</f>
        <v>NA</v>
      </c>
      <c r="BR208">
        <f>IF(buildings!BR208="","NULL",buildings!BR208)</f>
        <v>0.505</v>
      </c>
      <c r="BS208">
        <f>IF(buildings!BS208="","NULL",buildings!BS208)</f>
        <v>5881</v>
      </c>
      <c r="BT208">
        <f>IF(buildings!BT208="","NULL",buildings!BT208)</f>
        <v>5751</v>
      </c>
      <c r="BU208" t="str">
        <f>IF(buildings!BU208="","NULL",buildings!BU208)</f>
        <v>NULL</v>
      </c>
      <c r="BV208" t="str">
        <f>IF(buildings!BV208="","NULL",buildings!BV208)</f>
        <v>NULL</v>
      </c>
      <c r="BW208" t="str">
        <f>IF(buildings!BW208="","NULL",buildings!BW208)</f>
        <v>R32EFTA</v>
      </c>
      <c r="BX208" t="str">
        <f>IF(buildings!BX208="","NULL",buildings!BX208)</f>
        <v>R5.2OECD</v>
      </c>
      <c r="BY208" t="str">
        <f>IF(buildings!BY208="","NULL",buildings!BY208)</f>
        <v>R_MFH_unspecified</v>
      </c>
      <c r="BZ208" t="str">
        <f>IF(buildings!BZ208="","NULL",buildings!BZ208)</f>
        <v>RC_unspecified</v>
      </c>
      <c r="CA208" t="str">
        <f>IF(buildings!CA208="","NULL",buildings!CA208)</f>
        <v>Standard</v>
      </c>
      <c r="CB208" t="str">
        <f>IF(buildings!CB208="","NULL",buildings!CB208)</f>
        <v>modeled/hypothetical/regulations</v>
      </c>
      <c r="CC208" t="str">
        <f>IF(buildings!CC208="","NULL",buildings!CC208)</f>
        <v>RM</v>
      </c>
      <c r="CD208" t="str">
        <f>IF(buildings!CD208="","NULL",buildings!CD208)</f>
        <v>C</v>
      </c>
      <c r="CE208" t="str">
        <f>IF(buildings!CE208="","NULL",buildings!CE208)</f>
        <v>OECD_EFTA</v>
      </c>
    </row>
    <row r="209" spans="1:83">
      <c r="A209">
        <f>IF(buildings!A209="","NA",buildings!A209)</f>
        <v>207</v>
      </c>
      <c r="B209" t="str">
        <f>IF(buildings!B209="","NA",buildings!B209)</f>
        <v>Norway</v>
      </c>
      <c r="C209" t="str">
        <f>IF(buildings!C209="","NA",buildings!C209)</f>
        <v>NA</v>
      </c>
      <c r="D209">
        <f>IF(buildings!D209="","NA",buildings!D209)</f>
        <v>1946</v>
      </c>
      <c r="E209">
        <f>IF(buildings!E209="","NA",buildings!E209)</f>
        <v>1960</v>
      </c>
      <c r="F209" t="str">
        <f>IF(buildings!F209="","NA",buildings!F209)</f>
        <v>NA</v>
      </c>
      <c r="G209" t="str">
        <f>IF(buildings!G209="","NA",buildings!G209)</f>
        <v>NA</v>
      </c>
      <c r="H209" t="str">
        <f>IF(buildings!H209="","NA",buildings!H209)</f>
        <v>NA</v>
      </c>
      <c r="I209" t="str">
        <f>IF(buildings!I209="","NA",buildings!I209)</f>
        <v>NA</v>
      </c>
      <c r="J209">
        <f>IF(buildings!J209="","NA",buildings!J209)</f>
        <v>60</v>
      </c>
      <c r="K209" t="str">
        <f>IF(buildings!K209="","NA",buildings!K209)</f>
        <v>NA</v>
      </c>
      <c r="L209" t="str">
        <f>IF(buildings!L209="","NA",buildings!L209)</f>
        <v>NA</v>
      </c>
      <c r="M209">
        <f>IF(buildings!M209="","NA",buildings!M209)</f>
        <v>700</v>
      </c>
      <c r="N209" t="str">
        <f>IF(buildings!N209="","NA",buildings!N209)</f>
        <v>NA</v>
      </c>
      <c r="O209" t="str">
        <f>IF(buildings!O209="","NA",buildings!O209)</f>
        <v>NA</v>
      </c>
      <c r="P209" t="str">
        <f>IF(buildings!P209="","NA",buildings!P209)</f>
        <v>NA</v>
      </c>
      <c r="Q209" t="str">
        <f>IF(buildings!Q209="","NA",buildings!Q209)</f>
        <v>NA</v>
      </c>
      <c r="R209" t="str">
        <f>IF(buildings!R209="","NA",buildings!R209)</f>
        <v>NA</v>
      </c>
      <c r="S209" t="str">
        <f>IF(buildings!S209="","NA",buildings!S209)</f>
        <v>NA</v>
      </c>
      <c r="T209" t="str">
        <f>IF(buildings!T209="","NA",buildings!T209)</f>
        <v>NA</v>
      </c>
      <c r="U209" t="str">
        <f>IF(buildings!U209="","NA",buildings!U209)</f>
        <v>NA</v>
      </c>
      <c r="V209" t="str">
        <f>IF(buildings!V209="","NA",buildings!V209)</f>
        <v>NA</v>
      </c>
      <c r="W209" t="str">
        <f>IF(buildings!W209="","NA",buildings!W209)</f>
        <v>NA</v>
      </c>
      <c r="X209" t="str">
        <f>IF(buildings!X209="","NA",buildings!X209)</f>
        <v>NA</v>
      </c>
      <c r="Y209" t="str">
        <f>IF(buildings!Y209="","NA",buildings!Y209)</f>
        <v>NA</v>
      </c>
      <c r="Z209" t="str">
        <f>IF(buildings!Z209="","NA",buildings!Z209)</f>
        <v>NA</v>
      </c>
      <c r="AA209" t="str">
        <f>IF(buildings!AA209="","NA",buildings!AA209)</f>
        <v>NA</v>
      </c>
      <c r="AB209" t="str">
        <f>IF(buildings!AB209="","NA",buildings!AB209)</f>
        <v>NA</v>
      </c>
      <c r="AC209" t="str">
        <f>IF(buildings!AC209="","NA",buildings!AC209)</f>
        <v>NA</v>
      </c>
      <c r="AD209" t="str">
        <f>IF(buildings!AD209="","NA",buildings!AD209)</f>
        <v>NA</v>
      </c>
      <c r="AE209" t="str">
        <f>IF(buildings!AE209="","NA",buildings!AE209)</f>
        <v>NA</v>
      </c>
      <c r="AF209" t="str">
        <f>IF(buildings!AF209="","NA",buildings!AF209)</f>
        <v>NA</v>
      </c>
      <c r="AG209" t="str">
        <f>IF(buildings!AG209="","NA",buildings!AG209)</f>
        <v>NA</v>
      </c>
      <c r="AH209" t="str">
        <f>IF(buildings!AH209="","NA",buildings!AH209)</f>
        <v>NA</v>
      </c>
      <c r="AI209" t="str">
        <f>IF(buildings!AI209="","NA",buildings!AI209)</f>
        <v>NA</v>
      </c>
      <c r="AJ209" t="str">
        <f>IF(buildings!AJ209="","NA",buildings!AJ209)</f>
        <v>NA</v>
      </c>
      <c r="AK209" t="str">
        <f>IF(buildings!AK209="","NA",buildings!AK209)</f>
        <v>NA</v>
      </c>
      <c r="AL209" t="str">
        <f>IF(buildings!AL209="","NA",buildings!AL209)</f>
        <v>apartment blocks (&gt;3 floors); Commercial buildings with dwelling units</v>
      </c>
      <c r="AM209" t="str">
        <f>IF(buildings!AM209="","NA",buildings!AM209)</f>
        <v>NA</v>
      </c>
      <c r="AN209" t="str">
        <f>IF(buildings!AN209="","NA",buildings!AN209)</f>
        <v>residential, commercial</v>
      </c>
      <c r="AO209" t="str">
        <f>IF(buildings!AO209="","NA",buildings!AO209)</f>
        <v>MFH</v>
      </c>
      <c r="AP209" t="str">
        <f>IF(buildings!AP209="","NA",buildings!AP209)</f>
        <v>NULL</v>
      </c>
      <c r="AQ209" t="str">
        <f>IF(buildings!AQ209="","NA",buildings!AQ209)</f>
        <v>NA</v>
      </c>
      <c r="AR209" t="str">
        <f>IF(buildings!AR209="","NA",buildings!AR209)</f>
        <v>NA</v>
      </c>
      <c r="AS209" t="str">
        <f>IF(buildings!AS209="","NA",buildings!AS209)</f>
        <v>Bergsdal, Håvard; Brattebø, Helge; Bohne, Rolf A.; Müller, Daniel B.</v>
      </c>
      <c r="AT209">
        <f>IF(buildings!AT209="","NA",buildings!AT209)</f>
        <v>2007</v>
      </c>
      <c r="AU209" t="str">
        <f>IF(buildings!AU209="","NA",buildings!AU209)</f>
        <v>Dynamic material flow analysis for Norway's dwelling stock</v>
      </c>
      <c r="AV209" t="str">
        <f>IF(buildings!AV209="","NA",buildings!AV209)</f>
        <v>Building Research &amp; Information</v>
      </c>
      <c r="AW209" t="str">
        <f>IF(buildings!AW209="","NA",buildings!AW209)</f>
        <v>Copyright Elsevier</v>
      </c>
      <c r="AX209" t="str">
        <f>IF(buildings!AX209="","NA",buildings!AX209)</f>
        <v>10.1080/09613210701287588</v>
      </c>
      <c r="AY209" t="str">
        <f>IF(buildings!AY209="","NA",buildings!AY209)</f>
        <v>https://doi.org/10.1080/09613210701287588</v>
      </c>
      <c r="AZ209" t="str">
        <f>IF(buildings!AZ209="","NULL",buildings!AZ209)</f>
        <v>NULL</v>
      </c>
      <c r="BA209" t="str">
        <f>IF(buildings!BA209="","NULL",buildings!BA209)</f>
        <v>NULL</v>
      </c>
      <c r="BB209" t="str">
        <f>IF(buildings!BB209="","NULL",buildings!BB209)</f>
        <v>NULL</v>
      </c>
      <c r="BC209" t="str">
        <f>IF(buildings!BC209="","NULL",buildings!BC209)</f>
        <v>Table 2. Type-Age matrix for floor area constructed and material density of concrete and wood in vintage cohorts of the residential building stock. Study only reported concrete and wood.</v>
      </c>
      <c r="BD209" t="str">
        <f>IF(buildings!BD209="","NULL",buildings!BD209)</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209" t="str">
        <f>IF(buildings!BE209="","NULL",buildings!BE209)</f>
        <v>Heeren and Fishman</v>
      </c>
      <c r="BF209" t="str">
        <f>IF(buildings!BF209="","NULL",buildings!BF209)</f>
        <v>Europe</v>
      </c>
      <c r="BG209" t="str">
        <f>IF(buildings!BG209="","NULL",buildings!BG209)</f>
        <v>Dfc</v>
      </c>
      <c r="BH209">
        <f>IF(buildings!BH209="","NULL",buildings!BH209)</f>
        <v>6896</v>
      </c>
      <c r="BI209">
        <f>IF(buildings!BI209="","NULL",buildings!BI209)</f>
        <v>5243.38</v>
      </c>
      <c r="BJ209">
        <f>IF(buildings!BJ209="","NULL",buildings!BJ209)</f>
        <v>5695.1824999999999</v>
      </c>
      <c r="BK209">
        <f>IF(buildings!BK209="","NULL",buildings!BK209)</f>
        <v>11.6674995</v>
      </c>
      <c r="BL209">
        <f>IF(buildings!BL209="","NULL",buildings!BL209)</f>
        <v>8.0150002499999999</v>
      </c>
      <c r="BM209">
        <f>IF(buildings!BM209="","NULL",buildings!BM209)</f>
        <v>304282</v>
      </c>
      <c r="BN209">
        <f>IF(buildings!BN209="","NULL",buildings!BN209)</f>
        <v>3127</v>
      </c>
      <c r="BO209" t="str">
        <f>IF(buildings!BO209="","NULL",buildings!BO209)</f>
        <v>NA</v>
      </c>
      <c r="BP209">
        <f>IF(buildings!BP209="","NULL",buildings!BP209)</f>
        <v>3581</v>
      </c>
      <c r="BQ209">
        <f>IF(buildings!BQ209="","NULL",buildings!BQ209)</f>
        <v>0.505</v>
      </c>
      <c r="BR209">
        <f>IF(buildings!BR209="","NULL",buildings!BR209)</f>
        <v>0.499</v>
      </c>
      <c r="BS209">
        <f>IF(buildings!BS209="","NULL",buildings!BS209)</f>
        <v>6281</v>
      </c>
      <c r="BT209">
        <f>IF(buildings!BT209="","NULL",buildings!BT209)</f>
        <v>10250</v>
      </c>
      <c r="BU209" t="str">
        <f>IF(buildings!BU209="","NULL",buildings!BU209)</f>
        <v>NULL</v>
      </c>
      <c r="BV209" t="str">
        <f>IF(buildings!BV209="","NULL",buildings!BV209)</f>
        <v>NULL</v>
      </c>
      <c r="BW209" t="str">
        <f>IF(buildings!BW209="","NULL",buildings!BW209)</f>
        <v>R32EFTA</v>
      </c>
      <c r="BX209" t="str">
        <f>IF(buildings!BX209="","NULL",buildings!BX209)</f>
        <v>R5.2OECD</v>
      </c>
      <c r="BY209" t="str">
        <f>IF(buildings!BY209="","NULL",buildings!BY209)</f>
        <v>R_MFH_unspecified</v>
      </c>
      <c r="BZ209" t="str">
        <f>IF(buildings!BZ209="","NULL",buildings!BZ209)</f>
        <v>RC_unspecified</v>
      </c>
      <c r="CA209" t="str">
        <f>IF(buildings!CA209="","NULL",buildings!CA209)</f>
        <v>Standard</v>
      </c>
      <c r="CB209" t="str">
        <f>IF(buildings!CB209="","NULL",buildings!CB209)</f>
        <v>modeled/hypothetical/regulations</v>
      </c>
      <c r="CC209" t="str">
        <f>IF(buildings!CC209="","NULL",buildings!CC209)</f>
        <v>RM</v>
      </c>
      <c r="CD209" t="str">
        <f>IF(buildings!CD209="","NULL",buildings!CD209)</f>
        <v>C</v>
      </c>
      <c r="CE209" t="str">
        <f>IF(buildings!CE209="","NULL",buildings!CE209)</f>
        <v>OECD_EFTA</v>
      </c>
    </row>
    <row r="210" spans="1:83">
      <c r="A210">
        <f>IF(buildings!A210="","NA",buildings!A210)</f>
        <v>208</v>
      </c>
      <c r="B210" t="str">
        <f>IF(buildings!B210="","NA",buildings!B210)</f>
        <v>Norway</v>
      </c>
      <c r="C210" t="str">
        <f>IF(buildings!C210="","NA",buildings!C210)</f>
        <v>NA</v>
      </c>
      <c r="D210">
        <f>IF(buildings!D210="","NA",buildings!D210)</f>
        <v>1961</v>
      </c>
      <c r="E210">
        <f>IF(buildings!E210="","NA",buildings!E210)</f>
        <v>1970</v>
      </c>
      <c r="F210" t="str">
        <f>IF(buildings!F210="","NA",buildings!F210)</f>
        <v>NA</v>
      </c>
      <c r="G210" t="str">
        <f>IF(buildings!G210="","NA",buildings!G210)</f>
        <v>NA</v>
      </c>
      <c r="H210" t="str">
        <f>IF(buildings!H210="","NA",buildings!H210)</f>
        <v>NA</v>
      </c>
      <c r="I210" t="str">
        <f>IF(buildings!I210="","NA",buildings!I210)</f>
        <v>NA</v>
      </c>
      <c r="J210">
        <f>IF(buildings!J210="","NA",buildings!J210)</f>
        <v>40</v>
      </c>
      <c r="K210" t="str">
        <f>IF(buildings!K210="","NA",buildings!K210)</f>
        <v>NA</v>
      </c>
      <c r="L210" t="str">
        <f>IF(buildings!L210="","NA",buildings!L210)</f>
        <v>NA</v>
      </c>
      <c r="M210">
        <f>IF(buildings!M210="","NA",buildings!M210)</f>
        <v>875</v>
      </c>
      <c r="N210" t="str">
        <f>IF(buildings!N210="","NA",buildings!N210)</f>
        <v>NA</v>
      </c>
      <c r="O210" t="str">
        <f>IF(buildings!O210="","NA",buildings!O210)</f>
        <v>NA</v>
      </c>
      <c r="P210" t="str">
        <f>IF(buildings!P210="","NA",buildings!P210)</f>
        <v>NA</v>
      </c>
      <c r="Q210" t="str">
        <f>IF(buildings!Q210="","NA",buildings!Q210)</f>
        <v>NA</v>
      </c>
      <c r="R210" t="str">
        <f>IF(buildings!R210="","NA",buildings!R210)</f>
        <v>NA</v>
      </c>
      <c r="S210" t="str">
        <f>IF(buildings!S210="","NA",buildings!S210)</f>
        <v>NA</v>
      </c>
      <c r="T210" t="str">
        <f>IF(buildings!T210="","NA",buildings!T210)</f>
        <v>NA</v>
      </c>
      <c r="U210" t="str">
        <f>IF(buildings!U210="","NA",buildings!U210)</f>
        <v>NA</v>
      </c>
      <c r="V210" t="str">
        <f>IF(buildings!V210="","NA",buildings!V210)</f>
        <v>NA</v>
      </c>
      <c r="W210" t="str">
        <f>IF(buildings!W210="","NA",buildings!W210)</f>
        <v>NA</v>
      </c>
      <c r="X210" t="str">
        <f>IF(buildings!X210="","NA",buildings!X210)</f>
        <v>NA</v>
      </c>
      <c r="Y210" t="str">
        <f>IF(buildings!Y210="","NA",buildings!Y210)</f>
        <v>NA</v>
      </c>
      <c r="Z210" t="str">
        <f>IF(buildings!Z210="","NA",buildings!Z210)</f>
        <v>NA</v>
      </c>
      <c r="AA210" t="str">
        <f>IF(buildings!AA210="","NA",buildings!AA210)</f>
        <v>NA</v>
      </c>
      <c r="AB210" t="str">
        <f>IF(buildings!AB210="","NA",buildings!AB210)</f>
        <v>NA</v>
      </c>
      <c r="AC210" t="str">
        <f>IF(buildings!AC210="","NA",buildings!AC210)</f>
        <v>NA</v>
      </c>
      <c r="AD210" t="str">
        <f>IF(buildings!AD210="","NA",buildings!AD210)</f>
        <v>NA</v>
      </c>
      <c r="AE210" t="str">
        <f>IF(buildings!AE210="","NA",buildings!AE210)</f>
        <v>NA</v>
      </c>
      <c r="AF210" t="str">
        <f>IF(buildings!AF210="","NA",buildings!AF210)</f>
        <v>NA</v>
      </c>
      <c r="AG210" t="str">
        <f>IF(buildings!AG210="","NA",buildings!AG210)</f>
        <v>NA</v>
      </c>
      <c r="AH210" t="str">
        <f>IF(buildings!AH210="","NA",buildings!AH210)</f>
        <v>NA</v>
      </c>
      <c r="AI210" t="str">
        <f>IF(buildings!AI210="","NA",buildings!AI210)</f>
        <v>NA</v>
      </c>
      <c r="AJ210" t="str">
        <f>IF(buildings!AJ210="","NA",buildings!AJ210)</f>
        <v>NA</v>
      </c>
      <c r="AK210" t="str">
        <f>IF(buildings!AK210="","NA",buildings!AK210)</f>
        <v>NA</v>
      </c>
      <c r="AL210" t="str">
        <f>IF(buildings!AL210="","NA",buildings!AL210)</f>
        <v>apartment blocks (&gt;3 floors); Commercial buildings with dwelling units</v>
      </c>
      <c r="AM210" t="str">
        <f>IF(buildings!AM210="","NA",buildings!AM210)</f>
        <v>NA</v>
      </c>
      <c r="AN210" t="str">
        <f>IF(buildings!AN210="","NA",buildings!AN210)</f>
        <v>residential, commercial</v>
      </c>
      <c r="AO210" t="str">
        <f>IF(buildings!AO210="","NA",buildings!AO210)</f>
        <v>MFH</v>
      </c>
      <c r="AP210" t="str">
        <f>IF(buildings!AP210="","NA",buildings!AP210)</f>
        <v>NULL</v>
      </c>
      <c r="AQ210" t="str">
        <f>IF(buildings!AQ210="","NA",buildings!AQ210)</f>
        <v>NA</v>
      </c>
      <c r="AR210" t="str">
        <f>IF(buildings!AR210="","NA",buildings!AR210)</f>
        <v>NA</v>
      </c>
      <c r="AS210" t="str">
        <f>IF(buildings!AS210="","NA",buildings!AS210)</f>
        <v>Bergsdal, Håvard; Brattebø, Helge; Bohne, Rolf A.; Müller, Daniel B.</v>
      </c>
      <c r="AT210">
        <f>IF(buildings!AT210="","NA",buildings!AT210)</f>
        <v>2007</v>
      </c>
      <c r="AU210" t="str">
        <f>IF(buildings!AU210="","NA",buildings!AU210)</f>
        <v>Dynamic material flow analysis for Norway's dwelling stock</v>
      </c>
      <c r="AV210" t="str">
        <f>IF(buildings!AV210="","NA",buildings!AV210)</f>
        <v>Building Research &amp; Information</v>
      </c>
      <c r="AW210" t="str">
        <f>IF(buildings!AW210="","NA",buildings!AW210)</f>
        <v>Copyright Elsevier</v>
      </c>
      <c r="AX210" t="str">
        <f>IF(buildings!AX210="","NA",buildings!AX210)</f>
        <v>10.1080/09613210701287588</v>
      </c>
      <c r="AY210" t="str">
        <f>IF(buildings!AY210="","NA",buildings!AY210)</f>
        <v>https://doi.org/10.1080/09613210701287588</v>
      </c>
      <c r="AZ210" t="str">
        <f>IF(buildings!AZ210="","NULL",buildings!AZ210)</f>
        <v>NULL</v>
      </c>
      <c r="BA210" t="str">
        <f>IF(buildings!BA210="","NULL",buildings!BA210)</f>
        <v>NULL</v>
      </c>
      <c r="BB210" t="str">
        <f>IF(buildings!BB210="","NULL",buildings!BB210)</f>
        <v>NULL</v>
      </c>
      <c r="BC210" t="str">
        <f>IF(buildings!BC210="","NULL",buildings!BC210)</f>
        <v>Table 2. Type-Age matrix for floor area constructed and material density of concrete and wood in vintage cohorts of the residential building stock. Study only reported concrete and wood.</v>
      </c>
      <c r="BD210" t="str">
        <f>IF(buildings!BD210="","NULL",buildings!BD210)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210" t="str">
        <f>IF(buildings!BE210="","NULL",buildings!BE210)</f>
        <v>Heeren and Fishman</v>
      </c>
      <c r="BF210" t="str">
        <f>IF(buildings!BF210="","NULL",buildings!BF210)</f>
        <v>Europe</v>
      </c>
      <c r="BG210" t="str">
        <f>IF(buildings!BG210="","NULL",buildings!BG210)</f>
        <v>Dfc</v>
      </c>
      <c r="BH210">
        <f>IF(buildings!BH210="","NULL",buildings!BH210)</f>
        <v>6896</v>
      </c>
      <c r="BI210">
        <f>IF(buildings!BI210="","NULL",buildings!BI210)</f>
        <v>5349.77</v>
      </c>
      <c r="BJ210">
        <f>IF(buildings!BJ210="","NULL",buildings!BJ210)</f>
        <v>5850.9247500000001</v>
      </c>
      <c r="BK210">
        <f>IF(buildings!BK210="","NULL",buildings!BK210)</f>
        <v>1.2000000500000001</v>
      </c>
      <c r="BL210">
        <f>IF(buildings!BL210="","NULL",buildings!BL210)</f>
        <v>14.19999975</v>
      </c>
      <c r="BM210">
        <f>IF(buildings!BM210="","NULL",buildings!BM210)</f>
        <v>304282</v>
      </c>
      <c r="BN210">
        <f>IF(buildings!BN210="","NULL",buildings!BN210)</f>
        <v>3610</v>
      </c>
      <c r="BO210" t="str">
        <f>IF(buildings!BO210="","NULL",buildings!BO210)</f>
        <v>NA</v>
      </c>
      <c r="BP210">
        <f>IF(buildings!BP210="","NULL",buildings!BP210)</f>
        <v>3877</v>
      </c>
      <c r="BQ210">
        <f>IF(buildings!BQ210="","NULL",buildings!BQ210)</f>
        <v>0.499</v>
      </c>
      <c r="BR210">
        <f>IF(buildings!BR210="","NULL",buildings!BR210)</f>
        <v>0.65400000000000003</v>
      </c>
      <c r="BS210">
        <f>IF(buildings!BS210="","NULL",buildings!BS210)</f>
        <v>10803</v>
      </c>
      <c r="BT210">
        <f>IF(buildings!BT210="","NULL",buildings!BT210)</f>
        <v>13333</v>
      </c>
      <c r="BU210" t="str">
        <f>IF(buildings!BU210="","NULL",buildings!BU210)</f>
        <v>NULL</v>
      </c>
      <c r="BV210" t="str">
        <f>IF(buildings!BV210="","NULL",buildings!BV210)</f>
        <v>NULL</v>
      </c>
      <c r="BW210" t="str">
        <f>IF(buildings!BW210="","NULL",buildings!BW210)</f>
        <v>R32EFTA</v>
      </c>
      <c r="BX210" t="str">
        <f>IF(buildings!BX210="","NULL",buildings!BX210)</f>
        <v>R5.2OECD</v>
      </c>
      <c r="BY210" t="str">
        <f>IF(buildings!BY210="","NULL",buildings!BY210)</f>
        <v>R_MFH_unspecified</v>
      </c>
      <c r="BZ210" t="str">
        <f>IF(buildings!BZ210="","NULL",buildings!BZ210)</f>
        <v>RC_unspecified</v>
      </c>
      <c r="CA210" t="str">
        <f>IF(buildings!CA210="","NULL",buildings!CA210)</f>
        <v>Standard</v>
      </c>
      <c r="CB210" t="str">
        <f>IF(buildings!CB210="","NULL",buildings!CB210)</f>
        <v>modeled/hypothetical/regulations</v>
      </c>
      <c r="CC210" t="str">
        <f>IF(buildings!CC210="","NULL",buildings!CC210)</f>
        <v>RM</v>
      </c>
      <c r="CD210" t="str">
        <f>IF(buildings!CD210="","NULL",buildings!CD210)</f>
        <v>C</v>
      </c>
      <c r="CE210" t="str">
        <f>IF(buildings!CE210="","NULL",buildings!CE210)</f>
        <v>OECD_EFTA</v>
      </c>
    </row>
    <row r="211" spans="1:83">
      <c r="A211">
        <f>IF(buildings!A211="","NA",buildings!A211)</f>
        <v>209</v>
      </c>
      <c r="B211" t="str">
        <f>IF(buildings!B211="","NA",buildings!B211)</f>
        <v>Norway</v>
      </c>
      <c r="C211" t="str">
        <f>IF(buildings!C211="","NA",buildings!C211)</f>
        <v>NA</v>
      </c>
      <c r="D211">
        <f>IF(buildings!D211="","NA",buildings!D211)</f>
        <v>1971</v>
      </c>
      <c r="E211">
        <f>IF(buildings!E211="","NA",buildings!E211)</f>
        <v>1980</v>
      </c>
      <c r="F211" t="str">
        <f>IF(buildings!F211="","NA",buildings!F211)</f>
        <v>NA</v>
      </c>
      <c r="G211" t="str">
        <f>IF(buildings!G211="","NA",buildings!G211)</f>
        <v>NA</v>
      </c>
      <c r="H211" t="str">
        <f>IF(buildings!H211="","NA",buildings!H211)</f>
        <v>NA</v>
      </c>
      <c r="I211" t="str">
        <f>IF(buildings!I211="","NA",buildings!I211)</f>
        <v>NA</v>
      </c>
      <c r="J211">
        <f>IF(buildings!J211="","NA",buildings!J211)</f>
        <v>35</v>
      </c>
      <c r="K211" t="str">
        <f>IF(buildings!K211="","NA",buildings!K211)</f>
        <v>NA</v>
      </c>
      <c r="L211" t="str">
        <f>IF(buildings!L211="","NA",buildings!L211)</f>
        <v>NA</v>
      </c>
      <c r="M211">
        <f>IF(buildings!M211="","NA",buildings!M211)</f>
        <v>1000</v>
      </c>
      <c r="N211" t="str">
        <f>IF(buildings!N211="","NA",buildings!N211)</f>
        <v>NA</v>
      </c>
      <c r="O211" t="str">
        <f>IF(buildings!O211="","NA",buildings!O211)</f>
        <v>NA</v>
      </c>
      <c r="P211" t="str">
        <f>IF(buildings!P211="","NA",buildings!P211)</f>
        <v>NA</v>
      </c>
      <c r="Q211" t="str">
        <f>IF(buildings!Q211="","NA",buildings!Q211)</f>
        <v>NA</v>
      </c>
      <c r="R211" t="str">
        <f>IF(buildings!R211="","NA",buildings!R211)</f>
        <v>NA</v>
      </c>
      <c r="S211" t="str">
        <f>IF(buildings!S211="","NA",buildings!S211)</f>
        <v>NA</v>
      </c>
      <c r="T211" t="str">
        <f>IF(buildings!T211="","NA",buildings!T211)</f>
        <v>NA</v>
      </c>
      <c r="U211" t="str">
        <f>IF(buildings!U211="","NA",buildings!U211)</f>
        <v>NA</v>
      </c>
      <c r="V211" t="str">
        <f>IF(buildings!V211="","NA",buildings!V211)</f>
        <v>NA</v>
      </c>
      <c r="W211" t="str">
        <f>IF(buildings!W211="","NA",buildings!W211)</f>
        <v>NA</v>
      </c>
      <c r="X211" t="str">
        <f>IF(buildings!X211="","NA",buildings!X211)</f>
        <v>NA</v>
      </c>
      <c r="Y211" t="str">
        <f>IF(buildings!Y211="","NA",buildings!Y211)</f>
        <v>NA</v>
      </c>
      <c r="Z211" t="str">
        <f>IF(buildings!Z211="","NA",buildings!Z211)</f>
        <v>NA</v>
      </c>
      <c r="AA211" t="str">
        <f>IF(buildings!AA211="","NA",buildings!AA211)</f>
        <v>NA</v>
      </c>
      <c r="AB211" t="str">
        <f>IF(buildings!AB211="","NA",buildings!AB211)</f>
        <v>NA</v>
      </c>
      <c r="AC211" t="str">
        <f>IF(buildings!AC211="","NA",buildings!AC211)</f>
        <v>NA</v>
      </c>
      <c r="AD211" t="str">
        <f>IF(buildings!AD211="","NA",buildings!AD211)</f>
        <v>NA</v>
      </c>
      <c r="AE211" t="str">
        <f>IF(buildings!AE211="","NA",buildings!AE211)</f>
        <v>NA</v>
      </c>
      <c r="AF211" t="str">
        <f>IF(buildings!AF211="","NA",buildings!AF211)</f>
        <v>NA</v>
      </c>
      <c r="AG211" t="str">
        <f>IF(buildings!AG211="","NA",buildings!AG211)</f>
        <v>NA</v>
      </c>
      <c r="AH211" t="str">
        <f>IF(buildings!AH211="","NA",buildings!AH211)</f>
        <v>NA</v>
      </c>
      <c r="AI211" t="str">
        <f>IF(buildings!AI211="","NA",buildings!AI211)</f>
        <v>NA</v>
      </c>
      <c r="AJ211" t="str">
        <f>IF(buildings!AJ211="","NA",buildings!AJ211)</f>
        <v>NA</v>
      </c>
      <c r="AK211" t="str">
        <f>IF(buildings!AK211="","NA",buildings!AK211)</f>
        <v>NA</v>
      </c>
      <c r="AL211" t="str">
        <f>IF(buildings!AL211="","NA",buildings!AL211)</f>
        <v>apartment blocks (&gt;3 floors); Commercial buildings with dwelling units</v>
      </c>
      <c r="AM211" t="str">
        <f>IF(buildings!AM211="","NA",buildings!AM211)</f>
        <v>NA</v>
      </c>
      <c r="AN211" t="str">
        <f>IF(buildings!AN211="","NA",buildings!AN211)</f>
        <v>residential, commercial</v>
      </c>
      <c r="AO211" t="str">
        <f>IF(buildings!AO211="","NA",buildings!AO211)</f>
        <v>MFH</v>
      </c>
      <c r="AP211" t="str">
        <f>IF(buildings!AP211="","NA",buildings!AP211)</f>
        <v>NULL</v>
      </c>
      <c r="AQ211" t="str">
        <f>IF(buildings!AQ211="","NA",buildings!AQ211)</f>
        <v>NA</v>
      </c>
      <c r="AR211" t="str">
        <f>IF(buildings!AR211="","NA",buildings!AR211)</f>
        <v>NA</v>
      </c>
      <c r="AS211" t="str">
        <f>IF(buildings!AS211="","NA",buildings!AS211)</f>
        <v>Bergsdal, Håvard; Brattebø, Helge; Bohne, Rolf A.; Müller, Daniel B.</v>
      </c>
      <c r="AT211">
        <f>IF(buildings!AT211="","NA",buildings!AT211)</f>
        <v>2007</v>
      </c>
      <c r="AU211" t="str">
        <f>IF(buildings!AU211="","NA",buildings!AU211)</f>
        <v>Dynamic material flow analysis for Norway's dwelling stock</v>
      </c>
      <c r="AV211" t="str">
        <f>IF(buildings!AV211="","NA",buildings!AV211)</f>
        <v>Building Research &amp; Information</v>
      </c>
      <c r="AW211" t="str">
        <f>IF(buildings!AW211="","NA",buildings!AW211)</f>
        <v>Copyright Elsevier</v>
      </c>
      <c r="AX211" t="str">
        <f>IF(buildings!AX211="","NA",buildings!AX211)</f>
        <v>10.1080/09613210701287588</v>
      </c>
      <c r="AY211" t="str">
        <f>IF(buildings!AY211="","NA",buildings!AY211)</f>
        <v>https://doi.org/10.1080/09613210701287588</v>
      </c>
      <c r="AZ211" t="str">
        <f>IF(buildings!AZ211="","NULL",buildings!AZ211)</f>
        <v>NULL</v>
      </c>
      <c r="BA211" t="str">
        <f>IF(buildings!BA211="","NULL",buildings!BA211)</f>
        <v>NULL</v>
      </c>
      <c r="BB211" t="str">
        <f>IF(buildings!BB211="","NULL",buildings!BB211)</f>
        <v>NULL</v>
      </c>
      <c r="BC211" t="str">
        <f>IF(buildings!BC211="","NULL",buildings!BC211)</f>
        <v>Table 2. Type-Age matrix for floor area constructed and material density of concrete and wood in vintage cohorts of the residential building stock. Study only reported concrete and wood.</v>
      </c>
      <c r="BD211" t="str">
        <f>IF(buildings!BD211="","NULL",buildings!BD211)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211" t="str">
        <f>IF(buildings!BE211="","NULL",buildings!BE211)</f>
        <v>Heeren and Fishman</v>
      </c>
      <c r="BF211" t="str">
        <f>IF(buildings!BF211="","NULL",buildings!BF211)</f>
        <v>Europe</v>
      </c>
      <c r="BG211" t="str">
        <f>IF(buildings!BG211="","NULL",buildings!BG211)</f>
        <v>Dfc</v>
      </c>
      <c r="BH211">
        <f>IF(buildings!BH211="","NULL",buildings!BH211)</f>
        <v>6896</v>
      </c>
      <c r="BI211">
        <f>IF(buildings!BI211="","NULL",buildings!BI211)</f>
        <v>5643.3597499999996</v>
      </c>
      <c r="BJ211">
        <f>IF(buildings!BJ211="","NULL",buildings!BJ211)</f>
        <v>6014.7172499999997</v>
      </c>
      <c r="BK211">
        <f>IF(buildings!BK211="","NULL",buildings!BK211)</f>
        <v>5.2024997500000003</v>
      </c>
      <c r="BL211">
        <f>IF(buildings!BL211="","NULL",buildings!BL211)</f>
        <v>8.5</v>
      </c>
      <c r="BM211">
        <f>IF(buildings!BM211="","NULL",buildings!BM211)</f>
        <v>304282</v>
      </c>
      <c r="BN211">
        <f>IF(buildings!BN211="","NULL",buildings!BN211)</f>
        <v>3903</v>
      </c>
      <c r="BO211" t="str">
        <f>IF(buildings!BO211="","NULL",buildings!BO211)</f>
        <v>NA</v>
      </c>
      <c r="BP211">
        <f>IF(buildings!BP211="","NULL",buildings!BP211)</f>
        <v>4086</v>
      </c>
      <c r="BQ211">
        <f>IF(buildings!BQ211="","NULL",buildings!BQ211)</f>
        <v>0.65400000000000003</v>
      </c>
      <c r="BR211">
        <f>IF(buildings!BR211="","NULL",buildings!BR211)</f>
        <v>0.70499999999999996</v>
      </c>
      <c r="BS211">
        <f>IF(buildings!BS211="","NULL",buildings!BS211)</f>
        <v>14678</v>
      </c>
      <c r="BT211">
        <f>IF(buildings!BT211="","NULL",buildings!BT211)</f>
        <v>27206</v>
      </c>
      <c r="BU211" t="str">
        <f>IF(buildings!BU211="","NULL",buildings!BU211)</f>
        <v>NULL</v>
      </c>
      <c r="BV211" t="str">
        <f>IF(buildings!BV211="","NULL",buildings!BV211)</f>
        <v>NULL</v>
      </c>
      <c r="BW211" t="str">
        <f>IF(buildings!BW211="","NULL",buildings!BW211)</f>
        <v>R32EFTA</v>
      </c>
      <c r="BX211" t="str">
        <f>IF(buildings!BX211="","NULL",buildings!BX211)</f>
        <v>R5.2OECD</v>
      </c>
      <c r="BY211" t="str">
        <f>IF(buildings!BY211="","NULL",buildings!BY211)</f>
        <v>R_MFH_unspecified</v>
      </c>
      <c r="BZ211" t="str">
        <f>IF(buildings!BZ211="","NULL",buildings!BZ211)</f>
        <v>RC_unspecified</v>
      </c>
      <c r="CA211" t="str">
        <f>IF(buildings!CA211="","NULL",buildings!CA211)</f>
        <v>Standard</v>
      </c>
      <c r="CB211" t="str">
        <f>IF(buildings!CB211="","NULL",buildings!CB211)</f>
        <v>modeled/hypothetical/regulations</v>
      </c>
      <c r="CC211" t="str">
        <f>IF(buildings!CC211="","NULL",buildings!CC211)</f>
        <v>RM</v>
      </c>
      <c r="CD211" t="str">
        <f>IF(buildings!CD211="","NULL",buildings!CD211)</f>
        <v>C</v>
      </c>
      <c r="CE211" t="str">
        <f>IF(buildings!CE211="","NULL",buildings!CE211)</f>
        <v>OECD_EFTA</v>
      </c>
    </row>
    <row r="212" spans="1:83">
      <c r="A212">
        <f>IF(buildings!A212="","NA",buildings!A212)</f>
        <v>210</v>
      </c>
      <c r="B212" t="str">
        <f>IF(buildings!B212="","NA",buildings!B212)</f>
        <v>Norway</v>
      </c>
      <c r="C212" t="str">
        <f>IF(buildings!C212="","NA",buildings!C212)</f>
        <v>NA</v>
      </c>
      <c r="D212">
        <f>IF(buildings!D212="","NA",buildings!D212)</f>
        <v>1981</v>
      </c>
      <c r="E212">
        <f>IF(buildings!E212="","NA",buildings!E212)</f>
        <v>1990</v>
      </c>
      <c r="F212" t="str">
        <f>IF(buildings!F212="","NA",buildings!F212)</f>
        <v>NA</v>
      </c>
      <c r="G212" t="str">
        <f>IF(buildings!G212="","NA",buildings!G212)</f>
        <v>NA</v>
      </c>
      <c r="H212" t="str">
        <f>IF(buildings!H212="","NA",buildings!H212)</f>
        <v>NA</v>
      </c>
      <c r="I212" t="str">
        <f>IF(buildings!I212="","NA",buildings!I212)</f>
        <v>NA</v>
      </c>
      <c r="J212">
        <f>IF(buildings!J212="","NA",buildings!J212)</f>
        <v>28</v>
      </c>
      <c r="K212" t="str">
        <f>IF(buildings!K212="","NA",buildings!K212)</f>
        <v>NA</v>
      </c>
      <c r="L212" t="str">
        <f>IF(buildings!L212="","NA",buildings!L212)</f>
        <v>NA</v>
      </c>
      <c r="M212">
        <f>IF(buildings!M212="","NA",buildings!M212)</f>
        <v>1100</v>
      </c>
      <c r="N212" t="str">
        <f>IF(buildings!N212="","NA",buildings!N212)</f>
        <v>NA</v>
      </c>
      <c r="O212" t="str">
        <f>IF(buildings!O212="","NA",buildings!O212)</f>
        <v>NA</v>
      </c>
      <c r="P212" t="str">
        <f>IF(buildings!P212="","NA",buildings!P212)</f>
        <v>NA</v>
      </c>
      <c r="Q212" t="str">
        <f>IF(buildings!Q212="","NA",buildings!Q212)</f>
        <v>NA</v>
      </c>
      <c r="R212" t="str">
        <f>IF(buildings!R212="","NA",buildings!R212)</f>
        <v>NA</v>
      </c>
      <c r="S212" t="str">
        <f>IF(buildings!S212="","NA",buildings!S212)</f>
        <v>NA</v>
      </c>
      <c r="T212" t="str">
        <f>IF(buildings!T212="","NA",buildings!T212)</f>
        <v>NA</v>
      </c>
      <c r="U212" t="str">
        <f>IF(buildings!U212="","NA",buildings!U212)</f>
        <v>NA</v>
      </c>
      <c r="V212" t="str">
        <f>IF(buildings!V212="","NA",buildings!V212)</f>
        <v>NA</v>
      </c>
      <c r="W212" t="str">
        <f>IF(buildings!W212="","NA",buildings!W212)</f>
        <v>NA</v>
      </c>
      <c r="X212" t="str">
        <f>IF(buildings!X212="","NA",buildings!X212)</f>
        <v>NA</v>
      </c>
      <c r="Y212" t="str">
        <f>IF(buildings!Y212="","NA",buildings!Y212)</f>
        <v>NA</v>
      </c>
      <c r="Z212" t="str">
        <f>IF(buildings!Z212="","NA",buildings!Z212)</f>
        <v>NA</v>
      </c>
      <c r="AA212" t="str">
        <f>IF(buildings!AA212="","NA",buildings!AA212)</f>
        <v>NA</v>
      </c>
      <c r="AB212" t="str">
        <f>IF(buildings!AB212="","NA",buildings!AB212)</f>
        <v>NA</v>
      </c>
      <c r="AC212" t="str">
        <f>IF(buildings!AC212="","NA",buildings!AC212)</f>
        <v>NA</v>
      </c>
      <c r="AD212" t="str">
        <f>IF(buildings!AD212="","NA",buildings!AD212)</f>
        <v>NA</v>
      </c>
      <c r="AE212" t="str">
        <f>IF(buildings!AE212="","NA",buildings!AE212)</f>
        <v>NA</v>
      </c>
      <c r="AF212" t="str">
        <f>IF(buildings!AF212="","NA",buildings!AF212)</f>
        <v>NA</v>
      </c>
      <c r="AG212" t="str">
        <f>IF(buildings!AG212="","NA",buildings!AG212)</f>
        <v>NA</v>
      </c>
      <c r="AH212" t="str">
        <f>IF(buildings!AH212="","NA",buildings!AH212)</f>
        <v>NA</v>
      </c>
      <c r="AI212" t="str">
        <f>IF(buildings!AI212="","NA",buildings!AI212)</f>
        <v>NA</v>
      </c>
      <c r="AJ212" t="str">
        <f>IF(buildings!AJ212="","NA",buildings!AJ212)</f>
        <v>NA</v>
      </c>
      <c r="AK212" t="str">
        <f>IF(buildings!AK212="","NA",buildings!AK212)</f>
        <v>NA</v>
      </c>
      <c r="AL212" t="str">
        <f>IF(buildings!AL212="","NA",buildings!AL212)</f>
        <v>apartment blocks (&gt;3 floors); Commercial buildings with dwelling units</v>
      </c>
      <c r="AM212" t="str">
        <f>IF(buildings!AM212="","NA",buildings!AM212)</f>
        <v>NA</v>
      </c>
      <c r="AN212" t="str">
        <f>IF(buildings!AN212="","NA",buildings!AN212)</f>
        <v>residential, commercial</v>
      </c>
      <c r="AO212" t="str">
        <f>IF(buildings!AO212="","NA",buildings!AO212)</f>
        <v>MFH</v>
      </c>
      <c r="AP212" t="str">
        <f>IF(buildings!AP212="","NA",buildings!AP212)</f>
        <v>NULL</v>
      </c>
      <c r="AQ212" t="str">
        <f>IF(buildings!AQ212="","NA",buildings!AQ212)</f>
        <v>NA</v>
      </c>
      <c r="AR212" t="str">
        <f>IF(buildings!AR212="","NA",buildings!AR212)</f>
        <v>NA</v>
      </c>
      <c r="AS212" t="str">
        <f>IF(buildings!AS212="","NA",buildings!AS212)</f>
        <v>Bergsdal, Håvard; Brattebø, Helge; Bohne, Rolf A.; Müller, Daniel B.</v>
      </c>
      <c r="AT212">
        <f>IF(buildings!AT212="","NA",buildings!AT212)</f>
        <v>2007</v>
      </c>
      <c r="AU212" t="str">
        <f>IF(buildings!AU212="","NA",buildings!AU212)</f>
        <v>Dynamic material flow analysis for Norway's dwelling stock</v>
      </c>
      <c r="AV212" t="str">
        <f>IF(buildings!AV212="","NA",buildings!AV212)</f>
        <v>Building Research &amp; Information</v>
      </c>
      <c r="AW212" t="str">
        <f>IF(buildings!AW212="","NA",buildings!AW212)</f>
        <v>Copyright Elsevier</v>
      </c>
      <c r="AX212" t="str">
        <f>IF(buildings!AX212="","NA",buildings!AX212)</f>
        <v>10.1080/09613210701287588</v>
      </c>
      <c r="AY212" t="str">
        <f>IF(buildings!AY212="","NA",buildings!AY212)</f>
        <v>https://doi.org/10.1080/09613210701287588</v>
      </c>
      <c r="AZ212" t="str">
        <f>IF(buildings!AZ212="","NULL",buildings!AZ212)</f>
        <v>NULL</v>
      </c>
      <c r="BA212" t="str">
        <f>IF(buildings!BA212="","NULL",buildings!BA212)</f>
        <v>NULL</v>
      </c>
      <c r="BB212" t="str">
        <f>IF(buildings!BB212="","NULL",buildings!BB212)</f>
        <v>NULL</v>
      </c>
      <c r="BC212" t="str">
        <f>IF(buildings!BC212="","NULL",buildings!BC212)</f>
        <v>Table 2. Type-Age matrix for floor area constructed and material density of concrete and wood in vintage cohorts of the residential building stock. Study only reported concrete and wood.</v>
      </c>
      <c r="BD212" t="str">
        <f>IF(buildings!BD212="","NULL",buildings!BD212)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212" t="str">
        <f>IF(buildings!BE212="","NULL",buildings!BE212)</f>
        <v>Heeren and Fishman</v>
      </c>
      <c r="BF212" t="str">
        <f>IF(buildings!BF212="","NULL",buildings!BF212)</f>
        <v>Europe</v>
      </c>
      <c r="BG212" t="str">
        <f>IF(buildings!BG212="","NULL",buildings!BG212)</f>
        <v>Dfc</v>
      </c>
      <c r="BH212">
        <f>IF(buildings!BH212="","NULL",buildings!BH212)</f>
        <v>6896</v>
      </c>
      <c r="BI212">
        <f>IF(buildings!BI212="","NULL",buildings!BI212)</f>
        <v>6188.1347500000002</v>
      </c>
      <c r="BJ212">
        <f>IF(buildings!BJ212="","NULL",buildings!BJ212)</f>
        <v>5392.6025</v>
      </c>
      <c r="BK212">
        <f>IF(buildings!BK212="","NULL",buildings!BK212)</f>
        <v>2.1400001</v>
      </c>
      <c r="BL212">
        <f>IF(buildings!BL212="","NULL",buildings!BL212)</f>
        <v>5.58</v>
      </c>
      <c r="BM212">
        <f>IF(buildings!BM212="","NULL",buildings!BM212)</f>
        <v>304282</v>
      </c>
      <c r="BN212">
        <f>IF(buildings!BN212="","NULL",buildings!BN212)</f>
        <v>4100</v>
      </c>
      <c r="BO212" t="str">
        <f>IF(buildings!BO212="","NULL",buildings!BO212)</f>
        <v>NA</v>
      </c>
      <c r="BP212">
        <f>IF(buildings!BP212="","NULL",buildings!BP212)</f>
        <v>4242</v>
      </c>
      <c r="BQ212">
        <f>IF(buildings!BQ212="","NULL",buildings!BQ212)</f>
        <v>0.70499999999999996</v>
      </c>
      <c r="BR212">
        <f>IF(buildings!BR212="","NULL",buildings!BR212)</f>
        <v>0.72</v>
      </c>
      <c r="BS212">
        <f>IF(buildings!BS212="","NULL",buildings!BS212)</f>
        <v>26957</v>
      </c>
      <c r="BT212">
        <f>IF(buildings!BT212="","NULL",buildings!BT212)</f>
        <v>30319</v>
      </c>
      <c r="BU212" t="str">
        <f>IF(buildings!BU212="","NULL",buildings!BU212)</f>
        <v>NULL</v>
      </c>
      <c r="BV212" t="str">
        <f>IF(buildings!BV212="","NULL",buildings!BV212)</f>
        <v>NULL</v>
      </c>
      <c r="BW212" t="str">
        <f>IF(buildings!BW212="","NULL",buildings!BW212)</f>
        <v>R32EFTA</v>
      </c>
      <c r="BX212" t="str">
        <f>IF(buildings!BX212="","NULL",buildings!BX212)</f>
        <v>R5.2OECD</v>
      </c>
      <c r="BY212" t="str">
        <f>IF(buildings!BY212="","NULL",buildings!BY212)</f>
        <v>R_MFH_unspecified</v>
      </c>
      <c r="BZ212" t="str">
        <f>IF(buildings!BZ212="","NULL",buildings!BZ212)</f>
        <v>RC_unspecified</v>
      </c>
      <c r="CA212" t="str">
        <f>IF(buildings!CA212="","NULL",buildings!CA212)</f>
        <v>Standard</v>
      </c>
      <c r="CB212" t="str">
        <f>IF(buildings!CB212="","NULL",buildings!CB212)</f>
        <v>modeled/hypothetical/regulations</v>
      </c>
      <c r="CC212" t="str">
        <f>IF(buildings!CC212="","NULL",buildings!CC212)</f>
        <v>RM</v>
      </c>
      <c r="CD212" t="str">
        <f>IF(buildings!CD212="","NULL",buildings!CD212)</f>
        <v>C</v>
      </c>
      <c r="CE212" t="str">
        <f>IF(buildings!CE212="","NULL",buildings!CE212)</f>
        <v>OECD_EFTA</v>
      </c>
    </row>
    <row r="213" spans="1:83">
      <c r="A213">
        <f>IF(buildings!A213="","NA",buildings!A213)</f>
        <v>211</v>
      </c>
      <c r="B213" t="str">
        <f>IF(buildings!B213="","NA",buildings!B213)</f>
        <v>Norway</v>
      </c>
      <c r="C213" t="str">
        <f>IF(buildings!C213="","NA",buildings!C213)</f>
        <v>NA</v>
      </c>
      <c r="D213">
        <f>IF(buildings!D213="","NA",buildings!D213)</f>
        <v>1991</v>
      </c>
      <c r="E213">
        <f>IF(buildings!E213="","NA",buildings!E213)</f>
        <v>2001</v>
      </c>
      <c r="F213" t="str">
        <f>IF(buildings!F213="","NA",buildings!F213)</f>
        <v>NA</v>
      </c>
      <c r="G213" t="str">
        <f>IF(buildings!G213="","NA",buildings!G213)</f>
        <v>NA</v>
      </c>
      <c r="H213" t="str">
        <f>IF(buildings!H213="","NA",buildings!H213)</f>
        <v>NA</v>
      </c>
      <c r="I213" t="str">
        <f>IF(buildings!I213="","NA",buildings!I213)</f>
        <v>NA</v>
      </c>
      <c r="J213">
        <f>IF(buildings!J213="","NA",buildings!J213)</f>
        <v>25</v>
      </c>
      <c r="K213" t="str">
        <f>IF(buildings!K213="","NA",buildings!K213)</f>
        <v>NA</v>
      </c>
      <c r="L213" t="str">
        <f>IF(buildings!L213="","NA",buildings!L213)</f>
        <v>NA</v>
      </c>
      <c r="M213">
        <f>IF(buildings!M213="","NA",buildings!M213)</f>
        <v>1228</v>
      </c>
      <c r="N213" t="str">
        <f>IF(buildings!N213="","NA",buildings!N213)</f>
        <v>NA</v>
      </c>
      <c r="O213" t="str">
        <f>IF(buildings!O213="","NA",buildings!O213)</f>
        <v>NA</v>
      </c>
      <c r="P213" t="str">
        <f>IF(buildings!P213="","NA",buildings!P213)</f>
        <v>NA</v>
      </c>
      <c r="Q213" t="str">
        <f>IF(buildings!Q213="","NA",buildings!Q213)</f>
        <v>NA</v>
      </c>
      <c r="R213" t="str">
        <f>IF(buildings!R213="","NA",buildings!R213)</f>
        <v>NA</v>
      </c>
      <c r="S213" t="str">
        <f>IF(buildings!S213="","NA",buildings!S213)</f>
        <v>NA</v>
      </c>
      <c r="T213" t="str">
        <f>IF(buildings!T213="","NA",buildings!T213)</f>
        <v>NA</v>
      </c>
      <c r="U213" t="str">
        <f>IF(buildings!U213="","NA",buildings!U213)</f>
        <v>NA</v>
      </c>
      <c r="V213" t="str">
        <f>IF(buildings!V213="","NA",buildings!V213)</f>
        <v>NA</v>
      </c>
      <c r="W213" t="str">
        <f>IF(buildings!W213="","NA",buildings!W213)</f>
        <v>NA</v>
      </c>
      <c r="X213" t="str">
        <f>IF(buildings!X213="","NA",buildings!X213)</f>
        <v>NA</v>
      </c>
      <c r="Y213" t="str">
        <f>IF(buildings!Y213="","NA",buildings!Y213)</f>
        <v>NA</v>
      </c>
      <c r="Z213" t="str">
        <f>IF(buildings!Z213="","NA",buildings!Z213)</f>
        <v>NA</v>
      </c>
      <c r="AA213" t="str">
        <f>IF(buildings!AA213="","NA",buildings!AA213)</f>
        <v>NA</v>
      </c>
      <c r="AB213" t="str">
        <f>IF(buildings!AB213="","NA",buildings!AB213)</f>
        <v>NA</v>
      </c>
      <c r="AC213" t="str">
        <f>IF(buildings!AC213="","NA",buildings!AC213)</f>
        <v>NA</v>
      </c>
      <c r="AD213" t="str">
        <f>IF(buildings!AD213="","NA",buildings!AD213)</f>
        <v>NA</v>
      </c>
      <c r="AE213" t="str">
        <f>IF(buildings!AE213="","NA",buildings!AE213)</f>
        <v>NA</v>
      </c>
      <c r="AF213" t="str">
        <f>IF(buildings!AF213="","NA",buildings!AF213)</f>
        <v>NA</v>
      </c>
      <c r="AG213" t="str">
        <f>IF(buildings!AG213="","NA",buildings!AG213)</f>
        <v>NA</v>
      </c>
      <c r="AH213" t="str">
        <f>IF(buildings!AH213="","NA",buildings!AH213)</f>
        <v>NA</v>
      </c>
      <c r="AI213" t="str">
        <f>IF(buildings!AI213="","NA",buildings!AI213)</f>
        <v>NA</v>
      </c>
      <c r="AJ213" t="str">
        <f>IF(buildings!AJ213="","NA",buildings!AJ213)</f>
        <v>NA</v>
      </c>
      <c r="AK213" t="str">
        <f>IF(buildings!AK213="","NA",buildings!AK213)</f>
        <v>NA</v>
      </c>
      <c r="AL213" t="str">
        <f>IF(buildings!AL213="","NA",buildings!AL213)</f>
        <v>apartment blocks (&gt;3 floors)</v>
      </c>
      <c r="AM213" t="str">
        <f>IF(buildings!AM213="","NA",buildings!AM213)</f>
        <v>NA</v>
      </c>
      <c r="AN213" t="str">
        <f>IF(buildings!AN213="","NA",buildings!AN213)</f>
        <v>residential</v>
      </c>
      <c r="AO213" t="str">
        <f>IF(buildings!AO213="","NA",buildings!AO213)</f>
        <v>MFH</v>
      </c>
      <c r="AP213" t="str">
        <f>IF(buildings!AP213="","NA",buildings!AP213)</f>
        <v>NULL</v>
      </c>
      <c r="AQ213" t="str">
        <f>IF(buildings!AQ213="","NA",buildings!AQ213)</f>
        <v>NA</v>
      </c>
      <c r="AR213" t="str">
        <f>IF(buildings!AR213="","NA",buildings!AR213)</f>
        <v>NA</v>
      </c>
      <c r="AS213" t="str">
        <f>IF(buildings!AS213="","NA",buildings!AS213)</f>
        <v>Bergsdal, Håvard; Brattebø, Helge; Bohne, Rolf A.; Müller, Daniel B.</v>
      </c>
      <c r="AT213">
        <f>IF(buildings!AT213="","NA",buildings!AT213)</f>
        <v>2007</v>
      </c>
      <c r="AU213" t="str">
        <f>IF(buildings!AU213="","NA",buildings!AU213)</f>
        <v>Dynamic material flow analysis for Norway's dwelling stock</v>
      </c>
      <c r="AV213" t="str">
        <f>IF(buildings!AV213="","NA",buildings!AV213)</f>
        <v>Building Research &amp; Information</v>
      </c>
      <c r="AW213" t="str">
        <f>IF(buildings!AW213="","NA",buildings!AW213)</f>
        <v>Copyright Elsevier</v>
      </c>
      <c r="AX213" t="str">
        <f>IF(buildings!AX213="","NA",buildings!AX213)</f>
        <v>10.1080/09613210701287588</v>
      </c>
      <c r="AY213" t="str">
        <f>IF(buildings!AY213="","NA",buildings!AY213)</f>
        <v>https://doi.org/10.1080/09613210701287588</v>
      </c>
      <c r="AZ213" t="str">
        <f>IF(buildings!AZ213="","NULL",buildings!AZ213)</f>
        <v>NULL</v>
      </c>
      <c r="BA213" t="str">
        <f>IF(buildings!BA213="","NULL",buildings!BA213)</f>
        <v>NULL</v>
      </c>
      <c r="BB213" t="str">
        <f>IF(buildings!BB213="","NULL",buildings!BB213)</f>
        <v>NULL</v>
      </c>
      <c r="BC213" t="str">
        <f>IF(buildings!BC213="","NULL",buildings!BC213)</f>
        <v>Table 2. Type-Age matrix for floor area constructed and material density of concrete and wood in vintage cohorts of the residential building stock. Study only reported concrete and wood.</v>
      </c>
      <c r="BD213" t="str">
        <f>IF(buildings!BD213="","NULL",buildings!BD213)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v>
      </c>
      <c r="BE213" t="str">
        <f>IF(buildings!BE213="","NULL",buildings!BE213)</f>
        <v>Heeren and Fishman</v>
      </c>
      <c r="BF213" t="str">
        <f>IF(buildings!BF213="","NULL",buildings!BF213)</f>
        <v>Europe</v>
      </c>
      <c r="BG213" t="str">
        <f>IF(buildings!BG213="","NULL",buildings!BG213)</f>
        <v>Dfc</v>
      </c>
      <c r="BH213">
        <f>IF(buildings!BH213="","NULL",buildings!BH213)</f>
        <v>6896</v>
      </c>
      <c r="BI213">
        <f>IF(buildings!BI213="","NULL",buildings!BI213)</f>
        <v>5625.6722499999996</v>
      </c>
      <c r="BJ213">
        <f>IF(buildings!BJ213="","NULL",buildings!BJ213)</f>
        <v>5886.17</v>
      </c>
      <c r="BK213">
        <f>IF(buildings!BK213="","NULL",buildings!BK213)</f>
        <v>16.6875</v>
      </c>
      <c r="BL213">
        <f>IF(buildings!BL213="","NULL",buildings!BL213)</f>
        <v>6.4299997500000003</v>
      </c>
      <c r="BM213">
        <f>IF(buildings!BM213="","NULL",buildings!BM213)</f>
        <v>304282</v>
      </c>
      <c r="BN213">
        <f>IF(buildings!BN213="","NULL",buildings!BN213)</f>
        <v>4262</v>
      </c>
      <c r="BO213" t="str">
        <f>IF(buildings!BO213="","NULL",buildings!BO213)</f>
        <v>NA</v>
      </c>
      <c r="BP213">
        <f>IF(buildings!BP213="","NULL",buildings!BP213)</f>
        <v>4514</v>
      </c>
      <c r="BQ213">
        <f>IF(buildings!BQ213="","NULL",buildings!BQ213)</f>
        <v>0.72</v>
      </c>
      <c r="BR213">
        <f>IF(buildings!BR213="","NULL",buildings!BR213)</f>
        <v>0.76</v>
      </c>
      <c r="BS213">
        <f>IF(buildings!BS213="","NULL",buildings!BS213)</f>
        <v>27754</v>
      </c>
      <c r="BT213">
        <f>IF(buildings!BT213="","NULL",buildings!BT213)</f>
        <v>54330</v>
      </c>
      <c r="BU213" t="str">
        <f>IF(buildings!BU213="","NULL",buildings!BU213)</f>
        <v>NULL</v>
      </c>
      <c r="BV213" t="str">
        <f>IF(buildings!BV213="","NULL",buildings!BV213)</f>
        <v>NULL</v>
      </c>
      <c r="BW213" t="str">
        <f>IF(buildings!BW213="","NULL",buildings!BW213)</f>
        <v>R32EFTA</v>
      </c>
      <c r="BX213" t="str">
        <f>IF(buildings!BX213="","NULL",buildings!BX213)</f>
        <v>R5.2OECD</v>
      </c>
      <c r="BY213" t="str">
        <f>IF(buildings!BY213="","NULL",buildings!BY213)</f>
        <v>R_MFH_unspecified</v>
      </c>
      <c r="BZ213" t="str">
        <f>IF(buildings!BZ213="","NULL",buildings!BZ213)</f>
        <v>RC_unspecified</v>
      </c>
      <c r="CA213" t="str">
        <f>IF(buildings!CA213="","NULL",buildings!CA213)</f>
        <v>Standard</v>
      </c>
      <c r="CB213" t="str">
        <f>IF(buildings!CB213="","NULL",buildings!CB213)</f>
        <v>modeled/hypothetical/regulations</v>
      </c>
      <c r="CC213" t="str">
        <f>IF(buildings!CC213="","NULL",buildings!CC213)</f>
        <v>RM</v>
      </c>
      <c r="CD213" t="str">
        <f>IF(buildings!CD213="","NULL",buildings!CD213)</f>
        <v>C</v>
      </c>
      <c r="CE213" t="str">
        <f>IF(buildings!CE213="","NULL",buildings!CE213)</f>
        <v>OECD_EFTA</v>
      </c>
    </row>
    <row r="214" spans="1:83">
      <c r="A214">
        <f>IF(buildings!A214="","NA",buildings!A214)</f>
        <v>212</v>
      </c>
      <c r="B214" t="str">
        <f>IF(buildings!B214="","NA",buildings!B214)</f>
        <v>Norway</v>
      </c>
      <c r="C214" t="str">
        <f>IF(buildings!C214="","NA",buildings!C214)</f>
        <v>NA</v>
      </c>
      <c r="D214">
        <f>IF(buildings!D214="","NA",buildings!D214)</f>
        <v>1991</v>
      </c>
      <c r="E214">
        <f>IF(buildings!E214="","NA",buildings!E214)</f>
        <v>2001</v>
      </c>
      <c r="F214" t="str">
        <f>IF(buildings!F214="","NA",buildings!F214)</f>
        <v>NA</v>
      </c>
      <c r="G214" t="str">
        <f>IF(buildings!G214="","NA",buildings!G214)</f>
        <v>NA</v>
      </c>
      <c r="H214" t="str">
        <f>IF(buildings!H214="","NA",buildings!H214)</f>
        <v>NA</v>
      </c>
      <c r="I214" t="str">
        <f>IF(buildings!I214="","NA",buildings!I214)</f>
        <v>NA</v>
      </c>
      <c r="J214">
        <f>IF(buildings!J214="","NA",buildings!J214)</f>
        <v>30</v>
      </c>
      <c r="K214" t="str">
        <f>IF(buildings!K214="","NA",buildings!K214)</f>
        <v>NA</v>
      </c>
      <c r="L214" t="str">
        <f>IF(buildings!L214="","NA",buildings!L214)</f>
        <v>NA</v>
      </c>
      <c r="M214">
        <f>IF(buildings!M214="","NA",buildings!M214)</f>
        <v>1546</v>
      </c>
      <c r="N214" t="str">
        <f>IF(buildings!N214="","NA",buildings!N214)</f>
        <v>NA</v>
      </c>
      <c r="O214" t="str">
        <f>IF(buildings!O214="","NA",buildings!O214)</f>
        <v>NA</v>
      </c>
      <c r="P214" t="str">
        <f>IF(buildings!P214="","NA",buildings!P214)</f>
        <v>NA</v>
      </c>
      <c r="Q214" t="str">
        <f>IF(buildings!Q214="","NA",buildings!Q214)</f>
        <v>NA</v>
      </c>
      <c r="R214" t="str">
        <f>IF(buildings!R214="","NA",buildings!R214)</f>
        <v>NA</v>
      </c>
      <c r="S214" t="str">
        <f>IF(buildings!S214="","NA",buildings!S214)</f>
        <v>NA</v>
      </c>
      <c r="T214" t="str">
        <f>IF(buildings!T214="","NA",buildings!T214)</f>
        <v>NA</v>
      </c>
      <c r="U214" t="str">
        <f>IF(buildings!U214="","NA",buildings!U214)</f>
        <v>NA</v>
      </c>
      <c r="V214" t="str">
        <f>IF(buildings!V214="","NA",buildings!V214)</f>
        <v>NA</v>
      </c>
      <c r="W214" t="str">
        <f>IF(buildings!W214="","NA",buildings!W214)</f>
        <v>NA</v>
      </c>
      <c r="X214" t="str">
        <f>IF(buildings!X214="","NA",buildings!X214)</f>
        <v>NA</v>
      </c>
      <c r="Y214" t="str">
        <f>IF(buildings!Y214="","NA",buildings!Y214)</f>
        <v>NA</v>
      </c>
      <c r="Z214" t="str">
        <f>IF(buildings!Z214="","NA",buildings!Z214)</f>
        <v>NA</v>
      </c>
      <c r="AA214" t="str">
        <f>IF(buildings!AA214="","NA",buildings!AA214)</f>
        <v>NA</v>
      </c>
      <c r="AB214" t="str">
        <f>IF(buildings!AB214="","NA",buildings!AB214)</f>
        <v>NA</v>
      </c>
      <c r="AC214" t="str">
        <f>IF(buildings!AC214="","NA",buildings!AC214)</f>
        <v>NA</v>
      </c>
      <c r="AD214" t="str">
        <f>IF(buildings!AD214="","NA",buildings!AD214)</f>
        <v>NA</v>
      </c>
      <c r="AE214" t="str">
        <f>IF(buildings!AE214="","NA",buildings!AE214)</f>
        <v>NA</v>
      </c>
      <c r="AF214" t="str">
        <f>IF(buildings!AF214="","NA",buildings!AF214)</f>
        <v>NA</v>
      </c>
      <c r="AG214" t="str">
        <f>IF(buildings!AG214="","NA",buildings!AG214)</f>
        <v>NA</v>
      </c>
      <c r="AH214" t="str">
        <f>IF(buildings!AH214="","NA",buildings!AH214)</f>
        <v>NA</v>
      </c>
      <c r="AI214" t="str">
        <f>IF(buildings!AI214="","NA",buildings!AI214)</f>
        <v>NA</v>
      </c>
      <c r="AJ214" t="str">
        <f>IF(buildings!AJ214="","NA",buildings!AJ214)</f>
        <v>NA</v>
      </c>
      <c r="AK214" t="str">
        <f>IF(buildings!AK214="","NA",buildings!AK214)</f>
        <v>NA</v>
      </c>
      <c r="AL214" t="str">
        <f>IF(buildings!AL214="","NA",buildings!AL214)</f>
        <v>Commercial buildings with dwelling units</v>
      </c>
      <c r="AM214" t="str">
        <f>IF(buildings!AM214="","NA",buildings!AM214)</f>
        <v>NA</v>
      </c>
      <c r="AN214" t="str">
        <f>IF(buildings!AN214="","NA",buildings!AN214)</f>
        <v>residential, commercial</v>
      </c>
      <c r="AO214" t="str">
        <f>IF(buildings!AO214="","NA",buildings!AO214)</f>
        <v>MFH</v>
      </c>
      <c r="AP214" t="str">
        <f>IF(buildings!AP214="","NA",buildings!AP214)</f>
        <v>NULL</v>
      </c>
      <c r="AQ214" t="str">
        <f>IF(buildings!AQ214="","NA",buildings!AQ214)</f>
        <v>NA</v>
      </c>
      <c r="AR214" t="str">
        <f>IF(buildings!AR214="","NA",buildings!AR214)</f>
        <v>NA</v>
      </c>
      <c r="AS214" t="str">
        <f>IF(buildings!AS214="","NA",buildings!AS214)</f>
        <v>Bergsdal, Håvard; Brattebø, Helge; Bohne, Rolf A.; Müller, Daniel B.</v>
      </c>
      <c r="AT214">
        <f>IF(buildings!AT214="","NA",buildings!AT214)</f>
        <v>2007</v>
      </c>
      <c r="AU214" t="str">
        <f>IF(buildings!AU214="","NA",buildings!AU214)</f>
        <v>Dynamic material flow analysis for Norway's dwelling stock</v>
      </c>
      <c r="AV214" t="str">
        <f>IF(buildings!AV214="","NA",buildings!AV214)</f>
        <v>Building Research &amp; Information</v>
      </c>
      <c r="AW214" t="str">
        <f>IF(buildings!AW214="","NA",buildings!AW214)</f>
        <v>Copyright Elsevier</v>
      </c>
      <c r="AX214" t="str">
        <f>IF(buildings!AX214="","NA",buildings!AX214)</f>
        <v>10.1080/09613210701287588</v>
      </c>
      <c r="AY214" t="str">
        <f>IF(buildings!AY214="","NA",buildings!AY214)</f>
        <v>https://doi.org/10.1080/09613210701287588</v>
      </c>
      <c r="AZ214" t="str">
        <f>IF(buildings!AZ214="","NULL",buildings!AZ214)</f>
        <v>NULL</v>
      </c>
      <c r="BA214" t="str">
        <f>IF(buildings!BA214="","NULL",buildings!BA214)</f>
        <v>NULL</v>
      </c>
      <c r="BB214" t="str">
        <f>IF(buildings!BB214="","NULL",buildings!BB214)</f>
        <v>NULL</v>
      </c>
      <c r="BC214" t="str">
        <f>IF(buildings!BC214="","NULL",buildings!BC214)</f>
        <v>Table 2. Type-Age matrix for floor area constructed and material density of concrete and wood in vintage cohorts of the residential building stock. Study only reported concrete and wood.</v>
      </c>
      <c r="BD214" t="str">
        <f>IF(buildings!BD214="","NULL",buildings!BD214)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v>
      </c>
      <c r="BE214" t="str">
        <f>IF(buildings!BE214="","NULL",buildings!BE214)</f>
        <v>Heeren and Fishman</v>
      </c>
      <c r="BF214" t="str">
        <f>IF(buildings!BF214="","NULL",buildings!BF214)</f>
        <v>Europe</v>
      </c>
      <c r="BG214" t="str">
        <f>IF(buildings!BG214="","NULL",buildings!BG214)</f>
        <v>Dfc</v>
      </c>
      <c r="BH214">
        <f>IF(buildings!BH214="","NULL",buildings!BH214)</f>
        <v>6896</v>
      </c>
      <c r="BI214">
        <f>IF(buildings!BI214="","NULL",buildings!BI214)</f>
        <v>5625.6722499999996</v>
      </c>
      <c r="BJ214">
        <f>IF(buildings!BJ214="","NULL",buildings!BJ214)</f>
        <v>5886.17</v>
      </c>
      <c r="BK214">
        <f>IF(buildings!BK214="","NULL",buildings!BK214)</f>
        <v>16.6875</v>
      </c>
      <c r="BL214">
        <f>IF(buildings!BL214="","NULL",buildings!BL214)</f>
        <v>6.4299997500000003</v>
      </c>
      <c r="BM214">
        <f>IF(buildings!BM214="","NULL",buildings!BM214)</f>
        <v>304282</v>
      </c>
      <c r="BN214">
        <f>IF(buildings!BN214="","NULL",buildings!BN214)</f>
        <v>4262</v>
      </c>
      <c r="BO214" t="str">
        <f>IF(buildings!BO214="","NULL",buildings!BO214)</f>
        <v>NA</v>
      </c>
      <c r="BP214">
        <f>IF(buildings!BP214="","NULL",buildings!BP214)</f>
        <v>4514</v>
      </c>
      <c r="BQ214">
        <f>IF(buildings!BQ214="","NULL",buildings!BQ214)</f>
        <v>0.72</v>
      </c>
      <c r="BR214">
        <f>IF(buildings!BR214="","NULL",buildings!BR214)</f>
        <v>0.76</v>
      </c>
      <c r="BS214">
        <f>IF(buildings!BS214="","NULL",buildings!BS214)</f>
        <v>27754</v>
      </c>
      <c r="BT214">
        <f>IF(buildings!BT214="","NULL",buildings!BT214)</f>
        <v>54330</v>
      </c>
      <c r="BU214" t="str">
        <f>IF(buildings!BU214="","NULL",buildings!BU214)</f>
        <v>NULL</v>
      </c>
      <c r="BV214" t="str">
        <f>IF(buildings!BV214="","NULL",buildings!BV214)</f>
        <v>NULL</v>
      </c>
      <c r="BW214" t="str">
        <f>IF(buildings!BW214="","NULL",buildings!BW214)</f>
        <v>R32EFTA</v>
      </c>
      <c r="BX214" t="str">
        <f>IF(buildings!BX214="","NULL",buildings!BX214)</f>
        <v>R5.2OECD</v>
      </c>
      <c r="BY214" t="str">
        <f>IF(buildings!BY214="","NULL",buildings!BY214)</f>
        <v>R_MFH_unspecified</v>
      </c>
      <c r="BZ214" t="str">
        <f>IF(buildings!BZ214="","NULL",buildings!BZ214)</f>
        <v>RC_unspecified</v>
      </c>
      <c r="CA214" t="str">
        <f>IF(buildings!CA214="","NULL",buildings!CA214)</f>
        <v>Standard</v>
      </c>
      <c r="CB214" t="str">
        <f>IF(buildings!CB214="","NULL",buildings!CB214)</f>
        <v>modeled/hypothetical/regulations</v>
      </c>
      <c r="CC214" t="str">
        <f>IF(buildings!CC214="","NULL",buildings!CC214)</f>
        <v>RM</v>
      </c>
      <c r="CD214" t="str">
        <f>IF(buildings!CD214="","NULL",buildings!CD214)</f>
        <v>C</v>
      </c>
      <c r="CE214" t="str">
        <f>IF(buildings!CE214="","NULL",buildings!CE214)</f>
        <v>OECD_EFTA</v>
      </c>
    </row>
    <row r="215" spans="1:83">
      <c r="A215">
        <f>IF(buildings!A215="","NA",buildings!A215)</f>
        <v>213</v>
      </c>
      <c r="B215" t="str">
        <f>IF(buildings!B215="","NA",buildings!B215)</f>
        <v>Peru</v>
      </c>
      <c r="C215" t="str">
        <f>IF(buildings!C215="","NA",buildings!C215)</f>
        <v>Chiclayo</v>
      </c>
      <c r="D215">
        <f>IF(buildings!D215="","NA",buildings!D215)</f>
        <v>1981</v>
      </c>
      <c r="E215" t="str">
        <f>IF(buildings!E215="","NA",buildings!E215)</f>
        <v>NA</v>
      </c>
      <c r="F215">
        <f>IF(buildings!F215="","NA",buildings!F215)</f>
        <v>34.799999999999997</v>
      </c>
      <c r="G215" t="str">
        <f>IF(buildings!G215="","NA",buildings!G215)</f>
        <v>NA</v>
      </c>
      <c r="H215" t="str">
        <f>IF(buildings!H215="","NA",buildings!H215)</f>
        <v>NA</v>
      </c>
      <c r="I215" t="str">
        <f>IF(buildings!I215="","NA",buildings!I215)</f>
        <v>NA</v>
      </c>
      <c r="J215">
        <f>IF(buildings!J215="","NA",buildings!J215)</f>
        <v>2.7</v>
      </c>
      <c r="K215" t="str">
        <f>IF(buildings!K215="","NA",buildings!K215)</f>
        <v>NA</v>
      </c>
      <c r="L215" t="str">
        <f>IF(buildings!L215="","NA",buildings!L215)</f>
        <v>NA</v>
      </c>
      <c r="M215">
        <f>IF(buildings!M215="","NA",buildings!M215)</f>
        <v>1058</v>
      </c>
      <c r="N215" t="str">
        <f>IF(buildings!N215="","NA",buildings!N215)</f>
        <v>NA</v>
      </c>
      <c r="O215" t="str">
        <f>IF(buildings!O215="","NA",buildings!O215)</f>
        <v>NA</v>
      </c>
      <c r="P215">
        <f>IF(buildings!P215="","NA",buildings!P215)</f>
        <v>267</v>
      </c>
      <c r="Q215">
        <f>IF(buildings!Q215="","NA",buildings!Q215)</f>
        <v>256</v>
      </c>
      <c r="R215" t="str">
        <f>IF(buildings!R215="","NA",buildings!R215)</f>
        <v>NA</v>
      </c>
      <c r="S215" t="str">
        <f>IF(buildings!S215="","NA",buildings!S215)</f>
        <v>NA</v>
      </c>
      <c r="T215" t="str">
        <f>IF(buildings!T215="","NA",buildings!T215)</f>
        <v>NA</v>
      </c>
      <c r="U215" t="str">
        <f>IF(buildings!U215="","NA",buildings!U215)</f>
        <v>NA</v>
      </c>
      <c r="V215" t="str">
        <f>IF(buildings!V215="","NA",buildings!V215)</f>
        <v>NA</v>
      </c>
      <c r="W215" t="str">
        <f>IF(buildings!W215="","NA",buildings!W215)</f>
        <v>NA</v>
      </c>
      <c r="X215" t="str">
        <f>IF(buildings!X215="","NA",buildings!X215)</f>
        <v>NA</v>
      </c>
      <c r="Y215" t="str">
        <f>IF(buildings!Y215="","NA",buildings!Y215)</f>
        <v>NA</v>
      </c>
      <c r="Z215" t="str">
        <f>IF(buildings!Z215="","NA",buildings!Z215)</f>
        <v>NA</v>
      </c>
      <c r="AA215" t="str">
        <f>IF(buildings!AA215="","NA",buildings!AA215)</f>
        <v>NA</v>
      </c>
      <c r="AB215">
        <f>IF(buildings!AB215="","NA",buildings!AB215)</f>
        <v>1.8</v>
      </c>
      <c r="AC215" t="str">
        <f>IF(buildings!AC215="","NA",buildings!AC215)</f>
        <v>NA</v>
      </c>
      <c r="AD215" t="str">
        <f>IF(buildings!AD215="","NA",buildings!AD215)</f>
        <v>NA</v>
      </c>
      <c r="AE215">
        <f>IF(buildings!AE215="","NA",buildings!AE215)</f>
        <v>1.4</v>
      </c>
      <c r="AF215" t="str">
        <f>IF(buildings!AF215="","NA",buildings!AF215)</f>
        <v>NA</v>
      </c>
      <c r="AG215" t="str">
        <f>IF(buildings!AG215="","NA",buildings!AG215)</f>
        <v>NA</v>
      </c>
      <c r="AH215" t="str">
        <f>IF(buildings!AH215="","NA",buildings!AH215)</f>
        <v>NA</v>
      </c>
      <c r="AI215" t="str">
        <f>IF(buildings!AI215="","NA",buildings!AI215)</f>
        <v>NA</v>
      </c>
      <c r="AJ215" t="str">
        <f>IF(buildings!AJ215="","NA",buildings!AJ215)</f>
        <v>NA</v>
      </c>
      <c r="AK215" t="str">
        <f>IF(buildings!AK215="","NA",buildings!AK215)</f>
        <v>NA</v>
      </c>
      <c r="AL215" t="str">
        <f>IF(buildings!AL215="","NA",buildings!AL215)</f>
        <v>brick type</v>
      </c>
      <c r="AM215">
        <f>IF(buildings!AM215="","NA",buildings!AM215)</f>
        <v>1.9</v>
      </c>
      <c r="AN215" t="str">
        <f>IF(buildings!AN215="","NA",buildings!AN215)</f>
        <v>residential</v>
      </c>
      <c r="AO215" t="str">
        <f>IF(buildings!AO215="","NA",buildings!AO215)</f>
        <v>SFH</v>
      </c>
      <c r="AP215" t="str">
        <f>IF(buildings!AP215="","NA",buildings!AP215)</f>
        <v>NULL</v>
      </c>
      <c r="AQ215" t="str">
        <f>IF(buildings!AQ215="","NA",buildings!AQ215)</f>
        <v>urban</v>
      </c>
      <c r="AR215" t="str">
        <f>IF(buildings!AR215="","NA",buildings!AR215)</f>
        <v>gross</v>
      </c>
      <c r="AS215" t="str">
        <f>IF(buildings!AS215="","NA",buildings!AS215)</f>
        <v>Mesta, Carlos; Kahhat, Ramzy; Santa-Cruz, Sandra</v>
      </c>
      <c r="AT215">
        <f>IF(buildings!AT215="","NA",buildings!AT215)</f>
        <v>2018</v>
      </c>
      <c r="AU215" t="str">
        <f>IF(buildings!AU215="","NA",buildings!AU215)</f>
        <v>Geospatial Characterization of Material Stock in the Residential Sector of a Latin-American City</v>
      </c>
      <c r="AV215" t="str">
        <f>IF(buildings!AV215="","NA",buildings!AV215)</f>
        <v>Journal of Industrial Ecology</v>
      </c>
      <c r="AW215" t="str">
        <f>IF(buildings!AW215="","NA",buildings!AW215)</f>
        <v>Copyright Elsevier</v>
      </c>
      <c r="AX215" t="str">
        <f>IF(buildings!AX215="","NA",buildings!AX215)</f>
        <v>10.1111/jiec.12723</v>
      </c>
      <c r="AY215" t="str">
        <f>IF(buildings!AY215="","NA",buildings!AY215)</f>
        <v>https://doi.org/10.1111/jiec.12723</v>
      </c>
      <c r="AZ215" t="str">
        <f>IF(buildings!AZ215="","NULL",buildings!AZ215)</f>
        <v>NULL</v>
      </c>
      <c r="BA215" t="str">
        <f>IF(buildings!BA215="","NULL",buildings!BA215)</f>
        <v>Floor numbers not integers, as reported in the publication (averages of buildings in Chiclayo)</v>
      </c>
      <c r="BB215" t="str">
        <f>IF(buildings!BB215="","NULL",buildings!BB215)</f>
        <v>NULL</v>
      </c>
      <c r="BC215" t="str">
        <f>IF(buildings!BC215="","NULL",buildings!BC215)</f>
        <v>Table 2. Material intensities (kg/m2) for building types.</v>
      </c>
      <c r="BD215" t="str">
        <f>IF(buildings!BD215="","NULL",buildings!BD215)</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1980, Urban pop. in 2015, Data: https://www.rug.nl/ggdc/historicaldevelopment/maddison/releases/maddison-project-database-2018. GDP: GDP in 2016, Data: https://esa.un.org/unpd/wup/Download, Urbanization_rate_2018.xls. Human Development Index: Not collected.</v>
      </c>
      <c r="BE215" t="str">
        <f>IF(buildings!BE215="","NULL",buildings!BE215)</f>
        <v>Heeren and Fishman</v>
      </c>
      <c r="BF215" t="str">
        <f>IF(buildings!BF215="","NULL",buildings!BF215)</f>
        <v>South_America</v>
      </c>
      <c r="BG215" t="str">
        <f>IF(buildings!BG215="","NULL",buildings!BG215)</f>
        <v>BWh</v>
      </c>
      <c r="BH215">
        <f>IF(buildings!BH215="","NULL",buildings!BH215)</f>
        <v>753</v>
      </c>
      <c r="BI215">
        <f>IF(buildings!BI215="","NULL",buildings!BI215)</f>
        <v>1732.7974750000001</v>
      </c>
      <c r="BJ215">
        <f>IF(buildings!BJ215="","NULL",buildings!BJ215)</f>
        <v>1547.405025</v>
      </c>
      <c r="BK215">
        <f>IF(buildings!BK215="","NULL",buildings!BK215)</f>
        <v>467.6275</v>
      </c>
      <c r="BL215">
        <f>IF(buildings!BL215="","NULL",buildings!BL215)</f>
        <v>466.3775</v>
      </c>
      <c r="BM215">
        <f>IF(buildings!BM215="","NULL",buildings!BM215)</f>
        <v>1279996</v>
      </c>
      <c r="BN215">
        <f>IF(buildings!BN215="","NULL",buildings!BN215)</f>
        <v>17755</v>
      </c>
      <c r="BO215" t="str">
        <f>IF(buildings!BO215="","NULL",buildings!BO215)</f>
        <v>NA</v>
      </c>
      <c r="BP215">
        <f>IF(buildings!BP215="","NULL",buildings!BP215)</f>
        <v>30791</v>
      </c>
      <c r="BQ215">
        <f>IF(buildings!BQ215="","NULL",buildings!BQ215)</f>
        <v>0.64600000000000002</v>
      </c>
      <c r="BR215">
        <f>IF(buildings!BR215="","NULL",buildings!BR215)</f>
        <v>0.77400000000000002</v>
      </c>
      <c r="BS215">
        <f>IF(buildings!BS215="","NULL",buildings!BS215)</f>
        <v>4076</v>
      </c>
      <c r="BT215">
        <f>IF(buildings!BT215="","NULL",buildings!BT215)</f>
        <v>11540</v>
      </c>
      <c r="BU215" t="str">
        <f>IF(buildings!BU215="","NULL",buildings!BU215)</f>
        <v>NULL</v>
      </c>
      <c r="BV215" t="str">
        <f>IF(buildings!BV215="","NULL",buildings!BV215)</f>
        <v>NULL</v>
      </c>
      <c r="BW215" t="str">
        <f>IF(buildings!BW215="","NULL",buildings!BW215)</f>
        <v>R32LAM-M</v>
      </c>
      <c r="BX215" t="str">
        <f>IF(buildings!BX215="","NULL",buildings!BX215)</f>
        <v>R5.2LAM</v>
      </c>
      <c r="BY215" t="str">
        <f>IF(buildings!BY215="","NULL",buildings!BY215)</f>
        <v>R_SFH_unspecified</v>
      </c>
      <c r="BZ215" t="str">
        <f>IF(buildings!BZ215="","NULL",buildings!BZ215)</f>
        <v>M_brick</v>
      </c>
      <c r="CA215" t="str">
        <f>IF(buildings!CA215="","NULL",buildings!CA215)</f>
        <v>Standard</v>
      </c>
      <c r="CB215" t="str">
        <f>IF(buildings!CB215="","NULL",buildings!CB215)</f>
        <v>sample/average/statistics</v>
      </c>
      <c r="CC215" t="str">
        <f>IF(buildings!CC215="","NULL",buildings!CC215)</f>
        <v>RS</v>
      </c>
      <c r="CD215" t="str">
        <f>IF(buildings!CD215="","NULL",buildings!CD215)</f>
        <v>M</v>
      </c>
      <c r="CE215" t="str">
        <f>IF(buildings!CE215="","NULL",buildings!CE215)</f>
        <v>LAM_LAM-M</v>
      </c>
    </row>
    <row r="216" spans="1:83">
      <c r="A216">
        <f>IF(buildings!A216="","NA",buildings!A216)</f>
        <v>214</v>
      </c>
      <c r="B216" t="str">
        <f>IF(buildings!B216="","NA",buildings!B216)</f>
        <v>Peru</v>
      </c>
      <c r="C216" t="str">
        <f>IF(buildings!C216="","NA",buildings!C216)</f>
        <v>Chiclayo</v>
      </c>
      <c r="D216">
        <f>IF(buildings!D216="","NA",buildings!D216)</f>
        <v>1981</v>
      </c>
      <c r="E216" t="str">
        <f>IF(buildings!E216="","NA",buildings!E216)</f>
        <v>NA</v>
      </c>
      <c r="F216" t="str">
        <f>IF(buildings!F216="","NA",buildings!F216)</f>
        <v>NA</v>
      </c>
      <c r="G216" t="str">
        <f>IF(buildings!G216="","NA",buildings!G216)</f>
        <v>NA</v>
      </c>
      <c r="H216" t="str">
        <f>IF(buildings!H216="","NA",buildings!H216)</f>
        <v>NA</v>
      </c>
      <c r="I216" t="str">
        <f>IF(buildings!I216="","NA",buildings!I216)</f>
        <v>NA</v>
      </c>
      <c r="J216">
        <f>IF(buildings!J216="","NA",buildings!J216)</f>
        <v>31.9</v>
      </c>
      <c r="K216" t="str">
        <f>IF(buildings!K216="","NA",buildings!K216)</f>
        <v>NA</v>
      </c>
      <c r="L216" t="str">
        <f>IF(buildings!L216="","NA",buildings!L216)</f>
        <v>NA</v>
      </c>
      <c r="M216">
        <f>IF(buildings!M216="","NA",buildings!M216)</f>
        <v>539</v>
      </c>
      <c r="N216" t="str">
        <f>IF(buildings!N216="","NA",buildings!N216)</f>
        <v>NA</v>
      </c>
      <c r="O216" t="str">
        <f>IF(buildings!O216="","NA",buildings!O216)</f>
        <v>NA</v>
      </c>
      <c r="P216" t="str">
        <f>IF(buildings!P216="","NA",buildings!P216)</f>
        <v>NA</v>
      </c>
      <c r="Q216" t="str">
        <f>IF(buildings!Q216="","NA",buildings!Q216)</f>
        <v>NA</v>
      </c>
      <c r="R216" t="str">
        <f>IF(buildings!R216="","NA",buildings!R216)</f>
        <v>NA</v>
      </c>
      <c r="S216" t="str">
        <f>IF(buildings!S216="","NA",buildings!S216)</f>
        <v>NA</v>
      </c>
      <c r="T216">
        <f>IF(buildings!T216="","NA",buildings!T216)</f>
        <v>1001</v>
      </c>
      <c r="U216" t="str">
        <f>IF(buildings!U216="","NA",buildings!U216)</f>
        <v>NA</v>
      </c>
      <c r="V216" t="str">
        <f>IF(buildings!V216="","NA",buildings!V216)</f>
        <v>NA</v>
      </c>
      <c r="W216" t="str">
        <f>IF(buildings!W216="","NA",buildings!W216)</f>
        <v>NA</v>
      </c>
      <c r="X216" t="str">
        <f>IF(buildings!X216="","NA",buildings!X216)</f>
        <v>NA</v>
      </c>
      <c r="Y216" t="str">
        <f>IF(buildings!Y216="","NA",buildings!Y216)</f>
        <v>NA</v>
      </c>
      <c r="Z216" t="str">
        <f>IF(buildings!Z216="","NA",buildings!Z216)</f>
        <v>NA</v>
      </c>
      <c r="AA216" t="str">
        <f>IF(buildings!AA216="","NA",buildings!AA216)</f>
        <v>NA</v>
      </c>
      <c r="AB216">
        <f>IF(buildings!AB216="","NA",buildings!AB216)</f>
        <v>0.55000000000000004</v>
      </c>
      <c r="AC216" t="str">
        <f>IF(buildings!AC216="","NA",buildings!AC216)</f>
        <v>NA</v>
      </c>
      <c r="AD216" t="str">
        <f>IF(buildings!AD216="","NA",buildings!AD216)</f>
        <v>NA</v>
      </c>
      <c r="AE216">
        <f>IF(buildings!AE216="","NA",buildings!AE216)</f>
        <v>0.57999999999999996</v>
      </c>
      <c r="AF216" t="str">
        <f>IF(buildings!AF216="","NA",buildings!AF216)</f>
        <v>NA</v>
      </c>
      <c r="AG216" t="str">
        <f>IF(buildings!AG216="","NA",buildings!AG216)</f>
        <v>NA</v>
      </c>
      <c r="AH216" t="str">
        <f>IF(buildings!AH216="","NA",buildings!AH216)</f>
        <v>NA</v>
      </c>
      <c r="AI216" t="str">
        <f>IF(buildings!AI216="","NA",buildings!AI216)</f>
        <v>NA</v>
      </c>
      <c r="AJ216" t="str">
        <f>IF(buildings!AJ216="","NA",buildings!AJ216)</f>
        <v>NA</v>
      </c>
      <c r="AK216" t="str">
        <f>IF(buildings!AK216="","NA",buildings!AK216)</f>
        <v>NA</v>
      </c>
      <c r="AL216" t="str">
        <f>IF(buildings!AL216="","NA",buildings!AL216)</f>
        <v>Adobe</v>
      </c>
      <c r="AM216">
        <f>IF(buildings!AM216="","NA",buildings!AM216)</f>
        <v>1.2</v>
      </c>
      <c r="AN216" t="str">
        <f>IF(buildings!AN216="","NA",buildings!AN216)</f>
        <v>residential</v>
      </c>
      <c r="AO216" t="str">
        <f>IF(buildings!AO216="","NA",buildings!AO216)</f>
        <v>SFH</v>
      </c>
      <c r="AP216" t="str">
        <f>IF(buildings!AP216="","NA",buildings!AP216)</f>
        <v>NULL</v>
      </c>
      <c r="AQ216" t="str">
        <f>IF(buildings!AQ216="","NA",buildings!AQ216)</f>
        <v>urban</v>
      </c>
      <c r="AR216" t="str">
        <f>IF(buildings!AR216="","NA",buildings!AR216)</f>
        <v>gross</v>
      </c>
      <c r="AS216" t="str">
        <f>IF(buildings!AS216="","NA",buildings!AS216)</f>
        <v>Mesta, Carlos; Kahhat, Ramzy; Santa-Cruz, Sandra</v>
      </c>
      <c r="AT216">
        <f>IF(buildings!AT216="","NA",buildings!AT216)</f>
        <v>2018</v>
      </c>
      <c r="AU216" t="str">
        <f>IF(buildings!AU216="","NA",buildings!AU216)</f>
        <v>Geospatial Characterization of Material Stock in the Residential Sector of a Latin-American City</v>
      </c>
      <c r="AV216" t="str">
        <f>IF(buildings!AV216="","NA",buildings!AV216)</f>
        <v>Journal of Industrial Ecology</v>
      </c>
      <c r="AW216" t="str">
        <f>IF(buildings!AW216="","NA",buildings!AW216)</f>
        <v>Copyright Elsevier</v>
      </c>
      <c r="AX216" t="str">
        <f>IF(buildings!AX216="","NA",buildings!AX216)</f>
        <v>10.1111/jiec.12723</v>
      </c>
      <c r="AY216" t="str">
        <f>IF(buildings!AY216="","NA",buildings!AY216)</f>
        <v>https://doi.org/10.1111/jiec.12723</v>
      </c>
      <c r="AZ216" t="str">
        <f>IF(buildings!AZ216="","NULL",buildings!AZ216)</f>
        <v>NULL</v>
      </c>
      <c r="BA216" t="str">
        <f>IF(buildings!BA216="","NULL",buildings!BA216)</f>
        <v>Floor numbers not integers, as reported in the publication (averages of buildings in Chiclayo)</v>
      </c>
      <c r="BB216" t="str">
        <f>IF(buildings!BB216="","NULL",buildings!BB216)</f>
        <v>NULL</v>
      </c>
      <c r="BC216" t="str">
        <f>IF(buildings!BC216="","NULL",buildings!BC216)</f>
        <v>Table 2. Material intensities (kg/m2) for building types.</v>
      </c>
      <c r="BD216" t="str">
        <f>IF(buildings!BD216="","NULL",buildings!BD216)</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1980, Urban pop. in 2015, Data: https://www.rug.nl/ggdc/historicaldevelopment/maddison/releases/maddison-project-database-2018. GDP: GDP in 2016, Data: https://esa.un.org/unpd/wup/Download, Urbanization_rate_2018.xls. Human Development Index: Not collected.</v>
      </c>
      <c r="BE216" t="str">
        <f>IF(buildings!BE216="","NULL",buildings!BE216)</f>
        <v>Heeren and Fishman</v>
      </c>
      <c r="BF216" t="str">
        <f>IF(buildings!BF216="","NULL",buildings!BF216)</f>
        <v>South_America</v>
      </c>
      <c r="BG216" t="str">
        <f>IF(buildings!BG216="","NULL",buildings!BG216)</f>
        <v>BWh</v>
      </c>
      <c r="BH216">
        <f>IF(buildings!BH216="","NULL",buildings!BH216)</f>
        <v>753</v>
      </c>
      <c r="BI216">
        <f>IF(buildings!BI216="","NULL",buildings!BI216)</f>
        <v>1732.7974750000001</v>
      </c>
      <c r="BJ216">
        <f>IF(buildings!BJ216="","NULL",buildings!BJ216)</f>
        <v>1547.405025</v>
      </c>
      <c r="BK216">
        <f>IF(buildings!BK216="","NULL",buildings!BK216)</f>
        <v>467.6275</v>
      </c>
      <c r="BL216">
        <f>IF(buildings!BL216="","NULL",buildings!BL216)</f>
        <v>466.3775</v>
      </c>
      <c r="BM216">
        <f>IF(buildings!BM216="","NULL",buildings!BM216)</f>
        <v>1279996</v>
      </c>
      <c r="BN216">
        <f>IF(buildings!BN216="","NULL",buildings!BN216)</f>
        <v>17755</v>
      </c>
      <c r="BO216" t="str">
        <f>IF(buildings!BO216="","NULL",buildings!BO216)</f>
        <v>NA</v>
      </c>
      <c r="BP216">
        <f>IF(buildings!BP216="","NULL",buildings!BP216)</f>
        <v>30791</v>
      </c>
      <c r="BQ216">
        <f>IF(buildings!BQ216="","NULL",buildings!BQ216)</f>
        <v>0.64600000000000002</v>
      </c>
      <c r="BR216">
        <f>IF(buildings!BR216="","NULL",buildings!BR216)</f>
        <v>0.77400000000000002</v>
      </c>
      <c r="BS216">
        <f>IF(buildings!BS216="","NULL",buildings!BS216)</f>
        <v>4076</v>
      </c>
      <c r="BT216">
        <f>IF(buildings!BT216="","NULL",buildings!BT216)</f>
        <v>11540</v>
      </c>
      <c r="BU216" t="str">
        <f>IF(buildings!BU216="","NULL",buildings!BU216)</f>
        <v>NULL</v>
      </c>
      <c r="BV216" t="str">
        <f>IF(buildings!BV216="","NULL",buildings!BV216)</f>
        <v>NULL</v>
      </c>
      <c r="BW216" t="str">
        <f>IF(buildings!BW216="","NULL",buildings!BW216)</f>
        <v>R32LAM-M</v>
      </c>
      <c r="BX216" t="str">
        <f>IF(buildings!BX216="","NULL",buildings!BX216)</f>
        <v>R5.2LAM</v>
      </c>
      <c r="BY216" t="str">
        <f>IF(buildings!BY216="","NULL",buildings!BY216)</f>
        <v>R_SFH_unspecified</v>
      </c>
      <c r="BZ216" t="str">
        <f>IF(buildings!BZ216="","NULL",buildings!BZ216)</f>
        <v>M_adobe_mud</v>
      </c>
      <c r="CA216" t="str">
        <f>IF(buildings!CA216="","NULL",buildings!CA216)</f>
        <v>Standard</v>
      </c>
      <c r="CB216" t="str">
        <f>IF(buildings!CB216="","NULL",buildings!CB216)</f>
        <v>sample/average/statistics</v>
      </c>
      <c r="CC216" t="str">
        <f>IF(buildings!CC216="","NULL",buildings!CC216)</f>
        <v>RS</v>
      </c>
      <c r="CD216" t="str">
        <f>IF(buildings!CD216="","NULL",buildings!CD216)</f>
        <v>M</v>
      </c>
      <c r="CE216" t="str">
        <f>IF(buildings!CE216="","NULL",buildings!CE216)</f>
        <v>LAM_LAM-M</v>
      </c>
    </row>
    <row r="217" spans="1:83">
      <c r="A217">
        <f>IF(buildings!A217="","NA",buildings!A217)</f>
        <v>215</v>
      </c>
      <c r="B217" t="str">
        <f>IF(buildings!B217="","NA",buildings!B217)</f>
        <v>Peru</v>
      </c>
      <c r="C217" t="str">
        <f>IF(buildings!C217="","NA",buildings!C217)</f>
        <v>Chiclayo</v>
      </c>
      <c r="D217">
        <f>IF(buildings!D217="","NA",buildings!D217)</f>
        <v>1981</v>
      </c>
      <c r="E217" t="str">
        <f>IF(buildings!E217="","NA",buildings!E217)</f>
        <v>NA</v>
      </c>
      <c r="F217">
        <f>IF(buildings!F217="","NA",buildings!F217)</f>
        <v>37.5</v>
      </c>
      <c r="G217" t="str">
        <f>IF(buildings!G217="","NA",buildings!G217)</f>
        <v>NA</v>
      </c>
      <c r="H217" t="str">
        <f>IF(buildings!H217="","NA",buildings!H217)</f>
        <v>NA</v>
      </c>
      <c r="I217" t="str">
        <f>IF(buildings!I217="","NA",buildings!I217)</f>
        <v>NA</v>
      </c>
      <c r="J217">
        <f>IF(buildings!J217="","NA",buildings!J217)</f>
        <v>2.7</v>
      </c>
      <c r="K217" t="str">
        <f>IF(buildings!K217="","NA",buildings!K217)</f>
        <v>NA</v>
      </c>
      <c r="L217" t="str">
        <f>IF(buildings!L217="","NA",buildings!L217)</f>
        <v>NA</v>
      </c>
      <c r="M217">
        <f>IF(buildings!M217="","NA",buildings!M217)</f>
        <v>933</v>
      </c>
      <c r="N217" t="str">
        <f>IF(buildings!N217="","NA",buildings!N217)</f>
        <v>NA</v>
      </c>
      <c r="O217" t="str">
        <f>IF(buildings!O217="","NA",buildings!O217)</f>
        <v>NA</v>
      </c>
      <c r="P217">
        <f>IF(buildings!P217="","NA",buildings!P217)</f>
        <v>234</v>
      </c>
      <c r="Q217">
        <f>IF(buildings!Q217="","NA",buildings!Q217)</f>
        <v>241</v>
      </c>
      <c r="R217" t="str">
        <f>IF(buildings!R217="","NA",buildings!R217)</f>
        <v>NA</v>
      </c>
      <c r="S217" t="str">
        <f>IF(buildings!S217="","NA",buildings!S217)</f>
        <v>NA</v>
      </c>
      <c r="T217" t="str">
        <f>IF(buildings!T217="","NA",buildings!T217)</f>
        <v>NA</v>
      </c>
      <c r="U217" t="str">
        <f>IF(buildings!U217="","NA",buildings!U217)</f>
        <v>NA</v>
      </c>
      <c r="V217" t="str">
        <f>IF(buildings!V217="","NA",buildings!V217)</f>
        <v>NA</v>
      </c>
      <c r="W217" t="str">
        <f>IF(buildings!W217="","NA",buildings!W217)</f>
        <v>NA</v>
      </c>
      <c r="X217" t="str">
        <f>IF(buildings!X217="","NA",buildings!X217)</f>
        <v>NA</v>
      </c>
      <c r="Y217" t="str">
        <f>IF(buildings!Y217="","NA",buildings!Y217)</f>
        <v>NA</v>
      </c>
      <c r="Z217" t="str">
        <f>IF(buildings!Z217="","NA",buildings!Z217)</f>
        <v>NA</v>
      </c>
      <c r="AA217" t="str">
        <f>IF(buildings!AA217="","NA",buildings!AA217)</f>
        <v>NA</v>
      </c>
      <c r="AB217">
        <f>IF(buildings!AB217="","NA",buildings!AB217)</f>
        <v>1.8</v>
      </c>
      <c r="AC217" t="str">
        <f>IF(buildings!AC217="","NA",buildings!AC217)</f>
        <v>NA</v>
      </c>
      <c r="AD217" t="str">
        <f>IF(buildings!AD217="","NA",buildings!AD217)</f>
        <v>NA</v>
      </c>
      <c r="AE217">
        <f>IF(buildings!AE217="","NA",buildings!AE217)</f>
        <v>1.4</v>
      </c>
      <c r="AF217" t="str">
        <f>IF(buildings!AF217="","NA",buildings!AF217)</f>
        <v>NA</v>
      </c>
      <c r="AG217" t="str">
        <f>IF(buildings!AG217="","NA",buildings!AG217)</f>
        <v>NA</v>
      </c>
      <c r="AH217" t="str">
        <f>IF(buildings!AH217="","NA",buildings!AH217)</f>
        <v>NA</v>
      </c>
      <c r="AI217" t="str">
        <f>IF(buildings!AI217="","NA",buildings!AI217)</f>
        <v>NA</v>
      </c>
      <c r="AJ217" t="str">
        <f>IF(buildings!AJ217="","NA",buildings!AJ217)</f>
        <v>NA</v>
      </c>
      <c r="AK217" t="str">
        <f>IF(buildings!AK217="","NA",buildings!AK217)</f>
        <v>NA</v>
      </c>
      <c r="AL217" t="str">
        <f>IF(buildings!AL217="","NA",buildings!AL217)</f>
        <v>RC apartment</v>
      </c>
      <c r="AM217">
        <f>IF(buildings!AM217="","NA",buildings!AM217)</f>
        <v>1</v>
      </c>
      <c r="AN217" t="str">
        <f>IF(buildings!AN217="","NA",buildings!AN217)</f>
        <v>residential</v>
      </c>
      <c r="AO217" t="str">
        <f>IF(buildings!AO217="","NA",buildings!AO217)</f>
        <v>MFH</v>
      </c>
      <c r="AP217" t="str">
        <f>IF(buildings!AP217="","NA",buildings!AP217)</f>
        <v>NULL</v>
      </c>
      <c r="AQ217" t="str">
        <f>IF(buildings!AQ217="","NA",buildings!AQ217)</f>
        <v>urban</v>
      </c>
      <c r="AR217" t="str">
        <f>IF(buildings!AR217="","NA",buildings!AR217)</f>
        <v>gross</v>
      </c>
      <c r="AS217" t="str">
        <f>IF(buildings!AS217="","NA",buildings!AS217)</f>
        <v>Mesta, Carlos; Kahhat, Ramzy; Santa-Cruz, Sandra</v>
      </c>
      <c r="AT217">
        <f>IF(buildings!AT217="","NA",buildings!AT217)</f>
        <v>2018</v>
      </c>
      <c r="AU217" t="str">
        <f>IF(buildings!AU217="","NA",buildings!AU217)</f>
        <v>Geospatial Characterization of Material Stock in the Residential Sector of a Latin-American City</v>
      </c>
      <c r="AV217" t="str">
        <f>IF(buildings!AV217="","NA",buildings!AV217)</f>
        <v>Journal of Industrial Ecology</v>
      </c>
      <c r="AW217" t="str">
        <f>IF(buildings!AW217="","NA",buildings!AW217)</f>
        <v>Copyright Elsevier</v>
      </c>
      <c r="AX217" t="str">
        <f>IF(buildings!AX217="","NA",buildings!AX217)</f>
        <v>10.1111/jiec.12723</v>
      </c>
      <c r="AY217" t="str">
        <f>IF(buildings!AY217="","NA",buildings!AY217)</f>
        <v>https://doi.org/10.1111/jiec.12723</v>
      </c>
      <c r="AZ217" t="str">
        <f>IF(buildings!AZ217="","NULL",buildings!AZ217)</f>
        <v>NULL</v>
      </c>
      <c r="BA217" t="str">
        <f>IF(buildings!BA217="","NULL",buildings!BA217)</f>
        <v>NULL</v>
      </c>
      <c r="BB217" t="str">
        <f>IF(buildings!BB217="","NULL",buildings!BB217)</f>
        <v>NULL</v>
      </c>
      <c r="BC217" t="str">
        <f>IF(buildings!BC217="","NULL",buildings!BC217)</f>
        <v>Table 2. Material intensities (kg/m2) for building types.</v>
      </c>
      <c r="BD217" t="str">
        <f>IF(buildings!BD217="","NULL",buildings!BD217)</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1980, Urban pop. in 2015, Data: https://www.rug.nl/ggdc/historicaldevelopment/maddison/releases/maddison-project-database-2018. GDP: GDP in 2016, Data: https://esa.un.org/unpd/wup/Download, Urbanization_rate_2018.xls. Human Development Index: Not collected.</v>
      </c>
      <c r="BE217" t="str">
        <f>IF(buildings!BE217="","NULL",buildings!BE217)</f>
        <v>Heeren and Fishman</v>
      </c>
      <c r="BF217" t="str">
        <f>IF(buildings!BF217="","NULL",buildings!BF217)</f>
        <v>South_America</v>
      </c>
      <c r="BG217" t="str">
        <f>IF(buildings!BG217="","NULL",buildings!BG217)</f>
        <v>BWh</v>
      </c>
      <c r="BH217">
        <f>IF(buildings!BH217="","NULL",buildings!BH217)</f>
        <v>753</v>
      </c>
      <c r="BI217">
        <f>IF(buildings!BI217="","NULL",buildings!BI217)</f>
        <v>1732.7974750000001</v>
      </c>
      <c r="BJ217">
        <f>IF(buildings!BJ217="","NULL",buildings!BJ217)</f>
        <v>1547.405025</v>
      </c>
      <c r="BK217">
        <f>IF(buildings!BK217="","NULL",buildings!BK217)</f>
        <v>467.6275</v>
      </c>
      <c r="BL217">
        <f>IF(buildings!BL217="","NULL",buildings!BL217)</f>
        <v>466.3775</v>
      </c>
      <c r="BM217">
        <f>IF(buildings!BM217="","NULL",buildings!BM217)</f>
        <v>1279996</v>
      </c>
      <c r="BN217">
        <f>IF(buildings!BN217="","NULL",buildings!BN217)</f>
        <v>17755</v>
      </c>
      <c r="BO217" t="str">
        <f>IF(buildings!BO217="","NULL",buildings!BO217)</f>
        <v>NA</v>
      </c>
      <c r="BP217">
        <f>IF(buildings!BP217="","NULL",buildings!BP217)</f>
        <v>30791</v>
      </c>
      <c r="BQ217">
        <f>IF(buildings!BQ217="","NULL",buildings!BQ217)</f>
        <v>0.64600000000000002</v>
      </c>
      <c r="BR217">
        <f>IF(buildings!BR217="","NULL",buildings!BR217)</f>
        <v>0.77400000000000002</v>
      </c>
      <c r="BS217">
        <f>IF(buildings!BS217="","NULL",buildings!BS217)</f>
        <v>4076</v>
      </c>
      <c r="BT217">
        <f>IF(buildings!BT217="","NULL",buildings!BT217)</f>
        <v>11540</v>
      </c>
      <c r="BU217" t="str">
        <f>IF(buildings!BU217="","NULL",buildings!BU217)</f>
        <v>NULL</v>
      </c>
      <c r="BV217" t="str">
        <f>IF(buildings!BV217="","NULL",buildings!BV217)</f>
        <v>NULL</v>
      </c>
      <c r="BW217" t="str">
        <f>IF(buildings!BW217="","NULL",buildings!BW217)</f>
        <v>R32LAM-M</v>
      </c>
      <c r="BX217" t="str">
        <f>IF(buildings!BX217="","NULL",buildings!BX217)</f>
        <v>R5.2LAM</v>
      </c>
      <c r="BY217" t="str">
        <f>IF(buildings!BY217="","NULL",buildings!BY217)</f>
        <v>R_MFH_unspecified</v>
      </c>
      <c r="BZ217" t="str">
        <f>IF(buildings!BZ217="","NULL",buildings!BZ217)</f>
        <v>RC_unspecified</v>
      </c>
      <c r="CA217" t="str">
        <f>IF(buildings!CA217="","NULL",buildings!CA217)</f>
        <v>Standard</v>
      </c>
      <c r="CB217" t="str">
        <f>IF(buildings!CB217="","NULL",buildings!CB217)</f>
        <v>sample/average/statistics</v>
      </c>
      <c r="CC217" t="str">
        <f>IF(buildings!CC217="","NULL",buildings!CC217)</f>
        <v>RM</v>
      </c>
      <c r="CD217" t="str">
        <f>IF(buildings!CD217="","NULL",buildings!CD217)</f>
        <v>C</v>
      </c>
      <c r="CE217" t="str">
        <f>IF(buildings!CE217="","NULL",buildings!CE217)</f>
        <v>LAM_LAM-M</v>
      </c>
    </row>
    <row r="218" spans="1:83">
      <c r="A218">
        <f>IF(buildings!A218="","NA",buildings!A218)</f>
        <v>216</v>
      </c>
      <c r="B218" t="str">
        <f>IF(buildings!B218="","NA",buildings!B218)</f>
        <v>Sweden</v>
      </c>
      <c r="C218" t="str">
        <f>IF(buildings!C218="","NA",buildings!C218)</f>
        <v>NA</v>
      </c>
      <c r="D218">
        <f>IF(buildings!D218="","NA",buildings!D218)</f>
        <v>1890</v>
      </c>
      <c r="E218">
        <f>IF(buildings!E218="","NA",buildings!E218)</f>
        <v>1901</v>
      </c>
      <c r="F218">
        <f>IF(buildings!F218="","NA",buildings!F218)</f>
        <v>9</v>
      </c>
      <c r="G218" t="str">
        <f>IF(buildings!G218="","NA",buildings!G218)</f>
        <v>NA</v>
      </c>
      <c r="H218" t="str">
        <f>IF(buildings!H218="","NA",buildings!H218)</f>
        <v>NA</v>
      </c>
      <c r="I218" t="str">
        <f>IF(buildings!I218="","NA",buildings!I218)</f>
        <v>NA</v>
      </c>
      <c r="J218">
        <f>IF(buildings!J218="","NA",buildings!J218)</f>
        <v>193</v>
      </c>
      <c r="K218" t="str">
        <f>IF(buildings!K218="","NA",buildings!K218)</f>
        <v>NA</v>
      </c>
      <c r="L218" t="str">
        <f>IF(buildings!L218="","NA",buildings!L218)</f>
        <v>NA</v>
      </c>
      <c r="M218" t="str">
        <f>IF(buildings!M218="","NA",buildings!M218)</f>
        <v>NA</v>
      </c>
      <c r="N218" t="str">
        <f>IF(buildings!N218="","NA",buildings!N218)</f>
        <v>NA</v>
      </c>
      <c r="O218">
        <f>IF(buildings!O218="","NA",buildings!O218)</f>
        <v>741</v>
      </c>
      <c r="P218">
        <f>IF(buildings!P218="","NA",buildings!P218)</f>
        <v>0</v>
      </c>
      <c r="Q218" t="str">
        <f>IF(buildings!Q218="","NA",buildings!Q218)</f>
        <v>NA</v>
      </c>
      <c r="R218" t="str">
        <f>IF(buildings!R218="","NA",buildings!R218)</f>
        <v>NA</v>
      </c>
      <c r="S218" t="str">
        <f>IF(buildings!S218="","NA",buildings!S218)</f>
        <v>NA</v>
      </c>
      <c r="T218" t="str">
        <f>IF(buildings!T218="","NA",buildings!T218)</f>
        <v>NA</v>
      </c>
      <c r="U218" t="str">
        <f>IF(buildings!U218="","NA",buildings!U218)</f>
        <v>NA</v>
      </c>
      <c r="V218" t="str">
        <f>IF(buildings!V218="","NA",buildings!V218)</f>
        <v>NA</v>
      </c>
      <c r="W218" t="str">
        <f>IF(buildings!W218="","NA",buildings!W218)</f>
        <v>NA</v>
      </c>
      <c r="X218" t="str">
        <f>IF(buildings!X218="","NA",buildings!X218)</f>
        <v>NA</v>
      </c>
      <c r="Y218" t="str">
        <f>IF(buildings!Y218="","NA",buildings!Y218)</f>
        <v>NA</v>
      </c>
      <c r="Z218" t="str">
        <f>IF(buildings!Z218="","NA",buildings!Z218)</f>
        <v>NA</v>
      </c>
      <c r="AA218" t="str">
        <f>IF(buildings!AA218="","NA",buildings!AA218)</f>
        <v>NA</v>
      </c>
      <c r="AB218">
        <f>IF(buildings!AB218="","NA",buildings!AB218)</f>
        <v>2</v>
      </c>
      <c r="AC218" t="str">
        <f>IF(buildings!AC218="","NA",buildings!AC218)</f>
        <v>NA</v>
      </c>
      <c r="AD218" t="str">
        <f>IF(buildings!AD218="","NA",buildings!AD218)</f>
        <v>NA</v>
      </c>
      <c r="AE218" t="str">
        <f>IF(buildings!AE218="","NA",buildings!AE218)</f>
        <v>NA</v>
      </c>
      <c r="AF218" t="str">
        <f>IF(buildings!AF218="","NA",buildings!AF218)</f>
        <v>NA</v>
      </c>
      <c r="AG218" t="str">
        <f>IF(buildings!AG218="","NA",buildings!AG218)</f>
        <v>NA</v>
      </c>
      <c r="AH218" t="str">
        <f>IF(buildings!AH218="","NA",buildings!AH218)</f>
        <v>NA</v>
      </c>
      <c r="AI218" t="str">
        <f>IF(buildings!AI218="","NA",buildings!AI218)</f>
        <v>NA</v>
      </c>
      <c r="AJ218" t="str">
        <f>IF(buildings!AJ218="","NA",buildings!AJ218)</f>
        <v>NA</v>
      </c>
      <c r="AK218" t="str">
        <f>IF(buildings!AK218="","NA",buildings!AK218)</f>
        <v>NA</v>
      </c>
      <c r="AL218" t="str">
        <f>IF(buildings!AL218="","NA",buildings!AL218)</f>
        <v>SFH, Wooden</v>
      </c>
      <c r="AM218">
        <f>IF(buildings!AM218="","NA",buildings!AM218)</f>
        <v>2.5</v>
      </c>
      <c r="AN218" t="str">
        <f>IF(buildings!AN218="","NA",buildings!AN218)</f>
        <v>residential</v>
      </c>
      <c r="AO218" t="str">
        <f>IF(buildings!AO218="","NA",buildings!AO218)</f>
        <v>SFH</v>
      </c>
      <c r="AP218" t="str">
        <f>IF(buildings!AP218="","NA",buildings!AP218)</f>
        <v>NULL</v>
      </c>
      <c r="AQ218" t="str">
        <f>IF(buildings!AQ218="","NA",buildings!AQ218)</f>
        <v>NA</v>
      </c>
      <c r="AR218" t="str">
        <f>IF(buildings!AR218="","NA",buildings!AR218)</f>
        <v>gross</v>
      </c>
      <c r="AS218" t="str">
        <f>IF(buildings!AS218="","NA",buildings!AS218)</f>
        <v>Gontia, Paul; Nägeli, Claudio; Rosado, Leonardo; Kalmykova, Yuliya; Österbring, Magnus</v>
      </c>
      <c r="AT218">
        <f>IF(buildings!AT218="","NA",buildings!AT218)</f>
        <v>2018</v>
      </c>
      <c r="AU218" t="str">
        <f>IF(buildings!AU218="","NA",buildings!AU218)</f>
        <v>Material-intensity database of residential buildings: A case-study of Sweden in the international context</v>
      </c>
      <c r="AV218" t="str">
        <f>IF(buildings!AV218="","NA",buildings!AV218)</f>
        <v>Resources, Conservation and Recycling</v>
      </c>
      <c r="AW218" t="str">
        <f>IF(buildings!AW218="","NA",buildings!AW218)</f>
        <v>Copyright Elsevier</v>
      </c>
      <c r="AX218" t="str">
        <f>IF(buildings!AX218="","NA",buildings!AX218)</f>
        <v>10.1016/j.resconrec.2017.11.022</v>
      </c>
      <c r="AY218" t="str">
        <f>IF(buildings!AY218="","NA",buildings!AY218)</f>
        <v>https://doi.org/10.1016/j.resconrec.2017.11.022</v>
      </c>
      <c r="AZ218" t="str">
        <f>IF(buildings!AZ218="","NULL",buildings!AZ218)</f>
        <v>NULL</v>
      </c>
      <c r="BA218" t="str">
        <f>IF(buildings!BA218="","NULL",buildings!BA218)</f>
        <v>NULL</v>
      </c>
      <c r="BB218" t="str">
        <f>IF(buildings!BB218="","NULL",buildings!BB218)</f>
        <v>Brick is originally "Ceramics and Bricks". Minteral fill is sum of peat slag and reed.</v>
      </c>
      <c r="BC218" t="str">
        <f>IF(buildings!BC218="","NULL",buildings!BC218)</f>
        <v xml:space="preserve">Fig. 2. MICs for the 46 typical buildings: a) &amp; c). </v>
      </c>
      <c r="BD218" t="str">
        <f>IF(buildings!BD218="","NULL",buildings!BD218)</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18" t="str">
        <f>IF(buildings!BE218="","NULL",buildings!BE218)</f>
        <v>Heeren and Fishman</v>
      </c>
      <c r="BF218" t="str">
        <f>IF(buildings!BF218="","NULL",buildings!BF218)</f>
        <v>Europe</v>
      </c>
      <c r="BG218" t="str">
        <f>IF(buildings!BG218="","NULL",buildings!BG218)</f>
        <v>Dfb,Dfc</v>
      </c>
      <c r="BH218">
        <f>IF(buildings!BH218="","NULL",buildings!BH218)</f>
        <v>6896</v>
      </c>
      <c r="BI218" t="str">
        <f>IF(buildings!BI218="","NULL",buildings!BI218)</f>
        <v>NA</v>
      </c>
      <c r="BJ218">
        <f>IF(buildings!BJ218="","NULL",buildings!BJ218)</f>
        <v>4100.4502499999999</v>
      </c>
      <c r="BK218" t="str">
        <f>IF(buildings!BK218="","NULL",buildings!BK218)</f>
        <v>NA</v>
      </c>
      <c r="BL218">
        <f>IF(buildings!BL218="","NULL",buildings!BL218)</f>
        <v>71.175002500000005</v>
      </c>
      <c r="BM218">
        <f>IF(buildings!BM218="","NULL",buildings!BM218)</f>
        <v>410335</v>
      </c>
      <c r="BN218">
        <f>IF(buildings!BN218="","NULL",buildings!BN218)</f>
        <v>4780</v>
      </c>
      <c r="BO218" t="str">
        <f>IF(buildings!BO218="","NULL",buildings!BO218)</f>
        <v>NA</v>
      </c>
      <c r="BP218">
        <f>IF(buildings!BP218="","NULL",buildings!BP218)</f>
        <v>5156</v>
      </c>
      <c r="BQ218" t="str">
        <f>IF(buildings!BQ218="","NULL",buildings!BQ218)</f>
        <v>NA</v>
      </c>
      <c r="BR218">
        <f>IF(buildings!BR218="","NULL",buildings!BR218)</f>
        <v>0.65700000000000003</v>
      </c>
      <c r="BS218">
        <f>IF(buildings!BS218="","NULL",buildings!BS218)</f>
        <v>2520</v>
      </c>
      <c r="BT218">
        <f>IF(buildings!BT218="","NULL",buildings!BT218)</f>
        <v>3550</v>
      </c>
      <c r="BU218" t="str">
        <f>IF(buildings!BU218="","NULL",buildings!BU218)</f>
        <v>NULL</v>
      </c>
      <c r="BV218" t="str">
        <f>IF(buildings!BV218="","NULL",buildings!BV218)</f>
        <v>NULL</v>
      </c>
      <c r="BW218" t="str">
        <f>IF(buildings!BW218="","NULL",buildings!BW218)</f>
        <v>R32EU15</v>
      </c>
      <c r="BX218" t="str">
        <f>IF(buildings!BX218="","NULL",buildings!BX218)</f>
        <v>R5.2OECD</v>
      </c>
      <c r="BY218" t="str">
        <f>IF(buildings!BY218="","NULL",buildings!BY218)</f>
        <v>R_SFH_unspecified</v>
      </c>
      <c r="BZ218" t="str">
        <f>IF(buildings!BZ218="","NULL",buildings!BZ218)</f>
        <v>T_traditional</v>
      </c>
      <c r="CA218" t="str">
        <f>IF(buildings!CA218="","NULL",buildings!CA218)</f>
        <v>Standard</v>
      </c>
      <c r="CB218" t="str">
        <f>IF(buildings!CB218="","NULL",buildings!CB218)</f>
        <v>real-world single case study</v>
      </c>
      <c r="CC218" t="str">
        <f>IF(buildings!CC218="","NULL",buildings!CC218)</f>
        <v>RS</v>
      </c>
      <c r="CD218" t="str">
        <f>IF(buildings!CD218="","NULL",buildings!CD218)</f>
        <v>T</v>
      </c>
      <c r="CE218" t="str">
        <f>IF(buildings!CE218="","NULL",buildings!CE218)</f>
        <v>OECD_EU15</v>
      </c>
    </row>
    <row r="219" spans="1:83">
      <c r="A219">
        <f>IF(buildings!A219="","NA",buildings!A219)</f>
        <v>217</v>
      </c>
      <c r="B219" t="str">
        <f>IF(buildings!B219="","NA",buildings!B219)</f>
        <v>Sweden</v>
      </c>
      <c r="C219" t="str">
        <f>IF(buildings!C219="","NA",buildings!C219)</f>
        <v>NA</v>
      </c>
      <c r="D219">
        <f>IF(buildings!D219="","NA",buildings!D219)</f>
        <v>1900</v>
      </c>
      <c r="E219">
        <f>IF(buildings!E219="","NA",buildings!E219)</f>
        <v>1911</v>
      </c>
      <c r="F219">
        <f>IF(buildings!F219="","NA",buildings!F219)</f>
        <v>0</v>
      </c>
      <c r="G219" t="str">
        <f>IF(buildings!G219="","NA",buildings!G219)</f>
        <v>NA</v>
      </c>
      <c r="H219" t="str">
        <f>IF(buildings!H219="","NA",buildings!H219)</f>
        <v>NA</v>
      </c>
      <c r="I219" t="str">
        <f>IF(buildings!I219="","NA",buildings!I219)</f>
        <v>NA</v>
      </c>
      <c r="J219">
        <f>IF(buildings!J219="","NA",buildings!J219)</f>
        <v>118</v>
      </c>
      <c r="K219" t="str">
        <f>IF(buildings!K219="","NA",buildings!K219)</f>
        <v>NA</v>
      </c>
      <c r="L219" t="str">
        <f>IF(buildings!L219="","NA",buildings!L219)</f>
        <v>NA</v>
      </c>
      <c r="M219">
        <f>IF(buildings!M219="","NA",buildings!M219)</f>
        <v>44</v>
      </c>
      <c r="N219" t="str">
        <f>IF(buildings!N219="","NA",buildings!N219)</f>
        <v>NA</v>
      </c>
      <c r="O219">
        <f>IF(buildings!O219="","NA",buildings!O219)</f>
        <v>561</v>
      </c>
      <c r="P219">
        <f>IF(buildings!P219="","NA",buildings!P219)</f>
        <v>34</v>
      </c>
      <c r="Q219" t="str">
        <f>IF(buildings!Q219="","NA",buildings!Q219)</f>
        <v>NA</v>
      </c>
      <c r="R219">
        <f>IF(buildings!R219="","NA",buildings!R219)</f>
        <v>54</v>
      </c>
      <c r="S219" t="str">
        <f>IF(buildings!S219="","NA",buildings!S219)</f>
        <v>NA</v>
      </c>
      <c r="T219" t="str">
        <f>IF(buildings!T219="","NA",buildings!T219)</f>
        <v>NA</v>
      </c>
      <c r="U219" t="str">
        <f>IF(buildings!U219="","NA",buildings!U219)</f>
        <v>NA</v>
      </c>
      <c r="V219" t="str">
        <f>IF(buildings!V219="","NA",buildings!V219)</f>
        <v>NA</v>
      </c>
      <c r="W219" t="str">
        <f>IF(buildings!W219="","NA",buildings!W219)</f>
        <v>NA</v>
      </c>
      <c r="X219" t="str">
        <f>IF(buildings!X219="","NA",buildings!X219)</f>
        <v>NA</v>
      </c>
      <c r="Y219" t="str">
        <f>IF(buildings!Y219="","NA",buildings!Y219)</f>
        <v>NA</v>
      </c>
      <c r="Z219" t="str">
        <f>IF(buildings!Z219="","NA",buildings!Z219)</f>
        <v>NA</v>
      </c>
      <c r="AA219" t="str">
        <f>IF(buildings!AA219="","NA",buildings!AA219)</f>
        <v>NA</v>
      </c>
      <c r="AB219">
        <f>IF(buildings!AB219="","NA",buildings!AB219)</f>
        <v>3</v>
      </c>
      <c r="AC219" t="str">
        <f>IF(buildings!AC219="","NA",buildings!AC219)</f>
        <v>NA</v>
      </c>
      <c r="AD219" t="str">
        <f>IF(buildings!AD219="","NA",buildings!AD219)</f>
        <v>NA</v>
      </c>
      <c r="AE219" t="str">
        <f>IF(buildings!AE219="","NA",buildings!AE219)</f>
        <v>NA</v>
      </c>
      <c r="AF219" t="str">
        <f>IF(buildings!AF219="","NA",buildings!AF219)</f>
        <v>NA</v>
      </c>
      <c r="AG219" t="str">
        <f>IF(buildings!AG219="","NA",buildings!AG219)</f>
        <v>NA</v>
      </c>
      <c r="AH219" t="str">
        <f>IF(buildings!AH219="","NA",buildings!AH219)</f>
        <v>NA</v>
      </c>
      <c r="AI219" t="str">
        <f>IF(buildings!AI219="","NA",buildings!AI219)</f>
        <v>NA</v>
      </c>
      <c r="AJ219" t="str">
        <f>IF(buildings!AJ219="","NA",buildings!AJ219)</f>
        <v>NA</v>
      </c>
      <c r="AK219" t="str">
        <f>IF(buildings!AK219="","NA",buildings!AK219)</f>
        <v>NA</v>
      </c>
      <c r="AL219" t="str">
        <f>IF(buildings!AL219="","NA",buildings!AL219)</f>
        <v>SFH, Wooden</v>
      </c>
      <c r="AM219">
        <f>IF(buildings!AM219="","NA",buildings!AM219)</f>
        <v>2.5</v>
      </c>
      <c r="AN219" t="str">
        <f>IF(buildings!AN219="","NA",buildings!AN219)</f>
        <v>residential</v>
      </c>
      <c r="AO219" t="str">
        <f>IF(buildings!AO219="","NA",buildings!AO219)</f>
        <v>SFH</v>
      </c>
      <c r="AP219" t="str">
        <f>IF(buildings!AP219="","NA",buildings!AP219)</f>
        <v>NULL</v>
      </c>
      <c r="AQ219" t="str">
        <f>IF(buildings!AQ219="","NA",buildings!AQ219)</f>
        <v>NA</v>
      </c>
      <c r="AR219" t="str">
        <f>IF(buildings!AR219="","NA",buildings!AR219)</f>
        <v>gross</v>
      </c>
      <c r="AS219" t="str">
        <f>IF(buildings!AS219="","NA",buildings!AS219)</f>
        <v>Gontia, Paul; Nägeli, Claudio; Rosado, Leonardo; Kalmykova, Yuliya; Österbring, Magnus</v>
      </c>
      <c r="AT219">
        <f>IF(buildings!AT219="","NA",buildings!AT219)</f>
        <v>2018</v>
      </c>
      <c r="AU219" t="str">
        <f>IF(buildings!AU219="","NA",buildings!AU219)</f>
        <v>Material-intensity database of residential buildings: A case-study of Sweden in the international context</v>
      </c>
      <c r="AV219" t="str">
        <f>IF(buildings!AV219="","NA",buildings!AV219)</f>
        <v>Resources, Conservation and Recycling</v>
      </c>
      <c r="AW219" t="str">
        <f>IF(buildings!AW219="","NA",buildings!AW219)</f>
        <v>Copyright Elsevier</v>
      </c>
      <c r="AX219" t="str">
        <f>IF(buildings!AX219="","NA",buildings!AX219)</f>
        <v>10.1016/j.resconrec.2017.11.022</v>
      </c>
      <c r="AY219" t="str">
        <f>IF(buildings!AY219="","NA",buildings!AY219)</f>
        <v>https://doi.org/10.1016/j.resconrec.2017.11.022</v>
      </c>
      <c r="AZ219" t="str">
        <f>IF(buildings!AZ219="","NULL",buildings!AZ219)</f>
        <v>NULL</v>
      </c>
      <c r="BA219" t="str">
        <f>IF(buildings!BA219="","NULL",buildings!BA219)</f>
        <v>NULL</v>
      </c>
      <c r="BB219" t="str">
        <f>IF(buildings!BB219="","NULL",buildings!BB219)</f>
        <v>Brick is originally "Ceramics and Bricks". Minteral fill is sum of peat slag and reed.</v>
      </c>
      <c r="BC219" t="str">
        <f>IF(buildings!BC219="","NULL",buildings!BC219)</f>
        <v xml:space="preserve">Fig. 2. MICs for the 46 typical buildings: a) &amp; c). </v>
      </c>
      <c r="BD219" t="str">
        <f>IF(buildings!BD219="","NULL",buildings!BD219)</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19" t="str">
        <f>IF(buildings!BE219="","NULL",buildings!BE219)</f>
        <v>Heeren and Fishman</v>
      </c>
      <c r="BF219" t="str">
        <f>IF(buildings!BF219="","NULL",buildings!BF219)</f>
        <v>Europe</v>
      </c>
      <c r="BG219" t="str">
        <f>IF(buildings!BG219="","NULL",buildings!BG219)</f>
        <v>Dfb,Dfc</v>
      </c>
      <c r="BH219">
        <f>IF(buildings!BH219="","NULL",buildings!BH219)</f>
        <v>6896</v>
      </c>
      <c r="BI219" t="str">
        <f>IF(buildings!BI219="","NULL",buildings!BI219)</f>
        <v>NA</v>
      </c>
      <c r="BJ219">
        <f>IF(buildings!BJ219="","NULL",buildings!BJ219)</f>
        <v>4100.4502499999999</v>
      </c>
      <c r="BK219" t="str">
        <f>IF(buildings!BK219="","NULL",buildings!BK219)</f>
        <v>NA</v>
      </c>
      <c r="BL219">
        <f>IF(buildings!BL219="","NULL",buildings!BL219)</f>
        <v>71.175002500000005</v>
      </c>
      <c r="BM219">
        <f>IF(buildings!BM219="","NULL",buildings!BM219)</f>
        <v>410335</v>
      </c>
      <c r="BN219">
        <f>IF(buildings!BN219="","NULL",buildings!BN219)</f>
        <v>5117</v>
      </c>
      <c r="BO219" t="str">
        <f>IF(buildings!BO219="","NULL",buildings!BO219)</f>
        <v>NA</v>
      </c>
      <c r="BP219">
        <f>IF(buildings!BP219="","NULL",buildings!BP219)</f>
        <v>5542</v>
      </c>
      <c r="BQ219" t="str">
        <f>IF(buildings!BQ219="","NULL",buildings!BQ219)</f>
        <v>NA</v>
      </c>
      <c r="BR219">
        <f>IF(buildings!BR219="","NULL",buildings!BR219)</f>
        <v>0.65700000000000003</v>
      </c>
      <c r="BS219">
        <f>IF(buildings!BS219="","NULL",buildings!BS219)</f>
        <v>3438</v>
      </c>
      <c r="BT219">
        <f>IF(buildings!BT219="","NULL",buildings!BT219)</f>
        <v>4516</v>
      </c>
      <c r="BU219" t="str">
        <f>IF(buildings!BU219="","NULL",buildings!BU219)</f>
        <v>NULL</v>
      </c>
      <c r="BV219" t="str">
        <f>IF(buildings!BV219="","NULL",buildings!BV219)</f>
        <v>NULL</v>
      </c>
      <c r="BW219" t="str">
        <f>IF(buildings!BW219="","NULL",buildings!BW219)</f>
        <v>R32EU15</v>
      </c>
      <c r="BX219" t="str">
        <f>IF(buildings!BX219="","NULL",buildings!BX219)</f>
        <v>R5.2OECD</v>
      </c>
      <c r="BY219" t="str">
        <f>IF(buildings!BY219="","NULL",buildings!BY219)</f>
        <v>R_SFH_unspecified</v>
      </c>
      <c r="BZ219" t="str">
        <f>IF(buildings!BZ219="","NULL",buildings!BZ219)</f>
        <v>T_traditional</v>
      </c>
      <c r="CA219" t="str">
        <f>IF(buildings!CA219="","NULL",buildings!CA219)</f>
        <v>Standard</v>
      </c>
      <c r="CB219" t="str">
        <f>IF(buildings!CB219="","NULL",buildings!CB219)</f>
        <v>real-world single case study</v>
      </c>
      <c r="CC219" t="str">
        <f>IF(buildings!CC219="","NULL",buildings!CC219)</f>
        <v>RS</v>
      </c>
      <c r="CD219" t="str">
        <f>IF(buildings!CD219="","NULL",buildings!CD219)</f>
        <v>T</v>
      </c>
      <c r="CE219" t="str">
        <f>IF(buildings!CE219="","NULL",buildings!CE219)</f>
        <v>OECD_EU15</v>
      </c>
    </row>
    <row r="220" spans="1:83">
      <c r="A220">
        <f>IF(buildings!A220="","NA",buildings!A220)</f>
        <v>218</v>
      </c>
      <c r="B220" t="str">
        <f>IF(buildings!B220="","NA",buildings!B220)</f>
        <v>Sweden</v>
      </c>
      <c r="C220" t="str">
        <f>IF(buildings!C220="","NA",buildings!C220)</f>
        <v>NA</v>
      </c>
      <c r="D220">
        <f>IF(buildings!D220="","NA",buildings!D220)</f>
        <v>1910</v>
      </c>
      <c r="E220">
        <f>IF(buildings!E220="","NA",buildings!E220)</f>
        <v>1921</v>
      </c>
      <c r="F220">
        <f>IF(buildings!F220="","NA",buildings!F220)</f>
        <v>0</v>
      </c>
      <c r="G220" t="str">
        <f>IF(buildings!G220="","NA",buildings!G220)</f>
        <v>NA</v>
      </c>
      <c r="H220" t="str">
        <f>IF(buildings!H220="","NA",buildings!H220)</f>
        <v>NA</v>
      </c>
      <c r="I220" t="str">
        <f>IF(buildings!I220="","NA",buildings!I220)</f>
        <v>NA</v>
      </c>
      <c r="J220">
        <f>IF(buildings!J220="","NA",buildings!J220)</f>
        <v>136</v>
      </c>
      <c r="K220" t="str">
        <f>IF(buildings!K220="","NA",buildings!K220)</f>
        <v>NA</v>
      </c>
      <c r="L220" t="str">
        <f>IF(buildings!L220="","NA",buildings!L220)</f>
        <v>NA</v>
      </c>
      <c r="M220">
        <f>IF(buildings!M220="","NA",buildings!M220)</f>
        <v>17</v>
      </c>
      <c r="N220" t="str">
        <f>IF(buildings!N220="","NA",buildings!N220)</f>
        <v>NA</v>
      </c>
      <c r="O220">
        <f>IF(buildings!O220="","NA",buildings!O220)</f>
        <v>722</v>
      </c>
      <c r="P220">
        <f>IF(buildings!P220="","NA",buildings!P220)</f>
        <v>44</v>
      </c>
      <c r="Q220" t="str">
        <f>IF(buildings!Q220="","NA",buildings!Q220)</f>
        <v>NA</v>
      </c>
      <c r="R220" t="str">
        <f>IF(buildings!R220="","NA",buildings!R220)</f>
        <v>NA</v>
      </c>
      <c r="S220" t="str">
        <f>IF(buildings!S220="","NA",buildings!S220)</f>
        <v>NA</v>
      </c>
      <c r="T220" t="str">
        <f>IF(buildings!T220="","NA",buildings!T220)</f>
        <v>NA</v>
      </c>
      <c r="U220" t="str">
        <f>IF(buildings!U220="","NA",buildings!U220)</f>
        <v>NA</v>
      </c>
      <c r="V220">
        <f>IF(buildings!V220="","NA",buildings!V220)</f>
        <v>2</v>
      </c>
      <c r="W220" t="str">
        <f>IF(buildings!W220="","NA",buildings!W220)</f>
        <v>NA</v>
      </c>
      <c r="X220" t="str">
        <f>IF(buildings!X220="","NA",buildings!X220)</f>
        <v>NA</v>
      </c>
      <c r="Y220" t="str">
        <f>IF(buildings!Y220="","NA",buildings!Y220)</f>
        <v>NA</v>
      </c>
      <c r="Z220" t="str">
        <f>IF(buildings!Z220="","NA",buildings!Z220)</f>
        <v>NA</v>
      </c>
      <c r="AA220" t="str">
        <f>IF(buildings!AA220="","NA",buildings!AA220)</f>
        <v>NA</v>
      </c>
      <c r="AB220">
        <f>IF(buildings!AB220="","NA",buildings!AB220)</f>
        <v>2</v>
      </c>
      <c r="AC220" t="str">
        <f>IF(buildings!AC220="","NA",buildings!AC220)</f>
        <v>NA</v>
      </c>
      <c r="AD220" t="str">
        <f>IF(buildings!AD220="","NA",buildings!AD220)</f>
        <v>NA</v>
      </c>
      <c r="AE220" t="str">
        <f>IF(buildings!AE220="","NA",buildings!AE220)</f>
        <v>NA</v>
      </c>
      <c r="AF220" t="str">
        <f>IF(buildings!AF220="","NA",buildings!AF220)</f>
        <v>NA</v>
      </c>
      <c r="AG220" t="str">
        <f>IF(buildings!AG220="","NA",buildings!AG220)</f>
        <v>NA</v>
      </c>
      <c r="AH220" t="str">
        <f>IF(buildings!AH220="","NA",buildings!AH220)</f>
        <v>NA</v>
      </c>
      <c r="AI220" t="str">
        <f>IF(buildings!AI220="","NA",buildings!AI220)</f>
        <v>NA</v>
      </c>
      <c r="AJ220" t="str">
        <f>IF(buildings!AJ220="","NA",buildings!AJ220)</f>
        <v>NA</v>
      </c>
      <c r="AK220" t="str">
        <f>IF(buildings!AK220="","NA",buildings!AK220)</f>
        <v>NA</v>
      </c>
      <c r="AL220" t="str">
        <f>IF(buildings!AL220="","NA",buildings!AL220)</f>
        <v>SFH, Wooden</v>
      </c>
      <c r="AM220">
        <f>IF(buildings!AM220="","NA",buildings!AM220)</f>
        <v>3</v>
      </c>
      <c r="AN220" t="str">
        <f>IF(buildings!AN220="","NA",buildings!AN220)</f>
        <v>residential</v>
      </c>
      <c r="AO220" t="str">
        <f>IF(buildings!AO220="","NA",buildings!AO220)</f>
        <v>SFH</v>
      </c>
      <c r="AP220" t="str">
        <f>IF(buildings!AP220="","NA",buildings!AP220)</f>
        <v>NULL</v>
      </c>
      <c r="AQ220" t="str">
        <f>IF(buildings!AQ220="","NA",buildings!AQ220)</f>
        <v>NA</v>
      </c>
      <c r="AR220" t="str">
        <f>IF(buildings!AR220="","NA",buildings!AR220)</f>
        <v>gross</v>
      </c>
      <c r="AS220" t="str">
        <f>IF(buildings!AS220="","NA",buildings!AS220)</f>
        <v>Gontia, Paul; Nägeli, Claudio; Rosado, Leonardo; Kalmykova, Yuliya; Österbring, Magnus</v>
      </c>
      <c r="AT220">
        <f>IF(buildings!AT220="","NA",buildings!AT220)</f>
        <v>2018</v>
      </c>
      <c r="AU220" t="str">
        <f>IF(buildings!AU220="","NA",buildings!AU220)</f>
        <v>Material-intensity database of residential buildings: A case-study of Sweden in the international context</v>
      </c>
      <c r="AV220" t="str">
        <f>IF(buildings!AV220="","NA",buildings!AV220)</f>
        <v>Resources, Conservation and Recycling</v>
      </c>
      <c r="AW220" t="str">
        <f>IF(buildings!AW220="","NA",buildings!AW220)</f>
        <v>Copyright Elsevier</v>
      </c>
      <c r="AX220" t="str">
        <f>IF(buildings!AX220="","NA",buildings!AX220)</f>
        <v>10.1016/j.resconrec.2017.11.022</v>
      </c>
      <c r="AY220" t="str">
        <f>IF(buildings!AY220="","NA",buildings!AY220)</f>
        <v>https://doi.org/10.1016/j.resconrec.2017.11.022</v>
      </c>
      <c r="AZ220" t="str">
        <f>IF(buildings!AZ220="","NULL",buildings!AZ220)</f>
        <v>NULL</v>
      </c>
      <c r="BA220" t="str">
        <f>IF(buildings!BA220="","NULL",buildings!BA220)</f>
        <v>NULL</v>
      </c>
      <c r="BB220" t="str">
        <f>IF(buildings!BB220="","NULL",buildings!BB220)</f>
        <v>Brick is originally "Ceramics and Bricks". Minteral fill is sum of peat slag and reed.</v>
      </c>
      <c r="BC220" t="str">
        <f>IF(buildings!BC220="","NULL",buildings!BC220)</f>
        <v xml:space="preserve">Fig. 2. MICs for the 46 typical buildings: a) &amp; c). </v>
      </c>
      <c r="BD220" t="str">
        <f>IF(buildings!BD220="","NULL",buildings!BD220)</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20" t="str">
        <f>IF(buildings!BE220="","NULL",buildings!BE220)</f>
        <v>Heeren and Fishman</v>
      </c>
      <c r="BF220" t="str">
        <f>IF(buildings!BF220="","NULL",buildings!BF220)</f>
        <v>Europe</v>
      </c>
      <c r="BG220" t="str">
        <f>IF(buildings!BG220="","NULL",buildings!BG220)</f>
        <v>Dfb,Dfc</v>
      </c>
      <c r="BH220">
        <f>IF(buildings!BH220="","NULL",buildings!BH220)</f>
        <v>6896</v>
      </c>
      <c r="BI220" t="str">
        <f>IF(buildings!BI220="","NULL",buildings!BI220)</f>
        <v>NA</v>
      </c>
      <c r="BJ220">
        <f>IF(buildings!BJ220="","NULL",buildings!BJ220)</f>
        <v>4100.4502499999999</v>
      </c>
      <c r="BK220" t="str">
        <f>IF(buildings!BK220="","NULL",buildings!BK220)</f>
        <v>NA</v>
      </c>
      <c r="BL220">
        <f>IF(buildings!BL220="","NULL",buildings!BL220)</f>
        <v>71.175002500000005</v>
      </c>
      <c r="BM220">
        <f>IF(buildings!BM220="","NULL",buildings!BM220)</f>
        <v>410335</v>
      </c>
      <c r="BN220">
        <f>IF(buildings!BN220="","NULL",buildings!BN220)</f>
        <v>5499</v>
      </c>
      <c r="BO220" t="str">
        <f>IF(buildings!BO220="","NULL",buildings!BO220)</f>
        <v>NA</v>
      </c>
      <c r="BP220">
        <f>IF(buildings!BP220="","NULL",buildings!BP220)</f>
        <v>5929</v>
      </c>
      <c r="BQ220" t="str">
        <f>IF(buildings!BQ220="","NULL",buildings!BQ220)</f>
        <v>NA</v>
      </c>
      <c r="BR220">
        <f>IF(buildings!BR220="","NULL",buildings!BR220)</f>
        <v>0.65700000000000003</v>
      </c>
      <c r="BS220">
        <f>IF(buildings!BS220="","NULL",buildings!BS220)</f>
        <v>4476</v>
      </c>
      <c r="BT220">
        <f>IF(buildings!BT220="","NULL",buildings!BT220)</f>
        <v>4166</v>
      </c>
      <c r="BU220" t="str">
        <f>IF(buildings!BU220="","NULL",buildings!BU220)</f>
        <v>NULL</v>
      </c>
      <c r="BV220" t="str">
        <f>IF(buildings!BV220="","NULL",buildings!BV220)</f>
        <v>NULL</v>
      </c>
      <c r="BW220" t="str">
        <f>IF(buildings!BW220="","NULL",buildings!BW220)</f>
        <v>R32EU15</v>
      </c>
      <c r="BX220" t="str">
        <f>IF(buildings!BX220="","NULL",buildings!BX220)</f>
        <v>R5.2OECD</v>
      </c>
      <c r="BY220" t="str">
        <f>IF(buildings!BY220="","NULL",buildings!BY220)</f>
        <v>R_SFH_unspecified</v>
      </c>
      <c r="BZ220" t="str">
        <f>IF(buildings!BZ220="","NULL",buildings!BZ220)</f>
        <v>T_traditional</v>
      </c>
      <c r="CA220" t="str">
        <f>IF(buildings!CA220="","NULL",buildings!CA220)</f>
        <v>Standard</v>
      </c>
      <c r="CB220" t="str">
        <f>IF(buildings!CB220="","NULL",buildings!CB220)</f>
        <v>real-world single case study</v>
      </c>
      <c r="CC220" t="str">
        <f>IF(buildings!CC220="","NULL",buildings!CC220)</f>
        <v>RS</v>
      </c>
      <c r="CD220" t="str">
        <f>IF(buildings!CD220="","NULL",buildings!CD220)</f>
        <v>T</v>
      </c>
      <c r="CE220" t="str">
        <f>IF(buildings!CE220="","NULL",buildings!CE220)</f>
        <v>OECD_EU15</v>
      </c>
    </row>
    <row r="221" spans="1:83">
      <c r="A221">
        <f>IF(buildings!A221="","NA",buildings!A221)</f>
        <v>219</v>
      </c>
      <c r="B221" t="str">
        <f>IF(buildings!B221="","NA",buildings!B221)</f>
        <v>Sweden</v>
      </c>
      <c r="C221" t="str">
        <f>IF(buildings!C221="","NA",buildings!C221)</f>
        <v>NA</v>
      </c>
      <c r="D221">
        <f>IF(buildings!D221="","NA",buildings!D221)</f>
        <v>1920</v>
      </c>
      <c r="E221">
        <f>IF(buildings!E221="","NA",buildings!E221)</f>
        <v>1931</v>
      </c>
      <c r="F221">
        <f>IF(buildings!F221="","NA",buildings!F221)</f>
        <v>0</v>
      </c>
      <c r="G221" t="str">
        <f>IF(buildings!G221="","NA",buildings!G221)</f>
        <v>NA</v>
      </c>
      <c r="H221" t="str">
        <f>IF(buildings!H221="","NA",buildings!H221)</f>
        <v>NA</v>
      </c>
      <c r="I221" t="str">
        <f>IF(buildings!I221="","NA",buildings!I221)</f>
        <v>NA</v>
      </c>
      <c r="J221">
        <f>IF(buildings!J221="","NA",buildings!J221)</f>
        <v>141</v>
      </c>
      <c r="K221" t="str">
        <f>IF(buildings!K221="","NA",buildings!K221)</f>
        <v>NA</v>
      </c>
      <c r="L221" t="str">
        <f>IF(buildings!L221="","NA",buildings!L221)</f>
        <v>NA</v>
      </c>
      <c r="M221">
        <f>IF(buildings!M221="","NA",buildings!M221)</f>
        <v>289</v>
      </c>
      <c r="N221" t="str">
        <f>IF(buildings!N221="","NA",buildings!N221)</f>
        <v>NA</v>
      </c>
      <c r="O221">
        <f>IF(buildings!O221="","NA",buildings!O221)</f>
        <v>123</v>
      </c>
      <c r="P221">
        <f>IF(buildings!P221="","NA",buildings!P221)</f>
        <v>19</v>
      </c>
      <c r="Q221" t="str">
        <f>IF(buildings!Q221="","NA",buildings!Q221)</f>
        <v>NA</v>
      </c>
      <c r="R221" t="str">
        <f>IF(buildings!R221="","NA",buildings!R221)</f>
        <v>NA</v>
      </c>
      <c r="S221" t="str">
        <f>IF(buildings!S221="","NA",buildings!S221)</f>
        <v>NA</v>
      </c>
      <c r="T221" t="str">
        <f>IF(buildings!T221="","NA",buildings!T221)</f>
        <v>NA</v>
      </c>
      <c r="U221" t="str">
        <f>IF(buildings!U221="","NA",buildings!U221)</f>
        <v>NA</v>
      </c>
      <c r="V221">
        <f>IF(buildings!V221="","NA",buildings!V221)</f>
        <v>6</v>
      </c>
      <c r="W221" t="str">
        <f>IF(buildings!W221="","NA",buildings!W221)</f>
        <v>NA</v>
      </c>
      <c r="X221" t="str">
        <f>IF(buildings!X221="","NA",buildings!X221)</f>
        <v>NA</v>
      </c>
      <c r="Y221" t="str">
        <f>IF(buildings!Y221="","NA",buildings!Y221)</f>
        <v>NA</v>
      </c>
      <c r="Z221" t="str">
        <f>IF(buildings!Z221="","NA",buildings!Z221)</f>
        <v>NA</v>
      </c>
      <c r="AA221" t="str">
        <f>IF(buildings!AA221="","NA",buildings!AA221)</f>
        <v>NA</v>
      </c>
      <c r="AB221">
        <f>IF(buildings!AB221="","NA",buildings!AB221)</f>
        <v>3</v>
      </c>
      <c r="AC221" t="str">
        <f>IF(buildings!AC221="","NA",buildings!AC221)</f>
        <v>NA</v>
      </c>
      <c r="AD221" t="str">
        <f>IF(buildings!AD221="","NA",buildings!AD221)</f>
        <v>NA</v>
      </c>
      <c r="AE221" t="str">
        <f>IF(buildings!AE221="","NA",buildings!AE221)</f>
        <v>NA</v>
      </c>
      <c r="AF221" t="str">
        <f>IF(buildings!AF221="","NA",buildings!AF221)</f>
        <v>NA</v>
      </c>
      <c r="AG221" t="str">
        <f>IF(buildings!AG221="","NA",buildings!AG221)</f>
        <v>NA</v>
      </c>
      <c r="AH221" t="str">
        <f>IF(buildings!AH221="","NA",buildings!AH221)</f>
        <v>NA</v>
      </c>
      <c r="AI221" t="str">
        <f>IF(buildings!AI221="","NA",buildings!AI221)</f>
        <v>NA</v>
      </c>
      <c r="AJ221" t="str">
        <f>IF(buildings!AJ221="","NA",buildings!AJ221)</f>
        <v>NA</v>
      </c>
      <c r="AK221" t="str">
        <f>IF(buildings!AK221="","NA",buildings!AK221)</f>
        <v>NA</v>
      </c>
      <c r="AL221" t="str">
        <f>IF(buildings!AL221="","NA",buildings!AL221)</f>
        <v>SFH, Wooden</v>
      </c>
      <c r="AM221">
        <f>IF(buildings!AM221="","NA",buildings!AM221)</f>
        <v>2.5</v>
      </c>
      <c r="AN221" t="str">
        <f>IF(buildings!AN221="","NA",buildings!AN221)</f>
        <v>residential</v>
      </c>
      <c r="AO221" t="str">
        <f>IF(buildings!AO221="","NA",buildings!AO221)</f>
        <v>SFH</v>
      </c>
      <c r="AP221" t="str">
        <f>IF(buildings!AP221="","NA",buildings!AP221)</f>
        <v>NULL</v>
      </c>
      <c r="AQ221" t="str">
        <f>IF(buildings!AQ221="","NA",buildings!AQ221)</f>
        <v>NA</v>
      </c>
      <c r="AR221" t="str">
        <f>IF(buildings!AR221="","NA",buildings!AR221)</f>
        <v>gross</v>
      </c>
      <c r="AS221" t="str">
        <f>IF(buildings!AS221="","NA",buildings!AS221)</f>
        <v>Gontia, Paul; Nägeli, Claudio; Rosado, Leonardo; Kalmykova, Yuliya; Österbring, Magnus</v>
      </c>
      <c r="AT221">
        <f>IF(buildings!AT221="","NA",buildings!AT221)</f>
        <v>2018</v>
      </c>
      <c r="AU221" t="str">
        <f>IF(buildings!AU221="","NA",buildings!AU221)</f>
        <v>Material-intensity database of residential buildings: A case-study of Sweden in the international context</v>
      </c>
      <c r="AV221" t="str">
        <f>IF(buildings!AV221="","NA",buildings!AV221)</f>
        <v>Resources, Conservation and Recycling</v>
      </c>
      <c r="AW221" t="str">
        <f>IF(buildings!AW221="","NA",buildings!AW221)</f>
        <v>Copyright Elsevier</v>
      </c>
      <c r="AX221" t="str">
        <f>IF(buildings!AX221="","NA",buildings!AX221)</f>
        <v>10.1016/j.resconrec.2017.11.022</v>
      </c>
      <c r="AY221" t="str">
        <f>IF(buildings!AY221="","NA",buildings!AY221)</f>
        <v>https://doi.org/10.1016/j.resconrec.2017.11.022</v>
      </c>
      <c r="AZ221" t="str">
        <f>IF(buildings!AZ221="","NULL",buildings!AZ221)</f>
        <v>NULL</v>
      </c>
      <c r="BA221" t="str">
        <f>IF(buildings!BA221="","NULL",buildings!BA221)</f>
        <v>NULL</v>
      </c>
      <c r="BB221" t="str">
        <f>IF(buildings!BB221="","NULL",buildings!BB221)</f>
        <v>Brick is originally "Ceramics and Bricks". Minteral fill is sum of peat slag and reed.</v>
      </c>
      <c r="BC221" t="str">
        <f>IF(buildings!BC221="","NULL",buildings!BC221)</f>
        <v xml:space="preserve">Fig. 2. MICs for the 46 typical buildings: a) &amp; c). </v>
      </c>
      <c r="BD221" t="str">
        <f>IF(buildings!BD221="","NULL",buildings!BD221)</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21" t="str">
        <f>IF(buildings!BE221="","NULL",buildings!BE221)</f>
        <v>Heeren and Fishman</v>
      </c>
      <c r="BF221" t="str">
        <f>IF(buildings!BF221="","NULL",buildings!BF221)</f>
        <v>Europe</v>
      </c>
      <c r="BG221" t="str">
        <f>IF(buildings!BG221="","NULL",buildings!BG221)</f>
        <v>Dfb,Dfc</v>
      </c>
      <c r="BH221">
        <f>IF(buildings!BH221="","NULL",buildings!BH221)</f>
        <v>6896</v>
      </c>
      <c r="BI221" t="str">
        <f>IF(buildings!BI221="","NULL",buildings!BI221)</f>
        <v>NA</v>
      </c>
      <c r="BJ221">
        <f>IF(buildings!BJ221="","NULL",buildings!BJ221)</f>
        <v>4100.4502499999999</v>
      </c>
      <c r="BK221" t="str">
        <f>IF(buildings!BK221="","NULL",buildings!BK221)</f>
        <v>NA</v>
      </c>
      <c r="BL221">
        <f>IF(buildings!BL221="","NULL",buildings!BL221)</f>
        <v>71.175002500000005</v>
      </c>
      <c r="BM221">
        <f>IF(buildings!BM221="","NULL",buildings!BM221)</f>
        <v>410335</v>
      </c>
      <c r="BN221">
        <f>IF(buildings!BN221="","NULL",buildings!BN221)</f>
        <v>5876</v>
      </c>
      <c r="BO221" t="str">
        <f>IF(buildings!BO221="","NULL",buildings!BO221)</f>
        <v>NA</v>
      </c>
      <c r="BP221">
        <f>IF(buildings!BP221="","NULL",buildings!BP221)</f>
        <v>6152</v>
      </c>
      <c r="BQ221" t="str">
        <f>IF(buildings!BQ221="","NULL",buildings!BQ221)</f>
        <v>NA</v>
      </c>
      <c r="BR221">
        <f>IF(buildings!BR221="","NULL",buildings!BR221)</f>
        <v>0.65700000000000003</v>
      </c>
      <c r="BS221">
        <f>IF(buildings!BS221="","NULL",buildings!BS221)</f>
        <v>4474</v>
      </c>
      <c r="BT221">
        <f>IF(buildings!BT221="","NULL",buildings!BT221)</f>
        <v>5168</v>
      </c>
      <c r="BU221" t="str">
        <f>IF(buildings!BU221="","NULL",buildings!BU221)</f>
        <v>NULL</v>
      </c>
      <c r="BV221" t="str">
        <f>IF(buildings!BV221="","NULL",buildings!BV221)</f>
        <v>NULL</v>
      </c>
      <c r="BW221" t="str">
        <f>IF(buildings!BW221="","NULL",buildings!BW221)</f>
        <v>R32EU15</v>
      </c>
      <c r="BX221" t="str">
        <f>IF(buildings!BX221="","NULL",buildings!BX221)</f>
        <v>R5.2OECD</v>
      </c>
      <c r="BY221" t="str">
        <f>IF(buildings!BY221="","NULL",buildings!BY221)</f>
        <v>R_SFH_unspecified</v>
      </c>
      <c r="BZ221" t="str">
        <f>IF(buildings!BZ221="","NULL",buildings!BZ221)</f>
        <v>T_traditional</v>
      </c>
      <c r="CA221" t="str">
        <f>IF(buildings!CA221="","NULL",buildings!CA221)</f>
        <v>Standard</v>
      </c>
      <c r="CB221" t="str">
        <f>IF(buildings!CB221="","NULL",buildings!CB221)</f>
        <v>real-world single case study</v>
      </c>
      <c r="CC221" t="str">
        <f>IF(buildings!CC221="","NULL",buildings!CC221)</f>
        <v>RS</v>
      </c>
      <c r="CD221" t="str">
        <f>IF(buildings!CD221="","NULL",buildings!CD221)</f>
        <v>T</v>
      </c>
      <c r="CE221" t="str">
        <f>IF(buildings!CE221="","NULL",buildings!CE221)</f>
        <v>OECD_EU15</v>
      </c>
    </row>
    <row r="222" spans="1:83">
      <c r="A222">
        <f>IF(buildings!A222="","NA",buildings!A222)</f>
        <v>220</v>
      </c>
      <c r="B222" t="str">
        <f>IF(buildings!B222="","NA",buildings!B222)</f>
        <v>Sweden</v>
      </c>
      <c r="C222" t="str">
        <f>IF(buildings!C222="","NA",buildings!C222)</f>
        <v>NA</v>
      </c>
      <c r="D222">
        <f>IF(buildings!D222="","NA",buildings!D222)</f>
        <v>1930</v>
      </c>
      <c r="E222">
        <f>IF(buildings!E222="","NA",buildings!E222)</f>
        <v>1941</v>
      </c>
      <c r="F222">
        <f>IF(buildings!F222="","NA",buildings!F222)</f>
        <v>0</v>
      </c>
      <c r="G222">
        <f>IF(buildings!G222="","NA",buildings!G222)</f>
        <v>9</v>
      </c>
      <c r="H222" t="str">
        <f>IF(buildings!H222="","NA",buildings!H222)</f>
        <v>NA</v>
      </c>
      <c r="I222" t="str">
        <f>IF(buildings!I222="","NA",buildings!I222)</f>
        <v>NA</v>
      </c>
      <c r="J222">
        <f>IF(buildings!J222="","NA",buildings!J222)</f>
        <v>117</v>
      </c>
      <c r="K222" t="str">
        <f>IF(buildings!K222="","NA",buildings!K222)</f>
        <v>NA</v>
      </c>
      <c r="L222" t="str">
        <f>IF(buildings!L222="","NA",buildings!L222)</f>
        <v>NA</v>
      </c>
      <c r="M222">
        <f>IF(buildings!M222="","NA",buildings!M222)</f>
        <v>269</v>
      </c>
      <c r="N222" t="str">
        <f>IF(buildings!N222="","NA",buildings!N222)</f>
        <v>NA</v>
      </c>
      <c r="O222">
        <f>IF(buildings!O222="","NA",buildings!O222)</f>
        <v>98</v>
      </c>
      <c r="P222">
        <f>IF(buildings!P222="","NA",buildings!P222)</f>
        <v>0</v>
      </c>
      <c r="Q222" t="str">
        <f>IF(buildings!Q222="","NA",buildings!Q222)</f>
        <v>NA</v>
      </c>
      <c r="R222">
        <f>IF(buildings!R222="","NA",buildings!R222)</f>
        <v>69</v>
      </c>
      <c r="S222">
        <f>IF(buildings!S222="","NA",buildings!S222)</f>
        <v>22</v>
      </c>
      <c r="T222" t="str">
        <f>IF(buildings!T222="","NA",buildings!T222)</f>
        <v>NA</v>
      </c>
      <c r="U222" t="str">
        <f>IF(buildings!U222="","NA",buildings!U222)</f>
        <v>NA</v>
      </c>
      <c r="V222">
        <f>IF(buildings!V222="","NA",buildings!V222)</f>
        <v>4</v>
      </c>
      <c r="W222" t="str">
        <f>IF(buildings!W222="","NA",buildings!W222)</f>
        <v>NA</v>
      </c>
      <c r="X222" t="str">
        <f>IF(buildings!X222="","NA",buildings!X222)</f>
        <v>NA</v>
      </c>
      <c r="Y222" t="str">
        <f>IF(buildings!Y222="","NA",buildings!Y222)</f>
        <v>NA</v>
      </c>
      <c r="Z222" t="str">
        <f>IF(buildings!Z222="","NA",buildings!Z222)</f>
        <v>NA</v>
      </c>
      <c r="AA222" t="str">
        <f>IF(buildings!AA222="","NA",buildings!AA222)</f>
        <v>NA</v>
      </c>
      <c r="AB222">
        <f>IF(buildings!AB222="","NA",buildings!AB222)</f>
        <v>2</v>
      </c>
      <c r="AC222" t="str">
        <f>IF(buildings!AC222="","NA",buildings!AC222)</f>
        <v>NA</v>
      </c>
      <c r="AD222" t="str">
        <f>IF(buildings!AD222="","NA",buildings!AD222)</f>
        <v>NA</v>
      </c>
      <c r="AE222" t="str">
        <f>IF(buildings!AE222="","NA",buildings!AE222)</f>
        <v>NA</v>
      </c>
      <c r="AF222" t="str">
        <f>IF(buildings!AF222="","NA",buildings!AF222)</f>
        <v>NA</v>
      </c>
      <c r="AG222" t="str">
        <f>IF(buildings!AG222="","NA",buildings!AG222)</f>
        <v>NA</v>
      </c>
      <c r="AH222" t="str">
        <f>IF(buildings!AH222="","NA",buildings!AH222)</f>
        <v>NA</v>
      </c>
      <c r="AI222" t="str">
        <f>IF(buildings!AI222="","NA",buildings!AI222)</f>
        <v>NA</v>
      </c>
      <c r="AJ222" t="str">
        <f>IF(buildings!AJ222="","NA",buildings!AJ222)</f>
        <v>NA</v>
      </c>
      <c r="AK222" t="str">
        <f>IF(buildings!AK222="","NA",buildings!AK222)</f>
        <v>NA</v>
      </c>
      <c r="AL222" t="str">
        <f>IF(buildings!AL222="","NA",buildings!AL222)</f>
        <v>SFH, Wooden</v>
      </c>
      <c r="AM222">
        <f>IF(buildings!AM222="","NA",buildings!AM222)</f>
        <v>3</v>
      </c>
      <c r="AN222" t="str">
        <f>IF(buildings!AN222="","NA",buildings!AN222)</f>
        <v>residential</v>
      </c>
      <c r="AO222" t="str">
        <f>IF(buildings!AO222="","NA",buildings!AO222)</f>
        <v>SFH</v>
      </c>
      <c r="AP222" t="str">
        <f>IF(buildings!AP222="","NA",buildings!AP222)</f>
        <v>NULL</v>
      </c>
      <c r="AQ222" t="str">
        <f>IF(buildings!AQ222="","NA",buildings!AQ222)</f>
        <v>NA</v>
      </c>
      <c r="AR222" t="str">
        <f>IF(buildings!AR222="","NA",buildings!AR222)</f>
        <v>gross</v>
      </c>
      <c r="AS222" t="str">
        <f>IF(buildings!AS222="","NA",buildings!AS222)</f>
        <v>Gontia, Paul; Nägeli, Claudio; Rosado, Leonardo; Kalmykova, Yuliya; Österbring, Magnus</v>
      </c>
      <c r="AT222">
        <f>IF(buildings!AT222="","NA",buildings!AT222)</f>
        <v>2018</v>
      </c>
      <c r="AU222" t="str">
        <f>IF(buildings!AU222="","NA",buildings!AU222)</f>
        <v>Material-intensity database of residential buildings: A case-study of Sweden in the international context</v>
      </c>
      <c r="AV222" t="str">
        <f>IF(buildings!AV222="","NA",buildings!AV222)</f>
        <v>Resources, Conservation and Recycling</v>
      </c>
      <c r="AW222" t="str">
        <f>IF(buildings!AW222="","NA",buildings!AW222)</f>
        <v>Copyright Elsevier</v>
      </c>
      <c r="AX222" t="str">
        <f>IF(buildings!AX222="","NA",buildings!AX222)</f>
        <v>10.1016/j.resconrec.2017.11.022</v>
      </c>
      <c r="AY222" t="str">
        <f>IF(buildings!AY222="","NA",buildings!AY222)</f>
        <v>https://doi.org/10.1016/j.resconrec.2017.11.022</v>
      </c>
      <c r="AZ222" t="str">
        <f>IF(buildings!AZ222="","NULL",buildings!AZ222)</f>
        <v>NULL</v>
      </c>
      <c r="BA222" t="str">
        <f>IF(buildings!BA222="","NULL",buildings!BA222)</f>
        <v>NULL</v>
      </c>
      <c r="BB222" t="str">
        <f>IF(buildings!BB222="","NULL",buildings!BB222)</f>
        <v>Brick is originally "Ceramics and Bricks". Minteral fill is sum of peat slag and reed.</v>
      </c>
      <c r="BC222" t="str">
        <f>IF(buildings!BC222="","NULL",buildings!BC222)</f>
        <v xml:space="preserve">Fig. 2. MICs for the 46 typical buildings: a) &amp; c). </v>
      </c>
      <c r="BD222" t="str">
        <f>IF(buildings!BD222="","NULL",buildings!BD222)</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22" t="str">
        <f>IF(buildings!BE222="","NULL",buildings!BE222)</f>
        <v>Heeren and Fishman</v>
      </c>
      <c r="BF222" t="str">
        <f>IF(buildings!BF222="","NULL",buildings!BF222)</f>
        <v>Europe</v>
      </c>
      <c r="BG222" t="str">
        <f>IF(buildings!BG222="","NULL",buildings!BG222)</f>
        <v>Dfb,Dfc</v>
      </c>
      <c r="BH222">
        <f>IF(buildings!BH222="","NULL",buildings!BH222)</f>
        <v>6896</v>
      </c>
      <c r="BI222" t="str">
        <f>IF(buildings!BI222="","NULL",buildings!BI222)</f>
        <v>NA</v>
      </c>
      <c r="BJ222">
        <f>IF(buildings!BJ222="","NULL",buildings!BJ222)</f>
        <v>4100.4502499999999</v>
      </c>
      <c r="BK222" t="str">
        <f>IF(buildings!BK222="","NULL",buildings!BK222)</f>
        <v>NA</v>
      </c>
      <c r="BL222">
        <f>IF(buildings!BL222="","NULL",buildings!BL222)</f>
        <v>71.175002500000005</v>
      </c>
      <c r="BM222">
        <f>IF(buildings!BM222="","NULL",buildings!BM222)</f>
        <v>410335</v>
      </c>
      <c r="BN222">
        <f>IF(buildings!BN222="","NULL",buildings!BN222)</f>
        <v>6131</v>
      </c>
      <c r="BO222" t="str">
        <f>IF(buildings!BO222="","NULL",buildings!BO222)</f>
        <v>NA</v>
      </c>
      <c r="BP222">
        <f>IF(buildings!BP222="","NULL",buildings!BP222)</f>
        <v>6389</v>
      </c>
      <c r="BQ222" t="str">
        <f>IF(buildings!BQ222="","NULL",buildings!BQ222)</f>
        <v>NA</v>
      </c>
      <c r="BR222">
        <f>IF(buildings!BR222="","NULL",buildings!BR222)</f>
        <v>0.65700000000000003</v>
      </c>
      <c r="BS222">
        <f>IF(buildings!BS222="","NULL",buildings!BS222)</f>
        <v>5291</v>
      </c>
      <c r="BT222">
        <f>IF(buildings!BT222="","NULL",buildings!BT222)</f>
        <v>6037</v>
      </c>
      <c r="BU222" t="str">
        <f>IF(buildings!BU222="","NULL",buildings!BU222)</f>
        <v>NULL</v>
      </c>
      <c r="BV222" t="str">
        <f>IF(buildings!BV222="","NULL",buildings!BV222)</f>
        <v>NULL</v>
      </c>
      <c r="BW222" t="str">
        <f>IF(buildings!BW222="","NULL",buildings!BW222)</f>
        <v>R32EU15</v>
      </c>
      <c r="BX222" t="str">
        <f>IF(buildings!BX222="","NULL",buildings!BX222)</f>
        <v>R5.2OECD</v>
      </c>
      <c r="BY222" t="str">
        <f>IF(buildings!BY222="","NULL",buildings!BY222)</f>
        <v>R_SFH_unspecified</v>
      </c>
      <c r="BZ222" t="str">
        <f>IF(buildings!BZ222="","NULL",buildings!BZ222)</f>
        <v>T_traditional</v>
      </c>
      <c r="CA222" t="str">
        <f>IF(buildings!CA222="","NULL",buildings!CA222)</f>
        <v>Standard</v>
      </c>
      <c r="CB222" t="str">
        <f>IF(buildings!CB222="","NULL",buildings!CB222)</f>
        <v>real-world single case study</v>
      </c>
      <c r="CC222" t="str">
        <f>IF(buildings!CC222="","NULL",buildings!CC222)</f>
        <v>RS</v>
      </c>
      <c r="CD222" t="str">
        <f>IF(buildings!CD222="","NULL",buildings!CD222)</f>
        <v>T</v>
      </c>
      <c r="CE222" t="str">
        <f>IF(buildings!CE222="","NULL",buildings!CE222)</f>
        <v>OECD_EU15</v>
      </c>
    </row>
    <row r="223" spans="1:83">
      <c r="A223">
        <f>IF(buildings!A223="","NA",buildings!A223)</f>
        <v>221</v>
      </c>
      <c r="B223" t="str">
        <f>IF(buildings!B223="","NA",buildings!B223)</f>
        <v>Sweden</v>
      </c>
      <c r="C223" t="str">
        <f>IF(buildings!C223="","NA",buildings!C223)</f>
        <v>NA</v>
      </c>
      <c r="D223">
        <f>IF(buildings!D223="","NA",buildings!D223)</f>
        <v>1940</v>
      </c>
      <c r="E223">
        <f>IF(buildings!E223="","NA",buildings!E223)</f>
        <v>1951</v>
      </c>
      <c r="F223">
        <f>IF(buildings!F223="","NA",buildings!F223)</f>
        <v>23</v>
      </c>
      <c r="G223" t="str">
        <f>IF(buildings!G223="","NA",buildings!G223)</f>
        <v>NA</v>
      </c>
      <c r="H223" t="str">
        <f>IF(buildings!H223="","NA",buildings!H223)</f>
        <v>NA</v>
      </c>
      <c r="I223" t="str">
        <f>IF(buildings!I223="","NA",buildings!I223)</f>
        <v>NA</v>
      </c>
      <c r="J223">
        <f>IF(buildings!J223="","NA",buildings!J223)</f>
        <v>103</v>
      </c>
      <c r="K223" t="str">
        <f>IF(buildings!K223="","NA",buildings!K223)</f>
        <v>NA</v>
      </c>
      <c r="L223" t="str">
        <f>IF(buildings!L223="","NA",buildings!L223)</f>
        <v>NA</v>
      </c>
      <c r="M223">
        <f>IF(buildings!M223="","NA",buildings!M223)</f>
        <v>250</v>
      </c>
      <c r="N223" t="str">
        <f>IF(buildings!N223="","NA",buildings!N223)</f>
        <v>NA</v>
      </c>
      <c r="O223">
        <f>IF(buildings!O223="","NA",buildings!O223)</f>
        <v>0</v>
      </c>
      <c r="P223">
        <f>IF(buildings!P223="","NA",buildings!P223)</f>
        <v>15</v>
      </c>
      <c r="Q223" t="str">
        <f>IF(buildings!Q223="","NA",buildings!Q223)</f>
        <v>NA</v>
      </c>
      <c r="R223">
        <f>IF(buildings!R223="","NA",buildings!R223)</f>
        <v>54</v>
      </c>
      <c r="S223">
        <f>IF(buildings!S223="","NA",buildings!S223)</f>
        <v>0</v>
      </c>
      <c r="T223" t="str">
        <f>IF(buildings!T223="","NA",buildings!T223)</f>
        <v>NA</v>
      </c>
      <c r="U223" t="str">
        <f>IF(buildings!U223="","NA",buildings!U223)</f>
        <v>NA</v>
      </c>
      <c r="V223" t="str">
        <f>IF(buildings!V223="","NA",buildings!V223)</f>
        <v>NA</v>
      </c>
      <c r="W223" t="str">
        <f>IF(buildings!W223="","NA",buildings!W223)</f>
        <v>NA</v>
      </c>
      <c r="X223" t="str">
        <f>IF(buildings!X223="","NA",buildings!X223)</f>
        <v>NA</v>
      </c>
      <c r="Y223" t="str">
        <f>IF(buildings!Y223="","NA",buildings!Y223)</f>
        <v>NA</v>
      </c>
      <c r="Z223" t="str">
        <f>IF(buildings!Z223="","NA",buildings!Z223)</f>
        <v>NA</v>
      </c>
      <c r="AA223" t="str">
        <f>IF(buildings!AA223="","NA",buildings!AA223)</f>
        <v>NA</v>
      </c>
      <c r="AB223">
        <f>IF(buildings!AB223="","NA",buildings!AB223)</f>
        <v>2</v>
      </c>
      <c r="AC223" t="str">
        <f>IF(buildings!AC223="","NA",buildings!AC223)</f>
        <v>NA</v>
      </c>
      <c r="AD223" t="str">
        <f>IF(buildings!AD223="","NA",buildings!AD223)</f>
        <v>NA</v>
      </c>
      <c r="AE223" t="str">
        <f>IF(buildings!AE223="","NA",buildings!AE223)</f>
        <v>NA</v>
      </c>
      <c r="AF223" t="str">
        <f>IF(buildings!AF223="","NA",buildings!AF223)</f>
        <v>NA</v>
      </c>
      <c r="AG223" t="str">
        <f>IF(buildings!AG223="","NA",buildings!AG223)</f>
        <v>NA</v>
      </c>
      <c r="AH223" t="str">
        <f>IF(buildings!AH223="","NA",buildings!AH223)</f>
        <v>NA</v>
      </c>
      <c r="AI223">
        <f>IF(buildings!AI223="","NA",buildings!AI223)</f>
        <v>8</v>
      </c>
      <c r="AJ223" t="str">
        <f>IF(buildings!AJ223="","NA",buildings!AJ223)</f>
        <v>NA</v>
      </c>
      <c r="AK223" t="str">
        <f>IF(buildings!AK223="","NA",buildings!AK223)</f>
        <v>NA</v>
      </c>
      <c r="AL223" t="str">
        <f>IF(buildings!AL223="","NA",buildings!AL223)</f>
        <v>SFH, Wooden</v>
      </c>
      <c r="AM223">
        <f>IF(buildings!AM223="","NA",buildings!AM223)</f>
        <v>3</v>
      </c>
      <c r="AN223" t="str">
        <f>IF(buildings!AN223="","NA",buildings!AN223)</f>
        <v>residential</v>
      </c>
      <c r="AO223" t="str">
        <f>IF(buildings!AO223="","NA",buildings!AO223)</f>
        <v>SFH</v>
      </c>
      <c r="AP223" t="str">
        <f>IF(buildings!AP223="","NA",buildings!AP223)</f>
        <v>NULL</v>
      </c>
      <c r="AQ223" t="str">
        <f>IF(buildings!AQ223="","NA",buildings!AQ223)</f>
        <v>NA</v>
      </c>
      <c r="AR223" t="str">
        <f>IF(buildings!AR223="","NA",buildings!AR223)</f>
        <v>gross</v>
      </c>
      <c r="AS223" t="str">
        <f>IF(buildings!AS223="","NA",buildings!AS223)</f>
        <v>Gontia, Paul; Nägeli, Claudio; Rosado, Leonardo; Kalmykova, Yuliya; Österbring, Magnus</v>
      </c>
      <c r="AT223">
        <f>IF(buildings!AT223="","NA",buildings!AT223)</f>
        <v>2018</v>
      </c>
      <c r="AU223" t="str">
        <f>IF(buildings!AU223="","NA",buildings!AU223)</f>
        <v>Material-intensity database of residential buildings: A case-study of Sweden in the international context</v>
      </c>
      <c r="AV223" t="str">
        <f>IF(buildings!AV223="","NA",buildings!AV223)</f>
        <v>Resources, Conservation and Recycling</v>
      </c>
      <c r="AW223" t="str">
        <f>IF(buildings!AW223="","NA",buildings!AW223)</f>
        <v>Copyright Elsevier</v>
      </c>
      <c r="AX223" t="str">
        <f>IF(buildings!AX223="","NA",buildings!AX223)</f>
        <v>10.1016/j.resconrec.2017.11.022</v>
      </c>
      <c r="AY223" t="str">
        <f>IF(buildings!AY223="","NA",buildings!AY223)</f>
        <v>https://doi.org/10.1016/j.resconrec.2017.11.022</v>
      </c>
      <c r="AZ223" t="str">
        <f>IF(buildings!AZ223="","NULL",buildings!AZ223)</f>
        <v>NULL</v>
      </c>
      <c r="BA223" t="str">
        <f>IF(buildings!BA223="","NULL",buildings!BA223)</f>
        <v>NULL</v>
      </c>
      <c r="BB223" t="str">
        <f>IF(buildings!BB223="","NULL",buildings!BB223)</f>
        <v>Brick is originally "Ceramics and Bricks". Minteral fill is sum of peat slag and reed.</v>
      </c>
      <c r="BC223" t="str">
        <f>IF(buildings!BC223="","NULL",buildings!BC223)</f>
        <v xml:space="preserve">Fig. 2. MICs for the 46 typical buildings: a) &amp; c). </v>
      </c>
      <c r="BD223" t="str">
        <f>IF(buildings!BD223="","NULL",buildings!BD223)</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23" t="str">
        <f>IF(buildings!BE223="","NULL",buildings!BE223)</f>
        <v>Heeren and Fishman</v>
      </c>
      <c r="BF223" t="str">
        <f>IF(buildings!BF223="","NULL",buildings!BF223)</f>
        <v>Europe</v>
      </c>
      <c r="BG223" t="str">
        <f>IF(buildings!BG223="","NULL",buildings!BG223)</f>
        <v>Dfb,Dfc</v>
      </c>
      <c r="BH223">
        <f>IF(buildings!BH223="","NULL",buildings!BH223)</f>
        <v>6896</v>
      </c>
      <c r="BI223">
        <f>IF(buildings!BI223="","NULL",buildings!BI223)</f>
        <v>4100.4502499999999</v>
      </c>
      <c r="BJ223">
        <f>IF(buildings!BJ223="","NULL",buildings!BJ223)</f>
        <v>4297.6499999999996</v>
      </c>
      <c r="BK223">
        <f>IF(buildings!BK223="","NULL",buildings!BK223)</f>
        <v>71.175002500000005</v>
      </c>
      <c r="BL223">
        <f>IF(buildings!BL223="","NULL",buildings!BL223)</f>
        <v>48.747502500000003</v>
      </c>
      <c r="BM223">
        <f>IF(buildings!BM223="","NULL",buildings!BM223)</f>
        <v>410335</v>
      </c>
      <c r="BN223">
        <f>IF(buildings!BN223="","NULL",buildings!BN223)</f>
        <v>6356</v>
      </c>
      <c r="BO223" t="str">
        <f>IF(buildings!BO223="","NULL",buildings!BO223)</f>
        <v>NA</v>
      </c>
      <c r="BP223">
        <f>IF(buildings!BP223="","NULL",buildings!BP223)</f>
        <v>7070</v>
      </c>
      <c r="BQ223" t="str">
        <f>IF(buildings!BQ223="","NULL",buildings!BQ223)</f>
        <v>NA</v>
      </c>
      <c r="BR223">
        <f>IF(buildings!BR223="","NULL",buildings!BR223)</f>
        <v>0.65700000000000003</v>
      </c>
      <c r="BS223">
        <f>IF(buildings!BS223="","NULL",buildings!BS223)</f>
        <v>6206</v>
      </c>
      <c r="BT223">
        <f>IF(buildings!BT223="","NULL",buildings!BT223)</f>
        <v>9078</v>
      </c>
      <c r="BU223" t="str">
        <f>IF(buildings!BU223="","NULL",buildings!BU223)</f>
        <v>NULL</v>
      </c>
      <c r="BV223" t="str">
        <f>IF(buildings!BV223="","NULL",buildings!BV223)</f>
        <v>NULL</v>
      </c>
      <c r="BW223" t="str">
        <f>IF(buildings!BW223="","NULL",buildings!BW223)</f>
        <v>R32EU15</v>
      </c>
      <c r="BX223" t="str">
        <f>IF(buildings!BX223="","NULL",buildings!BX223)</f>
        <v>R5.2OECD</v>
      </c>
      <c r="BY223" t="str">
        <f>IF(buildings!BY223="","NULL",buildings!BY223)</f>
        <v>R_SFH_unspecified</v>
      </c>
      <c r="BZ223" t="str">
        <f>IF(buildings!BZ223="","NULL",buildings!BZ223)</f>
        <v>T_traditional</v>
      </c>
      <c r="CA223" t="str">
        <f>IF(buildings!CA223="","NULL",buildings!CA223)</f>
        <v>Standard</v>
      </c>
      <c r="CB223" t="str">
        <f>IF(buildings!CB223="","NULL",buildings!CB223)</f>
        <v>real-world single case study</v>
      </c>
      <c r="CC223" t="str">
        <f>IF(buildings!CC223="","NULL",buildings!CC223)</f>
        <v>RS</v>
      </c>
      <c r="CD223" t="str">
        <f>IF(buildings!CD223="","NULL",buildings!CD223)</f>
        <v>T</v>
      </c>
      <c r="CE223" t="str">
        <f>IF(buildings!CE223="","NULL",buildings!CE223)</f>
        <v>OECD_EU15</v>
      </c>
    </row>
    <row r="224" spans="1:83">
      <c r="A224">
        <f>IF(buildings!A224="","NA",buildings!A224)</f>
        <v>222</v>
      </c>
      <c r="B224" t="str">
        <f>IF(buildings!B224="","NA",buildings!B224)</f>
        <v>Sweden</v>
      </c>
      <c r="C224" t="str">
        <f>IF(buildings!C224="","NA",buildings!C224)</f>
        <v>NA</v>
      </c>
      <c r="D224">
        <f>IF(buildings!D224="","NA",buildings!D224)</f>
        <v>1950</v>
      </c>
      <c r="E224">
        <f>IF(buildings!E224="","NA",buildings!E224)</f>
        <v>1961</v>
      </c>
      <c r="F224">
        <f>IF(buildings!F224="","NA",buildings!F224)</f>
        <v>106</v>
      </c>
      <c r="G224" t="str">
        <f>IF(buildings!G224="","NA",buildings!G224)</f>
        <v>NA</v>
      </c>
      <c r="H224" t="str">
        <f>IF(buildings!H224="","NA",buildings!H224)</f>
        <v>NA</v>
      </c>
      <c r="I224" t="str">
        <f>IF(buildings!I224="","NA",buildings!I224)</f>
        <v>NA</v>
      </c>
      <c r="J224">
        <f>IF(buildings!J224="","NA",buildings!J224)</f>
        <v>43</v>
      </c>
      <c r="K224" t="str">
        <f>IF(buildings!K224="","NA",buildings!K224)</f>
        <v>NA</v>
      </c>
      <c r="L224" t="str">
        <f>IF(buildings!L224="","NA",buildings!L224)</f>
        <v>NA</v>
      </c>
      <c r="M224">
        <f>IF(buildings!M224="","NA",buildings!M224)</f>
        <v>499</v>
      </c>
      <c r="N224" t="str">
        <f>IF(buildings!N224="","NA",buildings!N224)</f>
        <v>NA</v>
      </c>
      <c r="O224">
        <f>IF(buildings!O224="","NA",buildings!O224)</f>
        <v>0</v>
      </c>
      <c r="P224">
        <f>IF(buildings!P224="","NA",buildings!P224)</f>
        <v>116</v>
      </c>
      <c r="Q224" t="str">
        <f>IF(buildings!Q224="","NA",buildings!Q224)</f>
        <v>NA</v>
      </c>
      <c r="R224" t="str">
        <f>IF(buildings!R224="","NA",buildings!R224)</f>
        <v>NA</v>
      </c>
      <c r="S224">
        <f>IF(buildings!S224="","NA",buildings!S224)</f>
        <v>10</v>
      </c>
      <c r="T224" t="str">
        <f>IF(buildings!T224="","NA",buildings!T224)</f>
        <v>NA</v>
      </c>
      <c r="U224" t="str">
        <f>IF(buildings!U224="","NA",buildings!U224)</f>
        <v>NA</v>
      </c>
      <c r="V224" t="str">
        <f>IF(buildings!V224="","NA",buildings!V224)</f>
        <v>NA</v>
      </c>
      <c r="W224" t="str">
        <f>IF(buildings!W224="","NA",buildings!W224)</f>
        <v>NA</v>
      </c>
      <c r="X224" t="str">
        <f>IF(buildings!X224="","NA",buildings!X224)</f>
        <v>NA</v>
      </c>
      <c r="Y224" t="str">
        <f>IF(buildings!Y224="","NA",buildings!Y224)</f>
        <v>NA</v>
      </c>
      <c r="Z224" t="str">
        <f>IF(buildings!Z224="","NA",buildings!Z224)</f>
        <v>NA</v>
      </c>
      <c r="AA224" t="str">
        <f>IF(buildings!AA224="","NA",buildings!AA224)</f>
        <v>NA</v>
      </c>
      <c r="AB224">
        <f>IF(buildings!AB224="","NA",buildings!AB224)</f>
        <v>1</v>
      </c>
      <c r="AC224" t="str">
        <f>IF(buildings!AC224="","NA",buildings!AC224)</f>
        <v>NA</v>
      </c>
      <c r="AD224" t="str">
        <f>IF(buildings!AD224="","NA",buildings!AD224)</f>
        <v>NA</v>
      </c>
      <c r="AE224" t="str">
        <f>IF(buildings!AE224="","NA",buildings!AE224)</f>
        <v>NA</v>
      </c>
      <c r="AF224" t="str">
        <f>IF(buildings!AF224="","NA",buildings!AF224)</f>
        <v>NA</v>
      </c>
      <c r="AG224" t="str">
        <f>IF(buildings!AG224="","NA",buildings!AG224)</f>
        <v>NA</v>
      </c>
      <c r="AH224" t="str">
        <f>IF(buildings!AH224="","NA",buildings!AH224)</f>
        <v>NA</v>
      </c>
      <c r="AI224">
        <f>IF(buildings!AI224="","NA",buildings!AI224)</f>
        <v>25</v>
      </c>
      <c r="AJ224" t="str">
        <f>IF(buildings!AJ224="","NA",buildings!AJ224)</f>
        <v>NA</v>
      </c>
      <c r="AK224">
        <f>IF(buildings!AK224="","NA",buildings!AK224)</f>
        <v>5</v>
      </c>
      <c r="AL224" t="str">
        <f>IF(buildings!AL224="","NA",buildings!AL224)</f>
        <v>SFH, Wooden</v>
      </c>
      <c r="AM224">
        <f>IF(buildings!AM224="","NA",buildings!AM224)</f>
        <v>2</v>
      </c>
      <c r="AN224" t="str">
        <f>IF(buildings!AN224="","NA",buildings!AN224)</f>
        <v>residential</v>
      </c>
      <c r="AO224" t="str">
        <f>IF(buildings!AO224="","NA",buildings!AO224)</f>
        <v>SFH</v>
      </c>
      <c r="AP224" t="str">
        <f>IF(buildings!AP224="","NA",buildings!AP224)</f>
        <v>NULL</v>
      </c>
      <c r="AQ224" t="str">
        <f>IF(buildings!AQ224="","NA",buildings!AQ224)</f>
        <v>NA</v>
      </c>
      <c r="AR224" t="str">
        <f>IF(buildings!AR224="","NA",buildings!AR224)</f>
        <v>gross</v>
      </c>
      <c r="AS224" t="str">
        <f>IF(buildings!AS224="","NA",buildings!AS224)</f>
        <v>Gontia, Paul; Nägeli, Claudio; Rosado, Leonardo; Kalmykova, Yuliya; Österbring, Magnus</v>
      </c>
      <c r="AT224">
        <f>IF(buildings!AT224="","NA",buildings!AT224)</f>
        <v>2018</v>
      </c>
      <c r="AU224" t="str">
        <f>IF(buildings!AU224="","NA",buildings!AU224)</f>
        <v>Material-intensity database of residential buildings: A case-study of Sweden in the international context</v>
      </c>
      <c r="AV224" t="str">
        <f>IF(buildings!AV224="","NA",buildings!AV224)</f>
        <v>Resources, Conservation and Recycling</v>
      </c>
      <c r="AW224" t="str">
        <f>IF(buildings!AW224="","NA",buildings!AW224)</f>
        <v>Copyright Elsevier</v>
      </c>
      <c r="AX224" t="str">
        <f>IF(buildings!AX224="","NA",buildings!AX224)</f>
        <v>10.1016/j.resconrec.2017.11.022</v>
      </c>
      <c r="AY224" t="str">
        <f>IF(buildings!AY224="","NA",buildings!AY224)</f>
        <v>https://doi.org/10.1016/j.resconrec.2017.11.022</v>
      </c>
      <c r="AZ224" t="str">
        <f>IF(buildings!AZ224="","NULL",buildings!AZ224)</f>
        <v>NULL</v>
      </c>
      <c r="BA224" t="str">
        <f>IF(buildings!BA224="","NULL",buildings!BA224)</f>
        <v>NULL</v>
      </c>
      <c r="BB224" t="str">
        <f>IF(buildings!BB224="","NULL",buildings!BB224)</f>
        <v>Brick is originally "Ceramics and Bricks". Minteral fill is sum of peat slag and reed.</v>
      </c>
      <c r="BC224" t="str">
        <f>IF(buildings!BC224="","NULL",buildings!BC224)</f>
        <v xml:space="preserve">Fig. 2. MICs for the 46 typical buildings: a) &amp; c). </v>
      </c>
      <c r="BD224" t="str">
        <f>IF(buildings!BD224="","NULL",buildings!BD224)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224" t="str">
        <f>IF(buildings!BE224="","NULL",buildings!BE224)</f>
        <v>Heeren and Fishman</v>
      </c>
      <c r="BF224" t="str">
        <f>IF(buildings!BF224="","NULL",buildings!BF224)</f>
        <v>Europe</v>
      </c>
      <c r="BG224" t="str">
        <f>IF(buildings!BG224="","NULL",buildings!BG224)</f>
        <v>Dfb,Dfc</v>
      </c>
      <c r="BH224">
        <f>IF(buildings!BH224="","NULL",buildings!BH224)</f>
        <v>6896</v>
      </c>
      <c r="BI224">
        <f>IF(buildings!BI224="","NULL",buildings!BI224)</f>
        <v>4278.8877499999999</v>
      </c>
      <c r="BJ224">
        <f>IF(buildings!BJ224="","NULL",buildings!BJ224)</f>
        <v>4166.3575000000001</v>
      </c>
      <c r="BK224">
        <f>IF(buildings!BK224="","NULL",buildings!BK224)</f>
        <v>44.634997499999997</v>
      </c>
      <c r="BL224">
        <f>IF(buildings!BL224="","NULL",buildings!BL224)</f>
        <v>31.112500000000001</v>
      </c>
      <c r="BM224">
        <f>IF(buildings!BM224="","NULL",buildings!BM224)</f>
        <v>410335</v>
      </c>
      <c r="BN224">
        <f>IF(buildings!BN224="","NULL",buildings!BN224)</f>
        <v>7014</v>
      </c>
      <c r="BO224" t="str">
        <f>IF(buildings!BO224="","NULL",buildings!BO224)</f>
        <v>NA</v>
      </c>
      <c r="BP224">
        <f>IF(buildings!BP224="","NULL",buildings!BP224)</f>
        <v>7520</v>
      </c>
      <c r="BQ224">
        <f>IF(buildings!BQ224="","NULL",buildings!BQ224)</f>
        <v>0.65700000000000003</v>
      </c>
      <c r="BR224">
        <f>IF(buildings!BR224="","NULL",buildings!BR224)</f>
        <v>0.72499999999999998</v>
      </c>
      <c r="BS224">
        <f>IF(buildings!BS224="","NULL",buildings!BS224)</f>
        <v>8816</v>
      </c>
      <c r="BT224">
        <f>IF(buildings!BT224="","NULL",buildings!BT224)</f>
        <v>12106</v>
      </c>
      <c r="BU224" t="str">
        <f>IF(buildings!BU224="","NULL",buildings!BU224)</f>
        <v>NULL</v>
      </c>
      <c r="BV224" t="str">
        <f>IF(buildings!BV224="","NULL",buildings!BV224)</f>
        <v>NULL</v>
      </c>
      <c r="BW224" t="str">
        <f>IF(buildings!BW224="","NULL",buildings!BW224)</f>
        <v>R32EU15</v>
      </c>
      <c r="BX224" t="str">
        <f>IF(buildings!BX224="","NULL",buildings!BX224)</f>
        <v>R5.2OECD</v>
      </c>
      <c r="BY224" t="str">
        <f>IF(buildings!BY224="","NULL",buildings!BY224)</f>
        <v>R_SFH_unspecified</v>
      </c>
      <c r="BZ224" t="str">
        <f>IF(buildings!BZ224="","NULL",buildings!BZ224)</f>
        <v>T_traditional</v>
      </c>
      <c r="CA224" t="str">
        <f>IF(buildings!CA224="","NULL",buildings!CA224)</f>
        <v>Standard</v>
      </c>
      <c r="CB224" t="str">
        <f>IF(buildings!CB224="","NULL",buildings!CB224)</f>
        <v>real-world single case study</v>
      </c>
      <c r="CC224" t="str">
        <f>IF(buildings!CC224="","NULL",buildings!CC224)</f>
        <v>RS</v>
      </c>
      <c r="CD224" t="str">
        <f>IF(buildings!CD224="","NULL",buildings!CD224)</f>
        <v>T</v>
      </c>
      <c r="CE224" t="str">
        <f>IF(buildings!CE224="","NULL",buildings!CE224)</f>
        <v>OECD_EU15</v>
      </c>
    </row>
    <row r="225" spans="1:83">
      <c r="A225">
        <f>IF(buildings!A225="","NA",buildings!A225)</f>
        <v>223</v>
      </c>
      <c r="B225" t="str">
        <f>IF(buildings!B225="","NA",buildings!B225)</f>
        <v>Sweden</v>
      </c>
      <c r="C225" t="str">
        <f>IF(buildings!C225="","NA",buildings!C225)</f>
        <v>NA</v>
      </c>
      <c r="D225">
        <f>IF(buildings!D225="","NA",buildings!D225)</f>
        <v>1960</v>
      </c>
      <c r="E225">
        <f>IF(buildings!E225="","NA",buildings!E225)</f>
        <v>1971</v>
      </c>
      <c r="F225">
        <f>IF(buildings!F225="","NA",buildings!F225)</f>
        <v>81</v>
      </c>
      <c r="G225" t="str">
        <f>IF(buildings!G225="","NA",buildings!G225)</f>
        <v>NA</v>
      </c>
      <c r="H225" t="str">
        <f>IF(buildings!H225="","NA",buildings!H225)</f>
        <v>NA</v>
      </c>
      <c r="I225" t="str">
        <f>IF(buildings!I225="","NA",buildings!I225)</f>
        <v>NA</v>
      </c>
      <c r="J225">
        <f>IF(buildings!J225="","NA",buildings!J225)</f>
        <v>53</v>
      </c>
      <c r="K225" t="str">
        <f>IF(buildings!K225="","NA",buildings!K225)</f>
        <v>NA</v>
      </c>
      <c r="L225" t="str">
        <f>IF(buildings!L225="","NA",buildings!L225)</f>
        <v>NA</v>
      </c>
      <c r="M225">
        <f>IF(buildings!M225="","NA",buildings!M225)</f>
        <v>369</v>
      </c>
      <c r="N225" t="str">
        <f>IF(buildings!N225="","NA",buildings!N225)</f>
        <v>NA</v>
      </c>
      <c r="O225">
        <f>IF(buildings!O225="","NA",buildings!O225)</f>
        <v>0</v>
      </c>
      <c r="P225">
        <f>IF(buildings!P225="","NA",buildings!P225)</f>
        <v>0</v>
      </c>
      <c r="Q225" t="str">
        <f>IF(buildings!Q225="","NA",buildings!Q225)</f>
        <v>NA</v>
      </c>
      <c r="R225" t="str">
        <f>IF(buildings!R225="","NA",buildings!R225)</f>
        <v>NA</v>
      </c>
      <c r="S225">
        <f>IF(buildings!S225="","NA",buildings!S225)</f>
        <v>7</v>
      </c>
      <c r="T225" t="str">
        <f>IF(buildings!T225="","NA",buildings!T225)</f>
        <v>NA</v>
      </c>
      <c r="U225" t="str">
        <f>IF(buildings!U225="","NA",buildings!U225)</f>
        <v>NA</v>
      </c>
      <c r="V225" t="str">
        <f>IF(buildings!V225="","NA",buildings!V225)</f>
        <v>NA</v>
      </c>
      <c r="W225" t="str">
        <f>IF(buildings!W225="","NA",buildings!W225)</f>
        <v>NA</v>
      </c>
      <c r="X225" t="str">
        <f>IF(buildings!X225="","NA",buildings!X225)</f>
        <v>NA</v>
      </c>
      <c r="Y225" t="str">
        <f>IF(buildings!Y225="","NA",buildings!Y225)</f>
        <v>NA</v>
      </c>
      <c r="Z225" t="str">
        <f>IF(buildings!Z225="","NA",buildings!Z225)</f>
        <v>NA</v>
      </c>
      <c r="AA225" t="str">
        <f>IF(buildings!AA225="","NA",buildings!AA225)</f>
        <v>NA</v>
      </c>
      <c r="AB225">
        <f>IF(buildings!AB225="","NA",buildings!AB225)</f>
        <v>1</v>
      </c>
      <c r="AC225" t="str">
        <f>IF(buildings!AC225="","NA",buildings!AC225)</f>
        <v>NA</v>
      </c>
      <c r="AD225" t="str">
        <f>IF(buildings!AD225="","NA",buildings!AD225)</f>
        <v>NA</v>
      </c>
      <c r="AE225" t="str">
        <f>IF(buildings!AE225="","NA",buildings!AE225)</f>
        <v>NA</v>
      </c>
      <c r="AF225" t="str">
        <f>IF(buildings!AF225="","NA",buildings!AF225)</f>
        <v>NA</v>
      </c>
      <c r="AG225" t="str">
        <f>IF(buildings!AG225="","NA",buildings!AG225)</f>
        <v>NA</v>
      </c>
      <c r="AH225" t="str">
        <f>IF(buildings!AH225="","NA",buildings!AH225)</f>
        <v>NA</v>
      </c>
      <c r="AI225">
        <f>IF(buildings!AI225="","NA",buildings!AI225)</f>
        <v>28</v>
      </c>
      <c r="AJ225" t="str">
        <f>IF(buildings!AJ225="","NA",buildings!AJ225)</f>
        <v>NA</v>
      </c>
      <c r="AK225" t="str">
        <f>IF(buildings!AK225="","NA",buildings!AK225)</f>
        <v>NA</v>
      </c>
      <c r="AL225" t="str">
        <f>IF(buildings!AL225="","NA",buildings!AL225)</f>
        <v>SFH, Wooden</v>
      </c>
      <c r="AM225">
        <f>IF(buildings!AM225="","NA",buildings!AM225)</f>
        <v>2</v>
      </c>
      <c r="AN225" t="str">
        <f>IF(buildings!AN225="","NA",buildings!AN225)</f>
        <v>residential</v>
      </c>
      <c r="AO225" t="str">
        <f>IF(buildings!AO225="","NA",buildings!AO225)</f>
        <v>SFH</v>
      </c>
      <c r="AP225" t="str">
        <f>IF(buildings!AP225="","NA",buildings!AP225)</f>
        <v>NULL</v>
      </c>
      <c r="AQ225" t="str">
        <f>IF(buildings!AQ225="","NA",buildings!AQ225)</f>
        <v>NA</v>
      </c>
      <c r="AR225" t="str">
        <f>IF(buildings!AR225="","NA",buildings!AR225)</f>
        <v>gross</v>
      </c>
      <c r="AS225" t="str">
        <f>IF(buildings!AS225="","NA",buildings!AS225)</f>
        <v>Gontia, Paul; Nägeli, Claudio; Rosado, Leonardo; Kalmykova, Yuliya; Österbring, Magnus</v>
      </c>
      <c r="AT225">
        <f>IF(buildings!AT225="","NA",buildings!AT225)</f>
        <v>2018</v>
      </c>
      <c r="AU225" t="str">
        <f>IF(buildings!AU225="","NA",buildings!AU225)</f>
        <v>Material-intensity database of residential buildings: A case-study of Sweden in the international context</v>
      </c>
      <c r="AV225" t="str">
        <f>IF(buildings!AV225="","NA",buildings!AV225)</f>
        <v>Resources, Conservation and Recycling</v>
      </c>
      <c r="AW225" t="str">
        <f>IF(buildings!AW225="","NA",buildings!AW225)</f>
        <v>Copyright Elsevier</v>
      </c>
      <c r="AX225" t="str">
        <f>IF(buildings!AX225="","NA",buildings!AX225)</f>
        <v>10.1016/j.resconrec.2017.11.022</v>
      </c>
      <c r="AY225" t="str">
        <f>IF(buildings!AY225="","NA",buildings!AY225)</f>
        <v>https://doi.org/10.1016/j.resconrec.2017.11.022</v>
      </c>
      <c r="AZ225" t="str">
        <f>IF(buildings!AZ225="","NULL",buildings!AZ225)</f>
        <v>NULL</v>
      </c>
      <c r="BA225" t="str">
        <f>IF(buildings!BA225="","NULL",buildings!BA225)</f>
        <v>NULL</v>
      </c>
      <c r="BB225" t="str">
        <f>IF(buildings!BB225="","NULL",buildings!BB225)</f>
        <v>Brick is originally "Ceramics and Bricks". Minteral fill is sum of peat slag and reed.</v>
      </c>
      <c r="BC225" t="str">
        <f>IF(buildings!BC225="","NULL",buildings!BC225)</f>
        <v xml:space="preserve">Fig. 2. MICs for the 46 typical buildings: a) &amp; c). </v>
      </c>
      <c r="BD225" t="str">
        <f>IF(buildings!BD225="","NULL",buildings!BD225)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225" t="str">
        <f>IF(buildings!BE225="","NULL",buildings!BE225)</f>
        <v>Heeren and Fishman</v>
      </c>
      <c r="BF225" t="str">
        <f>IF(buildings!BF225="","NULL",buildings!BF225)</f>
        <v>Europe</v>
      </c>
      <c r="BG225" t="str">
        <f>IF(buildings!BG225="","NULL",buildings!BG225)</f>
        <v>Dfb,Dfc</v>
      </c>
      <c r="BH225">
        <f>IF(buildings!BH225="","NULL",buildings!BH225)</f>
        <v>6896</v>
      </c>
      <c r="BI225">
        <f>IF(buildings!BI225="","NULL",buildings!BI225)</f>
        <v>4484.4077500000003</v>
      </c>
      <c r="BJ225">
        <f>IF(buildings!BJ225="","NULL",buildings!BJ225)</f>
        <v>4416.1899999999996</v>
      </c>
      <c r="BK225">
        <f>IF(buildings!BK225="","NULL",buildings!BK225)</f>
        <v>38.380000000000003</v>
      </c>
      <c r="BL225">
        <f>IF(buildings!BL225="","NULL",buildings!BL225)</f>
        <v>80.532499999999999</v>
      </c>
      <c r="BM225">
        <f>IF(buildings!BM225="","NULL",buildings!BM225)</f>
        <v>410335</v>
      </c>
      <c r="BN225">
        <f>IF(buildings!BN225="","NULL",buildings!BN225)</f>
        <v>7480</v>
      </c>
      <c r="BO225" t="str">
        <f>IF(buildings!BO225="","NULL",buildings!BO225)</f>
        <v>NA</v>
      </c>
      <c r="BP225">
        <f>IF(buildings!BP225="","NULL",buildings!BP225)</f>
        <v>8098</v>
      </c>
      <c r="BQ225">
        <f>IF(buildings!BQ225="","NULL",buildings!BQ225)</f>
        <v>0.72499999999999998</v>
      </c>
      <c r="BR225">
        <f>IF(buildings!BR225="","NULL",buildings!BR225)</f>
        <v>0.81</v>
      </c>
      <c r="BS225">
        <f>IF(buildings!BS225="","NULL",buildings!BS225)</f>
        <v>11391</v>
      </c>
      <c r="BT225">
        <f>IF(buildings!BT225="","NULL",buildings!BT225)</f>
        <v>18313</v>
      </c>
      <c r="BU225" t="str">
        <f>IF(buildings!BU225="","NULL",buildings!BU225)</f>
        <v>NULL</v>
      </c>
      <c r="BV225" t="str">
        <f>IF(buildings!BV225="","NULL",buildings!BV225)</f>
        <v>NULL</v>
      </c>
      <c r="BW225" t="str">
        <f>IF(buildings!BW225="","NULL",buildings!BW225)</f>
        <v>R32EU15</v>
      </c>
      <c r="BX225" t="str">
        <f>IF(buildings!BX225="","NULL",buildings!BX225)</f>
        <v>R5.2OECD</v>
      </c>
      <c r="BY225" t="str">
        <f>IF(buildings!BY225="","NULL",buildings!BY225)</f>
        <v>R_SFH_unspecified</v>
      </c>
      <c r="BZ225" t="str">
        <f>IF(buildings!BZ225="","NULL",buildings!BZ225)</f>
        <v>T_traditional</v>
      </c>
      <c r="CA225" t="str">
        <f>IF(buildings!CA225="","NULL",buildings!CA225)</f>
        <v>Standard</v>
      </c>
      <c r="CB225" t="str">
        <f>IF(buildings!CB225="","NULL",buildings!CB225)</f>
        <v>real-world single case study</v>
      </c>
      <c r="CC225" t="str">
        <f>IF(buildings!CC225="","NULL",buildings!CC225)</f>
        <v>RS</v>
      </c>
      <c r="CD225" t="str">
        <f>IF(buildings!CD225="","NULL",buildings!CD225)</f>
        <v>T</v>
      </c>
      <c r="CE225" t="str">
        <f>IF(buildings!CE225="","NULL",buildings!CE225)</f>
        <v>OECD_EU15</v>
      </c>
    </row>
    <row r="226" spans="1:83">
      <c r="A226">
        <f>IF(buildings!A226="","NA",buildings!A226)</f>
        <v>224</v>
      </c>
      <c r="B226" t="str">
        <f>IF(buildings!B226="","NA",buildings!B226)</f>
        <v>Sweden</v>
      </c>
      <c r="C226" t="str">
        <f>IF(buildings!C226="","NA",buildings!C226)</f>
        <v>NA</v>
      </c>
      <c r="D226">
        <f>IF(buildings!D226="","NA",buildings!D226)</f>
        <v>1970</v>
      </c>
      <c r="E226">
        <f>IF(buildings!E226="","NA",buildings!E226)</f>
        <v>1981</v>
      </c>
      <c r="F226">
        <f>IF(buildings!F226="","NA",buildings!F226)</f>
        <v>48</v>
      </c>
      <c r="G226" t="str">
        <f>IF(buildings!G226="","NA",buildings!G226)</f>
        <v>NA</v>
      </c>
      <c r="H226" t="str">
        <f>IF(buildings!H226="","NA",buildings!H226)</f>
        <v>NA</v>
      </c>
      <c r="I226" t="str">
        <f>IF(buildings!I226="","NA",buildings!I226)</f>
        <v>NA</v>
      </c>
      <c r="J226">
        <f>IF(buildings!J226="","NA",buildings!J226)</f>
        <v>58</v>
      </c>
      <c r="K226" t="str">
        <f>IF(buildings!K226="","NA",buildings!K226)</f>
        <v>NA</v>
      </c>
      <c r="L226" t="str">
        <f>IF(buildings!L226="","NA",buildings!L226)</f>
        <v>NA</v>
      </c>
      <c r="M226">
        <f>IF(buildings!M226="","NA",buildings!M226)</f>
        <v>178</v>
      </c>
      <c r="N226" t="str">
        <f>IF(buildings!N226="","NA",buildings!N226)</f>
        <v>NA</v>
      </c>
      <c r="O226">
        <f>IF(buildings!O226="","NA",buildings!O226)</f>
        <v>0</v>
      </c>
      <c r="P226">
        <f>IF(buildings!P226="","NA",buildings!P226)</f>
        <v>0</v>
      </c>
      <c r="Q226" t="str">
        <f>IF(buildings!Q226="","NA",buildings!Q226)</f>
        <v>NA</v>
      </c>
      <c r="R226" t="str">
        <f>IF(buildings!R226="","NA",buildings!R226)</f>
        <v>NA</v>
      </c>
      <c r="S226">
        <f>IF(buildings!S226="","NA",buildings!S226)</f>
        <v>23</v>
      </c>
      <c r="T226" t="str">
        <f>IF(buildings!T226="","NA",buildings!T226)</f>
        <v>NA</v>
      </c>
      <c r="U226" t="str">
        <f>IF(buildings!U226="","NA",buildings!U226)</f>
        <v>NA</v>
      </c>
      <c r="V226" t="str">
        <f>IF(buildings!V226="","NA",buildings!V226)</f>
        <v>NA</v>
      </c>
      <c r="W226" t="str">
        <f>IF(buildings!W226="","NA",buildings!W226)</f>
        <v>NA</v>
      </c>
      <c r="X226" t="str">
        <f>IF(buildings!X226="","NA",buildings!X226)</f>
        <v>NA</v>
      </c>
      <c r="Y226" t="str">
        <f>IF(buildings!Y226="","NA",buildings!Y226)</f>
        <v>NA</v>
      </c>
      <c r="Z226" t="str">
        <f>IF(buildings!Z226="","NA",buildings!Z226)</f>
        <v>NA</v>
      </c>
      <c r="AA226" t="str">
        <f>IF(buildings!AA226="","NA",buildings!AA226)</f>
        <v>NA</v>
      </c>
      <c r="AB226">
        <f>IF(buildings!AB226="","NA",buildings!AB226)</f>
        <v>1</v>
      </c>
      <c r="AC226" t="str">
        <f>IF(buildings!AC226="","NA",buildings!AC226)</f>
        <v>NA</v>
      </c>
      <c r="AD226" t="str">
        <f>IF(buildings!AD226="","NA",buildings!AD226)</f>
        <v>NA</v>
      </c>
      <c r="AE226" t="str">
        <f>IF(buildings!AE226="","NA",buildings!AE226)</f>
        <v>NA</v>
      </c>
      <c r="AF226" t="str">
        <f>IF(buildings!AF226="","NA",buildings!AF226)</f>
        <v>NA</v>
      </c>
      <c r="AG226" t="str">
        <f>IF(buildings!AG226="","NA",buildings!AG226)</f>
        <v>NA</v>
      </c>
      <c r="AH226" t="str">
        <f>IF(buildings!AH226="","NA",buildings!AH226)</f>
        <v>NA</v>
      </c>
      <c r="AI226">
        <f>IF(buildings!AI226="","NA",buildings!AI226)</f>
        <v>51</v>
      </c>
      <c r="AJ226" t="str">
        <f>IF(buildings!AJ226="","NA",buildings!AJ226)</f>
        <v>NA</v>
      </c>
      <c r="AK226" t="str">
        <f>IF(buildings!AK226="","NA",buildings!AK226)</f>
        <v>NA</v>
      </c>
      <c r="AL226" t="str">
        <f>IF(buildings!AL226="","NA",buildings!AL226)</f>
        <v>SFH, Wooden</v>
      </c>
      <c r="AM226">
        <f>IF(buildings!AM226="","NA",buildings!AM226)</f>
        <v>1.5</v>
      </c>
      <c r="AN226" t="str">
        <f>IF(buildings!AN226="","NA",buildings!AN226)</f>
        <v>residential</v>
      </c>
      <c r="AO226" t="str">
        <f>IF(buildings!AO226="","NA",buildings!AO226)</f>
        <v>SFH</v>
      </c>
      <c r="AP226" t="str">
        <f>IF(buildings!AP226="","NA",buildings!AP226)</f>
        <v>NULL</v>
      </c>
      <c r="AQ226" t="str">
        <f>IF(buildings!AQ226="","NA",buildings!AQ226)</f>
        <v>NA</v>
      </c>
      <c r="AR226" t="str">
        <f>IF(buildings!AR226="","NA",buildings!AR226)</f>
        <v>gross</v>
      </c>
      <c r="AS226" t="str">
        <f>IF(buildings!AS226="","NA",buildings!AS226)</f>
        <v>Gontia, Paul; Nägeli, Claudio; Rosado, Leonardo; Kalmykova, Yuliya; Österbring, Magnus</v>
      </c>
      <c r="AT226">
        <f>IF(buildings!AT226="","NA",buildings!AT226)</f>
        <v>2018</v>
      </c>
      <c r="AU226" t="str">
        <f>IF(buildings!AU226="","NA",buildings!AU226)</f>
        <v>Material-intensity database of residential buildings: A case-study of Sweden in the international context</v>
      </c>
      <c r="AV226" t="str">
        <f>IF(buildings!AV226="","NA",buildings!AV226)</f>
        <v>Resources, Conservation and Recycling</v>
      </c>
      <c r="AW226" t="str">
        <f>IF(buildings!AW226="","NA",buildings!AW226)</f>
        <v>Copyright Elsevier</v>
      </c>
      <c r="AX226" t="str">
        <f>IF(buildings!AX226="","NA",buildings!AX226)</f>
        <v>10.1016/j.resconrec.2017.11.022</v>
      </c>
      <c r="AY226" t="str">
        <f>IF(buildings!AY226="","NA",buildings!AY226)</f>
        <v>https://doi.org/10.1016/j.resconrec.2017.11.022</v>
      </c>
      <c r="AZ226" t="str">
        <f>IF(buildings!AZ226="","NULL",buildings!AZ226)</f>
        <v>NULL</v>
      </c>
      <c r="BA226" t="str">
        <f>IF(buildings!BA226="","NULL",buildings!BA226)</f>
        <v>NULL</v>
      </c>
      <c r="BB226" t="str">
        <f>IF(buildings!BB226="","NULL",buildings!BB226)</f>
        <v>Brick is originally "Ceramics and Bricks". Minteral fill is sum of peat slag and reed.</v>
      </c>
      <c r="BC226" t="str">
        <f>IF(buildings!BC226="","NULL",buildings!BC226)</f>
        <v xml:space="preserve">Fig. 2. MICs for the 46 typical buildings: a) &amp; c). </v>
      </c>
      <c r="BD226" t="str">
        <f>IF(buildings!BD226="","NULL",buildings!BD226)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226" t="str">
        <f>IF(buildings!BE226="","NULL",buildings!BE226)</f>
        <v>Heeren and Fishman</v>
      </c>
      <c r="BF226" t="str">
        <f>IF(buildings!BF226="","NULL",buildings!BF226)</f>
        <v>Europe</v>
      </c>
      <c r="BG226" t="str">
        <f>IF(buildings!BG226="","NULL",buildings!BG226)</f>
        <v>Dfb,Dfc</v>
      </c>
      <c r="BH226">
        <f>IF(buildings!BH226="","NULL",buildings!BH226)</f>
        <v>6896</v>
      </c>
      <c r="BI226">
        <f>IF(buildings!BI226="","NULL",buildings!BI226)</f>
        <v>4720.8924999999999</v>
      </c>
      <c r="BJ226">
        <f>IF(buildings!BJ226="","NULL",buildings!BJ226)</f>
        <v>4701.2950000000001</v>
      </c>
      <c r="BK226">
        <f>IF(buildings!BK226="","NULL",buildings!BK226)</f>
        <v>72.5</v>
      </c>
      <c r="BL226">
        <f>IF(buildings!BL226="","NULL",buildings!BL226)</f>
        <v>61.07</v>
      </c>
      <c r="BM226">
        <f>IF(buildings!BM226="","NULL",buildings!BM226)</f>
        <v>410335</v>
      </c>
      <c r="BN226">
        <f>IF(buildings!BN226="","NULL",buildings!BN226)</f>
        <v>8043</v>
      </c>
      <c r="BO226" t="str">
        <f>IF(buildings!BO226="","NULL",buildings!BO226)</f>
        <v>NA</v>
      </c>
      <c r="BP226">
        <f>IF(buildings!BP226="","NULL",buildings!BP226)</f>
        <v>8320</v>
      </c>
      <c r="BQ226">
        <f>IF(buildings!BQ226="","NULL",buildings!BQ226)</f>
        <v>0.81</v>
      </c>
      <c r="BR226">
        <f>IF(buildings!BR226="","NULL",buildings!BR226)</f>
        <v>0.83099999999999996</v>
      </c>
      <c r="BS226">
        <f>IF(buildings!BS226="","NULL",buildings!BS226)</f>
        <v>18133</v>
      </c>
      <c r="BT226">
        <f>IF(buildings!BT226="","NULL",buildings!BT226)</f>
        <v>20617</v>
      </c>
      <c r="BU226" t="str">
        <f>IF(buildings!BU226="","NULL",buildings!BU226)</f>
        <v>NULL</v>
      </c>
      <c r="BV226" t="str">
        <f>IF(buildings!BV226="","NULL",buildings!BV226)</f>
        <v>NULL</v>
      </c>
      <c r="BW226" t="str">
        <f>IF(buildings!BW226="","NULL",buildings!BW226)</f>
        <v>R32EU15</v>
      </c>
      <c r="BX226" t="str">
        <f>IF(buildings!BX226="","NULL",buildings!BX226)</f>
        <v>R5.2OECD</v>
      </c>
      <c r="BY226" t="str">
        <f>IF(buildings!BY226="","NULL",buildings!BY226)</f>
        <v>R_SFH_unspecified</v>
      </c>
      <c r="BZ226" t="str">
        <f>IF(buildings!BZ226="","NULL",buildings!BZ226)</f>
        <v>T_traditional</v>
      </c>
      <c r="CA226" t="str">
        <f>IF(buildings!CA226="","NULL",buildings!CA226)</f>
        <v>Standard</v>
      </c>
      <c r="CB226" t="str">
        <f>IF(buildings!CB226="","NULL",buildings!CB226)</f>
        <v>real-world single case study</v>
      </c>
      <c r="CC226" t="str">
        <f>IF(buildings!CC226="","NULL",buildings!CC226)</f>
        <v>RS</v>
      </c>
      <c r="CD226" t="str">
        <f>IF(buildings!CD226="","NULL",buildings!CD226)</f>
        <v>T</v>
      </c>
      <c r="CE226" t="str">
        <f>IF(buildings!CE226="","NULL",buildings!CE226)</f>
        <v>OECD_EU15</v>
      </c>
    </row>
    <row r="227" spans="1:83">
      <c r="A227">
        <f>IF(buildings!A227="","NA",buildings!A227)</f>
        <v>225</v>
      </c>
      <c r="B227" t="str">
        <f>IF(buildings!B227="","NA",buildings!B227)</f>
        <v>Sweden</v>
      </c>
      <c r="C227" t="str">
        <f>IF(buildings!C227="","NA",buildings!C227)</f>
        <v>NA</v>
      </c>
      <c r="D227">
        <f>IF(buildings!D227="","NA",buildings!D227)</f>
        <v>1980</v>
      </c>
      <c r="E227">
        <f>IF(buildings!E227="","NA",buildings!E227)</f>
        <v>1991</v>
      </c>
      <c r="F227">
        <f>IF(buildings!F227="","NA",buildings!F227)</f>
        <v>63</v>
      </c>
      <c r="G227" t="str">
        <f>IF(buildings!G227="","NA",buildings!G227)</f>
        <v>NA</v>
      </c>
      <c r="H227" t="str">
        <f>IF(buildings!H227="","NA",buildings!H227)</f>
        <v>NA</v>
      </c>
      <c r="I227" t="str">
        <f>IF(buildings!I227="","NA",buildings!I227)</f>
        <v>NA</v>
      </c>
      <c r="J227">
        <f>IF(buildings!J227="","NA",buildings!J227)</f>
        <v>54</v>
      </c>
      <c r="K227" t="str">
        <f>IF(buildings!K227="","NA",buildings!K227)</f>
        <v>NA</v>
      </c>
      <c r="L227" t="str">
        <f>IF(buildings!L227="","NA",buildings!L227)</f>
        <v>NA</v>
      </c>
      <c r="M227">
        <f>IF(buildings!M227="","NA",buildings!M227)</f>
        <v>294</v>
      </c>
      <c r="N227" t="str">
        <f>IF(buildings!N227="","NA",buildings!N227)</f>
        <v>NA</v>
      </c>
      <c r="O227">
        <f>IF(buildings!O227="","NA",buildings!O227)</f>
        <v>0</v>
      </c>
      <c r="P227">
        <f>IF(buildings!P227="","NA",buildings!P227)</f>
        <v>0</v>
      </c>
      <c r="Q227" t="str">
        <f>IF(buildings!Q227="","NA",buildings!Q227)</f>
        <v>NA</v>
      </c>
      <c r="R227" t="str">
        <f>IF(buildings!R227="","NA",buildings!R227)</f>
        <v>NA</v>
      </c>
      <c r="S227">
        <f>IF(buildings!S227="","NA",buildings!S227)</f>
        <v>28</v>
      </c>
      <c r="T227" t="str">
        <f>IF(buildings!T227="","NA",buildings!T227)</f>
        <v>NA</v>
      </c>
      <c r="U227" t="str">
        <f>IF(buildings!U227="","NA",buildings!U227)</f>
        <v>NA</v>
      </c>
      <c r="V227">
        <f>IF(buildings!V227="","NA",buildings!V227)</f>
        <v>3</v>
      </c>
      <c r="W227" t="str">
        <f>IF(buildings!W227="","NA",buildings!W227)</f>
        <v>NA</v>
      </c>
      <c r="X227" t="str">
        <f>IF(buildings!X227="","NA",buildings!X227)</f>
        <v>NA</v>
      </c>
      <c r="Y227" t="str">
        <f>IF(buildings!Y227="","NA",buildings!Y227)</f>
        <v>NA</v>
      </c>
      <c r="Z227" t="str">
        <f>IF(buildings!Z227="","NA",buildings!Z227)</f>
        <v>NA</v>
      </c>
      <c r="AA227" t="str">
        <f>IF(buildings!AA227="","NA",buildings!AA227)</f>
        <v>NA</v>
      </c>
      <c r="AB227">
        <f>IF(buildings!AB227="","NA",buildings!AB227)</f>
        <v>4</v>
      </c>
      <c r="AC227" t="str">
        <f>IF(buildings!AC227="","NA",buildings!AC227)</f>
        <v>NA</v>
      </c>
      <c r="AD227">
        <f>IF(buildings!AD227="","NA",buildings!AD227)</f>
        <v>1</v>
      </c>
      <c r="AE227" t="str">
        <f>IF(buildings!AE227="","NA",buildings!AE227)</f>
        <v>NA</v>
      </c>
      <c r="AF227" t="str">
        <f>IF(buildings!AF227="","NA",buildings!AF227)</f>
        <v>NA</v>
      </c>
      <c r="AG227" t="str">
        <f>IF(buildings!AG227="","NA",buildings!AG227)</f>
        <v>NA</v>
      </c>
      <c r="AH227" t="str">
        <f>IF(buildings!AH227="","NA",buildings!AH227)</f>
        <v>NA</v>
      </c>
      <c r="AI227">
        <f>IF(buildings!AI227="","NA",buildings!AI227)</f>
        <v>74</v>
      </c>
      <c r="AJ227" t="str">
        <f>IF(buildings!AJ227="","NA",buildings!AJ227)</f>
        <v>NA</v>
      </c>
      <c r="AK227" t="str">
        <f>IF(buildings!AK227="","NA",buildings!AK227)</f>
        <v>NA</v>
      </c>
      <c r="AL227" t="str">
        <f>IF(buildings!AL227="","NA",buildings!AL227)</f>
        <v>SFH, Wooden</v>
      </c>
      <c r="AM227">
        <f>IF(buildings!AM227="","NA",buildings!AM227)</f>
        <v>2</v>
      </c>
      <c r="AN227" t="str">
        <f>IF(buildings!AN227="","NA",buildings!AN227)</f>
        <v>residential</v>
      </c>
      <c r="AO227" t="str">
        <f>IF(buildings!AO227="","NA",buildings!AO227)</f>
        <v>SFH</v>
      </c>
      <c r="AP227" t="str">
        <f>IF(buildings!AP227="","NA",buildings!AP227)</f>
        <v>NULL</v>
      </c>
      <c r="AQ227" t="str">
        <f>IF(buildings!AQ227="","NA",buildings!AQ227)</f>
        <v>NA</v>
      </c>
      <c r="AR227" t="str">
        <f>IF(buildings!AR227="","NA",buildings!AR227)</f>
        <v>gross</v>
      </c>
      <c r="AS227" t="str">
        <f>IF(buildings!AS227="","NA",buildings!AS227)</f>
        <v>Gontia, Paul; Nägeli, Claudio; Rosado, Leonardo; Kalmykova, Yuliya; Österbring, Magnus</v>
      </c>
      <c r="AT227">
        <f>IF(buildings!AT227="","NA",buildings!AT227)</f>
        <v>2018</v>
      </c>
      <c r="AU227" t="str">
        <f>IF(buildings!AU227="","NA",buildings!AU227)</f>
        <v>Material-intensity database of residential buildings: A case-study of Sweden in the international context</v>
      </c>
      <c r="AV227" t="str">
        <f>IF(buildings!AV227="","NA",buildings!AV227)</f>
        <v>Resources, Conservation and Recycling</v>
      </c>
      <c r="AW227" t="str">
        <f>IF(buildings!AW227="","NA",buildings!AW227)</f>
        <v>Copyright Elsevier</v>
      </c>
      <c r="AX227" t="str">
        <f>IF(buildings!AX227="","NA",buildings!AX227)</f>
        <v>10.1016/j.resconrec.2017.11.022</v>
      </c>
      <c r="AY227" t="str">
        <f>IF(buildings!AY227="","NA",buildings!AY227)</f>
        <v>https://doi.org/10.1016/j.resconrec.2017.11.022</v>
      </c>
      <c r="AZ227" t="str">
        <f>IF(buildings!AZ227="","NULL",buildings!AZ227)</f>
        <v>NULL</v>
      </c>
      <c r="BA227" t="str">
        <f>IF(buildings!BA227="","NULL",buildings!BA227)</f>
        <v>NULL</v>
      </c>
      <c r="BB227" t="str">
        <f>IF(buildings!BB227="","NULL",buildings!BB227)</f>
        <v>Brick is originally "Ceramics and Bricks". Minteral fill is sum of peat slag and reed.</v>
      </c>
      <c r="BC227" t="str">
        <f>IF(buildings!BC227="","NULL",buildings!BC227)</f>
        <v xml:space="preserve">Fig. 2. MICs for the 46 typical buildings: a) &amp; c). </v>
      </c>
      <c r="BD227" t="str">
        <f>IF(buildings!BD227="","NULL",buildings!BD227)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227" t="str">
        <f>IF(buildings!BE227="","NULL",buildings!BE227)</f>
        <v>Heeren and Fishman</v>
      </c>
      <c r="BF227" t="str">
        <f>IF(buildings!BF227="","NULL",buildings!BF227)</f>
        <v>Europe</v>
      </c>
      <c r="BG227" t="str">
        <f>IF(buildings!BG227="","NULL",buildings!BG227)</f>
        <v>Dfb,Dfc</v>
      </c>
      <c r="BH227">
        <f>IF(buildings!BH227="","NULL",buildings!BH227)</f>
        <v>6896</v>
      </c>
      <c r="BI227">
        <f>IF(buildings!BI227="","NULL",buildings!BI227)</f>
        <v>4741.3975</v>
      </c>
      <c r="BJ227">
        <f>IF(buildings!BJ227="","NULL",buildings!BJ227)</f>
        <v>4332.125</v>
      </c>
      <c r="BK227">
        <f>IF(buildings!BK227="","NULL",buildings!BK227)</f>
        <v>62.127497499999997</v>
      </c>
      <c r="BL227">
        <f>IF(buildings!BL227="","NULL",buildings!BL227)</f>
        <v>76.347502500000004</v>
      </c>
      <c r="BM227">
        <f>IF(buildings!BM227="","NULL",buildings!BM227)</f>
        <v>410335</v>
      </c>
      <c r="BN227">
        <f>IF(buildings!BN227="","NULL",buildings!BN227)</f>
        <v>8310</v>
      </c>
      <c r="BO227" t="str">
        <f>IF(buildings!BO227="","NULL",buildings!BO227)</f>
        <v>NA</v>
      </c>
      <c r="BP227">
        <f>IF(buildings!BP227="","NULL",buildings!BP227)</f>
        <v>8618</v>
      </c>
      <c r="BQ227">
        <f>IF(buildings!BQ227="","NULL",buildings!BQ227)</f>
        <v>0.83099999999999996</v>
      </c>
      <c r="BR227">
        <f>IF(buildings!BR227="","NULL",buildings!BR227)</f>
        <v>0.83099999999999996</v>
      </c>
      <c r="BS227">
        <f>IF(buildings!BS227="","NULL",buildings!BS227)</f>
        <v>20491</v>
      </c>
      <c r="BT227">
        <f>IF(buildings!BT227="","NULL",buildings!BT227)</f>
        <v>26114</v>
      </c>
      <c r="BU227" t="str">
        <f>IF(buildings!BU227="","NULL",buildings!BU227)</f>
        <v>NULL</v>
      </c>
      <c r="BV227" t="str">
        <f>IF(buildings!BV227="","NULL",buildings!BV227)</f>
        <v>NULL</v>
      </c>
      <c r="BW227" t="str">
        <f>IF(buildings!BW227="","NULL",buildings!BW227)</f>
        <v>R32EU15</v>
      </c>
      <c r="BX227" t="str">
        <f>IF(buildings!BX227="","NULL",buildings!BX227)</f>
        <v>R5.2OECD</v>
      </c>
      <c r="BY227" t="str">
        <f>IF(buildings!BY227="","NULL",buildings!BY227)</f>
        <v>R_SFH_unspecified</v>
      </c>
      <c r="BZ227" t="str">
        <f>IF(buildings!BZ227="","NULL",buildings!BZ227)</f>
        <v>T_traditional</v>
      </c>
      <c r="CA227" t="str">
        <f>IF(buildings!CA227="","NULL",buildings!CA227)</f>
        <v>Standard</v>
      </c>
      <c r="CB227" t="str">
        <f>IF(buildings!CB227="","NULL",buildings!CB227)</f>
        <v>real-world single case study</v>
      </c>
      <c r="CC227" t="str">
        <f>IF(buildings!CC227="","NULL",buildings!CC227)</f>
        <v>RS</v>
      </c>
      <c r="CD227" t="str">
        <f>IF(buildings!CD227="","NULL",buildings!CD227)</f>
        <v>T</v>
      </c>
      <c r="CE227" t="str">
        <f>IF(buildings!CE227="","NULL",buildings!CE227)</f>
        <v>OECD_EU15</v>
      </c>
    </row>
    <row r="228" spans="1:83">
      <c r="A228">
        <f>IF(buildings!A228="","NA",buildings!A228)</f>
        <v>226</v>
      </c>
      <c r="B228" t="str">
        <f>IF(buildings!B228="","NA",buildings!B228)</f>
        <v>Sweden</v>
      </c>
      <c r="C228" t="str">
        <f>IF(buildings!C228="","NA",buildings!C228)</f>
        <v>NA</v>
      </c>
      <c r="D228">
        <f>IF(buildings!D228="","NA",buildings!D228)</f>
        <v>1990</v>
      </c>
      <c r="E228">
        <f>IF(buildings!E228="","NA",buildings!E228)</f>
        <v>2001</v>
      </c>
      <c r="F228">
        <f>IF(buildings!F228="","NA",buildings!F228)</f>
        <v>64</v>
      </c>
      <c r="G228" t="str">
        <f>IF(buildings!G228="","NA",buildings!G228)</f>
        <v>NA</v>
      </c>
      <c r="H228" t="str">
        <f>IF(buildings!H228="","NA",buildings!H228)</f>
        <v>NA</v>
      </c>
      <c r="I228" t="str">
        <f>IF(buildings!I228="","NA",buildings!I228)</f>
        <v>NA</v>
      </c>
      <c r="J228">
        <f>IF(buildings!J228="","NA",buildings!J228)</f>
        <v>50</v>
      </c>
      <c r="K228" t="str">
        <f>IF(buildings!K228="","NA",buildings!K228)</f>
        <v>NA</v>
      </c>
      <c r="L228" t="str">
        <f>IF(buildings!L228="","NA",buildings!L228)</f>
        <v>NA</v>
      </c>
      <c r="M228">
        <f>IF(buildings!M228="","NA",buildings!M228)</f>
        <v>183</v>
      </c>
      <c r="N228" t="str">
        <f>IF(buildings!N228="","NA",buildings!N228)</f>
        <v>NA</v>
      </c>
      <c r="O228">
        <f>IF(buildings!O228="","NA",buildings!O228)</f>
        <v>0</v>
      </c>
      <c r="P228">
        <f>IF(buildings!P228="","NA",buildings!P228)</f>
        <v>0</v>
      </c>
      <c r="Q228" t="str">
        <f>IF(buildings!Q228="","NA",buildings!Q228)</f>
        <v>NA</v>
      </c>
      <c r="R228" t="str">
        <f>IF(buildings!R228="","NA",buildings!R228)</f>
        <v>NA</v>
      </c>
      <c r="S228">
        <f>IF(buildings!S228="","NA",buildings!S228)</f>
        <v>25</v>
      </c>
      <c r="T228" t="str">
        <f>IF(buildings!T228="","NA",buildings!T228)</f>
        <v>NA</v>
      </c>
      <c r="U228" t="str">
        <f>IF(buildings!U228="","NA",buildings!U228)</f>
        <v>NA</v>
      </c>
      <c r="V228" t="str">
        <f>IF(buildings!V228="","NA",buildings!V228)</f>
        <v>NA</v>
      </c>
      <c r="W228" t="str">
        <f>IF(buildings!W228="","NA",buildings!W228)</f>
        <v>NA</v>
      </c>
      <c r="X228" t="str">
        <f>IF(buildings!X228="","NA",buildings!X228)</f>
        <v>NA</v>
      </c>
      <c r="Y228" t="str">
        <f>IF(buildings!Y228="","NA",buildings!Y228)</f>
        <v>NA</v>
      </c>
      <c r="Z228" t="str">
        <f>IF(buildings!Z228="","NA",buildings!Z228)</f>
        <v>NA</v>
      </c>
      <c r="AA228" t="str">
        <f>IF(buildings!AA228="","NA",buildings!AA228)</f>
        <v>NA</v>
      </c>
      <c r="AB228">
        <f>IF(buildings!AB228="","NA",buildings!AB228)</f>
        <v>2</v>
      </c>
      <c r="AC228" t="str">
        <f>IF(buildings!AC228="","NA",buildings!AC228)</f>
        <v>NA</v>
      </c>
      <c r="AD228">
        <f>IF(buildings!AD228="","NA",buildings!AD228)</f>
        <v>3</v>
      </c>
      <c r="AE228" t="str">
        <f>IF(buildings!AE228="","NA",buildings!AE228)</f>
        <v>NA</v>
      </c>
      <c r="AF228" t="str">
        <f>IF(buildings!AF228="","NA",buildings!AF228)</f>
        <v>NA</v>
      </c>
      <c r="AG228" t="str">
        <f>IF(buildings!AG228="","NA",buildings!AG228)</f>
        <v>NA</v>
      </c>
      <c r="AH228" t="str">
        <f>IF(buildings!AH228="","NA",buildings!AH228)</f>
        <v>NA</v>
      </c>
      <c r="AI228">
        <f>IF(buildings!AI228="","NA",buildings!AI228)</f>
        <v>52</v>
      </c>
      <c r="AJ228" t="str">
        <f>IF(buildings!AJ228="","NA",buildings!AJ228)</f>
        <v>NA</v>
      </c>
      <c r="AK228" t="str">
        <f>IF(buildings!AK228="","NA",buildings!AK228)</f>
        <v>NA</v>
      </c>
      <c r="AL228" t="str">
        <f>IF(buildings!AL228="","NA",buildings!AL228)</f>
        <v>SFH, Wooden</v>
      </c>
      <c r="AM228">
        <f>IF(buildings!AM228="","NA",buildings!AM228)</f>
        <v>1.5</v>
      </c>
      <c r="AN228" t="str">
        <f>IF(buildings!AN228="","NA",buildings!AN228)</f>
        <v>residential</v>
      </c>
      <c r="AO228" t="str">
        <f>IF(buildings!AO228="","NA",buildings!AO228)</f>
        <v>SFH</v>
      </c>
      <c r="AP228" t="str">
        <f>IF(buildings!AP228="","NA",buildings!AP228)</f>
        <v>NULL</v>
      </c>
      <c r="AQ228" t="str">
        <f>IF(buildings!AQ228="","NA",buildings!AQ228)</f>
        <v>NA</v>
      </c>
      <c r="AR228" t="str">
        <f>IF(buildings!AR228="","NA",buildings!AR228)</f>
        <v>gross</v>
      </c>
      <c r="AS228" t="str">
        <f>IF(buildings!AS228="","NA",buildings!AS228)</f>
        <v>Gontia, Paul; Nägeli, Claudio; Rosado, Leonardo; Kalmykova, Yuliya; Österbring, Magnus</v>
      </c>
      <c r="AT228">
        <f>IF(buildings!AT228="","NA",buildings!AT228)</f>
        <v>2018</v>
      </c>
      <c r="AU228" t="str">
        <f>IF(buildings!AU228="","NA",buildings!AU228)</f>
        <v>Material-intensity database of residential buildings: A case-study of Sweden in the international context</v>
      </c>
      <c r="AV228" t="str">
        <f>IF(buildings!AV228="","NA",buildings!AV228)</f>
        <v>Resources, Conservation and Recycling</v>
      </c>
      <c r="AW228" t="str">
        <f>IF(buildings!AW228="","NA",buildings!AW228)</f>
        <v>Copyright Elsevier</v>
      </c>
      <c r="AX228" t="str">
        <f>IF(buildings!AX228="","NA",buildings!AX228)</f>
        <v>10.1016/j.resconrec.2017.11.022</v>
      </c>
      <c r="AY228" t="str">
        <f>IF(buildings!AY228="","NA",buildings!AY228)</f>
        <v>https://doi.org/10.1016/j.resconrec.2017.11.022</v>
      </c>
      <c r="AZ228" t="str">
        <f>IF(buildings!AZ228="","NULL",buildings!AZ228)</f>
        <v>NULL</v>
      </c>
      <c r="BA228" t="str">
        <f>IF(buildings!BA228="","NULL",buildings!BA228)</f>
        <v>NULL</v>
      </c>
      <c r="BB228" t="str">
        <f>IF(buildings!BB228="","NULL",buildings!BB228)</f>
        <v>Brick is originally "Ceramics and Bricks". Minteral fill is sum of peat slag and reed.</v>
      </c>
      <c r="BC228" t="str">
        <f>IF(buildings!BC228="","NULL",buildings!BC228)</f>
        <v xml:space="preserve">Fig. 2. MICs for the 46 typical buildings: a) &amp; c). </v>
      </c>
      <c r="BD228" t="str">
        <f>IF(buildings!BD228="","NULL",buildings!BD228)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v>
      </c>
      <c r="BE228" t="str">
        <f>IF(buildings!BE228="","NULL",buildings!BE228)</f>
        <v>Heeren and Fishman</v>
      </c>
      <c r="BF228" t="str">
        <f>IF(buildings!BF228="","NULL",buildings!BF228)</f>
        <v>Europe</v>
      </c>
      <c r="BG228" t="str">
        <f>IF(buildings!BG228="","NULL",buildings!BG228)</f>
        <v>Dfb,Dfc</v>
      </c>
      <c r="BH228">
        <f>IF(buildings!BH228="","NULL",buildings!BH228)</f>
        <v>6896</v>
      </c>
      <c r="BI228">
        <f>IF(buildings!BI228="","NULL",buildings!BI228)</f>
        <v>3984.7224999999999</v>
      </c>
      <c r="BJ228">
        <f>IF(buildings!BJ228="","NULL",buildings!BJ228)</f>
        <v>4347.2250000000004</v>
      </c>
      <c r="BK228">
        <f>IF(buildings!BK228="","NULL",buildings!BK228)</f>
        <v>75.084999999999994</v>
      </c>
      <c r="BL228">
        <f>IF(buildings!BL228="","NULL",buildings!BL228)</f>
        <v>94.957497500000002</v>
      </c>
      <c r="BM228">
        <f>IF(buildings!BM228="","NULL",buildings!BM228)</f>
        <v>410335</v>
      </c>
      <c r="BN228">
        <f>IF(buildings!BN228="","NULL",buildings!BN228)</f>
        <v>8559</v>
      </c>
      <c r="BO228" t="str">
        <f>IF(buildings!BO228="","NULL",buildings!BO228)</f>
        <v>NA</v>
      </c>
      <c r="BP228">
        <f>IF(buildings!BP228="","NULL",buildings!BP228)</f>
        <v>8896</v>
      </c>
      <c r="BQ228">
        <f>IF(buildings!BQ228="","NULL",buildings!BQ228)</f>
        <v>0.83099999999999996</v>
      </c>
      <c r="BR228">
        <f>IF(buildings!BR228="","NULL",buildings!BR228)</f>
        <v>0.84</v>
      </c>
      <c r="BS228">
        <f>IF(buildings!BS228="","NULL",buildings!BS228)</f>
        <v>26364</v>
      </c>
      <c r="BT228">
        <f>IF(buildings!BT228="","NULL",buildings!BT228)</f>
        <v>35603</v>
      </c>
      <c r="BU228" t="str">
        <f>IF(buildings!BU228="","NULL",buildings!BU228)</f>
        <v>NULL</v>
      </c>
      <c r="BV228" t="str">
        <f>IF(buildings!BV228="","NULL",buildings!BV228)</f>
        <v>NULL</v>
      </c>
      <c r="BW228" t="str">
        <f>IF(buildings!BW228="","NULL",buildings!BW228)</f>
        <v>R32EU15</v>
      </c>
      <c r="BX228" t="str">
        <f>IF(buildings!BX228="","NULL",buildings!BX228)</f>
        <v>R5.2OECD</v>
      </c>
      <c r="BY228" t="str">
        <f>IF(buildings!BY228="","NULL",buildings!BY228)</f>
        <v>R_SFH_unspecified</v>
      </c>
      <c r="BZ228" t="str">
        <f>IF(buildings!BZ228="","NULL",buildings!BZ228)</f>
        <v>T_traditional</v>
      </c>
      <c r="CA228" t="str">
        <f>IF(buildings!CA228="","NULL",buildings!CA228)</f>
        <v>Standard</v>
      </c>
      <c r="CB228" t="str">
        <f>IF(buildings!CB228="","NULL",buildings!CB228)</f>
        <v>real-world single case study</v>
      </c>
      <c r="CC228" t="str">
        <f>IF(buildings!CC228="","NULL",buildings!CC228)</f>
        <v>RS</v>
      </c>
      <c r="CD228" t="str">
        <f>IF(buildings!CD228="","NULL",buildings!CD228)</f>
        <v>T</v>
      </c>
      <c r="CE228" t="str">
        <f>IF(buildings!CE228="","NULL",buildings!CE228)</f>
        <v>OECD_EU15</v>
      </c>
    </row>
    <row r="229" spans="1:83">
      <c r="A229">
        <f>IF(buildings!A229="","NA",buildings!A229)</f>
        <v>227</v>
      </c>
      <c r="B229" t="str">
        <f>IF(buildings!B229="","NA",buildings!B229)</f>
        <v>Sweden</v>
      </c>
      <c r="C229" t="str">
        <f>IF(buildings!C229="","NA",buildings!C229)</f>
        <v>NA</v>
      </c>
      <c r="D229">
        <f>IF(buildings!D229="","NA",buildings!D229)</f>
        <v>2000</v>
      </c>
      <c r="E229">
        <f>IF(buildings!E229="","NA",buildings!E229)</f>
        <v>2011</v>
      </c>
      <c r="F229">
        <f>IF(buildings!F229="","NA",buildings!F229)</f>
        <v>15</v>
      </c>
      <c r="G229" t="str">
        <f>IF(buildings!G229="","NA",buildings!G229)</f>
        <v>NA</v>
      </c>
      <c r="H229" t="str">
        <f>IF(buildings!H229="","NA",buildings!H229)</f>
        <v>NA</v>
      </c>
      <c r="I229" t="str">
        <f>IF(buildings!I229="","NA",buildings!I229)</f>
        <v>NA</v>
      </c>
      <c r="J229">
        <f>IF(buildings!J229="","NA",buildings!J229)</f>
        <v>47</v>
      </c>
      <c r="K229" t="str">
        <f>IF(buildings!K229="","NA",buildings!K229)</f>
        <v>NA</v>
      </c>
      <c r="L229" t="str">
        <f>IF(buildings!L229="","NA",buildings!L229)</f>
        <v>NA</v>
      </c>
      <c r="M229">
        <f>IF(buildings!M229="","NA",buildings!M229)</f>
        <v>176</v>
      </c>
      <c r="N229" t="str">
        <f>IF(buildings!N229="","NA",buildings!N229)</f>
        <v>NA</v>
      </c>
      <c r="O229">
        <f>IF(buildings!O229="","NA",buildings!O229)</f>
        <v>0</v>
      </c>
      <c r="P229">
        <f>IF(buildings!P229="","NA",buildings!P229)</f>
        <v>0</v>
      </c>
      <c r="Q229" t="str">
        <f>IF(buildings!Q229="","NA",buildings!Q229)</f>
        <v>NA</v>
      </c>
      <c r="R229" t="str">
        <f>IF(buildings!R229="","NA",buildings!R229)</f>
        <v>NA</v>
      </c>
      <c r="S229">
        <f>IF(buildings!S229="","NA",buildings!S229)</f>
        <v>50</v>
      </c>
      <c r="T229" t="str">
        <f>IF(buildings!T229="","NA",buildings!T229)</f>
        <v>NA</v>
      </c>
      <c r="U229" t="str">
        <f>IF(buildings!U229="","NA",buildings!U229)</f>
        <v>NA</v>
      </c>
      <c r="V229" t="str">
        <f>IF(buildings!V229="","NA",buildings!V229)</f>
        <v>NA</v>
      </c>
      <c r="W229" t="str">
        <f>IF(buildings!W229="","NA",buildings!W229)</f>
        <v>NA</v>
      </c>
      <c r="X229" t="str">
        <f>IF(buildings!X229="","NA",buildings!X229)</f>
        <v>NA</v>
      </c>
      <c r="Y229" t="str">
        <f>IF(buildings!Y229="","NA",buildings!Y229)</f>
        <v>NA</v>
      </c>
      <c r="Z229" t="str">
        <f>IF(buildings!Z229="","NA",buildings!Z229)</f>
        <v>NA</v>
      </c>
      <c r="AA229" t="str">
        <f>IF(buildings!AA229="","NA",buildings!AA229)</f>
        <v>NA</v>
      </c>
      <c r="AB229">
        <f>IF(buildings!AB229="","NA",buildings!AB229)</f>
        <v>2</v>
      </c>
      <c r="AC229" t="str">
        <f>IF(buildings!AC229="","NA",buildings!AC229)</f>
        <v>NA</v>
      </c>
      <c r="AD229">
        <f>IF(buildings!AD229="","NA",buildings!AD229)</f>
        <v>11</v>
      </c>
      <c r="AE229" t="str">
        <f>IF(buildings!AE229="","NA",buildings!AE229)</f>
        <v>NA</v>
      </c>
      <c r="AF229" t="str">
        <f>IF(buildings!AF229="","NA",buildings!AF229)</f>
        <v>NA</v>
      </c>
      <c r="AG229" t="str">
        <f>IF(buildings!AG229="","NA",buildings!AG229)</f>
        <v>NA</v>
      </c>
      <c r="AH229" t="str">
        <f>IF(buildings!AH229="","NA",buildings!AH229)</f>
        <v>NA</v>
      </c>
      <c r="AI229">
        <f>IF(buildings!AI229="","NA",buildings!AI229)</f>
        <v>47</v>
      </c>
      <c r="AJ229" t="str">
        <f>IF(buildings!AJ229="","NA",buildings!AJ229)</f>
        <v>NA</v>
      </c>
      <c r="AK229" t="str">
        <f>IF(buildings!AK229="","NA",buildings!AK229)</f>
        <v>NA</v>
      </c>
      <c r="AL229" t="str">
        <f>IF(buildings!AL229="","NA",buildings!AL229)</f>
        <v>SFH, Wooden</v>
      </c>
      <c r="AM229">
        <f>IF(buildings!AM229="","NA",buildings!AM229)</f>
        <v>2</v>
      </c>
      <c r="AN229" t="str">
        <f>IF(buildings!AN229="","NA",buildings!AN229)</f>
        <v>residential</v>
      </c>
      <c r="AO229" t="str">
        <f>IF(buildings!AO229="","NA",buildings!AO229)</f>
        <v>SFH</v>
      </c>
      <c r="AP229" t="str">
        <f>IF(buildings!AP229="","NA",buildings!AP229)</f>
        <v>NULL</v>
      </c>
      <c r="AQ229" t="str">
        <f>IF(buildings!AQ229="","NA",buildings!AQ229)</f>
        <v>NA</v>
      </c>
      <c r="AR229" t="str">
        <f>IF(buildings!AR229="","NA",buildings!AR229)</f>
        <v>gross</v>
      </c>
      <c r="AS229" t="str">
        <f>IF(buildings!AS229="","NA",buildings!AS229)</f>
        <v>Gontia, Paul; Nägeli, Claudio; Rosado, Leonardo; Kalmykova, Yuliya; Österbring, Magnus</v>
      </c>
      <c r="AT229">
        <f>IF(buildings!AT229="","NA",buildings!AT229)</f>
        <v>2018</v>
      </c>
      <c r="AU229" t="str">
        <f>IF(buildings!AU229="","NA",buildings!AU229)</f>
        <v>Material-intensity database of residential buildings: A case-study of Sweden in the international context</v>
      </c>
      <c r="AV229" t="str">
        <f>IF(buildings!AV229="","NA",buildings!AV229)</f>
        <v>Resources, Conservation and Recycling</v>
      </c>
      <c r="AW229" t="str">
        <f>IF(buildings!AW229="","NA",buildings!AW229)</f>
        <v>Copyright Elsevier</v>
      </c>
      <c r="AX229" t="str">
        <f>IF(buildings!AX229="","NA",buildings!AX229)</f>
        <v>10.1016/j.resconrec.2017.11.022</v>
      </c>
      <c r="AY229" t="str">
        <f>IF(buildings!AY229="","NA",buildings!AY229)</f>
        <v>https://doi.org/10.1016/j.resconrec.2017.11.022</v>
      </c>
      <c r="AZ229" t="str">
        <f>IF(buildings!AZ229="","NULL",buildings!AZ229)</f>
        <v>NULL</v>
      </c>
      <c r="BA229" t="str">
        <f>IF(buildings!BA229="","NULL",buildings!BA229)</f>
        <v>NULL</v>
      </c>
      <c r="BB229" t="str">
        <f>IF(buildings!BB229="","NULL",buildings!BB229)</f>
        <v>Brick is originally "Ceramics and Bricks". Minteral fill is sum of peat slag and reed.</v>
      </c>
      <c r="BC229" t="str">
        <f>IF(buildings!BC229="","NULL",buildings!BC229)</f>
        <v xml:space="preserve">Fig. 2. MICs for the 46 typical buildings: a) &amp; c). </v>
      </c>
      <c r="BD229" t="str">
        <f>IF(buildings!BD229="","NULL",buildings!BD229)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229" t="str">
        <f>IF(buildings!BE229="","NULL",buildings!BE229)</f>
        <v>Heeren and Fishman</v>
      </c>
      <c r="BF229" t="str">
        <f>IF(buildings!BF229="","NULL",buildings!BF229)</f>
        <v>Europe</v>
      </c>
      <c r="BG229" t="str">
        <f>IF(buildings!BG229="","NULL",buildings!BG229)</f>
        <v>Dfb,Dfc</v>
      </c>
      <c r="BH229">
        <f>IF(buildings!BH229="","NULL",buildings!BH229)</f>
        <v>6896</v>
      </c>
      <c r="BI229">
        <f>IF(buildings!BI229="","NULL",buildings!BI229)</f>
        <v>3938.7424999999998</v>
      </c>
      <c r="BJ229">
        <f>IF(buildings!BJ229="","NULL",buildings!BJ229)</f>
        <v>4048.0875000000001</v>
      </c>
      <c r="BK229">
        <f>IF(buildings!BK229="","NULL",buildings!BK229)</f>
        <v>50.544997500000001</v>
      </c>
      <c r="BL229">
        <f>IF(buildings!BL229="","NULL",buildings!BL229)</f>
        <v>82.224997500000001</v>
      </c>
      <c r="BM229">
        <f>IF(buildings!BM229="","NULL",buildings!BM229)</f>
        <v>410335</v>
      </c>
      <c r="BN229">
        <f>IF(buildings!BN229="","NULL",buildings!BN229)</f>
        <v>8872</v>
      </c>
      <c r="BO229" t="str">
        <f>IF(buildings!BO229="","NULL",buildings!BO229)</f>
        <v>NA</v>
      </c>
      <c r="BP229">
        <f>IF(buildings!BP229="","NULL",buildings!BP229)</f>
        <v>9449</v>
      </c>
      <c r="BQ229">
        <f>IF(buildings!BQ229="","NULL",buildings!BQ229)</f>
        <v>0.84</v>
      </c>
      <c r="BR229">
        <f>IF(buildings!BR229="","NULL",buildings!BR229)</f>
        <v>0.85099999999999998</v>
      </c>
      <c r="BS229">
        <f>IF(buildings!BS229="","NULL",buildings!BS229)</f>
        <v>36374</v>
      </c>
      <c r="BT229">
        <f>IF(buildings!BT229="","NULL",buildings!BT229)</f>
        <v>42079</v>
      </c>
      <c r="BU229" t="str">
        <f>IF(buildings!BU229="","NULL",buildings!BU229)</f>
        <v>NULL</v>
      </c>
      <c r="BV229" t="str">
        <f>IF(buildings!BV229="","NULL",buildings!BV229)</f>
        <v>NULL</v>
      </c>
      <c r="BW229" t="str">
        <f>IF(buildings!BW229="","NULL",buildings!BW229)</f>
        <v>R32EU15</v>
      </c>
      <c r="BX229" t="str">
        <f>IF(buildings!BX229="","NULL",buildings!BX229)</f>
        <v>R5.2OECD</v>
      </c>
      <c r="BY229" t="str">
        <f>IF(buildings!BY229="","NULL",buildings!BY229)</f>
        <v>R_SFH_unspecified</v>
      </c>
      <c r="BZ229" t="str">
        <f>IF(buildings!BZ229="","NULL",buildings!BZ229)</f>
        <v>T_traditional</v>
      </c>
      <c r="CA229" t="str">
        <f>IF(buildings!CA229="","NULL",buildings!CA229)</f>
        <v>Standard</v>
      </c>
      <c r="CB229" t="str">
        <f>IF(buildings!CB229="","NULL",buildings!CB229)</f>
        <v>real-world single case study</v>
      </c>
      <c r="CC229" t="str">
        <f>IF(buildings!CC229="","NULL",buildings!CC229)</f>
        <v>RS</v>
      </c>
      <c r="CD229" t="str">
        <f>IF(buildings!CD229="","NULL",buildings!CD229)</f>
        <v>T</v>
      </c>
      <c r="CE229" t="str">
        <f>IF(buildings!CE229="","NULL",buildings!CE229)</f>
        <v>OECD_EU15</v>
      </c>
    </row>
    <row r="230" spans="1:83">
      <c r="A230">
        <f>IF(buildings!A230="","NA",buildings!A230)</f>
        <v>228</v>
      </c>
      <c r="B230" t="str">
        <f>IF(buildings!B230="","NA",buildings!B230)</f>
        <v>Sweden</v>
      </c>
      <c r="C230" t="str">
        <f>IF(buildings!C230="","NA",buildings!C230)</f>
        <v>NA</v>
      </c>
      <c r="D230">
        <f>IF(buildings!D230="","NA",buildings!D230)</f>
        <v>1880</v>
      </c>
      <c r="E230">
        <f>IF(buildings!E230="","NA",buildings!E230)</f>
        <v>1901</v>
      </c>
      <c r="F230">
        <f>IF(buildings!F230="","NA",buildings!F230)</f>
        <v>14</v>
      </c>
      <c r="G230" t="str">
        <f>IF(buildings!G230="","NA",buildings!G230)</f>
        <v>NA</v>
      </c>
      <c r="H230" t="str">
        <f>IF(buildings!H230="","NA",buildings!H230)</f>
        <v>NA</v>
      </c>
      <c r="I230" t="str">
        <f>IF(buildings!I230="","NA",buildings!I230)</f>
        <v>NA</v>
      </c>
      <c r="J230">
        <f>IF(buildings!J230="","NA",buildings!J230)</f>
        <v>204</v>
      </c>
      <c r="K230" t="str">
        <f>IF(buildings!K230="","NA",buildings!K230)</f>
        <v>NA</v>
      </c>
      <c r="L230" t="str">
        <f>IF(buildings!L230="","NA",buildings!L230)</f>
        <v>NA</v>
      </c>
      <c r="M230" t="str">
        <f>IF(buildings!M230="","NA",buildings!M230)</f>
        <v>NA</v>
      </c>
      <c r="N230" t="str">
        <f>IF(buildings!N230="","NA",buildings!N230)</f>
        <v>NA</v>
      </c>
      <c r="O230">
        <f>IF(buildings!O230="","NA",buildings!O230)</f>
        <v>312</v>
      </c>
      <c r="P230">
        <f>IF(buildings!P230="","NA",buildings!P230)</f>
        <v>0</v>
      </c>
      <c r="Q230" t="str">
        <f>IF(buildings!Q230="","NA",buildings!Q230)</f>
        <v>NA</v>
      </c>
      <c r="R230" t="str">
        <f>IF(buildings!R230="","NA",buildings!R230)</f>
        <v>NA</v>
      </c>
      <c r="S230" t="str">
        <f>IF(buildings!S230="","NA",buildings!S230)</f>
        <v>NA</v>
      </c>
      <c r="T230" t="str">
        <f>IF(buildings!T230="","NA",buildings!T230)</f>
        <v>NA</v>
      </c>
      <c r="U230" t="str">
        <f>IF(buildings!U230="","NA",buildings!U230)</f>
        <v>NA</v>
      </c>
      <c r="V230" t="str">
        <f>IF(buildings!V230="","NA",buildings!V230)</f>
        <v>NA</v>
      </c>
      <c r="W230" t="str">
        <f>IF(buildings!W230="","NA",buildings!W230)</f>
        <v>NA</v>
      </c>
      <c r="X230" t="str">
        <f>IF(buildings!X230="","NA",buildings!X230)</f>
        <v>NA</v>
      </c>
      <c r="Y230" t="str">
        <f>IF(buildings!Y230="","NA",buildings!Y230)</f>
        <v>NA</v>
      </c>
      <c r="Z230" t="str">
        <f>IF(buildings!Z230="","NA",buildings!Z230)</f>
        <v>NA</v>
      </c>
      <c r="AA230" t="str">
        <f>IF(buildings!AA230="","NA",buildings!AA230)</f>
        <v>NA</v>
      </c>
      <c r="AB230">
        <f>IF(buildings!AB230="","NA",buildings!AB230)</f>
        <v>4</v>
      </c>
      <c r="AC230" t="str">
        <f>IF(buildings!AC230="","NA",buildings!AC230)</f>
        <v>NA</v>
      </c>
      <c r="AD230" t="str">
        <f>IF(buildings!AD230="","NA",buildings!AD230)</f>
        <v>NA</v>
      </c>
      <c r="AE230" t="str">
        <f>IF(buildings!AE230="","NA",buildings!AE230)</f>
        <v>NA</v>
      </c>
      <c r="AF230" t="str">
        <f>IF(buildings!AF230="","NA",buildings!AF230)</f>
        <v>NA</v>
      </c>
      <c r="AG230" t="str">
        <f>IF(buildings!AG230="","NA",buildings!AG230)</f>
        <v>NA</v>
      </c>
      <c r="AH230" t="str">
        <f>IF(buildings!AH230="","NA",buildings!AH230)</f>
        <v>NA</v>
      </c>
      <c r="AI230">
        <f>IF(buildings!AI230="","NA",buildings!AI230)</f>
        <v>0</v>
      </c>
      <c r="AJ230" t="str">
        <f>IF(buildings!AJ230="","NA",buildings!AJ230)</f>
        <v>NA</v>
      </c>
      <c r="AK230" t="str">
        <f>IF(buildings!AK230="","NA",buildings!AK230)</f>
        <v>NA</v>
      </c>
      <c r="AL230" t="str">
        <f>IF(buildings!AL230="","NA",buildings!AL230)</f>
        <v>MFH, Wooden</v>
      </c>
      <c r="AM230">
        <f>IF(buildings!AM230="","NA",buildings!AM230)</f>
        <v>2</v>
      </c>
      <c r="AN230" t="str">
        <f>IF(buildings!AN230="","NA",buildings!AN230)</f>
        <v>residential</v>
      </c>
      <c r="AO230" t="str">
        <f>IF(buildings!AO230="","NA",buildings!AO230)</f>
        <v>MFH</v>
      </c>
      <c r="AP230" t="str">
        <f>IF(buildings!AP230="","NA",buildings!AP230)</f>
        <v>NULL</v>
      </c>
      <c r="AQ230" t="str">
        <f>IF(buildings!AQ230="","NA",buildings!AQ230)</f>
        <v>NA</v>
      </c>
      <c r="AR230" t="str">
        <f>IF(buildings!AR230="","NA",buildings!AR230)</f>
        <v>gross</v>
      </c>
      <c r="AS230" t="str">
        <f>IF(buildings!AS230="","NA",buildings!AS230)</f>
        <v>Gontia, Paul; Nägeli, Claudio; Rosado, Leonardo; Kalmykova, Yuliya; Österbring, Magnus</v>
      </c>
      <c r="AT230">
        <f>IF(buildings!AT230="","NA",buildings!AT230)</f>
        <v>2018</v>
      </c>
      <c r="AU230" t="str">
        <f>IF(buildings!AU230="","NA",buildings!AU230)</f>
        <v>Material-intensity database of residential buildings: A case-study of Sweden in the international context</v>
      </c>
      <c r="AV230" t="str">
        <f>IF(buildings!AV230="","NA",buildings!AV230)</f>
        <v>Resources, Conservation and Recycling</v>
      </c>
      <c r="AW230" t="str">
        <f>IF(buildings!AW230="","NA",buildings!AW230)</f>
        <v>Copyright Elsevier</v>
      </c>
      <c r="AX230" t="str">
        <f>IF(buildings!AX230="","NA",buildings!AX230)</f>
        <v>10.1016/j.resconrec.2017.11.022</v>
      </c>
      <c r="AY230" t="str">
        <f>IF(buildings!AY230="","NA",buildings!AY230)</f>
        <v>https://doi.org/10.1016/j.resconrec.2017.11.022</v>
      </c>
      <c r="AZ230" t="str">
        <f>IF(buildings!AZ230="","NULL",buildings!AZ230)</f>
        <v>NULL</v>
      </c>
      <c r="BA230" t="str">
        <f>IF(buildings!BA230="","NULL",buildings!BA230)</f>
        <v>NULL</v>
      </c>
      <c r="BB230" t="str">
        <f>IF(buildings!BB230="","NULL",buildings!BB230)</f>
        <v>Brick is originally "Ceramics and Bricks". Minteral fill is sum of peat slag and reed.</v>
      </c>
      <c r="BC230" t="str">
        <f>IF(buildings!BC230="","NULL",buildings!BC230)</f>
        <v xml:space="preserve">Fig. 2. MICs for the 46 typical buildings: a) &amp; c). </v>
      </c>
      <c r="BD230" t="str">
        <f>IF(buildings!BD230="","NULL",buildings!BD230)</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0" t="str">
        <f>IF(buildings!BE230="","NULL",buildings!BE230)</f>
        <v>Heeren and Fishman</v>
      </c>
      <c r="BF230" t="str">
        <f>IF(buildings!BF230="","NULL",buildings!BF230)</f>
        <v>Europe</v>
      </c>
      <c r="BG230" t="str">
        <f>IF(buildings!BG230="","NULL",buildings!BG230)</f>
        <v>Dfb,Dfc</v>
      </c>
      <c r="BH230">
        <f>IF(buildings!BH230="","NULL",buildings!BH230)</f>
        <v>6896</v>
      </c>
      <c r="BI230" t="str">
        <f>IF(buildings!BI230="","NULL",buildings!BI230)</f>
        <v>NA</v>
      </c>
      <c r="BJ230">
        <f>IF(buildings!BJ230="","NULL",buildings!BJ230)</f>
        <v>4100.4502499999999</v>
      </c>
      <c r="BK230" t="str">
        <f>IF(buildings!BK230="","NULL",buildings!BK230)</f>
        <v>NA</v>
      </c>
      <c r="BL230">
        <f>IF(buildings!BL230="","NULL",buildings!BL230)</f>
        <v>71.175002500000005</v>
      </c>
      <c r="BM230">
        <f>IF(buildings!BM230="","NULL",buildings!BM230)</f>
        <v>410335</v>
      </c>
      <c r="BN230">
        <f>IF(buildings!BN230="","NULL",buildings!BN230)</f>
        <v>4572</v>
      </c>
      <c r="BO230" t="str">
        <f>IF(buildings!BO230="","NULL",buildings!BO230)</f>
        <v>NA</v>
      </c>
      <c r="BP230">
        <f>IF(buildings!BP230="","NULL",buildings!BP230)</f>
        <v>5156</v>
      </c>
      <c r="BQ230" t="str">
        <f>IF(buildings!BQ230="","NULL",buildings!BQ230)</f>
        <v>NA</v>
      </c>
      <c r="BR230">
        <f>IF(buildings!BR230="","NULL",buildings!BR230)</f>
        <v>0.65700000000000003</v>
      </c>
      <c r="BS230">
        <f>IF(buildings!BS230="","NULL",buildings!BS230)</f>
        <v>2118</v>
      </c>
      <c r="BT230">
        <f>IF(buildings!BT230="","NULL",buildings!BT230)</f>
        <v>3550</v>
      </c>
      <c r="BU230" t="str">
        <f>IF(buildings!BU230="","NULL",buildings!BU230)</f>
        <v>NULL</v>
      </c>
      <c r="BV230" t="str">
        <f>IF(buildings!BV230="","NULL",buildings!BV230)</f>
        <v>NULL</v>
      </c>
      <c r="BW230" t="str">
        <f>IF(buildings!BW230="","NULL",buildings!BW230)</f>
        <v>R32EU15</v>
      </c>
      <c r="BX230" t="str">
        <f>IF(buildings!BX230="","NULL",buildings!BX230)</f>
        <v>R5.2OECD</v>
      </c>
      <c r="BY230" t="str">
        <f>IF(buildings!BY230="","NULL",buildings!BY230)</f>
        <v>R_MFH_low</v>
      </c>
      <c r="BZ230" t="str">
        <f>IF(buildings!BZ230="","NULL",buildings!BZ230)</f>
        <v>T_traditional</v>
      </c>
      <c r="CA230" t="str">
        <f>IF(buildings!CA230="","NULL",buildings!CA230)</f>
        <v>Standard</v>
      </c>
      <c r="CB230" t="str">
        <f>IF(buildings!CB230="","NULL",buildings!CB230)</f>
        <v>real-world single case study</v>
      </c>
      <c r="CC230" t="str">
        <f>IF(buildings!CC230="","NULL",buildings!CC230)</f>
        <v>RM</v>
      </c>
      <c r="CD230" t="str">
        <f>IF(buildings!CD230="","NULL",buildings!CD230)</f>
        <v>T</v>
      </c>
      <c r="CE230" t="str">
        <f>IF(buildings!CE230="","NULL",buildings!CE230)</f>
        <v>OECD_EU15</v>
      </c>
    </row>
    <row r="231" spans="1:83">
      <c r="A231">
        <f>IF(buildings!A231="","NA",buildings!A231)</f>
        <v>229</v>
      </c>
      <c r="B231" t="str">
        <f>IF(buildings!B231="","NA",buildings!B231)</f>
        <v>Sweden</v>
      </c>
      <c r="C231" t="str">
        <f>IF(buildings!C231="","NA",buildings!C231)</f>
        <v>NA</v>
      </c>
      <c r="D231">
        <f>IF(buildings!D231="","NA",buildings!D231)</f>
        <v>1880</v>
      </c>
      <c r="E231">
        <f>IF(buildings!E231="","NA",buildings!E231)</f>
        <v>1901</v>
      </c>
      <c r="F231">
        <f>IF(buildings!F231="","NA",buildings!F231)</f>
        <v>17</v>
      </c>
      <c r="G231" t="str">
        <f>IF(buildings!G231="","NA",buildings!G231)</f>
        <v>NA</v>
      </c>
      <c r="H231" t="str">
        <f>IF(buildings!H231="","NA",buildings!H231)</f>
        <v>NA</v>
      </c>
      <c r="I231" t="str">
        <f>IF(buildings!I231="","NA",buildings!I231)</f>
        <v>NA</v>
      </c>
      <c r="J231">
        <f>IF(buildings!J231="","NA",buildings!J231)</f>
        <v>192</v>
      </c>
      <c r="K231" t="str">
        <f>IF(buildings!K231="","NA",buildings!K231)</f>
        <v>NA</v>
      </c>
      <c r="L231" t="str">
        <f>IF(buildings!L231="","NA",buildings!L231)</f>
        <v>NA</v>
      </c>
      <c r="M231">
        <f>IF(buildings!M231="","NA",buildings!M231)</f>
        <v>63</v>
      </c>
      <c r="N231" t="str">
        <f>IF(buildings!N231="","NA",buildings!N231)</f>
        <v>NA</v>
      </c>
      <c r="O231">
        <f>IF(buildings!O231="","NA",buildings!O231)</f>
        <v>277</v>
      </c>
      <c r="P231">
        <f>IF(buildings!P231="","NA",buildings!P231)</f>
        <v>38</v>
      </c>
      <c r="Q231" t="str">
        <f>IF(buildings!Q231="","NA",buildings!Q231)</f>
        <v>NA</v>
      </c>
      <c r="R231">
        <f>IF(buildings!R231="","NA",buildings!R231)</f>
        <v>320</v>
      </c>
      <c r="S231" t="str">
        <f>IF(buildings!S231="","NA",buildings!S231)</f>
        <v>NA</v>
      </c>
      <c r="T231" t="str">
        <f>IF(buildings!T231="","NA",buildings!T231)</f>
        <v>NA</v>
      </c>
      <c r="U231" t="str">
        <f>IF(buildings!U231="","NA",buildings!U231)</f>
        <v>NA</v>
      </c>
      <c r="V231" t="str">
        <f>IF(buildings!V231="","NA",buildings!V231)</f>
        <v>NA</v>
      </c>
      <c r="W231" t="str">
        <f>IF(buildings!W231="","NA",buildings!W231)</f>
        <v>NA</v>
      </c>
      <c r="X231" t="str">
        <f>IF(buildings!X231="","NA",buildings!X231)</f>
        <v>NA</v>
      </c>
      <c r="Y231" t="str">
        <f>IF(buildings!Y231="","NA",buildings!Y231)</f>
        <v>NA</v>
      </c>
      <c r="Z231" t="str">
        <f>IF(buildings!Z231="","NA",buildings!Z231)</f>
        <v>NA</v>
      </c>
      <c r="AA231" t="str">
        <f>IF(buildings!AA231="","NA",buildings!AA231)</f>
        <v>NA</v>
      </c>
      <c r="AB231">
        <f>IF(buildings!AB231="","NA",buildings!AB231)</f>
        <v>6</v>
      </c>
      <c r="AC231" t="str">
        <f>IF(buildings!AC231="","NA",buildings!AC231)</f>
        <v>NA</v>
      </c>
      <c r="AD231" t="str">
        <f>IF(buildings!AD231="","NA",buildings!AD231)</f>
        <v>NA</v>
      </c>
      <c r="AE231" t="str">
        <f>IF(buildings!AE231="","NA",buildings!AE231)</f>
        <v>NA</v>
      </c>
      <c r="AF231" t="str">
        <f>IF(buildings!AF231="","NA",buildings!AF231)</f>
        <v>NA</v>
      </c>
      <c r="AG231" t="str">
        <f>IF(buildings!AG231="","NA",buildings!AG231)</f>
        <v>NA</v>
      </c>
      <c r="AH231" t="str">
        <f>IF(buildings!AH231="","NA",buildings!AH231)</f>
        <v>NA</v>
      </c>
      <c r="AI231">
        <f>IF(buildings!AI231="","NA",buildings!AI231)</f>
        <v>0</v>
      </c>
      <c r="AJ231" t="str">
        <f>IF(buildings!AJ231="","NA",buildings!AJ231)</f>
        <v>NA</v>
      </c>
      <c r="AK231" t="str">
        <f>IF(buildings!AK231="","NA",buildings!AK231)</f>
        <v>NA</v>
      </c>
      <c r="AL231" t="str">
        <f>IF(buildings!AL231="","NA",buildings!AL231)</f>
        <v>MFH, Wooden</v>
      </c>
      <c r="AM231">
        <f>IF(buildings!AM231="","NA",buildings!AM231)</f>
        <v>2</v>
      </c>
      <c r="AN231" t="str">
        <f>IF(buildings!AN231="","NA",buildings!AN231)</f>
        <v>residential</v>
      </c>
      <c r="AO231" t="str">
        <f>IF(buildings!AO231="","NA",buildings!AO231)</f>
        <v>MFH</v>
      </c>
      <c r="AP231" t="str">
        <f>IF(buildings!AP231="","NA",buildings!AP231)</f>
        <v>NULL</v>
      </c>
      <c r="AQ231" t="str">
        <f>IF(buildings!AQ231="","NA",buildings!AQ231)</f>
        <v>NA</v>
      </c>
      <c r="AR231" t="str">
        <f>IF(buildings!AR231="","NA",buildings!AR231)</f>
        <v>gross</v>
      </c>
      <c r="AS231" t="str">
        <f>IF(buildings!AS231="","NA",buildings!AS231)</f>
        <v>Gontia, Paul; Nägeli, Claudio; Rosado, Leonardo; Kalmykova, Yuliya; Österbring, Magnus</v>
      </c>
      <c r="AT231">
        <f>IF(buildings!AT231="","NA",buildings!AT231)</f>
        <v>2018</v>
      </c>
      <c r="AU231" t="str">
        <f>IF(buildings!AU231="","NA",buildings!AU231)</f>
        <v>Material-intensity database of residential buildings: A case-study of Sweden in the international context</v>
      </c>
      <c r="AV231" t="str">
        <f>IF(buildings!AV231="","NA",buildings!AV231)</f>
        <v>Resources, Conservation and Recycling</v>
      </c>
      <c r="AW231" t="str">
        <f>IF(buildings!AW231="","NA",buildings!AW231)</f>
        <v>Copyright Elsevier</v>
      </c>
      <c r="AX231" t="str">
        <f>IF(buildings!AX231="","NA",buildings!AX231)</f>
        <v>10.1016/j.resconrec.2017.11.022</v>
      </c>
      <c r="AY231" t="str">
        <f>IF(buildings!AY231="","NA",buildings!AY231)</f>
        <v>https://doi.org/10.1016/j.resconrec.2017.11.022</v>
      </c>
      <c r="AZ231" t="str">
        <f>IF(buildings!AZ231="","NULL",buildings!AZ231)</f>
        <v>NULL</v>
      </c>
      <c r="BA231" t="str">
        <f>IF(buildings!BA231="","NULL",buildings!BA231)</f>
        <v>NULL</v>
      </c>
      <c r="BB231" t="str">
        <f>IF(buildings!BB231="","NULL",buildings!BB231)</f>
        <v>Brick is originally "Ceramics and Bricks". Minteral fill is sum of peat slag and reed.</v>
      </c>
      <c r="BC231" t="str">
        <f>IF(buildings!BC231="","NULL",buildings!BC231)</f>
        <v xml:space="preserve">Fig. 2. MICs for the 46 typical buildings: a) &amp; c). </v>
      </c>
      <c r="BD231" t="str">
        <f>IF(buildings!BD231="","NULL",buildings!BD231)</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1" t="str">
        <f>IF(buildings!BE231="","NULL",buildings!BE231)</f>
        <v>Heeren and Fishman</v>
      </c>
      <c r="BF231" t="str">
        <f>IF(buildings!BF231="","NULL",buildings!BF231)</f>
        <v>Europe</v>
      </c>
      <c r="BG231" t="str">
        <f>IF(buildings!BG231="","NULL",buildings!BG231)</f>
        <v>Dfb,Dfc</v>
      </c>
      <c r="BH231">
        <f>IF(buildings!BH231="","NULL",buildings!BH231)</f>
        <v>6896</v>
      </c>
      <c r="BI231" t="str">
        <f>IF(buildings!BI231="","NULL",buildings!BI231)</f>
        <v>NA</v>
      </c>
      <c r="BJ231">
        <f>IF(buildings!BJ231="","NULL",buildings!BJ231)</f>
        <v>4100.4502499999999</v>
      </c>
      <c r="BK231" t="str">
        <f>IF(buildings!BK231="","NULL",buildings!BK231)</f>
        <v>NA</v>
      </c>
      <c r="BL231">
        <f>IF(buildings!BL231="","NULL",buildings!BL231)</f>
        <v>71.175002500000005</v>
      </c>
      <c r="BM231">
        <f>IF(buildings!BM231="","NULL",buildings!BM231)</f>
        <v>410335</v>
      </c>
      <c r="BN231">
        <f>IF(buildings!BN231="","NULL",buildings!BN231)</f>
        <v>4572</v>
      </c>
      <c r="BO231" t="str">
        <f>IF(buildings!BO231="","NULL",buildings!BO231)</f>
        <v>NA</v>
      </c>
      <c r="BP231">
        <f>IF(buildings!BP231="","NULL",buildings!BP231)</f>
        <v>5156</v>
      </c>
      <c r="BQ231" t="str">
        <f>IF(buildings!BQ231="","NULL",buildings!BQ231)</f>
        <v>NA</v>
      </c>
      <c r="BR231">
        <f>IF(buildings!BR231="","NULL",buildings!BR231)</f>
        <v>0.65700000000000003</v>
      </c>
      <c r="BS231">
        <f>IF(buildings!BS231="","NULL",buildings!BS231)</f>
        <v>2118</v>
      </c>
      <c r="BT231">
        <f>IF(buildings!BT231="","NULL",buildings!BT231)</f>
        <v>3550</v>
      </c>
      <c r="BU231" t="str">
        <f>IF(buildings!BU231="","NULL",buildings!BU231)</f>
        <v>NULL</v>
      </c>
      <c r="BV231" t="str">
        <f>IF(buildings!BV231="","NULL",buildings!BV231)</f>
        <v>NULL</v>
      </c>
      <c r="BW231" t="str">
        <f>IF(buildings!BW231="","NULL",buildings!BW231)</f>
        <v>R32EU15</v>
      </c>
      <c r="BX231" t="str">
        <f>IF(buildings!BX231="","NULL",buildings!BX231)</f>
        <v>R5.2OECD</v>
      </c>
      <c r="BY231" t="str">
        <f>IF(buildings!BY231="","NULL",buildings!BY231)</f>
        <v>R_MFH_low</v>
      </c>
      <c r="BZ231" t="str">
        <f>IF(buildings!BZ231="","NULL",buildings!BZ231)</f>
        <v>T_traditional</v>
      </c>
      <c r="CA231" t="str">
        <f>IF(buildings!CA231="","NULL",buildings!CA231)</f>
        <v>Standard</v>
      </c>
      <c r="CB231" t="str">
        <f>IF(buildings!CB231="","NULL",buildings!CB231)</f>
        <v>real-world single case study</v>
      </c>
      <c r="CC231" t="str">
        <f>IF(buildings!CC231="","NULL",buildings!CC231)</f>
        <v>RM</v>
      </c>
      <c r="CD231" t="str">
        <f>IF(buildings!CD231="","NULL",buildings!CD231)</f>
        <v>T</v>
      </c>
      <c r="CE231" t="str">
        <f>IF(buildings!CE231="","NULL",buildings!CE231)</f>
        <v>OECD_EU15</v>
      </c>
    </row>
    <row r="232" spans="1:83">
      <c r="A232">
        <f>IF(buildings!A232="","NA",buildings!A232)</f>
        <v>230</v>
      </c>
      <c r="B232" t="str">
        <f>IF(buildings!B232="","NA",buildings!B232)</f>
        <v>Sweden</v>
      </c>
      <c r="C232" t="str">
        <f>IF(buildings!C232="","NA",buildings!C232)</f>
        <v>NA</v>
      </c>
      <c r="D232">
        <f>IF(buildings!D232="","NA",buildings!D232)</f>
        <v>1890</v>
      </c>
      <c r="E232">
        <f>IF(buildings!E232="","NA",buildings!E232)</f>
        <v>1911</v>
      </c>
      <c r="F232">
        <f>IF(buildings!F232="","NA",buildings!F232)</f>
        <v>0</v>
      </c>
      <c r="G232" t="str">
        <f>IF(buildings!G232="","NA",buildings!G232)</f>
        <v>NA</v>
      </c>
      <c r="H232" t="str">
        <f>IF(buildings!H232="","NA",buildings!H232)</f>
        <v>NA</v>
      </c>
      <c r="I232" t="str">
        <f>IF(buildings!I232="","NA",buildings!I232)</f>
        <v>NA</v>
      </c>
      <c r="J232">
        <f>IF(buildings!J232="","NA",buildings!J232)</f>
        <v>280</v>
      </c>
      <c r="K232" t="str">
        <f>IF(buildings!K232="","NA",buildings!K232)</f>
        <v>NA</v>
      </c>
      <c r="L232" t="str">
        <f>IF(buildings!L232="","NA",buildings!L232)</f>
        <v>NA</v>
      </c>
      <c r="M232" t="str">
        <f>IF(buildings!M232="","NA",buildings!M232)</f>
        <v>NA</v>
      </c>
      <c r="N232" t="str">
        <f>IF(buildings!N232="","NA",buildings!N232)</f>
        <v>NA</v>
      </c>
      <c r="O232">
        <f>IF(buildings!O232="","NA",buildings!O232)</f>
        <v>0</v>
      </c>
      <c r="P232">
        <f>IF(buildings!P232="","NA",buildings!P232)</f>
        <v>89</v>
      </c>
      <c r="Q232" t="str">
        <f>IF(buildings!Q232="","NA",buildings!Q232)</f>
        <v>NA</v>
      </c>
      <c r="R232">
        <f>IF(buildings!R232="","NA",buildings!R232)</f>
        <v>116</v>
      </c>
      <c r="S232" t="str">
        <f>IF(buildings!S232="","NA",buildings!S232)</f>
        <v>NA</v>
      </c>
      <c r="T232" t="str">
        <f>IF(buildings!T232="","NA",buildings!T232)</f>
        <v>NA</v>
      </c>
      <c r="U232" t="str">
        <f>IF(buildings!U232="","NA",buildings!U232)</f>
        <v>NA</v>
      </c>
      <c r="V232">
        <f>IF(buildings!V232="","NA",buildings!V232)</f>
        <v>3</v>
      </c>
      <c r="W232" t="str">
        <f>IF(buildings!W232="","NA",buildings!W232)</f>
        <v>NA</v>
      </c>
      <c r="X232" t="str">
        <f>IF(buildings!X232="","NA",buildings!X232)</f>
        <v>NA</v>
      </c>
      <c r="Y232" t="str">
        <f>IF(buildings!Y232="","NA",buildings!Y232)</f>
        <v>NA</v>
      </c>
      <c r="Z232" t="str">
        <f>IF(buildings!Z232="","NA",buildings!Z232)</f>
        <v>NA</v>
      </c>
      <c r="AA232" t="str">
        <f>IF(buildings!AA232="","NA",buildings!AA232)</f>
        <v>NA</v>
      </c>
      <c r="AB232">
        <f>IF(buildings!AB232="","NA",buildings!AB232)</f>
        <v>4</v>
      </c>
      <c r="AC232" t="str">
        <f>IF(buildings!AC232="","NA",buildings!AC232)</f>
        <v>NA</v>
      </c>
      <c r="AD232" t="str">
        <f>IF(buildings!AD232="","NA",buildings!AD232)</f>
        <v>NA</v>
      </c>
      <c r="AE232" t="str">
        <f>IF(buildings!AE232="","NA",buildings!AE232)</f>
        <v>NA</v>
      </c>
      <c r="AF232" t="str">
        <f>IF(buildings!AF232="","NA",buildings!AF232)</f>
        <v>NA</v>
      </c>
      <c r="AG232" t="str">
        <f>IF(buildings!AG232="","NA",buildings!AG232)</f>
        <v>NA</v>
      </c>
      <c r="AH232" t="str">
        <f>IF(buildings!AH232="","NA",buildings!AH232)</f>
        <v>NA</v>
      </c>
      <c r="AI232">
        <f>IF(buildings!AI232="","NA",buildings!AI232)</f>
        <v>0</v>
      </c>
      <c r="AJ232" t="str">
        <f>IF(buildings!AJ232="","NA",buildings!AJ232)</f>
        <v>NA</v>
      </c>
      <c r="AK232" t="str">
        <f>IF(buildings!AK232="","NA",buildings!AK232)</f>
        <v>NA</v>
      </c>
      <c r="AL232" t="str">
        <f>IF(buildings!AL232="","NA",buildings!AL232)</f>
        <v>MFH, Wooden</v>
      </c>
      <c r="AM232">
        <f>IF(buildings!AM232="","NA",buildings!AM232)</f>
        <v>2</v>
      </c>
      <c r="AN232" t="str">
        <f>IF(buildings!AN232="","NA",buildings!AN232)</f>
        <v>residential</v>
      </c>
      <c r="AO232" t="str">
        <f>IF(buildings!AO232="","NA",buildings!AO232)</f>
        <v>MFH</v>
      </c>
      <c r="AP232" t="str">
        <f>IF(buildings!AP232="","NA",buildings!AP232)</f>
        <v>NULL</v>
      </c>
      <c r="AQ232" t="str">
        <f>IF(buildings!AQ232="","NA",buildings!AQ232)</f>
        <v>NA</v>
      </c>
      <c r="AR232" t="str">
        <f>IF(buildings!AR232="","NA",buildings!AR232)</f>
        <v>gross</v>
      </c>
      <c r="AS232" t="str">
        <f>IF(buildings!AS232="","NA",buildings!AS232)</f>
        <v>Gontia, Paul; Nägeli, Claudio; Rosado, Leonardo; Kalmykova, Yuliya; Österbring, Magnus</v>
      </c>
      <c r="AT232">
        <f>IF(buildings!AT232="","NA",buildings!AT232)</f>
        <v>2018</v>
      </c>
      <c r="AU232" t="str">
        <f>IF(buildings!AU232="","NA",buildings!AU232)</f>
        <v>Material-intensity database of residential buildings: A case-study of Sweden in the international context</v>
      </c>
      <c r="AV232" t="str">
        <f>IF(buildings!AV232="","NA",buildings!AV232)</f>
        <v>Resources, Conservation and Recycling</v>
      </c>
      <c r="AW232" t="str">
        <f>IF(buildings!AW232="","NA",buildings!AW232)</f>
        <v>Copyright Elsevier</v>
      </c>
      <c r="AX232" t="str">
        <f>IF(buildings!AX232="","NA",buildings!AX232)</f>
        <v>10.1016/j.resconrec.2017.11.022</v>
      </c>
      <c r="AY232" t="str">
        <f>IF(buildings!AY232="","NA",buildings!AY232)</f>
        <v>https://doi.org/10.1016/j.resconrec.2017.11.022</v>
      </c>
      <c r="AZ232" t="str">
        <f>IF(buildings!AZ232="","NULL",buildings!AZ232)</f>
        <v>NULL</v>
      </c>
      <c r="BA232" t="str">
        <f>IF(buildings!BA232="","NULL",buildings!BA232)</f>
        <v>NULL</v>
      </c>
      <c r="BB232" t="str">
        <f>IF(buildings!BB232="","NULL",buildings!BB232)</f>
        <v>Brick is originally "Ceramics and Bricks". Minteral fill is sum of peat slag and reed.</v>
      </c>
      <c r="BC232" t="str">
        <f>IF(buildings!BC232="","NULL",buildings!BC232)</f>
        <v xml:space="preserve">Fig. 2. MICs for the 46 typical buildings: a) &amp; c). </v>
      </c>
      <c r="BD232" t="str">
        <f>IF(buildings!BD232="","NULL",buildings!BD232)</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2" t="str">
        <f>IF(buildings!BE232="","NULL",buildings!BE232)</f>
        <v>Heeren and Fishman</v>
      </c>
      <c r="BF232" t="str">
        <f>IF(buildings!BF232="","NULL",buildings!BF232)</f>
        <v>Europe</v>
      </c>
      <c r="BG232" t="str">
        <f>IF(buildings!BG232="","NULL",buildings!BG232)</f>
        <v>Dfb,Dfc</v>
      </c>
      <c r="BH232">
        <f>IF(buildings!BH232="","NULL",buildings!BH232)</f>
        <v>6896</v>
      </c>
      <c r="BI232" t="str">
        <f>IF(buildings!BI232="","NULL",buildings!BI232)</f>
        <v>NA</v>
      </c>
      <c r="BJ232">
        <f>IF(buildings!BJ232="","NULL",buildings!BJ232)</f>
        <v>4100.4502499999999</v>
      </c>
      <c r="BK232" t="str">
        <f>IF(buildings!BK232="","NULL",buildings!BK232)</f>
        <v>NA</v>
      </c>
      <c r="BL232">
        <f>IF(buildings!BL232="","NULL",buildings!BL232)</f>
        <v>71.175002500000005</v>
      </c>
      <c r="BM232">
        <f>IF(buildings!BM232="","NULL",buildings!BM232)</f>
        <v>410335</v>
      </c>
      <c r="BN232">
        <f>IF(buildings!BN232="","NULL",buildings!BN232)</f>
        <v>4780</v>
      </c>
      <c r="BO232" t="str">
        <f>IF(buildings!BO232="","NULL",buildings!BO232)</f>
        <v>NA</v>
      </c>
      <c r="BP232">
        <f>IF(buildings!BP232="","NULL",buildings!BP232)</f>
        <v>5542</v>
      </c>
      <c r="BQ232" t="str">
        <f>IF(buildings!BQ232="","NULL",buildings!BQ232)</f>
        <v>NA</v>
      </c>
      <c r="BR232">
        <f>IF(buildings!BR232="","NULL",buildings!BR232)</f>
        <v>0.65700000000000003</v>
      </c>
      <c r="BS232">
        <f>IF(buildings!BS232="","NULL",buildings!BS232)</f>
        <v>2520</v>
      </c>
      <c r="BT232">
        <f>IF(buildings!BT232="","NULL",buildings!BT232)</f>
        <v>4516</v>
      </c>
      <c r="BU232" t="str">
        <f>IF(buildings!BU232="","NULL",buildings!BU232)</f>
        <v>NULL</v>
      </c>
      <c r="BV232" t="str">
        <f>IF(buildings!BV232="","NULL",buildings!BV232)</f>
        <v>NULL</v>
      </c>
      <c r="BW232" t="str">
        <f>IF(buildings!BW232="","NULL",buildings!BW232)</f>
        <v>R32EU15</v>
      </c>
      <c r="BX232" t="str">
        <f>IF(buildings!BX232="","NULL",buildings!BX232)</f>
        <v>R5.2OECD</v>
      </c>
      <c r="BY232" t="str">
        <f>IF(buildings!BY232="","NULL",buildings!BY232)</f>
        <v>R_MFH_low</v>
      </c>
      <c r="BZ232" t="str">
        <f>IF(buildings!BZ232="","NULL",buildings!BZ232)</f>
        <v>T_traditional</v>
      </c>
      <c r="CA232" t="str">
        <f>IF(buildings!CA232="","NULL",buildings!CA232)</f>
        <v>Standard</v>
      </c>
      <c r="CB232" t="str">
        <f>IF(buildings!CB232="","NULL",buildings!CB232)</f>
        <v>real-world single case study</v>
      </c>
      <c r="CC232" t="str">
        <f>IF(buildings!CC232="","NULL",buildings!CC232)</f>
        <v>RM</v>
      </c>
      <c r="CD232" t="str">
        <f>IF(buildings!CD232="","NULL",buildings!CD232)</f>
        <v>T</v>
      </c>
      <c r="CE232" t="str">
        <f>IF(buildings!CE232="","NULL",buildings!CE232)</f>
        <v>OECD_EU15</v>
      </c>
    </row>
    <row r="233" spans="1:83">
      <c r="A233">
        <f>IF(buildings!A233="","NA",buildings!A233)</f>
        <v>231</v>
      </c>
      <c r="B233" t="str">
        <f>IF(buildings!B233="","NA",buildings!B233)</f>
        <v>Sweden</v>
      </c>
      <c r="C233" t="str">
        <f>IF(buildings!C233="","NA",buildings!C233)</f>
        <v>NA</v>
      </c>
      <c r="D233">
        <f>IF(buildings!D233="","NA",buildings!D233)</f>
        <v>1920</v>
      </c>
      <c r="E233">
        <f>IF(buildings!E233="","NA",buildings!E233)</f>
        <v>1931</v>
      </c>
      <c r="F233">
        <f>IF(buildings!F233="","NA",buildings!F233)</f>
        <v>63</v>
      </c>
      <c r="G233" t="str">
        <f>IF(buildings!G233="","NA",buildings!G233)</f>
        <v>NA</v>
      </c>
      <c r="H233" t="str">
        <f>IF(buildings!H233="","NA",buildings!H233)</f>
        <v>NA</v>
      </c>
      <c r="I233" t="str">
        <f>IF(buildings!I233="","NA",buildings!I233)</f>
        <v>NA</v>
      </c>
      <c r="J233">
        <f>IF(buildings!J233="","NA",buildings!J233)</f>
        <v>167</v>
      </c>
      <c r="K233" t="str">
        <f>IF(buildings!K233="","NA",buildings!K233)</f>
        <v>NA</v>
      </c>
      <c r="L233" t="str">
        <f>IF(buildings!L233="","NA",buildings!L233)</f>
        <v>NA</v>
      </c>
      <c r="M233">
        <f>IF(buildings!M233="","NA",buildings!M233)</f>
        <v>399</v>
      </c>
      <c r="N233" t="str">
        <f>IF(buildings!N233="","NA",buildings!N233)</f>
        <v>NA</v>
      </c>
      <c r="O233">
        <f>IF(buildings!O233="","NA",buildings!O233)</f>
        <v>118</v>
      </c>
      <c r="P233">
        <f>IF(buildings!P233="","NA",buildings!P233)</f>
        <v>19</v>
      </c>
      <c r="Q233" t="str">
        <f>IF(buildings!Q233="","NA",buildings!Q233)</f>
        <v>NA</v>
      </c>
      <c r="R233" t="str">
        <f>IF(buildings!R233="","NA",buildings!R233)</f>
        <v>NA</v>
      </c>
      <c r="S233" t="str">
        <f>IF(buildings!S233="","NA",buildings!S233)</f>
        <v>NA</v>
      </c>
      <c r="T233" t="str">
        <f>IF(buildings!T233="","NA",buildings!T233)</f>
        <v>NA</v>
      </c>
      <c r="U233" t="str">
        <f>IF(buildings!U233="","NA",buildings!U233)</f>
        <v>NA</v>
      </c>
      <c r="V233" t="str">
        <f>IF(buildings!V233="","NA",buildings!V233)</f>
        <v>NA</v>
      </c>
      <c r="W233" t="str">
        <f>IF(buildings!W233="","NA",buildings!W233)</f>
        <v>NA</v>
      </c>
      <c r="X233" t="str">
        <f>IF(buildings!X233="","NA",buildings!X233)</f>
        <v>NA</v>
      </c>
      <c r="Y233" t="str">
        <f>IF(buildings!Y233="","NA",buildings!Y233)</f>
        <v>NA</v>
      </c>
      <c r="Z233" t="str">
        <f>IF(buildings!Z233="","NA",buildings!Z233)</f>
        <v>NA</v>
      </c>
      <c r="AA233" t="str">
        <f>IF(buildings!AA233="","NA",buildings!AA233)</f>
        <v>NA</v>
      </c>
      <c r="AB233">
        <f>IF(buildings!AB233="","NA",buildings!AB233)</f>
        <v>3</v>
      </c>
      <c r="AC233" t="str">
        <f>IF(buildings!AC233="","NA",buildings!AC233)</f>
        <v>NA</v>
      </c>
      <c r="AD233" t="str">
        <f>IF(buildings!AD233="","NA",buildings!AD233)</f>
        <v>NA</v>
      </c>
      <c r="AE233" t="str">
        <f>IF(buildings!AE233="","NA",buildings!AE233)</f>
        <v>NA</v>
      </c>
      <c r="AF233" t="str">
        <f>IF(buildings!AF233="","NA",buildings!AF233)</f>
        <v>NA</v>
      </c>
      <c r="AG233" t="str">
        <f>IF(buildings!AG233="","NA",buildings!AG233)</f>
        <v>NA</v>
      </c>
      <c r="AH233" t="str">
        <f>IF(buildings!AH233="","NA",buildings!AH233)</f>
        <v>NA</v>
      </c>
      <c r="AI233">
        <f>IF(buildings!AI233="","NA",buildings!AI233)</f>
        <v>0</v>
      </c>
      <c r="AJ233" t="str">
        <f>IF(buildings!AJ233="","NA",buildings!AJ233)</f>
        <v>NA</v>
      </c>
      <c r="AK233" t="str">
        <f>IF(buildings!AK233="","NA",buildings!AK233)</f>
        <v>NA</v>
      </c>
      <c r="AL233" t="str">
        <f>IF(buildings!AL233="","NA",buildings!AL233)</f>
        <v>MFH, Wooden</v>
      </c>
      <c r="AM233">
        <f>IF(buildings!AM233="","NA",buildings!AM233)</f>
        <v>3</v>
      </c>
      <c r="AN233" t="str">
        <f>IF(buildings!AN233="","NA",buildings!AN233)</f>
        <v>residential</v>
      </c>
      <c r="AO233" t="str">
        <f>IF(buildings!AO233="","NA",buildings!AO233)</f>
        <v>MFH</v>
      </c>
      <c r="AP233" t="str">
        <f>IF(buildings!AP233="","NA",buildings!AP233)</f>
        <v>NULL</v>
      </c>
      <c r="AQ233" t="str">
        <f>IF(buildings!AQ233="","NA",buildings!AQ233)</f>
        <v>NA</v>
      </c>
      <c r="AR233" t="str">
        <f>IF(buildings!AR233="","NA",buildings!AR233)</f>
        <v>gross</v>
      </c>
      <c r="AS233" t="str">
        <f>IF(buildings!AS233="","NA",buildings!AS233)</f>
        <v>Gontia, Paul; Nägeli, Claudio; Rosado, Leonardo; Kalmykova, Yuliya; Österbring, Magnus</v>
      </c>
      <c r="AT233">
        <f>IF(buildings!AT233="","NA",buildings!AT233)</f>
        <v>2018</v>
      </c>
      <c r="AU233" t="str">
        <f>IF(buildings!AU233="","NA",buildings!AU233)</f>
        <v>Material-intensity database of residential buildings: A case-study of Sweden in the international context</v>
      </c>
      <c r="AV233" t="str">
        <f>IF(buildings!AV233="","NA",buildings!AV233)</f>
        <v>Resources, Conservation and Recycling</v>
      </c>
      <c r="AW233" t="str">
        <f>IF(buildings!AW233="","NA",buildings!AW233)</f>
        <v>Copyright Elsevier</v>
      </c>
      <c r="AX233" t="str">
        <f>IF(buildings!AX233="","NA",buildings!AX233)</f>
        <v>10.1016/j.resconrec.2017.11.022</v>
      </c>
      <c r="AY233" t="str">
        <f>IF(buildings!AY233="","NA",buildings!AY233)</f>
        <v>https://doi.org/10.1016/j.resconrec.2017.11.022</v>
      </c>
      <c r="AZ233" t="str">
        <f>IF(buildings!AZ233="","NULL",buildings!AZ233)</f>
        <v>NULL</v>
      </c>
      <c r="BA233" t="str">
        <f>IF(buildings!BA233="","NULL",buildings!BA233)</f>
        <v>NULL</v>
      </c>
      <c r="BB233" t="str">
        <f>IF(buildings!BB233="","NULL",buildings!BB233)</f>
        <v>Brick is originally "Ceramics and Bricks". Minteral fill is sum of peat slag and reed.</v>
      </c>
      <c r="BC233" t="str">
        <f>IF(buildings!BC233="","NULL",buildings!BC233)</f>
        <v xml:space="preserve">Fig. 2. MICs for the 46 typical buildings: a) &amp; c). </v>
      </c>
      <c r="BD233" t="str">
        <f>IF(buildings!BD233="","NULL",buildings!BD233)</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3" t="str">
        <f>IF(buildings!BE233="","NULL",buildings!BE233)</f>
        <v>Heeren and Fishman</v>
      </c>
      <c r="BF233" t="str">
        <f>IF(buildings!BF233="","NULL",buildings!BF233)</f>
        <v>Europe</v>
      </c>
      <c r="BG233" t="str">
        <f>IF(buildings!BG233="","NULL",buildings!BG233)</f>
        <v>Dfb,Dfc</v>
      </c>
      <c r="BH233">
        <f>IF(buildings!BH233="","NULL",buildings!BH233)</f>
        <v>6896</v>
      </c>
      <c r="BI233" t="str">
        <f>IF(buildings!BI233="","NULL",buildings!BI233)</f>
        <v>NA</v>
      </c>
      <c r="BJ233">
        <f>IF(buildings!BJ233="","NULL",buildings!BJ233)</f>
        <v>4100.4502499999999</v>
      </c>
      <c r="BK233" t="str">
        <f>IF(buildings!BK233="","NULL",buildings!BK233)</f>
        <v>NA</v>
      </c>
      <c r="BL233">
        <f>IF(buildings!BL233="","NULL",buildings!BL233)</f>
        <v>71.175002500000005</v>
      </c>
      <c r="BM233">
        <f>IF(buildings!BM233="","NULL",buildings!BM233)</f>
        <v>410335</v>
      </c>
      <c r="BN233">
        <f>IF(buildings!BN233="","NULL",buildings!BN233)</f>
        <v>5876</v>
      </c>
      <c r="BO233" t="str">
        <f>IF(buildings!BO233="","NULL",buildings!BO233)</f>
        <v>NA</v>
      </c>
      <c r="BP233">
        <f>IF(buildings!BP233="","NULL",buildings!BP233)</f>
        <v>6152</v>
      </c>
      <c r="BQ233" t="str">
        <f>IF(buildings!BQ233="","NULL",buildings!BQ233)</f>
        <v>NA</v>
      </c>
      <c r="BR233">
        <f>IF(buildings!BR233="","NULL",buildings!BR233)</f>
        <v>0.65700000000000003</v>
      </c>
      <c r="BS233">
        <f>IF(buildings!BS233="","NULL",buildings!BS233)</f>
        <v>4474</v>
      </c>
      <c r="BT233">
        <f>IF(buildings!BT233="","NULL",buildings!BT233)</f>
        <v>5168</v>
      </c>
      <c r="BU233" t="str">
        <f>IF(buildings!BU233="","NULL",buildings!BU233)</f>
        <v>NULL</v>
      </c>
      <c r="BV233" t="str">
        <f>IF(buildings!BV233="","NULL",buildings!BV233)</f>
        <v>NULL</v>
      </c>
      <c r="BW233" t="str">
        <f>IF(buildings!BW233="","NULL",buildings!BW233)</f>
        <v>R32EU15</v>
      </c>
      <c r="BX233" t="str">
        <f>IF(buildings!BX233="","NULL",buildings!BX233)</f>
        <v>R5.2OECD</v>
      </c>
      <c r="BY233" t="str">
        <f>IF(buildings!BY233="","NULL",buildings!BY233)</f>
        <v>R_MFH_low</v>
      </c>
      <c r="BZ233" t="str">
        <f>IF(buildings!BZ233="","NULL",buildings!BZ233)</f>
        <v>T_traditional</v>
      </c>
      <c r="CA233" t="str">
        <f>IF(buildings!CA233="","NULL",buildings!CA233)</f>
        <v>Standard</v>
      </c>
      <c r="CB233" t="str">
        <f>IF(buildings!CB233="","NULL",buildings!CB233)</f>
        <v>real-world single case study</v>
      </c>
      <c r="CC233" t="str">
        <f>IF(buildings!CC233="","NULL",buildings!CC233)</f>
        <v>RM</v>
      </c>
      <c r="CD233" t="str">
        <f>IF(buildings!CD233="","NULL",buildings!CD233)</f>
        <v>T</v>
      </c>
      <c r="CE233" t="str">
        <f>IF(buildings!CE233="","NULL",buildings!CE233)</f>
        <v>OECD_EU15</v>
      </c>
    </row>
    <row r="234" spans="1:83">
      <c r="A234">
        <f>IF(buildings!A234="","NA",buildings!A234)</f>
        <v>232</v>
      </c>
      <c r="B234" t="str">
        <f>IF(buildings!B234="","NA",buildings!B234)</f>
        <v>Sweden</v>
      </c>
      <c r="C234" t="str">
        <f>IF(buildings!C234="","NA",buildings!C234)</f>
        <v>NA</v>
      </c>
      <c r="D234">
        <f>IF(buildings!D234="","NA",buildings!D234)</f>
        <v>1930</v>
      </c>
      <c r="E234">
        <f>IF(buildings!E234="","NA",buildings!E234)</f>
        <v>1951</v>
      </c>
      <c r="F234">
        <f>IF(buildings!F234="","NA",buildings!F234)</f>
        <v>68</v>
      </c>
      <c r="G234" t="str">
        <f>IF(buildings!G234="","NA",buildings!G234)</f>
        <v>NA</v>
      </c>
      <c r="H234" t="str">
        <f>IF(buildings!H234="","NA",buildings!H234)</f>
        <v>NA</v>
      </c>
      <c r="I234" t="str">
        <f>IF(buildings!I234="","NA",buildings!I234)</f>
        <v>NA</v>
      </c>
      <c r="J234">
        <f>IF(buildings!J234="","NA",buildings!J234)</f>
        <v>187</v>
      </c>
      <c r="K234" t="str">
        <f>IF(buildings!K234="","NA",buildings!K234)</f>
        <v>NA</v>
      </c>
      <c r="L234" t="str">
        <f>IF(buildings!L234="","NA",buildings!L234)</f>
        <v>NA</v>
      </c>
      <c r="M234">
        <f>IF(buildings!M234="","NA",buildings!M234)</f>
        <v>303</v>
      </c>
      <c r="N234" t="str">
        <f>IF(buildings!N234="","NA",buildings!N234)</f>
        <v>NA</v>
      </c>
      <c r="O234">
        <f>IF(buildings!O234="","NA",buildings!O234)</f>
        <v>81</v>
      </c>
      <c r="P234">
        <f>IF(buildings!P234="","NA",buildings!P234)</f>
        <v>16</v>
      </c>
      <c r="Q234" t="str">
        <f>IF(buildings!Q234="","NA",buildings!Q234)</f>
        <v>NA</v>
      </c>
      <c r="R234" t="str">
        <f>IF(buildings!R234="","NA",buildings!R234)</f>
        <v>NA</v>
      </c>
      <c r="S234" t="str">
        <f>IF(buildings!S234="","NA",buildings!S234)</f>
        <v>NA</v>
      </c>
      <c r="T234" t="str">
        <f>IF(buildings!T234="","NA",buildings!T234)</f>
        <v>NA</v>
      </c>
      <c r="U234" t="str">
        <f>IF(buildings!U234="","NA",buildings!U234)</f>
        <v>NA</v>
      </c>
      <c r="V234">
        <f>IF(buildings!V234="","NA",buildings!V234)</f>
        <v>5</v>
      </c>
      <c r="W234" t="str">
        <f>IF(buildings!W234="","NA",buildings!W234)</f>
        <v>NA</v>
      </c>
      <c r="X234" t="str">
        <f>IF(buildings!X234="","NA",buildings!X234)</f>
        <v>NA</v>
      </c>
      <c r="Y234" t="str">
        <f>IF(buildings!Y234="","NA",buildings!Y234)</f>
        <v>NA</v>
      </c>
      <c r="Z234" t="str">
        <f>IF(buildings!Z234="","NA",buildings!Z234)</f>
        <v>NA</v>
      </c>
      <c r="AA234" t="str">
        <f>IF(buildings!AA234="","NA",buildings!AA234)</f>
        <v>NA</v>
      </c>
      <c r="AB234">
        <f>IF(buildings!AB234="","NA",buildings!AB234)</f>
        <v>5</v>
      </c>
      <c r="AC234" t="str">
        <f>IF(buildings!AC234="","NA",buildings!AC234)</f>
        <v>NA</v>
      </c>
      <c r="AD234" t="str">
        <f>IF(buildings!AD234="","NA",buildings!AD234)</f>
        <v>NA</v>
      </c>
      <c r="AE234" t="str">
        <f>IF(buildings!AE234="","NA",buildings!AE234)</f>
        <v>NA</v>
      </c>
      <c r="AF234" t="str">
        <f>IF(buildings!AF234="","NA",buildings!AF234)</f>
        <v>NA</v>
      </c>
      <c r="AG234" t="str">
        <f>IF(buildings!AG234="","NA",buildings!AG234)</f>
        <v>NA</v>
      </c>
      <c r="AH234" t="str">
        <f>IF(buildings!AH234="","NA",buildings!AH234)</f>
        <v>NA</v>
      </c>
      <c r="AI234">
        <f>IF(buildings!AI234="","NA",buildings!AI234)</f>
        <v>0</v>
      </c>
      <c r="AJ234" t="str">
        <f>IF(buildings!AJ234="","NA",buildings!AJ234)</f>
        <v>NA</v>
      </c>
      <c r="AK234" t="str">
        <f>IF(buildings!AK234="","NA",buildings!AK234)</f>
        <v>NA</v>
      </c>
      <c r="AL234" t="str">
        <f>IF(buildings!AL234="","NA",buildings!AL234)</f>
        <v>MFH, Wooden</v>
      </c>
      <c r="AM234">
        <f>IF(buildings!AM234="","NA",buildings!AM234)</f>
        <v>3</v>
      </c>
      <c r="AN234" t="str">
        <f>IF(buildings!AN234="","NA",buildings!AN234)</f>
        <v>residential</v>
      </c>
      <c r="AO234" t="str">
        <f>IF(buildings!AO234="","NA",buildings!AO234)</f>
        <v>MFH</v>
      </c>
      <c r="AP234" t="str">
        <f>IF(buildings!AP234="","NA",buildings!AP234)</f>
        <v>NULL</v>
      </c>
      <c r="AQ234" t="str">
        <f>IF(buildings!AQ234="","NA",buildings!AQ234)</f>
        <v>NA</v>
      </c>
      <c r="AR234" t="str">
        <f>IF(buildings!AR234="","NA",buildings!AR234)</f>
        <v>gross</v>
      </c>
      <c r="AS234" t="str">
        <f>IF(buildings!AS234="","NA",buildings!AS234)</f>
        <v>Gontia, Paul; Nägeli, Claudio; Rosado, Leonardo; Kalmykova, Yuliya; Österbring, Magnus</v>
      </c>
      <c r="AT234">
        <f>IF(buildings!AT234="","NA",buildings!AT234)</f>
        <v>2018</v>
      </c>
      <c r="AU234" t="str">
        <f>IF(buildings!AU234="","NA",buildings!AU234)</f>
        <v>Material-intensity database of residential buildings: A case-study of Sweden in the international context</v>
      </c>
      <c r="AV234" t="str">
        <f>IF(buildings!AV234="","NA",buildings!AV234)</f>
        <v>Resources, Conservation and Recycling</v>
      </c>
      <c r="AW234" t="str">
        <f>IF(buildings!AW234="","NA",buildings!AW234)</f>
        <v>Copyright Elsevier</v>
      </c>
      <c r="AX234" t="str">
        <f>IF(buildings!AX234="","NA",buildings!AX234)</f>
        <v>10.1016/j.resconrec.2017.11.022</v>
      </c>
      <c r="AY234" t="str">
        <f>IF(buildings!AY234="","NA",buildings!AY234)</f>
        <v>https://doi.org/10.1016/j.resconrec.2017.11.022</v>
      </c>
      <c r="AZ234" t="str">
        <f>IF(buildings!AZ234="","NULL",buildings!AZ234)</f>
        <v>NULL</v>
      </c>
      <c r="BA234" t="str">
        <f>IF(buildings!BA234="","NULL",buildings!BA234)</f>
        <v>NULL</v>
      </c>
      <c r="BB234" t="str">
        <f>IF(buildings!BB234="","NULL",buildings!BB234)</f>
        <v>Brick is originally "Ceramics and Bricks". Minteral fill is sum of peat slag and reed.</v>
      </c>
      <c r="BC234" t="str">
        <f>IF(buildings!BC234="","NULL",buildings!BC234)</f>
        <v xml:space="preserve">Fig. 2. MICs for the 46 typical buildings: a) &amp; c). </v>
      </c>
      <c r="BD234" t="str">
        <f>IF(buildings!BD234="","NULL",buildings!BD234)</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4" t="str">
        <f>IF(buildings!BE234="","NULL",buildings!BE234)</f>
        <v>Heeren and Fishman</v>
      </c>
      <c r="BF234" t="str">
        <f>IF(buildings!BF234="","NULL",buildings!BF234)</f>
        <v>Europe</v>
      </c>
      <c r="BG234" t="str">
        <f>IF(buildings!BG234="","NULL",buildings!BG234)</f>
        <v>Dfb,Dfc</v>
      </c>
      <c r="BH234">
        <f>IF(buildings!BH234="","NULL",buildings!BH234)</f>
        <v>6896</v>
      </c>
      <c r="BI234">
        <f>IF(buildings!BI234="","NULL",buildings!BI234)</f>
        <v>4100.4502499999999</v>
      </c>
      <c r="BJ234">
        <f>IF(buildings!BJ234="","NULL",buildings!BJ234)</f>
        <v>4297.6499999999996</v>
      </c>
      <c r="BK234">
        <f>IF(buildings!BK234="","NULL",buildings!BK234)</f>
        <v>71.175002500000005</v>
      </c>
      <c r="BL234">
        <f>IF(buildings!BL234="","NULL",buildings!BL234)</f>
        <v>48.747502500000003</v>
      </c>
      <c r="BM234">
        <f>IF(buildings!BM234="","NULL",buildings!BM234)</f>
        <v>410335</v>
      </c>
      <c r="BN234">
        <f>IF(buildings!BN234="","NULL",buildings!BN234)</f>
        <v>6131</v>
      </c>
      <c r="BO234" t="str">
        <f>IF(buildings!BO234="","NULL",buildings!BO234)</f>
        <v>NA</v>
      </c>
      <c r="BP234">
        <f>IF(buildings!BP234="","NULL",buildings!BP234)</f>
        <v>7070</v>
      </c>
      <c r="BQ234" t="str">
        <f>IF(buildings!BQ234="","NULL",buildings!BQ234)</f>
        <v>NA</v>
      </c>
      <c r="BR234">
        <f>IF(buildings!BR234="","NULL",buildings!BR234)</f>
        <v>0.65700000000000003</v>
      </c>
      <c r="BS234">
        <f>IF(buildings!BS234="","NULL",buildings!BS234)</f>
        <v>5291</v>
      </c>
      <c r="BT234">
        <f>IF(buildings!BT234="","NULL",buildings!BT234)</f>
        <v>9078</v>
      </c>
      <c r="BU234" t="str">
        <f>IF(buildings!BU234="","NULL",buildings!BU234)</f>
        <v>NULL</v>
      </c>
      <c r="BV234" t="str">
        <f>IF(buildings!BV234="","NULL",buildings!BV234)</f>
        <v>NULL</v>
      </c>
      <c r="BW234" t="str">
        <f>IF(buildings!BW234="","NULL",buildings!BW234)</f>
        <v>R32EU15</v>
      </c>
      <c r="BX234" t="str">
        <f>IF(buildings!BX234="","NULL",buildings!BX234)</f>
        <v>R5.2OECD</v>
      </c>
      <c r="BY234" t="str">
        <f>IF(buildings!BY234="","NULL",buildings!BY234)</f>
        <v>R_MFH_low</v>
      </c>
      <c r="BZ234" t="str">
        <f>IF(buildings!BZ234="","NULL",buildings!BZ234)</f>
        <v>T_traditional</v>
      </c>
      <c r="CA234" t="str">
        <f>IF(buildings!CA234="","NULL",buildings!CA234)</f>
        <v>Standard</v>
      </c>
      <c r="CB234" t="str">
        <f>IF(buildings!CB234="","NULL",buildings!CB234)</f>
        <v>real-world single case study</v>
      </c>
      <c r="CC234" t="str">
        <f>IF(buildings!CC234="","NULL",buildings!CC234)</f>
        <v>RM</v>
      </c>
      <c r="CD234" t="str">
        <f>IF(buildings!CD234="","NULL",buildings!CD234)</f>
        <v>T</v>
      </c>
      <c r="CE234" t="str">
        <f>IF(buildings!CE234="","NULL",buildings!CE234)</f>
        <v>OECD_EU15</v>
      </c>
    </row>
    <row r="235" spans="1:83">
      <c r="A235">
        <f>IF(buildings!A235="","NA",buildings!A235)</f>
        <v>233</v>
      </c>
      <c r="B235" t="str">
        <f>IF(buildings!B235="","NA",buildings!B235)</f>
        <v>Sweden</v>
      </c>
      <c r="C235" t="str">
        <f>IF(buildings!C235="","NA",buildings!C235)</f>
        <v>NA</v>
      </c>
      <c r="D235">
        <f>IF(buildings!D235="","NA",buildings!D235)</f>
        <v>1990</v>
      </c>
      <c r="E235">
        <f>IF(buildings!E235="","NA",buildings!E235)</f>
        <v>2001</v>
      </c>
      <c r="F235">
        <f>IF(buildings!F235="","NA",buildings!F235)</f>
        <v>428</v>
      </c>
      <c r="G235" t="str">
        <f>IF(buildings!G235="","NA",buildings!G235)</f>
        <v>NA</v>
      </c>
      <c r="H235" t="str">
        <f>IF(buildings!H235="","NA",buildings!H235)</f>
        <v>NA</v>
      </c>
      <c r="I235" t="str">
        <f>IF(buildings!I235="","NA",buildings!I235)</f>
        <v>NA</v>
      </c>
      <c r="J235">
        <f>IF(buildings!J235="","NA",buildings!J235)</f>
        <v>44</v>
      </c>
      <c r="K235" t="str">
        <f>IF(buildings!K235="","NA",buildings!K235)</f>
        <v>NA</v>
      </c>
      <c r="L235" t="str">
        <f>IF(buildings!L235="","NA",buildings!L235)</f>
        <v>NA</v>
      </c>
      <c r="M235">
        <f>IF(buildings!M235="","NA",buildings!M235)</f>
        <v>295</v>
      </c>
      <c r="N235" t="str">
        <f>IF(buildings!N235="","NA",buildings!N235)</f>
        <v>NA</v>
      </c>
      <c r="O235">
        <f>IF(buildings!O235="","NA",buildings!O235)</f>
        <v>0</v>
      </c>
      <c r="P235">
        <f>IF(buildings!P235="","NA",buildings!P235)</f>
        <v>0</v>
      </c>
      <c r="Q235" t="str">
        <f>IF(buildings!Q235="","NA",buildings!Q235)</f>
        <v>NA</v>
      </c>
      <c r="R235" t="str">
        <f>IF(buildings!R235="","NA",buildings!R235)</f>
        <v>NA</v>
      </c>
      <c r="S235">
        <f>IF(buildings!S235="","NA",buildings!S235)</f>
        <v>35</v>
      </c>
      <c r="T235" t="str">
        <f>IF(buildings!T235="","NA",buildings!T235)</f>
        <v>NA</v>
      </c>
      <c r="U235" t="str">
        <f>IF(buildings!U235="","NA",buildings!U235)</f>
        <v>NA</v>
      </c>
      <c r="V235" t="str">
        <f>IF(buildings!V235="","NA",buildings!V235)</f>
        <v>NA</v>
      </c>
      <c r="W235" t="str">
        <f>IF(buildings!W235="","NA",buildings!W235)</f>
        <v>NA</v>
      </c>
      <c r="X235" t="str">
        <f>IF(buildings!X235="","NA",buildings!X235)</f>
        <v>NA</v>
      </c>
      <c r="Y235" t="str">
        <f>IF(buildings!Y235="","NA",buildings!Y235)</f>
        <v>NA</v>
      </c>
      <c r="Z235" t="str">
        <f>IF(buildings!Z235="","NA",buildings!Z235)</f>
        <v>NA</v>
      </c>
      <c r="AA235" t="str">
        <f>IF(buildings!AA235="","NA",buildings!AA235)</f>
        <v>NA</v>
      </c>
      <c r="AB235">
        <f>IF(buildings!AB235="","NA",buildings!AB235)</f>
        <v>5</v>
      </c>
      <c r="AC235" t="str">
        <f>IF(buildings!AC235="","NA",buildings!AC235)</f>
        <v>NA</v>
      </c>
      <c r="AD235">
        <f>IF(buildings!AD235="","NA",buildings!AD235)</f>
        <v>0.4</v>
      </c>
      <c r="AE235" t="str">
        <f>IF(buildings!AE235="","NA",buildings!AE235)</f>
        <v>NA</v>
      </c>
      <c r="AF235" t="str">
        <f>IF(buildings!AF235="","NA",buildings!AF235)</f>
        <v>NA</v>
      </c>
      <c r="AG235" t="str">
        <f>IF(buildings!AG235="","NA",buildings!AG235)</f>
        <v>NA</v>
      </c>
      <c r="AH235" t="str">
        <f>IF(buildings!AH235="","NA",buildings!AH235)</f>
        <v>NA</v>
      </c>
      <c r="AI235">
        <f>IF(buildings!AI235="","NA",buildings!AI235)</f>
        <v>90</v>
      </c>
      <c r="AJ235" t="str">
        <f>IF(buildings!AJ235="","NA",buildings!AJ235)</f>
        <v>NA</v>
      </c>
      <c r="AK235" t="str">
        <f>IF(buildings!AK235="","NA",buildings!AK235)</f>
        <v>NA</v>
      </c>
      <c r="AL235" t="str">
        <f>IF(buildings!AL235="","NA",buildings!AL235)</f>
        <v>MFH, Wooden</v>
      </c>
      <c r="AM235">
        <f>IF(buildings!AM235="","NA",buildings!AM235)</f>
        <v>5</v>
      </c>
      <c r="AN235" t="str">
        <f>IF(buildings!AN235="","NA",buildings!AN235)</f>
        <v>residential</v>
      </c>
      <c r="AO235" t="str">
        <f>IF(buildings!AO235="","NA",buildings!AO235)</f>
        <v>MFH</v>
      </c>
      <c r="AP235" t="str">
        <f>IF(buildings!AP235="","NA",buildings!AP235)</f>
        <v>NULL</v>
      </c>
      <c r="AQ235" t="str">
        <f>IF(buildings!AQ235="","NA",buildings!AQ235)</f>
        <v>NA</v>
      </c>
      <c r="AR235" t="str">
        <f>IF(buildings!AR235="","NA",buildings!AR235)</f>
        <v>gross</v>
      </c>
      <c r="AS235" t="str">
        <f>IF(buildings!AS235="","NA",buildings!AS235)</f>
        <v>Gontia, Paul; Nägeli, Claudio; Rosado, Leonardo; Kalmykova, Yuliya; Österbring, Magnus</v>
      </c>
      <c r="AT235">
        <f>IF(buildings!AT235="","NA",buildings!AT235)</f>
        <v>2018</v>
      </c>
      <c r="AU235" t="str">
        <f>IF(buildings!AU235="","NA",buildings!AU235)</f>
        <v>Material-intensity database of residential buildings: A case-study of Sweden in the international context</v>
      </c>
      <c r="AV235" t="str">
        <f>IF(buildings!AV235="","NA",buildings!AV235)</f>
        <v>Resources, Conservation and Recycling</v>
      </c>
      <c r="AW235" t="str">
        <f>IF(buildings!AW235="","NA",buildings!AW235)</f>
        <v>Copyright Elsevier</v>
      </c>
      <c r="AX235" t="str">
        <f>IF(buildings!AX235="","NA",buildings!AX235)</f>
        <v>10.1016/j.resconrec.2017.11.022</v>
      </c>
      <c r="AY235" t="str">
        <f>IF(buildings!AY235="","NA",buildings!AY235)</f>
        <v>https://doi.org/10.1016/j.resconrec.2017.11.022</v>
      </c>
      <c r="AZ235" t="str">
        <f>IF(buildings!AZ235="","NULL",buildings!AZ235)</f>
        <v>NULL</v>
      </c>
      <c r="BA235" t="str">
        <f>IF(buildings!BA235="","NULL",buildings!BA235)</f>
        <v>NULL</v>
      </c>
      <c r="BB235" t="str">
        <f>IF(buildings!BB235="","NULL",buildings!BB235)</f>
        <v>Brick is originally "Ceramics and Bricks". Minteral fill is sum of peat slag and reed.</v>
      </c>
      <c r="BC235" t="str">
        <f>IF(buildings!BC235="","NULL",buildings!BC235)</f>
        <v xml:space="preserve">Fig. 2. MICs for the 46 typical buildings: a) &amp; c). </v>
      </c>
      <c r="BD235" t="str">
        <f>IF(buildings!BD235="","NULL",buildings!BD235)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1990, Urban pop. in 2000, Data: https://www.rug.nl/ggdc/historicaldevelopment/maddison/releases/maddison-project-database-2018. GDP: Data: https://esa.un.org/unpd/wup/Download, Urbanization_rate_2018.xls. Human Development Index: Not collected.</v>
      </c>
      <c r="BE235" t="str">
        <f>IF(buildings!BE235="","NULL",buildings!BE235)</f>
        <v>Heeren and Fishman</v>
      </c>
      <c r="BF235" t="str">
        <f>IF(buildings!BF235="","NULL",buildings!BF235)</f>
        <v>Europe</v>
      </c>
      <c r="BG235" t="str">
        <f>IF(buildings!BG235="","NULL",buildings!BG235)</f>
        <v>Dfb,Dfc</v>
      </c>
      <c r="BH235">
        <f>IF(buildings!BH235="","NULL",buildings!BH235)</f>
        <v>6896</v>
      </c>
      <c r="BI235">
        <f>IF(buildings!BI235="","NULL",buildings!BI235)</f>
        <v>3984.7224999999999</v>
      </c>
      <c r="BJ235">
        <f>IF(buildings!BJ235="","NULL",buildings!BJ235)</f>
        <v>4347.2250000000004</v>
      </c>
      <c r="BK235">
        <f>IF(buildings!BK235="","NULL",buildings!BK235)</f>
        <v>75.084999999999994</v>
      </c>
      <c r="BL235">
        <f>IF(buildings!BL235="","NULL",buildings!BL235)</f>
        <v>94.957497500000002</v>
      </c>
      <c r="BM235">
        <f>IF(buildings!BM235="","NULL",buildings!BM235)</f>
        <v>410335</v>
      </c>
      <c r="BN235">
        <f>IF(buildings!BN235="","NULL",buildings!BN235)</f>
        <v>8559</v>
      </c>
      <c r="BO235" t="str">
        <f>IF(buildings!BO235="","NULL",buildings!BO235)</f>
        <v>NA</v>
      </c>
      <c r="BP235">
        <f>IF(buildings!BP235="","NULL",buildings!BP235)</f>
        <v>8896</v>
      </c>
      <c r="BQ235">
        <f>IF(buildings!BQ235="","NULL",buildings!BQ235)</f>
        <v>0.83099999999999996</v>
      </c>
      <c r="BR235">
        <f>IF(buildings!BR235="","NULL",buildings!BR235)</f>
        <v>0.84</v>
      </c>
      <c r="BS235">
        <f>IF(buildings!BS235="","NULL",buildings!BS235)</f>
        <v>26364</v>
      </c>
      <c r="BT235">
        <f>IF(buildings!BT235="","NULL",buildings!BT235)</f>
        <v>35603</v>
      </c>
      <c r="BU235" t="str">
        <f>IF(buildings!BU235="","NULL",buildings!BU235)</f>
        <v>NULL</v>
      </c>
      <c r="BV235" t="str">
        <f>IF(buildings!BV235="","NULL",buildings!BV235)</f>
        <v>NULL</v>
      </c>
      <c r="BW235" t="str">
        <f>IF(buildings!BW235="","NULL",buildings!BW235)</f>
        <v>R32EU15</v>
      </c>
      <c r="BX235" t="str">
        <f>IF(buildings!BX235="","NULL",buildings!BX235)</f>
        <v>R5.2OECD</v>
      </c>
      <c r="BY235" t="str">
        <f>IF(buildings!BY235="","NULL",buildings!BY235)</f>
        <v>R_MFH_high</v>
      </c>
      <c r="BZ235" t="str">
        <f>IF(buildings!BZ235="","NULL",buildings!BZ235)</f>
        <v>T_traditional</v>
      </c>
      <c r="CA235" t="str">
        <f>IF(buildings!CA235="","NULL",buildings!CA235)</f>
        <v>Standard</v>
      </c>
      <c r="CB235" t="str">
        <f>IF(buildings!CB235="","NULL",buildings!CB235)</f>
        <v>real-world single case study</v>
      </c>
      <c r="CC235" t="str">
        <f>IF(buildings!CC235="","NULL",buildings!CC235)</f>
        <v>RM</v>
      </c>
      <c r="CD235" t="str">
        <f>IF(buildings!CD235="","NULL",buildings!CD235)</f>
        <v>T</v>
      </c>
      <c r="CE235" t="str">
        <f>IF(buildings!CE235="","NULL",buildings!CE235)</f>
        <v>OECD_EU15</v>
      </c>
    </row>
    <row r="236" spans="1:83">
      <c r="A236">
        <f>IF(buildings!A236="","NA",buildings!A236)</f>
        <v>234</v>
      </c>
      <c r="B236" t="str">
        <f>IF(buildings!B236="","NA",buildings!B236)</f>
        <v>Sweden</v>
      </c>
      <c r="C236" t="str">
        <f>IF(buildings!C236="","NA",buildings!C236)</f>
        <v>NA</v>
      </c>
      <c r="D236">
        <f>IF(buildings!D236="","NA",buildings!D236)</f>
        <v>1880</v>
      </c>
      <c r="E236">
        <f>IF(buildings!E236="","NA",buildings!E236)</f>
        <v>1901</v>
      </c>
      <c r="F236">
        <f>IF(buildings!F236="","NA",buildings!F236)</f>
        <v>14</v>
      </c>
      <c r="G236" t="str">
        <f>IF(buildings!G236="","NA",buildings!G236)</f>
        <v>NA</v>
      </c>
      <c r="H236" t="str">
        <f>IF(buildings!H236="","NA",buildings!H236)</f>
        <v>NA</v>
      </c>
      <c r="I236" t="str">
        <f>IF(buildings!I236="","NA",buildings!I236)</f>
        <v>NA</v>
      </c>
      <c r="J236">
        <f>IF(buildings!J236="","NA",buildings!J236)</f>
        <v>203</v>
      </c>
      <c r="K236" t="str">
        <f>IF(buildings!K236="","NA",buildings!K236)</f>
        <v>NA</v>
      </c>
      <c r="L236" t="str">
        <f>IF(buildings!L236="","NA",buildings!L236)</f>
        <v>NA</v>
      </c>
      <c r="M236">
        <f>IF(buildings!M236="","NA",buildings!M236)</f>
        <v>18</v>
      </c>
      <c r="N236" t="str">
        <f>IF(buildings!N236="","NA",buildings!N236)</f>
        <v>NA</v>
      </c>
      <c r="O236">
        <f>IF(buildings!O236="","NA",buildings!O236)</f>
        <v>233</v>
      </c>
      <c r="P236">
        <f>IF(buildings!P236="","NA",buildings!P236)</f>
        <v>280</v>
      </c>
      <c r="Q236" t="str">
        <f>IF(buildings!Q236="","NA",buildings!Q236)</f>
        <v>NA</v>
      </c>
      <c r="R236">
        <f>IF(buildings!R236="","NA",buildings!R236)</f>
        <v>0.3</v>
      </c>
      <c r="S236" t="str">
        <f>IF(buildings!S236="","NA",buildings!S236)</f>
        <v>NA</v>
      </c>
      <c r="T236" t="str">
        <f>IF(buildings!T236="","NA",buildings!T236)</f>
        <v>NA</v>
      </c>
      <c r="U236" t="str">
        <f>IF(buildings!U236="","NA",buildings!U236)</f>
        <v>NA</v>
      </c>
      <c r="V236" t="str">
        <f>IF(buildings!V236="","NA",buildings!V236)</f>
        <v>NA</v>
      </c>
      <c r="W236" t="str">
        <f>IF(buildings!W236="","NA",buildings!W236)</f>
        <v>NA</v>
      </c>
      <c r="X236" t="str">
        <f>IF(buildings!X236="","NA",buildings!X236)</f>
        <v>NA</v>
      </c>
      <c r="Y236" t="str">
        <f>IF(buildings!Y236="","NA",buildings!Y236)</f>
        <v>NA</v>
      </c>
      <c r="Z236" t="str">
        <f>IF(buildings!Z236="","NA",buildings!Z236)</f>
        <v>NA</v>
      </c>
      <c r="AA236" t="str">
        <f>IF(buildings!AA236="","NA",buildings!AA236)</f>
        <v>NA</v>
      </c>
      <c r="AB236">
        <f>IF(buildings!AB236="","NA",buildings!AB236)</f>
        <v>4</v>
      </c>
      <c r="AC236" t="str">
        <f>IF(buildings!AC236="","NA",buildings!AC236)</f>
        <v>NA</v>
      </c>
      <c r="AD236" t="str">
        <f>IF(buildings!AD236="","NA",buildings!AD236)</f>
        <v>NA</v>
      </c>
      <c r="AE236" t="str">
        <f>IF(buildings!AE236="","NA",buildings!AE236)</f>
        <v>NA</v>
      </c>
      <c r="AF236" t="str">
        <f>IF(buildings!AF236="","NA",buildings!AF236)</f>
        <v>NA</v>
      </c>
      <c r="AG236" t="str">
        <f>IF(buildings!AG236="","NA",buildings!AG236)</f>
        <v>NA</v>
      </c>
      <c r="AH236" t="str">
        <f>IF(buildings!AH236="","NA",buildings!AH236)</f>
        <v>NA</v>
      </c>
      <c r="AI236">
        <f>IF(buildings!AI236="","NA",buildings!AI236)</f>
        <v>0</v>
      </c>
      <c r="AJ236" t="str">
        <f>IF(buildings!AJ236="","NA",buildings!AJ236)</f>
        <v>NA</v>
      </c>
      <c r="AK236" t="str">
        <f>IF(buildings!AK236="","NA",buildings!AK236)</f>
        <v>NA</v>
      </c>
      <c r="AL236" t="str">
        <f>IF(buildings!AL236="","NA",buildings!AL236)</f>
        <v>MFH, Wooden-Brick</v>
      </c>
      <c r="AM236">
        <f>IF(buildings!AM236="","NA",buildings!AM236)</f>
        <v>3</v>
      </c>
      <c r="AN236" t="str">
        <f>IF(buildings!AN236="","NA",buildings!AN236)</f>
        <v>residential</v>
      </c>
      <c r="AO236" t="str">
        <f>IF(buildings!AO236="","NA",buildings!AO236)</f>
        <v>MFH</v>
      </c>
      <c r="AP236" t="str">
        <f>IF(buildings!AP236="","NA",buildings!AP236)</f>
        <v>NULL</v>
      </c>
      <c r="AQ236" t="str">
        <f>IF(buildings!AQ236="","NA",buildings!AQ236)</f>
        <v>NA</v>
      </c>
      <c r="AR236" t="str">
        <f>IF(buildings!AR236="","NA",buildings!AR236)</f>
        <v>gross</v>
      </c>
      <c r="AS236" t="str">
        <f>IF(buildings!AS236="","NA",buildings!AS236)</f>
        <v>Gontia, Paul; Nägeli, Claudio; Rosado, Leonardo; Kalmykova, Yuliya; Österbring, Magnus</v>
      </c>
      <c r="AT236">
        <f>IF(buildings!AT236="","NA",buildings!AT236)</f>
        <v>2018</v>
      </c>
      <c r="AU236" t="str">
        <f>IF(buildings!AU236="","NA",buildings!AU236)</f>
        <v>Material-intensity database of residential buildings: A case-study of Sweden in the international context</v>
      </c>
      <c r="AV236" t="str">
        <f>IF(buildings!AV236="","NA",buildings!AV236)</f>
        <v>Resources, Conservation and Recycling</v>
      </c>
      <c r="AW236" t="str">
        <f>IF(buildings!AW236="","NA",buildings!AW236)</f>
        <v>Copyright Elsevier</v>
      </c>
      <c r="AX236" t="str">
        <f>IF(buildings!AX236="","NA",buildings!AX236)</f>
        <v>10.1016/j.resconrec.2017.11.022</v>
      </c>
      <c r="AY236" t="str">
        <f>IF(buildings!AY236="","NA",buildings!AY236)</f>
        <v>https://doi.org/10.1016/j.resconrec.2017.11.022</v>
      </c>
      <c r="AZ236" t="str">
        <f>IF(buildings!AZ236="","NULL",buildings!AZ236)</f>
        <v>NULL</v>
      </c>
      <c r="BA236" t="str">
        <f>IF(buildings!BA236="","NULL",buildings!BA236)</f>
        <v>NULL</v>
      </c>
      <c r="BB236" t="str">
        <f>IF(buildings!BB236="","NULL",buildings!BB236)</f>
        <v>Brick is originally "Ceramics and Bricks". Minteral fill is sum of peat slag and reed.</v>
      </c>
      <c r="BC236" t="str">
        <f>IF(buildings!BC236="","NULL",buildings!BC236)</f>
        <v xml:space="preserve">Fig. 2. MICs for the 46 typical buildings: a) &amp; c). </v>
      </c>
      <c r="BD236" t="str">
        <f>IF(buildings!BD236="","NULL",buildings!BD236)</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6" t="str">
        <f>IF(buildings!BE236="","NULL",buildings!BE236)</f>
        <v>Heeren and Fishman</v>
      </c>
      <c r="BF236" t="str">
        <f>IF(buildings!BF236="","NULL",buildings!BF236)</f>
        <v>Europe</v>
      </c>
      <c r="BG236" t="str">
        <f>IF(buildings!BG236="","NULL",buildings!BG236)</f>
        <v>Dfb,Dfc</v>
      </c>
      <c r="BH236">
        <f>IF(buildings!BH236="","NULL",buildings!BH236)</f>
        <v>6896</v>
      </c>
      <c r="BI236" t="str">
        <f>IF(buildings!BI236="","NULL",buildings!BI236)</f>
        <v>NA</v>
      </c>
      <c r="BJ236">
        <f>IF(buildings!BJ236="","NULL",buildings!BJ236)</f>
        <v>4100.4502499999999</v>
      </c>
      <c r="BK236" t="str">
        <f>IF(buildings!BK236="","NULL",buildings!BK236)</f>
        <v>NA</v>
      </c>
      <c r="BL236">
        <f>IF(buildings!BL236="","NULL",buildings!BL236)</f>
        <v>71.175002500000005</v>
      </c>
      <c r="BM236">
        <f>IF(buildings!BM236="","NULL",buildings!BM236)</f>
        <v>410335</v>
      </c>
      <c r="BN236">
        <f>IF(buildings!BN236="","NULL",buildings!BN236)</f>
        <v>4572</v>
      </c>
      <c r="BO236" t="str">
        <f>IF(buildings!BO236="","NULL",buildings!BO236)</f>
        <v>NA</v>
      </c>
      <c r="BP236">
        <f>IF(buildings!BP236="","NULL",buildings!BP236)</f>
        <v>5156</v>
      </c>
      <c r="BQ236" t="str">
        <f>IF(buildings!BQ236="","NULL",buildings!BQ236)</f>
        <v>NA</v>
      </c>
      <c r="BR236">
        <f>IF(buildings!BR236="","NULL",buildings!BR236)</f>
        <v>0.65700000000000003</v>
      </c>
      <c r="BS236">
        <f>IF(buildings!BS236="","NULL",buildings!BS236)</f>
        <v>2118</v>
      </c>
      <c r="BT236">
        <f>IF(buildings!BT236="","NULL",buildings!BT236)</f>
        <v>3550</v>
      </c>
      <c r="BU236" t="str">
        <f>IF(buildings!BU236="","NULL",buildings!BU236)</f>
        <v>NULL</v>
      </c>
      <c r="BV236" t="str">
        <f>IF(buildings!BV236="","NULL",buildings!BV236)</f>
        <v>NULL</v>
      </c>
      <c r="BW236" t="str">
        <f>IF(buildings!BW236="","NULL",buildings!BW236)</f>
        <v>R32EU15</v>
      </c>
      <c r="BX236" t="str">
        <f>IF(buildings!BX236="","NULL",buildings!BX236)</f>
        <v>R5.2OECD</v>
      </c>
      <c r="BY236" t="str">
        <f>IF(buildings!BY236="","NULL",buildings!BY236)</f>
        <v>R_MFH_low</v>
      </c>
      <c r="BZ236" t="str">
        <f>IF(buildings!BZ236="","NULL",buildings!BZ236)</f>
        <v>T_unspecified</v>
      </c>
      <c r="CA236" t="str">
        <f>IF(buildings!CA236="","NULL",buildings!CA236)</f>
        <v>Standard</v>
      </c>
      <c r="CB236" t="str">
        <f>IF(buildings!CB236="","NULL",buildings!CB236)</f>
        <v>real-world single case study</v>
      </c>
      <c r="CC236" t="str">
        <f>IF(buildings!CC236="","NULL",buildings!CC236)</f>
        <v>RM</v>
      </c>
      <c r="CD236" t="str">
        <f>IF(buildings!CD236="","NULL",buildings!CD236)</f>
        <v>T</v>
      </c>
      <c r="CE236" t="str">
        <f>IF(buildings!CE236="","NULL",buildings!CE236)</f>
        <v>OECD_EU15</v>
      </c>
    </row>
    <row r="237" spans="1:83">
      <c r="A237">
        <f>IF(buildings!A237="","NA",buildings!A237)</f>
        <v>235</v>
      </c>
      <c r="B237" t="str">
        <f>IF(buildings!B237="","NA",buildings!B237)</f>
        <v>Sweden</v>
      </c>
      <c r="C237" t="str">
        <f>IF(buildings!C237="","NA",buildings!C237)</f>
        <v>NA</v>
      </c>
      <c r="D237">
        <f>IF(buildings!D237="","NA",buildings!D237)</f>
        <v>1900</v>
      </c>
      <c r="E237">
        <f>IF(buildings!E237="","NA",buildings!E237)</f>
        <v>1911</v>
      </c>
      <c r="F237">
        <f>IF(buildings!F237="","NA",buildings!F237)</f>
        <v>107</v>
      </c>
      <c r="G237" t="str">
        <f>IF(buildings!G237="","NA",buildings!G237)</f>
        <v>NA</v>
      </c>
      <c r="H237" t="str">
        <f>IF(buildings!H237="","NA",buildings!H237)</f>
        <v>NA</v>
      </c>
      <c r="I237" t="str">
        <f>IF(buildings!I237="","NA",buildings!I237)</f>
        <v>NA</v>
      </c>
      <c r="J237">
        <f>IF(buildings!J237="","NA",buildings!J237)</f>
        <v>137</v>
      </c>
      <c r="K237" t="str">
        <f>IF(buildings!K237="","NA",buildings!K237)</f>
        <v>NA</v>
      </c>
      <c r="L237" t="str">
        <f>IF(buildings!L237="","NA",buildings!L237)</f>
        <v>NA</v>
      </c>
      <c r="M237">
        <f>IF(buildings!M237="","NA",buildings!M237)</f>
        <v>172</v>
      </c>
      <c r="N237" t="str">
        <f>IF(buildings!N237="","NA",buildings!N237)</f>
        <v>NA</v>
      </c>
      <c r="O237">
        <f>IF(buildings!O237="","NA",buildings!O237)</f>
        <v>201</v>
      </c>
      <c r="P237">
        <f>IF(buildings!P237="","NA",buildings!P237)</f>
        <v>240</v>
      </c>
      <c r="Q237" t="str">
        <f>IF(buildings!Q237="","NA",buildings!Q237)</f>
        <v>NA</v>
      </c>
      <c r="R237" t="str">
        <f>IF(buildings!R237="","NA",buildings!R237)</f>
        <v>NA</v>
      </c>
      <c r="S237" t="str">
        <f>IF(buildings!S237="","NA",buildings!S237)</f>
        <v>NA</v>
      </c>
      <c r="T237" t="str">
        <f>IF(buildings!T237="","NA",buildings!T237)</f>
        <v>NA</v>
      </c>
      <c r="U237" t="str">
        <f>IF(buildings!U237="","NA",buildings!U237)</f>
        <v>NA</v>
      </c>
      <c r="V237" t="str">
        <f>IF(buildings!V237="","NA",buildings!V237)</f>
        <v>NA</v>
      </c>
      <c r="W237" t="str">
        <f>IF(buildings!W237="","NA",buildings!W237)</f>
        <v>NA</v>
      </c>
      <c r="X237" t="str">
        <f>IF(buildings!X237="","NA",buildings!X237)</f>
        <v>NA</v>
      </c>
      <c r="Y237" t="str">
        <f>IF(buildings!Y237="","NA",buildings!Y237)</f>
        <v>NA</v>
      </c>
      <c r="Z237" t="str">
        <f>IF(buildings!Z237="","NA",buildings!Z237)</f>
        <v>NA</v>
      </c>
      <c r="AA237" t="str">
        <f>IF(buildings!AA237="","NA",buildings!AA237)</f>
        <v>NA</v>
      </c>
      <c r="AB237">
        <f>IF(buildings!AB237="","NA",buildings!AB237)</f>
        <v>4</v>
      </c>
      <c r="AC237" t="str">
        <f>IF(buildings!AC237="","NA",buildings!AC237)</f>
        <v>NA</v>
      </c>
      <c r="AD237" t="str">
        <f>IF(buildings!AD237="","NA",buildings!AD237)</f>
        <v>NA</v>
      </c>
      <c r="AE237" t="str">
        <f>IF(buildings!AE237="","NA",buildings!AE237)</f>
        <v>NA</v>
      </c>
      <c r="AF237" t="str">
        <f>IF(buildings!AF237="","NA",buildings!AF237)</f>
        <v>NA</v>
      </c>
      <c r="AG237" t="str">
        <f>IF(buildings!AG237="","NA",buildings!AG237)</f>
        <v>NA</v>
      </c>
      <c r="AH237" t="str">
        <f>IF(buildings!AH237="","NA",buildings!AH237)</f>
        <v>NA</v>
      </c>
      <c r="AI237">
        <f>IF(buildings!AI237="","NA",buildings!AI237)</f>
        <v>0</v>
      </c>
      <c r="AJ237" t="str">
        <f>IF(buildings!AJ237="","NA",buildings!AJ237)</f>
        <v>NA</v>
      </c>
      <c r="AK237" t="str">
        <f>IF(buildings!AK237="","NA",buildings!AK237)</f>
        <v>NA</v>
      </c>
      <c r="AL237" t="str">
        <f>IF(buildings!AL237="","NA",buildings!AL237)</f>
        <v>MFH, Wooden-Brick</v>
      </c>
      <c r="AM237">
        <f>IF(buildings!AM237="","NA",buildings!AM237)</f>
        <v>3</v>
      </c>
      <c r="AN237" t="str">
        <f>IF(buildings!AN237="","NA",buildings!AN237)</f>
        <v>residential</v>
      </c>
      <c r="AO237" t="str">
        <f>IF(buildings!AO237="","NA",buildings!AO237)</f>
        <v>MFH</v>
      </c>
      <c r="AP237" t="str">
        <f>IF(buildings!AP237="","NA",buildings!AP237)</f>
        <v>NULL</v>
      </c>
      <c r="AQ237" t="str">
        <f>IF(buildings!AQ237="","NA",buildings!AQ237)</f>
        <v>NA</v>
      </c>
      <c r="AR237" t="str">
        <f>IF(buildings!AR237="","NA",buildings!AR237)</f>
        <v>gross</v>
      </c>
      <c r="AS237" t="str">
        <f>IF(buildings!AS237="","NA",buildings!AS237)</f>
        <v>Gontia, Paul; Nägeli, Claudio; Rosado, Leonardo; Kalmykova, Yuliya; Österbring, Magnus</v>
      </c>
      <c r="AT237">
        <f>IF(buildings!AT237="","NA",buildings!AT237)</f>
        <v>2018</v>
      </c>
      <c r="AU237" t="str">
        <f>IF(buildings!AU237="","NA",buildings!AU237)</f>
        <v>Material-intensity database of residential buildings: A case-study of Sweden in the international context</v>
      </c>
      <c r="AV237" t="str">
        <f>IF(buildings!AV237="","NA",buildings!AV237)</f>
        <v>Resources, Conservation and Recycling</v>
      </c>
      <c r="AW237" t="str">
        <f>IF(buildings!AW237="","NA",buildings!AW237)</f>
        <v>Copyright Elsevier</v>
      </c>
      <c r="AX237" t="str">
        <f>IF(buildings!AX237="","NA",buildings!AX237)</f>
        <v>10.1016/j.resconrec.2017.11.022</v>
      </c>
      <c r="AY237" t="str">
        <f>IF(buildings!AY237="","NA",buildings!AY237)</f>
        <v>https://doi.org/10.1016/j.resconrec.2017.11.022</v>
      </c>
      <c r="AZ237" t="str">
        <f>IF(buildings!AZ237="","NULL",buildings!AZ237)</f>
        <v>NULL</v>
      </c>
      <c r="BA237" t="str">
        <f>IF(buildings!BA237="","NULL",buildings!BA237)</f>
        <v>NULL</v>
      </c>
      <c r="BB237" t="str">
        <f>IF(buildings!BB237="","NULL",buildings!BB237)</f>
        <v>Brick is originally "Ceramics and Bricks". Minteral fill is sum of peat slag and reed.</v>
      </c>
      <c r="BC237" t="str">
        <f>IF(buildings!BC237="","NULL",buildings!BC237)</f>
        <v xml:space="preserve">Fig. 2. MICs for the 46 typical buildings: a) &amp; c). </v>
      </c>
      <c r="BD237" t="str">
        <f>IF(buildings!BD237="","NULL",buildings!BD237)</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7" t="str">
        <f>IF(buildings!BE237="","NULL",buildings!BE237)</f>
        <v>Heeren and Fishman</v>
      </c>
      <c r="BF237" t="str">
        <f>IF(buildings!BF237="","NULL",buildings!BF237)</f>
        <v>Europe</v>
      </c>
      <c r="BG237" t="str">
        <f>IF(buildings!BG237="","NULL",buildings!BG237)</f>
        <v>Dfb,Dfc</v>
      </c>
      <c r="BH237">
        <f>IF(buildings!BH237="","NULL",buildings!BH237)</f>
        <v>6896</v>
      </c>
      <c r="BI237" t="str">
        <f>IF(buildings!BI237="","NULL",buildings!BI237)</f>
        <v>NA</v>
      </c>
      <c r="BJ237">
        <f>IF(buildings!BJ237="","NULL",buildings!BJ237)</f>
        <v>4100.4502499999999</v>
      </c>
      <c r="BK237" t="str">
        <f>IF(buildings!BK237="","NULL",buildings!BK237)</f>
        <v>NA</v>
      </c>
      <c r="BL237">
        <f>IF(buildings!BL237="","NULL",buildings!BL237)</f>
        <v>71.175002500000005</v>
      </c>
      <c r="BM237">
        <f>IF(buildings!BM237="","NULL",buildings!BM237)</f>
        <v>410335</v>
      </c>
      <c r="BN237">
        <f>IF(buildings!BN237="","NULL",buildings!BN237)</f>
        <v>5117</v>
      </c>
      <c r="BO237" t="str">
        <f>IF(buildings!BO237="","NULL",buildings!BO237)</f>
        <v>NA</v>
      </c>
      <c r="BP237">
        <f>IF(buildings!BP237="","NULL",buildings!BP237)</f>
        <v>5542</v>
      </c>
      <c r="BQ237" t="str">
        <f>IF(buildings!BQ237="","NULL",buildings!BQ237)</f>
        <v>NA</v>
      </c>
      <c r="BR237">
        <f>IF(buildings!BR237="","NULL",buildings!BR237)</f>
        <v>0.65700000000000003</v>
      </c>
      <c r="BS237">
        <f>IF(buildings!BS237="","NULL",buildings!BS237)</f>
        <v>3438</v>
      </c>
      <c r="BT237">
        <f>IF(buildings!BT237="","NULL",buildings!BT237)</f>
        <v>4516</v>
      </c>
      <c r="BU237" t="str">
        <f>IF(buildings!BU237="","NULL",buildings!BU237)</f>
        <v>NULL</v>
      </c>
      <c r="BV237" t="str">
        <f>IF(buildings!BV237="","NULL",buildings!BV237)</f>
        <v>NULL</v>
      </c>
      <c r="BW237" t="str">
        <f>IF(buildings!BW237="","NULL",buildings!BW237)</f>
        <v>R32EU15</v>
      </c>
      <c r="BX237" t="str">
        <f>IF(buildings!BX237="","NULL",buildings!BX237)</f>
        <v>R5.2OECD</v>
      </c>
      <c r="BY237" t="str">
        <f>IF(buildings!BY237="","NULL",buildings!BY237)</f>
        <v>R_MFH_low</v>
      </c>
      <c r="BZ237" t="str">
        <f>IF(buildings!BZ237="","NULL",buildings!BZ237)</f>
        <v>T_unspecified</v>
      </c>
      <c r="CA237" t="str">
        <f>IF(buildings!CA237="","NULL",buildings!CA237)</f>
        <v>Standard</v>
      </c>
      <c r="CB237" t="str">
        <f>IF(buildings!CB237="","NULL",buildings!CB237)</f>
        <v>real-world single case study</v>
      </c>
      <c r="CC237" t="str">
        <f>IF(buildings!CC237="","NULL",buildings!CC237)</f>
        <v>RM</v>
      </c>
      <c r="CD237" t="str">
        <f>IF(buildings!CD237="","NULL",buildings!CD237)</f>
        <v>T</v>
      </c>
      <c r="CE237" t="str">
        <f>IF(buildings!CE237="","NULL",buildings!CE237)</f>
        <v>OECD_EU15</v>
      </c>
    </row>
    <row r="238" spans="1:83">
      <c r="A238">
        <f>IF(buildings!A238="","NA",buildings!A238)</f>
        <v>236</v>
      </c>
      <c r="B238" t="str">
        <f>IF(buildings!B238="","NA",buildings!B238)</f>
        <v>Sweden</v>
      </c>
      <c r="C238" t="str">
        <f>IF(buildings!C238="","NA",buildings!C238)</f>
        <v>NA</v>
      </c>
      <c r="D238">
        <f>IF(buildings!D238="","NA",buildings!D238)</f>
        <v>1920</v>
      </c>
      <c r="E238">
        <f>IF(buildings!E238="","NA",buildings!E238)</f>
        <v>1931</v>
      </c>
      <c r="F238">
        <f>IF(buildings!F238="","NA",buildings!F238)</f>
        <v>48</v>
      </c>
      <c r="G238" t="str">
        <f>IF(buildings!G238="","NA",buildings!G238)</f>
        <v>NA</v>
      </c>
      <c r="H238" t="str">
        <f>IF(buildings!H238="","NA",buildings!H238)</f>
        <v>NA</v>
      </c>
      <c r="I238" t="str">
        <f>IF(buildings!I238="","NA",buildings!I238)</f>
        <v>NA</v>
      </c>
      <c r="J238">
        <f>IF(buildings!J238="","NA",buildings!J238)</f>
        <v>149</v>
      </c>
      <c r="K238" t="str">
        <f>IF(buildings!K238="","NA",buildings!K238)</f>
        <v>NA</v>
      </c>
      <c r="L238" t="str">
        <f>IF(buildings!L238="","NA",buildings!L238)</f>
        <v>NA</v>
      </c>
      <c r="M238">
        <f>IF(buildings!M238="","NA",buildings!M238)</f>
        <v>306</v>
      </c>
      <c r="N238" t="str">
        <f>IF(buildings!N238="","NA",buildings!N238)</f>
        <v>NA</v>
      </c>
      <c r="O238">
        <f>IF(buildings!O238="","NA",buildings!O238)</f>
        <v>52</v>
      </c>
      <c r="P238">
        <f>IF(buildings!P238="","NA",buildings!P238)</f>
        <v>269</v>
      </c>
      <c r="Q238" t="str">
        <f>IF(buildings!Q238="","NA",buildings!Q238)</f>
        <v>NA</v>
      </c>
      <c r="R238" t="str">
        <f>IF(buildings!R238="","NA",buildings!R238)</f>
        <v>NA</v>
      </c>
      <c r="S238" t="str">
        <f>IF(buildings!S238="","NA",buildings!S238)</f>
        <v>NA</v>
      </c>
      <c r="T238" t="str">
        <f>IF(buildings!T238="","NA",buildings!T238)</f>
        <v>NA</v>
      </c>
      <c r="U238" t="str">
        <f>IF(buildings!U238="","NA",buildings!U238)</f>
        <v>NA</v>
      </c>
      <c r="V238">
        <f>IF(buildings!V238="","NA",buildings!V238)</f>
        <v>6</v>
      </c>
      <c r="W238" t="str">
        <f>IF(buildings!W238="","NA",buildings!W238)</f>
        <v>NA</v>
      </c>
      <c r="X238" t="str">
        <f>IF(buildings!X238="","NA",buildings!X238)</f>
        <v>NA</v>
      </c>
      <c r="Y238" t="str">
        <f>IF(buildings!Y238="","NA",buildings!Y238)</f>
        <v>NA</v>
      </c>
      <c r="Z238" t="str">
        <f>IF(buildings!Z238="","NA",buildings!Z238)</f>
        <v>NA</v>
      </c>
      <c r="AA238" t="str">
        <f>IF(buildings!AA238="","NA",buildings!AA238)</f>
        <v>NA</v>
      </c>
      <c r="AB238">
        <f>IF(buildings!AB238="","NA",buildings!AB238)</f>
        <v>4</v>
      </c>
      <c r="AC238" t="str">
        <f>IF(buildings!AC238="","NA",buildings!AC238)</f>
        <v>NA</v>
      </c>
      <c r="AD238" t="str">
        <f>IF(buildings!AD238="","NA",buildings!AD238)</f>
        <v>NA</v>
      </c>
      <c r="AE238" t="str">
        <f>IF(buildings!AE238="","NA",buildings!AE238)</f>
        <v>NA</v>
      </c>
      <c r="AF238" t="str">
        <f>IF(buildings!AF238="","NA",buildings!AF238)</f>
        <v>NA</v>
      </c>
      <c r="AG238" t="str">
        <f>IF(buildings!AG238="","NA",buildings!AG238)</f>
        <v>NA</v>
      </c>
      <c r="AH238" t="str">
        <f>IF(buildings!AH238="","NA",buildings!AH238)</f>
        <v>NA</v>
      </c>
      <c r="AI238">
        <f>IF(buildings!AI238="","NA",buildings!AI238)</f>
        <v>0</v>
      </c>
      <c r="AJ238" t="str">
        <f>IF(buildings!AJ238="","NA",buildings!AJ238)</f>
        <v>NA</v>
      </c>
      <c r="AK238" t="str">
        <f>IF(buildings!AK238="","NA",buildings!AK238)</f>
        <v>NA</v>
      </c>
      <c r="AL238" t="str">
        <f>IF(buildings!AL238="","NA",buildings!AL238)</f>
        <v>MFH, Wooden-Brick</v>
      </c>
      <c r="AM238">
        <f>IF(buildings!AM238="","NA",buildings!AM238)</f>
        <v>4</v>
      </c>
      <c r="AN238" t="str">
        <f>IF(buildings!AN238="","NA",buildings!AN238)</f>
        <v>residential</v>
      </c>
      <c r="AO238" t="str">
        <f>IF(buildings!AO238="","NA",buildings!AO238)</f>
        <v>MFH</v>
      </c>
      <c r="AP238" t="str">
        <f>IF(buildings!AP238="","NA",buildings!AP238)</f>
        <v>NULL</v>
      </c>
      <c r="AQ238" t="str">
        <f>IF(buildings!AQ238="","NA",buildings!AQ238)</f>
        <v>NA</v>
      </c>
      <c r="AR238" t="str">
        <f>IF(buildings!AR238="","NA",buildings!AR238)</f>
        <v>gross</v>
      </c>
      <c r="AS238" t="str">
        <f>IF(buildings!AS238="","NA",buildings!AS238)</f>
        <v>Gontia, Paul; Nägeli, Claudio; Rosado, Leonardo; Kalmykova, Yuliya; Österbring, Magnus</v>
      </c>
      <c r="AT238">
        <f>IF(buildings!AT238="","NA",buildings!AT238)</f>
        <v>2018</v>
      </c>
      <c r="AU238" t="str">
        <f>IF(buildings!AU238="","NA",buildings!AU238)</f>
        <v>Material-intensity database of residential buildings: A case-study of Sweden in the international context</v>
      </c>
      <c r="AV238" t="str">
        <f>IF(buildings!AV238="","NA",buildings!AV238)</f>
        <v>Resources, Conservation and Recycling</v>
      </c>
      <c r="AW238" t="str">
        <f>IF(buildings!AW238="","NA",buildings!AW238)</f>
        <v>Copyright Elsevier</v>
      </c>
      <c r="AX238" t="str">
        <f>IF(buildings!AX238="","NA",buildings!AX238)</f>
        <v>10.1016/j.resconrec.2017.11.022</v>
      </c>
      <c r="AY238" t="str">
        <f>IF(buildings!AY238="","NA",buildings!AY238)</f>
        <v>https://doi.org/10.1016/j.resconrec.2017.11.022</v>
      </c>
      <c r="AZ238" t="str">
        <f>IF(buildings!AZ238="","NULL",buildings!AZ238)</f>
        <v>NULL</v>
      </c>
      <c r="BA238" t="str">
        <f>IF(buildings!BA238="","NULL",buildings!BA238)</f>
        <v>NULL</v>
      </c>
      <c r="BB238" t="str">
        <f>IF(buildings!BB238="","NULL",buildings!BB238)</f>
        <v>Brick is originally "Ceramics and Bricks". Minteral fill is sum of peat slag and reed.</v>
      </c>
      <c r="BC238" t="str">
        <f>IF(buildings!BC238="","NULL",buildings!BC238)</f>
        <v xml:space="preserve">Fig. 2. MICs for the 46 typical buildings: a) &amp; c). </v>
      </c>
      <c r="BD238" t="str">
        <f>IF(buildings!BD238="","NULL",buildings!BD238)</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8" t="str">
        <f>IF(buildings!BE238="","NULL",buildings!BE238)</f>
        <v>Heeren and Fishman</v>
      </c>
      <c r="BF238" t="str">
        <f>IF(buildings!BF238="","NULL",buildings!BF238)</f>
        <v>Europe</v>
      </c>
      <c r="BG238" t="str">
        <f>IF(buildings!BG238="","NULL",buildings!BG238)</f>
        <v>Dfb,Dfc</v>
      </c>
      <c r="BH238">
        <f>IF(buildings!BH238="","NULL",buildings!BH238)</f>
        <v>6896</v>
      </c>
      <c r="BI238" t="str">
        <f>IF(buildings!BI238="","NULL",buildings!BI238)</f>
        <v>NA</v>
      </c>
      <c r="BJ238">
        <f>IF(buildings!BJ238="","NULL",buildings!BJ238)</f>
        <v>4100.4502499999999</v>
      </c>
      <c r="BK238" t="str">
        <f>IF(buildings!BK238="","NULL",buildings!BK238)</f>
        <v>NA</v>
      </c>
      <c r="BL238">
        <f>IF(buildings!BL238="","NULL",buildings!BL238)</f>
        <v>71.175002500000005</v>
      </c>
      <c r="BM238">
        <f>IF(buildings!BM238="","NULL",buildings!BM238)</f>
        <v>410335</v>
      </c>
      <c r="BN238">
        <f>IF(buildings!BN238="","NULL",buildings!BN238)</f>
        <v>5876</v>
      </c>
      <c r="BO238" t="str">
        <f>IF(buildings!BO238="","NULL",buildings!BO238)</f>
        <v>NA</v>
      </c>
      <c r="BP238">
        <f>IF(buildings!BP238="","NULL",buildings!BP238)</f>
        <v>6152</v>
      </c>
      <c r="BQ238" t="str">
        <f>IF(buildings!BQ238="","NULL",buildings!BQ238)</f>
        <v>NA</v>
      </c>
      <c r="BR238">
        <f>IF(buildings!BR238="","NULL",buildings!BR238)</f>
        <v>0.65700000000000003</v>
      </c>
      <c r="BS238">
        <f>IF(buildings!BS238="","NULL",buildings!BS238)</f>
        <v>4474</v>
      </c>
      <c r="BT238">
        <f>IF(buildings!BT238="","NULL",buildings!BT238)</f>
        <v>5168</v>
      </c>
      <c r="BU238" t="str">
        <f>IF(buildings!BU238="","NULL",buildings!BU238)</f>
        <v>NULL</v>
      </c>
      <c r="BV238" t="str">
        <f>IF(buildings!BV238="","NULL",buildings!BV238)</f>
        <v>NULL</v>
      </c>
      <c r="BW238" t="str">
        <f>IF(buildings!BW238="","NULL",buildings!BW238)</f>
        <v>R32EU15</v>
      </c>
      <c r="BX238" t="str">
        <f>IF(buildings!BX238="","NULL",buildings!BX238)</f>
        <v>R5.2OECD</v>
      </c>
      <c r="BY238" t="str">
        <f>IF(buildings!BY238="","NULL",buildings!BY238)</f>
        <v>R_MFH_low</v>
      </c>
      <c r="BZ238" t="str">
        <f>IF(buildings!BZ238="","NULL",buildings!BZ238)</f>
        <v>T_unspecified</v>
      </c>
      <c r="CA238" t="str">
        <f>IF(buildings!CA238="","NULL",buildings!CA238)</f>
        <v>Standard</v>
      </c>
      <c r="CB238" t="str">
        <f>IF(buildings!CB238="","NULL",buildings!CB238)</f>
        <v>real-world single case study</v>
      </c>
      <c r="CC238" t="str">
        <f>IF(buildings!CC238="","NULL",buildings!CC238)</f>
        <v>RM</v>
      </c>
      <c r="CD238" t="str">
        <f>IF(buildings!CD238="","NULL",buildings!CD238)</f>
        <v>T</v>
      </c>
      <c r="CE238" t="str">
        <f>IF(buildings!CE238="","NULL",buildings!CE238)</f>
        <v>OECD_EU15</v>
      </c>
    </row>
    <row r="239" spans="1:83">
      <c r="A239">
        <f>IF(buildings!A239="","NA",buildings!A239)</f>
        <v>237</v>
      </c>
      <c r="B239" t="str">
        <f>IF(buildings!B239="","NA",buildings!B239)</f>
        <v>Sweden</v>
      </c>
      <c r="C239" t="str">
        <f>IF(buildings!C239="","NA",buildings!C239)</f>
        <v>NA</v>
      </c>
      <c r="D239">
        <f>IF(buildings!D239="","NA",buildings!D239)</f>
        <v>1880</v>
      </c>
      <c r="E239">
        <f>IF(buildings!E239="","NA",buildings!E239)</f>
        <v>1891</v>
      </c>
      <c r="F239">
        <f>IF(buildings!F239="","NA",buildings!F239)</f>
        <v>6</v>
      </c>
      <c r="G239" t="str">
        <f>IF(buildings!G239="","NA",buildings!G239)</f>
        <v>NA</v>
      </c>
      <c r="H239" t="str">
        <f>IF(buildings!H239="","NA",buildings!H239)</f>
        <v>NA</v>
      </c>
      <c r="I239" t="str">
        <f>IF(buildings!I239="","NA",buildings!I239)</f>
        <v>NA</v>
      </c>
      <c r="J239">
        <f>IF(buildings!J239="","NA",buildings!J239)</f>
        <v>76</v>
      </c>
      <c r="K239" t="str">
        <f>IF(buildings!K239="","NA",buildings!K239)</f>
        <v>NA</v>
      </c>
      <c r="L239" t="str">
        <f>IF(buildings!L239="","NA",buildings!L239)</f>
        <v>NA</v>
      </c>
      <c r="M239">
        <f>IF(buildings!M239="","NA",buildings!M239)</f>
        <v>17</v>
      </c>
      <c r="N239" t="str">
        <f>IF(buildings!N239="","NA",buildings!N239)</f>
        <v>NA</v>
      </c>
      <c r="O239">
        <f>IF(buildings!O239="","NA",buildings!O239)</f>
        <v>434</v>
      </c>
      <c r="P239">
        <f>IF(buildings!P239="","NA",buildings!P239)</f>
        <v>912</v>
      </c>
      <c r="Q239" t="str">
        <f>IF(buildings!Q239="","NA",buildings!Q239)</f>
        <v>NA</v>
      </c>
      <c r="R239" t="str">
        <f>IF(buildings!R239="","NA",buildings!R239)</f>
        <v>NA</v>
      </c>
      <c r="S239" t="str">
        <f>IF(buildings!S239="","NA",buildings!S239)</f>
        <v>NA</v>
      </c>
      <c r="T239" t="str">
        <f>IF(buildings!T239="","NA",buildings!T239)</f>
        <v>NA</v>
      </c>
      <c r="U239" t="str">
        <f>IF(buildings!U239="","NA",buildings!U239)</f>
        <v>NA</v>
      </c>
      <c r="V239" t="str">
        <f>IF(buildings!V239="","NA",buildings!V239)</f>
        <v>NA</v>
      </c>
      <c r="W239" t="str">
        <f>IF(buildings!W239="","NA",buildings!W239)</f>
        <v>NA</v>
      </c>
      <c r="X239" t="str">
        <f>IF(buildings!X239="","NA",buildings!X239)</f>
        <v>NA</v>
      </c>
      <c r="Y239" t="str">
        <f>IF(buildings!Y239="","NA",buildings!Y239)</f>
        <v>NA</v>
      </c>
      <c r="Z239" t="str">
        <f>IF(buildings!Z239="","NA",buildings!Z239)</f>
        <v>NA</v>
      </c>
      <c r="AA239" t="str">
        <f>IF(buildings!AA239="","NA",buildings!AA239)</f>
        <v>NA</v>
      </c>
      <c r="AB239">
        <f>IF(buildings!AB239="","NA",buildings!AB239)</f>
        <v>3</v>
      </c>
      <c r="AC239" t="str">
        <f>IF(buildings!AC239="","NA",buildings!AC239)</f>
        <v>NA</v>
      </c>
      <c r="AD239" t="str">
        <f>IF(buildings!AD239="","NA",buildings!AD239)</f>
        <v>NA</v>
      </c>
      <c r="AE239" t="str">
        <f>IF(buildings!AE239="","NA",buildings!AE239)</f>
        <v>NA</v>
      </c>
      <c r="AF239" t="str">
        <f>IF(buildings!AF239="","NA",buildings!AF239)</f>
        <v>NA</v>
      </c>
      <c r="AG239" t="str">
        <f>IF(buildings!AG239="","NA",buildings!AG239)</f>
        <v>NA</v>
      </c>
      <c r="AH239" t="str">
        <f>IF(buildings!AH239="","NA",buildings!AH239)</f>
        <v>NA</v>
      </c>
      <c r="AI239">
        <f>IF(buildings!AI239="","NA",buildings!AI239)</f>
        <v>0</v>
      </c>
      <c r="AJ239" t="str">
        <f>IF(buildings!AJ239="","NA",buildings!AJ239)</f>
        <v>NA</v>
      </c>
      <c r="AK239" t="str">
        <f>IF(buildings!AK239="","NA",buildings!AK239)</f>
        <v>NA</v>
      </c>
      <c r="AL239" t="str">
        <f>IF(buildings!AL239="","NA",buildings!AL239)</f>
        <v>MFH, Brick</v>
      </c>
      <c r="AM239">
        <f>IF(buildings!AM239="","NA",buildings!AM239)</f>
        <v>4</v>
      </c>
      <c r="AN239" t="str">
        <f>IF(buildings!AN239="","NA",buildings!AN239)</f>
        <v>residential</v>
      </c>
      <c r="AO239" t="str">
        <f>IF(buildings!AO239="","NA",buildings!AO239)</f>
        <v>MFH</v>
      </c>
      <c r="AP239" t="str">
        <f>IF(buildings!AP239="","NA",buildings!AP239)</f>
        <v>NULL</v>
      </c>
      <c r="AQ239" t="str">
        <f>IF(buildings!AQ239="","NA",buildings!AQ239)</f>
        <v>NA</v>
      </c>
      <c r="AR239" t="str">
        <f>IF(buildings!AR239="","NA",buildings!AR239)</f>
        <v>gross</v>
      </c>
      <c r="AS239" t="str">
        <f>IF(buildings!AS239="","NA",buildings!AS239)</f>
        <v>Gontia, Paul; Nägeli, Claudio; Rosado, Leonardo; Kalmykova, Yuliya; Österbring, Magnus</v>
      </c>
      <c r="AT239">
        <f>IF(buildings!AT239="","NA",buildings!AT239)</f>
        <v>2018</v>
      </c>
      <c r="AU239" t="str">
        <f>IF(buildings!AU239="","NA",buildings!AU239)</f>
        <v>Material-intensity database of residential buildings: A case-study of Sweden in the international context</v>
      </c>
      <c r="AV239" t="str">
        <f>IF(buildings!AV239="","NA",buildings!AV239)</f>
        <v>Resources, Conservation and Recycling</v>
      </c>
      <c r="AW239" t="str">
        <f>IF(buildings!AW239="","NA",buildings!AW239)</f>
        <v>Copyright Elsevier</v>
      </c>
      <c r="AX239" t="str">
        <f>IF(buildings!AX239="","NA",buildings!AX239)</f>
        <v>10.1016/j.resconrec.2017.11.022</v>
      </c>
      <c r="AY239" t="str">
        <f>IF(buildings!AY239="","NA",buildings!AY239)</f>
        <v>https://doi.org/10.1016/j.resconrec.2017.11.022</v>
      </c>
      <c r="AZ239" t="str">
        <f>IF(buildings!AZ239="","NULL",buildings!AZ239)</f>
        <v>NULL</v>
      </c>
      <c r="BA239" t="str">
        <f>IF(buildings!BA239="","NULL",buildings!BA239)</f>
        <v>NULL</v>
      </c>
      <c r="BB239" t="str">
        <f>IF(buildings!BB239="","NULL",buildings!BB239)</f>
        <v>Brick is originally "Ceramics and Bricks". Minteral fill is sum of peat slag and reed.</v>
      </c>
      <c r="BC239" t="str">
        <f>IF(buildings!BC239="","NULL",buildings!BC239)</f>
        <v xml:space="preserve">Fig. 2. MICs for the 46 typical buildings: a) &amp; c). </v>
      </c>
      <c r="BD239" t="str">
        <f>IF(buildings!BD239="","NULL",buildings!BD239)</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39" t="str">
        <f>IF(buildings!BE239="","NULL",buildings!BE239)</f>
        <v>Heeren and Fishman</v>
      </c>
      <c r="BF239" t="str">
        <f>IF(buildings!BF239="","NULL",buildings!BF239)</f>
        <v>Europe</v>
      </c>
      <c r="BG239" t="str">
        <f>IF(buildings!BG239="","NULL",buildings!BG239)</f>
        <v>Dfb,Dfc</v>
      </c>
      <c r="BH239">
        <f>IF(buildings!BH239="","NULL",buildings!BH239)</f>
        <v>6896</v>
      </c>
      <c r="BI239" t="str">
        <f>IF(buildings!BI239="","NULL",buildings!BI239)</f>
        <v>NA</v>
      </c>
      <c r="BJ239">
        <f>IF(buildings!BJ239="","NULL",buildings!BJ239)</f>
        <v>4100.4502499999999</v>
      </c>
      <c r="BK239" t="str">
        <f>IF(buildings!BK239="","NULL",buildings!BK239)</f>
        <v>NA</v>
      </c>
      <c r="BL239">
        <f>IF(buildings!BL239="","NULL",buildings!BL239)</f>
        <v>71.175002500000005</v>
      </c>
      <c r="BM239">
        <f>IF(buildings!BM239="","NULL",buildings!BM239)</f>
        <v>410335</v>
      </c>
      <c r="BN239">
        <f>IF(buildings!BN239="","NULL",buildings!BN239)</f>
        <v>4572</v>
      </c>
      <c r="BO239" t="str">
        <f>IF(buildings!BO239="","NULL",buildings!BO239)</f>
        <v>NA</v>
      </c>
      <c r="BP239">
        <f>IF(buildings!BP239="","NULL",buildings!BP239)</f>
        <v>4794</v>
      </c>
      <c r="BQ239" t="str">
        <f>IF(buildings!BQ239="","NULL",buildings!BQ239)</f>
        <v>NA</v>
      </c>
      <c r="BR239">
        <f>IF(buildings!BR239="","NULL",buildings!BR239)</f>
        <v>0.65700000000000003</v>
      </c>
      <c r="BS239">
        <f>IF(buildings!BS239="","NULL",buildings!BS239)</f>
        <v>2118</v>
      </c>
      <c r="BT239">
        <f>IF(buildings!BT239="","NULL",buildings!BT239)</f>
        <v>2676</v>
      </c>
      <c r="BU239" t="str">
        <f>IF(buildings!BU239="","NULL",buildings!BU239)</f>
        <v>NULL</v>
      </c>
      <c r="BV239" t="str">
        <f>IF(buildings!BV239="","NULL",buildings!BV239)</f>
        <v>NULL</v>
      </c>
      <c r="BW239" t="str">
        <f>IF(buildings!BW239="","NULL",buildings!BW239)</f>
        <v>R32EU15</v>
      </c>
      <c r="BX239" t="str">
        <f>IF(buildings!BX239="","NULL",buildings!BX239)</f>
        <v>R5.2OECD</v>
      </c>
      <c r="BY239" t="str">
        <f>IF(buildings!BY239="","NULL",buildings!BY239)</f>
        <v>R_MFH_low</v>
      </c>
      <c r="BZ239" t="str">
        <f>IF(buildings!BZ239="","NULL",buildings!BZ239)</f>
        <v>M_brick</v>
      </c>
      <c r="CA239" t="str">
        <f>IF(buildings!CA239="","NULL",buildings!CA239)</f>
        <v>Standard</v>
      </c>
      <c r="CB239" t="str">
        <f>IF(buildings!CB239="","NULL",buildings!CB239)</f>
        <v>real-world single case study</v>
      </c>
      <c r="CC239" t="str">
        <f>IF(buildings!CC239="","NULL",buildings!CC239)</f>
        <v>RM</v>
      </c>
      <c r="CD239" t="str">
        <f>IF(buildings!CD239="","NULL",buildings!CD239)</f>
        <v>M</v>
      </c>
      <c r="CE239" t="str">
        <f>IF(buildings!CE239="","NULL",buildings!CE239)</f>
        <v>OECD_EU15</v>
      </c>
    </row>
    <row r="240" spans="1:83">
      <c r="A240">
        <f>IF(buildings!A240="","NA",buildings!A240)</f>
        <v>238</v>
      </c>
      <c r="B240" t="str">
        <f>IF(buildings!B240="","NA",buildings!B240)</f>
        <v>Sweden</v>
      </c>
      <c r="C240" t="str">
        <f>IF(buildings!C240="","NA",buildings!C240)</f>
        <v>NA</v>
      </c>
      <c r="D240">
        <f>IF(buildings!D240="","NA",buildings!D240)</f>
        <v>1890</v>
      </c>
      <c r="E240">
        <f>IF(buildings!E240="","NA",buildings!E240)</f>
        <v>1911</v>
      </c>
      <c r="F240">
        <f>IF(buildings!F240="","NA",buildings!F240)</f>
        <v>0</v>
      </c>
      <c r="G240" t="str">
        <f>IF(buildings!G240="","NA",buildings!G240)</f>
        <v>NA</v>
      </c>
      <c r="H240" t="str">
        <f>IF(buildings!H240="","NA",buildings!H240)</f>
        <v>NA</v>
      </c>
      <c r="I240" t="str">
        <f>IF(buildings!I240="","NA",buildings!I240)</f>
        <v>NA</v>
      </c>
      <c r="J240">
        <f>IF(buildings!J240="","NA",buildings!J240)</f>
        <v>79</v>
      </c>
      <c r="K240" t="str">
        <f>IF(buildings!K240="","NA",buildings!K240)</f>
        <v>NA</v>
      </c>
      <c r="L240" t="str">
        <f>IF(buildings!L240="","NA",buildings!L240)</f>
        <v>NA</v>
      </c>
      <c r="M240">
        <f>IF(buildings!M240="","NA",buildings!M240)</f>
        <v>17</v>
      </c>
      <c r="N240" t="str">
        <f>IF(buildings!N240="","NA",buildings!N240)</f>
        <v>NA</v>
      </c>
      <c r="O240">
        <f>IF(buildings!O240="","NA",buildings!O240)</f>
        <v>108</v>
      </c>
      <c r="P240">
        <f>IF(buildings!P240="","NA",buildings!P240)</f>
        <v>1114</v>
      </c>
      <c r="Q240" t="str">
        <f>IF(buildings!Q240="","NA",buildings!Q240)</f>
        <v>NA</v>
      </c>
      <c r="R240" t="str">
        <f>IF(buildings!R240="","NA",buildings!R240)</f>
        <v>NA</v>
      </c>
      <c r="S240" t="str">
        <f>IF(buildings!S240="","NA",buildings!S240)</f>
        <v>NA</v>
      </c>
      <c r="T240" t="str">
        <f>IF(buildings!T240="","NA",buildings!T240)</f>
        <v>NA</v>
      </c>
      <c r="U240" t="str">
        <f>IF(buildings!U240="","NA",buildings!U240)</f>
        <v>NA</v>
      </c>
      <c r="V240" t="str">
        <f>IF(buildings!V240="","NA",buildings!V240)</f>
        <v>NA</v>
      </c>
      <c r="W240" t="str">
        <f>IF(buildings!W240="","NA",buildings!W240)</f>
        <v>NA</v>
      </c>
      <c r="X240" t="str">
        <f>IF(buildings!X240="","NA",buildings!X240)</f>
        <v>NA</v>
      </c>
      <c r="Y240" t="str">
        <f>IF(buildings!Y240="","NA",buildings!Y240)</f>
        <v>NA</v>
      </c>
      <c r="Z240" t="str">
        <f>IF(buildings!Z240="","NA",buildings!Z240)</f>
        <v>NA</v>
      </c>
      <c r="AA240" t="str">
        <f>IF(buildings!AA240="","NA",buildings!AA240)</f>
        <v>NA</v>
      </c>
      <c r="AB240">
        <f>IF(buildings!AB240="","NA",buildings!AB240)</f>
        <v>5</v>
      </c>
      <c r="AC240" t="str">
        <f>IF(buildings!AC240="","NA",buildings!AC240)</f>
        <v>NA</v>
      </c>
      <c r="AD240" t="str">
        <f>IF(buildings!AD240="","NA",buildings!AD240)</f>
        <v>NA</v>
      </c>
      <c r="AE240" t="str">
        <f>IF(buildings!AE240="","NA",buildings!AE240)</f>
        <v>NA</v>
      </c>
      <c r="AF240" t="str">
        <f>IF(buildings!AF240="","NA",buildings!AF240)</f>
        <v>NA</v>
      </c>
      <c r="AG240" t="str">
        <f>IF(buildings!AG240="","NA",buildings!AG240)</f>
        <v>NA</v>
      </c>
      <c r="AH240" t="str">
        <f>IF(buildings!AH240="","NA",buildings!AH240)</f>
        <v>NA</v>
      </c>
      <c r="AI240">
        <f>IF(buildings!AI240="","NA",buildings!AI240)</f>
        <v>0</v>
      </c>
      <c r="AJ240" t="str">
        <f>IF(buildings!AJ240="","NA",buildings!AJ240)</f>
        <v>NA</v>
      </c>
      <c r="AK240" t="str">
        <f>IF(buildings!AK240="","NA",buildings!AK240)</f>
        <v>NA</v>
      </c>
      <c r="AL240" t="str">
        <f>IF(buildings!AL240="","NA",buildings!AL240)</f>
        <v>MFH, Brick</v>
      </c>
      <c r="AM240">
        <f>IF(buildings!AM240="","NA",buildings!AM240)</f>
        <v>5</v>
      </c>
      <c r="AN240" t="str">
        <f>IF(buildings!AN240="","NA",buildings!AN240)</f>
        <v>residential</v>
      </c>
      <c r="AO240" t="str">
        <f>IF(buildings!AO240="","NA",buildings!AO240)</f>
        <v>MFH</v>
      </c>
      <c r="AP240" t="str">
        <f>IF(buildings!AP240="","NA",buildings!AP240)</f>
        <v>NULL</v>
      </c>
      <c r="AQ240" t="str">
        <f>IF(buildings!AQ240="","NA",buildings!AQ240)</f>
        <v>NA</v>
      </c>
      <c r="AR240" t="str">
        <f>IF(buildings!AR240="","NA",buildings!AR240)</f>
        <v>gross</v>
      </c>
      <c r="AS240" t="str">
        <f>IF(buildings!AS240="","NA",buildings!AS240)</f>
        <v>Gontia, Paul; Nägeli, Claudio; Rosado, Leonardo; Kalmykova, Yuliya; Österbring, Magnus</v>
      </c>
      <c r="AT240">
        <f>IF(buildings!AT240="","NA",buildings!AT240)</f>
        <v>2018</v>
      </c>
      <c r="AU240" t="str">
        <f>IF(buildings!AU240="","NA",buildings!AU240)</f>
        <v>Material-intensity database of residential buildings: A case-study of Sweden in the international context</v>
      </c>
      <c r="AV240" t="str">
        <f>IF(buildings!AV240="","NA",buildings!AV240)</f>
        <v>Resources, Conservation and Recycling</v>
      </c>
      <c r="AW240" t="str">
        <f>IF(buildings!AW240="","NA",buildings!AW240)</f>
        <v>Copyright Elsevier</v>
      </c>
      <c r="AX240" t="str">
        <f>IF(buildings!AX240="","NA",buildings!AX240)</f>
        <v>10.1016/j.resconrec.2017.11.022</v>
      </c>
      <c r="AY240" t="str">
        <f>IF(buildings!AY240="","NA",buildings!AY240)</f>
        <v>https://doi.org/10.1016/j.resconrec.2017.11.022</v>
      </c>
      <c r="AZ240" t="str">
        <f>IF(buildings!AZ240="","NULL",buildings!AZ240)</f>
        <v>NULL</v>
      </c>
      <c r="BA240" t="str">
        <f>IF(buildings!BA240="","NULL",buildings!BA240)</f>
        <v>NULL</v>
      </c>
      <c r="BB240" t="str">
        <f>IF(buildings!BB240="","NULL",buildings!BB240)</f>
        <v>Brick is originally "Ceramics and Bricks". Minteral fill is sum of peat slag and reed.</v>
      </c>
      <c r="BC240" t="str">
        <f>IF(buildings!BC240="","NULL",buildings!BC240)</f>
        <v xml:space="preserve">Fig. 2. MICs for the 46 typical buildings: a) &amp; c). </v>
      </c>
      <c r="BD240" t="str">
        <f>IF(buildings!BD240="","NULL",buildings!BD240)</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0" t="str">
        <f>IF(buildings!BE240="","NULL",buildings!BE240)</f>
        <v>Heeren and Fishman</v>
      </c>
      <c r="BF240" t="str">
        <f>IF(buildings!BF240="","NULL",buildings!BF240)</f>
        <v>Europe</v>
      </c>
      <c r="BG240" t="str">
        <f>IF(buildings!BG240="","NULL",buildings!BG240)</f>
        <v>Dfb,Dfc</v>
      </c>
      <c r="BH240">
        <f>IF(buildings!BH240="","NULL",buildings!BH240)</f>
        <v>6896</v>
      </c>
      <c r="BI240" t="str">
        <f>IF(buildings!BI240="","NULL",buildings!BI240)</f>
        <v>NA</v>
      </c>
      <c r="BJ240">
        <f>IF(buildings!BJ240="","NULL",buildings!BJ240)</f>
        <v>4100.4502499999999</v>
      </c>
      <c r="BK240" t="str">
        <f>IF(buildings!BK240="","NULL",buildings!BK240)</f>
        <v>NA</v>
      </c>
      <c r="BL240">
        <f>IF(buildings!BL240="","NULL",buildings!BL240)</f>
        <v>71.175002500000005</v>
      </c>
      <c r="BM240">
        <f>IF(buildings!BM240="","NULL",buildings!BM240)</f>
        <v>410335</v>
      </c>
      <c r="BN240">
        <f>IF(buildings!BN240="","NULL",buildings!BN240)</f>
        <v>4780</v>
      </c>
      <c r="BO240" t="str">
        <f>IF(buildings!BO240="","NULL",buildings!BO240)</f>
        <v>NA</v>
      </c>
      <c r="BP240">
        <f>IF(buildings!BP240="","NULL",buildings!BP240)</f>
        <v>5542</v>
      </c>
      <c r="BQ240" t="str">
        <f>IF(buildings!BQ240="","NULL",buildings!BQ240)</f>
        <v>NA</v>
      </c>
      <c r="BR240">
        <f>IF(buildings!BR240="","NULL",buildings!BR240)</f>
        <v>0.65700000000000003</v>
      </c>
      <c r="BS240">
        <f>IF(buildings!BS240="","NULL",buildings!BS240)</f>
        <v>2520</v>
      </c>
      <c r="BT240">
        <f>IF(buildings!BT240="","NULL",buildings!BT240)</f>
        <v>4516</v>
      </c>
      <c r="BU240" t="str">
        <f>IF(buildings!BU240="","NULL",buildings!BU240)</f>
        <v>NULL</v>
      </c>
      <c r="BV240" t="str">
        <f>IF(buildings!BV240="","NULL",buildings!BV240)</f>
        <v>NULL</v>
      </c>
      <c r="BW240" t="str">
        <f>IF(buildings!BW240="","NULL",buildings!BW240)</f>
        <v>R32EU15</v>
      </c>
      <c r="BX240" t="str">
        <f>IF(buildings!BX240="","NULL",buildings!BX240)</f>
        <v>R5.2OECD</v>
      </c>
      <c r="BY240" t="str">
        <f>IF(buildings!BY240="","NULL",buildings!BY240)</f>
        <v>R_MFH_high</v>
      </c>
      <c r="BZ240" t="str">
        <f>IF(buildings!BZ240="","NULL",buildings!BZ240)</f>
        <v>M_brick</v>
      </c>
      <c r="CA240" t="str">
        <f>IF(buildings!CA240="","NULL",buildings!CA240)</f>
        <v>Standard</v>
      </c>
      <c r="CB240" t="str">
        <f>IF(buildings!CB240="","NULL",buildings!CB240)</f>
        <v>real-world single case study</v>
      </c>
      <c r="CC240" t="str">
        <f>IF(buildings!CC240="","NULL",buildings!CC240)</f>
        <v>RM</v>
      </c>
      <c r="CD240" t="str">
        <f>IF(buildings!CD240="","NULL",buildings!CD240)</f>
        <v>M</v>
      </c>
      <c r="CE240" t="str">
        <f>IF(buildings!CE240="","NULL",buildings!CE240)</f>
        <v>OECD_EU15</v>
      </c>
    </row>
    <row r="241" spans="1:83">
      <c r="A241">
        <f>IF(buildings!A241="","NA",buildings!A241)</f>
        <v>239</v>
      </c>
      <c r="B241" t="str">
        <f>IF(buildings!B241="","NA",buildings!B241)</f>
        <v>Sweden</v>
      </c>
      <c r="C241" t="str">
        <f>IF(buildings!C241="","NA",buildings!C241)</f>
        <v>NA</v>
      </c>
      <c r="D241">
        <f>IF(buildings!D241="","NA",buildings!D241)</f>
        <v>1890</v>
      </c>
      <c r="E241">
        <f>IF(buildings!E241="","NA",buildings!E241)</f>
        <v>1901</v>
      </c>
      <c r="F241">
        <f>IF(buildings!F241="","NA",buildings!F241)</f>
        <v>36</v>
      </c>
      <c r="G241" t="str">
        <f>IF(buildings!G241="","NA",buildings!G241)</f>
        <v>NA</v>
      </c>
      <c r="H241" t="str">
        <f>IF(buildings!H241="","NA",buildings!H241)</f>
        <v>NA</v>
      </c>
      <c r="I241" t="str">
        <f>IF(buildings!I241="","NA",buildings!I241)</f>
        <v>NA</v>
      </c>
      <c r="J241">
        <f>IF(buildings!J241="","NA",buildings!J241)</f>
        <v>70</v>
      </c>
      <c r="K241" t="str">
        <f>IF(buildings!K241="","NA",buildings!K241)</f>
        <v>NA</v>
      </c>
      <c r="L241" t="str">
        <f>IF(buildings!L241="","NA",buildings!L241)</f>
        <v>NA</v>
      </c>
      <c r="M241">
        <f>IF(buildings!M241="","NA",buildings!M241)</f>
        <v>126</v>
      </c>
      <c r="N241" t="str">
        <f>IF(buildings!N241="","NA",buildings!N241)</f>
        <v>NA</v>
      </c>
      <c r="O241">
        <f>IF(buildings!O241="","NA",buildings!O241)</f>
        <v>468</v>
      </c>
      <c r="P241">
        <f>IF(buildings!P241="","NA",buildings!P241)</f>
        <v>845</v>
      </c>
      <c r="Q241" t="str">
        <f>IF(buildings!Q241="","NA",buildings!Q241)</f>
        <v>NA</v>
      </c>
      <c r="R241" t="str">
        <f>IF(buildings!R241="","NA",buildings!R241)</f>
        <v>NA</v>
      </c>
      <c r="S241" t="str">
        <f>IF(buildings!S241="","NA",buildings!S241)</f>
        <v>NA</v>
      </c>
      <c r="T241" t="str">
        <f>IF(buildings!T241="","NA",buildings!T241)</f>
        <v>NA</v>
      </c>
      <c r="U241" t="str">
        <f>IF(buildings!U241="","NA",buildings!U241)</f>
        <v>NA</v>
      </c>
      <c r="V241" t="str">
        <f>IF(buildings!V241="","NA",buildings!V241)</f>
        <v>NA</v>
      </c>
      <c r="W241" t="str">
        <f>IF(buildings!W241="","NA",buildings!W241)</f>
        <v>NA</v>
      </c>
      <c r="X241" t="str">
        <f>IF(buildings!X241="","NA",buildings!X241)</f>
        <v>NA</v>
      </c>
      <c r="Y241" t="str">
        <f>IF(buildings!Y241="","NA",buildings!Y241)</f>
        <v>NA</v>
      </c>
      <c r="Z241" t="str">
        <f>IF(buildings!Z241="","NA",buildings!Z241)</f>
        <v>NA</v>
      </c>
      <c r="AA241" t="str">
        <f>IF(buildings!AA241="","NA",buildings!AA241)</f>
        <v>NA</v>
      </c>
      <c r="AB241">
        <f>IF(buildings!AB241="","NA",buildings!AB241)</f>
        <v>3</v>
      </c>
      <c r="AC241" t="str">
        <f>IF(buildings!AC241="","NA",buildings!AC241)</f>
        <v>NA</v>
      </c>
      <c r="AD241" t="str">
        <f>IF(buildings!AD241="","NA",buildings!AD241)</f>
        <v>NA</v>
      </c>
      <c r="AE241" t="str">
        <f>IF(buildings!AE241="","NA",buildings!AE241)</f>
        <v>NA</v>
      </c>
      <c r="AF241" t="str">
        <f>IF(buildings!AF241="","NA",buildings!AF241)</f>
        <v>NA</v>
      </c>
      <c r="AG241" t="str">
        <f>IF(buildings!AG241="","NA",buildings!AG241)</f>
        <v>NA</v>
      </c>
      <c r="AH241" t="str">
        <f>IF(buildings!AH241="","NA",buildings!AH241)</f>
        <v>NA</v>
      </c>
      <c r="AI241">
        <f>IF(buildings!AI241="","NA",buildings!AI241)</f>
        <v>0</v>
      </c>
      <c r="AJ241" t="str">
        <f>IF(buildings!AJ241="","NA",buildings!AJ241)</f>
        <v>NA</v>
      </c>
      <c r="AK241" t="str">
        <f>IF(buildings!AK241="","NA",buildings!AK241)</f>
        <v>NA</v>
      </c>
      <c r="AL241" t="str">
        <f>IF(buildings!AL241="","NA",buildings!AL241)</f>
        <v>MFH, Brick</v>
      </c>
      <c r="AM241">
        <f>IF(buildings!AM241="","NA",buildings!AM241)</f>
        <v>6</v>
      </c>
      <c r="AN241" t="str">
        <f>IF(buildings!AN241="","NA",buildings!AN241)</f>
        <v>residential</v>
      </c>
      <c r="AO241" t="str">
        <f>IF(buildings!AO241="","NA",buildings!AO241)</f>
        <v>MFH</v>
      </c>
      <c r="AP241" t="str">
        <f>IF(buildings!AP241="","NA",buildings!AP241)</f>
        <v>NULL</v>
      </c>
      <c r="AQ241" t="str">
        <f>IF(buildings!AQ241="","NA",buildings!AQ241)</f>
        <v>NA</v>
      </c>
      <c r="AR241" t="str">
        <f>IF(buildings!AR241="","NA",buildings!AR241)</f>
        <v>gross</v>
      </c>
      <c r="AS241" t="str">
        <f>IF(buildings!AS241="","NA",buildings!AS241)</f>
        <v>Gontia, Paul; Nägeli, Claudio; Rosado, Leonardo; Kalmykova, Yuliya; Österbring, Magnus</v>
      </c>
      <c r="AT241">
        <f>IF(buildings!AT241="","NA",buildings!AT241)</f>
        <v>2018</v>
      </c>
      <c r="AU241" t="str">
        <f>IF(buildings!AU241="","NA",buildings!AU241)</f>
        <v>Material-intensity database of residential buildings: A case-study of Sweden in the international context</v>
      </c>
      <c r="AV241" t="str">
        <f>IF(buildings!AV241="","NA",buildings!AV241)</f>
        <v>Resources, Conservation and Recycling</v>
      </c>
      <c r="AW241" t="str">
        <f>IF(buildings!AW241="","NA",buildings!AW241)</f>
        <v>Copyright Elsevier</v>
      </c>
      <c r="AX241" t="str">
        <f>IF(buildings!AX241="","NA",buildings!AX241)</f>
        <v>10.1016/j.resconrec.2017.11.022</v>
      </c>
      <c r="AY241" t="str">
        <f>IF(buildings!AY241="","NA",buildings!AY241)</f>
        <v>https://doi.org/10.1016/j.resconrec.2017.11.022</v>
      </c>
      <c r="AZ241" t="str">
        <f>IF(buildings!AZ241="","NULL",buildings!AZ241)</f>
        <v>NULL</v>
      </c>
      <c r="BA241" t="str">
        <f>IF(buildings!BA241="","NULL",buildings!BA241)</f>
        <v>NULL</v>
      </c>
      <c r="BB241" t="str">
        <f>IF(buildings!BB241="","NULL",buildings!BB241)</f>
        <v>Brick is originally "Ceramics and Bricks". Minteral fill is sum of peat slag and reed.</v>
      </c>
      <c r="BC241" t="str">
        <f>IF(buildings!BC241="","NULL",buildings!BC241)</f>
        <v xml:space="preserve">Fig. 2. MICs for the 46 typical buildings: a) &amp; c). </v>
      </c>
      <c r="BD241" t="str">
        <f>IF(buildings!BD241="","NULL",buildings!BD241)</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1" t="str">
        <f>IF(buildings!BE241="","NULL",buildings!BE241)</f>
        <v>Heeren and Fishman</v>
      </c>
      <c r="BF241" t="str">
        <f>IF(buildings!BF241="","NULL",buildings!BF241)</f>
        <v>Europe</v>
      </c>
      <c r="BG241" t="str">
        <f>IF(buildings!BG241="","NULL",buildings!BG241)</f>
        <v>Dfb,Dfc</v>
      </c>
      <c r="BH241">
        <f>IF(buildings!BH241="","NULL",buildings!BH241)</f>
        <v>6896</v>
      </c>
      <c r="BI241" t="str">
        <f>IF(buildings!BI241="","NULL",buildings!BI241)</f>
        <v>NA</v>
      </c>
      <c r="BJ241">
        <f>IF(buildings!BJ241="","NULL",buildings!BJ241)</f>
        <v>4100.4502499999999</v>
      </c>
      <c r="BK241" t="str">
        <f>IF(buildings!BK241="","NULL",buildings!BK241)</f>
        <v>NA</v>
      </c>
      <c r="BL241">
        <f>IF(buildings!BL241="","NULL",buildings!BL241)</f>
        <v>71.175002500000005</v>
      </c>
      <c r="BM241">
        <f>IF(buildings!BM241="","NULL",buildings!BM241)</f>
        <v>410335</v>
      </c>
      <c r="BN241">
        <f>IF(buildings!BN241="","NULL",buildings!BN241)</f>
        <v>4780</v>
      </c>
      <c r="BO241" t="str">
        <f>IF(buildings!BO241="","NULL",buildings!BO241)</f>
        <v>NA</v>
      </c>
      <c r="BP241">
        <f>IF(buildings!BP241="","NULL",buildings!BP241)</f>
        <v>5156</v>
      </c>
      <c r="BQ241" t="str">
        <f>IF(buildings!BQ241="","NULL",buildings!BQ241)</f>
        <v>NA</v>
      </c>
      <c r="BR241">
        <f>IF(buildings!BR241="","NULL",buildings!BR241)</f>
        <v>0.65700000000000003</v>
      </c>
      <c r="BS241">
        <f>IF(buildings!BS241="","NULL",buildings!BS241)</f>
        <v>2520</v>
      </c>
      <c r="BT241">
        <f>IF(buildings!BT241="","NULL",buildings!BT241)</f>
        <v>3550</v>
      </c>
      <c r="BU241" t="str">
        <f>IF(buildings!BU241="","NULL",buildings!BU241)</f>
        <v>NULL</v>
      </c>
      <c r="BV241" t="str">
        <f>IF(buildings!BV241="","NULL",buildings!BV241)</f>
        <v>NULL</v>
      </c>
      <c r="BW241" t="str">
        <f>IF(buildings!BW241="","NULL",buildings!BW241)</f>
        <v>R32EU15</v>
      </c>
      <c r="BX241" t="str">
        <f>IF(buildings!BX241="","NULL",buildings!BX241)</f>
        <v>R5.2OECD</v>
      </c>
      <c r="BY241" t="str">
        <f>IF(buildings!BY241="","NULL",buildings!BY241)</f>
        <v>R_MFH_high</v>
      </c>
      <c r="BZ241" t="str">
        <f>IF(buildings!BZ241="","NULL",buildings!BZ241)</f>
        <v>M_brick</v>
      </c>
      <c r="CA241" t="str">
        <f>IF(buildings!CA241="","NULL",buildings!CA241)</f>
        <v>Standard</v>
      </c>
      <c r="CB241" t="str">
        <f>IF(buildings!CB241="","NULL",buildings!CB241)</f>
        <v>real-world single case study</v>
      </c>
      <c r="CC241" t="str">
        <f>IF(buildings!CC241="","NULL",buildings!CC241)</f>
        <v>RM</v>
      </c>
      <c r="CD241" t="str">
        <f>IF(buildings!CD241="","NULL",buildings!CD241)</f>
        <v>M</v>
      </c>
      <c r="CE241" t="str">
        <f>IF(buildings!CE241="","NULL",buildings!CE241)</f>
        <v>OECD_EU15</v>
      </c>
    </row>
    <row r="242" spans="1:83">
      <c r="A242">
        <f>IF(buildings!A242="","NA",buildings!A242)</f>
        <v>240</v>
      </c>
      <c r="B242" t="str">
        <f>IF(buildings!B242="","NA",buildings!B242)</f>
        <v>Sweden</v>
      </c>
      <c r="C242" t="str">
        <f>IF(buildings!C242="","NA",buildings!C242)</f>
        <v>NA</v>
      </c>
      <c r="D242">
        <f>IF(buildings!D242="","NA",buildings!D242)</f>
        <v>1890</v>
      </c>
      <c r="E242">
        <f>IF(buildings!E242="","NA",buildings!E242)</f>
        <v>1901</v>
      </c>
      <c r="F242">
        <f>IF(buildings!F242="","NA",buildings!F242)</f>
        <v>23</v>
      </c>
      <c r="G242" t="str">
        <f>IF(buildings!G242="","NA",buildings!G242)</f>
        <v>NA</v>
      </c>
      <c r="H242" t="str">
        <f>IF(buildings!H242="","NA",buildings!H242)</f>
        <v>NA</v>
      </c>
      <c r="I242" t="str">
        <f>IF(buildings!I242="","NA",buildings!I242)</f>
        <v>NA</v>
      </c>
      <c r="J242">
        <f>IF(buildings!J242="","NA",buildings!J242)</f>
        <v>79</v>
      </c>
      <c r="K242" t="str">
        <f>IF(buildings!K242="","NA",buildings!K242)</f>
        <v>NA</v>
      </c>
      <c r="L242" t="str">
        <f>IF(buildings!L242="","NA",buildings!L242)</f>
        <v>NA</v>
      </c>
      <c r="M242">
        <f>IF(buildings!M242="","NA",buildings!M242)</f>
        <v>56</v>
      </c>
      <c r="N242" t="str">
        <f>IF(buildings!N242="","NA",buildings!N242)</f>
        <v>NA</v>
      </c>
      <c r="O242">
        <f>IF(buildings!O242="","NA",buildings!O242)</f>
        <v>416</v>
      </c>
      <c r="P242">
        <f>IF(buildings!P242="","NA",buildings!P242)</f>
        <v>936</v>
      </c>
      <c r="Q242" t="str">
        <f>IF(buildings!Q242="","NA",buildings!Q242)</f>
        <v>NA</v>
      </c>
      <c r="R242" t="str">
        <f>IF(buildings!R242="","NA",buildings!R242)</f>
        <v>NA</v>
      </c>
      <c r="S242" t="str">
        <f>IF(buildings!S242="","NA",buildings!S242)</f>
        <v>NA</v>
      </c>
      <c r="T242" t="str">
        <f>IF(buildings!T242="","NA",buildings!T242)</f>
        <v>NA</v>
      </c>
      <c r="U242" t="str">
        <f>IF(buildings!U242="","NA",buildings!U242)</f>
        <v>NA</v>
      </c>
      <c r="V242" t="str">
        <f>IF(buildings!V242="","NA",buildings!V242)</f>
        <v>NA</v>
      </c>
      <c r="W242" t="str">
        <f>IF(buildings!W242="","NA",buildings!W242)</f>
        <v>NA</v>
      </c>
      <c r="X242" t="str">
        <f>IF(buildings!X242="","NA",buildings!X242)</f>
        <v>NA</v>
      </c>
      <c r="Y242" t="str">
        <f>IF(buildings!Y242="","NA",buildings!Y242)</f>
        <v>NA</v>
      </c>
      <c r="Z242" t="str">
        <f>IF(buildings!Z242="","NA",buildings!Z242)</f>
        <v>NA</v>
      </c>
      <c r="AA242" t="str">
        <f>IF(buildings!AA242="","NA",buildings!AA242)</f>
        <v>NA</v>
      </c>
      <c r="AB242">
        <f>IF(buildings!AB242="","NA",buildings!AB242)</f>
        <v>2</v>
      </c>
      <c r="AC242" t="str">
        <f>IF(buildings!AC242="","NA",buildings!AC242)</f>
        <v>NA</v>
      </c>
      <c r="AD242" t="str">
        <f>IF(buildings!AD242="","NA",buildings!AD242)</f>
        <v>NA</v>
      </c>
      <c r="AE242" t="str">
        <f>IF(buildings!AE242="","NA",buildings!AE242)</f>
        <v>NA</v>
      </c>
      <c r="AF242" t="str">
        <f>IF(buildings!AF242="","NA",buildings!AF242)</f>
        <v>NA</v>
      </c>
      <c r="AG242" t="str">
        <f>IF(buildings!AG242="","NA",buildings!AG242)</f>
        <v>NA</v>
      </c>
      <c r="AH242" t="str">
        <f>IF(buildings!AH242="","NA",buildings!AH242)</f>
        <v>NA</v>
      </c>
      <c r="AI242">
        <f>IF(buildings!AI242="","NA",buildings!AI242)</f>
        <v>0</v>
      </c>
      <c r="AJ242" t="str">
        <f>IF(buildings!AJ242="","NA",buildings!AJ242)</f>
        <v>NA</v>
      </c>
      <c r="AK242" t="str">
        <f>IF(buildings!AK242="","NA",buildings!AK242)</f>
        <v>NA</v>
      </c>
      <c r="AL242" t="str">
        <f>IF(buildings!AL242="","NA",buildings!AL242)</f>
        <v>MFH, Brick</v>
      </c>
      <c r="AM242">
        <f>IF(buildings!AM242="","NA",buildings!AM242)</f>
        <v>5</v>
      </c>
      <c r="AN242" t="str">
        <f>IF(buildings!AN242="","NA",buildings!AN242)</f>
        <v>residential</v>
      </c>
      <c r="AO242" t="str">
        <f>IF(buildings!AO242="","NA",buildings!AO242)</f>
        <v>MFH</v>
      </c>
      <c r="AP242" t="str">
        <f>IF(buildings!AP242="","NA",buildings!AP242)</f>
        <v>NULL</v>
      </c>
      <c r="AQ242" t="str">
        <f>IF(buildings!AQ242="","NA",buildings!AQ242)</f>
        <v>NA</v>
      </c>
      <c r="AR242" t="str">
        <f>IF(buildings!AR242="","NA",buildings!AR242)</f>
        <v>gross</v>
      </c>
      <c r="AS242" t="str">
        <f>IF(buildings!AS242="","NA",buildings!AS242)</f>
        <v>Gontia, Paul; Nägeli, Claudio; Rosado, Leonardo; Kalmykova, Yuliya; Österbring, Magnus</v>
      </c>
      <c r="AT242">
        <f>IF(buildings!AT242="","NA",buildings!AT242)</f>
        <v>2018</v>
      </c>
      <c r="AU242" t="str">
        <f>IF(buildings!AU242="","NA",buildings!AU242)</f>
        <v>Material-intensity database of residential buildings: A case-study of Sweden in the international context</v>
      </c>
      <c r="AV242" t="str">
        <f>IF(buildings!AV242="","NA",buildings!AV242)</f>
        <v>Resources, Conservation and Recycling</v>
      </c>
      <c r="AW242" t="str">
        <f>IF(buildings!AW242="","NA",buildings!AW242)</f>
        <v>Copyright Elsevier</v>
      </c>
      <c r="AX242" t="str">
        <f>IF(buildings!AX242="","NA",buildings!AX242)</f>
        <v>10.1016/j.resconrec.2017.11.022</v>
      </c>
      <c r="AY242" t="str">
        <f>IF(buildings!AY242="","NA",buildings!AY242)</f>
        <v>https://doi.org/10.1016/j.resconrec.2017.11.022</v>
      </c>
      <c r="AZ242" t="str">
        <f>IF(buildings!AZ242="","NULL",buildings!AZ242)</f>
        <v>NULL</v>
      </c>
      <c r="BA242" t="str">
        <f>IF(buildings!BA242="","NULL",buildings!BA242)</f>
        <v>NULL</v>
      </c>
      <c r="BB242" t="str">
        <f>IF(buildings!BB242="","NULL",buildings!BB242)</f>
        <v>Brick is originally "Ceramics and Bricks". Minteral fill is sum of peat slag and reed.</v>
      </c>
      <c r="BC242" t="str">
        <f>IF(buildings!BC242="","NULL",buildings!BC242)</f>
        <v xml:space="preserve">Fig. 2. MICs for the 46 typical buildings: a) &amp; c). </v>
      </c>
      <c r="BD242" t="str">
        <f>IF(buildings!BD242="","NULL",buildings!BD242)</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2" t="str">
        <f>IF(buildings!BE242="","NULL",buildings!BE242)</f>
        <v>Heeren and Fishman</v>
      </c>
      <c r="BF242" t="str">
        <f>IF(buildings!BF242="","NULL",buildings!BF242)</f>
        <v>Europe</v>
      </c>
      <c r="BG242" t="str">
        <f>IF(buildings!BG242="","NULL",buildings!BG242)</f>
        <v>Dfb,Dfc</v>
      </c>
      <c r="BH242">
        <f>IF(buildings!BH242="","NULL",buildings!BH242)</f>
        <v>6896</v>
      </c>
      <c r="BI242" t="str">
        <f>IF(buildings!BI242="","NULL",buildings!BI242)</f>
        <v>NA</v>
      </c>
      <c r="BJ242">
        <f>IF(buildings!BJ242="","NULL",buildings!BJ242)</f>
        <v>4100.4502499999999</v>
      </c>
      <c r="BK242" t="str">
        <f>IF(buildings!BK242="","NULL",buildings!BK242)</f>
        <v>NA</v>
      </c>
      <c r="BL242">
        <f>IF(buildings!BL242="","NULL",buildings!BL242)</f>
        <v>71.175002500000005</v>
      </c>
      <c r="BM242">
        <f>IF(buildings!BM242="","NULL",buildings!BM242)</f>
        <v>410335</v>
      </c>
      <c r="BN242">
        <f>IF(buildings!BN242="","NULL",buildings!BN242)</f>
        <v>4780</v>
      </c>
      <c r="BO242" t="str">
        <f>IF(buildings!BO242="","NULL",buildings!BO242)</f>
        <v>NA</v>
      </c>
      <c r="BP242">
        <f>IF(buildings!BP242="","NULL",buildings!BP242)</f>
        <v>5156</v>
      </c>
      <c r="BQ242" t="str">
        <f>IF(buildings!BQ242="","NULL",buildings!BQ242)</f>
        <v>NA</v>
      </c>
      <c r="BR242">
        <f>IF(buildings!BR242="","NULL",buildings!BR242)</f>
        <v>0.65700000000000003</v>
      </c>
      <c r="BS242">
        <f>IF(buildings!BS242="","NULL",buildings!BS242)</f>
        <v>2520</v>
      </c>
      <c r="BT242">
        <f>IF(buildings!BT242="","NULL",buildings!BT242)</f>
        <v>3550</v>
      </c>
      <c r="BU242" t="str">
        <f>IF(buildings!BU242="","NULL",buildings!BU242)</f>
        <v>NULL</v>
      </c>
      <c r="BV242" t="str">
        <f>IF(buildings!BV242="","NULL",buildings!BV242)</f>
        <v>NULL</v>
      </c>
      <c r="BW242" t="str">
        <f>IF(buildings!BW242="","NULL",buildings!BW242)</f>
        <v>R32EU15</v>
      </c>
      <c r="BX242" t="str">
        <f>IF(buildings!BX242="","NULL",buildings!BX242)</f>
        <v>R5.2OECD</v>
      </c>
      <c r="BY242" t="str">
        <f>IF(buildings!BY242="","NULL",buildings!BY242)</f>
        <v>R_MFH_high</v>
      </c>
      <c r="BZ242" t="str">
        <f>IF(buildings!BZ242="","NULL",buildings!BZ242)</f>
        <v>M_brick</v>
      </c>
      <c r="CA242" t="str">
        <f>IF(buildings!CA242="","NULL",buildings!CA242)</f>
        <v>Standard</v>
      </c>
      <c r="CB242" t="str">
        <f>IF(buildings!CB242="","NULL",buildings!CB242)</f>
        <v>real-world single case study</v>
      </c>
      <c r="CC242" t="str">
        <f>IF(buildings!CC242="","NULL",buildings!CC242)</f>
        <v>RM</v>
      </c>
      <c r="CD242" t="str">
        <f>IF(buildings!CD242="","NULL",buildings!CD242)</f>
        <v>M</v>
      </c>
      <c r="CE242" t="str">
        <f>IF(buildings!CE242="","NULL",buildings!CE242)</f>
        <v>OECD_EU15</v>
      </c>
    </row>
    <row r="243" spans="1:83">
      <c r="A243">
        <f>IF(buildings!A243="","NA",buildings!A243)</f>
        <v>241</v>
      </c>
      <c r="B243" t="str">
        <f>IF(buildings!B243="","NA",buildings!B243)</f>
        <v>Sweden</v>
      </c>
      <c r="C243" t="str">
        <f>IF(buildings!C243="","NA",buildings!C243)</f>
        <v>NA</v>
      </c>
      <c r="D243">
        <f>IF(buildings!D243="","NA",buildings!D243)</f>
        <v>1900</v>
      </c>
      <c r="E243">
        <f>IF(buildings!E243="","NA",buildings!E243)</f>
        <v>1911</v>
      </c>
      <c r="F243">
        <f>IF(buildings!F243="","NA",buildings!F243)</f>
        <v>38</v>
      </c>
      <c r="G243" t="str">
        <f>IF(buildings!G243="","NA",buildings!G243)</f>
        <v>NA</v>
      </c>
      <c r="H243" t="str">
        <f>IF(buildings!H243="","NA",buildings!H243)</f>
        <v>NA</v>
      </c>
      <c r="I243" t="str">
        <f>IF(buildings!I243="","NA",buildings!I243)</f>
        <v>NA</v>
      </c>
      <c r="J243">
        <f>IF(buildings!J243="","NA",buildings!J243)</f>
        <v>61</v>
      </c>
      <c r="K243" t="str">
        <f>IF(buildings!K243="","NA",buildings!K243)</f>
        <v>NA</v>
      </c>
      <c r="L243" t="str">
        <f>IF(buildings!L243="","NA",buildings!L243)</f>
        <v>NA</v>
      </c>
      <c r="M243">
        <f>IF(buildings!M243="","NA",buildings!M243)</f>
        <v>238</v>
      </c>
      <c r="N243" t="str">
        <f>IF(buildings!N243="","NA",buildings!N243)</f>
        <v>NA</v>
      </c>
      <c r="O243">
        <f>IF(buildings!O243="","NA",buildings!O243)</f>
        <v>297</v>
      </c>
      <c r="P243">
        <f>IF(buildings!P243="","NA",buildings!P243)</f>
        <v>993</v>
      </c>
      <c r="Q243" t="str">
        <f>IF(buildings!Q243="","NA",buildings!Q243)</f>
        <v>NA</v>
      </c>
      <c r="R243" t="str">
        <f>IF(buildings!R243="","NA",buildings!R243)</f>
        <v>NA</v>
      </c>
      <c r="S243" t="str">
        <f>IF(buildings!S243="","NA",buildings!S243)</f>
        <v>NA</v>
      </c>
      <c r="T243" t="str">
        <f>IF(buildings!T243="","NA",buildings!T243)</f>
        <v>NA</v>
      </c>
      <c r="U243" t="str">
        <f>IF(buildings!U243="","NA",buildings!U243)</f>
        <v>NA</v>
      </c>
      <c r="V243" t="str">
        <f>IF(buildings!V243="","NA",buildings!V243)</f>
        <v>NA</v>
      </c>
      <c r="W243" t="str">
        <f>IF(buildings!W243="","NA",buildings!W243)</f>
        <v>NA</v>
      </c>
      <c r="X243" t="str">
        <f>IF(buildings!X243="","NA",buildings!X243)</f>
        <v>NA</v>
      </c>
      <c r="Y243" t="str">
        <f>IF(buildings!Y243="","NA",buildings!Y243)</f>
        <v>NA</v>
      </c>
      <c r="Z243" t="str">
        <f>IF(buildings!Z243="","NA",buildings!Z243)</f>
        <v>NA</v>
      </c>
      <c r="AA243" t="str">
        <f>IF(buildings!AA243="","NA",buildings!AA243)</f>
        <v>NA</v>
      </c>
      <c r="AB243">
        <f>IF(buildings!AB243="","NA",buildings!AB243)</f>
        <v>3</v>
      </c>
      <c r="AC243" t="str">
        <f>IF(buildings!AC243="","NA",buildings!AC243)</f>
        <v>NA</v>
      </c>
      <c r="AD243" t="str">
        <f>IF(buildings!AD243="","NA",buildings!AD243)</f>
        <v>NA</v>
      </c>
      <c r="AE243" t="str">
        <f>IF(buildings!AE243="","NA",buildings!AE243)</f>
        <v>NA</v>
      </c>
      <c r="AF243" t="str">
        <f>IF(buildings!AF243="","NA",buildings!AF243)</f>
        <v>NA</v>
      </c>
      <c r="AG243" t="str">
        <f>IF(buildings!AG243="","NA",buildings!AG243)</f>
        <v>NA</v>
      </c>
      <c r="AH243" t="str">
        <f>IF(buildings!AH243="","NA",buildings!AH243)</f>
        <v>NA</v>
      </c>
      <c r="AI243">
        <f>IF(buildings!AI243="","NA",buildings!AI243)</f>
        <v>0</v>
      </c>
      <c r="AJ243" t="str">
        <f>IF(buildings!AJ243="","NA",buildings!AJ243)</f>
        <v>NA</v>
      </c>
      <c r="AK243" t="str">
        <f>IF(buildings!AK243="","NA",buildings!AK243)</f>
        <v>NA</v>
      </c>
      <c r="AL243" t="str">
        <f>IF(buildings!AL243="","NA",buildings!AL243)</f>
        <v>MFH, Brick</v>
      </c>
      <c r="AM243">
        <f>IF(buildings!AM243="","NA",buildings!AM243)</f>
        <v>5</v>
      </c>
      <c r="AN243" t="str">
        <f>IF(buildings!AN243="","NA",buildings!AN243)</f>
        <v>residential</v>
      </c>
      <c r="AO243" t="str">
        <f>IF(buildings!AO243="","NA",buildings!AO243)</f>
        <v>MFH</v>
      </c>
      <c r="AP243" t="str">
        <f>IF(buildings!AP243="","NA",buildings!AP243)</f>
        <v>NULL</v>
      </c>
      <c r="AQ243" t="str">
        <f>IF(buildings!AQ243="","NA",buildings!AQ243)</f>
        <v>NA</v>
      </c>
      <c r="AR243" t="str">
        <f>IF(buildings!AR243="","NA",buildings!AR243)</f>
        <v>gross</v>
      </c>
      <c r="AS243" t="str">
        <f>IF(buildings!AS243="","NA",buildings!AS243)</f>
        <v>Gontia, Paul; Nägeli, Claudio; Rosado, Leonardo; Kalmykova, Yuliya; Österbring, Magnus</v>
      </c>
      <c r="AT243">
        <f>IF(buildings!AT243="","NA",buildings!AT243)</f>
        <v>2018</v>
      </c>
      <c r="AU243" t="str">
        <f>IF(buildings!AU243="","NA",buildings!AU243)</f>
        <v>Material-intensity database of residential buildings: A case-study of Sweden in the international context</v>
      </c>
      <c r="AV243" t="str">
        <f>IF(buildings!AV243="","NA",buildings!AV243)</f>
        <v>Resources, Conservation and Recycling</v>
      </c>
      <c r="AW243" t="str">
        <f>IF(buildings!AW243="","NA",buildings!AW243)</f>
        <v>Copyright Elsevier</v>
      </c>
      <c r="AX243" t="str">
        <f>IF(buildings!AX243="","NA",buildings!AX243)</f>
        <v>10.1016/j.resconrec.2017.11.022</v>
      </c>
      <c r="AY243" t="str">
        <f>IF(buildings!AY243="","NA",buildings!AY243)</f>
        <v>https://doi.org/10.1016/j.resconrec.2017.11.022</v>
      </c>
      <c r="AZ243" t="str">
        <f>IF(buildings!AZ243="","NULL",buildings!AZ243)</f>
        <v>NULL</v>
      </c>
      <c r="BA243" t="str">
        <f>IF(buildings!BA243="","NULL",buildings!BA243)</f>
        <v>NULL</v>
      </c>
      <c r="BB243" t="str">
        <f>IF(buildings!BB243="","NULL",buildings!BB243)</f>
        <v>Brick is originally "Ceramics and Bricks". Minteral fill is sum of peat slag and reed.</v>
      </c>
      <c r="BC243" t="str">
        <f>IF(buildings!BC243="","NULL",buildings!BC243)</f>
        <v xml:space="preserve">Fig. 2. MICs for the 46 typical buildings: a) &amp; c). </v>
      </c>
      <c r="BD243" t="str">
        <f>IF(buildings!BD243="","NULL",buildings!BD243)</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3" t="str">
        <f>IF(buildings!BE243="","NULL",buildings!BE243)</f>
        <v>Heeren and Fishman</v>
      </c>
      <c r="BF243" t="str">
        <f>IF(buildings!BF243="","NULL",buildings!BF243)</f>
        <v>Europe</v>
      </c>
      <c r="BG243" t="str">
        <f>IF(buildings!BG243="","NULL",buildings!BG243)</f>
        <v>Dfb,Dfc</v>
      </c>
      <c r="BH243">
        <f>IF(buildings!BH243="","NULL",buildings!BH243)</f>
        <v>6896</v>
      </c>
      <c r="BI243" t="str">
        <f>IF(buildings!BI243="","NULL",buildings!BI243)</f>
        <v>NA</v>
      </c>
      <c r="BJ243">
        <f>IF(buildings!BJ243="","NULL",buildings!BJ243)</f>
        <v>4100.4502499999999</v>
      </c>
      <c r="BK243" t="str">
        <f>IF(buildings!BK243="","NULL",buildings!BK243)</f>
        <v>NA</v>
      </c>
      <c r="BL243">
        <f>IF(buildings!BL243="","NULL",buildings!BL243)</f>
        <v>71.175002500000005</v>
      </c>
      <c r="BM243">
        <f>IF(buildings!BM243="","NULL",buildings!BM243)</f>
        <v>410335</v>
      </c>
      <c r="BN243">
        <f>IF(buildings!BN243="","NULL",buildings!BN243)</f>
        <v>5117</v>
      </c>
      <c r="BO243" t="str">
        <f>IF(buildings!BO243="","NULL",buildings!BO243)</f>
        <v>NA</v>
      </c>
      <c r="BP243">
        <f>IF(buildings!BP243="","NULL",buildings!BP243)</f>
        <v>5542</v>
      </c>
      <c r="BQ243" t="str">
        <f>IF(buildings!BQ243="","NULL",buildings!BQ243)</f>
        <v>NA</v>
      </c>
      <c r="BR243">
        <f>IF(buildings!BR243="","NULL",buildings!BR243)</f>
        <v>0.65700000000000003</v>
      </c>
      <c r="BS243">
        <f>IF(buildings!BS243="","NULL",buildings!BS243)</f>
        <v>3438</v>
      </c>
      <c r="BT243">
        <f>IF(buildings!BT243="","NULL",buildings!BT243)</f>
        <v>4516</v>
      </c>
      <c r="BU243" t="str">
        <f>IF(buildings!BU243="","NULL",buildings!BU243)</f>
        <v>NULL</v>
      </c>
      <c r="BV243" t="str">
        <f>IF(buildings!BV243="","NULL",buildings!BV243)</f>
        <v>NULL</v>
      </c>
      <c r="BW243" t="str">
        <f>IF(buildings!BW243="","NULL",buildings!BW243)</f>
        <v>R32EU15</v>
      </c>
      <c r="BX243" t="str">
        <f>IF(buildings!BX243="","NULL",buildings!BX243)</f>
        <v>R5.2OECD</v>
      </c>
      <c r="BY243" t="str">
        <f>IF(buildings!BY243="","NULL",buildings!BY243)</f>
        <v>R_MFH_high</v>
      </c>
      <c r="BZ243" t="str">
        <f>IF(buildings!BZ243="","NULL",buildings!BZ243)</f>
        <v>M_brick</v>
      </c>
      <c r="CA243" t="str">
        <f>IF(buildings!CA243="","NULL",buildings!CA243)</f>
        <v>Standard</v>
      </c>
      <c r="CB243" t="str">
        <f>IF(buildings!CB243="","NULL",buildings!CB243)</f>
        <v>real-world single case study</v>
      </c>
      <c r="CC243" t="str">
        <f>IF(buildings!CC243="","NULL",buildings!CC243)</f>
        <v>RM</v>
      </c>
      <c r="CD243" t="str">
        <f>IF(buildings!CD243="","NULL",buildings!CD243)</f>
        <v>M</v>
      </c>
      <c r="CE243" t="str">
        <f>IF(buildings!CE243="","NULL",buildings!CE243)</f>
        <v>OECD_EU15</v>
      </c>
    </row>
    <row r="244" spans="1:83">
      <c r="A244">
        <f>IF(buildings!A244="","NA",buildings!A244)</f>
        <v>242</v>
      </c>
      <c r="B244" t="str">
        <f>IF(buildings!B244="","NA",buildings!B244)</f>
        <v>Sweden</v>
      </c>
      <c r="C244" t="str">
        <f>IF(buildings!C244="","NA",buildings!C244)</f>
        <v>NA</v>
      </c>
      <c r="D244">
        <f>IF(buildings!D244="","NA",buildings!D244)</f>
        <v>1910</v>
      </c>
      <c r="E244">
        <f>IF(buildings!E244="","NA",buildings!E244)</f>
        <v>1921</v>
      </c>
      <c r="F244">
        <f>IF(buildings!F244="","NA",buildings!F244)</f>
        <v>30</v>
      </c>
      <c r="G244" t="str">
        <f>IF(buildings!G244="","NA",buildings!G244)</f>
        <v>NA</v>
      </c>
      <c r="H244" t="str">
        <f>IF(buildings!H244="","NA",buildings!H244)</f>
        <v>NA</v>
      </c>
      <c r="I244" t="str">
        <f>IF(buildings!I244="","NA",buildings!I244)</f>
        <v>NA</v>
      </c>
      <c r="J244">
        <f>IF(buildings!J244="","NA",buildings!J244)</f>
        <v>72</v>
      </c>
      <c r="K244" t="str">
        <f>IF(buildings!K244="","NA",buildings!K244)</f>
        <v>NA</v>
      </c>
      <c r="L244" t="str">
        <f>IF(buildings!L244="","NA",buildings!L244)</f>
        <v>NA</v>
      </c>
      <c r="M244">
        <f>IF(buildings!M244="","NA",buildings!M244)</f>
        <v>154</v>
      </c>
      <c r="N244" t="str">
        <f>IF(buildings!N244="","NA",buildings!N244)</f>
        <v>NA</v>
      </c>
      <c r="O244">
        <f>IF(buildings!O244="","NA",buildings!O244)</f>
        <v>375</v>
      </c>
      <c r="P244">
        <f>IF(buildings!P244="","NA",buildings!P244)</f>
        <v>836</v>
      </c>
      <c r="Q244" t="str">
        <f>IF(buildings!Q244="","NA",buildings!Q244)</f>
        <v>NA</v>
      </c>
      <c r="R244" t="str">
        <f>IF(buildings!R244="","NA",buildings!R244)</f>
        <v>NA</v>
      </c>
      <c r="S244" t="str">
        <f>IF(buildings!S244="","NA",buildings!S244)</f>
        <v>NA</v>
      </c>
      <c r="T244" t="str">
        <f>IF(buildings!T244="","NA",buildings!T244)</f>
        <v>NA</v>
      </c>
      <c r="U244" t="str">
        <f>IF(buildings!U244="","NA",buildings!U244)</f>
        <v>NA</v>
      </c>
      <c r="V244" t="str">
        <f>IF(buildings!V244="","NA",buildings!V244)</f>
        <v>NA</v>
      </c>
      <c r="W244" t="str">
        <f>IF(buildings!W244="","NA",buildings!W244)</f>
        <v>NA</v>
      </c>
      <c r="X244" t="str">
        <f>IF(buildings!X244="","NA",buildings!X244)</f>
        <v>NA</v>
      </c>
      <c r="Y244" t="str">
        <f>IF(buildings!Y244="","NA",buildings!Y244)</f>
        <v>NA</v>
      </c>
      <c r="Z244" t="str">
        <f>IF(buildings!Z244="","NA",buildings!Z244)</f>
        <v>NA</v>
      </c>
      <c r="AA244" t="str">
        <f>IF(buildings!AA244="","NA",buildings!AA244)</f>
        <v>NA</v>
      </c>
      <c r="AB244">
        <f>IF(buildings!AB244="","NA",buildings!AB244)</f>
        <v>3</v>
      </c>
      <c r="AC244" t="str">
        <f>IF(buildings!AC244="","NA",buildings!AC244)</f>
        <v>NA</v>
      </c>
      <c r="AD244" t="str">
        <f>IF(buildings!AD244="","NA",buildings!AD244)</f>
        <v>NA</v>
      </c>
      <c r="AE244" t="str">
        <f>IF(buildings!AE244="","NA",buildings!AE244)</f>
        <v>NA</v>
      </c>
      <c r="AF244" t="str">
        <f>IF(buildings!AF244="","NA",buildings!AF244)</f>
        <v>NA</v>
      </c>
      <c r="AG244" t="str">
        <f>IF(buildings!AG244="","NA",buildings!AG244)</f>
        <v>NA</v>
      </c>
      <c r="AH244" t="str">
        <f>IF(buildings!AH244="","NA",buildings!AH244)</f>
        <v>NA</v>
      </c>
      <c r="AI244">
        <f>IF(buildings!AI244="","NA",buildings!AI244)</f>
        <v>0</v>
      </c>
      <c r="AJ244" t="str">
        <f>IF(buildings!AJ244="","NA",buildings!AJ244)</f>
        <v>NA</v>
      </c>
      <c r="AK244" t="str">
        <f>IF(buildings!AK244="","NA",buildings!AK244)</f>
        <v>NA</v>
      </c>
      <c r="AL244" t="str">
        <f>IF(buildings!AL244="","NA",buildings!AL244)</f>
        <v>MFH, Brick</v>
      </c>
      <c r="AM244">
        <f>IF(buildings!AM244="","NA",buildings!AM244)</f>
        <v>7</v>
      </c>
      <c r="AN244" t="str">
        <f>IF(buildings!AN244="","NA",buildings!AN244)</f>
        <v>residential</v>
      </c>
      <c r="AO244" t="str">
        <f>IF(buildings!AO244="","NA",buildings!AO244)</f>
        <v>MFH</v>
      </c>
      <c r="AP244" t="str">
        <f>IF(buildings!AP244="","NA",buildings!AP244)</f>
        <v>NULL</v>
      </c>
      <c r="AQ244" t="str">
        <f>IF(buildings!AQ244="","NA",buildings!AQ244)</f>
        <v>NA</v>
      </c>
      <c r="AR244" t="str">
        <f>IF(buildings!AR244="","NA",buildings!AR244)</f>
        <v>gross</v>
      </c>
      <c r="AS244" t="str">
        <f>IF(buildings!AS244="","NA",buildings!AS244)</f>
        <v>Gontia, Paul; Nägeli, Claudio; Rosado, Leonardo; Kalmykova, Yuliya; Österbring, Magnus</v>
      </c>
      <c r="AT244">
        <f>IF(buildings!AT244="","NA",buildings!AT244)</f>
        <v>2018</v>
      </c>
      <c r="AU244" t="str">
        <f>IF(buildings!AU244="","NA",buildings!AU244)</f>
        <v>Material-intensity database of residential buildings: A case-study of Sweden in the international context</v>
      </c>
      <c r="AV244" t="str">
        <f>IF(buildings!AV244="","NA",buildings!AV244)</f>
        <v>Resources, Conservation and Recycling</v>
      </c>
      <c r="AW244" t="str">
        <f>IF(buildings!AW244="","NA",buildings!AW244)</f>
        <v>Copyright Elsevier</v>
      </c>
      <c r="AX244" t="str">
        <f>IF(buildings!AX244="","NA",buildings!AX244)</f>
        <v>10.1016/j.resconrec.2017.11.022</v>
      </c>
      <c r="AY244" t="str">
        <f>IF(buildings!AY244="","NA",buildings!AY244)</f>
        <v>https://doi.org/10.1016/j.resconrec.2017.11.022</v>
      </c>
      <c r="AZ244" t="str">
        <f>IF(buildings!AZ244="","NULL",buildings!AZ244)</f>
        <v>NULL</v>
      </c>
      <c r="BA244" t="str">
        <f>IF(buildings!BA244="","NULL",buildings!BA244)</f>
        <v>NULL</v>
      </c>
      <c r="BB244" t="str">
        <f>IF(buildings!BB244="","NULL",buildings!BB244)</f>
        <v>Brick is originally "Ceramics and Bricks". Minteral fill is sum of peat slag and reed.</v>
      </c>
      <c r="BC244" t="str">
        <f>IF(buildings!BC244="","NULL",buildings!BC244)</f>
        <v xml:space="preserve">Fig. 2. MICs for the 46 typical buildings: a) &amp; c). </v>
      </c>
      <c r="BD244" t="str">
        <f>IF(buildings!BD244="","NULL",buildings!BD244)</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4" t="str">
        <f>IF(buildings!BE244="","NULL",buildings!BE244)</f>
        <v>Heeren and Fishman</v>
      </c>
      <c r="BF244" t="str">
        <f>IF(buildings!BF244="","NULL",buildings!BF244)</f>
        <v>Europe</v>
      </c>
      <c r="BG244" t="str">
        <f>IF(buildings!BG244="","NULL",buildings!BG244)</f>
        <v>Dfb,Dfc</v>
      </c>
      <c r="BH244">
        <f>IF(buildings!BH244="","NULL",buildings!BH244)</f>
        <v>6896</v>
      </c>
      <c r="BI244" t="str">
        <f>IF(buildings!BI244="","NULL",buildings!BI244)</f>
        <v>NA</v>
      </c>
      <c r="BJ244">
        <f>IF(buildings!BJ244="","NULL",buildings!BJ244)</f>
        <v>4100.4502499999999</v>
      </c>
      <c r="BK244" t="str">
        <f>IF(buildings!BK244="","NULL",buildings!BK244)</f>
        <v>NA</v>
      </c>
      <c r="BL244">
        <f>IF(buildings!BL244="","NULL",buildings!BL244)</f>
        <v>71.175002500000005</v>
      </c>
      <c r="BM244">
        <f>IF(buildings!BM244="","NULL",buildings!BM244)</f>
        <v>410335</v>
      </c>
      <c r="BN244">
        <f>IF(buildings!BN244="","NULL",buildings!BN244)</f>
        <v>5499</v>
      </c>
      <c r="BO244" t="str">
        <f>IF(buildings!BO244="","NULL",buildings!BO244)</f>
        <v>NA</v>
      </c>
      <c r="BP244">
        <f>IF(buildings!BP244="","NULL",buildings!BP244)</f>
        <v>5929</v>
      </c>
      <c r="BQ244" t="str">
        <f>IF(buildings!BQ244="","NULL",buildings!BQ244)</f>
        <v>NA</v>
      </c>
      <c r="BR244">
        <f>IF(buildings!BR244="","NULL",buildings!BR244)</f>
        <v>0.65700000000000003</v>
      </c>
      <c r="BS244">
        <f>IF(buildings!BS244="","NULL",buildings!BS244)</f>
        <v>4476</v>
      </c>
      <c r="BT244">
        <f>IF(buildings!BT244="","NULL",buildings!BT244)</f>
        <v>4166</v>
      </c>
      <c r="BU244" t="str">
        <f>IF(buildings!BU244="","NULL",buildings!BU244)</f>
        <v>NULL</v>
      </c>
      <c r="BV244" t="str">
        <f>IF(buildings!BV244="","NULL",buildings!BV244)</f>
        <v>NULL</v>
      </c>
      <c r="BW244" t="str">
        <f>IF(buildings!BW244="","NULL",buildings!BW244)</f>
        <v>R32EU15</v>
      </c>
      <c r="BX244" t="str">
        <f>IF(buildings!BX244="","NULL",buildings!BX244)</f>
        <v>R5.2OECD</v>
      </c>
      <c r="BY244" t="str">
        <f>IF(buildings!BY244="","NULL",buildings!BY244)</f>
        <v>R_MFH_high</v>
      </c>
      <c r="BZ244" t="str">
        <f>IF(buildings!BZ244="","NULL",buildings!BZ244)</f>
        <v>M_brick</v>
      </c>
      <c r="CA244" t="str">
        <f>IF(buildings!CA244="","NULL",buildings!CA244)</f>
        <v>Standard</v>
      </c>
      <c r="CB244" t="str">
        <f>IF(buildings!CB244="","NULL",buildings!CB244)</f>
        <v>real-world single case study</v>
      </c>
      <c r="CC244" t="str">
        <f>IF(buildings!CC244="","NULL",buildings!CC244)</f>
        <v>RM</v>
      </c>
      <c r="CD244" t="str">
        <f>IF(buildings!CD244="","NULL",buildings!CD244)</f>
        <v>M</v>
      </c>
      <c r="CE244" t="str">
        <f>IF(buildings!CE244="","NULL",buildings!CE244)</f>
        <v>OECD_EU15</v>
      </c>
    </row>
    <row r="245" spans="1:83">
      <c r="A245">
        <f>IF(buildings!A245="","NA",buildings!A245)</f>
        <v>243</v>
      </c>
      <c r="B245" t="str">
        <f>IF(buildings!B245="","NA",buildings!B245)</f>
        <v>Sweden</v>
      </c>
      <c r="C245" t="str">
        <f>IF(buildings!C245="","NA",buildings!C245)</f>
        <v>NA</v>
      </c>
      <c r="D245">
        <f>IF(buildings!D245="","NA",buildings!D245)</f>
        <v>1920</v>
      </c>
      <c r="E245">
        <f>IF(buildings!E245="","NA",buildings!E245)</f>
        <v>1931</v>
      </c>
      <c r="F245">
        <f>IF(buildings!F245="","NA",buildings!F245)</f>
        <v>24</v>
      </c>
      <c r="G245" t="str">
        <f>IF(buildings!G245="","NA",buildings!G245)</f>
        <v>NA</v>
      </c>
      <c r="H245" t="str">
        <f>IF(buildings!H245="","NA",buildings!H245)</f>
        <v>NA</v>
      </c>
      <c r="I245" t="str">
        <f>IF(buildings!I245="","NA",buildings!I245)</f>
        <v>NA</v>
      </c>
      <c r="J245">
        <f>IF(buildings!J245="","NA",buildings!J245)</f>
        <v>55.5</v>
      </c>
      <c r="K245" t="str">
        <f>IF(buildings!K245="","NA",buildings!K245)</f>
        <v>NA</v>
      </c>
      <c r="L245" t="str">
        <f>IF(buildings!L245="","NA",buildings!L245)</f>
        <v>NA</v>
      </c>
      <c r="M245">
        <f>IF(buildings!M245="","NA",buildings!M245)</f>
        <v>174</v>
      </c>
      <c r="N245" t="str">
        <f>IF(buildings!N245="","NA",buildings!N245)</f>
        <v>NA</v>
      </c>
      <c r="O245">
        <f>IF(buildings!O245="","NA",buildings!O245)</f>
        <v>205</v>
      </c>
      <c r="P245">
        <f>IF(buildings!P245="","NA",buildings!P245)</f>
        <v>605</v>
      </c>
      <c r="Q245" t="str">
        <f>IF(buildings!Q245="","NA",buildings!Q245)</f>
        <v>NA</v>
      </c>
      <c r="R245">
        <f>IF(buildings!R245="","NA",buildings!R245)</f>
        <v>0.3</v>
      </c>
      <c r="S245" t="str">
        <f>IF(buildings!S245="","NA",buildings!S245)</f>
        <v>NA</v>
      </c>
      <c r="T245" t="str">
        <f>IF(buildings!T245="","NA",buildings!T245)</f>
        <v>NA</v>
      </c>
      <c r="U245" t="str">
        <f>IF(buildings!U245="","NA",buildings!U245)</f>
        <v>NA</v>
      </c>
      <c r="V245" t="str">
        <f>IF(buildings!V245="","NA",buildings!V245)</f>
        <v>NA</v>
      </c>
      <c r="W245" t="str">
        <f>IF(buildings!W245="","NA",buildings!W245)</f>
        <v>NA</v>
      </c>
      <c r="X245" t="str">
        <f>IF(buildings!X245="","NA",buildings!X245)</f>
        <v>NA</v>
      </c>
      <c r="Y245" t="str">
        <f>IF(buildings!Y245="","NA",buildings!Y245)</f>
        <v>NA</v>
      </c>
      <c r="Z245" t="str">
        <f>IF(buildings!Z245="","NA",buildings!Z245)</f>
        <v>NA</v>
      </c>
      <c r="AA245" t="str">
        <f>IF(buildings!AA245="","NA",buildings!AA245)</f>
        <v>NA</v>
      </c>
      <c r="AB245">
        <f>IF(buildings!AB245="","NA",buildings!AB245)</f>
        <v>3</v>
      </c>
      <c r="AC245" t="str">
        <f>IF(buildings!AC245="","NA",buildings!AC245)</f>
        <v>NA</v>
      </c>
      <c r="AD245" t="str">
        <f>IF(buildings!AD245="","NA",buildings!AD245)</f>
        <v>NA</v>
      </c>
      <c r="AE245" t="str">
        <f>IF(buildings!AE245="","NA",buildings!AE245)</f>
        <v>NA</v>
      </c>
      <c r="AF245" t="str">
        <f>IF(buildings!AF245="","NA",buildings!AF245)</f>
        <v>NA</v>
      </c>
      <c r="AG245" t="str">
        <f>IF(buildings!AG245="","NA",buildings!AG245)</f>
        <v>NA</v>
      </c>
      <c r="AH245" t="str">
        <f>IF(buildings!AH245="","NA",buildings!AH245)</f>
        <v>NA</v>
      </c>
      <c r="AI245">
        <f>IF(buildings!AI245="","NA",buildings!AI245)</f>
        <v>0</v>
      </c>
      <c r="AJ245" t="str">
        <f>IF(buildings!AJ245="","NA",buildings!AJ245)</f>
        <v>NA</v>
      </c>
      <c r="AK245" t="str">
        <f>IF(buildings!AK245="","NA",buildings!AK245)</f>
        <v>NA</v>
      </c>
      <c r="AL245" t="str">
        <f>IF(buildings!AL245="","NA",buildings!AL245)</f>
        <v>MFH, Brick</v>
      </c>
      <c r="AM245">
        <f>IF(buildings!AM245="","NA",buildings!AM245)</f>
        <v>5</v>
      </c>
      <c r="AN245" t="str">
        <f>IF(buildings!AN245="","NA",buildings!AN245)</f>
        <v>residential</v>
      </c>
      <c r="AO245" t="str">
        <f>IF(buildings!AO245="","NA",buildings!AO245)</f>
        <v>MFH</v>
      </c>
      <c r="AP245" t="str">
        <f>IF(buildings!AP245="","NA",buildings!AP245)</f>
        <v>NULL</v>
      </c>
      <c r="AQ245" t="str">
        <f>IF(buildings!AQ245="","NA",buildings!AQ245)</f>
        <v>NA</v>
      </c>
      <c r="AR245" t="str">
        <f>IF(buildings!AR245="","NA",buildings!AR245)</f>
        <v>gross</v>
      </c>
      <c r="AS245" t="str">
        <f>IF(buildings!AS245="","NA",buildings!AS245)</f>
        <v>Gontia, Paul; Nägeli, Claudio; Rosado, Leonardo; Kalmykova, Yuliya; Österbring, Magnus</v>
      </c>
      <c r="AT245">
        <f>IF(buildings!AT245="","NA",buildings!AT245)</f>
        <v>2018</v>
      </c>
      <c r="AU245" t="str">
        <f>IF(buildings!AU245="","NA",buildings!AU245)</f>
        <v>Material-intensity database of residential buildings: A case-study of Sweden in the international context</v>
      </c>
      <c r="AV245" t="str">
        <f>IF(buildings!AV245="","NA",buildings!AV245)</f>
        <v>Resources, Conservation and Recycling</v>
      </c>
      <c r="AW245" t="str">
        <f>IF(buildings!AW245="","NA",buildings!AW245)</f>
        <v>Copyright Elsevier</v>
      </c>
      <c r="AX245" t="str">
        <f>IF(buildings!AX245="","NA",buildings!AX245)</f>
        <v>10.1016/j.resconrec.2017.11.022</v>
      </c>
      <c r="AY245" t="str">
        <f>IF(buildings!AY245="","NA",buildings!AY245)</f>
        <v>https://doi.org/10.1016/j.resconrec.2017.11.022</v>
      </c>
      <c r="AZ245" t="str">
        <f>IF(buildings!AZ245="","NULL",buildings!AZ245)</f>
        <v>NULL</v>
      </c>
      <c r="BA245" t="str">
        <f>IF(buildings!BA245="","NULL",buildings!BA245)</f>
        <v>NULL</v>
      </c>
      <c r="BB245" t="str">
        <f>IF(buildings!BB245="","NULL",buildings!BB245)</f>
        <v>Brick is originally "Ceramics and Bricks". Minteral fill is sum of peat slag and reed.</v>
      </c>
      <c r="BC245" t="str">
        <f>IF(buildings!BC245="","NULL",buildings!BC245)</f>
        <v xml:space="preserve">Fig. 2. MICs for the 46 typical buildings: a) &amp; c). </v>
      </c>
      <c r="BD245" t="str">
        <f>IF(buildings!BD245="","NULL",buildings!BD245)</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5" t="str">
        <f>IF(buildings!BE245="","NULL",buildings!BE245)</f>
        <v>Heeren and Fishman</v>
      </c>
      <c r="BF245" t="str">
        <f>IF(buildings!BF245="","NULL",buildings!BF245)</f>
        <v>Europe</v>
      </c>
      <c r="BG245" t="str">
        <f>IF(buildings!BG245="","NULL",buildings!BG245)</f>
        <v>Dfb,Dfc</v>
      </c>
      <c r="BH245">
        <f>IF(buildings!BH245="","NULL",buildings!BH245)</f>
        <v>6896</v>
      </c>
      <c r="BI245" t="str">
        <f>IF(buildings!BI245="","NULL",buildings!BI245)</f>
        <v>NA</v>
      </c>
      <c r="BJ245">
        <f>IF(buildings!BJ245="","NULL",buildings!BJ245)</f>
        <v>4100.4502499999999</v>
      </c>
      <c r="BK245" t="str">
        <f>IF(buildings!BK245="","NULL",buildings!BK245)</f>
        <v>NA</v>
      </c>
      <c r="BL245">
        <f>IF(buildings!BL245="","NULL",buildings!BL245)</f>
        <v>71.175002500000005</v>
      </c>
      <c r="BM245">
        <f>IF(buildings!BM245="","NULL",buildings!BM245)</f>
        <v>410335</v>
      </c>
      <c r="BN245">
        <f>IF(buildings!BN245="","NULL",buildings!BN245)</f>
        <v>5876</v>
      </c>
      <c r="BO245" t="str">
        <f>IF(buildings!BO245="","NULL",buildings!BO245)</f>
        <v>NA</v>
      </c>
      <c r="BP245">
        <f>IF(buildings!BP245="","NULL",buildings!BP245)</f>
        <v>6152</v>
      </c>
      <c r="BQ245" t="str">
        <f>IF(buildings!BQ245="","NULL",buildings!BQ245)</f>
        <v>NA</v>
      </c>
      <c r="BR245">
        <f>IF(buildings!BR245="","NULL",buildings!BR245)</f>
        <v>0.65700000000000003</v>
      </c>
      <c r="BS245">
        <f>IF(buildings!BS245="","NULL",buildings!BS245)</f>
        <v>4474</v>
      </c>
      <c r="BT245">
        <f>IF(buildings!BT245="","NULL",buildings!BT245)</f>
        <v>5168</v>
      </c>
      <c r="BU245" t="str">
        <f>IF(buildings!BU245="","NULL",buildings!BU245)</f>
        <v>NULL</v>
      </c>
      <c r="BV245" t="str">
        <f>IF(buildings!BV245="","NULL",buildings!BV245)</f>
        <v>NULL</v>
      </c>
      <c r="BW245" t="str">
        <f>IF(buildings!BW245="","NULL",buildings!BW245)</f>
        <v>R32EU15</v>
      </c>
      <c r="BX245" t="str">
        <f>IF(buildings!BX245="","NULL",buildings!BX245)</f>
        <v>R5.2OECD</v>
      </c>
      <c r="BY245" t="str">
        <f>IF(buildings!BY245="","NULL",buildings!BY245)</f>
        <v>R_MFH_high</v>
      </c>
      <c r="BZ245" t="str">
        <f>IF(buildings!BZ245="","NULL",buildings!BZ245)</f>
        <v>M_brick</v>
      </c>
      <c r="CA245" t="str">
        <f>IF(buildings!CA245="","NULL",buildings!CA245)</f>
        <v>Standard</v>
      </c>
      <c r="CB245" t="str">
        <f>IF(buildings!CB245="","NULL",buildings!CB245)</f>
        <v>real-world single case study</v>
      </c>
      <c r="CC245" t="str">
        <f>IF(buildings!CC245="","NULL",buildings!CC245)</f>
        <v>RM</v>
      </c>
      <c r="CD245" t="str">
        <f>IF(buildings!CD245="","NULL",buildings!CD245)</f>
        <v>M</v>
      </c>
      <c r="CE245" t="str">
        <f>IF(buildings!CE245="","NULL",buildings!CE245)</f>
        <v>OECD_EU15</v>
      </c>
    </row>
    <row r="246" spans="1:83">
      <c r="A246">
        <f>IF(buildings!A246="","NA",buildings!A246)</f>
        <v>244</v>
      </c>
      <c r="B246" t="str">
        <f>IF(buildings!B246="","NA",buildings!B246)</f>
        <v>Sweden</v>
      </c>
      <c r="C246" t="str">
        <f>IF(buildings!C246="","NA",buildings!C246)</f>
        <v>NA</v>
      </c>
      <c r="D246">
        <f>IF(buildings!D246="","NA",buildings!D246)</f>
        <v>1920</v>
      </c>
      <c r="E246">
        <f>IF(buildings!E246="","NA",buildings!E246)</f>
        <v>1931</v>
      </c>
      <c r="F246">
        <f>IF(buildings!F246="","NA",buildings!F246)</f>
        <v>102</v>
      </c>
      <c r="G246" t="str">
        <f>IF(buildings!G246="","NA",buildings!G246)</f>
        <v>NA</v>
      </c>
      <c r="H246" t="str">
        <f>IF(buildings!H246="","NA",buildings!H246)</f>
        <v>NA</v>
      </c>
      <c r="I246" t="str">
        <f>IF(buildings!I246="","NA",buildings!I246)</f>
        <v>NA</v>
      </c>
      <c r="J246">
        <f>IF(buildings!J246="","NA",buildings!J246)</f>
        <v>49</v>
      </c>
      <c r="K246" t="str">
        <f>IF(buildings!K246="","NA",buildings!K246)</f>
        <v>NA</v>
      </c>
      <c r="L246" t="str">
        <f>IF(buildings!L246="","NA",buildings!L246)</f>
        <v>NA</v>
      </c>
      <c r="M246">
        <f>IF(buildings!M246="","NA",buildings!M246)</f>
        <v>328</v>
      </c>
      <c r="N246" t="str">
        <f>IF(buildings!N246="","NA",buildings!N246)</f>
        <v>NA</v>
      </c>
      <c r="O246">
        <f>IF(buildings!O246="","NA",buildings!O246)</f>
        <v>73</v>
      </c>
      <c r="P246">
        <f>IF(buildings!P246="","NA",buildings!P246)</f>
        <v>682</v>
      </c>
      <c r="Q246" t="str">
        <f>IF(buildings!Q246="","NA",buildings!Q246)</f>
        <v>NA</v>
      </c>
      <c r="R246">
        <f>IF(buildings!R246="","NA",buildings!R246)</f>
        <v>165</v>
      </c>
      <c r="S246" t="str">
        <f>IF(buildings!S246="","NA",buildings!S246)</f>
        <v>NA</v>
      </c>
      <c r="T246" t="str">
        <f>IF(buildings!T246="","NA",buildings!T246)</f>
        <v>NA</v>
      </c>
      <c r="U246" t="str">
        <f>IF(buildings!U246="","NA",buildings!U246)</f>
        <v>NA</v>
      </c>
      <c r="V246" t="str">
        <f>IF(buildings!V246="","NA",buildings!V246)</f>
        <v>NA</v>
      </c>
      <c r="W246" t="str">
        <f>IF(buildings!W246="","NA",buildings!W246)</f>
        <v>NA</v>
      </c>
      <c r="X246" t="str">
        <f>IF(buildings!X246="","NA",buildings!X246)</f>
        <v>NA</v>
      </c>
      <c r="Y246" t="str">
        <f>IF(buildings!Y246="","NA",buildings!Y246)</f>
        <v>NA</v>
      </c>
      <c r="Z246" t="str">
        <f>IF(buildings!Z246="","NA",buildings!Z246)</f>
        <v>NA</v>
      </c>
      <c r="AA246" t="str">
        <f>IF(buildings!AA246="","NA",buildings!AA246)</f>
        <v>NA</v>
      </c>
      <c r="AB246">
        <f>IF(buildings!AB246="","NA",buildings!AB246)</f>
        <v>2</v>
      </c>
      <c r="AC246" t="str">
        <f>IF(buildings!AC246="","NA",buildings!AC246)</f>
        <v>NA</v>
      </c>
      <c r="AD246" t="str">
        <f>IF(buildings!AD246="","NA",buildings!AD246)</f>
        <v>NA</v>
      </c>
      <c r="AE246" t="str">
        <f>IF(buildings!AE246="","NA",buildings!AE246)</f>
        <v>NA</v>
      </c>
      <c r="AF246" t="str">
        <f>IF(buildings!AF246="","NA",buildings!AF246)</f>
        <v>NA</v>
      </c>
      <c r="AG246" t="str">
        <f>IF(buildings!AG246="","NA",buildings!AG246)</f>
        <v>NA</v>
      </c>
      <c r="AH246" t="str">
        <f>IF(buildings!AH246="","NA",buildings!AH246)</f>
        <v>NA</v>
      </c>
      <c r="AI246">
        <f>IF(buildings!AI246="","NA",buildings!AI246)</f>
        <v>0</v>
      </c>
      <c r="AJ246" t="str">
        <f>IF(buildings!AJ246="","NA",buildings!AJ246)</f>
        <v>NA</v>
      </c>
      <c r="AK246" t="str">
        <f>IF(buildings!AK246="","NA",buildings!AK246)</f>
        <v>NA</v>
      </c>
      <c r="AL246" t="str">
        <f>IF(buildings!AL246="","NA",buildings!AL246)</f>
        <v>MFH, Brick</v>
      </c>
      <c r="AM246">
        <f>IF(buildings!AM246="","NA",buildings!AM246)</f>
        <v>5</v>
      </c>
      <c r="AN246" t="str">
        <f>IF(buildings!AN246="","NA",buildings!AN246)</f>
        <v>residential</v>
      </c>
      <c r="AO246" t="str">
        <f>IF(buildings!AO246="","NA",buildings!AO246)</f>
        <v>MFH</v>
      </c>
      <c r="AP246" t="str">
        <f>IF(buildings!AP246="","NA",buildings!AP246)</f>
        <v>NULL</v>
      </c>
      <c r="AQ246" t="str">
        <f>IF(buildings!AQ246="","NA",buildings!AQ246)</f>
        <v>NA</v>
      </c>
      <c r="AR246" t="str">
        <f>IF(buildings!AR246="","NA",buildings!AR246)</f>
        <v>gross</v>
      </c>
      <c r="AS246" t="str">
        <f>IF(buildings!AS246="","NA",buildings!AS246)</f>
        <v>Gontia, Paul; Nägeli, Claudio; Rosado, Leonardo; Kalmykova, Yuliya; Österbring, Magnus</v>
      </c>
      <c r="AT246">
        <f>IF(buildings!AT246="","NA",buildings!AT246)</f>
        <v>2018</v>
      </c>
      <c r="AU246" t="str">
        <f>IF(buildings!AU246="","NA",buildings!AU246)</f>
        <v>Material-intensity database of residential buildings: A case-study of Sweden in the international context</v>
      </c>
      <c r="AV246" t="str">
        <f>IF(buildings!AV246="","NA",buildings!AV246)</f>
        <v>Resources, Conservation and Recycling</v>
      </c>
      <c r="AW246" t="str">
        <f>IF(buildings!AW246="","NA",buildings!AW246)</f>
        <v>Copyright Elsevier</v>
      </c>
      <c r="AX246" t="str">
        <f>IF(buildings!AX246="","NA",buildings!AX246)</f>
        <v>10.1016/j.resconrec.2017.11.022</v>
      </c>
      <c r="AY246" t="str">
        <f>IF(buildings!AY246="","NA",buildings!AY246)</f>
        <v>https://doi.org/10.1016/j.resconrec.2017.11.022</v>
      </c>
      <c r="AZ246" t="str">
        <f>IF(buildings!AZ246="","NULL",buildings!AZ246)</f>
        <v>NULL</v>
      </c>
      <c r="BA246" t="str">
        <f>IF(buildings!BA246="","NULL",buildings!BA246)</f>
        <v>NULL</v>
      </c>
      <c r="BB246" t="str">
        <f>IF(buildings!BB246="","NULL",buildings!BB246)</f>
        <v>Brick is originally "Ceramics and Bricks". Minteral fill is sum of peat slag and reed.</v>
      </c>
      <c r="BC246" t="str">
        <f>IF(buildings!BC246="","NULL",buildings!BC246)</f>
        <v xml:space="preserve">Fig. 2. MICs for the 46 typical buildings: a) &amp; c). </v>
      </c>
      <c r="BD246" t="str">
        <f>IF(buildings!BD246="","NULL",buildings!BD246)</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6" t="str">
        <f>IF(buildings!BE246="","NULL",buildings!BE246)</f>
        <v>Heeren and Fishman</v>
      </c>
      <c r="BF246" t="str">
        <f>IF(buildings!BF246="","NULL",buildings!BF246)</f>
        <v>Europe</v>
      </c>
      <c r="BG246" t="str">
        <f>IF(buildings!BG246="","NULL",buildings!BG246)</f>
        <v>Dfb,Dfc</v>
      </c>
      <c r="BH246">
        <f>IF(buildings!BH246="","NULL",buildings!BH246)</f>
        <v>6896</v>
      </c>
      <c r="BI246" t="str">
        <f>IF(buildings!BI246="","NULL",buildings!BI246)</f>
        <v>NA</v>
      </c>
      <c r="BJ246">
        <f>IF(buildings!BJ246="","NULL",buildings!BJ246)</f>
        <v>4100.4502499999999</v>
      </c>
      <c r="BK246" t="str">
        <f>IF(buildings!BK246="","NULL",buildings!BK246)</f>
        <v>NA</v>
      </c>
      <c r="BL246">
        <f>IF(buildings!BL246="","NULL",buildings!BL246)</f>
        <v>71.175002500000005</v>
      </c>
      <c r="BM246">
        <f>IF(buildings!BM246="","NULL",buildings!BM246)</f>
        <v>410335</v>
      </c>
      <c r="BN246">
        <f>IF(buildings!BN246="","NULL",buildings!BN246)</f>
        <v>5876</v>
      </c>
      <c r="BO246" t="str">
        <f>IF(buildings!BO246="","NULL",buildings!BO246)</f>
        <v>NA</v>
      </c>
      <c r="BP246">
        <f>IF(buildings!BP246="","NULL",buildings!BP246)</f>
        <v>6152</v>
      </c>
      <c r="BQ246" t="str">
        <f>IF(buildings!BQ246="","NULL",buildings!BQ246)</f>
        <v>NA</v>
      </c>
      <c r="BR246">
        <f>IF(buildings!BR246="","NULL",buildings!BR246)</f>
        <v>0.65700000000000003</v>
      </c>
      <c r="BS246">
        <f>IF(buildings!BS246="","NULL",buildings!BS246)</f>
        <v>4474</v>
      </c>
      <c r="BT246">
        <f>IF(buildings!BT246="","NULL",buildings!BT246)</f>
        <v>5168</v>
      </c>
      <c r="BU246" t="str">
        <f>IF(buildings!BU246="","NULL",buildings!BU246)</f>
        <v>NULL</v>
      </c>
      <c r="BV246" t="str">
        <f>IF(buildings!BV246="","NULL",buildings!BV246)</f>
        <v>NULL</v>
      </c>
      <c r="BW246" t="str">
        <f>IF(buildings!BW246="","NULL",buildings!BW246)</f>
        <v>R32EU15</v>
      </c>
      <c r="BX246" t="str">
        <f>IF(buildings!BX246="","NULL",buildings!BX246)</f>
        <v>R5.2OECD</v>
      </c>
      <c r="BY246" t="str">
        <f>IF(buildings!BY246="","NULL",buildings!BY246)</f>
        <v>R_MFH_high</v>
      </c>
      <c r="BZ246" t="str">
        <f>IF(buildings!BZ246="","NULL",buildings!BZ246)</f>
        <v>M_brick</v>
      </c>
      <c r="CA246" t="str">
        <f>IF(buildings!CA246="","NULL",buildings!CA246)</f>
        <v>Standard</v>
      </c>
      <c r="CB246" t="str">
        <f>IF(buildings!CB246="","NULL",buildings!CB246)</f>
        <v>real-world single case study</v>
      </c>
      <c r="CC246" t="str">
        <f>IF(buildings!CC246="","NULL",buildings!CC246)</f>
        <v>RM</v>
      </c>
      <c r="CD246" t="str">
        <f>IF(buildings!CD246="","NULL",buildings!CD246)</f>
        <v>M</v>
      </c>
      <c r="CE246" t="str">
        <f>IF(buildings!CE246="","NULL",buildings!CE246)</f>
        <v>OECD_EU15</v>
      </c>
    </row>
    <row r="247" spans="1:83">
      <c r="A247">
        <f>IF(buildings!A247="","NA",buildings!A247)</f>
        <v>245</v>
      </c>
      <c r="B247" t="str">
        <f>IF(buildings!B247="","NA",buildings!B247)</f>
        <v>Sweden</v>
      </c>
      <c r="C247" t="str">
        <f>IF(buildings!C247="","NA",buildings!C247)</f>
        <v>NA</v>
      </c>
      <c r="D247">
        <f>IF(buildings!D247="","NA",buildings!D247)</f>
        <v>1930</v>
      </c>
      <c r="E247">
        <f>IF(buildings!E247="","NA",buildings!E247)</f>
        <v>1941</v>
      </c>
      <c r="F247">
        <f>IF(buildings!F247="","NA",buildings!F247)</f>
        <v>57</v>
      </c>
      <c r="G247" t="str">
        <f>IF(buildings!G247="","NA",buildings!G247)</f>
        <v>NA</v>
      </c>
      <c r="H247" t="str">
        <f>IF(buildings!H247="","NA",buildings!H247)</f>
        <v>NA</v>
      </c>
      <c r="I247" t="str">
        <f>IF(buildings!I247="","NA",buildings!I247)</f>
        <v>NA</v>
      </c>
      <c r="J247">
        <f>IF(buildings!J247="","NA",buildings!J247)</f>
        <v>57</v>
      </c>
      <c r="K247" t="str">
        <f>IF(buildings!K247="","NA",buildings!K247)</f>
        <v>NA</v>
      </c>
      <c r="L247" t="str">
        <f>IF(buildings!L247="","NA",buildings!L247)</f>
        <v>NA</v>
      </c>
      <c r="M247">
        <f>IF(buildings!M247="","NA",buildings!M247)</f>
        <v>220</v>
      </c>
      <c r="N247" t="str">
        <f>IF(buildings!N247="","NA",buildings!N247)</f>
        <v>NA</v>
      </c>
      <c r="O247" t="str">
        <f>IF(buildings!O247="","NA",buildings!O247)</f>
        <v>NA</v>
      </c>
      <c r="P247">
        <f>IF(buildings!P247="","NA",buildings!P247)</f>
        <v>433</v>
      </c>
      <c r="Q247" t="str">
        <f>IF(buildings!Q247="","NA",buildings!Q247)</f>
        <v>NA</v>
      </c>
      <c r="R247">
        <f>IF(buildings!R247="","NA",buildings!R247)</f>
        <v>123</v>
      </c>
      <c r="S247" t="str">
        <f>IF(buildings!S247="","NA",buildings!S247)</f>
        <v>NA</v>
      </c>
      <c r="T247" t="str">
        <f>IF(buildings!T247="","NA",buildings!T247)</f>
        <v>NA</v>
      </c>
      <c r="U247" t="str">
        <f>IF(buildings!U247="","NA",buildings!U247)</f>
        <v>NA</v>
      </c>
      <c r="V247" t="str">
        <f>IF(buildings!V247="","NA",buildings!V247)</f>
        <v>NA</v>
      </c>
      <c r="W247" t="str">
        <f>IF(buildings!W247="","NA",buildings!W247)</f>
        <v>NA</v>
      </c>
      <c r="X247" t="str">
        <f>IF(buildings!X247="","NA",buildings!X247)</f>
        <v>NA</v>
      </c>
      <c r="Y247" t="str">
        <f>IF(buildings!Y247="","NA",buildings!Y247)</f>
        <v>NA</v>
      </c>
      <c r="Z247" t="str">
        <f>IF(buildings!Z247="","NA",buildings!Z247)</f>
        <v>NA</v>
      </c>
      <c r="AA247" t="str">
        <f>IF(buildings!AA247="","NA",buildings!AA247)</f>
        <v>NA</v>
      </c>
      <c r="AB247">
        <f>IF(buildings!AB247="","NA",buildings!AB247)</f>
        <v>4</v>
      </c>
      <c r="AC247" t="str">
        <f>IF(buildings!AC247="","NA",buildings!AC247)</f>
        <v>NA</v>
      </c>
      <c r="AD247" t="str">
        <f>IF(buildings!AD247="","NA",buildings!AD247)</f>
        <v>NA</v>
      </c>
      <c r="AE247" t="str">
        <f>IF(buildings!AE247="","NA",buildings!AE247)</f>
        <v>NA</v>
      </c>
      <c r="AF247" t="str">
        <f>IF(buildings!AF247="","NA",buildings!AF247)</f>
        <v>NA</v>
      </c>
      <c r="AG247" t="str">
        <f>IF(buildings!AG247="","NA",buildings!AG247)</f>
        <v>NA</v>
      </c>
      <c r="AH247" t="str">
        <f>IF(buildings!AH247="","NA",buildings!AH247)</f>
        <v>NA</v>
      </c>
      <c r="AI247">
        <f>IF(buildings!AI247="","NA",buildings!AI247)</f>
        <v>0</v>
      </c>
      <c r="AJ247" t="str">
        <f>IF(buildings!AJ247="","NA",buildings!AJ247)</f>
        <v>NA</v>
      </c>
      <c r="AK247" t="str">
        <f>IF(buildings!AK247="","NA",buildings!AK247)</f>
        <v>NA</v>
      </c>
      <c r="AL247" t="str">
        <f>IF(buildings!AL247="","NA",buildings!AL247)</f>
        <v>MFH, Brick</v>
      </c>
      <c r="AM247">
        <f>IF(buildings!AM247="","NA",buildings!AM247)</f>
        <v>5</v>
      </c>
      <c r="AN247" t="str">
        <f>IF(buildings!AN247="","NA",buildings!AN247)</f>
        <v>residential</v>
      </c>
      <c r="AO247" t="str">
        <f>IF(buildings!AO247="","NA",buildings!AO247)</f>
        <v>MFH</v>
      </c>
      <c r="AP247" t="str">
        <f>IF(buildings!AP247="","NA",buildings!AP247)</f>
        <v>NULL</v>
      </c>
      <c r="AQ247" t="str">
        <f>IF(buildings!AQ247="","NA",buildings!AQ247)</f>
        <v>NA</v>
      </c>
      <c r="AR247" t="str">
        <f>IF(buildings!AR247="","NA",buildings!AR247)</f>
        <v>gross</v>
      </c>
      <c r="AS247" t="str">
        <f>IF(buildings!AS247="","NA",buildings!AS247)</f>
        <v>Gontia, Paul; Nägeli, Claudio; Rosado, Leonardo; Kalmykova, Yuliya; Österbring, Magnus</v>
      </c>
      <c r="AT247">
        <f>IF(buildings!AT247="","NA",buildings!AT247)</f>
        <v>2018</v>
      </c>
      <c r="AU247" t="str">
        <f>IF(buildings!AU247="","NA",buildings!AU247)</f>
        <v>Material-intensity database of residential buildings: A case-study of Sweden in the international context</v>
      </c>
      <c r="AV247" t="str">
        <f>IF(buildings!AV247="","NA",buildings!AV247)</f>
        <v>Resources, Conservation and Recycling</v>
      </c>
      <c r="AW247" t="str">
        <f>IF(buildings!AW247="","NA",buildings!AW247)</f>
        <v>Copyright Elsevier</v>
      </c>
      <c r="AX247" t="str">
        <f>IF(buildings!AX247="","NA",buildings!AX247)</f>
        <v>10.1016/j.resconrec.2017.11.022</v>
      </c>
      <c r="AY247" t="str">
        <f>IF(buildings!AY247="","NA",buildings!AY247)</f>
        <v>https://doi.org/10.1016/j.resconrec.2017.11.022</v>
      </c>
      <c r="AZ247" t="str">
        <f>IF(buildings!AZ247="","NULL",buildings!AZ247)</f>
        <v>NULL</v>
      </c>
      <c r="BA247" t="str">
        <f>IF(buildings!BA247="","NULL",buildings!BA247)</f>
        <v>NULL</v>
      </c>
      <c r="BB247" t="str">
        <f>IF(buildings!BB247="","NULL",buildings!BB247)</f>
        <v>Brick is originally "Ceramics and Bricks". Minteral fill is sum of peat slag and reed.</v>
      </c>
      <c r="BC247" t="str">
        <f>IF(buildings!BC247="","NULL",buildings!BC247)</f>
        <v xml:space="preserve">Fig. 2. MICs for the 46 typical buildings: a) &amp; c). </v>
      </c>
      <c r="BD247" t="str">
        <f>IF(buildings!BD247="","NULL",buildings!BD247)</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7" t="str">
        <f>IF(buildings!BE247="","NULL",buildings!BE247)</f>
        <v>Heeren and Fishman</v>
      </c>
      <c r="BF247" t="str">
        <f>IF(buildings!BF247="","NULL",buildings!BF247)</f>
        <v>Europe</v>
      </c>
      <c r="BG247" t="str">
        <f>IF(buildings!BG247="","NULL",buildings!BG247)</f>
        <v>Dfb,Dfc</v>
      </c>
      <c r="BH247">
        <f>IF(buildings!BH247="","NULL",buildings!BH247)</f>
        <v>6896</v>
      </c>
      <c r="BI247" t="str">
        <f>IF(buildings!BI247="","NULL",buildings!BI247)</f>
        <v>NA</v>
      </c>
      <c r="BJ247">
        <f>IF(buildings!BJ247="","NULL",buildings!BJ247)</f>
        <v>4100.4502499999999</v>
      </c>
      <c r="BK247" t="str">
        <f>IF(buildings!BK247="","NULL",buildings!BK247)</f>
        <v>NA</v>
      </c>
      <c r="BL247">
        <f>IF(buildings!BL247="","NULL",buildings!BL247)</f>
        <v>71.175002500000005</v>
      </c>
      <c r="BM247">
        <f>IF(buildings!BM247="","NULL",buildings!BM247)</f>
        <v>410335</v>
      </c>
      <c r="BN247">
        <f>IF(buildings!BN247="","NULL",buildings!BN247)</f>
        <v>6131</v>
      </c>
      <c r="BO247" t="str">
        <f>IF(buildings!BO247="","NULL",buildings!BO247)</f>
        <v>NA</v>
      </c>
      <c r="BP247">
        <f>IF(buildings!BP247="","NULL",buildings!BP247)</f>
        <v>6389</v>
      </c>
      <c r="BQ247" t="str">
        <f>IF(buildings!BQ247="","NULL",buildings!BQ247)</f>
        <v>NA</v>
      </c>
      <c r="BR247">
        <f>IF(buildings!BR247="","NULL",buildings!BR247)</f>
        <v>0.65700000000000003</v>
      </c>
      <c r="BS247">
        <f>IF(buildings!BS247="","NULL",buildings!BS247)</f>
        <v>5291</v>
      </c>
      <c r="BT247">
        <f>IF(buildings!BT247="","NULL",buildings!BT247)</f>
        <v>6037</v>
      </c>
      <c r="BU247" t="str">
        <f>IF(buildings!BU247="","NULL",buildings!BU247)</f>
        <v>NULL</v>
      </c>
      <c r="BV247" t="str">
        <f>IF(buildings!BV247="","NULL",buildings!BV247)</f>
        <v>NULL</v>
      </c>
      <c r="BW247" t="str">
        <f>IF(buildings!BW247="","NULL",buildings!BW247)</f>
        <v>R32EU15</v>
      </c>
      <c r="BX247" t="str">
        <f>IF(buildings!BX247="","NULL",buildings!BX247)</f>
        <v>R5.2OECD</v>
      </c>
      <c r="BY247" t="str">
        <f>IF(buildings!BY247="","NULL",buildings!BY247)</f>
        <v>R_MFH_high</v>
      </c>
      <c r="BZ247" t="str">
        <f>IF(buildings!BZ247="","NULL",buildings!BZ247)</f>
        <v>M_brick</v>
      </c>
      <c r="CA247" t="str">
        <f>IF(buildings!CA247="","NULL",buildings!CA247)</f>
        <v>Standard</v>
      </c>
      <c r="CB247" t="str">
        <f>IF(buildings!CB247="","NULL",buildings!CB247)</f>
        <v>real-world single case study</v>
      </c>
      <c r="CC247" t="str">
        <f>IF(buildings!CC247="","NULL",buildings!CC247)</f>
        <v>RM</v>
      </c>
      <c r="CD247" t="str">
        <f>IF(buildings!CD247="","NULL",buildings!CD247)</f>
        <v>M</v>
      </c>
      <c r="CE247" t="str">
        <f>IF(buildings!CE247="","NULL",buildings!CE247)</f>
        <v>OECD_EU15</v>
      </c>
    </row>
    <row r="248" spans="1:83">
      <c r="A248">
        <f>IF(buildings!A248="","NA",buildings!A248)</f>
        <v>246</v>
      </c>
      <c r="B248" t="str">
        <f>IF(buildings!B248="","NA",buildings!B248)</f>
        <v>Sweden</v>
      </c>
      <c r="C248" t="str">
        <f>IF(buildings!C248="","NA",buildings!C248)</f>
        <v>NA</v>
      </c>
      <c r="D248">
        <f>IF(buildings!D248="","NA",buildings!D248)</f>
        <v>1930</v>
      </c>
      <c r="E248">
        <f>IF(buildings!E248="","NA",buildings!E248)</f>
        <v>1941</v>
      </c>
      <c r="F248">
        <f>IF(buildings!F248="","NA",buildings!F248)</f>
        <v>79</v>
      </c>
      <c r="G248" t="str">
        <f>IF(buildings!G248="","NA",buildings!G248)</f>
        <v>NA</v>
      </c>
      <c r="H248" t="str">
        <f>IF(buildings!H248="","NA",buildings!H248)</f>
        <v>NA</v>
      </c>
      <c r="I248" t="str">
        <f>IF(buildings!I248="","NA",buildings!I248)</f>
        <v>NA</v>
      </c>
      <c r="J248">
        <f>IF(buildings!J248="","NA",buildings!J248)</f>
        <v>58</v>
      </c>
      <c r="K248" t="str">
        <f>IF(buildings!K248="","NA",buildings!K248)</f>
        <v>NA</v>
      </c>
      <c r="L248" t="str">
        <f>IF(buildings!L248="","NA",buildings!L248)</f>
        <v>NA</v>
      </c>
      <c r="M248">
        <f>IF(buildings!M248="","NA",buildings!M248)</f>
        <v>319</v>
      </c>
      <c r="N248" t="str">
        <f>IF(buildings!N248="","NA",buildings!N248)</f>
        <v>NA</v>
      </c>
      <c r="O248">
        <f>IF(buildings!O248="","NA",buildings!O248)</f>
        <v>42</v>
      </c>
      <c r="P248">
        <f>IF(buildings!P248="","NA",buildings!P248)</f>
        <v>606</v>
      </c>
      <c r="Q248" t="str">
        <f>IF(buildings!Q248="","NA",buildings!Q248)</f>
        <v>NA</v>
      </c>
      <c r="R248">
        <f>IF(buildings!R248="","NA",buildings!R248)</f>
        <v>131</v>
      </c>
      <c r="S248" t="str">
        <f>IF(buildings!S248="","NA",buildings!S248)</f>
        <v>NA</v>
      </c>
      <c r="T248" t="str">
        <f>IF(buildings!T248="","NA",buildings!T248)</f>
        <v>NA</v>
      </c>
      <c r="U248" t="str">
        <f>IF(buildings!U248="","NA",buildings!U248)</f>
        <v>NA</v>
      </c>
      <c r="V248" t="str">
        <f>IF(buildings!V248="","NA",buildings!V248)</f>
        <v>NA</v>
      </c>
      <c r="W248" t="str">
        <f>IF(buildings!W248="","NA",buildings!W248)</f>
        <v>NA</v>
      </c>
      <c r="X248" t="str">
        <f>IF(buildings!X248="","NA",buildings!X248)</f>
        <v>NA</v>
      </c>
      <c r="Y248" t="str">
        <f>IF(buildings!Y248="","NA",buildings!Y248)</f>
        <v>NA</v>
      </c>
      <c r="Z248" t="str">
        <f>IF(buildings!Z248="","NA",buildings!Z248)</f>
        <v>NA</v>
      </c>
      <c r="AA248" t="str">
        <f>IF(buildings!AA248="","NA",buildings!AA248)</f>
        <v>NA</v>
      </c>
      <c r="AB248">
        <f>IF(buildings!AB248="","NA",buildings!AB248)</f>
        <v>5</v>
      </c>
      <c r="AC248" t="str">
        <f>IF(buildings!AC248="","NA",buildings!AC248)</f>
        <v>NA</v>
      </c>
      <c r="AD248" t="str">
        <f>IF(buildings!AD248="","NA",buildings!AD248)</f>
        <v>NA</v>
      </c>
      <c r="AE248" t="str">
        <f>IF(buildings!AE248="","NA",buildings!AE248)</f>
        <v>NA</v>
      </c>
      <c r="AF248" t="str">
        <f>IF(buildings!AF248="","NA",buildings!AF248)</f>
        <v>NA</v>
      </c>
      <c r="AG248" t="str">
        <f>IF(buildings!AG248="","NA",buildings!AG248)</f>
        <v>NA</v>
      </c>
      <c r="AH248" t="str">
        <f>IF(buildings!AH248="","NA",buildings!AH248)</f>
        <v>NA</v>
      </c>
      <c r="AI248">
        <f>IF(buildings!AI248="","NA",buildings!AI248)</f>
        <v>0</v>
      </c>
      <c r="AJ248" t="str">
        <f>IF(buildings!AJ248="","NA",buildings!AJ248)</f>
        <v>NA</v>
      </c>
      <c r="AK248" t="str">
        <f>IF(buildings!AK248="","NA",buildings!AK248)</f>
        <v>NA</v>
      </c>
      <c r="AL248" t="str">
        <f>IF(buildings!AL248="","NA",buildings!AL248)</f>
        <v>MFH, Brick</v>
      </c>
      <c r="AM248">
        <f>IF(buildings!AM248="","NA",buildings!AM248)</f>
        <v>4</v>
      </c>
      <c r="AN248" t="str">
        <f>IF(buildings!AN248="","NA",buildings!AN248)</f>
        <v>residential</v>
      </c>
      <c r="AO248" t="str">
        <f>IF(buildings!AO248="","NA",buildings!AO248)</f>
        <v>MFH</v>
      </c>
      <c r="AP248" t="str">
        <f>IF(buildings!AP248="","NA",buildings!AP248)</f>
        <v>NULL</v>
      </c>
      <c r="AQ248" t="str">
        <f>IF(buildings!AQ248="","NA",buildings!AQ248)</f>
        <v>NA</v>
      </c>
      <c r="AR248" t="str">
        <f>IF(buildings!AR248="","NA",buildings!AR248)</f>
        <v>gross</v>
      </c>
      <c r="AS248" t="str">
        <f>IF(buildings!AS248="","NA",buildings!AS248)</f>
        <v>Gontia, Paul; Nägeli, Claudio; Rosado, Leonardo; Kalmykova, Yuliya; Österbring, Magnus</v>
      </c>
      <c r="AT248">
        <f>IF(buildings!AT248="","NA",buildings!AT248)</f>
        <v>2018</v>
      </c>
      <c r="AU248" t="str">
        <f>IF(buildings!AU248="","NA",buildings!AU248)</f>
        <v>Material-intensity database of residential buildings: A case-study of Sweden in the international context</v>
      </c>
      <c r="AV248" t="str">
        <f>IF(buildings!AV248="","NA",buildings!AV248)</f>
        <v>Resources, Conservation and Recycling</v>
      </c>
      <c r="AW248" t="str">
        <f>IF(buildings!AW248="","NA",buildings!AW248)</f>
        <v>Copyright Elsevier</v>
      </c>
      <c r="AX248" t="str">
        <f>IF(buildings!AX248="","NA",buildings!AX248)</f>
        <v>10.1016/j.resconrec.2017.11.022</v>
      </c>
      <c r="AY248" t="str">
        <f>IF(buildings!AY248="","NA",buildings!AY248)</f>
        <v>https://doi.org/10.1016/j.resconrec.2017.11.022</v>
      </c>
      <c r="AZ248" t="str">
        <f>IF(buildings!AZ248="","NULL",buildings!AZ248)</f>
        <v>NULL</v>
      </c>
      <c r="BA248" t="str">
        <f>IF(buildings!BA248="","NULL",buildings!BA248)</f>
        <v>NULL</v>
      </c>
      <c r="BB248" t="str">
        <f>IF(buildings!BB248="","NULL",buildings!BB248)</f>
        <v>Brick is originally "Ceramics and Bricks". Minteral fill is sum of peat slag and reed.</v>
      </c>
      <c r="BC248" t="str">
        <f>IF(buildings!BC248="","NULL",buildings!BC248)</f>
        <v xml:space="preserve">Fig. 2. MICs for the 46 typical buildings: a) &amp; c). </v>
      </c>
      <c r="BD248" t="str">
        <f>IF(buildings!BD248="","NULL",buildings!BD248)</f>
        <v>Heating Degree Days: No data before 1948, HDD in 1948, Data: https://www.kapsarc.org/research/projects/global-degree-days-database/ - sheet 'T2m.hdd.18C' and divided by four to obtain daily values. Cooling Degree Days: No data before 1948,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8" t="str">
        <f>IF(buildings!BE248="","NULL",buildings!BE248)</f>
        <v>Heeren and Fishman</v>
      </c>
      <c r="BF248" t="str">
        <f>IF(buildings!BF248="","NULL",buildings!BF248)</f>
        <v>Europe</v>
      </c>
      <c r="BG248" t="str">
        <f>IF(buildings!BG248="","NULL",buildings!BG248)</f>
        <v>Dfb,Dfc</v>
      </c>
      <c r="BH248">
        <f>IF(buildings!BH248="","NULL",buildings!BH248)</f>
        <v>6896</v>
      </c>
      <c r="BI248" t="str">
        <f>IF(buildings!BI248="","NULL",buildings!BI248)</f>
        <v>NA</v>
      </c>
      <c r="BJ248">
        <f>IF(buildings!BJ248="","NULL",buildings!BJ248)</f>
        <v>4100.4502499999999</v>
      </c>
      <c r="BK248" t="str">
        <f>IF(buildings!BK248="","NULL",buildings!BK248)</f>
        <v>NA</v>
      </c>
      <c r="BL248">
        <f>IF(buildings!BL248="","NULL",buildings!BL248)</f>
        <v>71.175002500000005</v>
      </c>
      <c r="BM248">
        <f>IF(buildings!BM248="","NULL",buildings!BM248)</f>
        <v>410335</v>
      </c>
      <c r="BN248">
        <f>IF(buildings!BN248="","NULL",buildings!BN248)</f>
        <v>6131</v>
      </c>
      <c r="BO248" t="str">
        <f>IF(buildings!BO248="","NULL",buildings!BO248)</f>
        <v>NA</v>
      </c>
      <c r="BP248">
        <f>IF(buildings!BP248="","NULL",buildings!BP248)</f>
        <v>6389</v>
      </c>
      <c r="BQ248" t="str">
        <f>IF(buildings!BQ248="","NULL",buildings!BQ248)</f>
        <v>NA</v>
      </c>
      <c r="BR248">
        <f>IF(buildings!BR248="","NULL",buildings!BR248)</f>
        <v>0.65700000000000003</v>
      </c>
      <c r="BS248">
        <f>IF(buildings!BS248="","NULL",buildings!BS248)</f>
        <v>5291</v>
      </c>
      <c r="BT248">
        <f>IF(buildings!BT248="","NULL",buildings!BT248)</f>
        <v>6037</v>
      </c>
      <c r="BU248" t="str">
        <f>IF(buildings!BU248="","NULL",buildings!BU248)</f>
        <v>NULL</v>
      </c>
      <c r="BV248" t="str">
        <f>IF(buildings!BV248="","NULL",buildings!BV248)</f>
        <v>NULL</v>
      </c>
      <c r="BW248" t="str">
        <f>IF(buildings!BW248="","NULL",buildings!BW248)</f>
        <v>R32EU15</v>
      </c>
      <c r="BX248" t="str">
        <f>IF(buildings!BX248="","NULL",buildings!BX248)</f>
        <v>R5.2OECD</v>
      </c>
      <c r="BY248" t="str">
        <f>IF(buildings!BY248="","NULL",buildings!BY248)</f>
        <v>R_MFH_low</v>
      </c>
      <c r="BZ248" t="str">
        <f>IF(buildings!BZ248="","NULL",buildings!BZ248)</f>
        <v>M_brick</v>
      </c>
      <c r="CA248" t="str">
        <f>IF(buildings!CA248="","NULL",buildings!CA248)</f>
        <v>Standard</v>
      </c>
      <c r="CB248" t="str">
        <f>IF(buildings!CB248="","NULL",buildings!CB248)</f>
        <v>real-world single case study</v>
      </c>
      <c r="CC248" t="str">
        <f>IF(buildings!CC248="","NULL",buildings!CC248)</f>
        <v>RM</v>
      </c>
      <c r="CD248" t="str">
        <f>IF(buildings!CD248="","NULL",buildings!CD248)</f>
        <v>M</v>
      </c>
      <c r="CE248" t="str">
        <f>IF(buildings!CE248="","NULL",buildings!CE248)</f>
        <v>OECD_EU15</v>
      </c>
    </row>
    <row r="249" spans="1:83">
      <c r="A249">
        <f>IF(buildings!A249="","NA",buildings!A249)</f>
        <v>247</v>
      </c>
      <c r="B249" t="str">
        <f>IF(buildings!B249="","NA",buildings!B249)</f>
        <v>Sweden</v>
      </c>
      <c r="C249" t="str">
        <f>IF(buildings!C249="","NA",buildings!C249)</f>
        <v>NA</v>
      </c>
      <c r="D249">
        <f>IF(buildings!D249="","NA",buildings!D249)</f>
        <v>1940</v>
      </c>
      <c r="E249">
        <f>IF(buildings!E249="","NA",buildings!E249)</f>
        <v>1950</v>
      </c>
      <c r="F249">
        <f>IF(buildings!F249="","NA",buildings!F249)</f>
        <v>198</v>
      </c>
      <c r="G249" t="str">
        <f>IF(buildings!G249="","NA",buildings!G249)</f>
        <v>NA</v>
      </c>
      <c r="H249" t="str">
        <f>IF(buildings!H249="","NA",buildings!H249)</f>
        <v>NA</v>
      </c>
      <c r="I249" t="str">
        <f>IF(buildings!I249="","NA",buildings!I249)</f>
        <v>NA</v>
      </c>
      <c r="J249">
        <f>IF(buildings!J249="","NA",buildings!J249)</f>
        <v>42</v>
      </c>
      <c r="K249" t="str">
        <f>IF(buildings!K249="","NA",buildings!K249)</f>
        <v>NA</v>
      </c>
      <c r="L249" t="str">
        <f>IF(buildings!L249="","NA",buildings!L249)</f>
        <v>NA</v>
      </c>
      <c r="M249">
        <f>IF(buildings!M249="","NA",buildings!M249)</f>
        <v>567</v>
      </c>
      <c r="N249" t="str">
        <f>IF(buildings!N249="","NA",buildings!N249)</f>
        <v>NA</v>
      </c>
      <c r="O249">
        <f>IF(buildings!O249="","NA",buildings!O249)</f>
        <v>29</v>
      </c>
      <c r="P249">
        <f>IF(buildings!P249="","NA",buildings!P249)</f>
        <v>456</v>
      </c>
      <c r="Q249" t="str">
        <f>IF(buildings!Q249="","NA",buildings!Q249)</f>
        <v>NA</v>
      </c>
      <c r="R249">
        <f>IF(buildings!R249="","NA",buildings!R249)</f>
        <v>69</v>
      </c>
      <c r="S249" t="str">
        <f>IF(buildings!S249="","NA",buildings!S249)</f>
        <v>NA</v>
      </c>
      <c r="T249" t="str">
        <f>IF(buildings!T249="","NA",buildings!T249)</f>
        <v>NA</v>
      </c>
      <c r="U249" t="str">
        <f>IF(buildings!U249="","NA",buildings!U249)</f>
        <v>NA</v>
      </c>
      <c r="V249" t="str">
        <f>IF(buildings!V249="","NA",buildings!V249)</f>
        <v>NA</v>
      </c>
      <c r="W249" t="str">
        <f>IF(buildings!W249="","NA",buildings!W249)</f>
        <v>NA</v>
      </c>
      <c r="X249" t="str">
        <f>IF(buildings!X249="","NA",buildings!X249)</f>
        <v>NA</v>
      </c>
      <c r="Y249" t="str">
        <f>IF(buildings!Y249="","NA",buildings!Y249)</f>
        <v>NA</v>
      </c>
      <c r="Z249" t="str">
        <f>IF(buildings!Z249="","NA",buildings!Z249)</f>
        <v>NA</v>
      </c>
      <c r="AA249" t="str">
        <f>IF(buildings!AA249="","NA",buildings!AA249)</f>
        <v>NA</v>
      </c>
      <c r="AB249">
        <f>IF(buildings!AB249="","NA",buildings!AB249)</f>
        <v>4</v>
      </c>
      <c r="AC249" t="str">
        <f>IF(buildings!AC249="","NA",buildings!AC249)</f>
        <v>NA</v>
      </c>
      <c r="AD249" t="str">
        <f>IF(buildings!AD249="","NA",buildings!AD249)</f>
        <v>NA</v>
      </c>
      <c r="AE249" t="str">
        <f>IF(buildings!AE249="","NA",buildings!AE249)</f>
        <v>NA</v>
      </c>
      <c r="AF249" t="str">
        <f>IF(buildings!AF249="","NA",buildings!AF249)</f>
        <v>NA</v>
      </c>
      <c r="AG249" t="str">
        <f>IF(buildings!AG249="","NA",buildings!AG249)</f>
        <v>NA</v>
      </c>
      <c r="AH249" t="str">
        <f>IF(buildings!AH249="","NA",buildings!AH249)</f>
        <v>NA</v>
      </c>
      <c r="AI249">
        <f>IF(buildings!AI249="","NA",buildings!AI249)</f>
        <v>0</v>
      </c>
      <c r="AJ249" t="str">
        <f>IF(buildings!AJ249="","NA",buildings!AJ249)</f>
        <v>NA</v>
      </c>
      <c r="AK249" t="str">
        <f>IF(buildings!AK249="","NA",buildings!AK249)</f>
        <v>NA</v>
      </c>
      <c r="AL249" t="str">
        <f>IF(buildings!AL249="","NA",buildings!AL249)</f>
        <v>MFH, Brick</v>
      </c>
      <c r="AM249">
        <f>IF(buildings!AM249="","NA",buildings!AM249)</f>
        <v>4</v>
      </c>
      <c r="AN249" t="str">
        <f>IF(buildings!AN249="","NA",buildings!AN249)</f>
        <v>residential</v>
      </c>
      <c r="AO249" t="str">
        <f>IF(buildings!AO249="","NA",buildings!AO249)</f>
        <v>MFH</v>
      </c>
      <c r="AP249" t="str">
        <f>IF(buildings!AP249="","NA",buildings!AP249)</f>
        <v>NULL</v>
      </c>
      <c r="AQ249" t="str">
        <f>IF(buildings!AQ249="","NA",buildings!AQ249)</f>
        <v>NA</v>
      </c>
      <c r="AR249" t="str">
        <f>IF(buildings!AR249="","NA",buildings!AR249)</f>
        <v>gross</v>
      </c>
      <c r="AS249" t="str">
        <f>IF(buildings!AS249="","NA",buildings!AS249)</f>
        <v>Gontia, Paul; Nägeli, Claudio; Rosado, Leonardo; Kalmykova, Yuliya; Österbring, Magnus</v>
      </c>
      <c r="AT249">
        <f>IF(buildings!AT249="","NA",buildings!AT249)</f>
        <v>2018</v>
      </c>
      <c r="AU249" t="str">
        <f>IF(buildings!AU249="","NA",buildings!AU249)</f>
        <v>Material-intensity database of residential buildings: A case-study of Sweden in the international context</v>
      </c>
      <c r="AV249" t="str">
        <f>IF(buildings!AV249="","NA",buildings!AV249)</f>
        <v>Resources, Conservation and Recycling</v>
      </c>
      <c r="AW249" t="str">
        <f>IF(buildings!AW249="","NA",buildings!AW249)</f>
        <v>Copyright Elsevier</v>
      </c>
      <c r="AX249" t="str">
        <f>IF(buildings!AX249="","NA",buildings!AX249)</f>
        <v>10.1016/j.resconrec.2017.11.022</v>
      </c>
      <c r="AY249" t="str">
        <f>IF(buildings!AY249="","NA",buildings!AY249)</f>
        <v>https://doi.org/10.1016/j.resconrec.2017.11.022</v>
      </c>
      <c r="AZ249" t="str">
        <f>IF(buildings!AZ249="","NULL",buildings!AZ249)</f>
        <v>NULL</v>
      </c>
      <c r="BA249" t="str">
        <f>IF(buildings!BA249="","NULL",buildings!BA249)</f>
        <v>NULL</v>
      </c>
      <c r="BB249" t="str">
        <f>IF(buildings!BB249="","NULL",buildings!BB249)</f>
        <v>Brick is originally "Ceramics and Bricks". Minteral fill is sum of peat slag and reed.</v>
      </c>
      <c r="BC249" t="str">
        <f>IF(buildings!BC249="","NULL",buildings!BC249)</f>
        <v xml:space="preserve">Fig. 2. MICs for the 46 typical buildings: a) &amp; c). </v>
      </c>
      <c r="BD249" t="str">
        <f>IF(buildings!BD249="","NULL",buildings!BD249)</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49" t="str">
        <f>IF(buildings!BE249="","NULL",buildings!BE249)</f>
        <v>Heeren and Fishman</v>
      </c>
      <c r="BF249" t="str">
        <f>IF(buildings!BF249="","NULL",buildings!BF249)</f>
        <v>Europe</v>
      </c>
      <c r="BG249" t="str">
        <f>IF(buildings!BG249="","NULL",buildings!BG249)</f>
        <v>Dfb,Dfc</v>
      </c>
      <c r="BH249">
        <f>IF(buildings!BH249="","NULL",buildings!BH249)</f>
        <v>6896</v>
      </c>
      <c r="BI249">
        <f>IF(buildings!BI249="","NULL",buildings!BI249)</f>
        <v>4100.4502499999999</v>
      </c>
      <c r="BJ249">
        <f>IF(buildings!BJ249="","NULL",buildings!BJ249)</f>
        <v>4278.8877499999999</v>
      </c>
      <c r="BK249">
        <f>IF(buildings!BK249="","NULL",buildings!BK249)</f>
        <v>71.175002500000005</v>
      </c>
      <c r="BL249">
        <f>IF(buildings!BL249="","NULL",buildings!BL249)</f>
        <v>44.634997499999997</v>
      </c>
      <c r="BM249">
        <f>IF(buildings!BM249="","NULL",buildings!BM249)</f>
        <v>410335</v>
      </c>
      <c r="BN249">
        <f>IF(buildings!BN249="","NULL",buildings!BN249)</f>
        <v>6356</v>
      </c>
      <c r="BO249" t="str">
        <f>IF(buildings!BO249="","NULL",buildings!BO249)</f>
        <v>NA</v>
      </c>
      <c r="BP249">
        <f>IF(buildings!BP249="","NULL",buildings!BP249)</f>
        <v>7014</v>
      </c>
      <c r="BQ249" t="str">
        <f>IF(buildings!BQ249="","NULL",buildings!BQ249)</f>
        <v>NA</v>
      </c>
      <c r="BR249">
        <f>IF(buildings!BR249="","NULL",buildings!BR249)</f>
        <v>0.65700000000000003</v>
      </c>
      <c r="BS249">
        <f>IF(buildings!BS249="","NULL",buildings!BS249)</f>
        <v>6206</v>
      </c>
      <c r="BT249">
        <f>IF(buildings!BT249="","NULL",buildings!BT249)</f>
        <v>8816</v>
      </c>
      <c r="BU249" t="str">
        <f>IF(buildings!BU249="","NULL",buildings!BU249)</f>
        <v>NULL</v>
      </c>
      <c r="BV249" t="str">
        <f>IF(buildings!BV249="","NULL",buildings!BV249)</f>
        <v>NULL</v>
      </c>
      <c r="BW249" t="str">
        <f>IF(buildings!BW249="","NULL",buildings!BW249)</f>
        <v>R32EU15</v>
      </c>
      <c r="BX249" t="str">
        <f>IF(buildings!BX249="","NULL",buildings!BX249)</f>
        <v>R5.2OECD</v>
      </c>
      <c r="BY249" t="str">
        <f>IF(buildings!BY249="","NULL",buildings!BY249)</f>
        <v>R_MFH_low</v>
      </c>
      <c r="BZ249" t="str">
        <f>IF(buildings!BZ249="","NULL",buildings!BZ249)</f>
        <v>M_brick</v>
      </c>
      <c r="CA249" t="str">
        <f>IF(buildings!CA249="","NULL",buildings!CA249)</f>
        <v>Standard</v>
      </c>
      <c r="CB249" t="str">
        <f>IF(buildings!CB249="","NULL",buildings!CB249)</f>
        <v>real-world single case study</v>
      </c>
      <c r="CC249" t="str">
        <f>IF(buildings!CC249="","NULL",buildings!CC249)</f>
        <v>RM</v>
      </c>
      <c r="CD249" t="str">
        <f>IF(buildings!CD249="","NULL",buildings!CD249)</f>
        <v>M</v>
      </c>
      <c r="CE249" t="str">
        <f>IF(buildings!CE249="","NULL",buildings!CE249)</f>
        <v>OECD_EU15</v>
      </c>
    </row>
    <row r="250" spans="1:83">
      <c r="A250">
        <f>IF(buildings!A250="","NA",buildings!A250)</f>
        <v>248</v>
      </c>
      <c r="B250" t="str">
        <f>IF(buildings!B250="","NA",buildings!B250)</f>
        <v>Sweden</v>
      </c>
      <c r="C250" t="str">
        <f>IF(buildings!C250="","NA",buildings!C250)</f>
        <v>NA</v>
      </c>
      <c r="D250">
        <f>IF(buildings!D250="","NA",buildings!D250)</f>
        <v>1940</v>
      </c>
      <c r="E250">
        <f>IF(buildings!E250="","NA",buildings!E250)</f>
        <v>1950</v>
      </c>
      <c r="F250">
        <f>IF(buildings!F250="","NA",buildings!F250)</f>
        <v>135</v>
      </c>
      <c r="G250" t="str">
        <f>IF(buildings!G250="","NA",buildings!G250)</f>
        <v>NA</v>
      </c>
      <c r="H250" t="str">
        <f>IF(buildings!H250="","NA",buildings!H250)</f>
        <v>NA</v>
      </c>
      <c r="I250" t="str">
        <f>IF(buildings!I250="","NA",buildings!I250)</f>
        <v>NA</v>
      </c>
      <c r="J250">
        <f>IF(buildings!J250="","NA",buildings!J250)</f>
        <v>22</v>
      </c>
      <c r="K250" t="str">
        <f>IF(buildings!K250="","NA",buildings!K250)</f>
        <v>NA</v>
      </c>
      <c r="L250" t="str">
        <f>IF(buildings!L250="","NA",buildings!L250)</f>
        <v>NA</v>
      </c>
      <c r="M250">
        <f>IF(buildings!M250="","NA",buildings!M250)</f>
        <v>434</v>
      </c>
      <c r="N250" t="str">
        <f>IF(buildings!N250="","NA",buildings!N250)</f>
        <v>NA</v>
      </c>
      <c r="O250">
        <f>IF(buildings!O250="","NA",buildings!O250)</f>
        <v>0</v>
      </c>
      <c r="P250">
        <f>IF(buildings!P250="","NA",buildings!P250)</f>
        <v>527</v>
      </c>
      <c r="Q250" t="str">
        <f>IF(buildings!Q250="","NA",buildings!Q250)</f>
        <v>NA</v>
      </c>
      <c r="R250">
        <f>IF(buildings!R250="","NA",buildings!R250)</f>
        <v>109</v>
      </c>
      <c r="S250" t="str">
        <f>IF(buildings!S250="","NA",buildings!S250)</f>
        <v>NA</v>
      </c>
      <c r="T250" t="str">
        <f>IF(buildings!T250="","NA",buildings!T250)</f>
        <v>NA</v>
      </c>
      <c r="U250" t="str">
        <f>IF(buildings!U250="","NA",buildings!U250)</f>
        <v>NA</v>
      </c>
      <c r="V250" t="str">
        <f>IF(buildings!V250="","NA",buildings!V250)</f>
        <v>NA</v>
      </c>
      <c r="W250" t="str">
        <f>IF(buildings!W250="","NA",buildings!W250)</f>
        <v>NA</v>
      </c>
      <c r="X250" t="str">
        <f>IF(buildings!X250="","NA",buildings!X250)</f>
        <v>NA</v>
      </c>
      <c r="Y250" t="str">
        <f>IF(buildings!Y250="","NA",buildings!Y250)</f>
        <v>NA</v>
      </c>
      <c r="Z250" t="str">
        <f>IF(buildings!Z250="","NA",buildings!Z250)</f>
        <v>NA</v>
      </c>
      <c r="AA250" t="str">
        <f>IF(buildings!AA250="","NA",buildings!AA250)</f>
        <v>NA</v>
      </c>
      <c r="AB250">
        <f>IF(buildings!AB250="","NA",buildings!AB250)</f>
        <v>4</v>
      </c>
      <c r="AC250" t="str">
        <f>IF(buildings!AC250="","NA",buildings!AC250)</f>
        <v>NA</v>
      </c>
      <c r="AD250" t="str">
        <f>IF(buildings!AD250="","NA",buildings!AD250)</f>
        <v>NA</v>
      </c>
      <c r="AE250" t="str">
        <f>IF(buildings!AE250="","NA",buildings!AE250)</f>
        <v>NA</v>
      </c>
      <c r="AF250" t="str">
        <f>IF(buildings!AF250="","NA",buildings!AF250)</f>
        <v>NA</v>
      </c>
      <c r="AG250" t="str">
        <f>IF(buildings!AG250="","NA",buildings!AG250)</f>
        <v>NA</v>
      </c>
      <c r="AH250" t="str">
        <f>IF(buildings!AH250="","NA",buildings!AH250)</f>
        <v>NA</v>
      </c>
      <c r="AI250">
        <f>IF(buildings!AI250="","NA",buildings!AI250)</f>
        <v>0</v>
      </c>
      <c r="AJ250" t="str">
        <f>IF(buildings!AJ250="","NA",buildings!AJ250)</f>
        <v>NA</v>
      </c>
      <c r="AK250" t="str">
        <f>IF(buildings!AK250="","NA",buildings!AK250)</f>
        <v>NA</v>
      </c>
      <c r="AL250" t="str">
        <f>IF(buildings!AL250="","NA",buildings!AL250)</f>
        <v>MFH, Brick</v>
      </c>
      <c r="AM250">
        <f>IF(buildings!AM250="","NA",buildings!AM250)</f>
        <v>7</v>
      </c>
      <c r="AN250" t="str">
        <f>IF(buildings!AN250="","NA",buildings!AN250)</f>
        <v>residential</v>
      </c>
      <c r="AO250" t="str">
        <f>IF(buildings!AO250="","NA",buildings!AO250)</f>
        <v>MFH</v>
      </c>
      <c r="AP250" t="str">
        <f>IF(buildings!AP250="","NA",buildings!AP250)</f>
        <v>NULL</v>
      </c>
      <c r="AQ250" t="str">
        <f>IF(buildings!AQ250="","NA",buildings!AQ250)</f>
        <v>NA</v>
      </c>
      <c r="AR250" t="str">
        <f>IF(buildings!AR250="","NA",buildings!AR250)</f>
        <v>gross</v>
      </c>
      <c r="AS250" t="str">
        <f>IF(buildings!AS250="","NA",buildings!AS250)</f>
        <v>Gontia, Paul; Nägeli, Claudio; Rosado, Leonardo; Kalmykova, Yuliya; Österbring, Magnus</v>
      </c>
      <c r="AT250">
        <f>IF(buildings!AT250="","NA",buildings!AT250)</f>
        <v>2018</v>
      </c>
      <c r="AU250" t="str">
        <f>IF(buildings!AU250="","NA",buildings!AU250)</f>
        <v>Material-intensity database of residential buildings: A case-study of Sweden in the international context</v>
      </c>
      <c r="AV250" t="str">
        <f>IF(buildings!AV250="","NA",buildings!AV250)</f>
        <v>Resources, Conservation and Recycling</v>
      </c>
      <c r="AW250" t="str">
        <f>IF(buildings!AW250="","NA",buildings!AW250)</f>
        <v>Copyright Elsevier</v>
      </c>
      <c r="AX250" t="str">
        <f>IF(buildings!AX250="","NA",buildings!AX250)</f>
        <v>10.1016/j.resconrec.2017.11.022</v>
      </c>
      <c r="AY250" t="str">
        <f>IF(buildings!AY250="","NA",buildings!AY250)</f>
        <v>https://doi.org/10.1016/j.resconrec.2017.11.022</v>
      </c>
      <c r="AZ250" t="str">
        <f>IF(buildings!AZ250="","NULL",buildings!AZ250)</f>
        <v>NULL</v>
      </c>
      <c r="BA250" t="str">
        <f>IF(buildings!BA250="","NULL",buildings!BA250)</f>
        <v>NULL</v>
      </c>
      <c r="BB250" t="str">
        <f>IF(buildings!BB250="","NULL",buildings!BB250)</f>
        <v>Brick is originally "Ceramics and Bricks". Minteral fill is sum of peat slag and reed.</v>
      </c>
      <c r="BC250" t="str">
        <f>IF(buildings!BC250="","NULL",buildings!BC250)</f>
        <v xml:space="preserve">Fig. 2. MICs for the 46 typical buildings: a) &amp; c). </v>
      </c>
      <c r="BD250" t="str">
        <f>IF(buildings!BD250="","NULL",buildings!BD250)</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Data: https://esa.un.org/unpd/wup/Download, Urbanization_rate_2018.xls. Human Development Index: Not collected.</v>
      </c>
      <c r="BE250" t="str">
        <f>IF(buildings!BE250="","NULL",buildings!BE250)</f>
        <v>Heeren and Fishman</v>
      </c>
      <c r="BF250" t="str">
        <f>IF(buildings!BF250="","NULL",buildings!BF250)</f>
        <v>Europe</v>
      </c>
      <c r="BG250" t="str">
        <f>IF(buildings!BG250="","NULL",buildings!BG250)</f>
        <v>Dfb,Dfc</v>
      </c>
      <c r="BH250">
        <f>IF(buildings!BH250="","NULL",buildings!BH250)</f>
        <v>6896</v>
      </c>
      <c r="BI250">
        <f>IF(buildings!BI250="","NULL",buildings!BI250)</f>
        <v>4100.4502499999999</v>
      </c>
      <c r="BJ250">
        <f>IF(buildings!BJ250="","NULL",buildings!BJ250)</f>
        <v>4278.8877499999999</v>
      </c>
      <c r="BK250">
        <f>IF(buildings!BK250="","NULL",buildings!BK250)</f>
        <v>71.175002500000005</v>
      </c>
      <c r="BL250">
        <f>IF(buildings!BL250="","NULL",buildings!BL250)</f>
        <v>44.634997499999997</v>
      </c>
      <c r="BM250">
        <f>IF(buildings!BM250="","NULL",buildings!BM250)</f>
        <v>410335</v>
      </c>
      <c r="BN250">
        <f>IF(buildings!BN250="","NULL",buildings!BN250)</f>
        <v>6356</v>
      </c>
      <c r="BO250" t="str">
        <f>IF(buildings!BO250="","NULL",buildings!BO250)</f>
        <v>NA</v>
      </c>
      <c r="BP250">
        <f>IF(buildings!BP250="","NULL",buildings!BP250)</f>
        <v>7014</v>
      </c>
      <c r="BQ250" t="str">
        <f>IF(buildings!BQ250="","NULL",buildings!BQ250)</f>
        <v>NA</v>
      </c>
      <c r="BR250">
        <f>IF(buildings!BR250="","NULL",buildings!BR250)</f>
        <v>0.65700000000000003</v>
      </c>
      <c r="BS250">
        <f>IF(buildings!BS250="","NULL",buildings!BS250)</f>
        <v>6206</v>
      </c>
      <c r="BT250">
        <f>IF(buildings!BT250="","NULL",buildings!BT250)</f>
        <v>8816</v>
      </c>
      <c r="BU250" t="str">
        <f>IF(buildings!BU250="","NULL",buildings!BU250)</f>
        <v>NULL</v>
      </c>
      <c r="BV250" t="str">
        <f>IF(buildings!BV250="","NULL",buildings!BV250)</f>
        <v>NULL</v>
      </c>
      <c r="BW250" t="str">
        <f>IF(buildings!BW250="","NULL",buildings!BW250)</f>
        <v>R32EU15</v>
      </c>
      <c r="BX250" t="str">
        <f>IF(buildings!BX250="","NULL",buildings!BX250)</f>
        <v>R5.2OECD</v>
      </c>
      <c r="BY250" t="str">
        <f>IF(buildings!BY250="","NULL",buildings!BY250)</f>
        <v>R_MFH_high</v>
      </c>
      <c r="BZ250" t="str">
        <f>IF(buildings!BZ250="","NULL",buildings!BZ250)</f>
        <v>M_brick</v>
      </c>
      <c r="CA250" t="str">
        <f>IF(buildings!CA250="","NULL",buildings!CA250)</f>
        <v>Standard</v>
      </c>
      <c r="CB250" t="str">
        <f>IF(buildings!CB250="","NULL",buildings!CB250)</f>
        <v>real-world single case study</v>
      </c>
      <c r="CC250" t="str">
        <f>IF(buildings!CC250="","NULL",buildings!CC250)</f>
        <v>RM</v>
      </c>
      <c r="CD250" t="str">
        <f>IF(buildings!CD250="","NULL",buildings!CD250)</f>
        <v>M</v>
      </c>
      <c r="CE250" t="str">
        <f>IF(buildings!CE250="","NULL",buildings!CE250)</f>
        <v>OECD_EU15</v>
      </c>
    </row>
    <row r="251" spans="1:83">
      <c r="A251">
        <f>IF(buildings!A251="","NA",buildings!A251)</f>
        <v>249</v>
      </c>
      <c r="B251" t="str">
        <f>IF(buildings!B251="","NA",buildings!B251)</f>
        <v>Sweden</v>
      </c>
      <c r="C251" t="str">
        <f>IF(buildings!C251="","NA",buildings!C251)</f>
        <v>NA</v>
      </c>
      <c r="D251">
        <f>IF(buildings!D251="","NA",buildings!D251)</f>
        <v>1940</v>
      </c>
      <c r="E251">
        <f>IF(buildings!E251="","NA",buildings!E251)</f>
        <v>1961</v>
      </c>
      <c r="F251">
        <f>IF(buildings!F251="","NA",buildings!F251)</f>
        <v>132</v>
      </c>
      <c r="G251" t="str">
        <f>IF(buildings!G251="","NA",buildings!G251)</f>
        <v>NA</v>
      </c>
      <c r="H251" t="str">
        <f>IF(buildings!H251="","NA",buildings!H251)</f>
        <v>NA</v>
      </c>
      <c r="I251" t="str">
        <f>IF(buildings!I251="","NA",buildings!I251)</f>
        <v>NA</v>
      </c>
      <c r="J251">
        <f>IF(buildings!J251="","NA",buildings!J251)</f>
        <v>33</v>
      </c>
      <c r="K251" t="str">
        <f>IF(buildings!K251="","NA",buildings!K251)</f>
        <v>NA</v>
      </c>
      <c r="L251" t="str">
        <f>IF(buildings!L251="","NA",buildings!L251)</f>
        <v>NA</v>
      </c>
      <c r="M251">
        <f>IF(buildings!M251="","NA",buildings!M251)</f>
        <v>775</v>
      </c>
      <c r="N251" t="str">
        <f>IF(buildings!N251="","NA",buildings!N251)</f>
        <v>NA</v>
      </c>
      <c r="O251">
        <f>IF(buildings!O251="","NA",buildings!O251)</f>
        <v>23</v>
      </c>
      <c r="P251">
        <f>IF(buildings!P251="","NA",buildings!P251)</f>
        <v>12</v>
      </c>
      <c r="Q251" t="str">
        <f>IF(buildings!Q251="","NA",buildings!Q251)</f>
        <v>NA</v>
      </c>
      <c r="R251">
        <f>IF(buildings!R251="","NA",buildings!R251)</f>
        <v>69</v>
      </c>
      <c r="S251" t="str">
        <f>IF(buildings!S251="","NA",buildings!S251)</f>
        <v>NA</v>
      </c>
      <c r="T251" t="str">
        <f>IF(buildings!T251="","NA",buildings!T251)</f>
        <v>NA</v>
      </c>
      <c r="U251" t="str">
        <f>IF(buildings!U251="","NA",buildings!U251)</f>
        <v>NA</v>
      </c>
      <c r="V251" t="str">
        <f>IF(buildings!V251="","NA",buildings!V251)</f>
        <v>NA</v>
      </c>
      <c r="W251" t="str">
        <f>IF(buildings!W251="","NA",buildings!W251)</f>
        <v>NA</v>
      </c>
      <c r="X251" t="str">
        <f>IF(buildings!X251="","NA",buildings!X251)</f>
        <v>NA</v>
      </c>
      <c r="Y251" t="str">
        <f>IF(buildings!Y251="","NA",buildings!Y251)</f>
        <v>NA</v>
      </c>
      <c r="Z251" t="str">
        <f>IF(buildings!Z251="","NA",buildings!Z251)</f>
        <v>NA</v>
      </c>
      <c r="AA251" t="str">
        <f>IF(buildings!AA251="","NA",buildings!AA251)</f>
        <v>NA</v>
      </c>
      <c r="AB251">
        <f>IF(buildings!AB251="","NA",buildings!AB251)</f>
        <v>2</v>
      </c>
      <c r="AC251" t="str">
        <f>IF(buildings!AC251="","NA",buildings!AC251)</f>
        <v>NA</v>
      </c>
      <c r="AD251" t="str">
        <f>IF(buildings!AD251="","NA",buildings!AD251)</f>
        <v>NA</v>
      </c>
      <c r="AE251" t="str">
        <f>IF(buildings!AE251="","NA",buildings!AE251)</f>
        <v>NA</v>
      </c>
      <c r="AF251" t="str">
        <f>IF(buildings!AF251="","NA",buildings!AF251)</f>
        <v>NA</v>
      </c>
      <c r="AG251" t="str">
        <f>IF(buildings!AG251="","NA",buildings!AG251)</f>
        <v>NA</v>
      </c>
      <c r="AH251" t="str">
        <f>IF(buildings!AH251="","NA",buildings!AH251)</f>
        <v>NA</v>
      </c>
      <c r="AI251">
        <f>IF(buildings!AI251="","NA",buildings!AI251)</f>
        <v>0</v>
      </c>
      <c r="AJ251" t="str">
        <f>IF(buildings!AJ251="","NA",buildings!AJ251)</f>
        <v>NA</v>
      </c>
      <c r="AK251" t="str">
        <f>IF(buildings!AK251="","NA",buildings!AK251)</f>
        <v>NA</v>
      </c>
      <c r="AL251" t="str">
        <f>IF(buildings!AL251="","NA",buildings!AL251)</f>
        <v>MFH, Concrete</v>
      </c>
      <c r="AM251">
        <f>IF(buildings!AM251="","NA",buildings!AM251)</f>
        <v>4</v>
      </c>
      <c r="AN251" t="str">
        <f>IF(buildings!AN251="","NA",buildings!AN251)</f>
        <v>residential</v>
      </c>
      <c r="AO251" t="str">
        <f>IF(buildings!AO251="","NA",buildings!AO251)</f>
        <v>MFH</v>
      </c>
      <c r="AP251" t="str">
        <f>IF(buildings!AP251="","NA",buildings!AP251)</f>
        <v>NULL</v>
      </c>
      <c r="AQ251" t="str">
        <f>IF(buildings!AQ251="","NA",buildings!AQ251)</f>
        <v>NA</v>
      </c>
      <c r="AR251" t="str">
        <f>IF(buildings!AR251="","NA",buildings!AR251)</f>
        <v>gross</v>
      </c>
      <c r="AS251" t="str">
        <f>IF(buildings!AS251="","NA",buildings!AS251)</f>
        <v>Gontia, Paul; Nägeli, Claudio; Rosado, Leonardo; Kalmykova, Yuliya; Österbring, Magnus</v>
      </c>
      <c r="AT251">
        <f>IF(buildings!AT251="","NA",buildings!AT251)</f>
        <v>2018</v>
      </c>
      <c r="AU251" t="str">
        <f>IF(buildings!AU251="","NA",buildings!AU251)</f>
        <v>Material-intensity database of residential buildings: A case-study of Sweden in the international context</v>
      </c>
      <c r="AV251" t="str">
        <f>IF(buildings!AV251="","NA",buildings!AV251)</f>
        <v>Resources, Conservation and Recycling</v>
      </c>
      <c r="AW251" t="str">
        <f>IF(buildings!AW251="","NA",buildings!AW251)</f>
        <v>Copyright Elsevier</v>
      </c>
      <c r="AX251" t="str">
        <f>IF(buildings!AX251="","NA",buildings!AX251)</f>
        <v>10.1016/j.resconrec.2017.11.022</v>
      </c>
      <c r="AY251" t="str">
        <f>IF(buildings!AY251="","NA",buildings!AY251)</f>
        <v>https://doi.org/10.1016/j.resconrec.2017.11.022</v>
      </c>
      <c r="AZ251" t="str">
        <f>IF(buildings!AZ251="","NULL",buildings!AZ251)</f>
        <v>NULL</v>
      </c>
      <c r="BA251" t="str">
        <f>IF(buildings!BA251="","NULL",buildings!BA251)</f>
        <v>NULL</v>
      </c>
      <c r="BB251" t="str">
        <f>IF(buildings!BB251="","NULL",buildings!BB251)</f>
        <v>Brick is originally "Ceramics and Bricks". Minteral fill is sum of peat slag and reed.</v>
      </c>
      <c r="BC251" t="str">
        <f>IF(buildings!BC251="","NULL",buildings!BC251)</f>
        <v xml:space="preserve">Fig. 2. MICs for the 46 typical buildings: a) &amp; c). </v>
      </c>
      <c r="BD251" t="str">
        <f>IF(buildings!BD251="","NULL",buildings!BD251)</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251" t="str">
        <f>IF(buildings!BE251="","NULL",buildings!BE251)</f>
        <v>Heeren and Fishman</v>
      </c>
      <c r="BF251" t="str">
        <f>IF(buildings!BF251="","NULL",buildings!BF251)</f>
        <v>Europe</v>
      </c>
      <c r="BG251" t="str">
        <f>IF(buildings!BG251="","NULL",buildings!BG251)</f>
        <v>Dfb,Dfc</v>
      </c>
      <c r="BH251">
        <f>IF(buildings!BH251="","NULL",buildings!BH251)</f>
        <v>6896</v>
      </c>
      <c r="BI251">
        <f>IF(buildings!BI251="","NULL",buildings!BI251)</f>
        <v>4100.4502499999999</v>
      </c>
      <c r="BJ251">
        <f>IF(buildings!BJ251="","NULL",buildings!BJ251)</f>
        <v>4166.3575000000001</v>
      </c>
      <c r="BK251">
        <f>IF(buildings!BK251="","NULL",buildings!BK251)</f>
        <v>71.175002500000005</v>
      </c>
      <c r="BL251">
        <f>IF(buildings!BL251="","NULL",buildings!BL251)</f>
        <v>31.112500000000001</v>
      </c>
      <c r="BM251">
        <f>IF(buildings!BM251="","NULL",buildings!BM251)</f>
        <v>410335</v>
      </c>
      <c r="BN251">
        <f>IF(buildings!BN251="","NULL",buildings!BN251)</f>
        <v>6356</v>
      </c>
      <c r="BO251" t="str">
        <f>IF(buildings!BO251="","NULL",buildings!BO251)</f>
        <v>NA</v>
      </c>
      <c r="BP251">
        <f>IF(buildings!BP251="","NULL",buildings!BP251)</f>
        <v>7520</v>
      </c>
      <c r="BQ251">
        <f>IF(buildings!BQ251="","NULL",buildings!BQ251)</f>
        <v>0.65700000000000003</v>
      </c>
      <c r="BR251">
        <f>IF(buildings!BR251="","NULL",buildings!BR251)</f>
        <v>0.72499999999999998</v>
      </c>
      <c r="BS251">
        <f>IF(buildings!BS251="","NULL",buildings!BS251)</f>
        <v>6206</v>
      </c>
      <c r="BT251">
        <f>IF(buildings!BT251="","NULL",buildings!BT251)</f>
        <v>12106</v>
      </c>
      <c r="BU251" t="str">
        <f>IF(buildings!BU251="","NULL",buildings!BU251)</f>
        <v>NULL</v>
      </c>
      <c r="BV251" t="str">
        <f>IF(buildings!BV251="","NULL",buildings!BV251)</f>
        <v>NULL</v>
      </c>
      <c r="BW251" t="str">
        <f>IF(buildings!BW251="","NULL",buildings!BW251)</f>
        <v>R32EU15</v>
      </c>
      <c r="BX251" t="str">
        <f>IF(buildings!BX251="","NULL",buildings!BX251)</f>
        <v>R5.2OECD</v>
      </c>
      <c r="BY251" t="str">
        <f>IF(buildings!BY251="","NULL",buildings!BY251)</f>
        <v>R_MFH_low</v>
      </c>
      <c r="BZ251" t="str">
        <f>IF(buildings!BZ251="","NULL",buildings!BZ251)</f>
        <v>RC_unspecified</v>
      </c>
      <c r="CA251" t="str">
        <f>IF(buildings!CA251="","NULL",buildings!CA251)</f>
        <v>Standard</v>
      </c>
      <c r="CB251" t="str">
        <f>IF(buildings!CB251="","NULL",buildings!CB251)</f>
        <v>real-world single case study</v>
      </c>
      <c r="CC251" t="str">
        <f>IF(buildings!CC251="","NULL",buildings!CC251)</f>
        <v>RM</v>
      </c>
      <c r="CD251" t="str">
        <f>IF(buildings!CD251="","NULL",buildings!CD251)</f>
        <v>C</v>
      </c>
      <c r="CE251" t="str">
        <f>IF(buildings!CE251="","NULL",buildings!CE251)</f>
        <v>OECD_EU15</v>
      </c>
    </row>
    <row r="252" spans="1:83">
      <c r="A252">
        <f>IF(buildings!A252="","NA",buildings!A252)</f>
        <v>250</v>
      </c>
      <c r="B252" t="str">
        <f>IF(buildings!B252="","NA",buildings!B252)</f>
        <v>Sweden</v>
      </c>
      <c r="C252" t="str">
        <f>IF(buildings!C252="","NA",buildings!C252)</f>
        <v>NA</v>
      </c>
      <c r="D252">
        <f>IF(buildings!D252="","NA",buildings!D252)</f>
        <v>1940</v>
      </c>
      <c r="E252">
        <f>IF(buildings!E252="","NA",buildings!E252)</f>
        <v>1961</v>
      </c>
      <c r="F252">
        <f>IF(buildings!F252="","NA",buildings!F252)</f>
        <v>80</v>
      </c>
      <c r="G252" t="str">
        <f>IF(buildings!G252="","NA",buildings!G252)</f>
        <v>NA</v>
      </c>
      <c r="H252" t="str">
        <f>IF(buildings!H252="","NA",buildings!H252)</f>
        <v>NA</v>
      </c>
      <c r="I252" t="str">
        <f>IF(buildings!I252="","NA",buildings!I252)</f>
        <v>NA</v>
      </c>
      <c r="J252">
        <f>IF(buildings!J252="","NA",buildings!J252)</f>
        <v>22</v>
      </c>
      <c r="K252" t="str">
        <f>IF(buildings!K252="","NA",buildings!K252)</f>
        <v>NA</v>
      </c>
      <c r="L252" t="str">
        <f>IF(buildings!L252="","NA",buildings!L252)</f>
        <v>NA</v>
      </c>
      <c r="M252">
        <f>IF(buildings!M252="","NA",buildings!M252)</f>
        <v>568</v>
      </c>
      <c r="N252" t="str">
        <f>IF(buildings!N252="","NA",buildings!N252)</f>
        <v>NA</v>
      </c>
      <c r="O252">
        <f>IF(buildings!O252="","NA",buildings!O252)</f>
        <v>0</v>
      </c>
      <c r="P252">
        <f>IF(buildings!P252="","NA",buildings!P252)</f>
        <v>246</v>
      </c>
      <c r="Q252" t="str">
        <f>IF(buildings!Q252="","NA",buildings!Q252)</f>
        <v>NA</v>
      </c>
      <c r="R252">
        <f>IF(buildings!R252="","NA",buildings!R252)</f>
        <v>104</v>
      </c>
      <c r="S252" t="str">
        <f>IF(buildings!S252="","NA",buildings!S252)</f>
        <v>NA</v>
      </c>
      <c r="T252" t="str">
        <f>IF(buildings!T252="","NA",buildings!T252)</f>
        <v>NA</v>
      </c>
      <c r="U252" t="str">
        <f>IF(buildings!U252="","NA",buildings!U252)</f>
        <v>NA</v>
      </c>
      <c r="V252" t="str">
        <f>IF(buildings!V252="","NA",buildings!V252)</f>
        <v>NA</v>
      </c>
      <c r="W252" t="str">
        <f>IF(buildings!W252="","NA",buildings!W252)</f>
        <v>NA</v>
      </c>
      <c r="X252" t="str">
        <f>IF(buildings!X252="","NA",buildings!X252)</f>
        <v>NA</v>
      </c>
      <c r="Y252" t="str">
        <f>IF(buildings!Y252="","NA",buildings!Y252)</f>
        <v>NA</v>
      </c>
      <c r="Z252" t="str">
        <f>IF(buildings!Z252="","NA",buildings!Z252)</f>
        <v>NA</v>
      </c>
      <c r="AA252" t="str">
        <f>IF(buildings!AA252="","NA",buildings!AA252)</f>
        <v>NA</v>
      </c>
      <c r="AB252">
        <f>IF(buildings!AB252="","NA",buildings!AB252)</f>
        <v>5</v>
      </c>
      <c r="AC252" t="str">
        <f>IF(buildings!AC252="","NA",buildings!AC252)</f>
        <v>NA</v>
      </c>
      <c r="AD252" t="str">
        <f>IF(buildings!AD252="","NA",buildings!AD252)</f>
        <v>NA</v>
      </c>
      <c r="AE252" t="str">
        <f>IF(buildings!AE252="","NA",buildings!AE252)</f>
        <v>NA</v>
      </c>
      <c r="AF252" t="str">
        <f>IF(buildings!AF252="","NA",buildings!AF252)</f>
        <v>NA</v>
      </c>
      <c r="AG252" t="str">
        <f>IF(buildings!AG252="","NA",buildings!AG252)</f>
        <v>NA</v>
      </c>
      <c r="AH252" t="str">
        <f>IF(buildings!AH252="","NA",buildings!AH252)</f>
        <v>NA</v>
      </c>
      <c r="AI252">
        <f>IF(buildings!AI252="","NA",buildings!AI252)</f>
        <v>0</v>
      </c>
      <c r="AJ252" t="str">
        <f>IF(buildings!AJ252="","NA",buildings!AJ252)</f>
        <v>NA</v>
      </c>
      <c r="AK252" t="str">
        <f>IF(buildings!AK252="","NA",buildings!AK252)</f>
        <v>NA</v>
      </c>
      <c r="AL252" t="str">
        <f>IF(buildings!AL252="","NA",buildings!AL252)</f>
        <v>MFH, Concrete</v>
      </c>
      <c r="AM252">
        <f>IF(buildings!AM252="","NA",buildings!AM252)</f>
        <v>3</v>
      </c>
      <c r="AN252" t="str">
        <f>IF(buildings!AN252="","NA",buildings!AN252)</f>
        <v>residential</v>
      </c>
      <c r="AO252" t="str">
        <f>IF(buildings!AO252="","NA",buildings!AO252)</f>
        <v>MFH</v>
      </c>
      <c r="AP252" t="str">
        <f>IF(buildings!AP252="","NA",buildings!AP252)</f>
        <v>NULL</v>
      </c>
      <c r="AQ252" t="str">
        <f>IF(buildings!AQ252="","NA",buildings!AQ252)</f>
        <v>NA</v>
      </c>
      <c r="AR252" t="str">
        <f>IF(buildings!AR252="","NA",buildings!AR252)</f>
        <v>gross</v>
      </c>
      <c r="AS252" t="str">
        <f>IF(buildings!AS252="","NA",buildings!AS252)</f>
        <v>Gontia, Paul; Nägeli, Claudio; Rosado, Leonardo; Kalmykova, Yuliya; Österbring, Magnus</v>
      </c>
      <c r="AT252">
        <f>IF(buildings!AT252="","NA",buildings!AT252)</f>
        <v>2018</v>
      </c>
      <c r="AU252" t="str">
        <f>IF(buildings!AU252="","NA",buildings!AU252)</f>
        <v>Material-intensity database of residential buildings: A case-study of Sweden in the international context</v>
      </c>
      <c r="AV252" t="str">
        <f>IF(buildings!AV252="","NA",buildings!AV252)</f>
        <v>Resources, Conservation and Recycling</v>
      </c>
      <c r="AW252" t="str">
        <f>IF(buildings!AW252="","NA",buildings!AW252)</f>
        <v>Copyright Elsevier</v>
      </c>
      <c r="AX252" t="str">
        <f>IF(buildings!AX252="","NA",buildings!AX252)</f>
        <v>10.1016/j.resconrec.2017.11.022</v>
      </c>
      <c r="AY252" t="str">
        <f>IF(buildings!AY252="","NA",buildings!AY252)</f>
        <v>https://doi.org/10.1016/j.resconrec.2017.11.022</v>
      </c>
      <c r="AZ252" t="str">
        <f>IF(buildings!AZ252="","NULL",buildings!AZ252)</f>
        <v>NULL</v>
      </c>
      <c r="BA252" t="str">
        <f>IF(buildings!BA252="","NULL",buildings!BA252)</f>
        <v>NULL</v>
      </c>
      <c r="BB252" t="str">
        <f>IF(buildings!BB252="","NULL",buildings!BB252)</f>
        <v>Brick is originally "Ceramics and Bricks". Minteral fill is sum of peat slag and reed.</v>
      </c>
      <c r="BC252" t="str">
        <f>IF(buildings!BC252="","NULL",buildings!BC252)</f>
        <v xml:space="preserve">Fig. 2. MICs for the 46 typical buildings: a) &amp; c). </v>
      </c>
      <c r="BD252" t="str">
        <f>IF(buildings!BD252="","NULL",buildings!BD252)</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252" t="str">
        <f>IF(buildings!BE252="","NULL",buildings!BE252)</f>
        <v>Heeren and Fishman</v>
      </c>
      <c r="BF252" t="str">
        <f>IF(buildings!BF252="","NULL",buildings!BF252)</f>
        <v>Europe</v>
      </c>
      <c r="BG252" t="str">
        <f>IF(buildings!BG252="","NULL",buildings!BG252)</f>
        <v>Dfb,Dfc</v>
      </c>
      <c r="BH252">
        <f>IF(buildings!BH252="","NULL",buildings!BH252)</f>
        <v>6896</v>
      </c>
      <c r="BI252">
        <f>IF(buildings!BI252="","NULL",buildings!BI252)</f>
        <v>4100.4502499999999</v>
      </c>
      <c r="BJ252">
        <f>IF(buildings!BJ252="","NULL",buildings!BJ252)</f>
        <v>4166.3575000000001</v>
      </c>
      <c r="BK252">
        <f>IF(buildings!BK252="","NULL",buildings!BK252)</f>
        <v>71.175002500000005</v>
      </c>
      <c r="BL252">
        <f>IF(buildings!BL252="","NULL",buildings!BL252)</f>
        <v>31.112500000000001</v>
      </c>
      <c r="BM252">
        <f>IF(buildings!BM252="","NULL",buildings!BM252)</f>
        <v>410335</v>
      </c>
      <c r="BN252">
        <f>IF(buildings!BN252="","NULL",buildings!BN252)</f>
        <v>6356</v>
      </c>
      <c r="BO252" t="str">
        <f>IF(buildings!BO252="","NULL",buildings!BO252)</f>
        <v>NA</v>
      </c>
      <c r="BP252">
        <f>IF(buildings!BP252="","NULL",buildings!BP252)</f>
        <v>7520</v>
      </c>
      <c r="BQ252">
        <f>IF(buildings!BQ252="","NULL",buildings!BQ252)</f>
        <v>0.65700000000000003</v>
      </c>
      <c r="BR252">
        <f>IF(buildings!BR252="","NULL",buildings!BR252)</f>
        <v>0.72499999999999998</v>
      </c>
      <c r="BS252">
        <f>IF(buildings!BS252="","NULL",buildings!BS252)</f>
        <v>6206</v>
      </c>
      <c r="BT252">
        <f>IF(buildings!BT252="","NULL",buildings!BT252)</f>
        <v>12106</v>
      </c>
      <c r="BU252" t="str">
        <f>IF(buildings!BU252="","NULL",buildings!BU252)</f>
        <v>NULL</v>
      </c>
      <c r="BV252" t="str">
        <f>IF(buildings!BV252="","NULL",buildings!BV252)</f>
        <v>NULL</v>
      </c>
      <c r="BW252" t="str">
        <f>IF(buildings!BW252="","NULL",buildings!BW252)</f>
        <v>R32EU15</v>
      </c>
      <c r="BX252" t="str">
        <f>IF(buildings!BX252="","NULL",buildings!BX252)</f>
        <v>R5.2OECD</v>
      </c>
      <c r="BY252" t="str">
        <f>IF(buildings!BY252="","NULL",buildings!BY252)</f>
        <v>R_MFH_low</v>
      </c>
      <c r="BZ252" t="str">
        <f>IF(buildings!BZ252="","NULL",buildings!BZ252)</f>
        <v>RC_unspecified</v>
      </c>
      <c r="CA252" t="str">
        <f>IF(buildings!CA252="","NULL",buildings!CA252)</f>
        <v>Standard</v>
      </c>
      <c r="CB252" t="str">
        <f>IF(buildings!CB252="","NULL",buildings!CB252)</f>
        <v>real-world single case study</v>
      </c>
      <c r="CC252" t="str">
        <f>IF(buildings!CC252="","NULL",buildings!CC252)</f>
        <v>RM</v>
      </c>
      <c r="CD252" t="str">
        <f>IF(buildings!CD252="","NULL",buildings!CD252)</f>
        <v>C</v>
      </c>
      <c r="CE252" t="str">
        <f>IF(buildings!CE252="","NULL",buildings!CE252)</f>
        <v>OECD_EU15</v>
      </c>
    </row>
    <row r="253" spans="1:83">
      <c r="A253">
        <f>IF(buildings!A253="","NA",buildings!A253)</f>
        <v>251</v>
      </c>
      <c r="B253" t="str">
        <f>IF(buildings!B253="","NA",buildings!B253)</f>
        <v>Sweden</v>
      </c>
      <c r="C253" t="str">
        <f>IF(buildings!C253="","NA",buildings!C253)</f>
        <v>NA</v>
      </c>
      <c r="D253">
        <f>IF(buildings!D253="","NA",buildings!D253)</f>
        <v>1950</v>
      </c>
      <c r="E253">
        <f>IF(buildings!E253="","NA",buildings!E253)</f>
        <v>1961</v>
      </c>
      <c r="F253">
        <f>IF(buildings!F253="","NA",buildings!F253)</f>
        <v>14</v>
      </c>
      <c r="G253" t="str">
        <f>IF(buildings!G253="","NA",buildings!G253)</f>
        <v>NA</v>
      </c>
      <c r="H253" t="str">
        <f>IF(buildings!H253="","NA",buildings!H253)</f>
        <v>NA</v>
      </c>
      <c r="I253" t="str">
        <f>IF(buildings!I253="","NA",buildings!I253)</f>
        <v>NA</v>
      </c>
      <c r="J253">
        <f>IF(buildings!J253="","NA",buildings!J253)</f>
        <v>10</v>
      </c>
      <c r="K253" t="str">
        <f>IF(buildings!K253="","NA",buildings!K253)</f>
        <v>NA</v>
      </c>
      <c r="L253" t="str">
        <f>IF(buildings!L253="","NA",buildings!L253)</f>
        <v>NA</v>
      </c>
      <c r="M253">
        <f>IF(buildings!M253="","NA",buildings!M253)</f>
        <v>719</v>
      </c>
      <c r="N253" t="str">
        <f>IF(buildings!N253="","NA",buildings!N253)</f>
        <v>NA</v>
      </c>
      <c r="O253" t="str">
        <f>IF(buildings!O253="","NA",buildings!O253)</f>
        <v>NA</v>
      </c>
      <c r="P253" t="str">
        <f>IF(buildings!P253="","NA",buildings!P253)</f>
        <v>NA</v>
      </c>
      <c r="Q253" t="str">
        <f>IF(buildings!Q253="","NA",buildings!Q253)</f>
        <v>NA</v>
      </c>
      <c r="R253">
        <f>IF(buildings!R253="","NA",buildings!R253)</f>
        <v>77</v>
      </c>
      <c r="S253">
        <f>IF(buildings!S253="","NA",buildings!S253)</f>
        <v>9</v>
      </c>
      <c r="T253" t="str">
        <f>IF(buildings!T253="","NA",buildings!T253)</f>
        <v>NA</v>
      </c>
      <c r="U253" t="str">
        <f>IF(buildings!U253="","NA",buildings!U253)</f>
        <v>NA</v>
      </c>
      <c r="V253" t="str">
        <f>IF(buildings!V253="","NA",buildings!V253)</f>
        <v>NA</v>
      </c>
      <c r="W253" t="str">
        <f>IF(buildings!W253="","NA",buildings!W253)</f>
        <v>NA</v>
      </c>
      <c r="X253" t="str">
        <f>IF(buildings!X253="","NA",buildings!X253)</f>
        <v>NA</v>
      </c>
      <c r="Y253" t="str">
        <f>IF(buildings!Y253="","NA",buildings!Y253)</f>
        <v>NA</v>
      </c>
      <c r="Z253" t="str">
        <f>IF(buildings!Z253="","NA",buildings!Z253)</f>
        <v>NA</v>
      </c>
      <c r="AA253" t="str">
        <f>IF(buildings!AA253="","NA",buildings!AA253)</f>
        <v>NA</v>
      </c>
      <c r="AB253">
        <f>IF(buildings!AB253="","NA",buildings!AB253)</f>
        <v>4</v>
      </c>
      <c r="AC253" t="str">
        <f>IF(buildings!AC253="","NA",buildings!AC253)</f>
        <v>NA</v>
      </c>
      <c r="AD253" t="str">
        <f>IF(buildings!AD253="","NA",buildings!AD253)</f>
        <v>NA</v>
      </c>
      <c r="AE253" t="str">
        <f>IF(buildings!AE253="","NA",buildings!AE253)</f>
        <v>NA</v>
      </c>
      <c r="AF253" t="str">
        <f>IF(buildings!AF253="","NA",buildings!AF253)</f>
        <v>NA</v>
      </c>
      <c r="AG253" t="str">
        <f>IF(buildings!AG253="","NA",buildings!AG253)</f>
        <v>NA</v>
      </c>
      <c r="AH253" t="str">
        <f>IF(buildings!AH253="","NA",buildings!AH253)</f>
        <v>NA</v>
      </c>
      <c r="AI253">
        <f>IF(buildings!AI253="","NA",buildings!AI253)</f>
        <v>5</v>
      </c>
      <c r="AJ253" t="str">
        <f>IF(buildings!AJ253="","NA",buildings!AJ253)</f>
        <v>NA</v>
      </c>
      <c r="AK253" t="str">
        <f>IF(buildings!AK253="","NA",buildings!AK253)</f>
        <v>NA</v>
      </c>
      <c r="AL253" t="str">
        <f>IF(buildings!AL253="","NA",buildings!AL253)</f>
        <v>MFH, Concrete</v>
      </c>
      <c r="AM253">
        <f>IF(buildings!AM253="","NA",buildings!AM253)</f>
        <v>5</v>
      </c>
      <c r="AN253" t="str">
        <f>IF(buildings!AN253="","NA",buildings!AN253)</f>
        <v>residential</v>
      </c>
      <c r="AO253" t="str">
        <f>IF(buildings!AO253="","NA",buildings!AO253)</f>
        <v>MFH</v>
      </c>
      <c r="AP253" t="str">
        <f>IF(buildings!AP253="","NA",buildings!AP253)</f>
        <v>NULL</v>
      </c>
      <c r="AQ253" t="str">
        <f>IF(buildings!AQ253="","NA",buildings!AQ253)</f>
        <v>NA</v>
      </c>
      <c r="AR253" t="str">
        <f>IF(buildings!AR253="","NA",buildings!AR253)</f>
        <v>gross</v>
      </c>
      <c r="AS253" t="str">
        <f>IF(buildings!AS253="","NA",buildings!AS253)</f>
        <v>Gontia, Paul; Nägeli, Claudio; Rosado, Leonardo; Kalmykova, Yuliya; Österbring, Magnus</v>
      </c>
      <c r="AT253">
        <f>IF(buildings!AT253="","NA",buildings!AT253)</f>
        <v>2018</v>
      </c>
      <c r="AU253" t="str">
        <f>IF(buildings!AU253="","NA",buildings!AU253)</f>
        <v>Material-intensity database of residential buildings: A case-study of Sweden in the international context</v>
      </c>
      <c r="AV253" t="str">
        <f>IF(buildings!AV253="","NA",buildings!AV253)</f>
        <v>Resources, Conservation and Recycling</v>
      </c>
      <c r="AW253" t="str">
        <f>IF(buildings!AW253="","NA",buildings!AW253)</f>
        <v>Copyright Elsevier</v>
      </c>
      <c r="AX253" t="str">
        <f>IF(buildings!AX253="","NA",buildings!AX253)</f>
        <v>10.1016/j.resconrec.2017.11.022</v>
      </c>
      <c r="AY253" t="str">
        <f>IF(buildings!AY253="","NA",buildings!AY253)</f>
        <v>https://doi.org/10.1016/j.resconrec.2017.11.022</v>
      </c>
      <c r="AZ253" t="str">
        <f>IF(buildings!AZ253="","NULL",buildings!AZ253)</f>
        <v>NULL</v>
      </c>
      <c r="BA253" t="str">
        <f>IF(buildings!BA253="","NULL",buildings!BA253)</f>
        <v>NULL</v>
      </c>
      <c r="BB253" t="str">
        <f>IF(buildings!BB253="","NULL",buildings!BB253)</f>
        <v>Brick is originally "Ceramics and Bricks". Minteral fill is sum of peat slag and reed.</v>
      </c>
      <c r="BC253" t="str">
        <f>IF(buildings!BC253="","NULL",buildings!BC253)</f>
        <v xml:space="preserve">Fig. 2. MICs for the 46 typical buildings: a) &amp; c). </v>
      </c>
      <c r="BD253" t="str">
        <f>IF(buildings!BD253="","NULL",buildings!BD253)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1960, Data: https://www.rug.nl/ggdc/historicaldevelopment/maddison/releases/maddison-project-database-2018. GDP: Data: https://esa.un.org/unpd/wup/Download, Urbanization_rate_2018.xls. Human Development Index: Not collected.</v>
      </c>
      <c r="BE253" t="str">
        <f>IF(buildings!BE253="","NULL",buildings!BE253)</f>
        <v>Heeren and Fishman</v>
      </c>
      <c r="BF253" t="str">
        <f>IF(buildings!BF253="","NULL",buildings!BF253)</f>
        <v>Europe</v>
      </c>
      <c r="BG253" t="str">
        <f>IF(buildings!BG253="","NULL",buildings!BG253)</f>
        <v>Dfb,Dfc</v>
      </c>
      <c r="BH253">
        <f>IF(buildings!BH253="","NULL",buildings!BH253)</f>
        <v>6896</v>
      </c>
      <c r="BI253">
        <f>IF(buildings!BI253="","NULL",buildings!BI253)</f>
        <v>4278.8877499999999</v>
      </c>
      <c r="BJ253">
        <f>IF(buildings!BJ253="","NULL",buildings!BJ253)</f>
        <v>4166.3575000000001</v>
      </c>
      <c r="BK253">
        <f>IF(buildings!BK253="","NULL",buildings!BK253)</f>
        <v>44.634997499999997</v>
      </c>
      <c r="BL253">
        <f>IF(buildings!BL253="","NULL",buildings!BL253)</f>
        <v>31.112500000000001</v>
      </c>
      <c r="BM253">
        <f>IF(buildings!BM253="","NULL",buildings!BM253)</f>
        <v>410335</v>
      </c>
      <c r="BN253">
        <f>IF(buildings!BN253="","NULL",buildings!BN253)</f>
        <v>7014</v>
      </c>
      <c r="BO253" t="str">
        <f>IF(buildings!BO253="","NULL",buildings!BO253)</f>
        <v>NA</v>
      </c>
      <c r="BP253">
        <f>IF(buildings!BP253="","NULL",buildings!BP253)</f>
        <v>7520</v>
      </c>
      <c r="BQ253">
        <f>IF(buildings!BQ253="","NULL",buildings!BQ253)</f>
        <v>0.65700000000000003</v>
      </c>
      <c r="BR253">
        <f>IF(buildings!BR253="","NULL",buildings!BR253)</f>
        <v>0.72499999999999998</v>
      </c>
      <c r="BS253">
        <f>IF(buildings!BS253="","NULL",buildings!BS253)</f>
        <v>8816</v>
      </c>
      <c r="BT253">
        <f>IF(buildings!BT253="","NULL",buildings!BT253)</f>
        <v>12106</v>
      </c>
      <c r="BU253" t="str">
        <f>IF(buildings!BU253="","NULL",buildings!BU253)</f>
        <v>NULL</v>
      </c>
      <c r="BV253" t="str">
        <f>IF(buildings!BV253="","NULL",buildings!BV253)</f>
        <v>NULL</v>
      </c>
      <c r="BW253" t="str">
        <f>IF(buildings!BW253="","NULL",buildings!BW253)</f>
        <v>R32EU15</v>
      </c>
      <c r="BX253" t="str">
        <f>IF(buildings!BX253="","NULL",buildings!BX253)</f>
        <v>R5.2OECD</v>
      </c>
      <c r="BY253" t="str">
        <f>IF(buildings!BY253="","NULL",buildings!BY253)</f>
        <v>R_MFH_high</v>
      </c>
      <c r="BZ253" t="str">
        <f>IF(buildings!BZ253="","NULL",buildings!BZ253)</f>
        <v>RC_unspecified</v>
      </c>
      <c r="CA253" t="str">
        <f>IF(buildings!CA253="","NULL",buildings!CA253)</f>
        <v>Standard</v>
      </c>
      <c r="CB253" t="str">
        <f>IF(buildings!CB253="","NULL",buildings!CB253)</f>
        <v>real-world single case study</v>
      </c>
      <c r="CC253" t="str">
        <f>IF(buildings!CC253="","NULL",buildings!CC253)</f>
        <v>RM</v>
      </c>
      <c r="CD253" t="str">
        <f>IF(buildings!CD253="","NULL",buildings!CD253)</f>
        <v>C</v>
      </c>
      <c r="CE253" t="str">
        <f>IF(buildings!CE253="","NULL",buildings!CE253)</f>
        <v>OECD_EU15</v>
      </c>
    </row>
    <row r="254" spans="1:83">
      <c r="A254">
        <f>IF(buildings!A254="","NA",buildings!A254)</f>
        <v>252</v>
      </c>
      <c r="B254" t="str">
        <f>IF(buildings!B254="","NA",buildings!B254)</f>
        <v>Sweden</v>
      </c>
      <c r="C254" t="str">
        <f>IF(buildings!C254="","NA",buildings!C254)</f>
        <v>NA</v>
      </c>
      <c r="D254">
        <f>IF(buildings!D254="","NA",buildings!D254)</f>
        <v>1960</v>
      </c>
      <c r="E254">
        <f>IF(buildings!E254="","NA",buildings!E254)</f>
        <v>1971</v>
      </c>
      <c r="F254">
        <f>IF(buildings!F254="","NA",buildings!F254)</f>
        <v>133</v>
      </c>
      <c r="G254" t="str">
        <f>IF(buildings!G254="","NA",buildings!G254)</f>
        <v>NA</v>
      </c>
      <c r="H254" t="str">
        <f>IF(buildings!H254="","NA",buildings!H254)</f>
        <v>NA</v>
      </c>
      <c r="I254" t="str">
        <f>IF(buildings!I254="","NA",buildings!I254)</f>
        <v>NA</v>
      </c>
      <c r="J254">
        <f>IF(buildings!J254="","NA",buildings!J254)</f>
        <v>23</v>
      </c>
      <c r="K254" t="str">
        <f>IF(buildings!K254="","NA",buildings!K254)</f>
        <v>NA</v>
      </c>
      <c r="L254" t="str">
        <f>IF(buildings!L254="","NA",buildings!L254)</f>
        <v>NA</v>
      </c>
      <c r="M254">
        <f>IF(buildings!M254="","NA",buildings!M254)</f>
        <v>589</v>
      </c>
      <c r="N254" t="str">
        <f>IF(buildings!N254="","NA",buildings!N254)</f>
        <v>NA</v>
      </c>
      <c r="O254" t="str">
        <f>IF(buildings!O254="","NA",buildings!O254)</f>
        <v>NA</v>
      </c>
      <c r="P254">
        <f>IF(buildings!P254="","NA",buildings!P254)</f>
        <v>126</v>
      </c>
      <c r="Q254" t="str">
        <f>IF(buildings!Q254="","NA",buildings!Q254)</f>
        <v>NA</v>
      </c>
      <c r="R254" t="str">
        <f>IF(buildings!R254="","NA",buildings!R254)</f>
        <v>NA</v>
      </c>
      <c r="S254">
        <f>IF(buildings!S254="","NA",buildings!S254)</f>
        <v>10</v>
      </c>
      <c r="T254" t="str">
        <f>IF(buildings!T254="","NA",buildings!T254)</f>
        <v>NA</v>
      </c>
      <c r="U254" t="str">
        <f>IF(buildings!U254="","NA",buildings!U254)</f>
        <v>NA</v>
      </c>
      <c r="V254" t="str">
        <f>IF(buildings!V254="","NA",buildings!V254)</f>
        <v>NA</v>
      </c>
      <c r="W254" t="str">
        <f>IF(buildings!W254="","NA",buildings!W254)</f>
        <v>NA</v>
      </c>
      <c r="X254" t="str">
        <f>IF(buildings!X254="","NA",buildings!X254)</f>
        <v>NA</v>
      </c>
      <c r="Y254" t="str">
        <f>IF(buildings!Y254="","NA",buildings!Y254)</f>
        <v>NA</v>
      </c>
      <c r="Z254" t="str">
        <f>IF(buildings!Z254="","NA",buildings!Z254)</f>
        <v>NA</v>
      </c>
      <c r="AA254" t="str">
        <f>IF(buildings!AA254="","NA",buildings!AA254)</f>
        <v>NA</v>
      </c>
      <c r="AB254">
        <f>IF(buildings!AB254="","NA",buildings!AB254)</f>
        <v>2</v>
      </c>
      <c r="AC254" t="str">
        <f>IF(buildings!AC254="","NA",buildings!AC254)</f>
        <v>NA</v>
      </c>
      <c r="AD254" t="str">
        <f>IF(buildings!AD254="","NA",buildings!AD254)</f>
        <v>NA</v>
      </c>
      <c r="AE254" t="str">
        <f>IF(buildings!AE254="","NA",buildings!AE254)</f>
        <v>NA</v>
      </c>
      <c r="AF254" t="str">
        <f>IF(buildings!AF254="","NA",buildings!AF254)</f>
        <v>NA</v>
      </c>
      <c r="AG254" t="str">
        <f>IF(buildings!AG254="","NA",buildings!AG254)</f>
        <v>NA</v>
      </c>
      <c r="AH254" t="str">
        <f>IF(buildings!AH254="","NA",buildings!AH254)</f>
        <v>NA</v>
      </c>
      <c r="AI254">
        <f>IF(buildings!AI254="","NA",buildings!AI254)</f>
        <v>15</v>
      </c>
      <c r="AJ254" t="str">
        <f>IF(buildings!AJ254="","NA",buildings!AJ254)</f>
        <v>NA</v>
      </c>
      <c r="AK254" t="str">
        <f>IF(buildings!AK254="","NA",buildings!AK254)</f>
        <v>NA</v>
      </c>
      <c r="AL254" t="str">
        <f>IF(buildings!AL254="","NA",buildings!AL254)</f>
        <v>MFH, Concrete</v>
      </c>
      <c r="AM254">
        <f>IF(buildings!AM254="","NA",buildings!AM254)</f>
        <v>3</v>
      </c>
      <c r="AN254" t="str">
        <f>IF(buildings!AN254="","NA",buildings!AN254)</f>
        <v>residential</v>
      </c>
      <c r="AO254" t="str">
        <f>IF(buildings!AO254="","NA",buildings!AO254)</f>
        <v>MFH</v>
      </c>
      <c r="AP254" t="str">
        <f>IF(buildings!AP254="","NA",buildings!AP254)</f>
        <v>NULL</v>
      </c>
      <c r="AQ254" t="str">
        <f>IF(buildings!AQ254="","NA",buildings!AQ254)</f>
        <v>NA</v>
      </c>
      <c r="AR254" t="str">
        <f>IF(buildings!AR254="","NA",buildings!AR254)</f>
        <v>gross</v>
      </c>
      <c r="AS254" t="str">
        <f>IF(buildings!AS254="","NA",buildings!AS254)</f>
        <v>Gontia, Paul; Nägeli, Claudio; Rosado, Leonardo; Kalmykova, Yuliya; Österbring, Magnus</v>
      </c>
      <c r="AT254">
        <f>IF(buildings!AT254="","NA",buildings!AT254)</f>
        <v>2018</v>
      </c>
      <c r="AU254" t="str">
        <f>IF(buildings!AU254="","NA",buildings!AU254)</f>
        <v>Material-intensity database of residential buildings: A case-study of Sweden in the international context</v>
      </c>
      <c r="AV254" t="str">
        <f>IF(buildings!AV254="","NA",buildings!AV254)</f>
        <v>Resources, Conservation and Recycling</v>
      </c>
      <c r="AW254" t="str">
        <f>IF(buildings!AW254="","NA",buildings!AW254)</f>
        <v>Copyright Elsevier</v>
      </c>
      <c r="AX254" t="str">
        <f>IF(buildings!AX254="","NA",buildings!AX254)</f>
        <v>10.1016/j.resconrec.2017.11.022</v>
      </c>
      <c r="AY254" t="str">
        <f>IF(buildings!AY254="","NA",buildings!AY254)</f>
        <v>https://doi.org/10.1016/j.resconrec.2017.11.022</v>
      </c>
      <c r="AZ254" t="str">
        <f>IF(buildings!AZ254="","NULL",buildings!AZ254)</f>
        <v>NULL</v>
      </c>
      <c r="BA254" t="str">
        <f>IF(buildings!BA254="","NULL",buildings!BA254)</f>
        <v>NULL</v>
      </c>
      <c r="BB254" t="str">
        <f>IF(buildings!BB254="","NULL",buildings!BB254)</f>
        <v>Brick is originally "Ceramics and Bricks". Minteral fill is sum of peat slag and reed.</v>
      </c>
      <c r="BC254" t="str">
        <f>IF(buildings!BC254="","NULL",buildings!BC254)</f>
        <v xml:space="preserve">Fig. 2. MICs for the 46 typical buildings: a) &amp; c). </v>
      </c>
      <c r="BD254" t="str">
        <f>IF(buildings!BD254="","NULL",buildings!BD254)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254" t="str">
        <f>IF(buildings!BE254="","NULL",buildings!BE254)</f>
        <v>Heeren and Fishman</v>
      </c>
      <c r="BF254" t="str">
        <f>IF(buildings!BF254="","NULL",buildings!BF254)</f>
        <v>Europe</v>
      </c>
      <c r="BG254" t="str">
        <f>IF(buildings!BG254="","NULL",buildings!BG254)</f>
        <v>Dfb,Dfc</v>
      </c>
      <c r="BH254">
        <f>IF(buildings!BH254="","NULL",buildings!BH254)</f>
        <v>6896</v>
      </c>
      <c r="BI254">
        <f>IF(buildings!BI254="","NULL",buildings!BI254)</f>
        <v>4484.4077500000003</v>
      </c>
      <c r="BJ254">
        <f>IF(buildings!BJ254="","NULL",buildings!BJ254)</f>
        <v>4416.1899999999996</v>
      </c>
      <c r="BK254">
        <f>IF(buildings!BK254="","NULL",buildings!BK254)</f>
        <v>38.380000000000003</v>
      </c>
      <c r="BL254">
        <f>IF(buildings!BL254="","NULL",buildings!BL254)</f>
        <v>80.532499999999999</v>
      </c>
      <c r="BM254">
        <f>IF(buildings!BM254="","NULL",buildings!BM254)</f>
        <v>410335</v>
      </c>
      <c r="BN254">
        <f>IF(buildings!BN254="","NULL",buildings!BN254)</f>
        <v>7480</v>
      </c>
      <c r="BO254" t="str">
        <f>IF(buildings!BO254="","NULL",buildings!BO254)</f>
        <v>NA</v>
      </c>
      <c r="BP254">
        <f>IF(buildings!BP254="","NULL",buildings!BP254)</f>
        <v>8098</v>
      </c>
      <c r="BQ254">
        <f>IF(buildings!BQ254="","NULL",buildings!BQ254)</f>
        <v>0.72499999999999998</v>
      </c>
      <c r="BR254">
        <f>IF(buildings!BR254="","NULL",buildings!BR254)</f>
        <v>0.81</v>
      </c>
      <c r="BS254">
        <f>IF(buildings!BS254="","NULL",buildings!BS254)</f>
        <v>11391</v>
      </c>
      <c r="BT254">
        <f>IF(buildings!BT254="","NULL",buildings!BT254)</f>
        <v>18313</v>
      </c>
      <c r="BU254" t="str">
        <f>IF(buildings!BU254="","NULL",buildings!BU254)</f>
        <v>NULL</v>
      </c>
      <c r="BV254" t="str">
        <f>IF(buildings!BV254="","NULL",buildings!BV254)</f>
        <v>NULL</v>
      </c>
      <c r="BW254" t="str">
        <f>IF(buildings!BW254="","NULL",buildings!BW254)</f>
        <v>R32EU15</v>
      </c>
      <c r="BX254" t="str">
        <f>IF(buildings!BX254="","NULL",buildings!BX254)</f>
        <v>R5.2OECD</v>
      </c>
      <c r="BY254" t="str">
        <f>IF(buildings!BY254="","NULL",buildings!BY254)</f>
        <v>R_MFH_low</v>
      </c>
      <c r="BZ254" t="str">
        <f>IF(buildings!BZ254="","NULL",buildings!BZ254)</f>
        <v>RC_unspecified</v>
      </c>
      <c r="CA254" t="str">
        <f>IF(buildings!CA254="","NULL",buildings!CA254)</f>
        <v>Standard</v>
      </c>
      <c r="CB254" t="str">
        <f>IF(buildings!CB254="","NULL",buildings!CB254)</f>
        <v>real-world single case study</v>
      </c>
      <c r="CC254" t="str">
        <f>IF(buildings!CC254="","NULL",buildings!CC254)</f>
        <v>RM</v>
      </c>
      <c r="CD254" t="str">
        <f>IF(buildings!CD254="","NULL",buildings!CD254)</f>
        <v>C</v>
      </c>
      <c r="CE254" t="str">
        <f>IF(buildings!CE254="","NULL",buildings!CE254)</f>
        <v>OECD_EU15</v>
      </c>
    </row>
    <row r="255" spans="1:83">
      <c r="A255">
        <f>IF(buildings!A255="","NA",buildings!A255)</f>
        <v>253</v>
      </c>
      <c r="B255" t="str">
        <f>IF(buildings!B255="","NA",buildings!B255)</f>
        <v>Sweden</v>
      </c>
      <c r="C255" t="str">
        <f>IF(buildings!C255="","NA",buildings!C255)</f>
        <v>NA</v>
      </c>
      <c r="D255">
        <f>IF(buildings!D255="","NA",buildings!D255)</f>
        <v>1960</v>
      </c>
      <c r="E255">
        <f>IF(buildings!E255="","NA",buildings!E255)</f>
        <v>1971</v>
      </c>
      <c r="F255">
        <f>IF(buildings!F255="","NA",buildings!F255)</f>
        <v>130</v>
      </c>
      <c r="G255" t="str">
        <f>IF(buildings!G255="","NA",buildings!G255)</f>
        <v>NA</v>
      </c>
      <c r="H255" t="str">
        <f>IF(buildings!H255="","NA",buildings!H255)</f>
        <v>NA</v>
      </c>
      <c r="I255" t="str">
        <f>IF(buildings!I255="","NA",buildings!I255)</f>
        <v>NA</v>
      </c>
      <c r="J255">
        <f>IF(buildings!J255="","NA",buildings!J255)</f>
        <v>7.9</v>
      </c>
      <c r="K255" t="str">
        <f>IF(buildings!K255="","NA",buildings!K255)</f>
        <v>NA</v>
      </c>
      <c r="L255" t="str">
        <f>IF(buildings!L255="","NA",buildings!L255)</f>
        <v>NA</v>
      </c>
      <c r="M255">
        <f>IF(buildings!M255="","NA",buildings!M255)</f>
        <v>940</v>
      </c>
      <c r="N255" t="str">
        <f>IF(buildings!N255="","NA",buildings!N255)</f>
        <v>NA</v>
      </c>
      <c r="O255">
        <f>IF(buildings!O255="","NA",buildings!O255)</f>
        <v>59</v>
      </c>
      <c r="P255" t="str">
        <f>IF(buildings!P255="","NA",buildings!P255)</f>
        <v>NA</v>
      </c>
      <c r="Q255" t="str">
        <f>IF(buildings!Q255="","NA",buildings!Q255)</f>
        <v>NA</v>
      </c>
      <c r="R255" t="str">
        <f>IF(buildings!R255="","NA",buildings!R255)</f>
        <v>NA</v>
      </c>
      <c r="S255">
        <f>IF(buildings!S255="","NA",buildings!S255)</f>
        <v>1</v>
      </c>
      <c r="T255" t="str">
        <f>IF(buildings!T255="","NA",buildings!T255)</f>
        <v>NA</v>
      </c>
      <c r="U255" t="str">
        <f>IF(buildings!U255="","NA",buildings!U255)</f>
        <v>NA</v>
      </c>
      <c r="V255" t="str">
        <f>IF(buildings!V255="","NA",buildings!V255)</f>
        <v>NA</v>
      </c>
      <c r="W255" t="str">
        <f>IF(buildings!W255="","NA",buildings!W255)</f>
        <v>NA</v>
      </c>
      <c r="X255" t="str">
        <f>IF(buildings!X255="","NA",buildings!X255)</f>
        <v>NA</v>
      </c>
      <c r="Y255" t="str">
        <f>IF(buildings!Y255="","NA",buildings!Y255)</f>
        <v>NA</v>
      </c>
      <c r="Z255" t="str">
        <f>IF(buildings!Z255="","NA",buildings!Z255)</f>
        <v>NA</v>
      </c>
      <c r="AA255" t="str">
        <f>IF(buildings!AA255="","NA",buildings!AA255)</f>
        <v>NA</v>
      </c>
      <c r="AB255">
        <f>IF(buildings!AB255="","NA",buildings!AB255)</f>
        <v>3</v>
      </c>
      <c r="AC255" t="str">
        <f>IF(buildings!AC255="","NA",buildings!AC255)</f>
        <v>NA</v>
      </c>
      <c r="AD255">
        <f>IF(buildings!AD255="","NA",buildings!AD255)</f>
        <v>1</v>
      </c>
      <c r="AE255" t="str">
        <f>IF(buildings!AE255="","NA",buildings!AE255)</f>
        <v>NA</v>
      </c>
      <c r="AF255" t="str">
        <f>IF(buildings!AF255="","NA",buildings!AF255)</f>
        <v>NA</v>
      </c>
      <c r="AG255" t="str">
        <f>IF(buildings!AG255="","NA",buildings!AG255)</f>
        <v>NA</v>
      </c>
      <c r="AH255" t="str">
        <f>IF(buildings!AH255="","NA",buildings!AH255)</f>
        <v>NA</v>
      </c>
      <c r="AI255">
        <f>IF(buildings!AI255="","NA",buildings!AI255)</f>
        <v>8</v>
      </c>
      <c r="AJ255" t="str">
        <f>IF(buildings!AJ255="","NA",buildings!AJ255)</f>
        <v>NA</v>
      </c>
      <c r="AK255" t="str">
        <f>IF(buildings!AK255="","NA",buildings!AK255)</f>
        <v>NA</v>
      </c>
      <c r="AL255" t="str">
        <f>IF(buildings!AL255="","NA",buildings!AL255)</f>
        <v>MFH, Concrete</v>
      </c>
      <c r="AM255">
        <f>IF(buildings!AM255="","NA",buildings!AM255)</f>
        <v>3</v>
      </c>
      <c r="AN255" t="str">
        <f>IF(buildings!AN255="","NA",buildings!AN255)</f>
        <v>residential</v>
      </c>
      <c r="AO255" t="str">
        <f>IF(buildings!AO255="","NA",buildings!AO255)</f>
        <v>MFH</v>
      </c>
      <c r="AP255" t="str">
        <f>IF(buildings!AP255="","NA",buildings!AP255)</f>
        <v>NULL</v>
      </c>
      <c r="AQ255" t="str">
        <f>IF(buildings!AQ255="","NA",buildings!AQ255)</f>
        <v>NA</v>
      </c>
      <c r="AR255" t="str">
        <f>IF(buildings!AR255="","NA",buildings!AR255)</f>
        <v>gross</v>
      </c>
      <c r="AS255" t="str">
        <f>IF(buildings!AS255="","NA",buildings!AS255)</f>
        <v>Gontia, Paul; Nägeli, Claudio; Rosado, Leonardo; Kalmykova, Yuliya; Österbring, Magnus</v>
      </c>
      <c r="AT255">
        <f>IF(buildings!AT255="","NA",buildings!AT255)</f>
        <v>2018</v>
      </c>
      <c r="AU255" t="str">
        <f>IF(buildings!AU255="","NA",buildings!AU255)</f>
        <v>Material-intensity database of residential buildings: A case-study of Sweden in the international context</v>
      </c>
      <c r="AV255" t="str">
        <f>IF(buildings!AV255="","NA",buildings!AV255)</f>
        <v>Resources, Conservation and Recycling</v>
      </c>
      <c r="AW255" t="str">
        <f>IF(buildings!AW255="","NA",buildings!AW255)</f>
        <v>Copyright Elsevier</v>
      </c>
      <c r="AX255" t="str">
        <f>IF(buildings!AX255="","NA",buildings!AX255)</f>
        <v>10.1016/j.resconrec.2017.11.022</v>
      </c>
      <c r="AY255" t="str">
        <f>IF(buildings!AY255="","NA",buildings!AY255)</f>
        <v>https://doi.org/10.1016/j.resconrec.2017.11.022</v>
      </c>
      <c r="AZ255" t="str">
        <f>IF(buildings!AZ255="","NULL",buildings!AZ255)</f>
        <v>NULL</v>
      </c>
      <c r="BA255" t="str">
        <f>IF(buildings!BA255="","NULL",buildings!BA255)</f>
        <v>NULL</v>
      </c>
      <c r="BB255" t="str">
        <f>IF(buildings!BB255="","NULL",buildings!BB255)</f>
        <v>Brick is originally "Ceramics and Bricks". Minteral fill is sum of peat slag and reed.</v>
      </c>
      <c r="BC255" t="str">
        <f>IF(buildings!BC255="","NULL",buildings!BC255)</f>
        <v xml:space="preserve">Fig. 2. MICs for the 46 typical buildings: a) &amp; c). </v>
      </c>
      <c r="BD255" t="str">
        <f>IF(buildings!BD255="","NULL",buildings!BD255)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255" t="str">
        <f>IF(buildings!BE255="","NULL",buildings!BE255)</f>
        <v>Heeren and Fishman</v>
      </c>
      <c r="BF255" t="str">
        <f>IF(buildings!BF255="","NULL",buildings!BF255)</f>
        <v>Europe</v>
      </c>
      <c r="BG255" t="str">
        <f>IF(buildings!BG255="","NULL",buildings!BG255)</f>
        <v>Dfb,Dfc</v>
      </c>
      <c r="BH255">
        <f>IF(buildings!BH255="","NULL",buildings!BH255)</f>
        <v>6896</v>
      </c>
      <c r="BI255">
        <f>IF(buildings!BI255="","NULL",buildings!BI255)</f>
        <v>4484.4077500000003</v>
      </c>
      <c r="BJ255">
        <f>IF(buildings!BJ255="","NULL",buildings!BJ255)</f>
        <v>4416.1899999999996</v>
      </c>
      <c r="BK255">
        <f>IF(buildings!BK255="","NULL",buildings!BK255)</f>
        <v>38.380000000000003</v>
      </c>
      <c r="BL255">
        <f>IF(buildings!BL255="","NULL",buildings!BL255)</f>
        <v>80.532499999999999</v>
      </c>
      <c r="BM255">
        <f>IF(buildings!BM255="","NULL",buildings!BM255)</f>
        <v>410335</v>
      </c>
      <c r="BN255">
        <f>IF(buildings!BN255="","NULL",buildings!BN255)</f>
        <v>7480</v>
      </c>
      <c r="BO255" t="str">
        <f>IF(buildings!BO255="","NULL",buildings!BO255)</f>
        <v>NA</v>
      </c>
      <c r="BP255">
        <f>IF(buildings!BP255="","NULL",buildings!BP255)</f>
        <v>8098</v>
      </c>
      <c r="BQ255">
        <f>IF(buildings!BQ255="","NULL",buildings!BQ255)</f>
        <v>0.72499999999999998</v>
      </c>
      <c r="BR255">
        <f>IF(buildings!BR255="","NULL",buildings!BR255)</f>
        <v>0.81</v>
      </c>
      <c r="BS255">
        <f>IF(buildings!BS255="","NULL",buildings!BS255)</f>
        <v>11391</v>
      </c>
      <c r="BT255">
        <f>IF(buildings!BT255="","NULL",buildings!BT255)</f>
        <v>18313</v>
      </c>
      <c r="BU255" t="str">
        <f>IF(buildings!BU255="","NULL",buildings!BU255)</f>
        <v>NULL</v>
      </c>
      <c r="BV255" t="str">
        <f>IF(buildings!BV255="","NULL",buildings!BV255)</f>
        <v>NULL</v>
      </c>
      <c r="BW255" t="str">
        <f>IF(buildings!BW255="","NULL",buildings!BW255)</f>
        <v>R32EU15</v>
      </c>
      <c r="BX255" t="str">
        <f>IF(buildings!BX255="","NULL",buildings!BX255)</f>
        <v>R5.2OECD</v>
      </c>
      <c r="BY255" t="str">
        <f>IF(buildings!BY255="","NULL",buildings!BY255)</f>
        <v>R_MFH_low</v>
      </c>
      <c r="BZ255" t="str">
        <f>IF(buildings!BZ255="","NULL",buildings!BZ255)</f>
        <v>RC_unspecified</v>
      </c>
      <c r="CA255" t="str">
        <f>IF(buildings!CA255="","NULL",buildings!CA255)</f>
        <v>Standard</v>
      </c>
      <c r="CB255" t="str">
        <f>IF(buildings!CB255="","NULL",buildings!CB255)</f>
        <v>real-world single case study</v>
      </c>
      <c r="CC255" t="str">
        <f>IF(buildings!CC255="","NULL",buildings!CC255)</f>
        <v>RM</v>
      </c>
      <c r="CD255" t="str">
        <f>IF(buildings!CD255="","NULL",buildings!CD255)</f>
        <v>C</v>
      </c>
      <c r="CE255" t="str">
        <f>IF(buildings!CE255="","NULL",buildings!CE255)</f>
        <v>OECD_EU15</v>
      </c>
    </row>
    <row r="256" spans="1:83">
      <c r="A256">
        <f>IF(buildings!A256="","NA",buildings!A256)</f>
        <v>254</v>
      </c>
      <c r="B256" t="str">
        <f>IF(buildings!B256="","NA",buildings!B256)</f>
        <v>Sweden</v>
      </c>
      <c r="C256" t="str">
        <f>IF(buildings!C256="","NA",buildings!C256)</f>
        <v>NA</v>
      </c>
      <c r="D256">
        <f>IF(buildings!D256="","NA",buildings!D256)</f>
        <v>1960</v>
      </c>
      <c r="E256">
        <f>IF(buildings!E256="","NA",buildings!E256)</f>
        <v>1971</v>
      </c>
      <c r="F256">
        <f>IF(buildings!F256="","NA",buildings!F256)</f>
        <v>180</v>
      </c>
      <c r="G256" t="str">
        <f>IF(buildings!G256="","NA",buildings!G256)</f>
        <v>NA</v>
      </c>
      <c r="H256" t="str">
        <f>IF(buildings!H256="","NA",buildings!H256)</f>
        <v>NA</v>
      </c>
      <c r="I256" t="str">
        <f>IF(buildings!I256="","NA",buildings!I256)</f>
        <v>NA</v>
      </c>
      <c r="J256">
        <f>IF(buildings!J256="","NA",buildings!J256)</f>
        <v>22</v>
      </c>
      <c r="K256" t="str">
        <f>IF(buildings!K256="","NA",buildings!K256)</f>
        <v>NA</v>
      </c>
      <c r="L256" t="str">
        <f>IF(buildings!L256="","NA",buildings!L256)</f>
        <v>NA</v>
      </c>
      <c r="M256">
        <f>IF(buildings!M256="","NA",buildings!M256)</f>
        <v>746</v>
      </c>
      <c r="N256" t="str">
        <f>IF(buildings!N256="","NA",buildings!N256)</f>
        <v>NA</v>
      </c>
      <c r="O256">
        <f>IF(buildings!O256="","NA",buildings!O256)</f>
        <v>7</v>
      </c>
      <c r="P256" t="str">
        <f>IF(buildings!P256="","NA",buildings!P256)</f>
        <v>NA</v>
      </c>
      <c r="Q256" t="str">
        <f>IF(buildings!Q256="","NA",buildings!Q256)</f>
        <v>NA</v>
      </c>
      <c r="R256" t="str">
        <f>IF(buildings!R256="","NA",buildings!R256)</f>
        <v>NA</v>
      </c>
      <c r="S256">
        <f>IF(buildings!S256="","NA",buildings!S256)</f>
        <v>8</v>
      </c>
      <c r="T256" t="str">
        <f>IF(buildings!T256="","NA",buildings!T256)</f>
        <v>NA</v>
      </c>
      <c r="U256" t="str">
        <f>IF(buildings!U256="","NA",buildings!U256)</f>
        <v>NA</v>
      </c>
      <c r="V256" t="str">
        <f>IF(buildings!V256="","NA",buildings!V256)</f>
        <v>NA</v>
      </c>
      <c r="W256" t="str">
        <f>IF(buildings!W256="","NA",buildings!W256)</f>
        <v>NA</v>
      </c>
      <c r="X256" t="str">
        <f>IF(buildings!X256="","NA",buildings!X256)</f>
        <v>NA</v>
      </c>
      <c r="Y256" t="str">
        <f>IF(buildings!Y256="","NA",buildings!Y256)</f>
        <v>NA</v>
      </c>
      <c r="Z256" t="str">
        <f>IF(buildings!Z256="","NA",buildings!Z256)</f>
        <v>NA</v>
      </c>
      <c r="AA256" t="str">
        <f>IF(buildings!AA256="","NA",buildings!AA256)</f>
        <v>NA</v>
      </c>
      <c r="AB256">
        <f>IF(buildings!AB256="","NA",buildings!AB256)</f>
        <v>3</v>
      </c>
      <c r="AC256" t="str">
        <f>IF(buildings!AC256="","NA",buildings!AC256)</f>
        <v>NA</v>
      </c>
      <c r="AD256">
        <f>IF(buildings!AD256="","NA",buildings!AD256)</f>
        <v>0.5</v>
      </c>
      <c r="AE256" t="str">
        <f>IF(buildings!AE256="","NA",buildings!AE256)</f>
        <v>NA</v>
      </c>
      <c r="AF256" t="str">
        <f>IF(buildings!AF256="","NA",buildings!AF256)</f>
        <v>NA</v>
      </c>
      <c r="AG256" t="str">
        <f>IF(buildings!AG256="","NA",buildings!AG256)</f>
        <v>NA</v>
      </c>
      <c r="AH256" t="str">
        <f>IF(buildings!AH256="","NA",buildings!AH256)</f>
        <v>NA</v>
      </c>
      <c r="AI256">
        <f>IF(buildings!AI256="","NA",buildings!AI256)</f>
        <v>7</v>
      </c>
      <c r="AJ256" t="str">
        <f>IF(buildings!AJ256="","NA",buildings!AJ256)</f>
        <v>NA</v>
      </c>
      <c r="AK256" t="str">
        <f>IF(buildings!AK256="","NA",buildings!AK256)</f>
        <v>NA</v>
      </c>
      <c r="AL256" t="str">
        <f>IF(buildings!AL256="","NA",buildings!AL256)</f>
        <v>MFH, Concrete</v>
      </c>
      <c r="AM256">
        <f>IF(buildings!AM256="","NA",buildings!AM256)</f>
        <v>4</v>
      </c>
      <c r="AN256" t="str">
        <f>IF(buildings!AN256="","NA",buildings!AN256)</f>
        <v>residential</v>
      </c>
      <c r="AO256" t="str">
        <f>IF(buildings!AO256="","NA",buildings!AO256)</f>
        <v>MFH</v>
      </c>
      <c r="AP256" t="str">
        <f>IF(buildings!AP256="","NA",buildings!AP256)</f>
        <v>NULL</v>
      </c>
      <c r="AQ256" t="str">
        <f>IF(buildings!AQ256="","NA",buildings!AQ256)</f>
        <v>NA</v>
      </c>
      <c r="AR256" t="str">
        <f>IF(buildings!AR256="","NA",buildings!AR256)</f>
        <v>gross</v>
      </c>
      <c r="AS256" t="str">
        <f>IF(buildings!AS256="","NA",buildings!AS256)</f>
        <v>Gontia, Paul; Nägeli, Claudio; Rosado, Leonardo; Kalmykova, Yuliya; Österbring, Magnus</v>
      </c>
      <c r="AT256">
        <f>IF(buildings!AT256="","NA",buildings!AT256)</f>
        <v>2018</v>
      </c>
      <c r="AU256" t="str">
        <f>IF(buildings!AU256="","NA",buildings!AU256)</f>
        <v>Material-intensity database of residential buildings: A case-study of Sweden in the international context</v>
      </c>
      <c r="AV256" t="str">
        <f>IF(buildings!AV256="","NA",buildings!AV256)</f>
        <v>Resources, Conservation and Recycling</v>
      </c>
      <c r="AW256" t="str">
        <f>IF(buildings!AW256="","NA",buildings!AW256)</f>
        <v>Copyright Elsevier</v>
      </c>
      <c r="AX256" t="str">
        <f>IF(buildings!AX256="","NA",buildings!AX256)</f>
        <v>10.1016/j.resconrec.2017.11.022</v>
      </c>
      <c r="AY256" t="str">
        <f>IF(buildings!AY256="","NA",buildings!AY256)</f>
        <v>https://doi.org/10.1016/j.resconrec.2017.11.022</v>
      </c>
      <c r="AZ256" t="str">
        <f>IF(buildings!AZ256="","NULL",buildings!AZ256)</f>
        <v>NULL</v>
      </c>
      <c r="BA256" t="str">
        <f>IF(buildings!BA256="","NULL",buildings!BA256)</f>
        <v>NULL</v>
      </c>
      <c r="BB256" t="str">
        <f>IF(buildings!BB256="","NULL",buildings!BB256)</f>
        <v>Brick is originally "Ceramics and Bricks". Minteral fill is sum of peat slag and reed.</v>
      </c>
      <c r="BC256" t="str">
        <f>IF(buildings!BC256="","NULL",buildings!BC256)</f>
        <v xml:space="preserve">Fig. 2. MICs for the 46 typical buildings: a) &amp; c). </v>
      </c>
      <c r="BD256" t="str">
        <f>IF(buildings!BD256="","NULL",buildings!BD256)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1970, Data: https://www.rug.nl/ggdc/historicaldevelopment/maddison/releases/maddison-project-database-2018. GDP: Data: https://esa.un.org/unpd/wup/Download, Urbanization_rate_2018.xls. Human Development Index: Not collected.</v>
      </c>
      <c r="BE256" t="str">
        <f>IF(buildings!BE256="","NULL",buildings!BE256)</f>
        <v>Heeren and Fishman</v>
      </c>
      <c r="BF256" t="str">
        <f>IF(buildings!BF256="","NULL",buildings!BF256)</f>
        <v>Europe</v>
      </c>
      <c r="BG256" t="str">
        <f>IF(buildings!BG256="","NULL",buildings!BG256)</f>
        <v>Dfb,Dfc</v>
      </c>
      <c r="BH256">
        <f>IF(buildings!BH256="","NULL",buildings!BH256)</f>
        <v>6896</v>
      </c>
      <c r="BI256">
        <f>IF(buildings!BI256="","NULL",buildings!BI256)</f>
        <v>4484.4077500000003</v>
      </c>
      <c r="BJ256">
        <f>IF(buildings!BJ256="","NULL",buildings!BJ256)</f>
        <v>4416.1899999999996</v>
      </c>
      <c r="BK256">
        <f>IF(buildings!BK256="","NULL",buildings!BK256)</f>
        <v>38.380000000000003</v>
      </c>
      <c r="BL256">
        <f>IF(buildings!BL256="","NULL",buildings!BL256)</f>
        <v>80.532499999999999</v>
      </c>
      <c r="BM256">
        <f>IF(buildings!BM256="","NULL",buildings!BM256)</f>
        <v>410335</v>
      </c>
      <c r="BN256">
        <f>IF(buildings!BN256="","NULL",buildings!BN256)</f>
        <v>7480</v>
      </c>
      <c r="BO256" t="str">
        <f>IF(buildings!BO256="","NULL",buildings!BO256)</f>
        <v>NA</v>
      </c>
      <c r="BP256">
        <f>IF(buildings!BP256="","NULL",buildings!BP256)</f>
        <v>8098</v>
      </c>
      <c r="BQ256">
        <f>IF(buildings!BQ256="","NULL",buildings!BQ256)</f>
        <v>0.72499999999999998</v>
      </c>
      <c r="BR256">
        <f>IF(buildings!BR256="","NULL",buildings!BR256)</f>
        <v>0.81</v>
      </c>
      <c r="BS256">
        <f>IF(buildings!BS256="","NULL",buildings!BS256)</f>
        <v>11391</v>
      </c>
      <c r="BT256">
        <f>IF(buildings!BT256="","NULL",buildings!BT256)</f>
        <v>18313</v>
      </c>
      <c r="BU256" t="str">
        <f>IF(buildings!BU256="","NULL",buildings!BU256)</f>
        <v>NULL</v>
      </c>
      <c r="BV256" t="str">
        <f>IF(buildings!BV256="","NULL",buildings!BV256)</f>
        <v>NULL</v>
      </c>
      <c r="BW256" t="str">
        <f>IF(buildings!BW256="","NULL",buildings!BW256)</f>
        <v>R32EU15</v>
      </c>
      <c r="BX256" t="str">
        <f>IF(buildings!BX256="","NULL",buildings!BX256)</f>
        <v>R5.2OECD</v>
      </c>
      <c r="BY256" t="str">
        <f>IF(buildings!BY256="","NULL",buildings!BY256)</f>
        <v>R_MFH_low</v>
      </c>
      <c r="BZ256" t="str">
        <f>IF(buildings!BZ256="","NULL",buildings!BZ256)</f>
        <v>RC_unspecified</v>
      </c>
      <c r="CA256" t="str">
        <f>IF(buildings!CA256="","NULL",buildings!CA256)</f>
        <v>Standard</v>
      </c>
      <c r="CB256" t="str">
        <f>IF(buildings!CB256="","NULL",buildings!CB256)</f>
        <v>real-world single case study</v>
      </c>
      <c r="CC256" t="str">
        <f>IF(buildings!CC256="","NULL",buildings!CC256)</f>
        <v>RM</v>
      </c>
      <c r="CD256" t="str">
        <f>IF(buildings!CD256="","NULL",buildings!CD256)</f>
        <v>C</v>
      </c>
      <c r="CE256" t="str">
        <f>IF(buildings!CE256="","NULL",buildings!CE256)</f>
        <v>OECD_EU15</v>
      </c>
    </row>
    <row r="257" spans="1:83">
      <c r="A257">
        <f>IF(buildings!A257="","NA",buildings!A257)</f>
        <v>255</v>
      </c>
      <c r="B257" t="str">
        <f>IF(buildings!B257="","NA",buildings!B257)</f>
        <v>Sweden</v>
      </c>
      <c r="C257" t="str">
        <f>IF(buildings!C257="","NA",buildings!C257)</f>
        <v>NA</v>
      </c>
      <c r="D257">
        <f>IF(buildings!D257="","NA",buildings!D257)</f>
        <v>1960</v>
      </c>
      <c r="E257">
        <f>IF(buildings!E257="","NA",buildings!E257)</f>
        <v>1981</v>
      </c>
      <c r="F257">
        <f>IF(buildings!F257="","NA",buildings!F257)</f>
        <v>70</v>
      </c>
      <c r="G257" t="str">
        <f>IF(buildings!G257="","NA",buildings!G257)</f>
        <v>NA</v>
      </c>
      <c r="H257" t="str">
        <f>IF(buildings!H257="","NA",buildings!H257)</f>
        <v>NA</v>
      </c>
      <c r="I257" t="str">
        <f>IF(buildings!I257="","NA",buildings!I257)</f>
        <v>NA</v>
      </c>
      <c r="J257">
        <f>IF(buildings!J257="","NA",buildings!J257)</f>
        <v>14.2</v>
      </c>
      <c r="K257" t="str">
        <f>IF(buildings!K257="","NA",buildings!K257)</f>
        <v>NA</v>
      </c>
      <c r="L257" t="str">
        <f>IF(buildings!L257="","NA",buildings!L257)</f>
        <v>NA</v>
      </c>
      <c r="M257">
        <f>IF(buildings!M257="","NA",buildings!M257)</f>
        <v>689</v>
      </c>
      <c r="N257" t="str">
        <f>IF(buildings!N257="","NA",buildings!N257)</f>
        <v>NA</v>
      </c>
      <c r="O257" t="str">
        <f>IF(buildings!O257="","NA",buildings!O257)</f>
        <v>NA</v>
      </c>
      <c r="P257">
        <f>IF(buildings!P257="","NA",buildings!P257)</f>
        <v>84</v>
      </c>
      <c r="Q257" t="str">
        <f>IF(buildings!Q257="","NA",buildings!Q257)</f>
        <v>NA</v>
      </c>
      <c r="R257" t="str">
        <f>IF(buildings!R257="","NA",buildings!R257)</f>
        <v>NA</v>
      </c>
      <c r="S257">
        <f>IF(buildings!S257="","NA",buildings!S257)</f>
        <v>102</v>
      </c>
      <c r="T257" t="str">
        <f>IF(buildings!T257="","NA",buildings!T257)</f>
        <v>NA</v>
      </c>
      <c r="U257" t="str">
        <f>IF(buildings!U257="","NA",buildings!U257)</f>
        <v>NA</v>
      </c>
      <c r="V257" t="str">
        <f>IF(buildings!V257="","NA",buildings!V257)</f>
        <v>NA</v>
      </c>
      <c r="W257" t="str">
        <f>IF(buildings!W257="","NA",buildings!W257)</f>
        <v>NA</v>
      </c>
      <c r="X257" t="str">
        <f>IF(buildings!X257="","NA",buildings!X257)</f>
        <v>NA</v>
      </c>
      <c r="Y257" t="str">
        <f>IF(buildings!Y257="","NA",buildings!Y257)</f>
        <v>NA</v>
      </c>
      <c r="Z257" t="str">
        <f>IF(buildings!Z257="","NA",buildings!Z257)</f>
        <v>NA</v>
      </c>
      <c r="AA257" t="str">
        <f>IF(buildings!AA257="","NA",buildings!AA257)</f>
        <v>NA</v>
      </c>
      <c r="AB257">
        <f>IF(buildings!AB257="","NA",buildings!AB257)</f>
        <v>2</v>
      </c>
      <c r="AC257" t="str">
        <f>IF(buildings!AC257="","NA",buildings!AC257)</f>
        <v>NA</v>
      </c>
      <c r="AD257">
        <f>IF(buildings!AD257="","NA",buildings!AD257)</f>
        <v>2</v>
      </c>
      <c r="AE257" t="str">
        <f>IF(buildings!AE257="","NA",buildings!AE257)</f>
        <v>NA</v>
      </c>
      <c r="AF257" t="str">
        <f>IF(buildings!AF257="","NA",buildings!AF257)</f>
        <v>NA</v>
      </c>
      <c r="AG257" t="str">
        <f>IF(buildings!AG257="","NA",buildings!AG257)</f>
        <v>NA</v>
      </c>
      <c r="AH257" t="str">
        <f>IF(buildings!AH257="","NA",buildings!AH257)</f>
        <v>NA</v>
      </c>
      <c r="AI257">
        <f>IF(buildings!AI257="","NA",buildings!AI257)</f>
        <v>6</v>
      </c>
      <c r="AJ257" t="str">
        <f>IF(buildings!AJ257="","NA",buildings!AJ257)</f>
        <v>NA</v>
      </c>
      <c r="AK257" t="str">
        <f>IF(buildings!AK257="","NA",buildings!AK257)</f>
        <v>NA</v>
      </c>
      <c r="AL257" t="str">
        <f>IF(buildings!AL257="","NA",buildings!AL257)</f>
        <v>MFH, Concrete</v>
      </c>
      <c r="AM257">
        <f>IF(buildings!AM257="","NA",buildings!AM257)</f>
        <v>11</v>
      </c>
      <c r="AN257" t="str">
        <f>IF(buildings!AN257="","NA",buildings!AN257)</f>
        <v>residential</v>
      </c>
      <c r="AO257" t="str">
        <f>IF(buildings!AO257="","NA",buildings!AO257)</f>
        <v>MFH</v>
      </c>
      <c r="AP257" t="str">
        <f>IF(buildings!AP257="","NA",buildings!AP257)</f>
        <v>NULL</v>
      </c>
      <c r="AQ257" t="str">
        <f>IF(buildings!AQ257="","NA",buildings!AQ257)</f>
        <v>NA</v>
      </c>
      <c r="AR257" t="str">
        <f>IF(buildings!AR257="","NA",buildings!AR257)</f>
        <v>gross</v>
      </c>
      <c r="AS257" t="str">
        <f>IF(buildings!AS257="","NA",buildings!AS257)</f>
        <v>Gontia, Paul; Nägeli, Claudio; Rosado, Leonardo; Kalmykova, Yuliya; Österbring, Magnus</v>
      </c>
      <c r="AT257">
        <f>IF(buildings!AT257="","NA",buildings!AT257)</f>
        <v>2018</v>
      </c>
      <c r="AU257" t="str">
        <f>IF(buildings!AU257="","NA",buildings!AU257)</f>
        <v>Material-intensity database of residential buildings: A case-study of Sweden in the international context</v>
      </c>
      <c r="AV257" t="str">
        <f>IF(buildings!AV257="","NA",buildings!AV257)</f>
        <v>Resources, Conservation and Recycling</v>
      </c>
      <c r="AW257" t="str">
        <f>IF(buildings!AW257="","NA",buildings!AW257)</f>
        <v>Copyright Elsevier</v>
      </c>
      <c r="AX257" t="str">
        <f>IF(buildings!AX257="","NA",buildings!AX257)</f>
        <v>10.1016/j.resconrec.2017.11.022</v>
      </c>
      <c r="AY257" t="str">
        <f>IF(buildings!AY257="","NA",buildings!AY257)</f>
        <v>https://doi.org/10.1016/j.resconrec.2017.11.022</v>
      </c>
      <c r="AZ257" t="str">
        <f>IF(buildings!AZ257="","NULL",buildings!AZ257)</f>
        <v>NULL</v>
      </c>
      <c r="BA257" t="str">
        <f>IF(buildings!BA257="","NULL",buildings!BA257)</f>
        <v>NULL</v>
      </c>
      <c r="BB257" t="str">
        <f>IF(buildings!BB257="","NULL",buildings!BB257)</f>
        <v>Brick is originally "Ceramics and Bricks". Minteral fill is sum of peat slag and reed.</v>
      </c>
      <c r="BC257" t="str">
        <f>IF(buildings!BC257="","NULL",buildings!BC257)</f>
        <v xml:space="preserve">Fig. 2. MICs for the 46 typical buildings: a) &amp; c). </v>
      </c>
      <c r="BD257" t="str">
        <f>IF(buildings!BD257="","NULL",buildings!BD257)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1960, Urban pop. in 1980, Data: https://www.rug.nl/ggdc/historicaldevelopment/maddison/releases/maddison-project-database-2018. GDP: Data: https://esa.un.org/unpd/wup/Download, Urbanization_rate_2018.xls. Human Development Index: Not collected.</v>
      </c>
      <c r="BE257" t="str">
        <f>IF(buildings!BE257="","NULL",buildings!BE257)</f>
        <v>Heeren and Fishman</v>
      </c>
      <c r="BF257" t="str">
        <f>IF(buildings!BF257="","NULL",buildings!BF257)</f>
        <v>Europe</v>
      </c>
      <c r="BG257" t="str">
        <f>IF(buildings!BG257="","NULL",buildings!BG257)</f>
        <v>Dfb,Dfc</v>
      </c>
      <c r="BH257">
        <f>IF(buildings!BH257="","NULL",buildings!BH257)</f>
        <v>6896</v>
      </c>
      <c r="BI257">
        <f>IF(buildings!BI257="","NULL",buildings!BI257)</f>
        <v>4484.4077500000003</v>
      </c>
      <c r="BJ257">
        <f>IF(buildings!BJ257="","NULL",buildings!BJ257)</f>
        <v>4701.2950000000001</v>
      </c>
      <c r="BK257">
        <f>IF(buildings!BK257="","NULL",buildings!BK257)</f>
        <v>38.380000000000003</v>
      </c>
      <c r="BL257">
        <f>IF(buildings!BL257="","NULL",buildings!BL257)</f>
        <v>61.07</v>
      </c>
      <c r="BM257">
        <f>IF(buildings!BM257="","NULL",buildings!BM257)</f>
        <v>410335</v>
      </c>
      <c r="BN257">
        <f>IF(buildings!BN257="","NULL",buildings!BN257)</f>
        <v>7480</v>
      </c>
      <c r="BO257" t="str">
        <f>IF(buildings!BO257="","NULL",buildings!BO257)</f>
        <v>NA</v>
      </c>
      <c r="BP257">
        <f>IF(buildings!BP257="","NULL",buildings!BP257)</f>
        <v>8320</v>
      </c>
      <c r="BQ257">
        <f>IF(buildings!BQ257="","NULL",buildings!BQ257)</f>
        <v>0.72499999999999998</v>
      </c>
      <c r="BR257">
        <f>IF(buildings!BR257="","NULL",buildings!BR257)</f>
        <v>0.83099999999999996</v>
      </c>
      <c r="BS257">
        <f>IF(buildings!BS257="","NULL",buildings!BS257)</f>
        <v>11391</v>
      </c>
      <c r="BT257">
        <f>IF(buildings!BT257="","NULL",buildings!BT257)</f>
        <v>20617</v>
      </c>
      <c r="BU257" t="str">
        <f>IF(buildings!BU257="","NULL",buildings!BU257)</f>
        <v>NULL</v>
      </c>
      <c r="BV257" t="str">
        <f>IF(buildings!BV257="","NULL",buildings!BV257)</f>
        <v>NULL</v>
      </c>
      <c r="BW257" t="str">
        <f>IF(buildings!BW257="","NULL",buildings!BW257)</f>
        <v>R32EU15</v>
      </c>
      <c r="BX257" t="str">
        <f>IF(buildings!BX257="","NULL",buildings!BX257)</f>
        <v>R5.2OECD</v>
      </c>
      <c r="BY257" t="str">
        <f>IF(buildings!BY257="","NULL",buildings!BY257)</f>
        <v>R_MFH_tower</v>
      </c>
      <c r="BZ257" t="str">
        <f>IF(buildings!BZ257="","NULL",buildings!BZ257)</f>
        <v>RC_unspecified</v>
      </c>
      <c r="CA257" t="str">
        <f>IF(buildings!CA257="","NULL",buildings!CA257)</f>
        <v>Standard</v>
      </c>
      <c r="CB257" t="str">
        <f>IF(buildings!CB257="","NULL",buildings!CB257)</f>
        <v>real-world single case study</v>
      </c>
      <c r="CC257" t="str">
        <f>IF(buildings!CC257="","NULL",buildings!CC257)</f>
        <v>RM</v>
      </c>
      <c r="CD257" t="str">
        <f>IF(buildings!CD257="","NULL",buildings!CD257)</f>
        <v>C</v>
      </c>
      <c r="CE257" t="str">
        <f>IF(buildings!CE257="","NULL",buildings!CE257)</f>
        <v>OECD_EU15</v>
      </c>
    </row>
    <row r="258" spans="1:83">
      <c r="A258">
        <f>IF(buildings!A258="","NA",buildings!A258)</f>
        <v>256</v>
      </c>
      <c r="B258" t="str">
        <f>IF(buildings!B258="","NA",buildings!B258)</f>
        <v>Sweden</v>
      </c>
      <c r="C258" t="str">
        <f>IF(buildings!C258="","NA",buildings!C258)</f>
        <v>NA</v>
      </c>
      <c r="D258">
        <f>IF(buildings!D258="","NA",buildings!D258)</f>
        <v>1970</v>
      </c>
      <c r="E258">
        <f>IF(buildings!E258="","NA",buildings!E258)</f>
        <v>1981</v>
      </c>
      <c r="F258">
        <f>IF(buildings!F258="","NA",buildings!F258)</f>
        <v>143</v>
      </c>
      <c r="G258" t="str">
        <f>IF(buildings!G258="","NA",buildings!G258)</f>
        <v>NA</v>
      </c>
      <c r="H258" t="str">
        <f>IF(buildings!H258="","NA",buildings!H258)</f>
        <v>NA</v>
      </c>
      <c r="I258" t="str">
        <f>IF(buildings!I258="","NA",buildings!I258)</f>
        <v>NA</v>
      </c>
      <c r="J258">
        <f>IF(buildings!J258="","NA",buildings!J258)</f>
        <v>27</v>
      </c>
      <c r="K258" t="str">
        <f>IF(buildings!K258="","NA",buildings!K258)</f>
        <v>NA</v>
      </c>
      <c r="L258" t="str">
        <f>IF(buildings!L258="","NA",buildings!L258)</f>
        <v>NA</v>
      </c>
      <c r="M258">
        <f>IF(buildings!M258="","NA",buildings!M258)</f>
        <v>613</v>
      </c>
      <c r="N258" t="str">
        <f>IF(buildings!N258="","NA",buildings!N258)</f>
        <v>NA</v>
      </c>
      <c r="O258" t="str">
        <f>IF(buildings!O258="","NA",buildings!O258)</f>
        <v>NA</v>
      </c>
      <c r="P258" t="str">
        <f>IF(buildings!P258="","NA",buildings!P258)</f>
        <v>NA</v>
      </c>
      <c r="Q258" t="str">
        <f>IF(buildings!Q258="","NA",buildings!Q258)</f>
        <v>NA</v>
      </c>
      <c r="R258" t="str">
        <f>IF(buildings!R258="","NA",buildings!R258)</f>
        <v>NA</v>
      </c>
      <c r="S258">
        <f>IF(buildings!S258="","NA",buildings!S258)</f>
        <v>10</v>
      </c>
      <c r="T258" t="str">
        <f>IF(buildings!T258="","NA",buildings!T258)</f>
        <v>NA</v>
      </c>
      <c r="U258" t="str">
        <f>IF(buildings!U258="","NA",buildings!U258)</f>
        <v>NA</v>
      </c>
      <c r="V258" t="str">
        <f>IF(buildings!V258="","NA",buildings!V258)</f>
        <v>NA</v>
      </c>
      <c r="W258" t="str">
        <f>IF(buildings!W258="","NA",buildings!W258)</f>
        <v>NA</v>
      </c>
      <c r="X258" t="str">
        <f>IF(buildings!X258="","NA",buildings!X258)</f>
        <v>NA</v>
      </c>
      <c r="Y258" t="str">
        <f>IF(buildings!Y258="","NA",buildings!Y258)</f>
        <v>NA</v>
      </c>
      <c r="Z258" t="str">
        <f>IF(buildings!Z258="","NA",buildings!Z258)</f>
        <v>NA</v>
      </c>
      <c r="AA258" t="str">
        <f>IF(buildings!AA258="","NA",buildings!AA258)</f>
        <v>NA</v>
      </c>
      <c r="AB258">
        <f>IF(buildings!AB258="","NA",buildings!AB258)</f>
        <v>4</v>
      </c>
      <c r="AC258" t="str">
        <f>IF(buildings!AC258="","NA",buildings!AC258)</f>
        <v>NA</v>
      </c>
      <c r="AD258">
        <f>IF(buildings!AD258="","NA",buildings!AD258)</f>
        <v>1</v>
      </c>
      <c r="AE258" t="str">
        <f>IF(buildings!AE258="","NA",buildings!AE258)</f>
        <v>NA</v>
      </c>
      <c r="AF258" t="str">
        <f>IF(buildings!AF258="","NA",buildings!AF258)</f>
        <v>NA</v>
      </c>
      <c r="AG258" t="str">
        <f>IF(buildings!AG258="","NA",buildings!AG258)</f>
        <v>NA</v>
      </c>
      <c r="AH258" t="str">
        <f>IF(buildings!AH258="","NA",buildings!AH258)</f>
        <v>NA</v>
      </c>
      <c r="AI258">
        <f>IF(buildings!AI258="","NA",buildings!AI258)</f>
        <v>24</v>
      </c>
      <c r="AJ258" t="str">
        <f>IF(buildings!AJ258="","NA",buildings!AJ258)</f>
        <v>NA</v>
      </c>
      <c r="AK258" t="str">
        <f>IF(buildings!AK258="","NA",buildings!AK258)</f>
        <v>NA</v>
      </c>
      <c r="AL258" t="str">
        <f>IF(buildings!AL258="","NA",buildings!AL258)</f>
        <v>MFH, Concrete</v>
      </c>
      <c r="AM258">
        <f>IF(buildings!AM258="","NA",buildings!AM258)</f>
        <v>10</v>
      </c>
      <c r="AN258" t="str">
        <f>IF(buildings!AN258="","NA",buildings!AN258)</f>
        <v>residential</v>
      </c>
      <c r="AO258" t="str">
        <f>IF(buildings!AO258="","NA",buildings!AO258)</f>
        <v>MFH</v>
      </c>
      <c r="AP258" t="str">
        <f>IF(buildings!AP258="","NA",buildings!AP258)</f>
        <v>NULL</v>
      </c>
      <c r="AQ258" t="str">
        <f>IF(buildings!AQ258="","NA",buildings!AQ258)</f>
        <v>NA</v>
      </c>
      <c r="AR258" t="str">
        <f>IF(buildings!AR258="","NA",buildings!AR258)</f>
        <v>gross</v>
      </c>
      <c r="AS258" t="str">
        <f>IF(buildings!AS258="","NA",buildings!AS258)</f>
        <v>Gontia, Paul; Nägeli, Claudio; Rosado, Leonardo; Kalmykova, Yuliya; Österbring, Magnus</v>
      </c>
      <c r="AT258">
        <f>IF(buildings!AT258="","NA",buildings!AT258)</f>
        <v>2018</v>
      </c>
      <c r="AU258" t="str">
        <f>IF(buildings!AU258="","NA",buildings!AU258)</f>
        <v>Material-intensity database of residential buildings: A case-study of Sweden in the international context</v>
      </c>
      <c r="AV258" t="str">
        <f>IF(buildings!AV258="","NA",buildings!AV258)</f>
        <v>Resources, Conservation and Recycling</v>
      </c>
      <c r="AW258" t="str">
        <f>IF(buildings!AW258="","NA",buildings!AW258)</f>
        <v>Copyright Elsevier</v>
      </c>
      <c r="AX258" t="str">
        <f>IF(buildings!AX258="","NA",buildings!AX258)</f>
        <v>10.1016/j.resconrec.2017.11.022</v>
      </c>
      <c r="AY258" t="str">
        <f>IF(buildings!AY258="","NA",buildings!AY258)</f>
        <v>https://doi.org/10.1016/j.resconrec.2017.11.022</v>
      </c>
      <c r="AZ258" t="str">
        <f>IF(buildings!AZ258="","NULL",buildings!AZ258)</f>
        <v>NULL</v>
      </c>
      <c r="BA258" t="str">
        <f>IF(buildings!BA258="","NULL",buildings!BA258)</f>
        <v>NULL</v>
      </c>
      <c r="BB258" t="str">
        <f>IF(buildings!BB258="","NULL",buildings!BB258)</f>
        <v>Brick is originally "Ceramics and Bricks". Minteral fill is sum of peat slag and reed.</v>
      </c>
      <c r="BC258" t="str">
        <f>IF(buildings!BC258="","NULL",buildings!BC258)</f>
        <v xml:space="preserve">Fig. 2. MICs for the 46 typical buildings: a) &amp; c). </v>
      </c>
      <c r="BD258" t="str">
        <f>IF(buildings!BD258="","NULL",buildings!BD258)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258" t="str">
        <f>IF(buildings!BE258="","NULL",buildings!BE258)</f>
        <v>Heeren and Fishman</v>
      </c>
      <c r="BF258" t="str">
        <f>IF(buildings!BF258="","NULL",buildings!BF258)</f>
        <v>Europe</v>
      </c>
      <c r="BG258" t="str">
        <f>IF(buildings!BG258="","NULL",buildings!BG258)</f>
        <v>Dfb,Dfc</v>
      </c>
      <c r="BH258">
        <f>IF(buildings!BH258="","NULL",buildings!BH258)</f>
        <v>6896</v>
      </c>
      <c r="BI258">
        <f>IF(buildings!BI258="","NULL",buildings!BI258)</f>
        <v>4720.8924999999999</v>
      </c>
      <c r="BJ258">
        <f>IF(buildings!BJ258="","NULL",buildings!BJ258)</f>
        <v>4701.2950000000001</v>
      </c>
      <c r="BK258">
        <f>IF(buildings!BK258="","NULL",buildings!BK258)</f>
        <v>72.5</v>
      </c>
      <c r="BL258">
        <f>IF(buildings!BL258="","NULL",buildings!BL258)</f>
        <v>61.07</v>
      </c>
      <c r="BM258">
        <f>IF(buildings!BM258="","NULL",buildings!BM258)</f>
        <v>410335</v>
      </c>
      <c r="BN258">
        <f>IF(buildings!BN258="","NULL",buildings!BN258)</f>
        <v>8043</v>
      </c>
      <c r="BO258" t="str">
        <f>IF(buildings!BO258="","NULL",buildings!BO258)</f>
        <v>NA</v>
      </c>
      <c r="BP258">
        <f>IF(buildings!BP258="","NULL",buildings!BP258)</f>
        <v>8320</v>
      </c>
      <c r="BQ258">
        <f>IF(buildings!BQ258="","NULL",buildings!BQ258)</f>
        <v>0.81</v>
      </c>
      <c r="BR258">
        <f>IF(buildings!BR258="","NULL",buildings!BR258)</f>
        <v>0.83099999999999996</v>
      </c>
      <c r="BS258">
        <f>IF(buildings!BS258="","NULL",buildings!BS258)</f>
        <v>18133</v>
      </c>
      <c r="BT258">
        <f>IF(buildings!BT258="","NULL",buildings!BT258)</f>
        <v>20617</v>
      </c>
      <c r="BU258" t="str">
        <f>IF(buildings!BU258="","NULL",buildings!BU258)</f>
        <v>NULL</v>
      </c>
      <c r="BV258" t="str">
        <f>IF(buildings!BV258="","NULL",buildings!BV258)</f>
        <v>NULL</v>
      </c>
      <c r="BW258" t="str">
        <f>IF(buildings!BW258="","NULL",buildings!BW258)</f>
        <v>R32EU15</v>
      </c>
      <c r="BX258" t="str">
        <f>IF(buildings!BX258="","NULL",buildings!BX258)</f>
        <v>R5.2OECD</v>
      </c>
      <c r="BY258" t="str">
        <f>IF(buildings!BY258="","NULL",buildings!BY258)</f>
        <v>R_MFH_tower</v>
      </c>
      <c r="BZ258" t="str">
        <f>IF(buildings!BZ258="","NULL",buildings!BZ258)</f>
        <v>RC_unspecified</v>
      </c>
      <c r="CA258" t="str">
        <f>IF(buildings!CA258="","NULL",buildings!CA258)</f>
        <v>Standard</v>
      </c>
      <c r="CB258" t="str">
        <f>IF(buildings!CB258="","NULL",buildings!CB258)</f>
        <v>real-world single case study</v>
      </c>
      <c r="CC258" t="str">
        <f>IF(buildings!CC258="","NULL",buildings!CC258)</f>
        <v>RM</v>
      </c>
      <c r="CD258" t="str">
        <f>IF(buildings!CD258="","NULL",buildings!CD258)</f>
        <v>C</v>
      </c>
      <c r="CE258" t="str">
        <f>IF(buildings!CE258="","NULL",buildings!CE258)</f>
        <v>OECD_EU15</v>
      </c>
    </row>
    <row r="259" spans="1:83">
      <c r="A259">
        <f>IF(buildings!A259="","NA",buildings!A259)</f>
        <v>257</v>
      </c>
      <c r="B259" t="str">
        <f>IF(buildings!B259="","NA",buildings!B259)</f>
        <v>Sweden</v>
      </c>
      <c r="C259" t="str">
        <f>IF(buildings!C259="","NA",buildings!C259)</f>
        <v>NA</v>
      </c>
      <c r="D259">
        <f>IF(buildings!D259="","NA",buildings!D259)</f>
        <v>1970</v>
      </c>
      <c r="E259">
        <f>IF(buildings!E259="","NA",buildings!E259)</f>
        <v>1981</v>
      </c>
      <c r="F259">
        <f>IF(buildings!F259="","NA",buildings!F259)</f>
        <v>259</v>
      </c>
      <c r="G259" t="str">
        <f>IF(buildings!G259="","NA",buildings!G259)</f>
        <v>NA</v>
      </c>
      <c r="H259" t="str">
        <f>IF(buildings!H259="","NA",buildings!H259)</f>
        <v>NA</v>
      </c>
      <c r="I259" t="str">
        <f>IF(buildings!I259="","NA",buildings!I259)</f>
        <v>NA</v>
      </c>
      <c r="J259">
        <f>IF(buildings!J259="","NA",buildings!J259)</f>
        <v>7.5</v>
      </c>
      <c r="K259" t="str">
        <f>IF(buildings!K259="","NA",buildings!K259)</f>
        <v>NA</v>
      </c>
      <c r="L259" t="str">
        <f>IF(buildings!L259="","NA",buildings!L259)</f>
        <v>NA</v>
      </c>
      <c r="M259">
        <f>IF(buildings!M259="","NA",buildings!M259)</f>
        <v>731</v>
      </c>
      <c r="N259" t="str">
        <f>IF(buildings!N259="","NA",buildings!N259)</f>
        <v>NA</v>
      </c>
      <c r="O259" t="str">
        <f>IF(buildings!O259="","NA",buildings!O259)</f>
        <v>NA</v>
      </c>
      <c r="P259">
        <f>IF(buildings!P259="","NA",buildings!P259)</f>
        <v>26</v>
      </c>
      <c r="Q259" t="str">
        <f>IF(buildings!Q259="","NA",buildings!Q259)</f>
        <v>NA</v>
      </c>
      <c r="R259" t="str">
        <f>IF(buildings!R259="","NA",buildings!R259)</f>
        <v>NA</v>
      </c>
      <c r="S259">
        <f>IF(buildings!S259="","NA",buildings!S259)</f>
        <v>13</v>
      </c>
      <c r="T259" t="str">
        <f>IF(buildings!T259="","NA",buildings!T259)</f>
        <v>NA</v>
      </c>
      <c r="U259" t="str">
        <f>IF(buildings!U259="","NA",buildings!U259)</f>
        <v>NA</v>
      </c>
      <c r="V259" t="str">
        <f>IF(buildings!V259="","NA",buildings!V259)</f>
        <v>NA</v>
      </c>
      <c r="W259" t="str">
        <f>IF(buildings!W259="","NA",buildings!W259)</f>
        <v>NA</v>
      </c>
      <c r="X259" t="str">
        <f>IF(buildings!X259="","NA",buildings!X259)</f>
        <v>NA</v>
      </c>
      <c r="Y259" t="str">
        <f>IF(buildings!Y259="","NA",buildings!Y259)</f>
        <v>NA</v>
      </c>
      <c r="Z259" t="str">
        <f>IF(buildings!Z259="","NA",buildings!Z259)</f>
        <v>NA</v>
      </c>
      <c r="AA259" t="str">
        <f>IF(buildings!AA259="","NA",buildings!AA259)</f>
        <v>NA</v>
      </c>
      <c r="AB259">
        <f>IF(buildings!AB259="","NA",buildings!AB259)</f>
        <v>5</v>
      </c>
      <c r="AC259" t="str">
        <f>IF(buildings!AC259="","NA",buildings!AC259)</f>
        <v>NA</v>
      </c>
      <c r="AD259">
        <f>IF(buildings!AD259="","NA",buildings!AD259)</f>
        <v>3</v>
      </c>
      <c r="AE259" t="str">
        <f>IF(buildings!AE259="","NA",buildings!AE259)</f>
        <v>NA</v>
      </c>
      <c r="AF259" t="str">
        <f>IF(buildings!AF259="","NA",buildings!AF259)</f>
        <v>NA</v>
      </c>
      <c r="AG259" t="str">
        <f>IF(buildings!AG259="","NA",buildings!AG259)</f>
        <v>NA</v>
      </c>
      <c r="AH259" t="str">
        <f>IF(buildings!AH259="","NA",buildings!AH259)</f>
        <v>NA</v>
      </c>
      <c r="AI259">
        <f>IF(buildings!AI259="","NA",buildings!AI259)</f>
        <v>18</v>
      </c>
      <c r="AJ259" t="str">
        <f>IF(buildings!AJ259="","NA",buildings!AJ259)</f>
        <v>NA</v>
      </c>
      <c r="AK259" t="str">
        <f>IF(buildings!AK259="","NA",buildings!AK259)</f>
        <v>NA</v>
      </c>
      <c r="AL259" t="str">
        <f>IF(buildings!AL259="","NA",buildings!AL259)</f>
        <v>MFH, Concrete</v>
      </c>
      <c r="AM259">
        <f>IF(buildings!AM259="","NA",buildings!AM259)</f>
        <v>10</v>
      </c>
      <c r="AN259" t="str">
        <f>IF(buildings!AN259="","NA",buildings!AN259)</f>
        <v>residential</v>
      </c>
      <c r="AO259" t="str">
        <f>IF(buildings!AO259="","NA",buildings!AO259)</f>
        <v>MFH</v>
      </c>
      <c r="AP259" t="str">
        <f>IF(buildings!AP259="","NA",buildings!AP259)</f>
        <v>NULL</v>
      </c>
      <c r="AQ259" t="str">
        <f>IF(buildings!AQ259="","NA",buildings!AQ259)</f>
        <v>NA</v>
      </c>
      <c r="AR259" t="str">
        <f>IF(buildings!AR259="","NA",buildings!AR259)</f>
        <v>gross</v>
      </c>
      <c r="AS259" t="str">
        <f>IF(buildings!AS259="","NA",buildings!AS259)</f>
        <v>Gontia, Paul; Nägeli, Claudio; Rosado, Leonardo; Kalmykova, Yuliya; Österbring, Magnus</v>
      </c>
      <c r="AT259">
        <f>IF(buildings!AT259="","NA",buildings!AT259)</f>
        <v>2018</v>
      </c>
      <c r="AU259" t="str">
        <f>IF(buildings!AU259="","NA",buildings!AU259)</f>
        <v>Material-intensity database of residential buildings: A case-study of Sweden in the international context</v>
      </c>
      <c r="AV259" t="str">
        <f>IF(buildings!AV259="","NA",buildings!AV259)</f>
        <v>Resources, Conservation and Recycling</v>
      </c>
      <c r="AW259" t="str">
        <f>IF(buildings!AW259="","NA",buildings!AW259)</f>
        <v>Copyright Elsevier</v>
      </c>
      <c r="AX259" t="str">
        <f>IF(buildings!AX259="","NA",buildings!AX259)</f>
        <v>10.1016/j.resconrec.2017.11.022</v>
      </c>
      <c r="AY259" t="str">
        <f>IF(buildings!AY259="","NA",buildings!AY259)</f>
        <v>https://doi.org/10.1016/j.resconrec.2017.11.022</v>
      </c>
      <c r="AZ259" t="str">
        <f>IF(buildings!AZ259="","NULL",buildings!AZ259)</f>
        <v>NULL</v>
      </c>
      <c r="BA259" t="str">
        <f>IF(buildings!BA259="","NULL",buildings!BA259)</f>
        <v>NULL</v>
      </c>
      <c r="BB259" t="str">
        <f>IF(buildings!BB259="","NULL",buildings!BB259)</f>
        <v>Brick is originally "Ceramics and Bricks". Minteral fill is sum of peat slag and reed.</v>
      </c>
      <c r="BC259" t="str">
        <f>IF(buildings!BC259="","NULL",buildings!BC259)</f>
        <v xml:space="preserve">Fig. 2. MICs for the 46 typical buildings: a) &amp; c). </v>
      </c>
      <c r="BD259" t="str">
        <f>IF(buildings!BD259="","NULL",buildings!BD259)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259" t="str">
        <f>IF(buildings!BE259="","NULL",buildings!BE259)</f>
        <v>Heeren and Fishman</v>
      </c>
      <c r="BF259" t="str">
        <f>IF(buildings!BF259="","NULL",buildings!BF259)</f>
        <v>Europe</v>
      </c>
      <c r="BG259" t="str">
        <f>IF(buildings!BG259="","NULL",buildings!BG259)</f>
        <v>Dfb,Dfc</v>
      </c>
      <c r="BH259">
        <f>IF(buildings!BH259="","NULL",buildings!BH259)</f>
        <v>6896</v>
      </c>
      <c r="BI259">
        <f>IF(buildings!BI259="","NULL",buildings!BI259)</f>
        <v>4720.8924999999999</v>
      </c>
      <c r="BJ259">
        <f>IF(buildings!BJ259="","NULL",buildings!BJ259)</f>
        <v>4701.2950000000001</v>
      </c>
      <c r="BK259">
        <f>IF(buildings!BK259="","NULL",buildings!BK259)</f>
        <v>72.5</v>
      </c>
      <c r="BL259">
        <f>IF(buildings!BL259="","NULL",buildings!BL259)</f>
        <v>61.07</v>
      </c>
      <c r="BM259">
        <f>IF(buildings!BM259="","NULL",buildings!BM259)</f>
        <v>410335</v>
      </c>
      <c r="BN259">
        <f>IF(buildings!BN259="","NULL",buildings!BN259)</f>
        <v>8043</v>
      </c>
      <c r="BO259" t="str">
        <f>IF(buildings!BO259="","NULL",buildings!BO259)</f>
        <v>NA</v>
      </c>
      <c r="BP259">
        <f>IF(buildings!BP259="","NULL",buildings!BP259)</f>
        <v>8320</v>
      </c>
      <c r="BQ259">
        <f>IF(buildings!BQ259="","NULL",buildings!BQ259)</f>
        <v>0.81</v>
      </c>
      <c r="BR259">
        <f>IF(buildings!BR259="","NULL",buildings!BR259)</f>
        <v>0.83099999999999996</v>
      </c>
      <c r="BS259">
        <f>IF(buildings!BS259="","NULL",buildings!BS259)</f>
        <v>18133</v>
      </c>
      <c r="BT259">
        <f>IF(buildings!BT259="","NULL",buildings!BT259)</f>
        <v>20617</v>
      </c>
      <c r="BU259" t="str">
        <f>IF(buildings!BU259="","NULL",buildings!BU259)</f>
        <v>NULL</v>
      </c>
      <c r="BV259" t="str">
        <f>IF(buildings!BV259="","NULL",buildings!BV259)</f>
        <v>NULL</v>
      </c>
      <c r="BW259" t="str">
        <f>IF(buildings!BW259="","NULL",buildings!BW259)</f>
        <v>R32EU15</v>
      </c>
      <c r="BX259" t="str">
        <f>IF(buildings!BX259="","NULL",buildings!BX259)</f>
        <v>R5.2OECD</v>
      </c>
      <c r="BY259" t="str">
        <f>IF(buildings!BY259="","NULL",buildings!BY259)</f>
        <v>R_MFH_tower</v>
      </c>
      <c r="BZ259" t="str">
        <f>IF(buildings!BZ259="","NULL",buildings!BZ259)</f>
        <v>RC_unspecified</v>
      </c>
      <c r="CA259" t="str">
        <f>IF(buildings!CA259="","NULL",buildings!CA259)</f>
        <v>Standard</v>
      </c>
      <c r="CB259" t="str">
        <f>IF(buildings!CB259="","NULL",buildings!CB259)</f>
        <v>real-world single case study</v>
      </c>
      <c r="CC259" t="str">
        <f>IF(buildings!CC259="","NULL",buildings!CC259)</f>
        <v>RM</v>
      </c>
      <c r="CD259" t="str">
        <f>IF(buildings!CD259="","NULL",buildings!CD259)</f>
        <v>C</v>
      </c>
      <c r="CE259" t="str">
        <f>IF(buildings!CE259="","NULL",buildings!CE259)</f>
        <v>OECD_EU15</v>
      </c>
    </row>
    <row r="260" spans="1:83">
      <c r="A260">
        <f>IF(buildings!A260="","NA",buildings!A260)</f>
        <v>258</v>
      </c>
      <c r="B260" t="str">
        <f>IF(buildings!B260="","NA",buildings!B260)</f>
        <v>Sweden</v>
      </c>
      <c r="C260" t="str">
        <f>IF(buildings!C260="","NA",buildings!C260)</f>
        <v>NA</v>
      </c>
      <c r="D260">
        <f>IF(buildings!D260="","NA",buildings!D260)</f>
        <v>1970</v>
      </c>
      <c r="E260">
        <f>IF(buildings!E260="","NA",buildings!E260)</f>
        <v>1981</v>
      </c>
      <c r="F260">
        <f>IF(buildings!F260="","NA",buildings!F260)</f>
        <v>34</v>
      </c>
      <c r="G260" t="str">
        <f>IF(buildings!G260="","NA",buildings!G260)</f>
        <v>NA</v>
      </c>
      <c r="H260" t="str">
        <f>IF(buildings!H260="","NA",buildings!H260)</f>
        <v>NA</v>
      </c>
      <c r="I260" t="str">
        <f>IF(buildings!I260="","NA",buildings!I260)</f>
        <v>NA</v>
      </c>
      <c r="J260">
        <f>IF(buildings!J260="","NA",buildings!J260)</f>
        <v>8.3000000000000007</v>
      </c>
      <c r="K260" t="str">
        <f>IF(buildings!K260="","NA",buildings!K260)</f>
        <v>NA</v>
      </c>
      <c r="L260" t="str">
        <f>IF(buildings!L260="","NA",buildings!L260)</f>
        <v>NA</v>
      </c>
      <c r="M260">
        <f>IF(buildings!M260="","NA",buildings!M260)</f>
        <v>901</v>
      </c>
      <c r="N260" t="str">
        <f>IF(buildings!N260="","NA",buildings!N260)</f>
        <v>NA</v>
      </c>
      <c r="O260" t="str">
        <f>IF(buildings!O260="","NA",buildings!O260)</f>
        <v>NA</v>
      </c>
      <c r="P260" t="str">
        <f>IF(buildings!P260="","NA",buildings!P260)</f>
        <v>NA</v>
      </c>
      <c r="Q260" t="str">
        <f>IF(buildings!Q260="","NA",buildings!Q260)</f>
        <v>NA</v>
      </c>
      <c r="R260" t="str">
        <f>IF(buildings!R260="","NA",buildings!R260)</f>
        <v>NA</v>
      </c>
      <c r="S260">
        <f>IF(buildings!S260="","NA",buildings!S260)</f>
        <v>8</v>
      </c>
      <c r="T260" t="str">
        <f>IF(buildings!T260="","NA",buildings!T260)</f>
        <v>NA</v>
      </c>
      <c r="U260" t="str">
        <f>IF(buildings!U260="","NA",buildings!U260)</f>
        <v>NA</v>
      </c>
      <c r="V260" t="str">
        <f>IF(buildings!V260="","NA",buildings!V260)</f>
        <v>NA</v>
      </c>
      <c r="W260" t="str">
        <f>IF(buildings!W260="","NA",buildings!W260)</f>
        <v>NA</v>
      </c>
      <c r="X260" t="str">
        <f>IF(buildings!X260="","NA",buildings!X260)</f>
        <v>NA</v>
      </c>
      <c r="Y260" t="str">
        <f>IF(buildings!Y260="","NA",buildings!Y260)</f>
        <v>NA</v>
      </c>
      <c r="Z260" t="str">
        <f>IF(buildings!Z260="","NA",buildings!Z260)</f>
        <v>NA</v>
      </c>
      <c r="AA260" t="str">
        <f>IF(buildings!AA260="","NA",buildings!AA260)</f>
        <v>NA</v>
      </c>
      <c r="AB260">
        <f>IF(buildings!AB260="","NA",buildings!AB260)</f>
        <v>3</v>
      </c>
      <c r="AC260" t="str">
        <f>IF(buildings!AC260="","NA",buildings!AC260)</f>
        <v>NA</v>
      </c>
      <c r="AD260">
        <f>IF(buildings!AD260="","NA",buildings!AD260)</f>
        <v>1</v>
      </c>
      <c r="AE260" t="str">
        <f>IF(buildings!AE260="","NA",buildings!AE260)</f>
        <v>NA</v>
      </c>
      <c r="AF260" t="str">
        <f>IF(buildings!AF260="","NA",buildings!AF260)</f>
        <v>NA</v>
      </c>
      <c r="AG260" t="str">
        <f>IF(buildings!AG260="","NA",buildings!AG260)</f>
        <v>NA</v>
      </c>
      <c r="AH260" t="str">
        <f>IF(buildings!AH260="","NA",buildings!AH260)</f>
        <v>NA</v>
      </c>
      <c r="AI260">
        <f>IF(buildings!AI260="","NA",buildings!AI260)</f>
        <v>9</v>
      </c>
      <c r="AJ260" t="str">
        <f>IF(buildings!AJ260="","NA",buildings!AJ260)</f>
        <v>NA</v>
      </c>
      <c r="AK260" t="str">
        <f>IF(buildings!AK260="","NA",buildings!AK260)</f>
        <v>NA</v>
      </c>
      <c r="AL260" t="str">
        <f>IF(buildings!AL260="","NA",buildings!AL260)</f>
        <v>MFH, Concrete</v>
      </c>
      <c r="AM260">
        <f>IF(buildings!AM260="","NA",buildings!AM260)</f>
        <v>6</v>
      </c>
      <c r="AN260" t="str">
        <f>IF(buildings!AN260="","NA",buildings!AN260)</f>
        <v>residential</v>
      </c>
      <c r="AO260" t="str">
        <f>IF(buildings!AO260="","NA",buildings!AO260)</f>
        <v>MFH</v>
      </c>
      <c r="AP260" t="str">
        <f>IF(buildings!AP260="","NA",buildings!AP260)</f>
        <v>NULL</v>
      </c>
      <c r="AQ260" t="str">
        <f>IF(buildings!AQ260="","NA",buildings!AQ260)</f>
        <v>NA</v>
      </c>
      <c r="AR260" t="str">
        <f>IF(buildings!AR260="","NA",buildings!AR260)</f>
        <v>gross</v>
      </c>
      <c r="AS260" t="str">
        <f>IF(buildings!AS260="","NA",buildings!AS260)</f>
        <v>Gontia, Paul; Nägeli, Claudio; Rosado, Leonardo; Kalmykova, Yuliya; Österbring, Magnus</v>
      </c>
      <c r="AT260">
        <f>IF(buildings!AT260="","NA",buildings!AT260)</f>
        <v>2018</v>
      </c>
      <c r="AU260" t="str">
        <f>IF(buildings!AU260="","NA",buildings!AU260)</f>
        <v>Material-intensity database of residential buildings: A case-study of Sweden in the international context</v>
      </c>
      <c r="AV260" t="str">
        <f>IF(buildings!AV260="","NA",buildings!AV260)</f>
        <v>Resources, Conservation and Recycling</v>
      </c>
      <c r="AW260" t="str">
        <f>IF(buildings!AW260="","NA",buildings!AW260)</f>
        <v>Copyright Elsevier</v>
      </c>
      <c r="AX260" t="str">
        <f>IF(buildings!AX260="","NA",buildings!AX260)</f>
        <v>10.1016/j.resconrec.2017.11.022</v>
      </c>
      <c r="AY260" t="str">
        <f>IF(buildings!AY260="","NA",buildings!AY260)</f>
        <v>https://doi.org/10.1016/j.resconrec.2017.11.022</v>
      </c>
      <c r="AZ260" t="str">
        <f>IF(buildings!AZ260="","NULL",buildings!AZ260)</f>
        <v>NULL</v>
      </c>
      <c r="BA260" t="str">
        <f>IF(buildings!BA260="","NULL",buildings!BA260)</f>
        <v>NULL</v>
      </c>
      <c r="BB260" t="str">
        <f>IF(buildings!BB260="","NULL",buildings!BB260)</f>
        <v>Brick is originally "Ceramics and Bricks". Minteral fill is sum of peat slag and reed.</v>
      </c>
      <c r="BC260" t="str">
        <f>IF(buildings!BC260="","NULL",buildings!BC260)</f>
        <v xml:space="preserve">Fig. 2. MICs for the 46 typical buildings: a) &amp; c). </v>
      </c>
      <c r="BD260" t="str">
        <f>IF(buildings!BD260="","NULL",buildings!BD260)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1970, Urban pop. in 1980, Data: https://www.rug.nl/ggdc/historicaldevelopment/maddison/releases/maddison-project-database-2018. GDP: Data: https://esa.un.org/unpd/wup/Download, Urbanization_rate_2018.xls. Human Development Index: Not collected.</v>
      </c>
      <c r="BE260" t="str">
        <f>IF(buildings!BE260="","NULL",buildings!BE260)</f>
        <v>Heeren and Fishman</v>
      </c>
      <c r="BF260" t="str">
        <f>IF(buildings!BF260="","NULL",buildings!BF260)</f>
        <v>Europe</v>
      </c>
      <c r="BG260" t="str">
        <f>IF(buildings!BG260="","NULL",buildings!BG260)</f>
        <v>Dfb,Dfc</v>
      </c>
      <c r="BH260">
        <f>IF(buildings!BH260="","NULL",buildings!BH260)</f>
        <v>6896</v>
      </c>
      <c r="BI260">
        <f>IF(buildings!BI260="","NULL",buildings!BI260)</f>
        <v>4720.8924999999999</v>
      </c>
      <c r="BJ260">
        <f>IF(buildings!BJ260="","NULL",buildings!BJ260)</f>
        <v>4701.2950000000001</v>
      </c>
      <c r="BK260">
        <f>IF(buildings!BK260="","NULL",buildings!BK260)</f>
        <v>72.5</v>
      </c>
      <c r="BL260">
        <f>IF(buildings!BL260="","NULL",buildings!BL260)</f>
        <v>61.07</v>
      </c>
      <c r="BM260">
        <f>IF(buildings!BM260="","NULL",buildings!BM260)</f>
        <v>410335</v>
      </c>
      <c r="BN260">
        <f>IF(buildings!BN260="","NULL",buildings!BN260)</f>
        <v>8043</v>
      </c>
      <c r="BO260" t="str">
        <f>IF(buildings!BO260="","NULL",buildings!BO260)</f>
        <v>NA</v>
      </c>
      <c r="BP260">
        <f>IF(buildings!BP260="","NULL",buildings!BP260)</f>
        <v>8320</v>
      </c>
      <c r="BQ260">
        <f>IF(buildings!BQ260="","NULL",buildings!BQ260)</f>
        <v>0.81</v>
      </c>
      <c r="BR260">
        <f>IF(buildings!BR260="","NULL",buildings!BR260)</f>
        <v>0.83099999999999996</v>
      </c>
      <c r="BS260">
        <f>IF(buildings!BS260="","NULL",buildings!BS260)</f>
        <v>18133</v>
      </c>
      <c r="BT260">
        <f>IF(buildings!BT260="","NULL",buildings!BT260)</f>
        <v>20617</v>
      </c>
      <c r="BU260" t="str">
        <f>IF(buildings!BU260="","NULL",buildings!BU260)</f>
        <v>NULL</v>
      </c>
      <c r="BV260" t="str">
        <f>IF(buildings!BV260="","NULL",buildings!BV260)</f>
        <v>NULL</v>
      </c>
      <c r="BW260" t="str">
        <f>IF(buildings!BW260="","NULL",buildings!BW260)</f>
        <v>R32EU15</v>
      </c>
      <c r="BX260" t="str">
        <f>IF(buildings!BX260="","NULL",buildings!BX260)</f>
        <v>R5.2OECD</v>
      </c>
      <c r="BY260" t="str">
        <f>IF(buildings!BY260="","NULL",buildings!BY260)</f>
        <v>R_MFH_high</v>
      </c>
      <c r="BZ260" t="str">
        <f>IF(buildings!BZ260="","NULL",buildings!BZ260)</f>
        <v>RC_unspecified</v>
      </c>
      <c r="CA260" t="str">
        <f>IF(buildings!CA260="","NULL",buildings!CA260)</f>
        <v>Standard</v>
      </c>
      <c r="CB260" t="str">
        <f>IF(buildings!CB260="","NULL",buildings!CB260)</f>
        <v>real-world single case study</v>
      </c>
      <c r="CC260" t="str">
        <f>IF(buildings!CC260="","NULL",buildings!CC260)</f>
        <v>RM</v>
      </c>
      <c r="CD260" t="str">
        <f>IF(buildings!CD260="","NULL",buildings!CD260)</f>
        <v>C</v>
      </c>
      <c r="CE260" t="str">
        <f>IF(buildings!CE260="","NULL",buildings!CE260)</f>
        <v>OECD_EU15</v>
      </c>
    </row>
    <row r="261" spans="1:83">
      <c r="A261">
        <f>IF(buildings!A261="","NA",buildings!A261)</f>
        <v>259</v>
      </c>
      <c r="B261" t="str">
        <f>IF(buildings!B261="","NA",buildings!B261)</f>
        <v>Sweden</v>
      </c>
      <c r="C261" t="str">
        <f>IF(buildings!C261="","NA",buildings!C261)</f>
        <v>NA</v>
      </c>
      <c r="D261">
        <f>IF(buildings!D261="","NA",buildings!D261)</f>
        <v>1980</v>
      </c>
      <c r="E261">
        <f>IF(buildings!E261="","NA",buildings!E261)</f>
        <v>1991</v>
      </c>
      <c r="F261">
        <f>IF(buildings!F261="","NA",buildings!F261)</f>
        <v>188</v>
      </c>
      <c r="G261" t="str">
        <f>IF(buildings!G261="","NA",buildings!G261)</f>
        <v>NA</v>
      </c>
      <c r="H261" t="str">
        <f>IF(buildings!H261="","NA",buildings!H261)</f>
        <v>NA</v>
      </c>
      <c r="I261" t="str">
        <f>IF(buildings!I261="","NA",buildings!I261)</f>
        <v>NA</v>
      </c>
      <c r="J261">
        <f>IF(buildings!J261="","NA",buildings!J261)</f>
        <v>15</v>
      </c>
      <c r="K261" t="str">
        <f>IF(buildings!K261="","NA",buildings!K261)</f>
        <v>NA</v>
      </c>
      <c r="L261" t="str">
        <f>IF(buildings!L261="","NA",buildings!L261)</f>
        <v>NA</v>
      </c>
      <c r="M261">
        <f>IF(buildings!M261="","NA",buildings!M261)</f>
        <v>588</v>
      </c>
      <c r="N261" t="str">
        <f>IF(buildings!N261="","NA",buildings!N261)</f>
        <v>NA</v>
      </c>
      <c r="O261" t="str">
        <f>IF(buildings!O261="","NA",buildings!O261)</f>
        <v>NA</v>
      </c>
      <c r="P261" t="str">
        <f>IF(buildings!P261="","NA",buildings!P261)</f>
        <v>NA</v>
      </c>
      <c r="Q261" t="str">
        <f>IF(buildings!Q261="","NA",buildings!Q261)</f>
        <v>NA</v>
      </c>
      <c r="R261" t="str">
        <f>IF(buildings!R261="","NA",buildings!R261)</f>
        <v>NA</v>
      </c>
      <c r="S261">
        <f>IF(buildings!S261="","NA",buildings!S261)</f>
        <v>5</v>
      </c>
      <c r="T261" t="str">
        <f>IF(buildings!T261="","NA",buildings!T261)</f>
        <v>NA</v>
      </c>
      <c r="U261" t="str">
        <f>IF(buildings!U261="","NA",buildings!U261)</f>
        <v>NA</v>
      </c>
      <c r="V261" t="str">
        <f>IF(buildings!V261="","NA",buildings!V261)</f>
        <v>NA</v>
      </c>
      <c r="W261" t="str">
        <f>IF(buildings!W261="","NA",buildings!W261)</f>
        <v>NA</v>
      </c>
      <c r="X261" t="str">
        <f>IF(buildings!X261="","NA",buildings!X261)</f>
        <v>NA</v>
      </c>
      <c r="Y261" t="str">
        <f>IF(buildings!Y261="","NA",buildings!Y261)</f>
        <v>NA</v>
      </c>
      <c r="Z261" t="str">
        <f>IF(buildings!Z261="","NA",buildings!Z261)</f>
        <v>NA</v>
      </c>
      <c r="AA261" t="str">
        <f>IF(buildings!AA261="","NA",buildings!AA261)</f>
        <v>NA</v>
      </c>
      <c r="AB261">
        <f>IF(buildings!AB261="","NA",buildings!AB261)</f>
        <v>3</v>
      </c>
      <c r="AC261" t="str">
        <f>IF(buildings!AC261="","NA",buildings!AC261)</f>
        <v>NA</v>
      </c>
      <c r="AD261" t="str">
        <f>IF(buildings!AD261="","NA",buildings!AD261)</f>
        <v>NA</v>
      </c>
      <c r="AE261" t="str">
        <f>IF(buildings!AE261="","NA",buildings!AE261)</f>
        <v>NA</v>
      </c>
      <c r="AF261" t="str">
        <f>IF(buildings!AF261="","NA",buildings!AF261)</f>
        <v>NA</v>
      </c>
      <c r="AG261" t="str">
        <f>IF(buildings!AG261="","NA",buildings!AG261)</f>
        <v>NA</v>
      </c>
      <c r="AH261" t="str">
        <f>IF(buildings!AH261="","NA",buildings!AH261)</f>
        <v>NA</v>
      </c>
      <c r="AI261">
        <f>IF(buildings!AI261="","NA",buildings!AI261)</f>
        <v>12</v>
      </c>
      <c r="AJ261" t="str">
        <f>IF(buildings!AJ261="","NA",buildings!AJ261)</f>
        <v>NA</v>
      </c>
      <c r="AK261" t="str">
        <f>IF(buildings!AK261="","NA",buildings!AK261)</f>
        <v>NA</v>
      </c>
      <c r="AL261" t="str">
        <f>IF(buildings!AL261="","NA",buildings!AL261)</f>
        <v>MFH, Concrete</v>
      </c>
      <c r="AM261">
        <f>IF(buildings!AM261="","NA",buildings!AM261)</f>
        <v>6</v>
      </c>
      <c r="AN261" t="str">
        <f>IF(buildings!AN261="","NA",buildings!AN261)</f>
        <v>residential</v>
      </c>
      <c r="AO261" t="str">
        <f>IF(buildings!AO261="","NA",buildings!AO261)</f>
        <v>MFH</v>
      </c>
      <c r="AP261" t="str">
        <f>IF(buildings!AP261="","NA",buildings!AP261)</f>
        <v>NULL</v>
      </c>
      <c r="AQ261" t="str">
        <f>IF(buildings!AQ261="","NA",buildings!AQ261)</f>
        <v>NA</v>
      </c>
      <c r="AR261" t="str">
        <f>IF(buildings!AR261="","NA",buildings!AR261)</f>
        <v>gross</v>
      </c>
      <c r="AS261" t="str">
        <f>IF(buildings!AS261="","NA",buildings!AS261)</f>
        <v>Gontia, Paul; Nägeli, Claudio; Rosado, Leonardo; Kalmykova, Yuliya; Österbring, Magnus</v>
      </c>
      <c r="AT261">
        <f>IF(buildings!AT261="","NA",buildings!AT261)</f>
        <v>2018</v>
      </c>
      <c r="AU261" t="str">
        <f>IF(buildings!AU261="","NA",buildings!AU261)</f>
        <v>Material-intensity database of residential buildings: A case-study of Sweden in the international context</v>
      </c>
      <c r="AV261" t="str">
        <f>IF(buildings!AV261="","NA",buildings!AV261)</f>
        <v>Resources, Conservation and Recycling</v>
      </c>
      <c r="AW261" t="str">
        <f>IF(buildings!AW261="","NA",buildings!AW261)</f>
        <v>Copyright Elsevier</v>
      </c>
      <c r="AX261" t="str">
        <f>IF(buildings!AX261="","NA",buildings!AX261)</f>
        <v>10.1016/j.resconrec.2017.11.022</v>
      </c>
      <c r="AY261" t="str">
        <f>IF(buildings!AY261="","NA",buildings!AY261)</f>
        <v>https://doi.org/10.1016/j.resconrec.2017.11.022</v>
      </c>
      <c r="AZ261" t="str">
        <f>IF(buildings!AZ261="","NULL",buildings!AZ261)</f>
        <v>NULL</v>
      </c>
      <c r="BA261" t="str">
        <f>IF(buildings!BA261="","NULL",buildings!BA261)</f>
        <v>NULL</v>
      </c>
      <c r="BB261" t="str">
        <f>IF(buildings!BB261="","NULL",buildings!BB261)</f>
        <v>Brick is originally "Ceramics and Bricks". Minteral fill is sum of peat slag and reed.</v>
      </c>
      <c r="BC261" t="str">
        <f>IF(buildings!BC261="","NULL",buildings!BC261)</f>
        <v xml:space="preserve">Fig. 2. MICs for the 46 typical buildings: a) &amp; c). </v>
      </c>
      <c r="BD261" t="str">
        <f>IF(buildings!BD261="","NULL",buildings!BD261)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1990, Data: https://www.rug.nl/ggdc/historicaldevelopment/maddison/releases/maddison-project-database-2018. GDP: Data: https://esa.un.org/unpd/wup/Download, Urbanization_rate_2018.xls. Human Development Index: Not collected.</v>
      </c>
      <c r="BE261" t="str">
        <f>IF(buildings!BE261="","NULL",buildings!BE261)</f>
        <v>Heeren and Fishman</v>
      </c>
      <c r="BF261" t="str">
        <f>IF(buildings!BF261="","NULL",buildings!BF261)</f>
        <v>Europe</v>
      </c>
      <c r="BG261" t="str">
        <f>IF(buildings!BG261="","NULL",buildings!BG261)</f>
        <v>Dfb,Dfc</v>
      </c>
      <c r="BH261">
        <f>IF(buildings!BH261="","NULL",buildings!BH261)</f>
        <v>6896</v>
      </c>
      <c r="BI261">
        <f>IF(buildings!BI261="","NULL",buildings!BI261)</f>
        <v>4741.3975</v>
      </c>
      <c r="BJ261">
        <f>IF(buildings!BJ261="","NULL",buildings!BJ261)</f>
        <v>4332.125</v>
      </c>
      <c r="BK261">
        <f>IF(buildings!BK261="","NULL",buildings!BK261)</f>
        <v>62.127497499999997</v>
      </c>
      <c r="BL261">
        <f>IF(buildings!BL261="","NULL",buildings!BL261)</f>
        <v>76.347502500000004</v>
      </c>
      <c r="BM261">
        <f>IF(buildings!BM261="","NULL",buildings!BM261)</f>
        <v>410335</v>
      </c>
      <c r="BN261">
        <f>IF(buildings!BN261="","NULL",buildings!BN261)</f>
        <v>8310</v>
      </c>
      <c r="BO261" t="str">
        <f>IF(buildings!BO261="","NULL",buildings!BO261)</f>
        <v>NA</v>
      </c>
      <c r="BP261">
        <f>IF(buildings!BP261="","NULL",buildings!BP261)</f>
        <v>8618</v>
      </c>
      <c r="BQ261">
        <f>IF(buildings!BQ261="","NULL",buildings!BQ261)</f>
        <v>0.83099999999999996</v>
      </c>
      <c r="BR261">
        <f>IF(buildings!BR261="","NULL",buildings!BR261)</f>
        <v>0.83099999999999996</v>
      </c>
      <c r="BS261">
        <f>IF(buildings!BS261="","NULL",buildings!BS261)</f>
        <v>20491</v>
      </c>
      <c r="BT261">
        <f>IF(buildings!BT261="","NULL",buildings!BT261)</f>
        <v>26114</v>
      </c>
      <c r="BU261" t="str">
        <f>IF(buildings!BU261="","NULL",buildings!BU261)</f>
        <v>NULL</v>
      </c>
      <c r="BV261" t="str">
        <f>IF(buildings!BV261="","NULL",buildings!BV261)</f>
        <v>NULL</v>
      </c>
      <c r="BW261" t="str">
        <f>IF(buildings!BW261="","NULL",buildings!BW261)</f>
        <v>R32EU15</v>
      </c>
      <c r="BX261" t="str">
        <f>IF(buildings!BX261="","NULL",buildings!BX261)</f>
        <v>R5.2OECD</v>
      </c>
      <c r="BY261" t="str">
        <f>IF(buildings!BY261="","NULL",buildings!BY261)</f>
        <v>R_MFH_high</v>
      </c>
      <c r="BZ261" t="str">
        <f>IF(buildings!BZ261="","NULL",buildings!BZ261)</f>
        <v>RC_unspecified</v>
      </c>
      <c r="CA261" t="str">
        <f>IF(buildings!CA261="","NULL",buildings!CA261)</f>
        <v>Standard</v>
      </c>
      <c r="CB261" t="str">
        <f>IF(buildings!CB261="","NULL",buildings!CB261)</f>
        <v>real-world single case study</v>
      </c>
      <c r="CC261" t="str">
        <f>IF(buildings!CC261="","NULL",buildings!CC261)</f>
        <v>RM</v>
      </c>
      <c r="CD261" t="str">
        <f>IF(buildings!CD261="","NULL",buildings!CD261)</f>
        <v>C</v>
      </c>
      <c r="CE261" t="str">
        <f>IF(buildings!CE261="","NULL",buildings!CE261)</f>
        <v>OECD_EU15</v>
      </c>
    </row>
    <row r="262" spans="1:83">
      <c r="A262">
        <f>IF(buildings!A262="","NA",buildings!A262)</f>
        <v>260</v>
      </c>
      <c r="B262" t="str">
        <f>IF(buildings!B262="","NA",buildings!B262)</f>
        <v>Sweden</v>
      </c>
      <c r="C262" t="str">
        <f>IF(buildings!C262="","NA",buildings!C262)</f>
        <v>NA</v>
      </c>
      <c r="D262">
        <f>IF(buildings!D262="","NA",buildings!D262)</f>
        <v>1980</v>
      </c>
      <c r="E262">
        <f>IF(buildings!E262="","NA",buildings!E262)</f>
        <v>2001</v>
      </c>
      <c r="F262">
        <f>IF(buildings!F262="","NA",buildings!F262)</f>
        <v>192</v>
      </c>
      <c r="G262" t="str">
        <f>IF(buildings!G262="","NA",buildings!G262)</f>
        <v>NA</v>
      </c>
      <c r="H262" t="str">
        <f>IF(buildings!H262="","NA",buildings!H262)</f>
        <v>NA</v>
      </c>
      <c r="I262" t="str">
        <f>IF(buildings!I262="","NA",buildings!I262)</f>
        <v>NA</v>
      </c>
      <c r="J262">
        <f>IF(buildings!J262="","NA",buildings!J262)</f>
        <v>22</v>
      </c>
      <c r="K262" t="str">
        <f>IF(buildings!K262="","NA",buildings!K262)</f>
        <v>NA</v>
      </c>
      <c r="L262" t="str">
        <f>IF(buildings!L262="","NA",buildings!L262)</f>
        <v>NA</v>
      </c>
      <c r="M262">
        <f>IF(buildings!M262="","NA",buildings!M262)</f>
        <v>893</v>
      </c>
      <c r="N262" t="str">
        <f>IF(buildings!N262="","NA",buildings!N262)</f>
        <v>NA</v>
      </c>
      <c r="O262" t="str">
        <f>IF(buildings!O262="","NA",buildings!O262)</f>
        <v>NA</v>
      </c>
      <c r="P262" t="str">
        <f>IF(buildings!P262="","NA",buildings!P262)</f>
        <v>NA</v>
      </c>
      <c r="Q262" t="str">
        <f>IF(buildings!Q262="","NA",buildings!Q262)</f>
        <v>NA</v>
      </c>
      <c r="R262" t="str">
        <f>IF(buildings!R262="","NA",buildings!R262)</f>
        <v>NA</v>
      </c>
      <c r="S262">
        <f>IF(buildings!S262="","NA",buildings!S262)</f>
        <v>14</v>
      </c>
      <c r="T262" t="str">
        <f>IF(buildings!T262="","NA",buildings!T262)</f>
        <v>NA</v>
      </c>
      <c r="U262" t="str">
        <f>IF(buildings!U262="","NA",buildings!U262)</f>
        <v>NA</v>
      </c>
      <c r="V262" t="str">
        <f>IF(buildings!V262="","NA",buildings!V262)</f>
        <v>NA</v>
      </c>
      <c r="W262" t="str">
        <f>IF(buildings!W262="","NA",buildings!W262)</f>
        <v>NA</v>
      </c>
      <c r="X262" t="str">
        <f>IF(buildings!X262="","NA",buildings!X262)</f>
        <v>NA</v>
      </c>
      <c r="Y262" t="str">
        <f>IF(buildings!Y262="","NA",buildings!Y262)</f>
        <v>NA</v>
      </c>
      <c r="Z262" t="str">
        <f>IF(buildings!Z262="","NA",buildings!Z262)</f>
        <v>NA</v>
      </c>
      <c r="AA262" t="str">
        <f>IF(buildings!AA262="","NA",buildings!AA262)</f>
        <v>NA</v>
      </c>
      <c r="AB262">
        <f>IF(buildings!AB262="","NA",buildings!AB262)</f>
        <v>4</v>
      </c>
      <c r="AC262" t="str">
        <f>IF(buildings!AC262="","NA",buildings!AC262)</f>
        <v>NA</v>
      </c>
      <c r="AD262">
        <f>IF(buildings!AD262="","NA",buildings!AD262)</f>
        <v>1</v>
      </c>
      <c r="AE262" t="str">
        <f>IF(buildings!AE262="","NA",buildings!AE262)</f>
        <v>NA</v>
      </c>
      <c r="AF262" t="str">
        <f>IF(buildings!AF262="","NA",buildings!AF262)</f>
        <v>NA</v>
      </c>
      <c r="AG262" t="str">
        <f>IF(buildings!AG262="","NA",buildings!AG262)</f>
        <v>NA</v>
      </c>
      <c r="AH262" t="str">
        <f>IF(buildings!AH262="","NA",buildings!AH262)</f>
        <v>NA</v>
      </c>
      <c r="AI262">
        <f>IF(buildings!AI262="","NA",buildings!AI262)</f>
        <v>34</v>
      </c>
      <c r="AJ262" t="str">
        <f>IF(buildings!AJ262="","NA",buildings!AJ262)</f>
        <v>NA</v>
      </c>
      <c r="AK262" t="str">
        <f>IF(buildings!AK262="","NA",buildings!AK262)</f>
        <v>NA</v>
      </c>
      <c r="AL262" t="str">
        <f>IF(buildings!AL262="","NA",buildings!AL262)</f>
        <v>MFH, Concrete</v>
      </c>
      <c r="AM262">
        <f>IF(buildings!AM262="","NA",buildings!AM262)</f>
        <v>5</v>
      </c>
      <c r="AN262" t="str">
        <f>IF(buildings!AN262="","NA",buildings!AN262)</f>
        <v>residential</v>
      </c>
      <c r="AO262" t="str">
        <f>IF(buildings!AO262="","NA",buildings!AO262)</f>
        <v>MFH</v>
      </c>
      <c r="AP262" t="str">
        <f>IF(buildings!AP262="","NA",buildings!AP262)</f>
        <v>NULL</v>
      </c>
      <c r="AQ262" t="str">
        <f>IF(buildings!AQ262="","NA",buildings!AQ262)</f>
        <v>NA</v>
      </c>
      <c r="AR262" t="str">
        <f>IF(buildings!AR262="","NA",buildings!AR262)</f>
        <v>gross</v>
      </c>
      <c r="AS262" t="str">
        <f>IF(buildings!AS262="","NA",buildings!AS262)</f>
        <v>Gontia, Paul; Nägeli, Claudio; Rosado, Leonardo; Kalmykova, Yuliya; Österbring, Magnus</v>
      </c>
      <c r="AT262">
        <f>IF(buildings!AT262="","NA",buildings!AT262)</f>
        <v>2018</v>
      </c>
      <c r="AU262" t="str">
        <f>IF(buildings!AU262="","NA",buildings!AU262)</f>
        <v>Material-intensity database of residential buildings: A case-study of Sweden in the international context</v>
      </c>
      <c r="AV262" t="str">
        <f>IF(buildings!AV262="","NA",buildings!AV262)</f>
        <v>Resources, Conservation and Recycling</v>
      </c>
      <c r="AW262" t="str">
        <f>IF(buildings!AW262="","NA",buildings!AW262)</f>
        <v>Copyright Elsevier</v>
      </c>
      <c r="AX262" t="str">
        <f>IF(buildings!AX262="","NA",buildings!AX262)</f>
        <v>10.1016/j.resconrec.2017.11.022</v>
      </c>
      <c r="AY262" t="str">
        <f>IF(buildings!AY262="","NA",buildings!AY262)</f>
        <v>https://doi.org/10.1016/j.resconrec.2017.11.022</v>
      </c>
      <c r="AZ262" t="str">
        <f>IF(buildings!AZ262="","NULL",buildings!AZ262)</f>
        <v>NULL</v>
      </c>
      <c r="BA262" t="str">
        <f>IF(buildings!BA262="","NULL",buildings!BA262)</f>
        <v>NULL</v>
      </c>
      <c r="BB262" t="str">
        <f>IF(buildings!BB262="","NULL",buildings!BB262)</f>
        <v>Brick is originally "Ceramics and Bricks". Minteral fill is sum of peat slag and reed.</v>
      </c>
      <c r="BC262" t="str">
        <f>IF(buildings!BC262="","NULL",buildings!BC262)</f>
        <v xml:space="preserve">Fig. 2. MICs for the 46 typical buildings: a) &amp; c). </v>
      </c>
      <c r="BD262" t="str">
        <f>IF(buildings!BD262="","NULL",buildings!BD262)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1980, Urban pop. in 2000, Data: https://www.rug.nl/ggdc/historicaldevelopment/maddison/releases/maddison-project-database-2018. GDP: Data: https://esa.un.org/unpd/wup/Download, Urbanization_rate_2018.xls. Human Development Index: Not collected.</v>
      </c>
      <c r="BE262" t="str">
        <f>IF(buildings!BE262="","NULL",buildings!BE262)</f>
        <v>Heeren and Fishman</v>
      </c>
      <c r="BF262" t="str">
        <f>IF(buildings!BF262="","NULL",buildings!BF262)</f>
        <v>Europe</v>
      </c>
      <c r="BG262" t="str">
        <f>IF(buildings!BG262="","NULL",buildings!BG262)</f>
        <v>Dfb,Dfc</v>
      </c>
      <c r="BH262">
        <f>IF(buildings!BH262="","NULL",buildings!BH262)</f>
        <v>6896</v>
      </c>
      <c r="BI262">
        <f>IF(buildings!BI262="","NULL",buildings!BI262)</f>
        <v>4741.3975</v>
      </c>
      <c r="BJ262">
        <f>IF(buildings!BJ262="","NULL",buildings!BJ262)</f>
        <v>4347.2250000000004</v>
      </c>
      <c r="BK262">
        <f>IF(buildings!BK262="","NULL",buildings!BK262)</f>
        <v>62.127497499999997</v>
      </c>
      <c r="BL262">
        <f>IF(buildings!BL262="","NULL",buildings!BL262)</f>
        <v>94.957497500000002</v>
      </c>
      <c r="BM262">
        <f>IF(buildings!BM262="","NULL",buildings!BM262)</f>
        <v>410335</v>
      </c>
      <c r="BN262">
        <f>IF(buildings!BN262="","NULL",buildings!BN262)</f>
        <v>8310</v>
      </c>
      <c r="BO262" t="str">
        <f>IF(buildings!BO262="","NULL",buildings!BO262)</f>
        <v>NA</v>
      </c>
      <c r="BP262">
        <f>IF(buildings!BP262="","NULL",buildings!BP262)</f>
        <v>8896</v>
      </c>
      <c r="BQ262">
        <f>IF(buildings!BQ262="","NULL",buildings!BQ262)</f>
        <v>0.83099999999999996</v>
      </c>
      <c r="BR262">
        <f>IF(buildings!BR262="","NULL",buildings!BR262)</f>
        <v>0.84</v>
      </c>
      <c r="BS262">
        <f>IF(buildings!BS262="","NULL",buildings!BS262)</f>
        <v>20491</v>
      </c>
      <c r="BT262">
        <f>IF(buildings!BT262="","NULL",buildings!BT262)</f>
        <v>35603</v>
      </c>
      <c r="BU262" t="str">
        <f>IF(buildings!BU262="","NULL",buildings!BU262)</f>
        <v>NULL</v>
      </c>
      <c r="BV262" t="str">
        <f>IF(buildings!BV262="","NULL",buildings!BV262)</f>
        <v>NULL</v>
      </c>
      <c r="BW262" t="str">
        <f>IF(buildings!BW262="","NULL",buildings!BW262)</f>
        <v>R32EU15</v>
      </c>
      <c r="BX262" t="str">
        <f>IF(buildings!BX262="","NULL",buildings!BX262)</f>
        <v>R5.2OECD</v>
      </c>
      <c r="BY262" t="str">
        <f>IF(buildings!BY262="","NULL",buildings!BY262)</f>
        <v>R_MFH_high</v>
      </c>
      <c r="BZ262" t="str">
        <f>IF(buildings!BZ262="","NULL",buildings!BZ262)</f>
        <v>RC_unspecified</v>
      </c>
      <c r="CA262" t="str">
        <f>IF(buildings!CA262="","NULL",buildings!CA262)</f>
        <v>Standard</v>
      </c>
      <c r="CB262" t="str">
        <f>IF(buildings!CB262="","NULL",buildings!CB262)</f>
        <v>real-world single case study</v>
      </c>
      <c r="CC262" t="str">
        <f>IF(buildings!CC262="","NULL",buildings!CC262)</f>
        <v>RM</v>
      </c>
      <c r="CD262" t="str">
        <f>IF(buildings!CD262="","NULL",buildings!CD262)</f>
        <v>C</v>
      </c>
      <c r="CE262" t="str">
        <f>IF(buildings!CE262="","NULL",buildings!CE262)</f>
        <v>OECD_EU15</v>
      </c>
    </row>
    <row r="263" spans="1:83">
      <c r="A263">
        <f>IF(buildings!A263="","NA",buildings!A263)</f>
        <v>261</v>
      </c>
      <c r="B263" t="str">
        <f>IF(buildings!B263="","NA",buildings!B263)</f>
        <v>Sweden</v>
      </c>
      <c r="C263" t="str">
        <f>IF(buildings!C263="","NA",buildings!C263)</f>
        <v>NA</v>
      </c>
      <c r="D263">
        <f>IF(buildings!D263="","NA",buildings!D263)</f>
        <v>2000</v>
      </c>
      <c r="E263">
        <f>IF(buildings!E263="","NA",buildings!E263)</f>
        <v>2011</v>
      </c>
      <c r="F263">
        <f>IF(buildings!F263="","NA",buildings!F263)</f>
        <v>197</v>
      </c>
      <c r="G263" t="str">
        <f>IF(buildings!G263="","NA",buildings!G263)</f>
        <v>NA</v>
      </c>
      <c r="H263" t="str">
        <f>IF(buildings!H263="","NA",buildings!H263)</f>
        <v>NA</v>
      </c>
      <c r="I263" t="str">
        <f>IF(buildings!I263="","NA",buildings!I263)</f>
        <v>NA</v>
      </c>
      <c r="J263">
        <f>IF(buildings!J263="","NA",buildings!J263)</f>
        <v>27.4</v>
      </c>
      <c r="K263" t="str">
        <f>IF(buildings!K263="","NA",buildings!K263)</f>
        <v>NA</v>
      </c>
      <c r="L263" t="str">
        <f>IF(buildings!L263="","NA",buildings!L263)</f>
        <v>NA</v>
      </c>
      <c r="M263">
        <f>IF(buildings!M263="","NA",buildings!M263)</f>
        <v>654</v>
      </c>
      <c r="N263" t="str">
        <f>IF(buildings!N263="","NA",buildings!N263)</f>
        <v>NA</v>
      </c>
      <c r="O263" t="str">
        <f>IF(buildings!O263="","NA",buildings!O263)</f>
        <v>NA</v>
      </c>
      <c r="P263" t="str">
        <f>IF(buildings!P263="","NA",buildings!P263)</f>
        <v>NA</v>
      </c>
      <c r="Q263" t="str">
        <f>IF(buildings!Q263="","NA",buildings!Q263)</f>
        <v>NA</v>
      </c>
      <c r="R263" t="str">
        <f>IF(buildings!R263="","NA",buildings!R263)</f>
        <v>NA</v>
      </c>
      <c r="S263">
        <f>IF(buildings!S263="","NA",buildings!S263)</f>
        <v>18</v>
      </c>
      <c r="T263" t="str">
        <f>IF(buildings!T263="","NA",buildings!T263)</f>
        <v>NA</v>
      </c>
      <c r="U263" t="str">
        <f>IF(buildings!U263="","NA",buildings!U263)</f>
        <v>NA</v>
      </c>
      <c r="V263" t="str">
        <f>IF(buildings!V263="","NA",buildings!V263)</f>
        <v>NA</v>
      </c>
      <c r="W263" t="str">
        <f>IF(buildings!W263="","NA",buildings!W263)</f>
        <v>NA</v>
      </c>
      <c r="X263" t="str">
        <f>IF(buildings!X263="","NA",buildings!X263)</f>
        <v>NA</v>
      </c>
      <c r="Y263" t="str">
        <f>IF(buildings!Y263="","NA",buildings!Y263)</f>
        <v>NA</v>
      </c>
      <c r="Z263" t="str">
        <f>IF(buildings!Z263="","NA",buildings!Z263)</f>
        <v>NA</v>
      </c>
      <c r="AA263" t="str">
        <f>IF(buildings!AA263="","NA",buildings!AA263)</f>
        <v>NA</v>
      </c>
      <c r="AB263">
        <f>IF(buildings!AB263="","NA",buildings!AB263)</f>
        <v>2</v>
      </c>
      <c r="AC263" t="str">
        <f>IF(buildings!AC263="","NA",buildings!AC263)</f>
        <v>NA</v>
      </c>
      <c r="AD263">
        <f>IF(buildings!AD263="","NA",buildings!AD263)</f>
        <v>1</v>
      </c>
      <c r="AE263" t="str">
        <f>IF(buildings!AE263="","NA",buildings!AE263)</f>
        <v>NA</v>
      </c>
      <c r="AF263" t="str">
        <f>IF(buildings!AF263="","NA",buildings!AF263)</f>
        <v>NA</v>
      </c>
      <c r="AG263" t="str">
        <f>IF(buildings!AG263="","NA",buildings!AG263)</f>
        <v>NA</v>
      </c>
      <c r="AH263" t="str">
        <f>IF(buildings!AH263="","NA",buildings!AH263)</f>
        <v>NA</v>
      </c>
      <c r="AI263">
        <f>IF(buildings!AI263="","NA",buildings!AI263)</f>
        <v>44</v>
      </c>
      <c r="AJ263" t="str">
        <f>IF(buildings!AJ263="","NA",buildings!AJ263)</f>
        <v>NA</v>
      </c>
      <c r="AK263" t="str">
        <f>IF(buildings!AK263="","NA",buildings!AK263)</f>
        <v>NA</v>
      </c>
      <c r="AL263" t="str">
        <f>IF(buildings!AL263="","NA",buildings!AL263)</f>
        <v>MFH, Concrete</v>
      </c>
      <c r="AM263">
        <f>IF(buildings!AM263="","NA",buildings!AM263)</f>
        <v>8</v>
      </c>
      <c r="AN263" t="str">
        <f>IF(buildings!AN263="","NA",buildings!AN263)</f>
        <v>residential</v>
      </c>
      <c r="AO263" t="str">
        <f>IF(buildings!AO263="","NA",buildings!AO263)</f>
        <v>MFH</v>
      </c>
      <c r="AP263" t="str">
        <f>IF(buildings!AP263="","NA",buildings!AP263)</f>
        <v>NULL</v>
      </c>
      <c r="AQ263" t="str">
        <f>IF(buildings!AQ263="","NA",buildings!AQ263)</f>
        <v>NA</v>
      </c>
      <c r="AR263" t="str">
        <f>IF(buildings!AR263="","NA",buildings!AR263)</f>
        <v>gross</v>
      </c>
      <c r="AS263" t="str">
        <f>IF(buildings!AS263="","NA",buildings!AS263)</f>
        <v>Gontia, Paul; Nägeli, Claudio; Rosado, Leonardo; Kalmykova, Yuliya; Österbring, Magnus</v>
      </c>
      <c r="AT263">
        <f>IF(buildings!AT263="","NA",buildings!AT263)</f>
        <v>2018</v>
      </c>
      <c r="AU263" t="str">
        <f>IF(buildings!AU263="","NA",buildings!AU263)</f>
        <v>Material-intensity database of residential buildings: A case-study of Sweden in the international context</v>
      </c>
      <c r="AV263" t="str">
        <f>IF(buildings!AV263="","NA",buildings!AV263)</f>
        <v>Resources, Conservation and Recycling</v>
      </c>
      <c r="AW263" t="str">
        <f>IF(buildings!AW263="","NA",buildings!AW263)</f>
        <v>Copyright Elsevier</v>
      </c>
      <c r="AX263" t="str">
        <f>IF(buildings!AX263="","NA",buildings!AX263)</f>
        <v>10.1016/j.resconrec.2017.11.022</v>
      </c>
      <c r="AY263" t="str">
        <f>IF(buildings!AY263="","NA",buildings!AY263)</f>
        <v>https://doi.org/10.1016/j.resconrec.2017.11.022</v>
      </c>
      <c r="AZ263" t="str">
        <f>IF(buildings!AZ263="","NULL",buildings!AZ263)</f>
        <v>NULL</v>
      </c>
      <c r="BA263" t="str">
        <f>IF(buildings!BA263="","NULL",buildings!BA263)</f>
        <v>NULL</v>
      </c>
      <c r="BB263" t="str">
        <f>IF(buildings!BB263="","NULL",buildings!BB263)</f>
        <v>Brick is originally "Ceramics and Bricks". Minteral fill is sum of peat slag and reed.</v>
      </c>
      <c r="BC263" t="str">
        <f>IF(buildings!BC263="","NULL",buildings!BC263)</f>
        <v xml:space="preserve">Fig. 2. MICs for the 46 typical buildings: a) &amp; c). </v>
      </c>
      <c r="BD263" t="str">
        <f>IF(buildings!BD263="","NULL",buildings!BD263)</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Urban pop. in 2010, Data: https://www.rug.nl/ggdc/historicaldevelopment/maddison/releases/maddison-project-database-2018. GDP: Data: https://esa.un.org/unpd/wup/Download, Urbanization_rate_2018.xls. Human Development Index: Not collected.</v>
      </c>
      <c r="BE263" t="str">
        <f>IF(buildings!BE263="","NULL",buildings!BE263)</f>
        <v>Heeren and Fishman</v>
      </c>
      <c r="BF263" t="str">
        <f>IF(buildings!BF263="","NULL",buildings!BF263)</f>
        <v>Europe</v>
      </c>
      <c r="BG263" t="str">
        <f>IF(buildings!BG263="","NULL",buildings!BG263)</f>
        <v>Dfb,Dfc</v>
      </c>
      <c r="BH263">
        <f>IF(buildings!BH263="","NULL",buildings!BH263)</f>
        <v>6896</v>
      </c>
      <c r="BI263">
        <f>IF(buildings!BI263="","NULL",buildings!BI263)</f>
        <v>3938.7424999999998</v>
      </c>
      <c r="BJ263">
        <f>IF(buildings!BJ263="","NULL",buildings!BJ263)</f>
        <v>4048.0875000000001</v>
      </c>
      <c r="BK263">
        <f>IF(buildings!BK263="","NULL",buildings!BK263)</f>
        <v>50.544997500000001</v>
      </c>
      <c r="BL263">
        <f>IF(buildings!BL263="","NULL",buildings!BL263)</f>
        <v>82.224997500000001</v>
      </c>
      <c r="BM263">
        <f>IF(buildings!BM263="","NULL",buildings!BM263)</f>
        <v>410335</v>
      </c>
      <c r="BN263">
        <f>IF(buildings!BN263="","NULL",buildings!BN263)</f>
        <v>8872</v>
      </c>
      <c r="BO263" t="str">
        <f>IF(buildings!BO263="","NULL",buildings!BO263)</f>
        <v>NA</v>
      </c>
      <c r="BP263">
        <f>IF(buildings!BP263="","NULL",buildings!BP263)</f>
        <v>9449</v>
      </c>
      <c r="BQ263">
        <f>IF(buildings!BQ263="","NULL",buildings!BQ263)</f>
        <v>0.84</v>
      </c>
      <c r="BR263">
        <f>IF(buildings!BR263="","NULL",buildings!BR263)</f>
        <v>0.85099999999999998</v>
      </c>
      <c r="BS263">
        <f>IF(buildings!BS263="","NULL",buildings!BS263)</f>
        <v>36374</v>
      </c>
      <c r="BT263">
        <f>IF(buildings!BT263="","NULL",buildings!BT263)</f>
        <v>42079</v>
      </c>
      <c r="BU263" t="str">
        <f>IF(buildings!BU263="","NULL",buildings!BU263)</f>
        <v>NULL</v>
      </c>
      <c r="BV263" t="str">
        <f>IF(buildings!BV263="","NULL",buildings!BV263)</f>
        <v>NULL</v>
      </c>
      <c r="BW263" t="str">
        <f>IF(buildings!BW263="","NULL",buildings!BW263)</f>
        <v>R32EU15</v>
      </c>
      <c r="BX263" t="str">
        <f>IF(buildings!BX263="","NULL",buildings!BX263)</f>
        <v>R5.2OECD</v>
      </c>
      <c r="BY263" t="str">
        <f>IF(buildings!BY263="","NULL",buildings!BY263)</f>
        <v>R_MFH_tower</v>
      </c>
      <c r="BZ263" t="str">
        <f>IF(buildings!BZ263="","NULL",buildings!BZ263)</f>
        <v>RC_unspecified</v>
      </c>
      <c r="CA263" t="str">
        <f>IF(buildings!CA263="","NULL",buildings!CA263)</f>
        <v>Standard</v>
      </c>
      <c r="CB263" t="str">
        <f>IF(buildings!CB263="","NULL",buildings!CB263)</f>
        <v>real-world single case study</v>
      </c>
      <c r="CC263" t="str">
        <f>IF(buildings!CC263="","NULL",buildings!CC263)</f>
        <v>RM</v>
      </c>
      <c r="CD263" t="str">
        <f>IF(buildings!CD263="","NULL",buildings!CD263)</f>
        <v>C</v>
      </c>
      <c r="CE263" t="str">
        <f>IF(buildings!CE263="","NULL",buildings!CE263)</f>
        <v>OECD_EU15</v>
      </c>
    </row>
    <row r="264" spans="1:83">
      <c r="A264">
        <f>IF(buildings!A264="","NA",buildings!A264)</f>
        <v>262</v>
      </c>
      <c r="B264" t="str">
        <f>IF(buildings!B264="","NA",buildings!B264)</f>
        <v>Switzerland</v>
      </c>
      <c r="C264" t="str">
        <f>IF(buildings!C264="","NA",buildings!C264)</f>
        <v>NA</v>
      </c>
      <c r="D264" t="str">
        <f>IF(buildings!D264="","NA",buildings!D264)</f>
        <v>NA</v>
      </c>
      <c r="E264" t="str">
        <f>IF(buildings!E264="","NA",buildings!E264)</f>
        <v>NA</v>
      </c>
      <c r="F264" t="str">
        <f>IF(buildings!F264="","NA",buildings!F264)</f>
        <v>NA</v>
      </c>
      <c r="G264" t="str">
        <f>IF(buildings!G264="","NA",buildings!G264)</f>
        <v>NA</v>
      </c>
      <c r="H264" t="str">
        <f>IF(buildings!H264="","NA",buildings!H264)</f>
        <v>NA</v>
      </c>
      <c r="I264">
        <f>IF(buildings!I264="","NA",buildings!I264)</f>
        <v>0.78000297699999999</v>
      </c>
      <c r="J264">
        <f>IF(buildings!J264="","NA",buildings!J264)</f>
        <v>36.729217499999997</v>
      </c>
      <c r="K264" t="str">
        <f>IF(buildings!K264="","NA",buildings!K264)</f>
        <v>NA</v>
      </c>
      <c r="L264" t="str">
        <f>IF(buildings!L264="","NA",buildings!L264)</f>
        <v>NA</v>
      </c>
      <c r="M264">
        <f>IF(buildings!M264="","NA",buildings!M264)</f>
        <v>636.2282672</v>
      </c>
      <c r="N264" t="str">
        <f>IF(buildings!N264="","NA",buildings!N264)</f>
        <v>NA</v>
      </c>
      <c r="O264" t="str">
        <f>IF(buildings!O264="","NA",buildings!O264)</f>
        <v>NA</v>
      </c>
      <c r="P264">
        <f>IF(buildings!P264="","NA",buildings!P264)</f>
        <v>237.5075143</v>
      </c>
      <c r="Q264">
        <f>IF(buildings!Q264="","NA",buildings!Q264)</f>
        <v>323.17360619999999</v>
      </c>
      <c r="R264" t="str">
        <f>IF(buildings!R264="","NA",buildings!R264)</f>
        <v>NA</v>
      </c>
      <c r="S264" t="str">
        <f>IF(buildings!S264="","NA",buildings!S264)</f>
        <v>NA</v>
      </c>
      <c r="T264" t="str">
        <f>IF(buildings!T264="","NA",buildings!T264)</f>
        <v>NA</v>
      </c>
      <c r="U264" t="str">
        <f>IF(buildings!U264="","NA",buildings!U264)</f>
        <v>NA</v>
      </c>
      <c r="V264" t="str">
        <f>IF(buildings!V264="","NA",buildings!V264)</f>
        <v>NA</v>
      </c>
      <c r="W264" t="str">
        <f>IF(buildings!W264="","NA",buildings!W264)</f>
        <v>NA</v>
      </c>
      <c r="X264" t="str">
        <f>IF(buildings!X264="","NA",buildings!X264)</f>
        <v>NA</v>
      </c>
      <c r="Y264" t="str">
        <f>IF(buildings!Y264="","NA",buildings!Y264)</f>
        <v>NA</v>
      </c>
      <c r="Z264" t="str">
        <f>IF(buildings!Z264="","NA",buildings!Z264)</f>
        <v>NA</v>
      </c>
      <c r="AA264" t="str">
        <f>IF(buildings!AA264="","NA",buildings!AA264)</f>
        <v>NA</v>
      </c>
      <c r="AB264">
        <f>IF(buildings!AB264="","NA",buildings!AB264)</f>
        <v>3.7074708319999998</v>
      </c>
      <c r="AC264" t="str">
        <f>IF(buildings!AC264="","NA",buildings!AC264)</f>
        <v>NA</v>
      </c>
      <c r="AD264" t="str">
        <f>IF(buildings!AD264="","NA",buildings!AD264)</f>
        <v>NA</v>
      </c>
      <c r="AE264" t="str">
        <f>IF(buildings!AE264="","NA",buildings!AE264)</f>
        <v>NA</v>
      </c>
      <c r="AF264" t="str">
        <f>IF(buildings!AF264="","NA",buildings!AF264)</f>
        <v>NA</v>
      </c>
      <c r="AG264" t="str">
        <f>IF(buildings!AG264="","NA",buildings!AG264)</f>
        <v>NA</v>
      </c>
      <c r="AH264" t="str">
        <f>IF(buildings!AH264="","NA",buildings!AH264)</f>
        <v>NA</v>
      </c>
      <c r="AI264" t="str">
        <f>IF(buildings!AI264="","NA",buildings!AI264)</f>
        <v>NA</v>
      </c>
      <c r="AJ264">
        <f>IF(buildings!AJ264="","NA",buildings!AJ264)</f>
        <v>19.35873235</v>
      </c>
      <c r="AK264">
        <f>IF(buildings!AK264="","NA",buildings!AK264)</f>
        <v>1.786867032</v>
      </c>
      <c r="AL264" t="str">
        <f>IF(buildings!AL264="","NA",buildings!AL264)</f>
        <v>NA</v>
      </c>
      <c r="AM264" t="str">
        <f>IF(buildings!AM264="","NA",buildings!AM264)</f>
        <v>NA</v>
      </c>
      <c r="AN264" t="str">
        <f>IF(buildings!AN264="","NA",buildings!AN264)</f>
        <v>NA</v>
      </c>
      <c r="AO264" t="str">
        <f>IF(buildings!AO264="","NA",buildings!AO264)</f>
        <v>NA</v>
      </c>
      <c r="AP264" t="str">
        <f>IF(buildings!AP264="","NA",buildings!AP264)</f>
        <v>country-weighed average</v>
      </c>
      <c r="AQ264" t="str">
        <f>IF(buildings!AQ264="","NA",buildings!AQ264)</f>
        <v>NA</v>
      </c>
      <c r="AR264" t="str">
        <f>IF(buildings!AR264="","NA",buildings!AR264)</f>
        <v>NA</v>
      </c>
      <c r="AS264" t="str">
        <f>IF(buildings!AS264="","NA",buildings!AS264)</f>
        <v>Heeren, Niko; Hellweg, Stefanie</v>
      </c>
      <c r="AT264">
        <f>IF(buildings!AT264="","NA",buildings!AT264)</f>
        <v>2018</v>
      </c>
      <c r="AU264" t="str">
        <f>IF(buildings!AU264="","NA",buildings!AU264)</f>
        <v>Tracking Construction Material over Space and Time: Prospective and Geo-referenced Modeling of Building Stocks and Construction Material Flows</v>
      </c>
      <c r="AV264" t="str">
        <f>IF(buildings!AV264="","NA",buildings!AV264)</f>
        <v>Journal of Industrial Ecology</v>
      </c>
      <c r="AW264" t="str">
        <f>IF(buildings!AW264="","NA",buildings!AW264)</f>
        <v>Copyright Elsevier</v>
      </c>
      <c r="AX264" t="str">
        <f>IF(buildings!AX264="","NA",buildings!AX264)</f>
        <v>10.1111/jiec.12739</v>
      </c>
      <c r="AY264" t="str">
        <f>IF(buildings!AY264="","NA",buildings!AY264)</f>
        <v>https://doi.org/10.1111/jiec.12739</v>
      </c>
      <c r="AZ264" t="str">
        <f>IF(buildings!AZ264="","NULL",buildings!AZ264)</f>
        <v>for use_type or construction_type: 'The initial material input flow is 15.3 Mt/a and more than half are concrete-based materials, followed by minerals (e.g., from screed, gypsum boards, tiles, etc.). In Switzerland, brick construction is common, thus these constitute the third biggest fraction. Insulation materials account for 41% of volume-specific material input, but only 3% (0.5 Mt/a) of mass. Wood material is not only used for wooden buildings, but also as structural material and for coverage in conventional buildings and refurbishments. Its material inflow is 0.4 Mt/a.'</v>
      </c>
      <c r="BA264" t="str">
        <f>IF(buildings!BA264="","NULL",buildings!BA264)</f>
        <v>NA</v>
      </c>
      <c r="BB264" t="str">
        <f>IF(buildings!BB264="","NULL",buildings!BB264)</f>
        <v>Measurement_type: Special query acros the country-wide database of residential buildings by the author.</v>
      </c>
      <c r="BC264" t="str">
        <f>IF(buildings!BC264="","NULL",buildings!BC264)</f>
        <v>Data is not published and was provided by the author. It is the result of a database query across the country-wide database of residential buildings Metals largely omitted in study</v>
      </c>
      <c r="BD264" t="str">
        <f>IF(buildings!BD264="","NULL",buildings!BD264)</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264" t="str">
        <f>IF(buildings!BE264="","NULL",buildings!BE264)</f>
        <v>Heeren and Fishman</v>
      </c>
      <c r="BF264" t="str">
        <f>IF(buildings!BF264="","NULL",buildings!BF264)</f>
        <v>Europe</v>
      </c>
      <c r="BG264" t="str">
        <f>IF(buildings!BG264="","NULL",buildings!BG264)</f>
        <v>Dfb</v>
      </c>
      <c r="BH264">
        <f>IF(buildings!BH264="","NULL",buildings!BH264)</f>
        <v>5228</v>
      </c>
      <c r="BI264" t="str">
        <f>IF(buildings!BI264="","NULL",buildings!BI264)</f>
        <v>NA</v>
      </c>
      <c r="BJ264">
        <f>IF(buildings!BJ264="","NULL",buildings!BJ264)</f>
        <v>5305.4825000000001</v>
      </c>
      <c r="BK264" t="str">
        <f>IF(buildings!BK264="","NULL",buildings!BK264)</f>
        <v>NA</v>
      </c>
      <c r="BL264">
        <f>IF(buildings!BL264="","NULL",buildings!BL264)</f>
        <v>72.765000000000001</v>
      </c>
      <c r="BM264">
        <f>IF(buildings!BM264="","NULL",buildings!BM264)</f>
        <v>39997</v>
      </c>
      <c r="BN264" t="str">
        <f>IF(buildings!BN264="","NULL",buildings!BN264)</f>
        <v>NA</v>
      </c>
      <c r="BO264" t="str">
        <f>IF(buildings!BO264="","NULL",buildings!BO264)</f>
        <v>NA</v>
      </c>
      <c r="BP264">
        <f>IF(buildings!BP264="","NULL",buildings!BP264)</f>
        <v>8432</v>
      </c>
      <c r="BQ264" t="str">
        <f>IF(buildings!BQ264="","NULL",buildings!BQ264)</f>
        <v>NA</v>
      </c>
      <c r="BR264">
        <f>IF(buildings!BR264="","NULL",buildings!BR264)</f>
        <v>0.73699999999999999</v>
      </c>
      <c r="BS264" t="str">
        <f>IF(buildings!BS264="","NULL",buildings!BS264)</f>
        <v>NA</v>
      </c>
      <c r="BT264">
        <f>IF(buildings!BT264="","NULL",buildings!BT264)</f>
        <v>61476</v>
      </c>
      <c r="BU264" t="str">
        <f>IF(buildings!BU264="","NULL",buildings!BU264)</f>
        <v>NULL</v>
      </c>
      <c r="BV264" t="str">
        <f>IF(buildings!BV264="","NULL",buildings!BV264)</f>
        <v>NULL</v>
      </c>
      <c r="BW264" t="str">
        <f>IF(buildings!BW264="","NULL",buildings!BW264)</f>
        <v>R32EFTA</v>
      </c>
      <c r="BX264" t="str">
        <f>IF(buildings!BX264="","NULL",buildings!BX264)</f>
        <v>R5.2OECD</v>
      </c>
      <c r="BY264" t="str">
        <f>IF(buildings!BY264="","NULL",buildings!BY264)</f>
        <v>R_unspecified</v>
      </c>
      <c r="BZ264" t="str">
        <f>IF(buildings!BZ264="","NULL",buildings!BZ264)</f>
        <v>M_brick</v>
      </c>
      <c r="CA264" t="str">
        <f>IF(buildings!CA264="","NULL",buildings!CA264)</f>
        <v>Standard</v>
      </c>
      <c r="CB264" t="str">
        <f>IF(buildings!CB264="","NULL",buildings!CB264)</f>
        <v>modeled/hypothetical/regulations</v>
      </c>
      <c r="CC264" t="str">
        <f>IF(buildings!CC264="","NULL",buildings!CC264)</f>
        <v>RU</v>
      </c>
      <c r="CD264" t="str">
        <f>IF(buildings!CD264="","NULL",buildings!CD264)</f>
        <v>M</v>
      </c>
      <c r="CE264" t="str">
        <f>IF(buildings!CE264="","NULL",buildings!CE264)</f>
        <v>OECD_EFTA</v>
      </c>
    </row>
    <row r="265" spans="1:83">
      <c r="A265">
        <f>IF(buildings!A265="","NA",buildings!A265)</f>
        <v>263</v>
      </c>
      <c r="B265" t="str">
        <f>IF(buildings!B265="","NA",buildings!B265)</f>
        <v>Taiwan</v>
      </c>
      <c r="C265" t="str">
        <f>IF(buildings!C265="","NA",buildings!C265)</f>
        <v>Taipei</v>
      </c>
      <c r="D265">
        <f>IF(buildings!D265="","NA",buildings!D265)</f>
        <v>1965</v>
      </c>
      <c r="E265">
        <f>IF(buildings!E265="","NA",buildings!E265)</f>
        <v>2014</v>
      </c>
      <c r="F265">
        <f>IF(buildings!F265="","NA",buildings!F265)</f>
        <v>92</v>
      </c>
      <c r="G265" t="str">
        <f>IF(buildings!G265="","NA",buildings!G265)</f>
        <v>NA</v>
      </c>
      <c r="H265">
        <f>IF(buildings!H265="","NA",buildings!H265)</f>
        <v>0.65</v>
      </c>
      <c r="I265" t="str">
        <f>IF(buildings!I265="","NA",buildings!I265)</f>
        <v>NA</v>
      </c>
      <c r="J265">
        <f>IF(buildings!J265="","NA",buildings!J265)</f>
        <v>18</v>
      </c>
      <c r="K265" t="str">
        <f>IF(buildings!K265="","NA",buildings!K265)</f>
        <v>NA</v>
      </c>
      <c r="L265" t="str">
        <f>IF(buildings!L265="","NA",buildings!L265)</f>
        <v>NA</v>
      </c>
      <c r="M265">
        <f>IF(buildings!M265="","NA",buildings!M265)</f>
        <v>1442</v>
      </c>
      <c r="N265" t="str">
        <f>IF(buildings!N265="","NA",buildings!N265)</f>
        <v>NA</v>
      </c>
      <c r="O265" t="str">
        <f>IF(buildings!O265="","NA",buildings!O265)</f>
        <v>NA</v>
      </c>
      <c r="P265">
        <f>IF(buildings!P265="","NA",buildings!P265)</f>
        <v>141</v>
      </c>
      <c r="Q265" t="str">
        <f>IF(buildings!Q265="","NA",buildings!Q265)</f>
        <v>NA</v>
      </c>
      <c r="R265" t="str">
        <f>IF(buildings!R265="","NA",buildings!R265)</f>
        <v>NA</v>
      </c>
      <c r="S265" t="str">
        <f>IF(buildings!S265="","NA",buildings!S265)</f>
        <v>NA</v>
      </c>
      <c r="T265" t="str">
        <f>IF(buildings!T265="","NA",buildings!T265)</f>
        <v>NA</v>
      </c>
      <c r="U265" t="str">
        <f>IF(buildings!U265="","NA",buildings!U265)</f>
        <v>NA</v>
      </c>
      <c r="V265" t="str">
        <f>IF(buildings!V265="","NA",buildings!V265)</f>
        <v>NA</v>
      </c>
      <c r="W265" t="str">
        <f>IF(buildings!W265="","NA",buildings!W265)</f>
        <v>NA</v>
      </c>
      <c r="X265" t="str">
        <f>IF(buildings!X265="","NA",buildings!X265)</f>
        <v>NA</v>
      </c>
      <c r="Y265" t="str">
        <f>IF(buildings!Y265="","NA",buildings!Y265)</f>
        <v>NA</v>
      </c>
      <c r="Z265" t="str">
        <f>IF(buildings!Z265="","NA",buildings!Z265)</f>
        <v>NA</v>
      </c>
      <c r="AA265" t="str">
        <f>IF(buildings!AA265="","NA",buildings!AA265)</f>
        <v>NA</v>
      </c>
      <c r="AB265">
        <f>IF(buildings!AB265="","NA",buildings!AB265)</f>
        <v>2</v>
      </c>
      <c r="AC265" t="str">
        <f>IF(buildings!AC265="","NA",buildings!AC265)</f>
        <v>NA</v>
      </c>
      <c r="AD265" t="str">
        <f>IF(buildings!AD265="","NA",buildings!AD265)</f>
        <v>NA</v>
      </c>
      <c r="AE265" t="str">
        <f>IF(buildings!AE265="","NA",buildings!AE265)</f>
        <v>NA</v>
      </c>
      <c r="AF265" t="str">
        <f>IF(buildings!AF265="","NA",buildings!AF265)</f>
        <v>NA</v>
      </c>
      <c r="AG265" t="str">
        <f>IF(buildings!AG265="","NA",buildings!AG265)</f>
        <v>NA</v>
      </c>
      <c r="AH265" t="str">
        <f>IF(buildings!AH265="","NA",buildings!AH265)</f>
        <v>NA</v>
      </c>
      <c r="AI265" t="str">
        <f>IF(buildings!AI265="","NA",buildings!AI265)</f>
        <v>NA</v>
      </c>
      <c r="AJ265" t="str">
        <f>IF(buildings!AJ265="","NA",buildings!AJ265)</f>
        <v>NA</v>
      </c>
      <c r="AK265" t="str">
        <f>IF(buildings!AK265="","NA",buildings!AK265)</f>
        <v>NA</v>
      </c>
      <c r="AL265" t="str">
        <f>IF(buildings!AL265="","NA",buildings!AL265)</f>
        <v>Reinforced concrete</v>
      </c>
      <c r="AM265" t="str">
        <f>IF(buildings!AM265="","NA",buildings!AM265)</f>
        <v>NA</v>
      </c>
      <c r="AN265" t="str">
        <f>IF(buildings!AN265="","NA",buildings!AN265)</f>
        <v>residential</v>
      </c>
      <c r="AO265" t="str">
        <f>IF(buildings!AO265="","NA",buildings!AO265)</f>
        <v>NA</v>
      </c>
      <c r="AP265" t="str">
        <f>IF(buildings!AP265="","NA",buildings!AP265)</f>
        <v>NULL</v>
      </c>
      <c r="AQ265" t="str">
        <f>IF(buildings!AQ265="","NA",buildings!AQ265)</f>
        <v>NA</v>
      </c>
      <c r="AR265" t="str">
        <f>IF(buildings!AR265="","NA",buildings!AR265)</f>
        <v>gross</v>
      </c>
      <c r="AS265" t="str">
        <f>IF(buildings!AS265="","NA",buildings!AS265)</f>
        <v>Cheng, Kuang Ly; Hsu, Shu Chien; Li, Wing Man; Ma, Hwong Wen</v>
      </c>
      <c r="AT265">
        <f>IF(buildings!AT265="","NA",buildings!AT265)</f>
        <v>2018</v>
      </c>
      <c r="AU265" t="str">
        <f>IF(buildings!AU265="","NA",buildings!AU265)</f>
        <v>Quantifying potential anthropogenic resources of buildings through hot spot analysis</v>
      </c>
      <c r="AV265" t="str">
        <f>IF(buildings!AV265="","NA",buildings!AV265)</f>
        <v>Resources, Conservation and Recycling</v>
      </c>
      <c r="AW265" t="str">
        <f>IF(buildings!AW265="","NA",buildings!AW265)</f>
        <v>Copyright Elsevier</v>
      </c>
      <c r="AX265" t="str">
        <f>IF(buildings!AX265="","NA",buildings!AX265)</f>
        <v>10.1016/j.resconrec.2018.02.003</v>
      </c>
      <c r="AY265" t="str">
        <f>IF(buildings!AY265="","NA",buildings!AY265)</f>
        <v>https://doi.org/10.1016/j.resconrec.2018.02.003</v>
      </c>
      <c r="AZ265" t="str">
        <f>IF(buildings!AZ265="","NULL",buildings!AZ265)</f>
        <v>NULL</v>
      </c>
      <c r="BA265" t="str">
        <f>IF(buildings!BA265="","NULL",buildings!BA265)</f>
        <v>use material intensities synthesized from two studies published in 2002</v>
      </c>
      <c r="BB265" t="str">
        <f>IF(buildings!BB265="","NULL",buildings!BB265)</f>
        <v>NULL</v>
      </c>
      <c r="BC265" t="str">
        <f>IF(buildings!BC265="","NULL",buildings!BC265)</f>
        <v>Table 1. Material intensity of buildings in Taipei. Use material intensities synthesized from two studies published in 2002.</v>
      </c>
      <c r="BD265" t="str">
        <f>IF(buildings!BD265="","NULL",buildings!BD265)</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65" t="str">
        <f>IF(buildings!BE265="","NULL",buildings!BE265)</f>
        <v>Heeren and Fishman</v>
      </c>
      <c r="BF265" t="str">
        <f>IF(buildings!BF265="","NULL",buildings!BF265)</f>
        <v>East_Asia</v>
      </c>
      <c r="BG265" t="str">
        <f>IF(buildings!BG265="","NULL",buildings!BG265)</f>
        <v>Cfa</v>
      </c>
      <c r="BH265">
        <f>IF(buildings!BH265="","NULL",buildings!BH265)</f>
        <v>2790</v>
      </c>
      <c r="BI265" t="str">
        <f>IF(buildings!BI265="","NULL",buildings!BI265)</f>
        <v>NA</v>
      </c>
      <c r="BJ265" t="str">
        <f>IF(buildings!BJ265="","NULL",buildings!BJ265)</f>
        <v>NA</v>
      </c>
      <c r="BK265" t="str">
        <f>IF(buildings!BK265="","NULL",buildings!BK265)</f>
        <v>NA</v>
      </c>
      <c r="BL265" t="str">
        <f>IF(buildings!BL265="","NULL",buildings!BL265)</f>
        <v>NA</v>
      </c>
      <c r="BM265">
        <f>IF(buildings!BM265="","NULL",buildings!BM265)</f>
        <v>32260</v>
      </c>
      <c r="BN265">
        <f>IF(buildings!BN265="","NULL",buildings!BN265)</f>
        <v>12766</v>
      </c>
      <c r="BO265" t="str">
        <f>IF(buildings!BO265="","NULL",buildings!BO265)</f>
        <v>NA</v>
      </c>
      <c r="BP265">
        <f>IF(buildings!BP265="","NULL",buildings!BP265)</f>
        <v>23171</v>
      </c>
      <c r="BQ265">
        <f>IF(buildings!BQ265="","NULL",buildings!BQ265)</f>
        <v>0.33900000000000002</v>
      </c>
      <c r="BR265">
        <f>IF(buildings!BR265="","NULL",buildings!BR265)</f>
        <v>0.76900000000000002</v>
      </c>
      <c r="BS265">
        <f>IF(buildings!BS265="","NULL",buildings!BS265)</f>
        <v>2949</v>
      </c>
      <c r="BT265">
        <f>IF(buildings!BT265="","NULL",buildings!BT265)</f>
        <v>41609</v>
      </c>
      <c r="BU265" t="str">
        <f>IF(buildings!BU265="","NULL",buildings!BU265)</f>
        <v>NULL</v>
      </c>
      <c r="BV265" t="str">
        <f>IF(buildings!BV265="","NULL",buildings!BV265)</f>
        <v>NULL</v>
      </c>
      <c r="BW265" t="str">
        <f>IF(buildings!BW265="","NULL",buildings!BW265)</f>
        <v>R32TWN</v>
      </c>
      <c r="BX265" t="str">
        <f>IF(buildings!BX265="","NULL",buildings!BX265)</f>
        <v>R5.2ASIA</v>
      </c>
      <c r="BY265" t="str">
        <f>IF(buildings!BY265="","NULL",buildings!BY265)</f>
        <v>R_unspecified</v>
      </c>
      <c r="BZ265" t="str">
        <f>IF(buildings!BZ265="","NULL",buildings!BZ265)</f>
        <v>RC_unspecified</v>
      </c>
      <c r="CA265" t="str">
        <f>IF(buildings!CA265="","NULL",buildings!CA265)</f>
        <v>Standard</v>
      </c>
      <c r="CB265" t="str">
        <f>IF(buildings!CB265="","NULL",buildings!CB265)</f>
        <v>sample/average/statistics</v>
      </c>
      <c r="CC265" t="str">
        <f>IF(buildings!CC265="","NULL",buildings!CC265)</f>
        <v>RU</v>
      </c>
      <c r="CD265" t="str">
        <f>IF(buildings!CD265="","NULL",buildings!CD265)</f>
        <v>C</v>
      </c>
      <c r="CE265" t="str">
        <f>IF(buildings!CE265="","NULL",buildings!CE265)</f>
        <v>ASIA_TWN</v>
      </c>
    </row>
    <row r="266" spans="1:83">
      <c r="A266">
        <f>IF(buildings!A266="","NA",buildings!A266)</f>
        <v>264</v>
      </c>
      <c r="B266" t="str">
        <f>IF(buildings!B266="","NA",buildings!B266)</f>
        <v>Taiwan</v>
      </c>
      <c r="C266" t="str">
        <f>IF(buildings!C266="","NA",buildings!C266)</f>
        <v>Taipei</v>
      </c>
      <c r="D266">
        <f>IF(buildings!D266="","NA",buildings!D266)</f>
        <v>1965</v>
      </c>
      <c r="E266">
        <f>IF(buildings!E266="","NA",buildings!E266)</f>
        <v>2014</v>
      </c>
      <c r="F266">
        <f>IF(buildings!F266="","NA",buildings!F266)</f>
        <v>903</v>
      </c>
      <c r="G266" t="str">
        <f>IF(buildings!G266="","NA",buildings!G266)</f>
        <v>NA</v>
      </c>
      <c r="H266">
        <f>IF(buildings!H266="","NA",buildings!H266)</f>
        <v>0.59</v>
      </c>
      <c r="I266" t="str">
        <f>IF(buildings!I266="","NA",buildings!I266)</f>
        <v>NA</v>
      </c>
      <c r="J266">
        <f>IF(buildings!J266="","NA",buildings!J266)</f>
        <v>18</v>
      </c>
      <c r="K266" t="str">
        <f>IF(buildings!K266="","NA",buildings!K266)</f>
        <v>NA</v>
      </c>
      <c r="L266" t="str">
        <f>IF(buildings!L266="","NA",buildings!L266)</f>
        <v>NA</v>
      </c>
      <c r="M266">
        <f>IF(buildings!M266="","NA",buildings!M266)</f>
        <v>1286</v>
      </c>
      <c r="N266" t="str">
        <f>IF(buildings!N266="","NA",buildings!N266)</f>
        <v>NA</v>
      </c>
      <c r="O266" t="str">
        <f>IF(buildings!O266="","NA",buildings!O266)</f>
        <v>NA</v>
      </c>
      <c r="P266">
        <f>IF(buildings!P266="","NA",buildings!P266)</f>
        <v>117</v>
      </c>
      <c r="Q266" t="str">
        <f>IF(buildings!Q266="","NA",buildings!Q266)</f>
        <v>NA</v>
      </c>
      <c r="R266" t="str">
        <f>IF(buildings!R266="","NA",buildings!R266)</f>
        <v>NA</v>
      </c>
      <c r="S266" t="str">
        <f>IF(buildings!S266="","NA",buildings!S266)</f>
        <v>NA</v>
      </c>
      <c r="T266" t="str">
        <f>IF(buildings!T266="","NA",buildings!T266)</f>
        <v>NA</v>
      </c>
      <c r="U266" t="str">
        <f>IF(buildings!U266="","NA",buildings!U266)</f>
        <v>NA</v>
      </c>
      <c r="V266" t="str">
        <f>IF(buildings!V266="","NA",buildings!V266)</f>
        <v>NA</v>
      </c>
      <c r="W266" t="str">
        <f>IF(buildings!W266="","NA",buildings!W266)</f>
        <v>NA</v>
      </c>
      <c r="X266" t="str">
        <f>IF(buildings!X266="","NA",buildings!X266)</f>
        <v>NA</v>
      </c>
      <c r="Y266" t="str">
        <f>IF(buildings!Y266="","NA",buildings!Y266)</f>
        <v>NA</v>
      </c>
      <c r="Z266" t="str">
        <f>IF(buildings!Z266="","NA",buildings!Z266)</f>
        <v>NA</v>
      </c>
      <c r="AA266" t="str">
        <f>IF(buildings!AA266="","NA",buildings!AA266)</f>
        <v>NA</v>
      </c>
      <c r="AB266">
        <f>IF(buildings!AB266="","NA",buildings!AB266)</f>
        <v>2.2999999999999998</v>
      </c>
      <c r="AC266" t="str">
        <f>IF(buildings!AC266="","NA",buildings!AC266)</f>
        <v>NA</v>
      </c>
      <c r="AD266" t="str">
        <f>IF(buildings!AD266="","NA",buildings!AD266)</f>
        <v>NA</v>
      </c>
      <c r="AE266" t="str">
        <f>IF(buildings!AE266="","NA",buildings!AE266)</f>
        <v>NA</v>
      </c>
      <c r="AF266" t="str">
        <f>IF(buildings!AF266="","NA",buildings!AF266)</f>
        <v>NA</v>
      </c>
      <c r="AG266" t="str">
        <f>IF(buildings!AG266="","NA",buildings!AG266)</f>
        <v>NA</v>
      </c>
      <c r="AH266" t="str">
        <f>IF(buildings!AH266="","NA",buildings!AH266)</f>
        <v>NA</v>
      </c>
      <c r="AI266" t="str">
        <f>IF(buildings!AI266="","NA",buildings!AI266)</f>
        <v>NA</v>
      </c>
      <c r="AJ266" t="str">
        <f>IF(buildings!AJ266="","NA",buildings!AJ266)</f>
        <v>NA</v>
      </c>
      <c r="AK266" t="str">
        <f>IF(buildings!AK266="","NA",buildings!AK266)</f>
        <v>NA</v>
      </c>
      <c r="AL266" t="str">
        <f>IF(buildings!AL266="","NA",buildings!AL266)</f>
        <v>Reinforced concrete</v>
      </c>
      <c r="AM266" t="str">
        <f>IF(buildings!AM266="","NA",buildings!AM266)</f>
        <v>NA</v>
      </c>
      <c r="AN266" t="str">
        <f>IF(buildings!AN266="","NA",buildings!AN266)</f>
        <v>industrial</v>
      </c>
      <c r="AO266" t="str">
        <f>IF(buildings!AO266="","NA",buildings!AO266)</f>
        <v>NA</v>
      </c>
      <c r="AP266" t="str">
        <f>IF(buildings!AP266="","NA",buildings!AP266)</f>
        <v>NULL</v>
      </c>
      <c r="AQ266" t="str">
        <f>IF(buildings!AQ266="","NA",buildings!AQ266)</f>
        <v>NA</v>
      </c>
      <c r="AR266" t="str">
        <f>IF(buildings!AR266="","NA",buildings!AR266)</f>
        <v>gross</v>
      </c>
      <c r="AS266" t="str">
        <f>IF(buildings!AS266="","NA",buildings!AS266)</f>
        <v>Cheng, Kuang Ly; Hsu, Shu Chien; Li, Wing Man; Ma, Hwong Wen</v>
      </c>
      <c r="AT266">
        <f>IF(buildings!AT266="","NA",buildings!AT266)</f>
        <v>2018</v>
      </c>
      <c r="AU266" t="str">
        <f>IF(buildings!AU266="","NA",buildings!AU266)</f>
        <v>Quantifying potential anthropogenic resources of buildings through hot spot analysis</v>
      </c>
      <c r="AV266" t="str">
        <f>IF(buildings!AV266="","NA",buildings!AV266)</f>
        <v>Resources, Conservation and Recycling</v>
      </c>
      <c r="AW266" t="str">
        <f>IF(buildings!AW266="","NA",buildings!AW266)</f>
        <v>Copyright Elsevier</v>
      </c>
      <c r="AX266" t="str">
        <f>IF(buildings!AX266="","NA",buildings!AX266)</f>
        <v>10.1016/j.resconrec.2018.02.003</v>
      </c>
      <c r="AY266" t="str">
        <f>IF(buildings!AY266="","NA",buildings!AY266)</f>
        <v>https://doi.org/10.1016/j.resconrec.2018.02.003</v>
      </c>
      <c r="AZ266" t="str">
        <f>IF(buildings!AZ266="","NULL",buildings!AZ266)</f>
        <v>NULL</v>
      </c>
      <c r="BA266" t="str">
        <f>IF(buildings!BA266="","NULL",buildings!BA266)</f>
        <v>use material intensities synthesized from two studies published in 2002</v>
      </c>
      <c r="BB266" t="str">
        <f>IF(buildings!BB266="","NULL",buildings!BB266)</f>
        <v>NULL</v>
      </c>
      <c r="BC266" t="str">
        <f>IF(buildings!BC266="","NULL",buildings!BC266)</f>
        <v>Table 1. Material intensity of buildings in Taipei. Use material intensities synthesized from two studies published in 2002.</v>
      </c>
      <c r="BD266" t="str">
        <f>IF(buildings!BD266="","NULL",buildings!BD266)</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66" t="str">
        <f>IF(buildings!BE266="","NULL",buildings!BE266)</f>
        <v>Heeren and Fishman</v>
      </c>
      <c r="BF266" t="str">
        <f>IF(buildings!BF266="","NULL",buildings!BF266)</f>
        <v>East_Asia</v>
      </c>
      <c r="BG266" t="str">
        <f>IF(buildings!BG266="","NULL",buildings!BG266)</f>
        <v>Cfa</v>
      </c>
      <c r="BH266">
        <f>IF(buildings!BH266="","NULL",buildings!BH266)</f>
        <v>2790</v>
      </c>
      <c r="BI266" t="str">
        <f>IF(buildings!BI266="","NULL",buildings!BI266)</f>
        <v>NA</v>
      </c>
      <c r="BJ266" t="str">
        <f>IF(buildings!BJ266="","NULL",buildings!BJ266)</f>
        <v>NA</v>
      </c>
      <c r="BK266" t="str">
        <f>IF(buildings!BK266="","NULL",buildings!BK266)</f>
        <v>NA</v>
      </c>
      <c r="BL266" t="str">
        <f>IF(buildings!BL266="","NULL",buildings!BL266)</f>
        <v>NA</v>
      </c>
      <c r="BM266">
        <f>IF(buildings!BM266="","NULL",buildings!BM266)</f>
        <v>32260</v>
      </c>
      <c r="BN266">
        <f>IF(buildings!BN266="","NULL",buildings!BN266)</f>
        <v>12766</v>
      </c>
      <c r="BO266" t="str">
        <f>IF(buildings!BO266="","NULL",buildings!BO266)</f>
        <v>NA</v>
      </c>
      <c r="BP266">
        <f>IF(buildings!BP266="","NULL",buildings!BP266)</f>
        <v>23171</v>
      </c>
      <c r="BQ266">
        <f>IF(buildings!BQ266="","NULL",buildings!BQ266)</f>
        <v>0.33900000000000002</v>
      </c>
      <c r="BR266">
        <f>IF(buildings!BR266="","NULL",buildings!BR266)</f>
        <v>0.76900000000000002</v>
      </c>
      <c r="BS266">
        <f>IF(buildings!BS266="","NULL",buildings!BS266)</f>
        <v>2949</v>
      </c>
      <c r="BT266">
        <f>IF(buildings!BT266="","NULL",buildings!BT266)</f>
        <v>41609</v>
      </c>
      <c r="BU266" t="str">
        <f>IF(buildings!BU266="","NULL",buildings!BU266)</f>
        <v>NULL</v>
      </c>
      <c r="BV266" t="str">
        <f>IF(buildings!BV266="","NULL",buildings!BV266)</f>
        <v>NULL</v>
      </c>
      <c r="BW266" t="str">
        <f>IF(buildings!BW266="","NULL",buildings!BW266)</f>
        <v>R32TWN</v>
      </c>
      <c r="BX266" t="str">
        <f>IF(buildings!BX266="","NULL",buildings!BX266)</f>
        <v>R5.2ASIA</v>
      </c>
      <c r="BY266" t="str">
        <f>IF(buildings!BY266="","NULL",buildings!BY266)</f>
        <v>NR_factory</v>
      </c>
      <c r="BZ266" t="str">
        <f>IF(buildings!BZ266="","NULL",buildings!BZ266)</f>
        <v>RC_unspecified</v>
      </c>
      <c r="CA266" t="str">
        <f>IF(buildings!CA266="","NULL",buildings!CA266)</f>
        <v>Standard</v>
      </c>
      <c r="CB266" t="str">
        <f>IF(buildings!CB266="","NULL",buildings!CB266)</f>
        <v>sample/average/statistics</v>
      </c>
      <c r="CC266" t="str">
        <f>IF(buildings!CC266="","NULL",buildings!CC266)</f>
        <v>NR</v>
      </c>
      <c r="CD266" t="str">
        <f>IF(buildings!CD266="","NULL",buildings!CD266)</f>
        <v>C</v>
      </c>
      <c r="CE266" t="str">
        <f>IF(buildings!CE266="","NULL",buildings!CE266)</f>
        <v>ASIA_TWN</v>
      </c>
    </row>
    <row r="267" spans="1:83">
      <c r="A267">
        <f>IF(buildings!A267="","NA",buildings!A267)</f>
        <v>265</v>
      </c>
      <c r="B267" t="str">
        <f>IF(buildings!B267="","NA",buildings!B267)</f>
        <v>Taiwan</v>
      </c>
      <c r="C267" t="str">
        <f>IF(buildings!C267="","NA",buildings!C267)</f>
        <v>Taipei</v>
      </c>
      <c r="D267">
        <f>IF(buildings!D267="","NA",buildings!D267)</f>
        <v>1965</v>
      </c>
      <c r="E267">
        <f>IF(buildings!E267="","NA",buildings!E267)</f>
        <v>2014</v>
      </c>
      <c r="F267">
        <f>IF(buildings!F267="","NA",buildings!F267)</f>
        <v>125</v>
      </c>
      <c r="G267" t="str">
        <f>IF(buildings!G267="","NA",buildings!G267)</f>
        <v>NA</v>
      </c>
      <c r="H267">
        <f>IF(buildings!H267="","NA",buildings!H267)</f>
        <v>0.46</v>
      </c>
      <c r="I267" t="str">
        <f>IF(buildings!I267="","NA",buildings!I267)</f>
        <v>NA</v>
      </c>
      <c r="J267">
        <f>IF(buildings!J267="","NA",buildings!J267)</f>
        <v>18</v>
      </c>
      <c r="K267" t="str">
        <f>IF(buildings!K267="","NA",buildings!K267)</f>
        <v>NA</v>
      </c>
      <c r="L267" t="str">
        <f>IF(buildings!L267="","NA",buildings!L267)</f>
        <v>NA</v>
      </c>
      <c r="M267">
        <f>IF(buildings!M267="","NA",buildings!M267)</f>
        <v>1526</v>
      </c>
      <c r="N267" t="str">
        <f>IF(buildings!N267="","NA",buildings!N267)</f>
        <v>NA</v>
      </c>
      <c r="O267" t="str">
        <f>IF(buildings!O267="","NA",buildings!O267)</f>
        <v>NA</v>
      </c>
      <c r="P267">
        <f>IF(buildings!P267="","NA",buildings!P267)</f>
        <v>114</v>
      </c>
      <c r="Q267" t="str">
        <f>IF(buildings!Q267="","NA",buildings!Q267)</f>
        <v>NA</v>
      </c>
      <c r="R267" t="str">
        <f>IF(buildings!R267="","NA",buildings!R267)</f>
        <v>NA</v>
      </c>
      <c r="S267" t="str">
        <f>IF(buildings!S267="","NA",buildings!S267)</f>
        <v>NA</v>
      </c>
      <c r="T267" t="str">
        <f>IF(buildings!T267="","NA",buildings!T267)</f>
        <v>NA</v>
      </c>
      <c r="U267" t="str">
        <f>IF(buildings!U267="","NA",buildings!U267)</f>
        <v>NA</v>
      </c>
      <c r="V267" t="str">
        <f>IF(buildings!V267="","NA",buildings!V267)</f>
        <v>NA</v>
      </c>
      <c r="W267" t="str">
        <f>IF(buildings!W267="","NA",buildings!W267)</f>
        <v>NA</v>
      </c>
      <c r="X267" t="str">
        <f>IF(buildings!X267="","NA",buildings!X267)</f>
        <v>NA</v>
      </c>
      <c r="Y267" t="str">
        <f>IF(buildings!Y267="","NA",buildings!Y267)</f>
        <v>NA</v>
      </c>
      <c r="Z267" t="str">
        <f>IF(buildings!Z267="","NA",buildings!Z267)</f>
        <v>NA</v>
      </c>
      <c r="AA267" t="str">
        <f>IF(buildings!AA267="","NA",buildings!AA267)</f>
        <v>NA</v>
      </c>
      <c r="AB267">
        <f>IF(buildings!AB267="","NA",buildings!AB267)</f>
        <v>1.5</v>
      </c>
      <c r="AC267" t="str">
        <f>IF(buildings!AC267="","NA",buildings!AC267)</f>
        <v>NA</v>
      </c>
      <c r="AD267" t="str">
        <f>IF(buildings!AD267="","NA",buildings!AD267)</f>
        <v>NA</v>
      </c>
      <c r="AE267" t="str">
        <f>IF(buildings!AE267="","NA",buildings!AE267)</f>
        <v>NA</v>
      </c>
      <c r="AF267" t="str">
        <f>IF(buildings!AF267="","NA",buildings!AF267)</f>
        <v>NA</v>
      </c>
      <c r="AG267" t="str">
        <f>IF(buildings!AG267="","NA",buildings!AG267)</f>
        <v>NA</v>
      </c>
      <c r="AH267" t="str">
        <f>IF(buildings!AH267="","NA",buildings!AH267)</f>
        <v>NA</v>
      </c>
      <c r="AI267" t="str">
        <f>IF(buildings!AI267="","NA",buildings!AI267)</f>
        <v>NA</v>
      </c>
      <c r="AJ267" t="str">
        <f>IF(buildings!AJ267="","NA",buildings!AJ267)</f>
        <v>NA</v>
      </c>
      <c r="AK267" t="str">
        <f>IF(buildings!AK267="","NA",buildings!AK267)</f>
        <v>NA</v>
      </c>
      <c r="AL267" t="str">
        <f>IF(buildings!AL267="","NA",buildings!AL267)</f>
        <v>Reinforced concrete</v>
      </c>
      <c r="AM267" t="str">
        <f>IF(buildings!AM267="","NA",buildings!AM267)</f>
        <v>NA</v>
      </c>
      <c r="AN267" t="str">
        <f>IF(buildings!AN267="","NA",buildings!AN267)</f>
        <v>commercial</v>
      </c>
      <c r="AO267" t="str">
        <f>IF(buildings!AO267="","NA",buildings!AO267)</f>
        <v>NA</v>
      </c>
      <c r="AP267" t="str">
        <f>IF(buildings!AP267="","NA",buildings!AP267)</f>
        <v>NULL</v>
      </c>
      <c r="AQ267" t="str">
        <f>IF(buildings!AQ267="","NA",buildings!AQ267)</f>
        <v>NA</v>
      </c>
      <c r="AR267" t="str">
        <f>IF(buildings!AR267="","NA",buildings!AR267)</f>
        <v>gross</v>
      </c>
      <c r="AS267" t="str">
        <f>IF(buildings!AS267="","NA",buildings!AS267)</f>
        <v>Cheng, Kuang Ly; Hsu, Shu Chien; Li, Wing Man; Ma, Hwong Wen</v>
      </c>
      <c r="AT267">
        <f>IF(buildings!AT267="","NA",buildings!AT267)</f>
        <v>2018</v>
      </c>
      <c r="AU267" t="str">
        <f>IF(buildings!AU267="","NA",buildings!AU267)</f>
        <v>Quantifying potential anthropogenic resources of buildings through hot spot analysis</v>
      </c>
      <c r="AV267" t="str">
        <f>IF(buildings!AV267="","NA",buildings!AV267)</f>
        <v>Resources, Conservation and Recycling</v>
      </c>
      <c r="AW267" t="str">
        <f>IF(buildings!AW267="","NA",buildings!AW267)</f>
        <v>Copyright Elsevier</v>
      </c>
      <c r="AX267" t="str">
        <f>IF(buildings!AX267="","NA",buildings!AX267)</f>
        <v>10.1016/j.resconrec.2018.02.003</v>
      </c>
      <c r="AY267" t="str">
        <f>IF(buildings!AY267="","NA",buildings!AY267)</f>
        <v>https://doi.org/10.1016/j.resconrec.2018.02.003</v>
      </c>
      <c r="AZ267" t="str">
        <f>IF(buildings!AZ267="","NULL",buildings!AZ267)</f>
        <v>NULL</v>
      </c>
      <c r="BA267" t="str">
        <f>IF(buildings!BA267="","NULL",buildings!BA267)</f>
        <v>use material intensities synthesized from two studies published in 2002</v>
      </c>
      <c r="BB267" t="str">
        <f>IF(buildings!BB267="","NULL",buildings!BB267)</f>
        <v>NULL</v>
      </c>
      <c r="BC267" t="str">
        <f>IF(buildings!BC267="","NULL",buildings!BC267)</f>
        <v>Table 1. Material intensity of buildings in Taipei. Use material intensities synthesized from two studies published in 2002.</v>
      </c>
      <c r="BD267" t="str">
        <f>IF(buildings!BD267="","NULL",buildings!BD267)</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67" t="str">
        <f>IF(buildings!BE267="","NULL",buildings!BE267)</f>
        <v>Heeren and Fishman</v>
      </c>
      <c r="BF267" t="str">
        <f>IF(buildings!BF267="","NULL",buildings!BF267)</f>
        <v>East_Asia</v>
      </c>
      <c r="BG267" t="str">
        <f>IF(buildings!BG267="","NULL",buildings!BG267)</f>
        <v>Cfa</v>
      </c>
      <c r="BH267">
        <f>IF(buildings!BH267="","NULL",buildings!BH267)</f>
        <v>2790</v>
      </c>
      <c r="BI267" t="str">
        <f>IF(buildings!BI267="","NULL",buildings!BI267)</f>
        <v>NA</v>
      </c>
      <c r="BJ267" t="str">
        <f>IF(buildings!BJ267="","NULL",buildings!BJ267)</f>
        <v>NA</v>
      </c>
      <c r="BK267" t="str">
        <f>IF(buildings!BK267="","NULL",buildings!BK267)</f>
        <v>NA</v>
      </c>
      <c r="BL267" t="str">
        <f>IF(buildings!BL267="","NULL",buildings!BL267)</f>
        <v>NA</v>
      </c>
      <c r="BM267">
        <f>IF(buildings!BM267="","NULL",buildings!BM267)</f>
        <v>32260</v>
      </c>
      <c r="BN267">
        <f>IF(buildings!BN267="","NULL",buildings!BN267)</f>
        <v>12766</v>
      </c>
      <c r="BO267" t="str">
        <f>IF(buildings!BO267="","NULL",buildings!BO267)</f>
        <v>NA</v>
      </c>
      <c r="BP267">
        <f>IF(buildings!BP267="","NULL",buildings!BP267)</f>
        <v>23171</v>
      </c>
      <c r="BQ267">
        <f>IF(buildings!BQ267="","NULL",buildings!BQ267)</f>
        <v>0.33900000000000002</v>
      </c>
      <c r="BR267">
        <f>IF(buildings!BR267="","NULL",buildings!BR267)</f>
        <v>0.76900000000000002</v>
      </c>
      <c r="BS267">
        <f>IF(buildings!BS267="","NULL",buildings!BS267)</f>
        <v>2949</v>
      </c>
      <c r="BT267">
        <f>IF(buildings!BT267="","NULL",buildings!BT267)</f>
        <v>41609</v>
      </c>
      <c r="BU267" t="str">
        <f>IF(buildings!BU267="","NULL",buildings!BU267)</f>
        <v>NULL</v>
      </c>
      <c r="BV267" t="str">
        <f>IF(buildings!BV267="","NULL",buildings!BV267)</f>
        <v>NULL</v>
      </c>
      <c r="BW267" t="str">
        <f>IF(buildings!BW267="","NULL",buildings!BW267)</f>
        <v>R32TWN</v>
      </c>
      <c r="BX267" t="str">
        <f>IF(buildings!BX267="","NULL",buildings!BX267)</f>
        <v>R5.2ASIA</v>
      </c>
      <c r="BY267" t="str">
        <f>IF(buildings!BY267="","NULL",buildings!BY267)</f>
        <v>NR_retail</v>
      </c>
      <c r="BZ267" t="str">
        <f>IF(buildings!BZ267="","NULL",buildings!BZ267)</f>
        <v>RC_unspecified</v>
      </c>
      <c r="CA267" t="str">
        <f>IF(buildings!CA267="","NULL",buildings!CA267)</f>
        <v>Standard</v>
      </c>
      <c r="CB267" t="str">
        <f>IF(buildings!CB267="","NULL",buildings!CB267)</f>
        <v>sample/average/statistics</v>
      </c>
      <c r="CC267" t="str">
        <f>IF(buildings!CC267="","NULL",buildings!CC267)</f>
        <v>NR</v>
      </c>
      <c r="CD267" t="str">
        <f>IF(buildings!CD267="","NULL",buildings!CD267)</f>
        <v>C</v>
      </c>
      <c r="CE267" t="str">
        <f>IF(buildings!CE267="","NULL",buildings!CE267)</f>
        <v>ASIA_TWN</v>
      </c>
    </row>
    <row r="268" spans="1:83">
      <c r="A268">
        <f>IF(buildings!A268="","NA",buildings!A268)</f>
        <v>266</v>
      </c>
      <c r="B268" t="str">
        <f>IF(buildings!B268="","NA",buildings!B268)</f>
        <v>Taiwan</v>
      </c>
      <c r="C268" t="str">
        <f>IF(buildings!C268="","NA",buildings!C268)</f>
        <v>Taipei</v>
      </c>
      <c r="D268">
        <f>IF(buildings!D268="","NA",buildings!D268)</f>
        <v>1965</v>
      </c>
      <c r="E268">
        <f>IF(buildings!E268="","NA",buildings!E268)</f>
        <v>2014</v>
      </c>
      <c r="F268">
        <f>IF(buildings!F268="","NA",buildings!F268)</f>
        <v>106</v>
      </c>
      <c r="G268" t="str">
        <f>IF(buildings!G268="","NA",buildings!G268)</f>
        <v>NA</v>
      </c>
      <c r="H268">
        <f>IF(buildings!H268="","NA",buildings!H268)</f>
        <v>0.65</v>
      </c>
      <c r="I268" t="str">
        <f>IF(buildings!I268="","NA",buildings!I268)</f>
        <v>NA</v>
      </c>
      <c r="J268">
        <f>IF(buildings!J268="","NA",buildings!J268)</f>
        <v>18</v>
      </c>
      <c r="K268" t="str">
        <f>IF(buildings!K268="","NA",buildings!K268)</f>
        <v>NA</v>
      </c>
      <c r="L268" t="str">
        <f>IF(buildings!L268="","NA",buildings!L268)</f>
        <v>NA</v>
      </c>
      <c r="M268">
        <f>IF(buildings!M268="","NA",buildings!M268)</f>
        <v>1601</v>
      </c>
      <c r="N268" t="str">
        <f>IF(buildings!N268="","NA",buildings!N268)</f>
        <v>NA</v>
      </c>
      <c r="O268" t="str">
        <f>IF(buildings!O268="","NA",buildings!O268)</f>
        <v>NA</v>
      </c>
      <c r="P268">
        <f>IF(buildings!P268="","NA",buildings!P268)</f>
        <v>206</v>
      </c>
      <c r="Q268" t="str">
        <f>IF(buildings!Q268="","NA",buildings!Q268)</f>
        <v>NA</v>
      </c>
      <c r="R268" t="str">
        <f>IF(buildings!R268="","NA",buildings!R268)</f>
        <v>NA</v>
      </c>
      <c r="S268" t="str">
        <f>IF(buildings!S268="","NA",buildings!S268)</f>
        <v>NA</v>
      </c>
      <c r="T268" t="str">
        <f>IF(buildings!T268="","NA",buildings!T268)</f>
        <v>NA</v>
      </c>
      <c r="U268" t="str">
        <f>IF(buildings!U268="","NA",buildings!U268)</f>
        <v>NA</v>
      </c>
      <c r="V268" t="str">
        <f>IF(buildings!V268="","NA",buildings!V268)</f>
        <v>NA</v>
      </c>
      <c r="W268" t="str">
        <f>IF(buildings!W268="","NA",buildings!W268)</f>
        <v>NA</v>
      </c>
      <c r="X268" t="str">
        <f>IF(buildings!X268="","NA",buildings!X268)</f>
        <v>NA</v>
      </c>
      <c r="Y268" t="str">
        <f>IF(buildings!Y268="","NA",buildings!Y268)</f>
        <v>NA</v>
      </c>
      <c r="Z268" t="str">
        <f>IF(buildings!Z268="","NA",buildings!Z268)</f>
        <v>NA</v>
      </c>
      <c r="AA268" t="str">
        <f>IF(buildings!AA268="","NA",buildings!AA268)</f>
        <v>NA</v>
      </c>
      <c r="AB268">
        <f>IF(buildings!AB268="","NA",buildings!AB268)</f>
        <v>2</v>
      </c>
      <c r="AC268" t="str">
        <f>IF(buildings!AC268="","NA",buildings!AC268)</f>
        <v>NA</v>
      </c>
      <c r="AD268" t="str">
        <f>IF(buildings!AD268="","NA",buildings!AD268)</f>
        <v>NA</v>
      </c>
      <c r="AE268" t="str">
        <f>IF(buildings!AE268="","NA",buildings!AE268)</f>
        <v>NA</v>
      </c>
      <c r="AF268" t="str">
        <f>IF(buildings!AF268="","NA",buildings!AF268)</f>
        <v>NA</v>
      </c>
      <c r="AG268" t="str">
        <f>IF(buildings!AG268="","NA",buildings!AG268)</f>
        <v>NA</v>
      </c>
      <c r="AH268" t="str">
        <f>IF(buildings!AH268="","NA",buildings!AH268)</f>
        <v>NA</v>
      </c>
      <c r="AI268" t="str">
        <f>IF(buildings!AI268="","NA",buildings!AI268)</f>
        <v>NA</v>
      </c>
      <c r="AJ268" t="str">
        <f>IF(buildings!AJ268="","NA",buildings!AJ268)</f>
        <v>NA</v>
      </c>
      <c r="AK268" t="str">
        <f>IF(buildings!AK268="","NA",buildings!AK268)</f>
        <v>NA</v>
      </c>
      <c r="AL268" t="str">
        <f>IF(buildings!AL268="","NA",buildings!AL268)</f>
        <v>Reinforced concrete</v>
      </c>
      <c r="AM268" t="str">
        <f>IF(buildings!AM268="","NA",buildings!AM268)</f>
        <v>NA</v>
      </c>
      <c r="AN268" t="str">
        <f>IF(buildings!AN268="","NA",buildings!AN268)</f>
        <v>NA</v>
      </c>
      <c r="AO268" t="str">
        <f>IF(buildings!AO268="","NA",buildings!AO268)</f>
        <v>NA</v>
      </c>
      <c r="AP268" t="str">
        <f>IF(buildings!AP268="","NA",buildings!AP268)</f>
        <v>NULL</v>
      </c>
      <c r="AQ268" t="str">
        <f>IF(buildings!AQ268="","NA",buildings!AQ268)</f>
        <v>NA</v>
      </c>
      <c r="AR268" t="str">
        <f>IF(buildings!AR268="","NA",buildings!AR268)</f>
        <v>gross</v>
      </c>
      <c r="AS268" t="str">
        <f>IF(buildings!AS268="","NA",buildings!AS268)</f>
        <v>Cheng, Kuang Ly; Hsu, Shu Chien; Li, Wing Man; Ma, Hwong Wen</v>
      </c>
      <c r="AT268">
        <f>IF(buildings!AT268="","NA",buildings!AT268)</f>
        <v>2018</v>
      </c>
      <c r="AU268" t="str">
        <f>IF(buildings!AU268="","NA",buildings!AU268)</f>
        <v>Quantifying potential anthropogenic resources of buildings through hot spot analysis</v>
      </c>
      <c r="AV268" t="str">
        <f>IF(buildings!AV268="","NA",buildings!AV268)</f>
        <v>Resources, Conservation and Recycling</v>
      </c>
      <c r="AW268" t="str">
        <f>IF(buildings!AW268="","NA",buildings!AW268)</f>
        <v>Copyright Elsevier</v>
      </c>
      <c r="AX268" t="str">
        <f>IF(buildings!AX268="","NA",buildings!AX268)</f>
        <v>10.1016/j.resconrec.2018.02.003</v>
      </c>
      <c r="AY268" t="str">
        <f>IF(buildings!AY268="","NA",buildings!AY268)</f>
        <v>https://doi.org/10.1016/j.resconrec.2018.02.003</v>
      </c>
      <c r="AZ268" t="str">
        <f>IF(buildings!AZ268="","NULL",buildings!AZ268)</f>
        <v>NULL</v>
      </c>
      <c r="BA268" t="str">
        <f>IF(buildings!BA268="","NULL",buildings!BA268)</f>
        <v>use material intensities synthesized from two studies published in 2002</v>
      </c>
      <c r="BB268" t="str">
        <f>IF(buildings!BB268="","NULL",buildings!BB268)</f>
        <v>NULL</v>
      </c>
      <c r="BC268" t="str">
        <f>IF(buildings!BC268="","NULL",buildings!BC268)</f>
        <v>Table 1. Material intensity of buildings in Taipei. Use material intensities synthesized from two studies published in 2002.</v>
      </c>
      <c r="BD268" t="str">
        <f>IF(buildings!BD268="","NULL",buildings!BD268)</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68" t="str">
        <f>IF(buildings!BE268="","NULL",buildings!BE268)</f>
        <v>Heeren and Fishman</v>
      </c>
      <c r="BF268" t="str">
        <f>IF(buildings!BF268="","NULL",buildings!BF268)</f>
        <v>East_Asia</v>
      </c>
      <c r="BG268" t="str">
        <f>IF(buildings!BG268="","NULL",buildings!BG268)</f>
        <v>Cfa</v>
      </c>
      <c r="BH268">
        <f>IF(buildings!BH268="","NULL",buildings!BH268)</f>
        <v>2790</v>
      </c>
      <c r="BI268" t="str">
        <f>IF(buildings!BI268="","NULL",buildings!BI268)</f>
        <v>NA</v>
      </c>
      <c r="BJ268" t="str">
        <f>IF(buildings!BJ268="","NULL",buildings!BJ268)</f>
        <v>NA</v>
      </c>
      <c r="BK268" t="str">
        <f>IF(buildings!BK268="","NULL",buildings!BK268)</f>
        <v>NA</v>
      </c>
      <c r="BL268" t="str">
        <f>IF(buildings!BL268="","NULL",buildings!BL268)</f>
        <v>NA</v>
      </c>
      <c r="BM268">
        <f>IF(buildings!BM268="","NULL",buildings!BM268)</f>
        <v>32260</v>
      </c>
      <c r="BN268">
        <f>IF(buildings!BN268="","NULL",buildings!BN268)</f>
        <v>12766</v>
      </c>
      <c r="BO268" t="str">
        <f>IF(buildings!BO268="","NULL",buildings!BO268)</f>
        <v>NA</v>
      </c>
      <c r="BP268">
        <f>IF(buildings!BP268="","NULL",buildings!BP268)</f>
        <v>23171</v>
      </c>
      <c r="BQ268">
        <f>IF(buildings!BQ268="","NULL",buildings!BQ268)</f>
        <v>0.33900000000000002</v>
      </c>
      <c r="BR268">
        <f>IF(buildings!BR268="","NULL",buildings!BR268)</f>
        <v>0.76900000000000002</v>
      </c>
      <c r="BS268">
        <f>IF(buildings!BS268="","NULL",buildings!BS268)</f>
        <v>2949</v>
      </c>
      <c r="BT268">
        <f>IF(buildings!BT268="","NULL",buildings!BT268)</f>
        <v>41609</v>
      </c>
      <c r="BU268" t="str">
        <f>IF(buildings!BU268="","NULL",buildings!BU268)</f>
        <v>NULL</v>
      </c>
      <c r="BV268" t="str">
        <f>IF(buildings!BV268="","NULL",buildings!BV268)</f>
        <v>NULL</v>
      </c>
      <c r="BW268" t="str">
        <f>IF(buildings!BW268="","NULL",buildings!BW268)</f>
        <v>R32TWN</v>
      </c>
      <c r="BX268" t="str">
        <f>IF(buildings!BX268="","NULL",buildings!BX268)</f>
        <v>R5.2ASIA</v>
      </c>
      <c r="BY268" t="str">
        <f>IF(buildings!BY268="","NULL",buildings!BY268)</f>
        <v>Unspecified</v>
      </c>
      <c r="BZ268" t="str">
        <f>IF(buildings!BZ268="","NULL",buildings!BZ268)</f>
        <v>RC_unspecified</v>
      </c>
      <c r="CA268" t="str">
        <f>IF(buildings!CA268="","NULL",buildings!CA268)</f>
        <v>Standard</v>
      </c>
      <c r="CB268" t="str">
        <f>IF(buildings!CB268="","NULL",buildings!CB268)</f>
        <v>sample/average/statistics</v>
      </c>
      <c r="CC268" t="str">
        <f>IF(buildings!CC268="","NULL",buildings!CC268)</f>
        <v>UN</v>
      </c>
      <c r="CD268" t="str">
        <f>IF(buildings!CD268="","NULL",buildings!CD268)</f>
        <v>C</v>
      </c>
      <c r="CE268" t="str">
        <f>IF(buildings!CE268="","NULL",buildings!CE268)</f>
        <v>ASIA_TWN</v>
      </c>
    </row>
    <row r="269" spans="1:83">
      <c r="A269">
        <f>IF(buildings!A269="","NA",buildings!A269)</f>
        <v>267</v>
      </c>
      <c r="B269" t="str">
        <f>IF(buildings!B269="","NA",buildings!B269)</f>
        <v>Taiwan</v>
      </c>
      <c r="C269" t="str">
        <f>IF(buildings!C269="","NA",buildings!C269)</f>
        <v>Taipei</v>
      </c>
      <c r="D269">
        <f>IF(buildings!D269="","NA",buildings!D269)</f>
        <v>1965</v>
      </c>
      <c r="E269">
        <f>IF(buildings!E269="","NA",buildings!E269)</f>
        <v>2014</v>
      </c>
      <c r="F269">
        <f>IF(buildings!F269="","NA",buildings!F269)</f>
        <v>165</v>
      </c>
      <c r="G269" t="str">
        <f>IF(buildings!G269="","NA",buildings!G269)</f>
        <v>NA</v>
      </c>
      <c r="H269">
        <f>IF(buildings!H269="","NA",buildings!H269)</f>
        <v>0.48</v>
      </c>
      <c r="I269" t="str">
        <f>IF(buildings!I269="","NA",buildings!I269)</f>
        <v>NA</v>
      </c>
      <c r="J269">
        <f>IF(buildings!J269="","NA",buildings!J269)</f>
        <v>18</v>
      </c>
      <c r="K269" t="str">
        <f>IF(buildings!K269="","NA",buildings!K269)</f>
        <v>NA</v>
      </c>
      <c r="L269" t="str">
        <f>IF(buildings!L269="","NA",buildings!L269)</f>
        <v>NA</v>
      </c>
      <c r="M269">
        <f>IF(buildings!M269="","NA",buildings!M269)</f>
        <v>506</v>
      </c>
      <c r="N269" t="str">
        <f>IF(buildings!N269="","NA",buildings!N269)</f>
        <v>NA</v>
      </c>
      <c r="O269" t="str">
        <f>IF(buildings!O269="","NA",buildings!O269)</f>
        <v>NA</v>
      </c>
      <c r="P269">
        <f>IF(buildings!P269="","NA",buildings!P269)</f>
        <v>117</v>
      </c>
      <c r="Q269" t="str">
        <f>IF(buildings!Q269="","NA",buildings!Q269)</f>
        <v>NA</v>
      </c>
      <c r="R269" t="str">
        <f>IF(buildings!R269="","NA",buildings!R269)</f>
        <v>NA</v>
      </c>
      <c r="S269" t="str">
        <f>IF(buildings!S269="","NA",buildings!S269)</f>
        <v>NA</v>
      </c>
      <c r="T269" t="str">
        <f>IF(buildings!T269="","NA",buildings!T269)</f>
        <v>NA</v>
      </c>
      <c r="U269" t="str">
        <f>IF(buildings!U269="","NA",buildings!U269)</f>
        <v>NA</v>
      </c>
      <c r="V269" t="str">
        <f>IF(buildings!V269="","NA",buildings!V269)</f>
        <v>NA</v>
      </c>
      <c r="W269" t="str">
        <f>IF(buildings!W269="","NA",buildings!W269)</f>
        <v>NA</v>
      </c>
      <c r="X269" t="str">
        <f>IF(buildings!X269="","NA",buildings!X269)</f>
        <v>NA</v>
      </c>
      <c r="Y269" t="str">
        <f>IF(buildings!Y269="","NA",buildings!Y269)</f>
        <v>NA</v>
      </c>
      <c r="Z269" t="str">
        <f>IF(buildings!Z269="","NA",buildings!Z269)</f>
        <v>NA</v>
      </c>
      <c r="AA269" t="str">
        <f>IF(buildings!AA269="","NA",buildings!AA269)</f>
        <v>NA</v>
      </c>
      <c r="AB269">
        <f>IF(buildings!AB269="","NA",buildings!AB269)</f>
        <v>2.2999999999999998</v>
      </c>
      <c r="AC269" t="str">
        <f>IF(buildings!AC269="","NA",buildings!AC269)</f>
        <v>NA</v>
      </c>
      <c r="AD269" t="str">
        <f>IF(buildings!AD269="","NA",buildings!AD269)</f>
        <v>NA</v>
      </c>
      <c r="AE269" t="str">
        <f>IF(buildings!AE269="","NA",buildings!AE269)</f>
        <v>NA</v>
      </c>
      <c r="AF269" t="str">
        <f>IF(buildings!AF269="","NA",buildings!AF269)</f>
        <v>NA</v>
      </c>
      <c r="AG269" t="str">
        <f>IF(buildings!AG269="","NA",buildings!AG269)</f>
        <v>NA</v>
      </c>
      <c r="AH269" t="str">
        <f>IF(buildings!AH269="","NA",buildings!AH269)</f>
        <v>NA</v>
      </c>
      <c r="AI269" t="str">
        <f>IF(buildings!AI269="","NA",buildings!AI269)</f>
        <v>NA</v>
      </c>
      <c r="AJ269" t="str">
        <f>IF(buildings!AJ269="","NA",buildings!AJ269)</f>
        <v>NA</v>
      </c>
      <c r="AK269" t="str">
        <f>IF(buildings!AK269="","NA",buildings!AK269)</f>
        <v>NA</v>
      </c>
      <c r="AL269" t="str">
        <f>IF(buildings!AL269="","NA",buildings!AL269)</f>
        <v>steel</v>
      </c>
      <c r="AM269" t="str">
        <f>IF(buildings!AM269="","NA",buildings!AM269)</f>
        <v>NA</v>
      </c>
      <c r="AN269" t="str">
        <f>IF(buildings!AN269="","NA",buildings!AN269)</f>
        <v>NA</v>
      </c>
      <c r="AO269" t="str">
        <f>IF(buildings!AO269="","NA",buildings!AO269)</f>
        <v>NA</v>
      </c>
      <c r="AP269" t="str">
        <f>IF(buildings!AP269="","NA",buildings!AP269)</f>
        <v>NULL</v>
      </c>
      <c r="AQ269" t="str">
        <f>IF(buildings!AQ269="","NA",buildings!AQ269)</f>
        <v>NA</v>
      </c>
      <c r="AR269" t="str">
        <f>IF(buildings!AR269="","NA",buildings!AR269)</f>
        <v>gross</v>
      </c>
      <c r="AS269" t="str">
        <f>IF(buildings!AS269="","NA",buildings!AS269)</f>
        <v>Cheng, Kuang Ly; Hsu, Shu Chien; Li, Wing Man; Ma, Hwong Wen</v>
      </c>
      <c r="AT269">
        <f>IF(buildings!AT269="","NA",buildings!AT269)</f>
        <v>2018</v>
      </c>
      <c r="AU269" t="str">
        <f>IF(buildings!AU269="","NA",buildings!AU269)</f>
        <v>Quantifying potential anthropogenic resources of buildings through hot spot analysis</v>
      </c>
      <c r="AV269" t="str">
        <f>IF(buildings!AV269="","NA",buildings!AV269)</f>
        <v>Resources, Conservation and Recycling</v>
      </c>
      <c r="AW269" t="str">
        <f>IF(buildings!AW269="","NA",buildings!AW269)</f>
        <v>Copyright Elsevier</v>
      </c>
      <c r="AX269" t="str">
        <f>IF(buildings!AX269="","NA",buildings!AX269)</f>
        <v>10.1016/j.resconrec.2018.02.003</v>
      </c>
      <c r="AY269" t="str">
        <f>IF(buildings!AY269="","NA",buildings!AY269)</f>
        <v>https://doi.org/10.1016/j.resconrec.2018.02.003</v>
      </c>
      <c r="AZ269" t="str">
        <f>IF(buildings!AZ269="","NULL",buildings!AZ269)</f>
        <v>NULL</v>
      </c>
      <c r="BA269" t="str">
        <f>IF(buildings!BA269="","NULL",buildings!BA269)</f>
        <v>use material intensities synthesized from two studies published in 2002</v>
      </c>
      <c r="BB269" t="str">
        <f>IF(buildings!BB269="","NULL",buildings!BB269)</f>
        <v>NULL</v>
      </c>
      <c r="BC269" t="str">
        <f>IF(buildings!BC269="","NULL",buildings!BC269)</f>
        <v>Table 1. Material intensity of buildings in Taipei. Use material intensities synthesized from two studies published in 2002.</v>
      </c>
      <c r="BD269" t="str">
        <f>IF(buildings!BD269="","NULL",buildings!BD269)</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69" t="str">
        <f>IF(buildings!BE269="","NULL",buildings!BE269)</f>
        <v>Heeren and Fishman</v>
      </c>
      <c r="BF269" t="str">
        <f>IF(buildings!BF269="","NULL",buildings!BF269)</f>
        <v>East_Asia</v>
      </c>
      <c r="BG269" t="str">
        <f>IF(buildings!BG269="","NULL",buildings!BG269)</f>
        <v>Cfa</v>
      </c>
      <c r="BH269">
        <f>IF(buildings!BH269="","NULL",buildings!BH269)</f>
        <v>2790</v>
      </c>
      <c r="BI269" t="str">
        <f>IF(buildings!BI269="","NULL",buildings!BI269)</f>
        <v>NA</v>
      </c>
      <c r="BJ269" t="str">
        <f>IF(buildings!BJ269="","NULL",buildings!BJ269)</f>
        <v>NA</v>
      </c>
      <c r="BK269" t="str">
        <f>IF(buildings!BK269="","NULL",buildings!BK269)</f>
        <v>NA</v>
      </c>
      <c r="BL269" t="str">
        <f>IF(buildings!BL269="","NULL",buildings!BL269)</f>
        <v>NA</v>
      </c>
      <c r="BM269">
        <f>IF(buildings!BM269="","NULL",buildings!BM269)</f>
        <v>32260</v>
      </c>
      <c r="BN269">
        <f>IF(buildings!BN269="","NULL",buildings!BN269)</f>
        <v>12766</v>
      </c>
      <c r="BO269" t="str">
        <f>IF(buildings!BO269="","NULL",buildings!BO269)</f>
        <v>NA</v>
      </c>
      <c r="BP269">
        <f>IF(buildings!BP269="","NULL",buildings!BP269)</f>
        <v>23171</v>
      </c>
      <c r="BQ269">
        <f>IF(buildings!BQ269="","NULL",buildings!BQ269)</f>
        <v>0.33900000000000002</v>
      </c>
      <c r="BR269">
        <f>IF(buildings!BR269="","NULL",buildings!BR269)</f>
        <v>0.76900000000000002</v>
      </c>
      <c r="BS269">
        <f>IF(buildings!BS269="","NULL",buildings!BS269)</f>
        <v>2949</v>
      </c>
      <c r="BT269">
        <f>IF(buildings!BT269="","NULL",buildings!BT269)</f>
        <v>41609</v>
      </c>
      <c r="BU269" t="str">
        <f>IF(buildings!BU269="","NULL",buildings!BU269)</f>
        <v>NULL</v>
      </c>
      <c r="BV269" t="str">
        <f>IF(buildings!BV269="","NULL",buildings!BV269)</f>
        <v>NULL</v>
      </c>
      <c r="BW269" t="str">
        <f>IF(buildings!BW269="","NULL",buildings!BW269)</f>
        <v>R32TWN</v>
      </c>
      <c r="BX269" t="str">
        <f>IF(buildings!BX269="","NULL",buildings!BX269)</f>
        <v>R5.2ASIA</v>
      </c>
      <c r="BY269" t="str">
        <f>IF(buildings!BY269="","NULL",buildings!BY269)</f>
        <v>NR_civic</v>
      </c>
      <c r="BZ269" t="str">
        <f>IF(buildings!BZ269="","NULL",buildings!BZ269)</f>
        <v>S_unspecified</v>
      </c>
      <c r="CA269" t="str">
        <f>IF(buildings!CA269="","NULL",buildings!CA269)</f>
        <v>Standard</v>
      </c>
      <c r="CB269" t="str">
        <f>IF(buildings!CB269="","NULL",buildings!CB269)</f>
        <v>sample/average/statistics</v>
      </c>
      <c r="CC269" t="str">
        <f>IF(buildings!CC269="","NULL",buildings!CC269)</f>
        <v>NR</v>
      </c>
      <c r="CD269" t="str">
        <f>IF(buildings!CD269="","NULL",buildings!CD269)</f>
        <v>S</v>
      </c>
      <c r="CE269" t="str">
        <f>IF(buildings!CE269="","NULL",buildings!CE269)</f>
        <v>ASIA_TWN</v>
      </c>
    </row>
    <row r="270" spans="1:83">
      <c r="A270">
        <f>IF(buildings!A270="","NA",buildings!A270)</f>
        <v>268</v>
      </c>
      <c r="B270" t="str">
        <f>IF(buildings!B270="","NA",buildings!B270)</f>
        <v>Taiwan</v>
      </c>
      <c r="C270" t="str">
        <f>IF(buildings!C270="","NA",buildings!C270)</f>
        <v>Taipei</v>
      </c>
      <c r="D270">
        <f>IF(buildings!D270="","NA",buildings!D270)</f>
        <v>1965</v>
      </c>
      <c r="E270">
        <f>IF(buildings!E270="","NA",buildings!E270)</f>
        <v>2014</v>
      </c>
      <c r="F270">
        <f>IF(buildings!F270="","NA",buildings!F270)</f>
        <v>195</v>
      </c>
      <c r="G270" t="str">
        <f>IF(buildings!G270="","NA",buildings!G270)</f>
        <v>NA</v>
      </c>
      <c r="H270">
        <f>IF(buildings!H270="","NA",buildings!H270)</f>
        <v>0.48</v>
      </c>
      <c r="I270" t="str">
        <f>IF(buildings!I270="","NA",buildings!I270)</f>
        <v>NA</v>
      </c>
      <c r="J270">
        <f>IF(buildings!J270="","NA",buildings!J270)</f>
        <v>18</v>
      </c>
      <c r="K270" t="str">
        <f>IF(buildings!K270="","NA",buildings!K270)</f>
        <v>NA</v>
      </c>
      <c r="L270" t="str">
        <f>IF(buildings!L270="","NA",buildings!L270)</f>
        <v>NA</v>
      </c>
      <c r="M270">
        <f>IF(buildings!M270="","NA",buildings!M270)</f>
        <v>1416</v>
      </c>
      <c r="N270" t="str">
        <f>IF(buildings!N270="","NA",buildings!N270)</f>
        <v>NA</v>
      </c>
      <c r="O270" t="str">
        <f>IF(buildings!O270="","NA",buildings!O270)</f>
        <v>NA</v>
      </c>
      <c r="P270" t="str">
        <f>IF(buildings!P270="","NA",buildings!P270)</f>
        <v>NA</v>
      </c>
      <c r="Q270" t="str">
        <f>IF(buildings!Q270="","NA",buildings!Q270)</f>
        <v>NA</v>
      </c>
      <c r="R270" t="str">
        <f>IF(buildings!R270="","NA",buildings!R270)</f>
        <v>NA</v>
      </c>
      <c r="S270" t="str">
        <f>IF(buildings!S270="","NA",buildings!S270)</f>
        <v>NA</v>
      </c>
      <c r="T270" t="str">
        <f>IF(buildings!T270="","NA",buildings!T270)</f>
        <v>NA</v>
      </c>
      <c r="U270" t="str">
        <f>IF(buildings!U270="","NA",buildings!U270)</f>
        <v>NA</v>
      </c>
      <c r="V270" t="str">
        <f>IF(buildings!V270="","NA",buildings!V270)</f>
        <v>NA</v>
      </c>
      <c r="W270" t="str">
        <f>IF(buildings!W270="","NA",buildings!W270)</f>
        <v>NA</v>
      </c>
      <c r="X270" t="str">
        <f>IF(buildings!X270="","NA",buildings!X270)</f>
        <v>NA</v>
      </c>
      <c r="Y270" t="str">
        <f>IF(buildings!Y270="","NA",buildings!Y270)</f>
        <v>NA</v>
      </c>
      <c r="Z270" t="str">
        <f>IF(buildings!Z270="","NA",buildings!Z270)</f>
        <v>NA</v>
      </c>
      <c r="AA270" t="str">
        <f>IF(buildings!AA270="","NA",buildings!AA270)</f>
        <v>NA</v>
      </c>
      <c r="AB270" t="str">
        <f>IF(buildings!AB270="","NA",buildings!AB270)</f>
        <v>NA</v>
      </c>
      <c r="AC270" t="str">
        <f>IF(buildings!AC270="","NA",buildings!AC270)</f>
        <v>NA</v>
      </c>
      <c r="AD270" t="str">
        <f>IF(buildings!AD270="","NA",buildings!AD270)</f>
        <v>NA</v>
      </c>
      <c r="AE270" t="str">
        <f>IF(buildings!AE270="","NA",buildings!AE270)</f>
        <v>NA</v>
      </c>
      <c r="AF270" t="str">
        <f>IF(buildings!AF270="","NA",buildings!AF270)</f>
        <v>NA</v>
      </c>
      <c r="AG270" t="str">
        <f>IF(buildings!AG270="","NA",buildings!AG270)</f>
        <v>NA</v>
      </c>
      <c r="AH270" t="str">
        <f>IF(buildings!AH270="","NA",buildings!AH270)</f>
        <v>NA</v>
      </c>
      <c r="AI270" t="str">
        <f>IF(buildings!AI270="","NA",buildings!AI270)</f>
        <v>NA</v>
      </c>
      <c r="AJ270" t="str">
        <f>IF(buildings!AJ270="","NA",buildings!AJ270)</f>
        <v>NA</v>
      </c>
      <c r="AK270" t="str">
        <f>IF(buildings!AK270="","NA",buildings!AK270)</f>
        <v>NA</v>
      </c>
      <c r="AL270" t="str">
        <f>IF(buildings!AL270="","NA",buildings!AL270)</f>
        <v>steel reinforced concrete</v>
      </c>
      <c r="AM270" t="str">
        <f>IF(buildings!AM270="","NA",buildings!AM270)</f>
        <v>NA</v>
      </c>
      <c r="AN270" t="str">
        <f>IF(buildings!AN270="","NA",buildings!AN270)</f>
        <v>NA</v>
      </c>
      <c r="AO270" t="str">
        <f>IF(buildings!AO270="","NA",buildings!AO270)</f>
        <v>NA</v>
      </c>
      <c r="AP270" t="str">
        <f>IF(buildings!AP270="","NA",buildings!AP270)</f>
        <v>NULL</v>
      </c>
      <c r="AQ270" t="str">
        <f>IF(buildings!AQ270="","NA",buildings!AQ270)</f>
        <v>NA</v>
      </c>
      <c r="AR270" t="str">
        <f>IF(buildings!AR270="","NA",buildings!AR270)</f>
        <v>gross</v>
      </c>
      <c r="AS270" t="str">
        <f>IF(buildings!AS270="","NA",buildings!AS270)</f>
        <v>Cheng, Kuang Ly; Hsu, Shu Chien; Li, Wing Man; Ma, Hwong Wen</v>
      </c>
      <c r="AT270">
        <f>IF(buildings!AT270="","NA",buildings!AT270)</f>
        <v>2018</v>
      </c>
      <c r="AU270" t="str">
        <f>IF(buildings!AU270="","NA",buildings!AU270)</f>
        <v>Quantifying potential anthropogenic resources of buildings through hot spot analysis</v>
      </c>
      <c r="AV270" t="str">
        <f>IF(buildings!AV270="","NA",buildings!AV270)</f>
        <v>Resources, Conservation and Recycling</v>
      </c>
      <c r="AW270" t="str">
        <f>IF(buildings!AW270="","NA",buildings!AW270)</f>
        <v>Copyright Elsevier</v>
      </c>
      <c r="AX270" t="str">
        <f>IF(buildings!AX270="","NA",buildings!AX270)</f>
        <v>10.1016/j.resconrec.2018.02.003</v>
      </c>
      <c r="AY270" t="str">
        <f>IF(buildings!AY270="","NA",buildings!AY270)</f>
        <v>https://doi.org/10.1016/j.resconrec.2018.02.003</v>
      </c>
      <c r="AZ270" t="str">
        <f>IF(buildings!AZ270="","NULL",buildings!AZ270)</f>
        <v>NULL</v>
      </c>
      <c r="BA270" t="str">
        <f>IF(buildings!BA270="","NULL",buildings!BA270)</f>
        <v>use material intensities synthesized from two studies published in 2002</v>
      </c>
      <c r="BB270" t="str">
        <f>IF(buildings!BB270="","NULL",buildings!BB270)</f>
        <v>NULL</v>
      </c>
      <c r="BC270" t="str">
        <f>IF(buildings!BC270="","NULL",buildings!BC270)</f>
        <v>Table 1. Material intensity of buildings in Taipei. Use material intensities synthesized from two studies published in 2002.</v>
      </c>
      <c r="BD270" t="str">
        <f>IF(buildings!BD270="","NULL",buildings!BD270)</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70" t="str">
        <f>IF(buildings!BE270="","NULL",buildings!BE270)</f>
        <v>Heeren and Fishman</v>
      </c>
      <c r="BF270" t="str">
        <f>IF(buildings!BF270="","NULL",buildings!BF270)</f>
        <v>East_Asia</v>
      </c>
      <c r="BG270" t="str">
        <f>IF(buildings!BG270="","NULL",buildings!BG270)</f>
        <v>Cfa</v>
      </c>
      <c r="BH270">
        <f>IF(buildings!BH270="","NULL",buildings!BH270)</f>
        <v>2790</v>
      </c>
      <c r="BI270" t="str">
        <f>IF(buildings!BI270="","NULL",buildings!BI270)</f>
        <v>NA</v>
      </c>
      <c r="BJ270" t="str">
        <f>IF(buildings!BJ270="","NULL",buildings!BJ270)</f>
        <v>NA</v>
      </c>
      <c r="BK270" t="str">
        <f>IF(buildings!BK270="","NULL",buildings!BK270)</f>
        <v>NA</v>
      </c>
      <c r="BL270" t="str">
        <f>IF(buildings!BL270="","NULL",buildings!BL270)</f>
        <v>NA</v>
      </c>
      <c r="BM270">
        <f>IF(buildings!BM270="","NULL",buildings!BM270)</f>
        <v>32260</v>
      </c>
      <c r="BN270">
        <f>IF(buildings!BN270="","NULL",buildings!BN270)</f>
        <v>12766</v>
      </c>
      <c r="BO270" t="str">
        <f>IF(buildings!BO270="","NULL",buildings!BO270)</f>
        <v>NA</v>
      </c>
      <c r="BP270">
        <f>IF(buildings!BP270="","NULL",buildings!BP270)</f>
        <v>23171</v>
      </c>
      <c r="BQ270">
        <f>IF(buildings!BQ270="","NULL",buildings!BQ270)</f>
        <v>0.33900000000000002</v>
      </c>
      <c r="BR270">
        <f>IF(buildings!BR270="","NULL",buildings!BR270)</f>
        <v>0.76900000000000002</v>
      </c>
      <c r="BS270">
        <f>IF(buildings!BS270="","NULL",buildings!BS270)</f>
        <v>2949</v>
      </c>
      <c r="BT270">
        <f>IF(buildings!BT270="","NULL",buildings!BT270)</f>
        <v>41609</v>
      </c>
      <c r="BU270" t="str">
        <f>IF(buildings!BU270="","NULL",buildings!BU270)</f>
        <v>NULL</v>
      </c>
      <c r="BV270" t="str">
        <f>IF(buildings!BV270="","NULL",buildings!BV270)</f>
        <v>NULL</v>
      </c>
      <c r="BW270" t="str">
        <f>IF(buildings!BW270="","NULL",buildings!BW270)</f>
        <v>R32TWN</v>
      </c>
      <c r="BX270" t="str">
        <f>IF(buildings!BX270="","NULL",buildings!BX270)</f>
        <v>R5.2ASIA</v>
      </c>
      <c r="BY270" t="str">
        <f>IF(buildings!BY270="","NULL",buildings!BY270)</f>
        <v>Unspecified</v>
      </c>
      <c r="BZ270" t="str">
        <f>IF(buildings!BZ270="","NULL",buildings!BZ270)</f>
        <v>RC_unspecified</v>
      </c>
      <c r="CA270" t="str">
        <f>IF(buildings!CA270="","NULL",buildings!CA270)</f>
        <v>Standard</v>
      </c>
      <c r="CB270" t="str">
        <f>IF(buildings!CB270="","NULL",buildings!CB270)</f>
        <v>sample/average/statistics</v>
      </c>
      <c r="CC270" t="str">
        <f>IF(buildings!CC270="","NULL",buildings!CC270)</f>
        <v>UN</v>
      </c>
      <c r="CD270" t="str">
        <f>IF(buildings!CD270="","NULL",buildings!CD270)</f>
        <v>C</v>
      </c>
      <c r="CE270" t="str">
        <f>IF(buildings!CE270="","NULL",buildings!CE270)</f>
        <v>ASIA_TWN</v>
      </c>
    </row>
    <row r="271" spans="1:83">
      <c r="A271">
        <f>IF(buildings!A271="","NA",buildings!A271)</f>
        <v>269</v>
      </c>
      <c r="B271" t="str">
        <f>IF(buildings!B271="","NA",buildings!B271)</f>
        <v>Taiwan</v>
      </c>
      <c r="C271" t="str">
        <f>IF(buildings!C271="","NA",buildings!C271)</f>
        <v>Taipei</v>
      </c>
      <c r="D271">
        <f>IF(buildings!D271="","NA",buildings!D271)</f>
        <v>1965</v>
      </c>
      <c r="E271">
        <f>IF(buildings!E271="","NA",buildings!E271)</f>
        <v>2014</v>
      </c>
      <c r="F271" t="str">
        <f>IF(buildings!F271="","NA",buildings!F271)</f>
        <v>NA</v>
      </c>
      <c r="G271" t="str">
        <f>IF(buildings!G271="","NA",buildings!G271)</f>
        <v>NA</v>
      </c>
      <c r="H271" t="str">
        <f>IF(buildings!H271="","NA",buildings!H271)</f>
        <v>NA</v>
      </c>
      <c r="I271" t="str">
        <f>IF(buildings!I271="","NA",buildings!I271)</f>
        <v>NA</v>
      </c>
      <c r="J271">
        <f>IF(buildings!J271="","NA",buildings!J271)</f>
        <v>120</v>
      </c>
      <c r="K271" t="str">
        <f>IF(buildings!K271="","NA",buildings!K271)</f>
        <v>NA</v>
      </c>
      <c r="L271" t="str">
        <f>IF(buildings!L271="","NA",buildings!L271)</f>
        <v>NA</v>
      </c>
      <c r="M271" t="str">
        <f>IF(buildings!M271="","NA",buildings!M271)</f>
        <v>NA</v>
      </c>
      <c r="N271" t="str">
        <f>IF(buildings!N271="","NA",buildings!N271)</f>
        <v>NA</v>
      </c>
      <c r="O271" t="str">
        <f>IF(buildings!O271="","NA",buildings!O271)</f>
        <v>NA</v>
      </c>
      <c r="P271">
        <f>IF(buildings!P271="","NA",buildings!P271)</f>
        <v>960</v>
      </c>
      <c r="Q271" t="str">
        <f>IF(buildings!Q271="","NA",buildings!Q271)</f>
        <v>NA</v>
      </c>
      <c r="R271" t="str">
        <f>IF(buildings!R271="","NA",buildings!R271)</f>
        <v>NA</v>
      </c>
      <c r="S271" t="str">
        <f>IF(buildings!S271="","NA",buildings!S271)</f>
        <v>NA</v>
      </c>
      <c r="T271" t="str">
        <f>IF(buildings!T271="","NA",buildings!T271)</f>
        <v>NA</v>
      </c>
      <c r="U271" t="str">
        <f>IF(buildings!U271="","NA",buildings!U271)</f>
        <v>NA</v>
      </c>
      <c r="V271" t="str">
        <f>IF(buildings!V271="","NA",buildings!V271)</f>
        <v>NA</v>
      </c>
      <c r="W271" t="str">
        <f>IF(buildings!W271="","NA",buildings!W271)</f>
        <v>NA</v>
      </c>
      <c r="X271" t="str">
        <f>IF(buildings!X271="","NA",buildings!X271)</f>
        <v>NA</v>
      </c>
      <c r="Y271" t="str">
        <f>IF(buildings!Y271="","NA",buildings!Y271)</f>
        <v>NA</v>
      </c>
      <c r="Z271" t="str">
        <f>IF(buildings!Z271="","NA",buildings!Z271)</f>
        <v>NA</v>
      </c>
      <c r="AA271" t="str">
        <f>IF(buildings!AA271="","NA",buildings!AA271)</f>
        <v>NA</v>
      </c>
      <c r="AB271">
        <f>IF(buildings!AB271="","NA",buildings!AB271)</f>
        <v>2</v>
      </c>
      <c r="AC271" t="str">
        <f>IF(buildings!AC271="","NA",buildings!AC271)</f>
        <v>NA</v>
      </c>
      <c r="AD271" t="str">
        <f>IF(buildings!AD271="","NA",buildings!AD271)</f>
        <v>NA</v>
      </c>
      <c r="AE271" t="str">
        <f>IF(buildings!AE271="","NA",buildings!AE271)</f>
        <v>NA</v>
      </c>
      <c r="AF271" t="str">
        <f>IF(buildings!AF271="","NA",buildings!AF271)</f>
        <v>NA</v>
      </c>
      <c r="AG271" t="str">
        <f>IF(buildings!AG271="","NA",buildings!AG271)</f>
        <v>NA</v>
      </c>
      <c r="AH271" t="str">
        <f>IF(buildings!AH271="","NA",buildings!AH271)</f>
        <v>NA</v>
      </c>
      <c r="AI271" t="str">
        <f>IF(buildings!AI271="","NA",buildings!AI271)</f>
        <v>NA</v>
      </c>
      <c r="AJ271" t="str">
        <f>IF(buildings!AJ271="","NA",buildings!AJ271)</f>
        <v>NA</v>
      </c>
      <c r="AK271" t="str">
        <f>IF(buildings!AK271="","NA",buildings!AK271)</f>
        <v>NA</v>
      </c>
      <c r="AL271" t="str">
        <f>IF(buildings!AL271="","NA",buildings!AL271)</f>
        <v>brick</v>
      </c>
      <c r="AM271" t="str">
        <f>IF(buildings!AM271="","NA",buildings!AM271)</f>
        <v>NA</v>
      </c>
      <c r="AN271" t="str">
        <f>IF(buildings!AN271="","NA",buildings!AN271)</f>
        <v>NA</v>
      </c>
      <c r="AO271" t="str">
        <f>IF(buildings!AO271="","NA",buildings!AO271)</f>
        <v>NA</v>
      </c>
      <c r="AP271" t="str">
        <f>IF(buildings!AP271="","NA",buildings!AP271)</f>
        <v>NULL</v>
      </c>
      <c r="AQ271" t="str">
        <f>IF(buildings!AQ271="","NA",buildings!AQ271)</f>
        <v>NA</v>
      </c>
      <c r="AR271" t="str">
        <f>IF(buildings!AR271="","NA",buildings!AR271)</f>
        <v>gross</v>
      </c>
      <c r="AS271" t="str">
        <f>IF(buildings!AS271="","NA",buildings!AS271)</f>
        <v>Cheng, Kuang Ly; Hsu, Shu Chien; Li, Wing Man; Ma, Hwong Wen</v>
      </c>
      <c r="AT271">
        <f>IF(buildings!AT271="","NA",buildings!AT271)</f>
        <v>2018</v>
      </c>
      <c r="AU271" t="str">
        <f>IF(buildings!AU271="","NA",buildings!AU271)</f>
        <v>Quantifying potential anthropogenic resources of buildings through hot spot analysis</v>
      </c>
      <c r="AV271" t="str">
        <f>IF(buildings!AV271="","NA",buildings!AV271)</f>
        <v>Resources, Conservation and Recycling</v>
      </c>
      <c r="AW271" t="str">
        <f>IF(buildings!AW271="","NA",buildings!AW271)</f>
        <v>Copyright Elsevier</v>
      </c>
      <c r="AX271" t="str">
        <f>IF(buildings!AX271="","NA",buildings!AX271)</f>
        <v>10.1016/j.resconrec.2018.02.003</v>
      </c>
      <c r="AY271" t="str">
        <f>IF(buildings!AY271="","NA",buildings!AY271)</f>
        <v>https://doi.org/10.1016/j.resconrec.2018.02.003</v>
      </c>
      <c r="AZ271" t="str">
        <f>IF(buildings!AZ271="","NULL",buildings!AZ271)</f>
        <v>NULL</v>
      </c>
      <c r="BA271" t="str">
        <f>IF(buildings!BA271="","NULL",buildings!BA271)</f>
        <v>use material intensities synthesized from two studies published in 2002</v>
      </c>
      <c r="BB271" t="str">
        <f>IF(buildings!BB271="","NULL",buildings!BB271)</f>
        <v>NULL</v>
      </c>
      <c r="BC271" t="str">
        <f>IF(buildings!BC271="","NULL",buildings!BC271)</f>
        <v>Table 1. Material intensity of buildings in Taipei. Use material intensities synthesized from two studies published in 2002.</v>
      </c>
      <c r="BD271" t="str">
        <f>IF(buildings!BD271="","NULL",buildings!BD271)</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71" t="str">
        <f>IF(buildings!BE271="","NULL",buildings!BE271)</f>
        <v>Heeren and Fishman</v>
      </c>
      <c r="BF271" t="str">
        <f>IF(buildings!BF271="","NULL",buildings!BF271)</f>
        <v>East_Asia</v>
      </c>
      <c r="BG271" t="str">
        <f>IF(buildings!BG271="","NULL",buildings!BG271)</f>
        <v>Cfa</v>
      </c>
      <c r="BH271">
        <f>IF(buildings!BH271="","NULL",buildings!BH271)</f>
        <v>2790</v>
      </c>
      <c r="BI271" t="str">
        <f>IF(buildings!BI271="","NULL",buildings!BI271)</f>
        <v>NA</v>
      </c>
      <c r="BJ271" t="str">
        <f>IF(buildings!BJ271="","NULL",buildings!BJ271)</f>
        <v>NA</v>
      </c>
      <c r="BK271" t="str">
        <f>IF(buildings!BK271="","NULL",buildings!BK271)</f>
        <v>NA</v>
      </c>
      <c r="BL271" t="str">
        <f>IF(buildings!BL271="","NULL",buildings!BL271)</f>
        <v>NA</v>
      </c>
      <c r="BM271">
        <f>IF(buildings!BM271="","NULL",buildings!BM271)</f>
        <v>32260</v>
      </c>
      <c r="BN271">
        <f>IF(buildings!BN271="","NULL",buildings!BN271)</f>
        <v>12766</v>
      </c>
      <c r="BO271" t="str">
        <f>IF(buildings!BO271="","NULL",buildings!BO271)</f>
        <v>NA</v>
      </c>
      <c r="BP271">
        <f>IF(buildings!BP271="","NULL",buildings!BP271)</f>
        <v>23171</v>
      </c>
      <c r="BQ271">
        <f>IF(buildings!BQ271="","NULL",buildings!BQ271)</f>
        <v>0.33900000000000002</v>
      </c>
      <c r="BR271">
        <f>IF(buildings!BR271="","NULL",buildings!BR271)</f>
        <v>0.76900000000000002</v>
      </c>
      <c r="BS271">
        <f>IF(buildings!BS271="","NULL",buildings!BS271)</f>
        <v>2949</v>
      </c>
      <c r="BT271">
        <f>IF(buildings!BT271="","NULL",buildings!BT271)</f>
        <v>41609</v>
      </c>
      <c r="BU271" t="str">
        <f>IF(buildings!BU271="","NULL",buildings!BU271)</f>
        <v>NULL</v>
      </c>
      <c r="BV271" t="str">
        <f>IF(buildings!BV271="","NULL",buildings!BV271)</f>
        <v>NULL</v>
      </c>
      <c r="BW271" t="str">
        <f>IF(buildings!BW271="","NULL",buildings!BW271)</f>
        <v>R32TWN</v>
      </c>
      <c r="BX271" t="str">
        <f>IF(buildings!BX271="","NULL",buildings!BX271)</f>
        <v>R5.2ASIA</v>
      </c>
      <c r="BY271" t="str">
        <f>IF(buildings!BY271="","NULL",buildings!BY271)</f>
        <v>Unspecified</v>
      </c>
      <c r="BZ271" t="str">
        <f>IF(buildings!BZ271="","NULL",buildings!BZ271)</f>
        <v>M_brick</v>
      </c>
      <c r="CA271" t="str">
        <f>IF(buildings!CA271="","NULL",buildings!CA271)</f>
        <v>Standard</v>
      </c>
      <c r="CB271" t="str">
        <f>IF(buildings!CB271="","NULL",buildings!CB271)</f>
        <v>sample/average/statistics</v>
      </c>
      <c r="CC271" t="str">
        <f>IF(buildings!CC271="","NULL",buildings!CC271)</f>
        <v>UN</v>
      </c>
      <c r="CD271" t="str">
        <f>IF(buildings!CD271="","NULL",buildings!CD271)</f>
        <v>M</v>
      </c>
      <c r="CE271" t="str">
        <f>IF(buildings!CE271="","NULL",buildings!CE271)</f>
        <v>ASIA_TWN</v>
      </c>
    </row>
    <row r="272" spans="1:83">
      <c r="A272">
        <f>IF(buildings!A272="","NA",buildings!A272)</f>
        <v>270</v>
      </c>
      <c r="B272" t="str">
        <f>IF(buildings!B272="","NA",buildings!B272)</f>
        <v>Taiwan</v>
      </c>
      <c r="C272" t="str">
        <f>IF(buildings!C272="","NA",buildings!C272)</f>
        <v>Taipei</v>
      </c>
      <c r="D272">
        <f>IF(buildings!D272="","NA",buildings!D272)</f>
        <v>1965</v>
      </c>
      <c r="E272">
        <f>IF(buildings!E272="","NA",buildings!E272)</f>
        <v>2014</v>
      </c>
      <c r="F272">
        <f>IF(buildings!F272="","NA",buildings!F272)</f>
        <v>21</v>
      </c>
      <c r="G272" t="str">
        <f>IF(buildings!G272="","NA",buildings!G272)</f>
        <v>NA</v>
      </c>
      <c r="H272" t="str">
        <f>IF(buildings!H272="","NA",buildings!H272)</f>
        <v>NA</v>
      </c>
      <c r="I272" t="str">
        <f>IF(buildings!I272="","NA",buildings!I272)</f>
        <v>NA</v>
      </c>
      <c r="J272">
        <f>IF(buildings!J272="","NA",buildings!J272)</f>
        <v>192</v>
      </c>
      <c r="K272" t="str">
        <f>IF(buildings!K272="","NA",buildings!K272)</f>
        <v>NA</v>
      </c>
      <c r="L272" t="str">
        <f>IF(buildings!L272="","NA",buildings!L272)</f>
        <v>NA</v>
      </c>
      <c r="M272">
        <f>IF(buildings!M272="","NA",buildings!M272)</f>
        <v>768</v>
      </c>
      <c r="N272" t="str">
        <f>IF(buildings!N272="","NA",buildings!N272)</f>
        <v>NA</v>
      </c>
      <c r="O272" t="str">
        <f>IF(buildings!O272="","NA",buildings!O272)</f>
        <v>NA</v>
      </c>
      <c r="P272">
        <f>IF(buildings!P272="","NA",buildings!P272)</f>
        <v>800</v>
      </c>
      <c r="Q272" t="str">
        <f>IF(buildings!Q272="","NA",buildings!Q272)</f>
        <v>NA</v>
      </c>
      <c r="R272" t="str">
        <f>IF(buildings!R272="","NA",buildings!R272)</f>
        <v>NA</v>
      </c>
      <c r="S272" t="str">
        <f>IF(buildings!S272="","NA",buildings!S272)</f>
        <v>NA</v>
      </c>
      <c r="T272" t="str">
        <f>IF(buildings!T272="","NA",buildings!T272)</f>
        <v>NA</v>
      </c>
      <c r="U272" t="str">
        <f>IF(buildings!U272="","NA",buildings!U272)</f>
        <v>NA</v>
      </c>
      <c r="V272" t="str">
        <f>IF(buildings!V272="","NA",buildings!V272)</f>
        <v>NA</v>
      </c>
      <c r="W272" t="str">
        <f>IF(buildings!W272="","NA",buildings!W272)</f>
        <v>NA</v>
      </c>
      <c r="X272" t="str">
        <f>IF(buildings!X272="","NA",buildings!X272)</f>
        <v>NA</v>
      </c>
      <c r="Y272" t="str">
        <f>IF(buildings!Y272="","NA",buildings!Y272)</f>
        <v>NA</v>
      </c>
      <c r="Z272" t="str">
        <f>IF(buildings!Z272="","NA",buildings!Z272)</f>
        <v>NA</v>
      </c>
      <c r="AA272" t="str">
        <f>IF(buildings!AA272="","NA",buildings!AA272)</f>
        <v>NA</v>
      </c>
      <c r="AB272">
        <f>IF(buildings!AB272="","NA",buildings!AB272)</f>
        <v>2</v>
      </c>
      <c r="AC272" t="str">
        <f>IF(buildings!AC272="","NA",buildings!AC272)</f>
        <v>NA</v>
      </c>
      <c r="AD272" t="str">
        <f>IF(buildings!AD272="","NA",buildings!AD272)</f>
        <v>NA</v>
      </c>
      <c r="AE272" t="str">
        <f>IF(buildings!AE272="","NA",buildings!AE272)</f>
        <v>NA</v>
      </c>
      <c r="AF272" t="str">
        <f>IF(buildings!AF272="","NA",buildings!AF272)</f>
        <v>NA</v>
      </c>
      <c r="AG272" t="str">
        <f>IF(buildings!AG272="","NA",buildings!AG272)</f>
        <v>NA</v>
      </c>
      <c r="AH272" t="str">
        <f>IF(buildings!AH272="","NA",buildings!AH272)</f>
        <v>NA</v>
      </c>
      <c r="AI272" t="str">
        <f>IF(buildings!AI272="","NA",buildings!AI272)</f>
        <v>NA</v>
      </c>
      <c r="AJ272" t="str">
        <f>IF(buildings!AJ272="","NA",buildings!AJ272)</f>
        <v>NA</v>
      </c>
      <c r="AK272" t="str">
        <f>IF(buildings!AK272="","NA",buildings!AK272)</f>
        <v>NA</v>
      </c>
      <c r="AL272" t="str">
        <f>IF(buildings!AL272="","NA",buildings!AL272)</f>
        <v>strength brick</v>
      </c>
      <c r="AM272" t="str">
        <f>IF(buildings!AM272="","NA",buildings!AM272)</f>
        <v>NA</v>
      </c>
      <c r="AN272" t="str">
        <f>IF(buildings!AN272="","NA",buildings!AN272)</f>
        <v>NA</v>
      </c>
      <c r="AO272" t="str">
        <f>IF(buildings!AO272="","NA",buildings!AO272)</f>
        <v>NA</v>
      </c>
      <c r="AP272" t="str">
        <f>IF(buildings!AP272="","NA",buildings!AP272)</f>
        <v>NULL</v>
      </c>
      <c r="AQ272" t="str">
        <f>IF(buildings!AQ272="","NA",buildings!AQ272)</f>
        <v>NA</v>
      </c>
      <c r="AR272" t="str">
        <f>IF(buildings!AR272="","NA",buildings!AR272)</f>
        <v>gross</v>
      </c>
      <c r="AS272" t="str">
        <f>IF(buildings!AS272="","NA",buildings!AS272)</f>
        <v>Cheng, Kuang Ly; Hsu, Shu Chien; Li, Wing Man; Ma, Hwong Wen</v>
      </c>
      <c r="AT272">
        <f>IF(buildings!AT272="","NA",buildings!AT272)</f>
        <v>2018</v>
      </c>
      <c r="AU272" t="str">
        <f>IF(buildings!AU272="","NA",buildings!AU272)</f>
        <v>Quantifying potential anthropogenic resources of buildings through hot spot analysis</v>
      </c>
      <c r="AV272" t="str">
        <f>IF(buildings!AV272="","NA",buildings!AV272)</f>
        <v>Resources, Conservation and Recycling</v>
      </c>
      <c r="AW272" t="str">
        <f>IF(buildings!AW272="","NA",buildings!AW272)</f>
        <v>Copyright Elsevier</v>
      </c>
      <c r="AX272" t="str">
        <f>IF(buildings!AX272="","NA",buildings!AX272)</f>
        <v>10.1016/j.resconrec.2018.02.003</v>
      </c>
      <c r="AY272" t="str">
        <f>IF(buildings!AY272="","NA",buildings!AY272)</f>
        <v>https://doi.org/10.1016/j.resconrec.2018.02.003</v>
      </c>
      <c r="AZ272" t="str">
        <f>IF(buildings!AZ272="","NULL",buildings!AZ272)</f>
        <v>NULL</v>
      </c>
      <c r="BA272" t="str">
        <f>IF(buildings!BA272="","NULL",buildings!BA272)</f>
        <v>use material intensities synthesized from two studies published in 2002</v>
      </c>
      <c r="BB272" t="str">
        <f>IF(buildings!BB272="","NULL",buildings!BB272)</f>
        <v>NULL</v>
      </c>
      <c r="BC272" t="str">
        <f>IF(buildings!BC272="","NULL",buildings!BC272)</f>
        <v>Table 1. Material intensity of buildings in Taipei. Use material intensities synthesized from two studies published in 2002.</v>
      </c>
      <c r="BD272" t="str">
        <f>IF(buildings!BD272="","NULL",buildings!BD272)</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72" t="str">
        <f>IF(buildings!BE272="","NULL",buildings!BE272)</f>
        <v>Heeren and Fishman</v>
      </c>
      <c r="BF272" t="str">
        <f>IF(buildings!BF272="","NULL",buildings!BF272)</f>
        <v>East_Asia</v>
      </c>
      <c r="BG272" t="str">
        <f>IF(buildings!BG272="","NULL",buildings!BG272)</f>
        <v>Cfa</v>
      </c>
      <c r="BH272">
        <f>IF(buildings!BH272="","NULL",buildings!BH272)</f>
        <v>2790</v>
      </c>
      <c r="BI272" t="str">
        <f>IF(buildings!BI272="","NULL",buildings!BI272)</f>
        <v>NA</v>
      </c>
      <c r="BJ272" t="str">
        <f>IF(buildings!BJ272="","NULL",buildings!BJ272)</f>
        <v>NA</v>
      </c>
      <c r="BK272" t="str">
        <f>IF(buildings!BK272="","NULL",buildings!BK272)</f>
        <v>NA</v>
      </c>
      <c r="BL272" t="str">
        <f>IF(buildings!BL272="","NULL",buildings!BL272)</f>
        <v>NA</v>
      </c>
      <c r="BM272">
        <f>IF(buildings!BM272="","NULL",buildings!BM272)</f>
        <v>32260</v>
      </c>
      <c r="BN272">
        <f>IF(buildings!BN272="","NULL",buildings!BN272)</f>
        <v>12766</v>
      </c>
      <c r="BO272" t="str">
        <f>IF(buildings!BO272="","NULL",buildings!BO272)</f>
        <v>NA</v>
      </c>
      <c r="BP272">
        <f>IF(buildings!BP272="","NULL",buildings!BP272)</f>
        <v>23171</v>
      </c>
      <c r="BQ272">
        <f>IF(buildings!BQ272="","NULL",buildings!BQ272)</f>
        <v>0.33900000000000002</v>
      </c>
      <c r="BR272">
        <f>IF(buildings!BR272="","NULL",buildings!BR272)</f>
        <v>0.76900000000000002</v>
      </c>
      <c r="BS272">
        <f>IF(buildings!BS272="","NULL",buildings!BS272)</f>
        <v>2949</v>
      </c>
      <c r="BT272">
        <f>IF(buildings!BT272="","NULL",buildings!BT272)</f>
        <v>41609</v>
      </c>
      <c r="BU272" t="str">
        <f>IF(buildings!BU272="","NULL",buildings!BU272)</f>
        <v>NULL</v>
      </c>
      <c r="BV272" t="str">
        <f>IF(buildings!BV272="","NULL",buildings!BV272)</f>
        <v>NULL</v>
      </c>
      <c r="BW272" t="str">
        <f>IF(buildings!BW272="","NULL",buildings!BW272)</f>
        <v>R32TWN</v>
      </c>
      <c r="BX272" t="str">
        <f>IF(buildings!BX272="","NULL",buildings!BX272)</f>
        <v>R5.2ASIA</v>
      </c>
      <c r="BY272" t="str">
        <f>IF(buildings!BY272="","NULL",buildings!BY272)</f>
        <v>Unspecified</v>
      </c>
      <c r="BZ272" t="str">
        <f>IF(buildings!BZ272="","NULL",buildings!BZ272)</f>
        <v>M_brick</v>
      </c>
      <c r="CA272" t="str">
        <f>IF(buildings!CA272="","NULL",buildings!CA272)</f>
        <v>Standard</v>
      </c>
      <c r="CB272" t="str">
        <f>IF(buildings!CB272="","NULL",buildings!CB272)</f>
        <v>sample/average/statistics</v>
      </c>
      <c r="CC272" t="str">
        <f>IF(buildings!CC272="","NULL",buildings!CC272)</f>
        <v>UN</v>
      </c>
      <c r="CD272" t="str">
        <f>IF(buildings!CD272="","NULL",buildings!CD272)</f>
        <v>M</v>
      </c>
      <c r="CE272" t="str">
        <f>IF(buildings!CE272="","NULL",buildings!CE272)</f>
        <v>ASIA_TWN</v>
      </c>
    </row>
    <row r="273" spans="1:83">
      <c r="A273">
        <f>IF(buildings!A273="","NA",buildings!A273)</f>
        <v>271</v>
      </c>
      <c r="B273" t="str">
        <f>IF(buildings!B273="","NA",buildings!B273)</f>
        <v>Taiwan</v>
      </c>
      <c r="C273" t="str">
        <f>IF(buildings!C273="","NA",buildings!C273)</f>
        <v>Taipei</v>
      </c>
      <c r="D273">
        <f>IF(buildings!D273="","NA",buildings!D273)</f>
        <v>1965</v>
      </c>
      <c r="E273">
        <f>IF(buildings!E273="","NA",buildings!E273)</f>
        <v>2014</v>
      </c>
      <c r="F273" t="str">
        <f>IF(buildings!F273="","NA",buildings!F273)</f>
        <v>NA</v>
      </c>
      <c r="G273" t="str">
        <f>IF(buildings!G273="","NA",buildings!G273)</f>
        <v>NA</v>
      </c>
      <c r="H273" t="str">
        <f>IF(buildings!H273="","NA",buildings!H273)</f>
        <v>NA</v>
      </c>
      <c r="I273" t="str">
        <f>IF(buildings!I273="","NA",buildings!I273)</f>
        <v>NA</v>
      </c>
      <c r="J273">
        <f>IF(buildings!J273="","NA",buildings!J273)</f>
        <v>480</v>
      </c>
      <c r="K273" t="str">
        <f>IF(buildings!K273="","NA",buildings!K273)</f>
        <v>NA</v>
      </c>
      <c r="L273" t="str">
        <f>IF(buildings!L273="","NA",buildings!L273)</f>
        <v>NA</v>
      </c>
      <c r="M273" t="str">
        <f>IF(buildings!M273="","NA",buildings!M273)</f>
        <v>NA</v>
      </c>
      <c r="N273" t="str">
        <f>IF(buildings!N273="","NA",buildings!N273)</f>
        <v>NA</v>
      </c>
      <c r="O273" t="str">
        <f>IF(buildings!O273="","NA",buildings!O273)</f>
        <v>NA</v>
      </c>
      <c r="P273">
        <f>IF(buildings!P273="","NA",buildings!P273)</f>
        <v>100</v>
      </c>
      <c r="Q273" t="str">
        <f>IF(buildings!Q273="","NA",buildings!Q273)</f>
        <v>NA</v>
      </c>
      <c r="R273" t="str">
        <f>IF(buildings!R273="","NA",buildings!R273)</f>
        <v>NA</v>
      </c>
      <c r="S273" t="str">
        <f>IF(buildings!S273="","NA",buildings!S273)</f>
        <v>NA</v>
      </c>
      <c r="T273" t="str">
        <f>IF(buildings!T273="","NA",buildings!T273)</f>
        <v>NA</v>
      </c>
      <c r="U273" t="str">
        <f>IF(buildings!U273="","NA",buildings!U273)</f>
        <v>NA</v>
      </c>
      <c r="V273" t="str">
        <f>IF(buildings!V273="","NA",buildings!V273)</f>
        <v>NA</v>
      </c>
      <c r="W273" t="str">
        <f>IF(buildings!W273="","NA",buildings!W273)</f>
        <v>NA</v>
      </c>
      <c r="X273" t="str">
        <f>IF(buildings!X273="","NA",buildings!X273)</f>
        <v>NA</v>
      </c>
      <c r="Y273" t="str">
        <f>IF(buildings!Y273="","NA",buildings!Y273)</f>
        <v>NA</v>
      </c>
      <c r="Z273" t="str">
        <f>IF(buildings!Z273="","NA",buildings!Z273)</f>
        <v>NA</v>
      </c>
      <c r="AA273" t="str">
        <f>IF(buildings!AA273="","NA",buildings!AA273)</f>
        <v>NA</v>
      </c>
      <c r="AB273">
        <f>IF(buildings!AB273="","NA",buildings!AB273)</f>
        <v>2</v>
      </c>
      <c r="AC273" t="str">
        <f>IF(buildings!AC273="","NA",buildings!AC273)</f>
        <v>NA</v>
      </c>
      <c r="AD273" t="str">
        <f>IF(buildings!AD273="","NA",buildings!AD273)</f>
        <v>NA</v>
      </c>
      <c r="AE273" t="str">
        <f>IF(buildings!AE273="","NA",buildings!AE273)</f>
        <v>NA</v>
      </c>
      <c r="AF273" t="str">
        <f>IF(buildings!AF273="","NA",buildings!AF273)</f>
        <v>NA</v>
      </c>
      <c r="AG273" t="str">
        <f>IF(buildings!AG273="","NA",buildings!AG273)</f>
        <v>NA</v>
      </c>
      <c r="AH273" t="str">
        <f>IF(buildings!AH273="","NA",buildings!AH273)</f>
        <v>NA</v>
      </c>
      <c r="AI273" t="str">
        <f>IF(buildings!AI273="","NA",buildings!AI273)</f>
        <v>NA</v>
      </c>
      <c r="AJ273" t="str">
        <f>IF(buildings!AJ273="","NA",buildings!AJ273)</f>
        <v>NA</v>
      </c>
      <c r="AK273" t="str">
        <f>IF(buildings!AK273="","NA",buildings!AK273)</f>
        <v>NA</v>
      </c>
      <c r="AL273" t="str">
        <f>IF(buildings!AL273="","NA",buildings!AL273)</f>
        <v>wood</v>
      </c>
      <c r="AM273" t="str">
        <f>IF(buildings!AM273="","NA",buildings!AM273)</f>
        <v>NA</v>
      </c>
      <c r="AN273" t="str">
        <f>IF(buildings!AN273="","NA",buildings!AN273)</f>
        <v>NA</v>
      </c>
      <c r="AO273" t="str">
        <f>IF(buildings!AO273="","NA",buildings!AO273)</f>
        <v>NA</v>
      </c>
      <c r="AP273" t="str">
        <f>IF(buildings!AP273="","NA",buildings!AP273)</f>
        <v>NULL</v>
      </c>
      <c r="AQ273" t="str">
        <f>IF(buildings!AQ273="","NA",buildings!AQ273)</f>
        <v>NA</v>
      </c>
      <c r="AR273" t="str">
        <f>IF(buildings!AR273="","NA",buildings!AR273)</f>
        <v>gross</v>
      </c>
      <c r="AS273" t="str">
        <f>IF(buildings!AS273="","NA",buildings!AS273)</f>
        <v>Cheng, Kuang Ly; Hsu, Shu Chien; Li, Wing Man; Ma, Hwong Wen</v>
      </c>
      <c r="AT273">
        <f>IF(buildings!AT273="","NA",buildings!AT273)</f>
        <v>2018</v>
      </c>
      <c r="AU273" t="str">
        <f>IF(buildings!AU273="","NA",buildings!AU273)</f>
        <v>Quantifying potential anthropogenic resources of buildings through hot spot analysis</v>
      </c>
      <c r="AV273" t="str">
        <f>IF(buildings!AV273="","NA",buildings!AV273)</f>
        <v>Resources, Conservation and Recycling</v>
      </c>
      <c r="AW273" t="str">
        <f>IF(buildings!AW273="","NA",buildings!AW273)</f>
        <v>Copyright Elsevier</v>
      </c>
      <c r="AX273" t="str">
        <f>IF(buildings!AX273="","NA",buildings!AX273)</f>
        <v>10.1016/j.resconrec.2018.02.003</v>
      </c>
      <c r="AY273" t="str">
        <f>IF(buildings!AY273="","NA",buildings!AY273)</f>
        <v>https://doi.org/10.1016/j.resconrec.2018.02.003</v>
      </c>
      <c r="AZ273" t="str">
        <f>IF(buildings!AZ273="","NULL",buildings!AZ273)</f>
        <v>NULL</v>
      </c>
      <c r="BA273" t="str">
        <f>IF(buildings!BA273="","NULL",buildings!BA273)</f>
        <v>use material intensities synthesized from two studies published in 2002</v>
      </c>
      <c r="BB273" t="str">
        <f>IF(buildings!BB273="","NULL",buildings!BB273)</f>
        <v>NULL</v>
      </c>
      <c r="BC273" t="str">
        <f>IF(buildings!BC273="","NULL",buildings!BC273)</f>
        <v>Table 1. Material intensity of buildings in Taipei. Use material intensities synthesized from two studies published in 2002.</v>
      </c>
      <c r="BD273" t="str">
        <f>IF(buildings!BD273="","NULL",buildings!BD273)</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73" t="str">
        <f>IF(buildings!BE273="","NULL",buildings!BE273)</f>
        <v>Heeren and Fishman</v>
      </c>
      <c r="BF273" t="str">
        <f>IF(buildings!BF273="","NULL",buildings!BF273)</f>
        <v>East_Asia</v>
      </c>
      <c r="BG273" t="str">
        <f>IF(buildings!BG273="","NULL",buildings!BG273)</f>
        <v>Cfa</v>
      </c>
      <c r="BH273">
        <f>IF(buildings!BH273="","NULL",buildings!BH273)</f>
        <v>2790</v>
      </c>
      <c r="BI273" t="str">
        <f>IF(buildings!BI273="","NULL",buildings!BI273)</f>
        <v>NA</v>
      </c>
      <c r="BJ273" t="str">
        <f>IF(buildings!BJ273="","NULL",buildings!BJ273)</f>
        <v>NA</v>
      </c>
      <c r="BK273" t="str">
        <f>IF(buildings!BK273="","NULL",buildings!BK273)</f>
        <v>NA</v>
      </c>
      <c r="BL273" t="str">
        <f>IF(buildings!BL273="","NULL",buildings!BL273)</f>
        <v>NA</v>
      </c>
      <c r="BM273">
        <f>IF(buildings!BM273="","NULL",buildings!BM273)</f>
        <v>32260</v>
      </c>
      <c r="BN273">
        <f>IF(buildings!BN273="","NULL",buildings!BN273)</f>
        <v>12766</v>
      </c>
      <c r="BO273" t="str">
        <f>IF(buildings!BO273="","NULL",buildings!BO273)</f>
        <v>NA</v>
      </c>
      <c r="BP273">
        <f>IF(buildings!BP273="","NULL",buildings!BP273)</f>
        <v>23171</v>
      </c>
      <c r="BQ273">
        <f>IF(buildings!BQ273="","NULL",buildings!BQ273)</f>
        <v>0.33900000000000002</v>
      </c>
      <c r="BR273">
        <f>IF(buildings!BR273="","NULL",buildings!BR273)</f>
        <v>0.76900000000000002</v>
      </c>
      <c r="BS273">
        <f>IF(buildings!BS273="","NULL",buildings!BS273)</f>
        <v>2949</v>
      </c>
      <c r="BT273">
        <f>IF(buildings!BT273="","NULL",buildings!BT273)</f>
        <v>41609</v>
      </c>
      <c r="BU273" t="str">
        <f>IF(buildings!BU273="","NULL",buildings!BU273)</f>
        <v>NULL</v>
      </c>
      <c r="BV273" t="str">
        <f>IF(buildings!BV273="","NULL",buildings!BV273)</f>
        <v>NULL</v>
      </c>
      <c r="BW273" t="str">
        <f>IF(buildings!BW273="","NULL",buildings!BW273)</f>
        <v>R32TWN</v>
      </c>
      <c r="BX273" t="str">
        <f>IF(buildings!BX273="","NULL",buildings!BX273)</f>
        <v>R5.2ASIA</v>
      </c>
      <c r="BY273" t="str">
        <f>IF(buildings!BY273="","NULL",buildings!BY273)</f>
        <v>Unspecified</v>
      </c>
      <c r="BZ273" t="str">
        <f>IF(buildings!BZ273="","NULL",buildings!BZ273)</f>
        <v>T_traditional</v>
      </c>
      <c r="CA273" t="str">
        <f>IF(buildings!CA273="","NULL",buildings!CA273)</f>
        <v>Standard</v>
      </c>
      <c r="CB273" t="str">
        <f>IF(buildings!CB273="","NULL",buildings!CB273)</f>
        <v>sample/average/statistics</v>
      </c>
      <c r="CC273" t="str">
        <f>IF(buildings!CC273="","NULL",buildings!CC273)</f>
        <v>UN</v>
      </c>
      <c r="CD273" t="str">
        <f>IF(buildings!CD273="","NULL",buildings!CD273)</f>
        <v>T</v>
      </c>
      <c r="CE273" t="str">
        <f>IF(buildings!CE273="","NULL",buildings!CE273)</f>
        <v>ASIA_TWN</v>
      </c>
    </row>
    <row r="274" spans="1:83">
      <c r="A274">
        <f>IF(buildings!A274="","NA",buildings!A274)</f>
        <v>272</v>
      </c>
      <c r="B274" t="str">
        <f>IF(buildings!B274="","NA",buildings!B274)</f>
        <v>Taiwan</v>
      </c>
      <c r="C274" t="str">
        <f>IF(buildings!C274="","NA",buildings!C274)</f>
        <v>Taipei</v>
      </c>
      <c r="D274">
        <f>IF(buildings!D274="","NA",buildings!D274)</f>
        <v>1965</v>
      </c>
      <c r="E274">
        <f>IF(buildings!E274="","NA",buildings!E274)</f>
        <v>2014</v>
      </c>
      <c r="F274">
        <f>IF(buildings!F274="","NA",buildings!F274)</f>
        <v>58</v>
      </c>
      <c r="G274" t="str">
        <f>IF(buildings!G274="","NA",buildings!G274)</f>
        <v>NA</v>
      </c>
      <c r="H274" t="str">
        <f>IF(buildings!H274="","NA",buildings!H274)</f>
        <v>NA</v>
      </c>
      <c r="I274" t="str">
        <f>IF(buildings!I274="","NA",buildings!I274)</f>
        <v>NA</v>
      </c>
      <c r="J274">
        <f>IF(buildings!J274="","NA",buildings!J274)</f>
        <v>166</v>
      </c>
      <c r="K274" t="str">
        <f>IF(buildings!K274="","NA",buildings!K274)</f>
        <v>NA</v>
      </c>
      <c r="L274" t="str">
        <f>IF(buildings!L274="","NA",buildings!L274)</f>
        <v>NA</v>
      </c>
      <c r="M274">
        <f>IF(buildings!M274="","NA",buildings!M274)</f>
        <v>547</v>
      </c>
      <c r="N274" t="str">
        <f>IF(buildings!N274="","NA",buildings!N274)</f>
        <v>NA</v>
      </c>
      <c r="O274" t="str">
        <f>IF(buildings!O274="","NA",buildings!O274)</f>
        <v>NA</v>
      </c>
      <c r="P274">
        <f>IF(buildings!P274="","NA",buildings!P274)</f>
        <v>424</v>
      </c>
      <c r="Q274" t="str">
        <f>IF(buildings!Q274="","NA",buildings!Q274)</f>
        <v>NA</v>
      </c>
      <c r="R274" t="str">
        <f>IF(buildings!R274="","NA",buildings!R274)</f>
        <v>NA</v>
      </c>
      <c r="S274" t="str">
        <f>IF(buildings!S274="","NA",buildings!S274)</f>
        <v>NA</v>
      </c>
      <c r="T274" t="str">
        <f>IF(buildings!T274="","NA",buildings!T274)</f>
        <v>NA</v>
      </c>
      <c r="U274" t="str">
        <f>IF(buildings!U274="","NA",buildings!U274)</f>
        <v>NA</v>
      </c>
      <c r="V274" t="str">
        <f>IF(buildings!V274="","NA",buildings!V274)</f>
        <v>NA</v>
      </c>
      <c r="W274" t="str">
        <f>IF(buildings!W274="","NA",buildings!W274)</f>
        <v>NA</v>
      </c>
      <c r="X274" t="str">
        <f>IF(buildings!X274="","NA",buildings!X274)</f>
        <v>NA</v>
      </c>
      <c r="Y274" t="str">
        <f>IF(buildings!Y274="","NA",buildings!Y274)</f>
        <v>NA</v>
      </c>
      <c r="Z274" t="str">
        <f>IF(buildings!Z274="","NA",buildings!Z274)</f>
        <v>NA</v>
      </c>
      <c r="AA274" t="str">
        <f>IF(buildings!AA274="","NA",buildings!AA274)</f>
        <v>NA</v>
      </c>
      <c r="AB274">
        <f>IF(buildings!AB274="","NA",buildings!AB274)</f>
        <v>2</v>
      </c>
      <c r="AC274" t="str">
        <f>IF(buildings!AC274="","NA",buildings!AC274)</f>
        <v>NA</v>
      </c>
      <c r="AD274" t="str">
        <f>IF(buildings!AD274="","NA",buildings!AD274)</f>
        <v>NA</v>
      </c>
      <c r="AE274" t="str">
        <f>IF(buildings!AE274="","NA",buildings!AE274)</f>
        <v>NA</v>
      </c>
      <c r="AF274" t="str">
        <f>IF(buildings!AF274="","NA",buildings!AF274)</f>
        <v>NA</v>
      </c>
      <c r="AG274" t="str">
        <f>IF(buildings!AG274="","NA",buildings!AG274)</f>
        <v>NA</v>
      </c>
      <c r="AH274" t="str">
        <f>IF(buildings!AH274="","NA",buildings!AH274)</f>
        <v>NA</v>
      </c>
      <c r="AI274" t="str">
        <f>IF(buildings!AI274="","NA",buildings!AI274)</f>
        <v>NA</v>
      </c>
      <c r="AJ274" t="str">
        <f>IF(buildings!AJ274="","NA",buildings!AJ274)</f>
        <v>NA</v>
      </c>
      <c r="AK274" t="str">
        <f>IF(buildings!AK274="","NA",buildings!AK274)</f>
        <v>NA</v>
      </c>
      <c r="AL274" t="str">
        <f>IF(buildings!AL274="","NA",buildings!AL274)</f>
        <v>others</v>
      </c>
      <c r="AM274" t="str">
        <f>IF(buildings!AM274="","NA",buildings!AM274)</f>
        <v>NA</v>
      </c>
      <c r="AN274" t="str">
        <f>IF(buildings!AN274="","NA",buildings!AN274)</f>
        <v>NA</v>
      </c>
      <c r="AO274" t="str">
        <f>IF(buildings!AO274="","NA",buildings!AO274)</f>
        <v>NA</v>
      </c>
      <c r="AP274" t="str">
        <f>IF(buildings!AP274="","NA",buildings!AP274)</f>
        <v>NULL</v>
      </c>
      <c r="AQ274" t="str">
        <f>IF(buildings!AQ274="","NA",buildings!AQ274)</f>
        <v>NA</v>
      </c>
      <c r="AR274" t="str">
        <f>IF(buildings!AR274="","NA",buildings!AR274)</f>
        <v>gross</v>
      </c>
      <c r="AS274" t="str">
        <f>IF(buildings!AS274="","NA",buildings!AS274)</f>
        <v>Cheng, Kuang Ly; Hsu, Shu Chien; Li, Wing Man; Ma, Hwong Wen</v>
      </c>
      <c r="AT274">
        <f>IF(buildings!AT274="","NA",buildings!AT274)</f>
        <v>2018</v>
      </c>
      <c r="AU274" t="str">
        <f>IF(buildings!AU274="","NA",buildings!AU274)</f>
        <v>Quantifying potential anthropogenic resources of buildings through hot spot analysis</v>
      </c>
      <c r="AV274" t="str">
        <f>IF(buildings!AV274="","NA",buildings!AV274)</f>
        <v>Resources, Conservation and Recycling</v>
      </c>
      <c r="AW274" t="str">
        <f>IF(buildings!AW274="","NA",buildings!AW274)</f>
        <v>Copyright Elsevier</v>
      </c>
      <c r="AX274" t="str">
        <f>IF(buildings!AX274="","NA",buildings!AX274)</f>
        <v>10.1016/j.resconrec.2018.02.003</v>
      </c>
      <c r="AY274" t="str">
        <f>IF(buildings!AY274="","NA",buildings!AY274)</f>
        <v>https://doi.org/10.1016/j.resconrec.2018.02.003</v>
      </c>
      <c r="AZ274" t="str">
        <f>IF(buildings!AZ274="","NULL",buildings!AZ274)</f>
        <v>NULL</v>
      </c>
      <c r="BA274" t="str">
        <f>IF(buildings!BA274="","NULL",buildings!BA274)</f>
        <v>use material intensities synthesized from two studies published in 2002</v>
      </c>
      <c r="BB274" t="str">
        <f>IF(buildings!BB274="","NULL",buildings!BB274)</f>
        <v>NULL</v>
      </c>
      <c r="BC274" t="str">
        <f>IF(buildings!BC274="","NULL",buildings!BC274)</f>
        <v>Table 1. Material intensity of buildings in Taipei. Use material intensities synthesized from two studies published in 2002.</v>
      </c>
      <c r="BD274" t="str">
        <f>IF(buildings!BD274="","NULL",buildings!BD274)</f>
        <v>Heating Degree Days: Data not available for this country in https://www.kapsarc.org/research/projects/global-degree-days-database/.Cooling Degree Days: Data not available for this country in https://www.kapsarc.org/research/projects/global-degree-days-database/. Land area: Data: https://www.cia.gov/library/publications/the-world-factbook/fields/2147.html. Population: Data: https://www.rug.nl/ggdc/historicaldevelopment/maddison/releases/maddison-project-database-2018. Urbanization: Urban pop. in 1965, Urban pop. in 2015, Data: https://www.rug.nl/ggdc/historicaldevelopment/maddison/releases/maddison-project-database-2018. GDP: Data: https://esa.un.org/unpd/wup/Download, Urbanization_rate_2018.xls. Human Development Index: Not collected.</v>
      </c>
      <c r="BE274" t="str">
        <f>IF(buildings!BE274="","NULL",buildings!BE274)</f>
        <v>Heeren and Fishman</v>
      </c>
      <c r="BF274" t="str">
        <f>IF(buildings!BF274="","NULL",buildings!BF274)</f>
        <v>East_Asia</v>
      </c>
      <c r="BG274" t="str">
        <f>IF(buildings!BG274="","NULL",buildings!BG274)</f>
        <v>Cfa</v>
      </c>
      <c r="BH274">
        <f>IF(buildings!BH274="","NULL",buildings!BH274)</f>
        <v>2790</v>
      </c>
      <c r="BI274" t="str">
        <f>IF(buildings!BI274="","NULL",buildings!BI274)</f>
        <v>NA</v>
      </c>
      <c r="BJ274" t="str">
        <f>IF(buildings!BJ274="","NULL",buildings!BJ274)</f>
        <v>NA</v>
      </c>
      <c r="BK274" t="str">
        <f>IF(buildings!BK274="","NULL",buildings!BK274)</f>
        <v>NA</v>
      </c>
      <c r="BL274" t="str">
        <f>IF(buildings!BL274="","NULL",buildings!BL274)</f>
        <v>NA</v>
      </c>
      <c r="BM274">
        <f>IF(buildings!BM274="","NULL",buildings!BM274)</f>
        <v>32260</v>
      </c>
      <c r="BN274">
        <f>IF(buildings!BN274="","NULL",buildings!BN274)</f>
        <v>12766</v>
      </c>
      <c r="BO274" t="str">
        <f>IF(buildings!BO274="","NULL",buildings!BO274)</f>
        <v>NA</v>
      </c>
      <c r="BP274">
        <f>IF(buildings!BP274="","NULL",buildings!BP274)</f>
        <v>23171</v>
      </c>
      <c r="BQ274">
        <f>IF(buildings!BQ274="","NULL",buildings!BQ274)</f>
        <v>0.33900000000000002</v>
      </c>
      <c r="BR274">
        <f>IF(buildings!BR274="","NULL",buildings!BR274)</f>
        <v>0.76900000000000002</v>
      </c>
      <c r="BS274">
        <f>IF(buildings!BS274="","NULL",buildings!BS274)</f>
        <v>2949</v>
      </c>
      <c r="BT274">
        <f>IF(buildings!BT274="","NULL",buildings!BT274)</f>
        <v>41609</v>
      </c>
      <c r="BU274" t="str">
        <f>IF(buildings!BU274="","NULL",buildings!BU274)</f>
        <v>NULL</v>
      </c>
      <c r="BV274" t="str">
        <f>IF(buildings!BV274="","NULL",buildings!BV274)</f>
        <v>NULL</v>
      </c>
      <c r="BW274" t="str">
        <f>IF(buildings!BW274="","NULL",buildings!BW274)</f>
        <v>R32TWN</v>
      </c>
      <c r="BX274" t="str">
        <f>IF(buildings!BX274="","NULL",buildings!BX274)</f>
        <v>R5.2ASIA</v>
      </c>
      <c r="BY274" t="str">
        <f>IF(buildings!BY274="","NULL",buildings!BY274)</f>
        <v>Unspecified</v>
      </c>
      <c r="BZ274" t="str">
        <f>IF(buildings!BZ274="","NULL",buildings!BZ274)</f>
        <v>Unspecified</v>
      </c>
      <c r="CA274" t="str">
        <f>IF(buildings!CA274="","NULL",buildings!CA274)</f>
        <v>Standard</v>
      </c>
      <c r="CB274" t="str">
        <f>IF(buildings!CB274="","NULL",buildings!CB274)</f>
        <v>sample/average/statistics</v>
      </c>
      <c r="CC274" t="str">
        <f>IF(buildings!CC274="","NULL",buildings!CC274)</f>
        <v>UN</v>
      </c>
      <c r="CD274" t="str">
        <f>IF(buildings!CD274="","NULL",buildings!CD274)</f>
        <v>U</v>
      </c>
      <c r="CE274" t="str">
        <f>IF(buildings!CE274="","NULL",buildings!CE274)</f>
        <v>ASIA_TWN</v>
      </c>
    </row>
    <row r="275" spans="1:83">
      <c r="A275">
        <f>IF(buildings!A275="","NA",buildings!A275)</f>
        <v>273</v>
      </c>
      <c r="B275" t="str">
        <f>IF(buildings!B275="","NA",buildings!B275)</f>
        <v>UK</v>
      </c>
      <c r="C275" t="str">
        <f>IF(buildings!C275="","NA",buildings!C275)</f>
        <v>NA</v>
      </c>
      <c r="D275">
        <f>IF(buildings!D275="","NA",buildings!D275)</f>
        <v>2000</v>
      </c>
      <c r="E275">
        <f>IF(buildings!E275="","NA",buildings!E275)</f>
        <v>2000</v>
      </c>
      <c r="F275">
        <f>IF(buildings!F275="","NA",buildings!F275)</f>
        <v>2</v>
      </c>
      <c r="G275" t="str">
        <f>IF(buildings!G275="","NA",buildings!G275)</f>
        <v>NA</v>
      </c>
      <c r="H275" t="str">
        <f>IF(buildings!H275="","NA",buildings!H275)</f>
        <v>NA</v>
      </c>
      <c r="I275" t="str">
        <f>IF(buildings!I275="","NA",buildings!I275)</f>
        <v>NA</v>
      </c>
      <c r="J275">
        <f>IF(buildings!J275="","NA",buildings!J275)</f>
        <v>46</v>
      </c>
      <c r="K275" t="str">
        <f>IF(buildings!K275="","NA",buildings!K275)</f>
        <v>NA</v>
      </c>
      <c r="L275" t="str">
        <f>IF(buildings!L275="","NA",buildings!L275)</f>
        <v>NA</v>
      </c>
      <c r="M275">
        <f>IF(buildings!M275="","NA",buildings!M275)</f>
        <v>146</v>
      </c>
      <c r="N275" t="str">
        <f>IF(buildings!N275="","NA",buildings!N275)</f>
        <v>NA</v>
      </c>
      <c r="O275">
        <f>IF(buildings!O275="","NA",buildings!O275)</f>
        <v>96</v>
      </c>
      <c r="P275">
        <f>IF(buildings!P275="","NA",buildings!P275)</f>
        <v>338</v>
      </c>
      <c r="Q275">
        <f>IF(buildings!Q275="","NA",buildings!Q275)</f>
        <v>141</v>
      </c>
      <c r="R275" t="str">
        <f>IF(buildings!R275="","NA",buildings!R275)</f>
        <v>NA</v>
      </c>
      <c r="S275" t="str">
        <f>IF(buildings!S275="","NA",buildings!S275)</f>
        <v>NA</v>
      </c>
      <c r="T275" t="str">
        <f>IF(buildings!T275="","NA",buildings!T275)</f>
        <v>NA</v>
      </c>
      <c r="U275" t="str">
        <f>IF(buildings!U275="","NA",buildings!U275)</f>
        <v>NA</v>
      </c>
      <c r="V275" t="str">
        <f>IF(buildings!V275="","NA",buildings!V275)</f>
        <v>NA</v>
      </c>
      <c r="W275" t="str">
        <f>IF(buildings!W275="","NA",buildings!W275)</f>
        <v>NA</v>
      </c>
      <c r="X275" t="str">
        <f>IF(buildings!X275="","NA",buildings!X275)</f>
        <v>NA</v>
      </c>
      <c r="Y275" t="str">
        <f>IF(buildings!Y275="","NA",buildings!Y275)</f>
        <v>NA</v>
      </c>
      <c r="Z275" t="str">
        <f>IF(buildings!Z275="","NA",buildings!Z275)</f>
        <v>NA</v>
      </c>
      <c r="AA275" t="str">
        <f>IF(buildings!AA275="","NA",buildings!AA275)</f>
        <v>NA</v>
      </c>
      <c r="AB275" t="str">
        <f>IF(buildings!AB275="","NA",buildings!AB275)</f>
        <v>NA</v>
      </c>
      <c r="AC275" t="str">
        <f>IF(buildings!AC275="","NA",buildings!AC275)</f>
        <v>NA</v>
      </c>
      <c r="AD275" t="str">
        <f>IF(buildings!AD275="","NA",buildings!AD275)</f>
        <v>NA</v>
      </c>
      <c r="AE275" t="str">
        <f>IF(buildings!AE275="","NA",buildings!AE275)</f>
        <v>NA</v>
      </c>
      <c r="AF275" t="str">
        <f>IF(buildings!AF275="","NA",buildings!AF275)</f>
        <v>NA</v>
      </c>
      <c r="AG275" t="str">
        <f>IF(buildings!AG275="","NA",buildings!AG275)</f>
        <v>NA</v>
      </c>
      <c r="AH275" t="str">
        <f>IF(buildings!AH275="","NA",buildings!AH275)</f>
        <v>NA</v>
      </c>
      <c r="AI275" t="str">
        <f>IF(buildings!AI275="","NA",buildings!AI275)</f>
        <v>NA</v>
      </c>
      <c r="AJ275" t="str">
        <f>IF(buildings!AJ275="","NA",buildings!AJ275)</f>
        <v>NA</v>
      </c>
      <c r="AK275">
        <f>IF(buildings!AK275="","NA",buildings!AK275)</f>
        <v>14</v>
      </c>
      <c r="AL275" t="str">
        <f>IF(buildings!AL275="","NA",buildings!AL275)</f>
        <v>Traditional Brick base flat</v>
      </c>
      <c r="AM275" t="str">
        <f>IF(buildings!AM275="","NA",buildings!AM275)</f>
        <v>NA</v>
      </c>
      <c r="AN275" t="str">
        <f>IF(buildings!AN275="","NA",buildings!AN275)</f>
        <v>residential</v>
      </c>
      <c r="AO275" t="str">
        <f>IF(buildings!AO275="","NA",buildings!AO275)</f>
        <v>SFH, MFH</v>
      </c>
      <c r="AP275" t="str">
        <f>IF(buildings!AP275="","NA",buildings!AP275)</f>
        <v>NULL</v>
      </c>
      <c r="AQ275" t="str">
        <f>IF(buildings!AQ275="","NA",buildings!AQ275)</f>
        <v>urban</v>
      </c>
      <c r="AR275" t="str">
        <f>IF(buildings!AR275="","NA",buildings!AR275)</f>
        <v>NA</v>
      </c>
      <c r="AS275" t="str">
        <f>IF(buildings!AS275="","NA",buildings!AS275)</f>
        <v>Tanikawa, Hiroki; Hashimoto, Seiji</v>
      </c>
      <c r="AT275">
        <f>IF(buildings!AT275="","NA",buildings!AT275)</f>
        <v>2009</v>
      </c>
      <c r="AU275" t="str">
        <f>IF(buildings!AU275="","NA",buildings!AU275)</f>
        <v>Urban stock over time: spatial material stock analysis using 4d-GIS</v>
      </c>
      <c r="AV275" t="str">
        <f>IF(buildings!AV275="","NA",buildings!AV275)</f>
        <v>Building Research &amp; Information</v>
      </c>
      <c r="AW275" t="str">
        <f>IF(buildings!AW275="","NA",buildings!AW275)</f>
        <v>Copyright Elsevier</v>
      </c>
      <c r="AX275" t="str">
        <f>IF(buildings!AX275="","NA",buildings!AX275)</f>
        <v>10.1080/09613210903169394</v>
      </c>
      <c r="AY275" t="str">
        <f>IF(buildings!AY275="","NA",buildings!AY275)</f>
        <v>https://doi.org/10.1080/09613210903169394</v>
      </c>
      <c r="AZ275" t="str">
        <f>IF(buildings!AZ275="","NULL",buildings!AZ275)</f>
        <v>NULL</v>
      </c>
      <c r="BA275" t="str">
        <f>IF(buildings!BA275="","NULL",buildings!BA275)</f>
        <v>NULL</v>
      </c>
      <c r="BB275" t="str">
        <f>IF(buildings!BB275="","NULL",buildings!BB275)</f>
        <v>NULL</v>
      </c>
      <c r="BC275" t="str">
        <f>IF(buildings!BC275="","NULL",buildings!BC275)</f>
        <v>Table 1. Construction material intensity of urban structures in UK and Japan.</v>
      </c>
      <c r="BD275" t="str">
        <f>IF(buildings!BD275="","NULL",buildings!BD275)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v>
      </c>
      <c r="BE275" t="str">
        <f>IF(buildings!BE275="","NULL",buildings!BE275)</f>
        <v>Heeren and Fishman</v>
      </c>
      <c r="BF275" t="str">
        <f>IF(buildings!BF275="","NULL",buildings!BF275)</f>
        <v>Europe</v>
      </c>
      <c r="BG275" t="str">
        <f>IF(buildings!BG275="","NULL",buildings!BG275)</f>
        <v>Cfb</v>
      </c>
      <c r="BH275">
        <f>IF(buildings!BH275="","NULL",buildings!BH275)</f>
        <v>6160</v>
      </c>
      <c r="BI275" t="str">
        <f>IF(buildings!BI275="","NULL",buildings!BI275)</f>
        <v>NA</v>
      </c>
      <c r="BJ275">
        <f>IF(buildings!BJ275="","NULL",buildings!BJ275)</f>
        <v>2950.1075000000001</v>
      </c>
      <c r="BK275" t="str">
        <f>IF(buildings!BK275="","NULL",buildings!BK275)</f>
        <v>NA</v>
      </c>
      <c r="BL275">
        <f>IF(buildings!BL275="","NULL",buildings!BL275)</f>
        <v>64.962502499999999</v>
      </c>
      <c r="BM275">
        <f>IF(buildings!BM275="","NULL",buildings!BM275)</f>
        <v>241930</v>
      </c>
      <c r="BN275" t="str">
        <f>IF(buildings!BN275="","NULL",buildings!BN275)</f>
        <v>NA</v>
      </c>
      <c r="BO275" t="str">
        <f>IF(buildings!BO275="","NULL",buildings!BO275)</f>
        <v>NA</v>
      </c>
      <c r="BP275">
        <f>IF(buildings!BP275="","NULL",buildings!BP275)</f>
        <v>59145</v>
      </c>
      <c r="BQ275" t="str">
        <f>IF(buildings!BQ275="","NULL",buildings!BQ275)</f>
        <v>NA</v>
      </c>
      <c r="BR275">
        <f>IF(buildings!BR275="","NULL",buildings!BR275)</f>
        <v>0.78700000000000003</v>
      </c>
      <c r="BS275" t="str">
        <f>IF(buildings!BS275="","NULL",buildings!BS275)</f>
        <v>NA</v>
      </c>
      <c r="BT275">
        <f>IF(buildings!BT275="","NULL",buildings!BT275)</f>
        <v>34390</v>
      </c>
      <c r="BU275" t="str">
        <f>IF(buildings!BU275="","NULL",buildings!BU275)</f>
        <v>NULL</v>
      </c>
      <c r="BV275" t="str">
        <f>IF(buildings!BV275="","NULL",buildings!BV275)</f>
        <v>NULL</v>
      </c>
      <c r="BW275" t="str">
        <f>IF(buildings!BW275="","NULL",buildings!BW275)</f>
        <v>R32EU15</v>
      </c>
      <c r="BX275" t="str">
        <f>IF(buildings!BX275="","NULL",buildings!BX275)</f>
        <v>R5.2OECD</v>
      </c>
      <c r="BY275" t="str">
        <f>IF(buildings!BY275="","NULL",buildings!BY275)</f>
        <v>R_MFH_unspecified</v>
      </c>
      <c r="BZ275" t="str">
        <f>IF(buildings!BZ275="","NULL",buildings!BZ275)</f>
        <v>M_brick</v>
      </c>
      <c r="CA275" t="str">
        <f>IF(buildings!CA275="","NULL",buildings!CA275)</f>
        <v>Standard</v>
      </c>
      <c r="CB275" t="str">
        <f>IF(buildings!CB275="","NULL",buildings!CB275)</f>
        <v>sample/average/statistics</v>
      </c>
      <c r="CC275" t="str">
        <f>IF(buildings!CC275="","NULL",buildings!CC275)</f>
        <v>RM</v>
      </c>
      <c r="CD275" t="str">
        <f>IF(buildings!CD275="","NULL",buildings!CD275)</f>
        <v>M</v>
      </c>
      <c r="CE275" t="str">
        <f>IF(buildings!CE275="","NULL",buildings!CE275)</f>
        <v>OECD_EU15</v>
      </c>
    </row>
    <row r="276" spans="1:83">
      <c r="A276">
        <f>IF(buildings!A276="","NA",buildings!A276)</f>
        <v>274</v>
      </c>
      <c r="B276" t="str">
        <f>IF(buildings!B276="","NA",buildings!B276)</f>
        <v>UK</v>
      </c>
      <c r="C276" t="str">
        <f>IF(buildings!C276="","NA",buildings!C276)</f>
        <v>NA</v>
      </c>
      <c r="D276">
        <f>IF(buildings!D276="","NA",buildings!D276)</f>
        <v>2000</v>
      </c>
      <c r="E276">
        <f>IF(buildings!E276="","NA",buildings!E276)</f>
        <v>2000</v>
      </c>
      <c r="F276">
        <f>IF(buildings!F276="","NA",buildings!F276)</f>
        <v>2</v>
      </c>
      <c r="G276" t="str">
        <f>IF(buildings!G276="","NA",buildings!G276)</f>
        <v>NA</v>
      </c>
      <c r="H276" t="str">
        <f>IF(buildings!H276="","NA",buildings!H276)</f>
        <v>NA</v>
      </c>
      <c r="I276" t="str">
        <f>IF(buildings!I276="","NA",buildings!I276)</f>
        <v>NA</v>
      </c>
      <c r="J276">
        <f>IF(buildings!J276="","NA",buildings!J276)</f>
        <v>46</v>
      </c>
      <c r="K276" t="str">
        <f>IF(buildings!K276="","NA",buildings!K276)</f>
        <v>NA</v>
      </c>
      <c r="L276" t="str">
        <f>IF(buildings!L276="","NA",buildings!L276)</f>
        <v>NA</v>
      </c>
      <c r="M276">
        <f>IF(buildings!M276="","NA",buildings!M276)</f>
        <v>524</v>
      </c>
      <c r="N276" t="str">
        <f>IF(buildings!N276="","NA",buildings!N276)</f>
        <v>NA</v>
      </c>
      <c r="O276">
        <f>IF(buildings!O276="","NA",buildings!O276)</f>
        <v>96</v>
      </c>
      <c r="P276">
        <f>IF(buildings!P276="","NA",buildings!P276)</f>
        <v>122</v>
      </c>
      <c r="Q276">
        <f>IF(buildings!Q276="","NA",buildings!Q276)</f>
        <v>160</v>
      </c>
      <c r="R276" t="str">
        <f>IF(buildings!R276="","NA",buildings!R276)</f>
        <v>NA</v>
      </c>
      <c r="S276" t="str">
        <f>IF(buildings!S276="","NA",buildings!S276)</f>
        <v>NA</v>
      </c>
      <c r="T276" t="str">
        <f>IF(buildings!T276="","NA",buildings!T276)</f>
        <v>NA</v>
      </c>
      <c r="U276" t="str">
        <f>IF(buildings!U276="","NA",buildings!U276)</f>
        <v>NA</v>
      </c>
      <c r="V276" t="str">
        <f>IF(buildings!V276="","NA",buildings!V276)</f>
        <v>NA</v>
      </c>
      <c r="W276" t="str">
        <f>IF(buildings!W276="","NA",buildings!W276)</f>
        <v>NA</v>
      </c>
      <c r="X276" t="str">
        <f>IF(buildings!X276="","NA",buildings!X276)</f>
        <v>NA</v>
      </c>
      <c r="Y276" t="str">
        <f>IF(buildings!Y276="","NA",buildings!Y276)</f>
        <v>NA</v>
      </c>
      <c r="Z276" t="str">
        <f>IF(buildings!Z276="","NA",buildings!Z276)</f>
        <v>NA</v>
      </c>
      <c r="AA276" t="str">
        <f>IF(buildings!AA276="","NA",buildings!AA276)</f>
        <v>NA</v>
      </c>
      <c r="AB276" t="str">
        <f>IF(buildings!AB276="","NA",buildings!AB276)</f>
        <v>NA</v>
      </c>
      <c r="AC276" t="str">
        <f>IF(buildings!AC276="","NA",buildings!AC276)</f>
        <v>NA</v>
      </c>
      <c r="AD276" t="str">
        <f>IF(buildings!AD276="","NA",buildings!AD276)</f>
        <v>NA</v>
      </c>
      <c r="AE276" t="str">
        <f>IF(buildings!AE276="","NA",buildings!AE276)</f>
        <v>NA</v>
      </c>
      <c r="AF276" t="str">
        <f>IF(buildings!AF276="","NA",buildings!AF276)</f>
        <v>NA</v>
      </c>
      <c r="AG276" t="str">
        <f>IF(buildings!AG276="","NA",buildings!AG276)</f>
        <v>NA</v>
      </c>
      <c r="AH276" t="str">
        <f>IF(buildings!AH276="","NA",buildings!AH276)</f>
        <v>NA</v>
      </c>
      <c r="AI276" t="str">
        <f>IF(buildings!AI276="","NA",buildings!AI276)</f>
        <v>NA</v>
      </c>
      <c r="AJ276" t="str">
        <f>IF(buildings!AJ276="","NA",buildings!AJ276)</f>
        <v>NA</v>
      </c>
      <c r="AK276">
        <f>IF(buildings!AK276="","NA",buildings!AK276)</f>
        <v>15</v>
      </c>
      <c r="AL276" t="str">
        <f>IF(buildings!AL276="","NA",buildings!AL276)</f>
        <v>Concrete block base flat</v>
      </c>
      <c r="AM276" t="str">
        <f>IF(buildings!AM276="","NA",buildings!AM276)</f>
        <v>NA</v>
      </c>
      <c r="AN276" t="str">
        <f>IF(buildings!AN276="","NA",buildings!AN276)</f>
        <v>residential</v>
      </c>
      <c r="AO276" t="str">
        <f>IF(buildings!AO276="","NA",buildings!AO276)</f>
        <v>SFH, MFH</v>
      </c>
      <c r="AP276" t="str">
        <f>IF(buildings!AP276="","NA",buildings!AP276)</f>
        <v>NULL</v>
      </c>
      <c r="AQ276" t="str">
        <f>IF(buildings!AQ276="","NA",buildings!AQ276)</f>
        <v>urban</v>
      </c>
      <c r="AR276" t="str">
        <f>IF(buildings!AR276="","NA",buildings!AR276)</f>
        <v>NA</v>
      </c>
      <c r="AS276" t="str">
        <f>IF(buildings!AS276="","NA",buildings!AS276)</f>
        <v>Tanikawa, Hiroki; Hashimoto, Seiji</v>
      </c>
      <c r="AT276">
        <f>IF(buildings!AT276="","NA",buildings!AT276)</f>
        <v>2009</v>
      </c>
      <c r="AU276" t="str">
        <f>IF(buildings!AU276="","NA",buildings!AU276)</f>
        <v>Urban stock over time: spatial material stock analysis using 4d-GIS</v>
      </c>
      <c r="AV276" t="str">
        <f>IF(buildings!AV276="","NA",buildings!AV276)</f>
        <v>Building Research &amp; Information</v>
      </c>
      <c r="AW276" t="str">
        <f>IF(buildings!AW276="","NA",buildings!AW276)</f>
        <v>Copyright Elsevier</v>
      </c>
      <c r="AX276" t="str">
        <f>IF(buildings!AX276="","NA",buildings!AX276)</f>
        <v>10.1080/09613210903169394</v>
      </c>
      <c r="AY276" t="str">
        <f>IF(buildings!AY276="","NA",buildings!AY276)</f>
        <v>https://doi.org/10.1080/09613210903169394</v>
      </c>
      <c r="AZ276" t="str">
        <f>IF(buildings!AZ276="","NULL",buildings!AZ276)</f>
        <v>NULL</v>
      </c>
      <c r="BA276" t="str">
        <f>IF(buildings!BA276="","NULL",buildings!BA276)</f>
        <v>NULL</v>
      </c>
      <c r="BB276" t="str">
        <f>IF(buildings!BB276="","NULL",buildings!BB276)</f>
        <v>NULL</v>
      </c>
      <c r="BC276" t="str">
        <f>IF(buildings!BC276="","NULL",buildings!BC276)</f>
        <v>Table 1. Construction material intensity of urban structures in UK and Japan.</v>
      </c>
      <c r="BD276" t="str">
        <f>IF(buildings!BD276="","NULL",buildings!BD276)</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v>
      </c>
      <c r="BE276" t="str">
        <f>IF(buildings!BE276="","NULL",buildings!BE276)</f>
        <v>Heeren and Fishman</v>
      </c>
      <c r="BF276" t="str">
        <f>IF(buildings!BF276="","NULL",buildings!BF276)</f>
        <v>Europe</v>
      </c>
      <c r="BG276" t="str">
        <f>IF(buildings!BG276="","NULL",buildings!BG276)</f>
        <v>Cfb</v>
      </c>
      <c r="BH276">
        <f>IF(buildings!BH276="","NULL",buildings!BH276)</f>
        <v>6160</v>
      </c>
      <c r="BI276" t="str">
        <f>IF(buildings!BI276="","NULL",buildings!BI276)</f>
        <v>NA</v>
      </c>
      <c r="BJ276">
        <f>IF(buildings!BJ276="","NULL",buildings!BJ276)</f>
        <v>2950.1075000000001</v>
      </c>
      <c r="BK276" t="str">
        <f>IF(buildings!BK276="","NULL",buildings!BK276)</f>
        <v>NA</v>
      </c>
      <c r="BL276">
        <f>IF(buildings!BL276="","NULL",buildings!BL276)</f>
        <v>64.962502499999999</v>
      </c>
      <c r="BM276">
        <f>IF(buildings!BM276="","NULL",buildings!BM276)</f>
        <v>241930</v>
      </c>
      <c r="BN276" t="str">
        <f>IF(buildings!BN276="","NULL",buildings!BN276)</f>
        <v>NA</v>
      </c>
      <c r="BO276" t="str">
        <f>IF(buildings!BO276="","NULL",buildings!BO276)</f>
        <v>NA</v>
      </c>
      <c r="BP276">
        <f>IF(buildings!BP276="","NULL",buildings!BP276)</f>
        <v>59145</v>
      </c>
      <c r="BQ276" t="str">
        <f>IF(buildings!BQ276="","NULL",buildings!BQ276)</f>
        <v>NA</v>
      </c>
      <c r="BR276">
        <f>IF(buildings!BR276="","NULL",buildings!BR276)</f>
        <v>0.78700000000000003</v>
      </c>
      <c r="BS276" t="str">
        <f>IF(buildings!BS276="","NULL",buildings!BS276)</f>
        <v>NA</v>
      </c>
      <c r="BT276">
        <f>IF(buildings!BT276="","NULL",buildings!BT276)</f>
        <v>34390</v>
      </c>
      <c r="BU276" t="str">
        <f>IF(buildings!BU276="","NULL",buildings!BU276)</f>
        <v>NULL</v>
      </c>
      <c r="BV276" t="str">
        <f>IF(buildings!BV276="","NULL",buildings!BV276)</f>
        <v>NULL</v>
      </c>
      <c r="BW276" t="str">
        <f>IF(buildings!BW276="","NULL",buildings!BW276)</f>
        <v>R32EU15</v>
      </c>
      <c r="BX276" t="str">
        <f>IF(buildings!BX276="","NULL",buildings!BX276)</f>
        <v>R5.2OECD</v>
      </c>
      <c r="BY276" t="str">
        <f>IF(buildings!BY276="","NULL",buildings!BY276)</f>
        <v>R_MFH_unspecified</v>
      </c>
      <c r="BZ276" t="str">
        <f>IF(buildings!BZ276="","NULL",buildings!BZ276)</f>
        <v>M_brick</v>
      </c>
      <c r="CA276" t="str">
        <f>IF(buildings!CA276="","NULL",buildings!CA276)</f>
        <v>Standard</v>
      </c>
      <c r="CB276" t="str">
        <f>IF(buildings!CB276="","NULL",buildings!CB276)</f>
        <v>sample/average/statistics</v>
      </c>
      <c r="CC276" t="str">
        <f>IF(buildings!CC276="","NULL",buildings!CC276)</f>
        <v>RM</v>
      </c>
      <c r="CD276" t="str">
        <f>IF(buildings!CD276="","NULL",buildings!CD276)</f>
        <v>M</v>
      </c>
      <c r="CE276" t="str">
        <f>IF(buildings!CE276="","NULL",buildings!CE276)</f>
        <v>OECD_EU15</v>
      </c>
    </row>
    <row r="277" spans="1:83">
      <c r="A277">
        <f>IF(buildings!A277="","NA",buildings!A277)</f>
        <v>275</v>
      </c>
      <c r="B277" t="str">
        <f>IF(buildings!B277="","NA",buildings!B277)</f>
        <v>UK</v>
      </c>
      <c r="C277" t="str">
        <f>IF(buildings!C277="","NA",buildings!C277)</f>
        <v>NA</v>
      </c>
      <c r="D277">
        <f>IF(buildings!D277="","NA",buildings!D277)</f>
        <v>2000</v>
      </c>
      <c r="E277">
        <f>IF(buildings!E277="","NA",buildings!E277)</f>
        <v>2000</v>
      </c>
      <c r="F277">
        <f>IF(buildings!F277="","NA",buildings!F277)</f>
        <v>22</v>
      </c>
      <c r="G277" t="str">
        <f>IF(buildings!G277="","NA",buildings!G277)</f>
        <v>NA</v>
      </c>
      <c r="H277" t="str">
        <f>IF(buildings!H277="","NA",buildings!H277)</f>
        <v>NA</v>
      </c>
      <c r="I277" t="str">
        <f>IF(buildings!I277="","NA",buildings!I277)</f>
        <v>NA</v>
      </c>
      <c r="J277">
        <f>IF(buildings!J277="","NA",buildings!J277)</f>
        <v>16</v>
      </c>
      <c r="K277" t="str">
        <f>IF(buildings!K277="","NA",buildings!K277)</f>
        <v>NA</v>
      </c>
      <c r="L277" t="str">
        <f>IF(buildings!L277="","NA",buildings!L277)</f>
        <v>NA</v>
      </c>
      <c r="M277">
        <f>IF(buildings!M277="","NA",buildings!M277)</f>
        <v>397</v>
      </c>
      <c r="N277" t="str">
        <f>IF(buildings!N277="","NA",buildings!N277)</f>
        <v>NA</v>
      </c>
      <c r="O277">
        <f>IF(buildings!O277="","NA",buildings!O277)</f>
        <v>38</v>
      </c>
      <c r="P277">
        <f>IF(buildings!P277="","NA",buildings!P277)</f>
        <v>61</v>
      </c>
      <c r="Q277">
        <f>IF(buildings!Q277="","NA",buildings!Q277)</f>
        <v>116</v>
      </c>
      <c r="R277" t="str">
        <f>IF(buildings!R277="","NA",buildings!R277)</f>
        <v>NA</v>
      </c>
      <c r="S277" t="str">
        <f>IF(buildings!S277="","NA",buildings!S277)</f>
        <v>NA</v>
      </c>
      <c r="T277" t="str">
        <f>IF(buildings!T277="","NA",buildings!T277)</f>
        <v>NA</v>
      </c>
      <c r="U277" t="str">
        <f>IF(buildings!U277="","NA",buildings!U277)</f>
        <v>NA</v>
      </c>
      <c r="V277" t="str">
        <f>IF(buildings!V277="","NA",buildings!V277)</f>
        <v>NA</v>
      </c>
      <c r="W277" t="str">
        <f>IF(buildings!W277="","NA",buildings!W277)</f>
        <v>NA</v>
      </c>
      <c r="X277" t="str">
        <f>IF(buildings!X277="","NA",buildings!X277)</f>
        <v>NA</v>
      </c>
      <c r="Y277" t="str">
        <f>IF(buildings!Y277="","NA",buildings!Y277)</f>
        <v>NA</v>
      </c>
      <c r="Z277" t="str">
        <f>IF(buildings!Z277="","NA",buildings!Z277)</f>
        <v>NA</v>
      </c>
      <c r="AA277" t="str">
        <f>IF(buildings!AA277="","NA",buildings!AA277)</f>
        <v>NA</v>
      </c>
      <c r="AB277" t="str">
        <f>IF(buildings!AB277="","NA",buildings!AB277)</f>
        <v>NA</v>
      </c>
      <c r="AC277" t="str">
        <f>IF(buildings!AC277="","NA",buildings!AC277)</f>
        <v>NA</v>
      </c>
      <c r="AD277" t="str">
        <f>IF(buildings!AD277="","NA",buildings!AD277)</f>
        <v>NA</v>
      </c>
      <c r="AE277" t="str">
        <f>IF(buildings!AE277="","NA",buildings!AE277)</f>
        <v>NA</v>
      </c>
      <c r="AF277" t="str">
        <f>IF(buildings!AF277="","NA",buildings!AF277)</f>
        <v>NA</v>
      </c>
      <c r="AG277" t="str">
        <f>IF(buildings!AG277="","NA",buildings!AG277)</f>
        <v>NA</v>
      </c>
      <c r="AH277" t="str">
        <f>IF(buildings!AH277="","NA",buildings!AH277)</f>
        <v>NA</v>
      </c>
      <c r="AI277" t="str">
        <f>IF(buildings!AI277="","NA",buildings!AI277)</f>
        <v>NA</v>
      </c>
      <c r="AJ277" t="str">
        <f>IF(buildings!AJ277="","NA",buildings!AJ277)</f>
        <v>NA</v>
      </c>
      <c r="AK277">
        <f>IF(buildings!AK277="","NA",buildings!AK277)</f>
        <v>84</v>
      </c>
      <c r="AL277" t="str">
        <f>IF(buildings!AL277="","NA",buildings!AL277)</f>
        <v>RC building</v>
      </c>
      <c r="AM277" t="str">
        <f>IF(buildings!AM277="","NA",buildings!AM277)</f>
        <v>NA</v>
      </c>
      <c r="AN277" t="str">
        <f>IF(buildings!AN277="","NA",buildings!AN277)</f>
        <v>residential, commercial, industrial, public</v>
      </c>
      <c r="AO277" t="str">
        <f>IF(buildings!AO277="","NA",buildings!AO277)</f>
        <v>MFH</v>
      </c>
      <c r="AP277" t="str">
        <f>IF(buildings!AP277="","NA",buildings!AP277)</f>
        <v>NULL</v>
      </c>
      <c r="AQ277" t="str">
        <f>IF(buildings!AQ277="","NA",buildings!AQ277)</f>
        <v>urban</v>
      </c>
      <c r="AR277" t="str">
        <f>IF(buildings!AR277="","NA",buildings!AR277)</f>
        <v>NA</v>
      </c>
      <c r="AS277" t="str">
        <f>IF(buildings!AS277="","NA",buildings!AS277)</f>
        <v>Tanikawa, Hiroki; Hashimoto, Seiji</v>
      </c>
      <c r="AT277">
        <f>IF(buildings!AT277="","NA",buildings!AT277)</f>
        <v>2009</v>
      </c>
      <c r="AU277" t="str">
        <f>IF(buildings!AU277="","NA",buildings!AU277)</f>
        <v>Urban stock over time: spatial material stock analysis using 4d-GIS</v>
      </c>
      <c r="AV277" t="str">
        <f>IF(buildings!AV277="","NA",buildings!AV277)</f>
        <v>Building Research &amp; Information</v>
      </c>
      <c r="AW277" t="str">
        <f>IF(buildings!AW277="","NA",buildings!AW277)</f>
        <v>Copyright Elsevier</v>
      </c>
      <c r="AX277" t="str">
        <f>IF(buildings!AX277="","NA",buildings!AX277)</f>
        <v>10.1080/09613210903169394</v>
      </c>
      <c r="AY277" t="str">
        <f>IF(buildings!AY277="","NA",buildings!AY277)</f>
        <v>https://doi.org/10.1080/09613210903169394</v>
      </c>
      <c r="AZ277" t="str">
        <f>IF(buildings!AZ277="","NULL",buildings!AZ277)</f>
        <v>NULL</v>
      </c>
      <c r="BA277" t="str">
        <f>IF(buildings!BA277="","NULL",buildings!BA277)</f>
        <v>NULL</v>
      </c>
      <c r="BB277" t="str">
        <f>IF(buildings!BB277="","NULL",buildings!BB277)</f>
        <v>No additional data on others/only estimates</v>
      </c>
      <c r="BC277" t="str">
        <f>IF(buildings!BC277="","NULL",buildings!BC277)</f>
        <v>Table 1. Construction material intensity of urban structures in UK and Japan.</v>
      </c>
      <c r="BD277" t="str">
        <f>IF(buildings!BD277="","NULL",buildings!BD277)</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v>
      </c>
      <c r="BE277" t="str">
        <f>IF(buildings!BE277="","NULL",buildings!BE277)</f>
        <v>Heeren and Fishman</v>
      </c>
      <c r="BF277" t="str">
        <f>IF(buildings!BF277="","NULL",buildings!BF277)</f>
        <v>Europe</v>
      </c>
      <c r="BG277" t="str">
        <f>IF(buildings!BG277="","NULL",buildings!BG277)</f>
        <v>Cfb</v>
      </c>
      <c r="BH277">
        <f>IF(buildings!BH277="","NULL",buildings!BH277)</f>
        <v>6160</v>
      </c>
      <c r="BI277" t="str">
        <f>IF(buildings!BI277="","NULL",buildings!BI277)</f>
        <v>NA</v>
      </c>
      <c r="BJ277">
        <f>IF(buildings!BJ277="","NULL",buildings!BJ277)</f>
        <v>2950.1075000000001</v>
      </c>
      <c r="BK277" t="str">
        <f>IF(buildings!BK277="","NULL",buildings!BK277)</f>
        <v>NA</v>
      </c>
      <c r="BL277">
        <f>IF(buildings!BL277="","NULL",buildings!BL277)</f>
        <v>64.962502499999999</v>
      </c>
      <c r="BM277">
        <f>IF(buildings!BM277="","NULL",buildings!BM277)</f>
        <v>241930</v>
      </c>
      <c r="BN277" t="str">
        <f>IF(buildings!BN277="","NULL",buildings!BN277)</f>
        <v>NA</v>
      </c>
      <c r="BO277" t="str">
        <f>IF(buildings!BO277="","NULL",buildings!BO277)</f>
        <v>NA</v>
      </c>
      <c r="BP277">
        <f>IF(buildings!BP277="","NULL",buildings!BP277)</f>
        <v>59145</v>
      </c>
      <c r="BQ277" t="str">
        <f>IF(buildings!BQ277="","NULL",buildings!BQ277)</f>
        <v>NA</v>
      </c>
      <c r="BR277">
        <f>IF(buildings!BR277="","NULL",buildings!BR277)</f>
        <v>0.78700000000000003</v>
      </c>
      <c r="BS277" t="str">
        <f>IF(buildings!BS277="","NULL",buildings!BS277)</f>
        <v>NA</v>
      </c>
      <c r="BT277">
        <f>IF(buildings!BT277="","NULL",buildings!BT277)</f>
        <v>34390</v>
      </c>
      <c r="BU277" t="str">
        <f>IF(buildings!BU277="","NULL",buildings!BU277)</f>
        <v>NULL</v>
      </c>
      <c r="BV277" t="str">
        <f>IF(buildings!BV277="","NULL",buildings!BV277)</f>
        <v>NULL</v>
      </c>
      <c r="BW277" t="str">
        <f>IF(buildings!BW277="","NULL",buildings!BW277)</f>
        <v>R32EU15</v>
      </c>
      <c r="BX277" t="str">
        <f>IF(buildings!BX277="","NULL",buildings!BX277)</f>
        <v>R5.2OECD</v>
      </c>
      <c r="BY277" t="str">
        <f>IF(buildings!BY277="","NULL",buildings!BY277)</f>
        <v>R_MFH_unspecified</v>
      </c>
      <c r="BZ277" t="str">
        <f>IF(buildings!BZ277="","NULL",buildings!BZ277)</f>
        <v>RC_unspecified</v>
      </c>
      <c r="CA277" t="str">
        <f>IF(buildings!CA277="","NULL",buildings!CA277)</f>
        <v>Standard</v>
      </c>
      <c r="CB277" t="str">
        <f>IF(buildings!CB277="","NULL",buildings!CB277)</f>
        <v>sample/average/statistics</v>
      </c>
      <c r="CC277" t="str">
        <f>IF(buildings!CC277="","NULL",buildings!CC277)</f>
        <v>RM</v>
      </c>
      <c r="CD277" t="str">
        <f>IF(buildings!CD277="","NULL",buildings!CD277)</f>
        <v>C</v>
      </c>
      <c r="CE277" t="str">
        <f>IF(buildings!CE277="","NULL",buildings!CE277)</f>
        <v>OECD_EU15</v>
      </c>
    </row>
    <row r="278" spans="1:83">
      <c r="A278">
        <f>IF(buildings!A278="","NA",buildings!A278)</f>
        <v>276</v>
      </c>
      <c r="B278" t="str">
        <f>IF(buildings!B278="","NA",buildings!B278)</f>
        <v>UK</v>
      </c>
      <c r="C278" t="str">
        <f>IF(buildings!C278="","NA",buildings!C278)</f>
        <v>NA</v>
      </c>
      <c r="D278">
        <f>IF(buildings!D278="","NA",buildings!D278)</f>
        <v>2000</v>
      </c>
      <c r="E278">
        <f>IF(buildings!E278="","NA",buildings!E278)</f>
        <v>2000</v>
      </c>
      <c r="F278">
        <f>IF(buildings!F278="","NA",buildings!F278)</f>
        <v>3</v>
      </c>
      <c r="G278" t="str">
        <f>IF(buildings!G278="","NA",buildings!G278)</f>
        <v>NA</v>
      </c>
      <c r="H278" t="str">
        <f>IF(buildings!H278="","NA",buildings!H278)</f>
        <v>NA</v>
      </c>
      <c r="I278" t="str">
        <f>IF(buildings!I278="","NA",buildings!I278)</f>
        <v>NA</v>
      </c>
      <c r="J278">
        <f>IF(buildings!J278="","NA",buildings!J278)</f>
        <v>35</v>
      </c>
      <c r="K278" t="str">
        <f>IF(buildings!K278="","NA",buildings!K278)</f>
        <v>NA</v>
      </c>
      <c r="L278" t="str">
        <f>IF(buildings!L278="","NA",buildings!L278)</f>
        <v>NA</v>
      </c>
      <c r="M278">
        <f>IF(buildings!M278="","NA",buildings!M278)</f>
        <v>219</v>
      </c>
      <c r="N278" t="str">
        <f>IF(buildings!N278="","NA",buildings!N278)</f>
        <v>NA</v>
      </c>
      <c r="O278">
        <f>IF(buildings!O278="","NA",buildings!O278)</f>
        <v>192</v>
      </c>
      <c r="P278">
        <f>IF(buildings!P278="","NA",buildings!P278)</f>
        <v>424</v>
      </c>
      <c r="Q278">
        <f>IF(buildings!Q278="","NA",buildings!Q278)</f>
        <v>165</v>
      </c>
      <c r="R278" t="str">
        <f>IF(buildings!R278="","NA",buildings!R278)</f>
        <v>NA</v>
      </c>
      <c r="S278" t="str">
        <f>IF(buildings!S278="","NA",buildings!S278)</f>
        <v>NA</v>
      </c>
      <c r="T278" t="str">
        <f>IF(buildings!T278="","NA",buildings!T278)</f>
        <v>NA</v>
      </c>
      <c r="U278" t="str">
        <f>IF(buildings!U278="","NA",buildings!U278)</f>
        <v>NA</v>
      </c>
      <c r="V278" t="str">
        <f>IF(buildings!V278="","NA",buildings!V278)</f>
        <v>NA</v>
      </c>
      <c r="W278" t="str">
        <f>IF(buildings!W278="","NA",buildings!W278)</f>
        <v>NA</v>
      </c>
      <c r="X278" t="str">
        <f>IF(buildings!X278="","NA",buildings!X278)</f>
        <v>NA</v>
      </c>
      <c r="Y278" t="str">
        <f>IF(buildings!Y278="","NA",buildings!Y278)</f>
        <v>NA</v>
      </c>
      <c r="Z278" t="str">
        <f>IF(buildings!Z278="","NA",buildings!Z278)</f>
        <v>NA</v>
      </c>
      <c r="AA278" t="str">
        <f>IF(buildings!AA278="","NA",buildings!AA278)</f>
        <v>NA</v>
      </c>
      <c r="AB278" t="str">
        <f>IF(buildings!AB278="","NA",buildings!AB278)</f>
        <v>NA</v>
      </c>
      <c r="AC278" t="str">
        <f>IF(buildings!AC278="","NA",buildings!AC278)</f>
        <v>NA</v>
      </c>
      <c r="AD278" t="str">
        <f>IF(buildings!AD278="","NA",buildings!AD278)</f>
        <v>NA</v>
      </c>
      <c r="AE278" t="str">
        <f>IF(buildings!AE278="","NA",buildings!AE278)</f>
        <v>NA</v>
      </c>
      <c r="AF278" t="str">
        <f>IF(buildings!AF278="","NA",buildings!AF278)</f>
        <v>NA</v>
      </c>
      <c r="AG278" t="str">
        <f>IF(buildings!AG278="","NA",buildings!AG278)</f>
        <v>NA</v>
      </c>
      <c r="AH278" t="str">
        <f>IF(buildings!AH278="","NA",buildings!AH278)</f>
        <v>NA</v>
      </c>
      <c r="AI278" t="str">
        <f>IF(buildings!AI278="","NA",buildings!AI278)</f>
        <v>NA</v>
      </c>
      <c r="AJ278" t="str">
        <f>IF(buildings!AJ278="","NA",buildings!AJ278)</f>
        <v>NA</v>
      </c>
      <c r="AK278">
        <f>IF(buildings!AK278="","NA",buildings!AK278)</f>
        <v>22</v>
      </c>
      <c r="AL278" t="str">
        <f>IF(buildings!AL278="","NA",buildings!AL278)</f>
        <v>Brick-Based factory</v>
      </c>
      <c r="AM278" t="str">
        <f>IF(buildings!AM278="","NA",buildings!AM278)</f>
        <v>NA</v>
      </c>
      <c r="AN278" t="str">
        <f>IF(buildings!AN278="","NA",buildings!AN278)</f>
        <v>industrial</v>
      </c>
      <c r="AO278" t="str">
        <f>IF(buildings!AO278="","NA",buildings!AO278)</f>
        <v>NA</v>
      </c>
      <c r="AP278" t="str">
        <f>IF(buildings!AP278="","NA",buildings!AP278)</f>
        <v>NULL</v>
      </c>
      <c r="AQ278" t="str">
        <f>IF(buildings!AQ278="","NA",buildings!AQ278)</f>
        <v>urban</v>
      </c>
      <c r="AR278" t="str">
        <f>IF(buildings!AR278="","NA",buildings!AR278)</f>
        <v>NA</v>
      </c>
      <c r="AS278" t="str">
        <f>IF(buildings!AS278="","NA",buildings!AS278)</f>
        <v>Tanikawa, Hiroki; Hashimoto, Seiji</v>
      </c>
      <c r="AT278">
        <f>IF(buildings!AT278="","NA",buildings!AT278)</f>
        <v>2009</v>
      </c>
      <c r="AU278" t="str">
        <f>IF(buildings!AU278="","NA",buildings!AU278)</f>
        <v>Urban stock over time: spatial material stock analysis using 4d-GIS</v>
      </c>
      <c r="AV278" t="str">
        <f>IF(buildings!AV278="","NA",buildings!AV278)</f>
        <v>Building Research &amp; Information</v>
      </c>
      <c r="AW278" t="str">
        <f>IF(buildings!AW278="","NA",buildings!AW278)</f>
        <v>Copyright Elsevier</v>
      </c>
      <c r="AX278" t="str">
        <f>IF(buildings!AX278="","NA",buildings!AX278)</f>
        <v>10.1080/09613210903169394</v>
      </c>
      <c r="AY278" t="str">
        <f>IF(buildings!AY278="","NA",buildings!AY278)</f>
        <v>https://doi.org/10.1080/09613210903169394</v>
      </c>
      <c r="AZ278" t="str">
        <f>IF(buildings!AZ278="","NULL",buildings!AZ278)</f>
        <v>NULL</v>
      </c>
      <c r="BA278" t="str">
        <f>IF(buildings!BA278="","NULL",buildings!BA278)</f>
        <v>NULL</v>
      </c>
      <c r="BB278" t="str">
        <f>IF(buildings!BB278="","NULL",buildings!BB278)</f>
        <v>NULL</v>
      </c>
      <c r="BC278" t="str">
        <f>IF(buildings!BC278="","NULL",buildings!BC278)</f>
        <v>Table 1. Construction material intensity of urban structures in UK and Japan.</v>
      </c>
      <c r="BD278" t="str">
        <f>IF(buildings!BD278="","NULL",buildings!BD278)</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2000, Data: https://www.rug.nl/ggdc/historicaldevelopment/maddison/releases/maddison-project-database-2018. GDP: Data: https://esa.un.org/unpd/wup/Download, Urbanization_rate_2018.xls. Human Development Index: Not collected.</v>
      </c>
      <c r="BE278" t="str">
        <f>IF(buildings!BE278="","NULL",buildings!BE278)</f>
        <v>Heeren and Fishman</v>
      </c>
      <c r="BF278" t="str">
        <f>IF(buildings!BF278="","NULL",buildings!BF278)</f>
        <v>Europe</v>
      </c>
      <c r="BG278" t="str">
        <f>IF(buildings!BG278="","NULL",buildings!BG278)</f>
        <v>Cfb</v>
      </c>
      <c r="BH278">
        <f>IF(buildings!BH278="","NULL",buildings!BH278)</f>
        <v>6160</v>
      </c>
      <c r="BI278" t="str">
        <f>IF(buildings!BI278="","NULL",buildings!BI278)</f>
        <v>NA</v>
      </c>
      <c r="BJ278">
        <f>IF(buildings!BJ278="","NULL",buildings!BJ278)</f>
        <v>2950.1075000000001</v>
      </c>
      <c r="BK278" t="str">
        <f>IF(buildings!BK278="","NULL",buildings!BK278)</f>
        <v>NA</v>
      </c>
      <c r="BL278">
        <f>IF(buildings!BL278="","NULL",buildings!BL278)</f>
        <v>64.962502499999999</v>
      </c>
      <c r="BM278">
        <f>IF(buildings!BM278="","NULL",buildings!BM278)</f>
        <v>241930</v>
      </c>
      <c r="BN278" t="str">
        <f>IF(buildings!BN278="","NULL",buildings!BN278)</f>
        <v>NA</v>
      </c>
      <c r="BO278" t="str">
        <f>IF(buildings!BO278="","NULL",buildings!BO278)</f>
        <v>NA</v>
      </c>
      <c r="BP278">
        <f>IF(buildings!BP278="","NULL",buildings!BP278)</f>
        <v>59145</v>
      </c>
      <c r="BQ278" t="str">
        <f>IF(buildings!BQ278="","NULL",buildings!BQ278)</f>
        <v>NA</v>
      </c>
      <c r="BR278">
        <f>IF(buildings!BR278="","NULL",buildings!BR278)</f>
        <v>0.78700000000000003</v>
      </c>
      <c r="BS278" t="str">
        <f>IF(buildings!BS278="","NULL",buildings!BS278)</f>
        <v>NA</v>
      </c>
      <c r="BT278">
        <f>IF(buildings!BT278="","NULL",buildings!BT278)</f>
        <v>34390</v>
      </c>
      <c r="BU278" t="str">
        <f>IF(buildings!BU278="","NULL",buildings!BU278)</f>
        <v>NULL</v>
      </c>
      <c r="BV278" t="str">
        <f>IF(buildings!BV278="","NULL",buildings!BV278)</f>
        <v>NULL</v>
      </c>
      <c r="BW278" t="str">
        <f>IF(buildings!BW278="","NULL",buildings!BW278)</f>
        <v>R32EU15</v>
      </c>
      <c r="BX278" t="str">
        <f>IF(buildings!BX278="","NULL",buildings!BX278)</f>
        <v>R5.2OECD</v>
      </c>
      <c r="BY278" t="str">
        <f>IF(buildings!BY278="","NULL",buildings!BY278)</f>
        <v>NR_factory</v>
      </c>
      <c r="BZ278" t="str">
        <f>IF(buildings!BZ278="","NULL",buildings!BZ278)</f>
        <v>M_brick</v>
      </c>
      <c r="CA278" t="str">
        <f>IF(buildings!CA278="","NULL",buildings!CA278)</f>
        <v>Standard</v>
      </c>
      <c r="CB278" t="str">
        <f>IF(buildings!CB278="","NULL",buildings!CB278)</f>
        <v>sample/average/statistics</v>
      </c>
      <c r="CC278" t="str">
        <f>IF(buildings!CC278="","NULL",buildings!CC278)</f>
        <v>NR</v>
      </c>
      <c r="CD278" t="str">
        <f>IF(buildings!CD278="","NULL",buildings!CD278)</f>
        <v>M</v>
      </c>
      <c r="CE278" t="str">
        <f>IF(buildings!CE278="","NULL",buildings!CE278)</f>
        <v>OECD_EU15</v>
      </c>
    </row>
    <row r="279" spans="1:83">
      <c r="A279">
        <f>IF(buildings!A279="","NA",buildings!A279)</f>
        <v>277</v>
      </c>
      <c r="B279" t="str">
        <f>IF(buildings!B279="","NA",buildings!B279)</f>
        <v>USA</v>
      </c>
      <c r="C279" t="str">
        <f>IF(buildings!C279="","NA",buildings!C279)</f>
        <v>Philadelphia</v>
      </c>
      <c r="D279">
        <f>IF(buildings!D279="","NA",buildings!D279)</f>
        <v>2004</v>
      </c>
      <c r="E279">
        <f>IF(buildings!E279="","NA",buildings!E279)</f>
        <v>2012</v>
      </c>
      <c r="F279" t="str">
        <f>IF(buildings!F279="","NA",buildings!F279)</f>
        <v>NA</v>
      </c>
      <c r="G279" t="str">
        <f>IF(buildings!G279="","NA",buildings!G279)</f>
        <v>NA</v>
      </c>
      <c r="H279" t="str">
        <f>IF(buildings!H279="","NA",buildings!H279)</f>
        <v>NA</v>
      </c>
      <c r="I279">
        <f>IF(buildings!I279="","NA",buildings!I279)</f>
        <v>187.12</v>
      </c>
      <c r="J279">
        <f>IF(buildings!J279="","NA",buildings!J279)</f>
        <v>48.1</v>
      </c>
      <c r="K279" t="str">
        <f>IF(buildings!K279="","NA",buildings!K279)</f>
        <v>NA</v>
      </c>
      <c r="L279" t="str">
        <f>IF(buildings!L279="","NA",buildings!L279)</f>
        <v>NA</v>
      </c>
      <c r="M279">
        <f>IF(buildings!M279="","NA",buildings!M279)</f>
        <v>236.34</v>
      </c>
      <c r="N279" t="str">
        <f>IF(buildings!N279="","NA",buildings!N279)</f>
        <v>NA</v>
      </c>
      <c r="O279">
        <f>IF(buildings!O279="","NA",buildings!O279)</f>
        <v>30.8</v>
      </c>
      <c r="P279">
        <f>IF(buildings!P279="","NA",buildings!P279)</f>
        <v>14.6</v>
      </c>
      <c r="Q279">
        <f>IF(buildings!Q279="","NA",buildings!Q279)</f>
        <v>2.19</v>
      </c>
      <c r="R279" t="str">
        <f>IF(buildings!R279="","NA",buildings!R279)</f>
        <v>NA</v>
      </c>
      <c r="S279" t="str">
        <f>IF(buildings!S279="","NA",buildings!S279)</f>
        <v>NA</v>
      </c>
      <c r="T279" t="str">
        <f>IF(buildings!T279="","NA",buildings!T279)</f>
        <v>NA</v>
      </c>
      <c r="U279">
        <f>IF(buildings!U279="","NA",buildings!U279)</f>
        <v>7.04</v>
      </c>
      <c r="V279" t="str">
        <f>IF(buildings!V279="","NA",buildings!V279)</f>
        <v>NA</v>
      </c>
      <c r="W279">
        <f>IF(buildings!W279="","NA",buildings!W279)</f>
        <v>1.96</v>
      </c>
      <c r="X279" t="str">
        <f>IF(buildings!X279="","NA",buildings!X279)</f>
        <v>NA</v>
      </c>
      <c r="Y279" t="str">
        <f>IF(buildings!Y279="","NA",buildings!Y279)</f>
        <v>NA</v>
      </c>
      <c r="Z279">
        <f>IF(buildings!Z279="","NA",buildings!Z279)</f>
        <v>51</v>
      </c>
      <c r="AA279" t="str">
        <f>IF(buildings!AA279="","NA",buildings!AA279)</f>
        <v>NA</v>
      </c>
      <c r="AB279" t="str">
        <f>IF(buildings!AB279="","NA",buildings!AB279)</f>
        <v>NA</v>
      </c>
      <c r="AC279" t="str">
        <f>IF(buildings!AC279="","NA",buildings!AC279)</f>
        <v>NA</v>
      </c>
      <c r="AD279" t="str">
        <f>IF(buildings!AD279="","NA",buildings!AD279)</f>
        <v>NA</v>
      </c>
      <c r="AE279" t="str">
        <f>IF(buildings!AE279="","NA",buildings!AE279)</f>
        <v>NA</v>
      </c>
      <c r="AF279" t="str">
        <f>IF(buildings!AF279="","NA",buildings!AF279)</f>
        <v>NA</v>
      </c>
      <c r="AG279" t="str">
        <f>IF(buildings!AG279="","NA",buildings!AG279)</f>
        <v>NA</v>
      </c>
      <c r="AH279" t="str">
        <f>IF(buildings!AH279="","NA",buildings!AH279)</f>
        <v>NA</v>
      </c>
      <c r="AI279" t="str">
        <f>IF(buildings!AI279="","NA",buildings!AI279)</f>
        <v>NA</v>
      </c>
      <c r="AJ279" t="str">
        <f>IF(buildings!AJ279="","NA",buildings!AJ279)</f>
        <v>NA</v>
      </c>
      <c r="AK279">
        <f>IF(buildings!AK279="","NA",buildings!AK279)</f>
        <v>29.92</v>
      </c>
      <c r="AL279">
        <f>IF(buildings!AL279="","NA",buildings!AL279)</f>
        <v>0.35</v>
      </c>
      <c r="AM279" t="str">
        <f>IF(buildings!AM279="","NA",buildings!AM279)</f>
        <v>NA</v>
      </c>
      <c r="AN279" t="str">
        <f>IF(buildings!AN279="","NA",buildings!AN279)</f>
        <v>residential</v>
      </c>
      <c r="AO279" t="str">
        <f>IF(buildings!AO279="","NA",buildings!AO279)</f>
        <v>NA</v>
      </c>
      <c r="AP279" t="str">
        <f>IF(buildings!AP279="","NA",buildings!AP279)</f>
        <v>NULL</v>
      </c>
      <c r="AQ279" t="str">
        <f>IF(buildings!AQ279="","NA",buildings!AQ279)</f>
        <v>urban</v>
      </c>
      <c r="AR279" t="str">
        <f>IF(buildings!AR279="","NA",buildings!AR279)</f>
        <v>gross</v>
      </c>
      <c r="AS279" t="str">
        <f>IF(buildings!AS279="","NA",buildings!AS279)</f>
        <v>Marcellus-Zamora, Kimberlee A.; Gallagher, Patricia M.; Spatari, Sabrina; Tanikawa, Hiroki</v>
      </c>
      <c r="AT279">
        <f>IF(buildings!AT279="","NA",buildings!AT279)</f>
        <v>2016</v>
      </c>
      <c r="AU279" t="str">
        <f>IF(buildings!AU279="","NA",buildings!AU279)</f>
        <v>Estimating Materials Stocked by Land-Use Type in Historic Urban Buildings Using Spatio-Temporal Analytical Tools</v>
      </c>
      <c r="AV279" t="str">
        <f>IF(buildings!AV279="","NA",buildings!AV279)</f>
        <v>Journal of Industrial Ecology</v>
      </c>
      <c r="AW279" t="str">
        <f>IF(buildings!AW279="","NA",buildings!AW279)</f>
        <v>Copyright Elsevier</v>
      </c>
      <c r="AX279" t="str">
        <f>IF(buildings!AX279="","NA",buildings!AX279)</f>
        <v>10.1111/jiec.12327</v>
      </c>
      <c r="AY279" t="str">
        <f>IF(buildings!AY279="","NA",buildings!AY279)</f>
        <v>https://doi.org/10.1111/jiec.12327</v>
      </c>
      <c r="AZ279" t="str">
        <f>IF(buildings!AZ279="","NULL",buildings!AZ279)</f>
        <v>for use_type or construction_type: 'this study assumes that buildings were built with structural steel and metal deck with concrete poured in slabs on deck and grade'</v>
      </c>
      <c r="BA279" t="str">
        <f>IF(buildings!BA279="","NULL",buildings!BA279)</f>
        <v xml:space="preserve">Material Intensity(%)*Weight (kg/m2). </v>
      </c>
      <c r="BB279" t="str">
        <f>IF(buildings!BB279="","NULL",buildings!BB279)</f>
        <v>Considered "metal" and "non-composite deck" as "other metal", "stucco" as "mortar/plaster", "brick/stone/stucco"as "brick".</v>
      </c>
      <c r="BC279" t="str">
        <f>IF(buildings!BC279="","NULL",buildings!BC279)</f>
        <v>SI. Table S5. Residential Land Use Material Intensity Profile.</v>
      </c>
      <c r="BD279" t="str">
        <f>IF(buildings!BD279="","NULL",buildings!BD279)</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279" t="str">
        <f>IF(buildings!BE279="","NULL",buildings!BE279)</f>
        <v>Heeren and Fishman</v>
      </c>
      <c r="BF279" t="str">
        <f>IF(buildings!BF279="","NULL",buildings!BF279)</f>
        <v>North_America</v>
      </c>
      <c r="BG279" t="str">
        <f>IF(buildings!BG279="","NULL",buildings!BG279)</f>
        <v>Cfa</v>
      </c>
      <c r="BH279">
        <f>IF(buildings!BH279="","NULL",buildings!BH279)</f>
        <v>4444</v>
      </c>
      <c r="BI279">
        <f>IF(buildings!BI279="","NULL",buildings!BI279)</f>
        <v>2799.4124999999999</v>
      </c>
      <c r="BJ279">
        <f>IF(buildings!BJ279="","NULL",buildings!BJ279)</f>
        <v>2499.9799750000002</v>
      </c>
      <c r="BK279">
        <f>IF(buildings!BK279="","NULL",buildings!BK279)</f>
        <v>719.96002499999997</v>
      </c>
      <c r="BL279">
        <f>IF(buildings!BL279="","NULL",buildings!BL279)</f>
        <v>866.95252500000004</v>
      </c>
      <c r="BM279">
        <f>IF(buildings!BM279="","NULL",buildings!BM279)</f>
        <v>9147593</v>
      </c>
      <c r="BN279">
        <f>IF(buildings!BN279="","NULL",buildings!BN279)</f>
        <v>293402</v>
      </c>
      <c r="BO279" t="str">
        <f>IF(buildings!BO279="","NULL",buildings!BO279)</f>
        <v>NA</v>
      </c>
      <c r="BP279">
        <f>IF(buildings!BP279="","NULL",buildings!BP279)</f>
        <v>314743</v>
      </c>
      <c r="BQ279">
        <f>IF(buildings!BQ279="","NULL",buildings!BQ279)</f>
        <v>0.79900000000000004</v>
      </c>
      <c r="BR279">
        <f>IF(buildings!BR279="","NULL",buildings!BR279)</f>
        <v>0.80800000000000005</v>
      </c>
      <c r="BS279">
        <f>IF(buildings!BS279="","NULL",buildings!BS279)</f>
        <v>48493</v>
      </c>
      <c r="BT279">
        <f>IF(buildings!BT279="","NULL",buildings!BT279)</f>
        <v>50394</v>
      </c>
      <c r="BU279" t="str">
        <f>IF(buildings!BU279="","NULL",buildings!BU279)</f>
        <v>NULL</v>
      </c>
      <c r="BV279" t="str">
        <f>IF(buildings!BV279="","NULL",buildings!BV279)</f>
        <v>NULL</v>
      </c>
      <c r="BW279" t="str">
        <f>IF(buildings!BW279="","NULL",buildings!BW279)</f>
        <v>R32USA</v>
      </c>
      <c r="BX279" t="str">
        <f>IF(buildings!BX279="","NULL",buildings!BX279)</f>
        <v>R5.2OECD</v>
      </c>
      <c r="BY279" t="str">
        <f>IF(buildings!BY279="","NULL",buildings!BY279)</f>
        <v>R_unspecified</v>
      </c>
      <c r="BZ279" t="str">
        <f>IF(buildings!BZ279="","NULL",buildings!BZ279)</f>
        <v>S_concretefloor</v>
      </c>
      <c r="CA279" t="str">
        <f>IF(buildings!CA279="","NULL",buildings!CA279)</f>
        <v>Standard</v>
      </c>
      <c r="CB279" t="str">
        <f>IF(buildings!CB279="","NULL",buildings!CB279)</f>
        <v>modeled/hypothetical/regulations</v>
      </c>
      <c r="CC279" t="str">
        <f>IF(buildings!CC279="","NULL",buildings!CC279)</f>
        <v>RU</v>
      </c>
      <c r="CD279" t="str">
        <f>IF(buildings!CD279="","NULL",buildings!CD279)</f>
        <v>S</v>
      </c>
      <c r="CE279" t="str">
        <f>IF(buildings!CE279="","NULL",buildings!CE279)</f>
        <v>OECD_USA</v>
      </c>
    </row>
    <row r="280" spans="1:83">
      <c r="A280">
        <f>IF(buildings!A280="","NA",buildings!A280)</f>
        <v>278</v>
      </c>
      <c r="B280" t="str">
        <f>IF(buildings!B280="","NA",buildings!B280)</f>
        <v>USA</v>
      </c>
      <c r="C280" t="str">
        <f>IF(buildings!C280="","NA",buildings!C280)</f>
        <v>Philadelphia</v>
      </c>
      <c r="D280">
        <f>IF(buildings!D280="","NA",buildings!D280)</f>
        <v>2004</v>
      </c>
      <c r="E280">
        <f>IF(buildings!E280="","NA",buildings!E280)</f>
        <v>2012</v>
      </c>
      <c r="F280" t="str">
        <f>IF(buildings!F280="","NA",buildings!F280)</f>
        <v>NA</v>
      </c>
      <c r="G280" t="str">
        <f>IF(buildings!G280="","NA",buildings!G280)</f>
        <v>NA</v>
      </c>
      <c r="H280">
        <f>IF(buildings!H280="","NA",buildings!H280)</f>
        <v>9.18</v>
      </c>
      <c r="I280">
        <f>IF(buildings!I280="","NA",buildings!I280)</f>
        <v>196.86</v>
      </c>
      <c r="J280" t="str">
        <f>IF(buildings!J280="","NA",buildings!J280)</f>
        <v>NA</v>
      </c>
      <c r="K280" t="str">
        <f>IF(buildings!K280="","NA",buildings!K280)</f>
        <v>NA</v>
      </c>
      <c r="L280" t="str">
        <f>IF(buildings!L280="","NA",buildings!L280)</f>
        <v>NA</v>
      </c>
      <c r="M280">
        <f>IF(buildings!M280="","NA",buildings!M280)</f>
        <v>300.69</v>
      </c>
      <c r="N280" t="str">
        <f>IF(buildings!N280="","NA",buildings!N280)</f>
        <v>NA</v>
      </c>
      <c r="O280">
        <f>IF(buildings!O280="","NA",buildings!O280)</f>
        <v>88</v>
      </c>
      <c r="P280">
        <f>IF(buildings!P280="","NA",buildings!P280)</f>
        <v>41.61</v>
      </c>
      <c r="Q280" t="str">
        <f>IF(buildings!Q280="","NA",buildings!Q280)</f>
        <v>NA</v>
      </c>
      <c r="R280" t="str">
        <f>IF(buildings!R280="","NA",buildings!R280)</f>
        <v>NA</v>
      </c>
      <c r="S280" t="str">
        <f>IF(buildings!S280="","NA",buildings!S280)</f>
        <v>NA</v>
      </c>
      <c r="T280" t="str">
        <f>IF(buildings!T280="","NA",buildings!T280)</f>
        <v>NA</v>
      </c>
      <c r="U280" t="str">
        <f>IF(buildings!U280="","NA",buildings!U280)</f>
        <v>NA</v>
      </c>
      <c r="V280">
        <f>IF(buildings!V280="","NA",buildings!V280)</f>
        <v>16.66</v>
      </c>
      <c r="W280" t="str">
        <f>IF(buildings!W280="","NA",buildings!W280)</f>
        <v>NA</v>
      </c>
      <c r="X280" t="str">
        <f>IF(buildings!X280="","NA",buildings!X280)</f>
        <v>NA</v>
      </c>
      <c r="Y280" t="str">
        <f>IF(buildings!Y280="","NA",buildings!Y280)</f>
        <v>NA</v>
      </c>
      <c r="Z280">
        <f>IF(buildings!Z280="","NA",buildings!Z280)</f>
        <v>1.76</v>
      </c>
      <c r="AA280">
        <f>IF(buildings!AA280="","NA",buildings!AA280)</f>
        <v>3.92</v>
      </c>
      <c r="AB280">
        <f>IF(buildings!AB280="","NA",buildings!AB280)</f>
        <v>1.55</v>
      </c>
      <c r="AC280">
        <f>IF(buildings!AC280="","NA",buildings!AC280)</f>
        <v>17.64</v>
      </c>
      <c r="AD280" t="str">
        <f>IF(buildings!AD280="","NA",buildings!AD280)</f>
        <v>NA</v>
      </c>
      <c r="AE280" t="str">
        <f>IF(buildings!AE280="","NA",buildings!AE280)</f>
        <v>NA</v>
      </c>
      <c r="AF280" t="str">
        <f>IF(buildings!AF280="","NA",buildings!AF280)</f>
        <v>NA</v>
      </c>
      <c r="AG280" t="str">
        <f>IF(buildings!AG280="","NA",buildings!AG280)</f>
        <v>NA</v>
      </c>
      <c r="AH280" t="str">
        <f>IF(buildings!AH280="","NA",buildings!AH280)</f>
        <v>NA</v>
      </c>
      <c r="AI280" t="str">
        <f>IF(buildings!AI280="","NA",buildings!AI280)</f>
        <v>NA</v>
      </c>
      <c r="AJ280">
        <f>IF(buildings!AJ280="","NA",buildings!AJ280)</f>
        <v>2.72</v>
      </c>
      <c r="AK280">
        <f>IF(buildings!AK280="","NA",buildings!AK280)</f>
        <v>5.72</v>
      </c>
      <c r="AL280">
        <f>IF(buildings!AL280="","NA",buildings!AL280)</f>
        <v>0.61</v>
      </c>
      <c r="AM280" t="str">
        <f>IF(buildings!AM280="","NA",buildings!AM280)</f>
        <v>NA</v>
      </c>
      <c r="AN280" t="str">
        <f>IF(buildings!AN280="","NA",buildings!AN280)</f>
        <v>commercial</v>
      </c>
      <c r="AO280" t="str">
        <f>IF(buildings!AO280="","NA",buildings!AO280)</f>
        <v>NA</v>
      </c>
      <c r="AP280" t="str">
        <f>IF(buildings!AP280="","NA",buildings!AP280)</f>
        <v>NULL</v>
      </c>
      <c r="AQ280" t="str">
        <f>IF(buildings!AQ280="","NA",buildings!AQ280)</f>
        <v>urban</v>
      </c>
      <c r="AR280" t="str">
        <f>IF(buildings!AR280="","NA",buildings!AR280)</f>
        <v>gross</v>
      </c>
      <c r="AS280" t="str">
        <f>IF(buildings!AS280="","NA",buildings!AS280)</f>
        <v>Marcellus-Zamora, Kimberlee A.; Gallagher, Patricia M.; Spatari, Sabrina; Tanikawa, Hiroki</v>
      </c>
      <c r="AT280">
        <f>IF(buildings!AT280="","NA",buildings!AT280)</f>
        <v>2016</v>
      </c>
      <c r="AU280" t="str">
        <f>IF(buildings!AU280="","NA",buildings!AU280)</f>
        <v>Estimating Materials Stocked by Land-Use Type in Historic Urban Buildings Using Spatio-Temporal Analytical Tools</v>
      </c>
      <c r="AV280" t="str">
        <f>IF(buildings!AV280="","NA",buildings!AV280)</f>
        <v>Journal of Industrial Ecology</v>
      </c>
      <c r="AW280" t="str">
        <f>IF(buildings!AW280="","NA",buildings!AW280)</f>
        <v>Copyright Elsevier</v>
      </c>
      <c r="AX280" t="str">
        <f>IF(buildings!AX280="","NA",buildings!AX280)</f>
        <v>10.1111/jiec.12327</v>
      </c>
      <c r="AY280" t="str">
        <f>IF(buildings!AY280="","NA",buildings!AY280)</f>
        <v>https://doi.org/10.1111/jiec.12327</v>
      </c>
      <c r="AZ280" t="str">
        <f>IF(buildings!AZ280="","NULL",buildings!AZ280)</f>
        <v>NULL</v>
      </c>
      <c r="BA280" t="str">
        <f>IF(buildings!BA280="","NULL",buildings!BA280)</f>
        <v>Material Intensity(%)*Weight (kg/m2). 61% of area industrial in all Philadelphia, 30% in 2.5 mi^2 area measured.</v>
      </c>
      <c r="BB280" t="str">
        <f>IF(buildings!BB280="","NULL",buildings!BB280)</f>
        <v>Considered "metal" and "non-composite deck" as "other metal", "stucco" as "mortar/plaster", "brick/stone/stucco"as "brick".</v>
      </c>
      <c r="BC280" t="str">
        <f>IF(buildings!BC280="","NULL",buildings!BC280)</f>
        <v>Table 1. Commercial land-use material intensity proﬁle</v>
      </c>
      <c r="BD280" t="str">
        <f>IF(buildings!BD280="","NULL",buildings!BD280)</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280" t="str">
        <f>IF(buildings!BE280="","NULL",buildings!BE280)</f>
        <v>Heeren and Fishman</v>
      </c>
      <c r="BF280" t="str">
        <f>IF(buildings!BF280="","NULL",buildings!BF280)</f>
        <v>North_America</v>
      </c>
      <c r="BG280" t="str">
        <f>IF(buildings!BG280="","NULL",buildings!BG280)</f>
        <v>Cfa</v>
      </c>
      <c r="BH280">
        <f>IF(buildings!BH280="","NULL",buildings!BH280)</f>
        <v>4444</v>
      </c>
      <c r="BI280">
        <f>IF(buildings!BI280="","NULL",buildings!BI280)</f>
        <v>2799.4124999999999</v>
      </c>
      <c r="BJ280">
        <f>IF(buildings!BJ280="","NULL",buildings!BJ280)</f>
        <v>2499.9799750000002</v>
      </c>
      <c r="BK280">
        <f>IF(buildings!BK280="","NULL",buildings!BK280)</f>
        <v>719.96002499999997</v>
      </c>
      <c r="BL280">
        <f>IF(buildings!BL280="","NULL",buildings!BL280)</f>
        <v>866.95252500000004</v>
      </c>
      <c r="BM280">
        <f>IF(buildings!BM280="","NULL",buildings!BM280)</f>
        <v>9147593</v>
      </c>
      <c r="BN280">
        <f>IF(buildings!BN280="","NULL",buildings!BN280)</f>
        <v>293402</v>
      </c>
      <c r="BO280" t="str">
        <f>IF(buildings!BO280="","NULL",buildings!BO280)</f>
        <v>NA</v>
      </c>
      <c r="BP280">
        <f>IF(buildings!BP280="","NULL",buildings!BP280)</f>
        <v>314743</v>
      </c>
      <c r="BQ280">
        <f>IF(buildings!BQ280="","NULL",buildings!BQ280)</f>
        <v>0.79900000000000004</v>
      </c>
      <c r="BR280">
        <f>IF(buildings!BR280="","NULL",buildings!BR280)</f>
        <v>0.80800000000000005</v>
      </c>
      <c r="BS280">
        <f>IF(buildings!BS280="","NULL",buildings!BS280)</f>
        <v>48493</v>
      </c>
      <c r="BT280">
        <f>IF(buildings!BT280="","NULL",buildings!BT280)</f>
        <v>50394</v>
      </c>
      <c r="BU280" t="str">
        <f>IF(buildings!BU280="","NULL",buildings!BU280)</f>
        <v>NULL</v>
      </c>
      <c r="BV280" t="str">
        <f>IF(buildings!BV280="","NULL",buildings!BV280)</f>
        <v>NULL</v>
      </c>
      <c r="BW280" t="str">
        <f>IF(buildings!BW280="","NULL",buildings!BW280)</f>
        <v>R32USA</v>
      </c>
      <c r="BX280" t="str">
        <f>IF(buildings!BX280="","NULL",buildings!BX280)</f>
        <v>R5.2OECD</v>
      </c>
      <c r="BY280" t="str">
        <f>IF(buildings!BY280="","NULL",buildings!BY280)</f>
        <v>NR_unspecified</v>
      </c>
      <c r="BZ280" t="str">
        <f>IF(buildings!BZ280="","NULL",buildings!BZ280)</f>
        <v>S_concretefloor</v>
      </c>
      <c r="CA280" t="str">
        <f>IF(buildings!CA280="","NULL",buildings!CA280)</f>
        <v>Standard</v>
      </c>
      <c r="CB280" t="str">
        <f>IF(buildings!CB280="","NULL",buildings!CB280)</f>
        <v>modeled/hypothetical/regulations</v>
      </c>
      <c r="CC280" t="str">
        <f>IF(buildings!CC280="","NULL",buildings!CC280)</f>
        <v>NR</v>
      </c>
      <c r="CD280" t="str">
        <f>IF(buildings!CD280="","NULL",buildings!CD280)</f>
        <v>S</v>
      </c>
      <c r="CE280" t="str">
        <f>IF(buildings!CE280="","NULL",buildings!CE280)</f>
        <v>OECD_USA</v>
      </c>
    </row>
    <row r="281" spans="1:83">
      <c r="A281">
        <f>IF(buildings!A281="","NA",buildings!A281)</f>
        <v>279</v>
      </c>
      <c r="B281" t="str">
        <f>IF(buildings!B281="","NA",buildings!B281)</f>
        <v>USA</v>
      </c>
      <c r="C281" t="str">
        <f>IF(buildings!C281="","NA",buildings!C281)</f>
        <v>Philadelphia</v>
      </c>
      <c r="D281">
        <f>IF(buildings!D281="","NA",buildings!D281)</f>
        <v>2004</v>
      </c>
      <c r="E281">
        <f>IF(buildings!E281="","NA",buildings!E281)</f>
        <v>2012</v>
      </c>
      <c r="F281" t="str">
        <f>IF(buildings!F281="","NA",buildings!F281)</f>
        <v>NA</v>
      </c>
      <c r="G281" t="str">
        <f>IF(buildings!G281="","NA",buildings!G281)</f>
        <v>NA</v>
      </c>
      <c r="H281" t="str">
        <f>IF(buildings!H281="","NA",buildings!H281)</f>
        <v>NA</v>
      </c>
      <c r="I281">
        <f>IF(buildings!I281="","NA",buildings!I281)</f>
        <v>192</v>
      </c>
      <c r="J281" t="str">
        <f>IF(buildings!J281="","NA",buildings!J281)</f>
        <v>NA</v>
      </c>
      <c r="K281" t="str">
        <f>IF(buildings!K281="","NA",buildings!K281)</f>
        <v>NA</v>
      </c>
      <c r="L281" t="str">
        <f>IF(buildings!L281="","NA",buildings!L281)</f>
        <v>NA</v>
      </c>
      <c r="M281">
        <f>IF(buildings!M281="","NA",buildings!M281)</f>
        <v>297.18</v>
      </c>
      <c r="N281" t="str">
        <f>IF(buildings!N281="","NA",buildings!N281)</f>
        <v>NA</v>
      </c>
      <c r="O281">
        <f>IF(buildings!O281="","NA",buildings!O281)</f>
        <v>88</v>
      </c>
      <c r="P281">
        <f>IF(buildings!P281="","NA",buildings!P281)</f>
        <v>32.85</v>
      </c>
      <c r="Q281" t="str">
        <f>IF(buildings!Q281="","NA",buildings!Q281)</f>
        <v>NA</v>
      </c>
      <c r="R281" t="str">
        <f>IF(buildings!R281="","NA",buildings!R281)</f>
        <v>NA</v>
      </c>
      <c r="S281" t="str">
        <f>IF(buildings!S281="","NA",buildings!S281)</f>
        <v>NA</v>
      </c>
      <c r="T281" t="str">
        <f>IF(buildings!T281="","NA",buildings!T281)</f>
        <v>NA</v>
      </c>
      <c r="U281" t="str">
        <f>IF(buildings!U281="","NA",buildings!U281)</f>
        <v>NA</v>
      </c>
      <c r="V281">
        <f>IF(buildings!V281="","NA",buildings!V281)</f>
        <v>49</v>
      </c>
      <c r="W281" t="str">
        <f>IF(buildings!W281="","NA",buildings!W281)</f>
        <v>NA</v>
      </c>
      <c r="X281" t="str">
        <f>IF(buildings!X281="","NA",buildings!X281)</f>
        <v>NA</v>
      </c>
      <c r="Y281" t="str">
        <f>IF(buildings!Y281="","NA",buildings!Y281)</f>
        <v>NA</v>
      </c>
      <c r="Z281" t="str">
        <f>IF(buildings!Z281="","NA",buildings!Z281)</f>
        <v>NA</v>
      </c>
      <c r="AA281" t="str">
        <f>IF(buildings!AA281="","NA",buildings!AA281)</f>
        <v>NA</v>
      </c>
      <c r="AB281">
        <f>IF(buildings!AB281="","NA",buildings!AB281)</f>
        <v>8.3699999999999992</v>
      </c>
      <c r="AC281" t="str">
        <f>IF(buildings!AC281="","NA",buildings!AC281)</f>
        <v>NA</v>
      </c>
      <c r="AD281" t="str">
        <f>IF(buildings!AD281="","NA",buildings!AD281)</f>
        <v>NA</v>
      </c>
      <c r="AE281" t="str">
        <f>IF(buildings!AE281="","NA",buildings!AE281)</f>
        <v>NA</v>
      </c>
      <c r="AF281" t="str">
        <f>IF(buildings!AF281="","NA",buildings!AF281)</f>
        <v>NA</v>
      </c>
      <c r="AG281" t="str">
        <f>IF(buildings!AG281="","NA",buildings!AG281)</f>
        <v>NA</v>
      </c>
      <c r="AH281" t="str">
        <f>IF(buildings!AH281="","NA",buildings!AH281)</f>
        <v>NA</v>
      </c>
      <c r="AI281" t="str">
        <f>IF(buildings!AI281="","NA",buildings!AI281)</f>
        <v>NA</v>
      </c>
      <c r="AJ281">
        <f>IF(buildings!AJ281="","NA",buildings!AJ281)</f>
        <v>8</v>
      </c>
      <c r="AK281" t="str">
        <f>IF(buildings!AK281="","NA",buildings!AK281)</f>
        <v>NA</v>
      </c>
      <c r="AL281">
        <f>IF(buildings!AL281="","NA",buildings!AL281)</f>
        <v>0.06</v>
      </c>
      <c r="AM281" t="str">
        <f>IF(buildings!AM281="","NA",buildings!AM281)</f>
        <v>NA</v>
      </c>
      <c r="AN281" t="str">
        <f>IF(buildings!AN281="","NA",buildings!AN281)</f>
        <v>industrial</v>
      </c>
      <c r="AO281" t="str">
        <f>IF(buildings!AO281="","NA",buildings!AO281)</f>
        <v>NA</v>
      </c>
      <c r="AP281" t="str">
        <f>IF(buildings!AP281="","NA",buildings!AP281)</f>
        <v>NULL</v>
      </c>
      <c r="AQ281" t="str">
        <f>IF(buildings!AQ281="","NA",buildings!AQ281)</f>
        <v>urban</v>
      </c>
      <c r="AR281" t="str">
        <f>IF(buildings!AR281="","NA",buildings!AR281)</f>
        <v>gross</v>
      </c>
      <c r="AS281" t="str">
        <f>IF(buildings!AS281="","NA",buildings!AS281)</f>
        <v>Marcellus-Zamora, Kimberlee A.; Gallagher, Patricia M.; Spatari, Sabrina; Tanikawa, Hiroki</v>
      </c>
      <c r="AT281">
        <f>IF(buildings!AT281="","NA",buildings!AT281)</f>
        <v>2016</v>
      </c>
      <c r="AU281" t="str">
        <f>IF(buildings!AU281="","NA",buildings!AU281)</f>
        <v>Estimating Materials Stocked by Land-Use Type in Historic Urban Buildings Using Spatio-Temporal Analytical Tools</v>
      </c>
      <c r="AV281" t="str">
        <f>IF(buildings!AV281="","NA",buildings!AV281)</f>
        <v>Journal of Industrial Ecology</v>
      </c>
      <c r="AW281" t="str">
        <f>IF(buildings!AW281="","NA",buildings!AW281)</f>
        <v>Copyright Elsevier</v>
      </c>
      <c r="AX281" t="str">
        <f>IF(buildings!AX281="","NA",buildings!AX281)</f>
        <v>10.1111/jiec.12327</v>
      </c>
      <c r="AY281" t="str">
        <f>IF(buildings!AY281="","NA",buildings!AY281)</f>
        <v>https://doi.org/10.1111/jiec.12327</v>
      </c>
      <c r="AZ281" t="str">
        <f>IF(buildings!AZ281="","NULL",buildings!AZ281)</f>
        <v>NULL</v>
      </c>
      <c r="BA281" t="str">
        <f>IF(buildings!BA281="","NULL",buildings!BA281)</f>
        <v xml:space="preserve">Material Intensity(%)*Weight (kg/m2).  6% of area industrial in all Philadelphia, % in 2.5 mi^2 area measured. </v>
      </c>
      <c r="BB281" t="str">
        <f>IF(buildings!BB281="","NULL",buildings!BB281)</f>
        <v>Considered "metal" and "non-composite deck" as "other metal", "stucco" as "mortar/plaster", "brick/stone/stucco"as "brick".</v>
      </c>
      <c r="BC281" t="str">
        <f>IF(buildings!BC281="","NULL",buildings!BC281)</f>
        <v>SI. Table S4. Industrial Land Use Material Intensity Profile.</v>
      </c>
      <c r="BD281" t="str">
        <f>IF(buildings!BD281="","NULL",buildings!BD281)</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281" t="str">
        <f>IF(buildings!BE281="","NULL",buildings!BE281)</f>
        <v>Heeren and Fishman</v>
      </c>
      <c r="BF281" t="str">
        <f>IF(buildings!BF281="","NULL",buildings!BF281)</f>
        <v>North_America</v>
      </c>
      <c r="BG281" t="str">
        <f>IF(buildings!BG281="","NULL",buildings!BG281)</f>
        <v>Cfa</v>
      </c>
      <c r="BH281">
        <f>IF(buildings!BH281="","NULL",buildings!BH281)</f>
        <v>4444</v>
      </c>
      <c r="BI281">
        <f>IF(buildings!BI281="","NULL",buildings!BI281)</f>
        <v>2799.4124999999999</v>
      </c>
      <c r="BJ281">
        <f>IF(buildings!BJ281="","NULL",buildings!BJ281)</f>
        <v>2499.9799750000002</v>
      </c>
      <c r="BK281">
        <f>IF(buildings!BK281="","NULL",buildings!BK281)</f>
        <v>719.96002499999997</v>
      </c>
      <c r="BL281">
        <f>IF(buildings!BL281="","NULL",buildings!BL281)</f>
        <v>866.95252500000004</v>
      </c>
      <c r="BM281">
        <f>IF(buildings!BM281="","NULL",buildings!BM281)</f>
        <v>9147593</v>
      </c>
      <c r="BN281">
        <f>IF(buildings!BN281="","NULL",buildings!BN281)</f>
        <v>293402</v>
      </c>
      <c r="BO281" t="str">
        <f>IF(buildings!BO281="","NULL",buildings!BO281)</f>
        <v>NA</v>
      </c>
      <c r="BP281">
        <f>IF(buildings!BP281="","NULL",buildings!BP281)</f>
        <v>314743</v>
      </c>
      <c r="BQ281">
        <f>IF(buildings!BQ281="","NULL",buildings!BQ281)</f>
        <v>0.79900000000000004</v>
      </c>
      <c r="BR281">
        <f>IF(buildings!BR281="","NULL",buildings!BR281)</f>
        <v>0.80800000000000005</v>
      </c>
      <c r="BS281">
        <f>IF(buildings!BS281="","NULL",buildings!BS281)</f>
        <v>48493</v>
      </c>
      <c r="BT281">
        <f>IF(buildings!BT281="","NULL",buildings!BT281)</f>
        <v>50394</v>
      </c>
      <c r="BU281" t="str">
        <f>IF(buildings!BU281="","NULL",buildings!BU281)</f>
        <v>NULL</v>
      </c>
      <c r="BV281" t="str">
        <f>IF(buildings!BV281="","NULL",buildings!BV281)</f>
        <v>NULL</v>
      </c>
      <c r="BW281" t="str">
        <f>IF(buildings!BW281="","NULL",buildings!BW281)</f>
        <v>R32USA</v>
      </c>
      <c r="BX281" t="str">
        <f>IF(buildings!BX281="","NULL",buildings!BX281)</f>
        <v>R5.2OECD</v>
      </c>
      <c r="BY281" t="str">
        <f>IF(buildings!BY281="","NULL",buildings!BY281)</f>
        <v>NR_unspecified</v>
      </c>
      <c r="BZ281" t="str">
        <f>IF(buildings!BZ281="","NULL",buildings!BZ281)</f>
        <v>S_concretefloor</v>
      </c>
      <c r="CA281" t="str">
        <f>IF(buildings!CA281="","NULL",buildings!CA281)</f>
        <v>Standard</v>
      </c>
      <c r="CB281" t="str">
        <f>IF(buildings!CB281="","NULL",buildings!CB281)</f>
        <v>modeled/hypothetical/regulations</v>
      </c>
      <c r="CC281" t="str">
        <f>IF(buildings!CC281="","NULL",buildings!CC281)</f>
        <v>NR</v>
      </c>
      <c r="CD281" t="str">
        <f>IF(buildings!CD281="","NULL",buildings!CD281)</f>
        <v>S</v>
      </c>
      <c r="CE281" t="str">
        <f>IF(buildings!CE281="","NULL",buildings!CE281)</f>
        <v>OECD_USA</v>
      </c>
    </row>
    <row r="282" spans="1:83">
      <c r="A282">
        <f>IF(buildings!A282="","NA",buildings!A282)</f>
        <v>280</v>
      </c>
      <c r="B282" t="str">
        <f>IF(buildings!B282="","NA",buildings!B282)</f>
        <v>USA</v>
      </c>
      <c r="C282" t="str">
        <f>IF(buildings!C282="","NA",buildings!C282)</f>
        <v>Philadelphia</v>
      </c>
      <c r="D282">
        <f>IF(buildings!D282="","NA",buildings!D282)</f>
        <v>2004</v>
      </c>
      <c r="E282">
        <f>IF(buildings!E282="","NA",buildings!E282)</f>
        <v>2012</v>
      </c>
      <c r="F282" t="str">
        <f>IF(buildings!F282="","NA",buildings!F282)</f>
        <v>NA</v>
      </c>
      <c r="G282" t="str">
        <f>IF(buildings!G282="","NA",buildings!G282)</f>
        <v>NA</v>
      </c>
      <c r="H282" t="str">
        <f>IF(buildings!H282="","NA",buildings!H282)</f>
        <v>NA</v>
      </c>
      <c r="I282">
        <f>IF(buildings!I282="","NA",buildings!I282)</f>
        <v>177.33333329999999</v>
      </c>
      <c r="J282">
        <f>IF(buildings!J282="","NA",buildings!J282)</f>
        <v>7.5</v>
      </c>
      <c r="K282" t="str">
        <f>IF(buildings!K282="","NA",buildings!K282)</f>
        <v>NA</v>
      </c>
      <c r="L282" t="str">
        <f>IF(buildings!L282="","NA",buildings!L282)</f>
        <v>NA</v>
      </c>
      <c r="M282">
        <f>IF(buildings!M282="","NA",buildings!M282)</f>
        <v>301.66666670000001</v>
      </c>
      <c r="N282" t="str">
        <f>IF(buildings!N282="","NA",buildings!N282)</f>
        <v>NA</v>
      </c>
      <c r="O282">
        <f>IF(buildings!O282="","NA",buildings!O282)</f>
        <v>10.83333333</v>
      </c>
      <c r="P282">
        <f>IF(buildings!P282="","NA",buildings!P282)</f>
        <v>32.666666669999998</v>
      </c>
      <c r="Q282">
        <f>IF(buildings!Q282="","NA",buildings!Q282)</f>
        <v>0.5</v>
      </c>
      <c r="R282" t="str">
        <f>IF(buildings!R282="","NA",buildings!R282)</f>
        <v>NA</v>
      </c>
      <c r="S282" t="str">
        <f>IF(buildings!S282="","NA",buildings!S282)</f>
        <v>NA</v>
      </c>
      <c r="T282" t="str">
        <f>IF(buildings!T282="","NA",buildings!T282)</f>
        <v>NA</v>
      </c>
      <c r="U282">
        <f>IF(buildings!U282="","NA",buildings!U282)</f>
        <v>0.16666666699999999</v>
      </c>
      <c r="V282">
        <f>IF(buildings!V282="","NA",buildings!V282)</f>
        <v>5</v>
      </c>
      <c r="W282">
        <f>IF(buildings!W282="","NA",buildings!W282)</f>
        <v>0.5</v>
      </c>
      <c r="X282" t="str">
        <f>IF(buildings!X282="","NA",buildings!X282)</f>
        <v>NA</v>
      </c>
      <c r="Y282" t="str">
        <f>IF(buildings!Y282="","NA",buildings!Y282)</f>
        <v>NA</v>
      </c>
      <c r="Z282">
        <f>IF(buildings!Z282="","NA",buildings!Z282)</f>
        <v>9.8333333330000006</v>
      </c>
      <c r="AA282" t="str">
        <f>IF(buildings!AA282="","NA",buildings!AA282)</f>
        <v>NA</v>
      </c>
      <c r="AB282">
        <f>IF(buildings!AB282="","NA",buildings!AB282)</f>
        <v>5.6666666670000003</v>
      </c>
      <c r="AC282">
        <f>IF(buildings!AC282="","NA",buildings!AC282)</f>
        <v>0.5</v>
      </c>
      <c r="AD282" t="str">
        <f>IF(buildings!AD282="","NA",buildings!AD282)</f>
        <v>NA</v>
      </c>
      <c r="AE282" t="str">
        <f>IF(buildings!AE282="","NA",buildings!AE282)</f>
        <v>NA</v>
      </c>
      <c r="AF282" t="str">
        <f>IF(buildings!AF282="","NA",buildings!AF282)</f>
        <v>NA</v>
      </c>
      <c r="AG282" t="str">
        <f>IF(buildings!AG282="","NA",buildings!AG282)</f>
        <v>NA</v>
      </c>
      <c r="AH282" t="str">
        <f>IF(buildings!AH282="","NA",buildings!AH282)</f>
        <v>NA</v>
      </c>
      <c r="AI282" t="str">
        <f>IF(buildings!AI282="","NA",buildings!AI282)</f>
        <v>NA</v>
      </c>
      <c r="AJ282">
        <f>IF(buildings!AJ282="","NA",buildings!AJ282)</f>
        <v>2</v>
      </c>
      <c r="AK282">
        <f>IF(buildings!AK282="","NA",buildings!AK282)</f>
        <v>1.6666666670000001</v>
      </c>
      <c r="AL282" t="str">
        <f>IF(buildings!AL282="","NA",buildings!AL282)</f>
        <v>Material Intensity</v>
      </c>
      <c r="AM282" t="str">
        <f>IF(buildings!AM282="","NA",buildings!AM282)</f>
        <v>NA</v>
      </c>
      <c r="AN282" t="str">
        <f>IF(buildings!AN282="","NA",buildings!AN282)</f>
        <v>NA</v>
      </c>
      <c r="AO282" t="str">
        <f>IF(buildings!AO282="","NA",buildings!AO282)</f>
        <v>NA</v>
      </c>
      <c r="AP282" t="str">
        <f>IF(buildings!AP282="","NA",buildings!AP282)</f>
        <v>NULL</v>
      </c>
      <c r="AQ282" t="str">
        <f>IF(buildings!AQ282="","NA",buildings!AQ282)</f>
        <v>urban</v>
      </c>
      <c r="AR282" t="str">
        <f>IF(buildings!AR282="","NA",buildings!AR282)</f>
        <v>gross</v>
      </c>
      <c r="AS282" t="str">
        <f>IF(buildings!AS282="","NA",buildings!AS282)</f>
        <v>Marcellus-Zamora, Kimberlee A.; Gallagher, Patricia M.; Spatari, Sabrina; Tanikawa, Hiroki</v>
      </c>
      <c r="AT282">
        <f>IF(buildings!AT282="","NA",buildings!AT282)</f>
        <v>2016</v>
      </c>
      <c r="AU282" t="str">
        <f>IF(buildings!AU282="","NA",buildings!AU282)</f>
        <v>Estimating Materials Stocked by Land-Use Type in Historic Urban Buildings Using Spatio-Temporal Analytical Tools</v>
      </c>
      <c r="AV282" t="str">
        <f>IF(buildings!AV282="","NA",buildings!AV282)</f>
        <v>Journal of Industrial Ecology</v>
      </c>
      <c r="AW282" t="str">
        <f>IF(buildings!AW282="","NA",buildings!AW282)</f>
        <v>Copyright Elsevier</v>
      </c>
      <c r="AX282" t="str">
        <f>IF(buildings!AX282="","NA",buildings!AX282)</f>
        <v>10.1111/jiec.12327</v>
      </c>
      <c r="AY282" t="str">
        <f>IF(buildings!AY282="","NA",buildings!AY282)</f>
        <v>https://doi.org/10.1111/jiec.12327</v>
      </c>
      <c r="AZ282" t="str">
        <f>IF(buildings!AZ282="","NULL",buildings!AZ282)</f>
        <v>NULL</v>
      </c>
      <c r="BA282" t="str">
        <f>IF(buildings!BA282="","NULL",buildings!BA282)</f>
        <v>MI = Material stock (thousands tonnes) / 6 (km^2) (floor area from table 2)</v>
      </c>
      <c r="BB282" t="str">
        <f>IF(buildings!BB282="","NULL",buildings!BB282)</f>
        <v>Considered "metal" and "non-composite deck" as "other metal", "stucco" as "mortar/plaster", "brick/stone/stucco"as "brick".</v>
      </c>
      <c r="BC282" t="str">
        <f>IF(buildings!BC282="","NULL",buildings!BC282)</f>
        <v>SI. Table S16. Material Fractions in Thousands Tonnes (Percentage).</v>
      </c>
      <c r="BD282" t="str">
        <f>IF(buildings!BD282="","NULL",buildings!BD282)</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2005, Urban pop. in 2010, Data: https://www.rug.nl/ggdc/historicaldevelopment/maddison/releases/maddison-project-database-2018. GDP: Data: https://esa.un.org/unpd/wup/Download, Urbanization_rate_2018.xls. Human Development Index: Not collected.</v>
      </c>
      <c r="BE282" t="str">
        <f>IF(buildings!BE282="","NULL",buildings!BE282)</f>
        <v>Heeren and Fishman</v>
      </c>
      <c r="BF282" t="str">
        <f>IF(buildings!BF282="","NULL",buildings!BF282)</f>
        <v>North_America</v>
      </c>
      <c r="BG282" t="str">
        <f>IF(buildings!BG282="","NULL",buildings!BG282)</f>
        <v>Cfa</v>
      </c>
      <c r="BH282">
        <f>IF(buildings!BH282="","NULL",buildings!BH282)</f>
        <v>4444</v>
      </c>
      <c r="BI282">
        <f>IF(buildings!BI282="","NULL",buildings!BI282)</f>
        <v>2799.4124999999999</v>
      </c>
      <c r="BJ282">
        <f>IF(buildings!BJ282="","NULL",buildings!BJ282)</f>
        <v>2499.9799750000002</v>
      </c>
      <c r="BK282">
        <f>IF(buildings!BK282="","NULL",buildings!BK282)</f>
        <v>719.96002499999997</v>
      </c>
      <c r="BL282">
        <f>IF(buildings!BL282="","NULL",buildings!BL282)</f>
        <v>866.95252500000004</v>
      </c>
      <c r="BM282">
        <f>IF(buildings!BM282="","NULL",buildings!BM282)</f>
        <v>9147593</v>
      </c>
      <c r="BN282">
        <f>IF(buildings!BN282="","NULL",buildings!BN282)</f>
        <v>293402</v>
      </c>
      <c r="BO282" t="str">
        <f>IF(buildings!BO282="","NULL",buildings!BO282)</f>
        <v>NA</v>
      </c>
      <c r="BP282">
        <f>IF(buildings!BP282="","NULL",buildings!BP282)</f>
        <v>314743</v>
      </c>
      <c r="BQ282">
        <f>IF(buildings!BQ282="","NULL",buildings!BQ282)</f>
        <v>0.79900000000000004</v>
      </c>
      <c r="BR282">
        <f>IF(buildings!BR282="","NULL",buildings!BR282)</f>
        <v>0.80800000000000005</v>
      </c>
      <c r="BS282">
        <f>IF(buildings!BS282="","NULL",buildings!BS282)</f>
        <v>48493</v>
      </c>
      <c r="BT282">
        <f>IF(buildings!BT282="","NULL",buildings!BT282)</f>
        <v>50394</v>
      </c>
      <c r="BU282" t="str">
        <f>IF(buildings!BU282="","NULL",buildings!BU282)</f>
        <v>NULL</v>
      </c>
      <c r="BV282" t="str">
        <f>IF(buildings!BV282="","NULL",buildings!BV282)</f>
        <v>NULL</v>
      </c>
      <c r="BW282" t="str">
        <f>IF(buildings!BW282="","NULL",buildings!BW282)</f>
        <v>R32USA</v>
      </c>
      <c r="BX282" t="str">
        <f>IF(buildings!BX282="","NULL",buildings!BX282)</f>
        <v>R5.2OECD</v>
      </c>
      <c r="BY282" t="str">
        <f>IF(buildings!BY282="","NULL",buildings!BY282)</f>
        <v>Unspecified</v>
      </c>
      <c r="BZ282" t="str">
        <f>IF(buildings!BZ282="","NULL",buildings!BZ282)</f>
        <v>S_concretefloor</v>
      </c>
      <c r="CA282" t="str">
        <f>IF(buildings!CA282="","NULL",buildings!CA282)</f>
        <v>Standard</v>
      </c>
      <c r="CB282" t="str">
        <f>IF(buildings!CB282="","NULL",buildings!CB282)</f>
        <v>modeled/hypothetical/regulations</v>
      </c>
      <c r="CC282" t="str">
        <f>IF(buildings!CC282="","NULL",buildings!CC282)</f>
        <v>UN</v>
      </c>
      <c r="CD282" t="str">
        <f>IF(buildings!CD282="","NULL",buildings!CD282)</f>
        <v>S</v>
      </c>
      <c r="CE282" t="str">
        <f>IF(buildings!CE282="","NULL",buildings!CE282)</f>
        <v>OECD_USA</v>
      </c>
    </row>
    <row r="283" spans="1:83">
      <c r="A283">
        <f>IF(buildings!A283="","NA",buildings!A283)</f>
        <v>281</v>
      </c>
      <c r="B283" t="str">
        <f>IF(buildings!B283="","NA",buildings!B283)</f>
        <v>USA</v>
      </c>
      <c r="C283" t="str">
        <f>IF(buildings!C283="","NA",buildings!C283)</f>
        <v>Los Angeles</v>
      </c>
      <c r="D283" t="str">
        <f>IF(buildings!D283="","NA",buildings!D283)</f>
        <v>NA</v>
      </c>
      <c r="E283">
        <f>IF(buildings!E283="","NA",buildings!E283)</f>
        <v>1950</v>
      </c>
      <c r="F283">
        <f>IF(buildings!F283="","NA",buildings!F283)</f>
        <v>8.6114101180000002</v>
      </c>
      <c r="G283" t="str">
        <f>IF(buildings!G283="","NA",buildings!G283)</f>
        <v>NA</v>
      </c>
      <c r="H283" t="str">
        <f>IF(buildings!H283="","NA",buildings!H283)</f>
        <v>NA</v>
      </c>
      <c r="I283" t="str">
        <f>IF(buildings!I283="","NA",buildings!I283)</f>
        <v>NA</v>
      </c>
      <c r="J283">
        <f>IF(buildings!J283="","NA",buildings!J283)</f>
        <v>110.87190529999999</v>
      </c>
      <c r="K283" t="str">
        <f>IF(buildings!K283="","NA",buildings!K283)</f>
        <v>NA</v>
      </c>
      <c r="L283" t="str">
        <f>IF(buildings!L283="","NA",buildings!L283)</f>
        <v>NA</v>
      </c>
      <c r="M283">
        <f>IF(buildings!M283="","NA",buildings!M283)</f>
        <v>360.60279869999999</v>
      </c>
      <c r="N283" t="str">
        <f>IF(buildings!N283="","NA",buildings!N283)</f>
        <v>NA</v>
      </c>
      <c r="O283" t="str">
        <f>IF(buildings!O283="","NA",buildings!O283)</f>
        <v>NA</v>
      </c>
      <c r="P283" t="str">
        <f>IF(buildings!P283="","NA",buildings!P283)</f>
        <v>NA</v>
      </c>
      <c r="Q283" t="str">
        <f>IF(buildings!Q283="","NA",buildings!Q283)</f>
        <v>NA</v>
      </c>
      <c r="R283" t="str">
        <f>IF(buildings!R283="","NA",buildings!R283)</f>
        <v>NA</v>
      </c>
      <c r="S283" t="str">
        <f>IF(buildings!S283="","NA",buildings!S283)</f>
        <v>NA</v>
      </c>
      <c r="T283" t="str">
        <f>IF(buildings!T283="","NA",buildings!T283)</f>
        <v>NA</v>
      </c>
      <c r="U283" t="str">
        <f>IF(buildings!U283="","NA",buildings!U283)</f>
        <v>NA</v>
      </c>
      <c r="V283" t="str">
        <f>IF(buildings!V283="","NA",buildings!V283)</f>
        <v>NA</v>
      </c>
      <c r="W283" t="str">
        <f>IF(buildings!W283="","NA",buildings!W283)</f>
        <v>NA</v>
      </c>
      <c r="X283" t="str">
        <f>IF(buildings!X283="","NA",buildings!X283)</f>
        <v>NA</v>
      </c>
      <c r="Y283" t="str">
        <f>IF(buildings!Y283="","NA",buildings!Y283)</f>
        <v>NA</v>
      </c>
      <c r="Z283" t="str">
        <f>IF(buildings!Z283="","NA",buildings!Z283)</f>
        <v>NA</v>
      </c>
      <c r="AA283" t="str">
        <f>IF(buildings!AA283="","NA",buildings!AA283)</f>
        <v>NA</v>
      </c>
      <c r="AB283" t="str">
        <f>IF(buildings!AB283="","NA",buildings!AB283)</f>
        <v>NA</v>
      </c>
      <c r="AC283" t="str">
        <f>IF(buildings!AC283="","NA",buildings!AC283)</f>
        <v>NA</v>
      </c>
      <c r="AD283" t="str">
        <f>IF(buildings!AD283="","NA",buildings!AD283)</f>
        <v>NA</v>
      </c>
      <c r="AE283" t="str">
        <f>IF(buildings!AE283="","NA",buildings!AE283)</f>
        <v>NA</v>
      </c>
      <c r="AF283" t="str">
        <f>IF(buildings!AF283="","NA",buildings!AF283)</f>
        <v>NA</v>
      </c>
      <c r="AG283" t="str">
        <f>IF(buildings!AG283="","NA",buildings!AG283)</f>
        <v>NA</v>
      </c>
      <c r="AH283" t="str">
        <f>IF(buildings!AH283="","NA",buildings!AH283)</f>
        <v>NA</v>
      </c>
      <c r="AI283" t="str">
        <f>IF(buildings!AI283="","NA",buildings!AI283)</f>
        <v>NA</v>
      </c>
      <c r="AJ283" t="str">
        <f>IF(buildings!AJ283="","NA",buildings!AJ283)</f>
        <v>NA</v>
      </c>
      <c r="AK283" t="str">
        <f>IF(buildings!AK283="","NA",buildings!AK283)</f>
        <v>NA</v>
      </c>
      <c r="AL283" t="str">
        <f>IF(buildings!AL283="","NA",buildings!AL283)</f>
        <v>Single Family House</v>
      </c>
      <c r="AM283" t="str">
        <f>IF(buildings!AM283="","NA",buildings!AM283)</f>
        <v>NA</v>
      </c>
      <c r="AN283" t="str">
        <f>IF(buildings!AN283="","NA",buildings!AN283)</f>
        <v>residential</v>
      </c>
      <c r="AO283" t="str">
        <f>IF(buildings!AO283="","NA",buildings!AO283)</f>
        <v>SFH</v>
      </c>
      <c r="AP283" t="str">
        <f>IF(buildings!AP283="","NA",buildings!AP283)</f>
        <v>NULL</v>
      </c>
      <c r="AQ283" t="str">
        <f>IF(buildings!AQ283="","NA",buildings!AQ283)</f>
        <v>urban</v>
      </c>
      <c r="AR283" t="str">
        <f>IF(buildings!AR283="","NA",buildings!AR283)</f>
        <v>NA</v>
      </c>
      <c r="AS283" t="str">
        <f>IF(buildings!AS283="","NA",buildings!AS283)</f>
        <v>Reyna, Janet L.; Chester, Mikhail V.</v>
      </c>
      <c r="AT283">
        <f>IF(buildings!AT283="","NA",buildings!AT283)</f>
        <v>2015</v>
      </c>
      <c r="AU283" t="str">
        <f>IF(buildings!AU283="","NA",buildings!AU283)</f>
        <v>The Growth of Urban Building Stock: Unintended Lock-in and Embedded Environmental Effects</v>
      </c>
      <c r="AV283" t="str">
        <f>IF(buildings!AV283="","NA",buildings!AV283)</f>
        <v>Journal of Industrial Ecology</v>
      </c>
      <c r="AW283" t="str">
        <f>IF(buildings!AW283="","NA",buildings!AW283)</f>
        <v>Copyright Elsevier</v>
      </c>
      <c r="AX283" t="str">
        <f>IF(buildings!AX283="","NA",buildings!AX283)</f>
        <v>10.1111/jiec.12211</v>
      </c>
      <c r="AY283" t="str">
        <f>IF(buildings!AY283="","NA",buildings!AY283)</f>
        <v>https://doi.org/10.1111/jiec.12211</v>
      </c>
      <c r="AZ283" t="str">
        <f>IF(buildings!AZ283="","NULL",buildings!AZ283)</f>
        <v>for use_type or construction_type: '. In California, design of buildings for seismic activities increases the amount of structural materials, such as steel and concrete.'</v>
      </c>
      <c r="BA283" t="str">
        <f>IF(buildings!BA283="","NULL",buildings!BA283)</f>
        <v>1 SF (square foot) = 0.092903 square meters</v>
      </c>
      <c r="BB283" t="str">
        <f>IF(buildings!BB283="","NULL",buildings!BB283)</f>
        <v>NULL</v>
      </c>
      <c r="BC283" t="str">
        <f>IF(buildings!BC283="","NULL",buildings!BC283)</f>
        <v>SI. Table S13. Prototype Factors.</v>
      </c>
      <c r="BD283" t="str">
        <f>IF(buildings!BD283="","NULL",buildings!BD283)</f>
        <v>Heating Degree Days: HDD in 1948, Data: https://www.kapsarc.org/research/projects/global-degree-days-database/ - sheet 'T2m.hdd.18C' and divided by four to obtain daily values. Cooling Degree Days: CDD in 1948,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No data before 1950, Urban pop. in 1950, Data: https://www.rug.nl/ggdc/historicaldevelopment/maddison/releases/maddison-project-database-2018. GDP: Pre-1950, Data: https://esa.un.org/unpd/wup/Download, Urbanization_rate_2018.xls. Human Development Index: Not collected.</v>
      </c>
      <c r="BE283" t="str">
        <f>IF(buildings!BE283="","NULL",buildings!BE283)</f>
        <v>Heeren and Fishman</v>
      </c>
      <c r="BF283" t="str">
        <f>IF(buildings!BF283="","NULL",buildings!BF283)</f>
        <v>North_America</v>
      </c>
      <c r="BG283" t="str">
        <f>IF(buildings!BG283="","NULL",buildings!BG283)</f>
        <v>Csa</v>
      </c>
      <c r="BH283">
        <f>IF(buildings!BH283="","NULL",buildings!BH283)</f>
        <v>3787</v>
      </c>
      <c r="BI283">
        <f>IF(buildings!BI283="","NULL",buildings!BI283)</f>
        <v>2776.53</v>
      </c>
      <c r="BJ283">
        <f>IF(buildings!BJ283="","NULL",buildings!BJ283)</f>
        <v>2750</v>
      </c>
      <c r="BK283">
        <f>IF(buildings!BK283="","NULL",buildings!BK283)</f>
        <v>770.78747499999997</v>
      </c>
      <c r="BL283">
        <f>IF(buildings!BL283="","NULL",buildings!BL283)</f>
        <v>722.34497499999998</v>
      </c>
      <c r="BM283">
        <f>IF(buildings!BM283="","NULL",buildings!BM283)</f>
        <v>9147593</v>
      </c>
      <c r="BN283" t="str">
        <f>IF(buildings!BN283="","NULL",buildings!BN283)</f>
        <v>NA</v>
      </c>
      <c r="BO283" t="str">
        <f>IF(buildings!BO283="","NULL",buildings!BO283)</f>
        <v>Pre-1950</v>
      </c>
      <c r="BP283">
        <f>IF(buildings!BP283="","NULL",buildings!BP283)</f>
        <v>152271</v>
      </c>
      <c r="BQ283" t="str">
        <f>IF(buildings!BQ283="","NULL",buildings!BQ283)</f>
        <v>NA</v>
      </c>
      <c r="BR283">
        <f>IF(buildings!BR283="","NULL",buildings!BR283)</f>
        <v>0.64200000000000002</v>
      </c>
      <c r="BS283" t="str">
        <f>IF(buildings!BS283="","NULL",buildings!BS283)</f>
        <v>NA</v>
      </c>
      <c r="BT283">
        <f>IF(buildings!BT283="","NULL",buildings!BT283)</f>
        <v>15241</v>
      </c>
      <c r="BU283" t="str">
        <f>IF(buildings!BU283="","NULL",buildings!BU283)</f>
        <v>NULL</v>
      </c>
      <c r="BV283" t="str">
        <f>IF(buildings!BV283="","NULL",buildings!BV283)</f>
        <v>NULL</v>
      </c>
      <c r="BW283" t="str">
        <f>IF(buildings!BW283="","NULL",buildings!BW283)</f>
        <v>R32USA</v>
      </c>
      <c r="BX283" t="str">
        <f>IF(buildings!BX283="","NULL",buildings!BX283)</f>
        <v>R5.2OECD</v>
      </c>
      <c r="BY283" t="str">
        <f>IF(buildings!BY283="","NULL",buildings!BY283)</f>
        <v>R_SFH_unspecified</v>
      </c>
      <c r="BZ283" t="str">
        <f>IF(buildings!BZ283="","NULL",buildings!BZ283)</f>
        <v>T_unspecified</v>
      </c>
      <c r="CA283" t="str">
        <f>IF(buildings!CA283="","NULL",buildings!CA283)</f>
        <v>Standard</v>
      </c>
      <c r="CB283" t="str">
        <f>IF(buildings!CB283="","NULL",buildings!CB283)</f>
        <v>sample/average/statistics</v>
      </c>
      <c r="CC283" t="str">
        <f>IF(buildings!CC283="","NULL",buildings!CC283)</f>
        <v>RS</v>
      </c>
      <c r="CD283" t="str">
        <f>IF(buildings!CD283="","NULL",buildings!CD283)</f>
        <v>T</v>
      </c>
      <c r="CE283" t="str">
        <f>IF(buildings!CE283="","NULL",buildings!CE283)</f>
        <v>OECD_USA</v>
      </c>
    </row>
    <row r="284" spans="1:83">
      <c r="A284">
        <f>IF(buildings!A284="","NA",buildings!A284)</f>
        <v>282</v>
      </c>
      <c r="B284" t="str">
        <f>IF(buildings!B284="","NA",buildings!B284)</f>
        <v>USA</v>
      </c>
      <c r="C284" t="str">
        <f>IF(buildings!C284="","NA",buildings!C284)</f>
        <v>Los Angeles</v>
      </c>
      <c r="D284">
        <f>IF(buildings!D284="","NA",buildings!D284)</f>
        <v>1950</v>
      </c>
      <c r="E284">
        <f>IF(buildings!E284="","NA",buildings!E284)</f>
        <v>1991</v>
      </c>
      <c r="F284">
        <f>IF(buildings!F284="","NA",buildings!F284)</f>
        <v>10.764262649999999</v>
      </c>
      <c r="G284" t="str">
        <f>IF(buildings!G284="","NA",buildings!G284)</f>
        <v>NA</v>
      </c>
      <c r="H284" t="str">
        <f>IF(buildings!H284="","NA",buildings!H284)</f>
        <v>NA</v>
      </c>
      <c r="I284" t="str">
        <f>IF(buildings!I284="","NA",buildings!I284)</f>
        <v>NA</v>
      </c>
      <c r="J284">
        <f>IF(buildings!J284="","NA",buildings!J284)</f>
        <v>115.1776103</v>
      </c>
      <c r="K284" t="str">
        <f>IF(buildings!K284="","NA",buildings!K284)</f>
        <v>NA</v>
      </c>
      <c r="L284" t="str">
        <f>IF(buildings!L284="","NA",buildings!L284)</f>
        <v>NA</v>
      </c>
      <c r="M284">
        <f>IF(buildings!M284="","NA",buildings!M284)</f>
        <v>373.51991390000001</v>
      </c>
      <c r="N284" t="str">
        <f>IF(buildings!N284="","NA",buildings!N284)</f>
        <v>NA</v>
      </c>
      <c r="O284" t="str">
        <f>IF(buildings!O284="","NA",buildings!O284)</f>
        <v>NA</v>
      </c>
      <c r="P284" t="str">
        <f>IF(buildings!P284="","NA",buildings!P284)</f>
        <v>NA</v>
      </c>
      <c r="Q284" t="str">
        <f>IF(buildings!Q284="","NA",buildings!Q284)</f>
        <v>NA</v>
      </c>
      <c r="R284" t="str">
        <f>IF(buildings!R284="","NA",buildings!R284)</f>
        <v>NA</v>
      </c>
      <c r="S284" t="str">
        <f>IF(buildings!S284="","NA",buildings!S284)</f>
        <v>NA</v>
      </c>
      <c r="T284" t="str">
        <f>IF(buildings!T284="","NA",buildings!T284)</f>
        <v>NA</v>
      </c>
      <c r="U284" t="str">
        <f>IF(buildings!U284="","NA",buildings!U284)</f>
        <v>NA</v>
      </c>
      <c r="V284" t="str">
        <f>IF(buildings!V284="","NA",buildings!V284)</f>
        <v>NA</v>
      </c>
      <c r="W284" t="str">
        <f>IF(buildings!W284="","NA",buildings!W284)</f>
        <v>NA</v>
      </c>
      <c r="X284" t="str">
        <f>IF(buildings!X284="","NA",buildings!X284)</f>
        <v>NA</v>
      </c>
      <c r="Y284" t="str">
        <f>IF(buildings!Y284="","NA",buildings!Y284)</f>
        <v>NA</v>
      </c>
      <c r="Z284" t="str">
        <f>IF(buildings!Z284="","NA",buildings!Z284)</f>
        <v>NA</v>
      </c>
      <c r="AA284" t="str">
        <f>IF(buildings!AA284="","NA",buildings!AA284)</f>
        <v>NA</v>
      </c>
      <c r="AB284" t="str">
        <f>IF(buildings!AB284="","NA",buildings!AB284)</f>
        <v>NA</v>
      </c>
      <c r="AC284" t="str">
        <f>IF(buildings!AC284="","NA",buildings!AC284)</f>
        <v>NA</v>
      </c>
      <c r="AD284" t="str">
        <f>IF(buildings!AD284="","NA",buildings!AD284)</f>
        <v>NA</v>
      </c>
      <c r="AE284" t="str">
        <f>IF(buildings!AE284="","NA",buildings!AE284)</f>
        <v>NA</v>
      </c>
      <c r="AF284" t="str">
        <f>IF(buildings!AF284="","NA",buildings!AF284)</f>
        <v>NA</v>
      </c>
      <c r="AG284" t="str">
        <f>IF(buildings!AG284="","NA",buildings!AG284)</f>
        <v>NA</v>
      </c>
      <c r="AH284" t="str">
        <f>IF(buildings!AH284="","NA",buildings!AH284)</f>
        <v>NA</v>
      </c>
      <c r="AI284" t="str">
        <f>IF(buildings!AI284="","NA",buildings!AI284)</f>
        <v>NA</v>
      </c>
      <c r="AJ284" t="str">
        <f>IF(buildings!AJ284="","NA",buildings!AJ284)</f>
        <v>NA</v>
      </c>
      <c r="AK284" t="str">
        <f>IF(buildings!AK284="","NA",buildings!AK284)</f>
        <v>NA</v>
      </c>
      <c r="AL284" t="str">
        <f>IF(buildings!AL284="","NA",buildings!AL284)</f>
        <v>Single Family House</v>
      </c>
      <c r="AM284" t="str">
        <f>IF(buildings!AM284="","NA",buildings!AM284)</f>
        <v>NA</v>
      </c>
      <c r="AN284" t="str">
        <f>IF(buildings!AN284="","NA",buildings!AN284)</f>
        <v>residential</v>
      </c>
      <c r="AO284" t="str">
        <f>IF(buildings!AO284="","NA",buildings!AO284)</f>
        <v>SFH</v>
      </c>
      <c r="AP284" t="str">
        <f>IF(buildings!AP284="","NA",buildings!AP284)</f>
        <v>NULL</v>
      </c>
      <c r="AQ284" t="str">
        <f>IF(buildings!AQ284="","NA",buildings!AQ284)</f>
        <v>urban</v>
      </c>
      <c r="AR284" t="str">
        <f>IF(buildings!AR284="","NA",buildings!AR284)</f>
        <v>NA</v>
      </c>
      <c r="AS284" t="str">
        <f>IF(buildings!AS284="","NA",buildings!AS284)</f>
        <v>Reyna, Janet L.; Chester, Mikhail V.</v>
      </c>
      <c r="AT284">
        <f>IF(buildings!AT284="","NA",buildings!AT284)</f>
        <v>2015</v>
      </c>
      <c r="AU284" t="str">
        <f>IF(buildings!AU284="","NA",buildings!AU284)</f>
        <v>The Growth of Urban Building Stock: Unintended Lock-in and Embedded Environmental Effects</v>
      </c>
      <c r="AV284" t="str">
        <f>IF(buildings!AV284="","NA",buildings!AV284)</f>
        <v>Journal of Industrial Ecology</v>
      </c>
      <c r="AW284" t="str">
        <f>IF(buildings!AW284="","NA",buildings!AW284)</f>
        <v>Copyright Elsevier</v>
      </c>
      <c r="AX284" t="str">
        <f>IF(buildings!AX284="","NA",buildings!AX284)</f>
        <v>10.1111/jiec.12211</v>
      </c>
      <c r="AY284" t="str">
        <f>IF(buildings!AY284="","NA",buildings!AY284)</f>
        <v>https://doi.org/10.1111/jiec.12211</v>
      </c>
      <c r="AZ284" t="str">
        <f>IF(buildings!AZ284="","NULL",buildings!AZ284)</f>
        <v>NULL</v>
      </c>
      <c r="BA284" t="str">
        <f>IF(buildings!BA284="","NULL",buildings!BA284)</f>
        <v>1 SF (square foot) = 0.092903 square meters</v>
      </c>
      <c r="BB284" t="str">
        <f>IF(buildings!BB284="","NULL",buildings!BB284)</f>
        <v>NULL</v>
      </c>
      <c r="BC284" t="str">
        <f>IF(buildings!BC284="","NULL",buildings!BC284)</f>
        <v>SI. Table S13. Prototype Factors.</v>
      </c>
      <c r="BD284" t="str">
        <f>IF(buildings!BD284="","NULL",buildings!BD284)</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1950, Urban pop. in 1990, Data: https://www.rug.nl/ggdc/historicaldevelopment/maddison/releases/maddison-project-database-2018. GDP: Data: https://esa.un.org/unpd/wup/Download, Urbanization_rate_2018.xls. Human Development Index: Not collected.</v>
      </c>
      <c r="BE284" t="str">
        <f>IF(buildings!BE284="","NULL",buildings!BE284)</f>
        <v>Heeren and Fishman</v>
      </c>
      <c r="BF284" t="str">
        <f>IF(buildings!BF284="","NULL",buildings!BF284)</f>
        <v>North_America</v>
      </c>
      <c r="BG284" t="str">
        <f>IF(buildings!BG284="","NULL",buildings!BG284)</f>
        <v>Csa</v>
      </c>
      <c r="BH284">
        <f>IF(buildings!BH284="","NULL",buildings!BH284)</f>
        <v>3787</v>
      </c>
      <c r="BI284">
        <f>IF(buildings!BI284="","NULL",buildings!BI284)</f>
        <v>2750</v>
      </c>
      <c r="BJ284">
        <f>IF(buildings!BJ284="","NULL",buildings!BJ284)</f>
        <v>2704.7975000000001</v>
      </c>
      <c r="BK284">
        <f>IF(buildings!BK284="","NULL",buildings!BK284)</f>
        <v>722.34497499999998</v>
      </c>
      <c r="BL284">
        <f>IF(buildings!BL284="","NULL",buildings!BL284)</f>
        <v>807.41247499999997</v>
      </c>
      <c r="BM284">
        <f>IF(buildings!BM284="","NULL",buildings!BM284)</f>
        <v>9147593</v>
      </c>
      <c r="BN284">
        <f>IF(buildings!BN284="","NULL",buildings!BN284)</f>
        <v>152271</v>
      </c>
      <c r="BO284" t="str">
        <f>IF(buildings!BO284="","NULL",buildings!BO284)</f>
        <v>NA</v>
      </c>
      <c r="BP284">
        <f>IF(buildings!BP284="","NULL",buildings!BP284)</f>
        <v>253497</v>
      </c>
      <c r="BQ284">
        <f>IF(buildings!BQ284="","NULL",buildings!BQ284)</f>
        <v>0.64200000000000002</v>
      </c>
      <c r="BR284">
        <f>IF(buildings!BR284="","NULL",buildings!BR284)</f>
        <v>0.753</v>
      </c>
      <c r="BS284">
        <f>IF(buildings!BS284="","NULL",buildings!BS284)</f>
        <v>15241</v>
      </c>
      <c r="BT284">
        <f>IF(buildings!BT284="","NULL",buildings!BT284)</f>
        <v>36464</v>
      </c>
      <c r="BU284" t="str">
        <f>IF(buildings!BU284="","NULL",buildings!BU284)</f>
        <v>NULL</v>
      </c>
      <c r="BV284" t="str">
        <f>IF(buildings!BV284="","NULL",buildings!BV284)</f>
        <v>NULL</v>
      </c>
      <c r="BW284" t="str">
        <f>IF(buildings!BW284="","NULL",buildings!BW284)</f>
        <v>R32USA</v>
      </c>
      <c r="BX284" t="str">
        <f>IF(buildings!BX284="","NULL",buildings!BX284)</f>
        <v>R5.2OECD</v>
      </c>
      <c r="BY284" t="str">
        <f>IF(buildings!BY284="","NULL",buildings!BY284)</f>
        <v>R_SFH_unspecified</v>
      </c>
      <c r="BZ284" t="str">
        <f>IF(buildings!BZ284="","NULL",buildings!BZ284)</f>
        <v>T_unspecified</v>
      </c>
      <c r="CA284" t="str">
        <f>IF(buildings!CA284="","NULL",buildings!CA284)</f>
        <v>Standard</v>
      </c>
      <c r="CB284" t="str">
        <f>IF(buildings!CB284="","NULL",buildings!CB284)</f>
        <v>sample/average/statistics</v>
      </c>
      <c r="CC284" t="str">
        <f>IF(buildings!CC284="","NULL",buildings!CC284)</f>
        <v>RS</v>
      </c>
      <c r="CD284" t="str">
        <f>IF(buildings!CD284="","NULL",buildings!CD284)</f>
        <v>T</v>
      </c>
      <c r="CE284" t="str">
        <f>IF(buildings!CE284="","NULL",buildings!CE284)</f>
        <v>OECD_USA</v>
      </c>
    </row>
    <row r="285" spans="1:83">
      <c r="A285">
        <f>IF(buildings!A285="","NA",buildings!A285)</f>
        <v>283</v>
      </c>
      <c r="B285" t="str">
        <f>IF(buildings!B285="","NA",buildings!B285)</f>
        <v>USA</v>
      </c>
      <c r="C285" t="str">
        <f>IF(buildings!C285="","NA",buildings!C285)</f>
        <v>Los Angeles</v>
      </c>
      <c r="D285">
        <f>IF(buildings!D285="","NA",buildings!D285)</f>
        <v>1990</v>
      </c>
      <c r="E285" t="str">
        <f>IF(buildings!E285="","NA",buildings!E285)</f>
        <v>NA</v>
      </c>
      <c r="F285">
        <f>IF(buildings!F285="","NA",buildings!F285)</f>
        <v>7.534983854</v>
      </c>
      <c r="G285" t="str">
        <f>IF(buildings!G285="","NA",buildings!G285)</f>
        <v>NA</v>
      </c>
      <c r="H285" t="str">
        <f>IF(buildings!H285="","NA",buildings!H285)</f>
        <v>NA</v>
      </c>
      <c r="I285" t="str">
        <f>IF(buildings!I285="","NA",buildings!I285)</f>
        <v>NA</v>
      </c>
      <c r="J285">
        <f>IF(buildings!J285="","NA",buildings!J285)</f>
        <v>82.884822389999997</v>
      </c>
      <c r="K285" t="str">
        <f>IF(buildings!K285="","NA",buildings!K285)</f>
        <v>NA</v>
      </c>
      <c r="L285" t="str">
        <f>IF(buildings!L285="","NA",buildings!L285)</f>
        <v>NA</v>
      </c>
      <c r="M285">
        <f>IF(buildings!M285="","NA",buildings!M285)</f>
        <v>510.22604949999999</v>
      </c>
      <c r="N285" t="str">
        <f>IF(buildings!N285="","NA",buildings!N285)</f>
        <v>NA</v>
      </c>
      <c r="O285" t="str">
        <f>IF(buildings!O285="","NA",buildings!O285)</f>
        <v>NA</v>
      </c>
      <c r="P285" t="str">
        <f>IF(buildings!P285="","NA",buildings!P285)</f>
        <v>NA</v>
      </c>
      <c r="Q285" t="str">
        <f>IF(buildings!Q285="","NA",buildings!Q285)</f>
        <v>NA</v>
      </c>
      <c r="R285" t="str">
        <f>IF(buildings!R285="","NA",buildings!R285)</f>
        <v>NA</v>
      </c>
      <c r="S285" t="str">
        <f>IF(buildings!S285="","NA",buildings!S285)</f>
        <v>NA</v>
      </c>
      <c r="T285" t="str">
        <f>IF(buildings!T285="","NA",buildings!T285)</f>
        <v>NA</v>
      </c>
      <c r="U285" t="str">
        <f>IF(buildings!U285="","NA",buildings!U285)</f>
        <v>NA</v>
      </c>
      <c r="V285" t="str">
        <f>IF(buildings!V285="","NA",buildings!V285)</f>
        <v>NA</v>
      </c>
      <c r="W285" t="str">
        <f>IF(buildings!W285="","NA",buildings!W285)</f>
        <v>NA</v>
      </c>
      <c r="X285" t="str">
        <f>IF(buildings!X285="","NA",buildings!X285)</f>
        <v>NA</v>
      </c>
      <c r="Y285" t="str">
        <f>IF(buildings!Y285="","NA",buildings!Y285)</f>
        <v>NA</v>
      </c>
      <c r="Z285" t="str">
        <f>IF(buildings!Z285="","NA",buildings!Z285)</f>
        <v>NA</v>
      </c>
      <c r="AA285" t="str">
        <f>IF(buildings!AA285="","NA",buildings!AA285)</f>
        <v>NA</v>
      </c>
      <c r="AB285" t="str">
        <f>IF(buildings!AB285="","NA",buildings!AB285)</f>
        <v>NA</v>
      </c>
      <c r="AC285" t="str">
        <f>IF(buildings!AC285="","NA",buildings!AC285)</f>
        <v>NA</v>
      </c>
      <c r="AD285" t="str">
        <f>IF(buildings!AD285="","NA",buildings!AD285)</f>
        <v>NA</v>
      </c>
      <c r="AE285" t="str">
        <f>IF(buildings!AE285="","NA",buildings!AE285)</f>
        <v>NA</v>
      </c>
      <c r="AF285" t="str">
        <f>IF(buildings!AF285="","NA",buildings!AF285)</f>
        <v>NA</v>
      </c>
      <c r="AG285" t="str">
        <f>IF(buildings!AG285="","NA",buildings!AG285)</f>
        <v>NA</v>
      </c>
      <c r="AH285" t="str">
        <f>IF(buildings!AH285="","NA",buildings!AH285)</f>
        <v>NA</v>
      </c>
      <c r="AI285" t="str">
        <f>IF(buildings!AI285="","NA",buildings!AI285)</f>
        <v>NA</v>
      </c>
      <c r="AJ285" t="str">
        <f>IF(buildings!AJ285="","NA",buildings!AJ285)</f>
        <v>NA</v>
      </c>
      <c r="AK285" t="str">
        <f>IF(buildings!AK285="","NA",buildings!AK285)</f>
        <v>NA</v>
      </c>
      <c r="AL285" t="str">
        <f>IF(buildings!AL285="","NA",buildings!AL285)</f>
        <v>Single Family House</v>
      </c>
      <c r="AM285" t="str">
        <f>IF(buildings!AM285="","NA",buildings!AM285)</f>
        <v>NA</v>
      </c>
      <c r="AN285" t="str">
        <f>IF(buildings!AN285="","NA",buildings!AN285)</f>
        <v>residential</v>
      </c>
      <c r="AO285" t="str">
        <f>IF(buildings!AO285="","NA",buildings!AO285)</f>
        <v>SFH</v>
      </c>
      <c r="AP285" t="str">
        <f>IF(buildings!AP285="","NA",buildings!AP285)</f>
        <v>NULL</v>
      </c>
      <c r="AQ285" t="str">
        <f>IF(buildings!AQ285="","NA",buildings!AQ285)</f>
        <v>urban</v>
      </c>
      <c r="AR285" t="str">
        <f>IF(buildings!AR285="","NA",buildings!AR285)</f>
        <v>NA</v>
      </c>
      <c r="AS285" t="str">
        <f>IF(buildings!AS285="","NA",buildings!AS285)</f>
        <v>Reyna, Janet L.; Chester, Mikhail V.</v>
      </c>
      <c r="AT285">
        <f>IF(buildings!AT285="","NA",buildings!AT285)</f>
        <v>2015</v>
      </c>
      <c r="AU285" t="str">
        <f>IF(buildings!AU285="","NA",buildings!AU285)</f>
        <v>The Growth of Urban Building Stock: Unintended Lock-in and Embedded Environmental Effects</v>
      </c>
      <c r="AV285" t="str">
        <f>IF(buildings!AV285="","NA",buildings!AV285)</f>
        <v>Journal of Industrial Ecology</v>
      </c>
      <c r="AW285" t="str">
        <f>IF(buildings!AW285="","NA",buildings!AW285)</f>
        <v>Copyright Elsevier</v>
      </c>
      <c r="AX285" t="str">
        <f>IF(buildings!AX285="","NA",buildings!AX285)</f>
        <v>10.1111/jiec.12211</v>
      </c>
      <c r="AY285" t="str">
        <f>IF(buildings!AY285="","NA",buildings!AY285)</f>
        <v>https://doi.org/10.1111/jiec.12211</v>
      </c>
      <c r="AZ285" t="str">
        <f>IF(buildings!AZ285="","NULL",buildings!AZ285)</f>
        <v>NULL</v>
      </c>
      <c r="BA285" t="str">
        <f>IF(buildings!BA285="","NULL",buildings!BA285)</f>
        <v>1 SF (square foot) = 0.092903 square meters</v>
      </c>
      <c r="BB285" t="str">
        <f>IF(buildings!BB285="","NULL",buildings!BB285)</f>
        <v>NULL</v>
      </c>
      <c r="BC285" t="str">
        <f>IF(buildings!BC285="","NULL",buildings!BC285)</f>
        <v>SI. Table S13. Prototype Factors.</v>
      </c>
      <c r="BD285" t="str">
        <f>IF(buildings!BD285="","NULL",buildings!BD285)</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1990, Urban pop. in 2020, Data: https://www.rug.nl/ggdc/historicaldevelopment/maddison/releases/maddison-project-database-2018. GDP: GDP in 2016, Data: https://esa.un.org/unpd/wup/Download, Urbanization_rate_2018.xls. Human Development Index: Not collected.</v>
      </c>
      <c r="BE285" t="str">
        <f>IF(buildings!BE285="","NULL",buildings!BE285)</f>
        <v>Heeren and Fishman</v>
      </c>
      <c r="BF285" t="str">
        <f>IF(buildings!BF285="","NULL",buildings!BF285)</f>
        <v>North_America</v>
      </c>
      <c r="BG285" t="str">
        <f>IF(buildings!BG285="","NULL",buildings!BG285)</f>
        <v>Csa</v>
      </c>
      <c r="BH285">
        <f>IF(buildings!BH285="","NULL",buildings!BH285)</f>
        <v>3787</v>
      </c>
      <c r="BI285">
        <f>IF(buildings!BI285="","NULL",buildings!BI285)</f>
        <v>2607.9025000000001</v>
      </c>
      <c r="BJ285">
        <f>IF(buildings!BJ285="","NULL",buildings!BJ285)</f>
        <v>2941.3625000000002</v>
      </c>
      <c r="BK285">
        <f>IF(buildings!BK285="","NULL",buildings!BK285)</f>
        <v>797.12750000000005</v>
      </c>
      <c r="BL285">
        <f>IF(buildings!BL285="","NULL",buildings!BL285)</f>
        <v>758.10997499999996</v>
      </c>
      <c r="BM285">
        <f>IF(buildings!BM285="","NULL",buildings!BM285)</f>
        <v>9147593</v>
      </c>
      <c r="BN285">
        <f>IF(buildings!BN285="","NULL",buildings!BN285)</f>
        <v>250132</v>
      </c>
      <c r="BO285" t="str">
        <f>IF(buildings!BO285="","NULL",buildings!BO285)</f>
        <v>NA</v>
      </c>
      <c r="BP285">
        <f>IF(buildings!BP285="","NULL",buildings!BP285)</f>
        <v>324656</v>
      </c>
      <c r="BQ285">
        <f>IF(buildings!BQ285="","NULL",buildings!BQ285)</f>
        <v>0.753</v>
      </c>
      <c r="BR285">
        <f>IF(buildings!BR285="","NULL",buildings!BR285)</f>
        <v>0.82699999999999996</v>
      </c>
      <c r="BS285">
        <f>IF(buildings!BS285="","NULL",buildings!BS285)</f>
        <v>36982</v>
      </c>
      <c r="BT285">
        <f>IF(buildings!BT285="","NULL",buildings!BT285)</f>
        <v>53015</v>
      </c>
      <c r="BU285" t="str">
        <f>IF(buildings!BU285="","NULL",buildings!BU285)</f>
        <v>NULL</v>
      </c>
      <c r="BV285" t="str">
        <f>IF(buildings!BV285="","NULL",buildings!BV285)</f>
        <v>NULL</v>
      </c>
      <c r="BW285" t="str">
        <f>IF(buildings!BW285="","NULL",buildings!BW285)</f>
        <v>R32USA</v>
      </c>
      <c r="BX285" t="str">
        <f>IF(buildings!BX285="","NULL",buildings!BX285)</f>
        <v>R5.2OECD</v>
      </c>
      <c r="BY285" t="str">
        <f>IF(buildings!BY285="","NULL",buildings!BY285)</f>
        <v>R_SFH_unspecified</v>
      </c>
      <c r="BZ285" t="str">
        <f>IF(buildings!BZ285="","NULL",buildings!BZ285)</f>
        <v>T_unspecified</v>
      </c>
      <c r="CA285" t="str">
        <f>IF(buildings!CA285="","NULL",buildings!CA285)</f>
        <v>Standard</v>
      </c>
      <c r="CB285" t="str">
        <f>IF(buildings!CB285="","NULL",buildings!CB285)</f>
        <v>sample/average/statistics</v>
      </c>
      <c r="CC285" t="str">
        <f>IF(buildings!CC285="","NULL",buildings!CC285)</f>
        <v>RS</v>
      </c>
      <c r="CD285" t="str">
        <f>IF(buildings!CD285="","NULL",buildings!CD285)</f>
        <v>T</v>
      </c>
      <c r="CE285" t="str">
        <f>IF(buildings!CE285="","NULL",buildings!CE285)</f>
        <v>OECD_USA</v>
      </c>
    </row>
    <row r="286" spans="1:83">
      <c r="A286">
        <f>IF(buildings!A286="","NA",buildings!A286)</f>
        <v>284</v>
      </c>
      <c r="B286" t="str">
        <f>IF(buildings!B286="","NA",buildings!B286)</f>
        <v>USA</v>
      </c>
      <c r="C286" t="str">
        <f>IF(buildings!C286="","NA",buildings!C286)</f>
        <v>Los Angeles</v>
      </c>
      <c r="D286" t="str">
        <f>IF(buildings!D286="","NA",buildings!D286)</f>
        <v>NA</v>
      </c>
      <c r="E286" t="str">
        <f>IF(buildings!E286="","NA",buildings!E286)</f>
        <v>NA</v>
      </c>
      <c r="F286">
        <f>IF(buildings!F286="","NA",buildings!F286)</f>
        <v>62.432723359999997</v>
      </c>
      <c r="G286" t="str">
        <f>IF(buildings!G286="","NA",buildings!G286)</f>
        <v>NA</v>
      </c>
      <c r="H286" t="str">
        <f>IF(buildings!H286="","NA",buildings!H286)</f>
        <v>NA</v>
      </c>
      <c r="I286" t="str">
        <f>IF(buildings!I286="","NA",buildings!I286)</f>
        <v>NA</v>
      </c>
      <c r="J286">
        <f>IF(buildings!J286="","NA",buildings!J286)</f>
        <v>21.528525299999998</v>
      </c>
      <c r="K286" t="str">
        <f>IF(buildings!K286="","NA",buildings!K286)</f>
        <v>NA</v>
      </c>
      <c r="L286" t="str">
        <f>IF(buildings!L286="","NA",buildings!L286)</f>
        <v>NA</v>
      </c>
      <c r="M286">
        <f>IF(buildings!M286="","NA",buildings!M286)</f>
        <v>534.98385359999997</v>
      </c>
      <c r="N286" t="str">
        <f>IF(buildings!N286="","NA",buildings!N286)</f>
        <v>NA</v>
      </c>
      <c r="O286" t="str">
        <f>IF(buildings!O286="","NA",buildings!O286)</f>
        <v>NA</v>
      </c>
      <c r="P286" t="str">
        <f>IF(buildings!P286="","NA",buildings!P286)</f>
        <v>NA</v>
      </c>
      <c r="Q286" t="str">
        <f>IF(buildings!Q286="","NA",buildings!Q286)</f>
        <v>NA</v>
      </c>
      <c r="R286" t="str">
        <f>IF(buildings!R286="","NA",buildings!R286)</f>
        <v>NA</v>
      </c>
      <c r="S286" t="str">
        <f>IF(buildings!S286="","NA",buildings!S286)</f>
        <v>NA</v>
      </c>
      <c r="T286" t="str">
        <f>IF(buildings!T286="","NA",buildings!T286)</f>
        <v>NA</v>
      </c>
      <c r="U286" t="str">
        <f>IF(buildings!U286="","NA",buildings!U286)</f>
        <v>NA</v>
      </c>
      <c r="V286" t="str">
        <f>IF(buildings!V286="","NA",buildings!V286)</f>
        <v>NA</v>
      </c>
      <c r="W286" t="str">
        <f>IF(buildings!W286="","NA",buildings!W286)</f>
        <v>NA</v>
      </c>
      <c r="X286" t="str">
        <f>IF(buildings!X286="","NA",buildings!X286)</f>
        <v>NA</v>
      </c>
      <c r="Y286" t="str">
        <f>IF(buildings!Y286="","NA",buildings!Y286)</f>
        <v>NA</v>
      </c>
      <c r="Z286" t="str">
        <f>IF(buildings!Z286="","NA",buildings!Z286)</f>
        <v>NA</v>
      </c>
      <c r="AA286" t="str">
        <f>IF(buildings!AA286="","NA",buildings!AA286)</f>
        <v>NA</v>
      </c>
      <c r="AB286" t="str">
        <f>IF(buildings!AB286="","NA",buildings!AB286)</f>
        <v>NA</v>
      </c>
      <c r="AC286" t="str">
        <f>IF(buildings!AC286="","NA",buildings!AC286)</f>
        <v>NA</v>
      </c>
      <c r="AD286" t="str">
        <f>IF(buildings!AD286="","NA",buildings!AD286)</f>
        <v>NA</v>
      </c>
      <c r="AE286" t="str">
        <f>IF(buildings!AE286="","NA",buildings!AE286)</f>
        <v>NA</v>
      </c>
      <c r="AF286" t="str">
        <f>IF(buildings!AF286="","NA",buildings!AF286)</f>
        <v>NA</v>
      </c>
      <c r="AG286" t="str">
        <f>IF(buildings!AG286="","NA",buildings!AG286)</f>
        <v>NA</v>
      </c>
      <c r="AH286" t="str">
        <f>IF(buildings!AH286="","NA",buildings!AH286)</f>
        <v>NA</v>
      </c>
      <c r="AI286" t="str">
        <f>IF(buildings!AI286="","NA",buildings!AI286)</f>
        <v>NA</v>
      </c>
      <c r="AJ286" t="str">
        <f>IF(buildings!AJ286="","NA",buildings!AJ286)</f>
        <v>NA</v>
      </c>
      <c r="AK286" t="str">
        <f>IF(buildings!AK286="","NA",buildings!AK286)</f>
        <v>NA</v>
      </c>
      <c r="AL286" t="str">
        <f>IF(buildings!AL286="","NA",buildings!AL286)</f>
        <v>Multi-family building (large)</v>
      </c>
      <c r="AM286" t="str">
        <f>IF(buildings!AM286="","NA",buildings!AM286)</f>
        <v>NA</v>
      </c>
      <c r="AN286" t="str">
        <f>IF(buildings!AN286="","NA",buildings!AN286)</f>
        <v>residential</v>
      </c>
      <c r="AO286" t="str">
        <f>IF(buildings!AO286="","NA",buildings!AO286)</f>
        <v>MFH</v>
      </c>
      <c r="AP286" t="str">
        <f>IF(buildings!AP286="","NA",buildings!AP286)</f>
        <v>NULL</v>
      </c>
      <c r="AQ286" t="str">
        <f>IF(buildings!AQ286="","NA",buildings!AQ286)</f>
        <v>urban</v>
      </c>
      <c r="AR286" t="str">
        <f>IF(buildings!AR286="","NA",buildings!AR286)</f>
        <v>NA</v>
      </c>
      <c r="AS286" t="str">
        <f>IF(buildings!AS286="","NA",buildings!AS286)</f>
        <v>Reyna, Janet L.; Chester, Mikhail V.</v>
      </c>
      <c r="AT286">
        <f>IF(buildings!AT286="","NA",buildings!AT286)</f>
        <v>2015</v>
      </c>
      <c r="AU286" t="str">
        <f>IF(buildings!AU286="","NA",buildings!AU286)</f>
        <v>The Growth of Urban Building Stock: Unintended Lock-in and Embedded Environmental Effects</v>
      </c>
      <c r="AV286" t="str">
        <f>IF(buildings!AV286="","NA",buildings!AV286)</f>
        <v>Journal of Industrial Ecology</v>
      </c>
      <c r="AW286" t="str">
        <f>IF(buildings!AW286="","NA",buildings!AW286)</f>
        <v>Copyright Elsevier</v>
      </c>
      <c r="AX286" t="str">
        <f>IF(buildings!AX286="","NA",buildings!AX286)</f>
        <v>10.1111/jiec.12211</v>
      </c>
      <c r="AY286" t="str">
        <f>IF(buildings!AY286="","NA",buildings!AY286)</f>
        <v>https://doi.org/10.1111/jiec.12211</v>
      </c>
      <c r="AZ286" t="str">
        <f>IF(buildings!AZ286="","NULL",buildings!AZ286)</f>
        <v>NULL</v>
      </c>
      <c r="BA286" t="str">
        <f>IF(buildings!BA286="","NULL",buildings!BA286)</f>
        <v>1 SF (square foot) = 0.092903 square meters</v>
      </c>
      <c r="BB286" t="str">
        <f>IF(buildings!BB286="","NULL",buildings!BB286)</f>
        <v>NULL</v>
      </c>
      <c r="BC286" t="str">
        <f>IF(buildings!BC286="","NULL",buildings!BC286)</f>
        <v>SI. Table S13. Prototype Factors.</v>
      </c>
      <c r="BD286" t="str">
        <f>IF(buildings!BD286="","NULL",buildings!BD286)</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86" t="str">
        <f>IF(buildings!BE286="","NULL",buildings!BE286)</f>
        <v>Heeren and Fishman</v>
      </c>
      <c r="BF286" t="str">
        <f>IF(buildings!BF286="","NULL",buildings!BF286)</f>
        <v>North_America</v>
      </c>
      <c r="BG286" t="str">
        <f>IF(buildings!BG286="","NULL",buildings!BG286)</f>
        <v>Csa</v>
      </c>
      <c r="BH286">
        <f>IF(buildings!BH286="","NULL",buildings!BH286)</f>
        <v>3787</v>
      </c>
      <c r="BI286">
        <f>IF(buildings!BI286="","NULL",buildings!BI286)</f>
        <v>2776.53</v>
      </c>
      <c r="BJ286">
        <f>IF(buildings!BJ286="","NULL",buildings!BJ286)</f>
        <v>2941.3625000000002</v>
      </c>
      <c r="BK286">
        <f>IF(buildings!BK286="","NULL",buildings!BK286)</f>
        <v>770.78747499999997</v>
      </c>
      <c r="BL286">
        <f>IF(buildings!BL286="","NULL",buildings!BL286)</f>
        <v>758.10997499999996</v>
      </c>
      <c r="BM286">
        <f>IF(buildings!BM286="","NULL",buildings!BM286)</f>
        <v>9147593</v>
      </c>
      <c r="BN286" t="str">
        <f>IF(buildings!BN286="","NULL",buildings!BN286)</f>
        <v>NA</v>
      </c>
      <c r="BO286" t="str">
        <f>IF(buildings!BO286="","NULL",buildings!BO286)</f>
        <v>Pre-1950</v>
      </c>
      <c r="BP286">
        <f>IF(buildings!BP286="","NULL",buildings!BP286)</f>
        <v>324656</v>
      </c>
      <c r="BQ286">
        <f>IF(buildings!BQ286="","NULL",buildings!BQ286)</f>
        <v>0.64200000000000002</v>
      </c>
      <c r="BR286">
        <f>IF(buildings!BR286="","NULL",buildings!BR286)</f>
        <v>0.82699999999999996</v>
      </c>
      <c r="BS286" t="str">
        <f>IF(buildings!BS286="","NULL",buildings!BS286)</f>
        <v>NA</v>
      </c>
      <c r="BT286">
        <f>IF(buildings!BT286="","NULL",buildings!BT286)</f>
        <v>53015</v>
      </c>
      <c r="BU286" t="str">
        <f>IF(buildings!BU286="","NULL",buildings!BU286)</f>
        <v>NULL</v>
      </c>
      <c r="BV286" t="str">
        <f>IF(buildings!BV286="","NULL",buildings!BV286)</f>
        <v>NULL</v>
      </c>
      <c r="BW286" t="str">
        <f>IF(buildings!BW286="","NULL",buildings!BW286)</f>
        <v>R32USA</v>
      </c>
      <c r="BX286" t="str">
        <f>IF(buildings!BX286="","NULL",buildings!BX286)</f>
        <v>R5.2OECD</v>
      </c>
      <c r="BY286" t="str">
        <f>IF(buildings!BY286="","NULL",buildings!BY286)</f>
        <v>R_MFH_unspecified</v>
      </c>
      <c r="BZ286" t="str">
        <f>IF(buildings!BZ286="","NULL",buildings!BZ286)</f>
        <v>S_unspecified</v>
      </c>
      <c r="CA286" t="str">
        <f>IF(buildings!CA286="","NULL",buildings!CA286)</f>
        <v>Standard</v>
      </c>
      <c r="CB286" t="str">
        <f>IF(buildings!CB286="","NULL",buildings!CB286)</f>
        <v>sample/average/statistics</v>
      </c>
      <c r="CC286" t="str">
        <f>IF(buildings!CC286="","NULL",buildings!CC286)</f>
        <v>RM</v>
      </c>
      <c r="CD286" t="str">
        <f>IF(buildings!CD286="","NULL",buildings!CD286)</f>
        <v>S</v>
      </c>
      <c r="CE286" t="str">
        <f>IF(buildings!CE286="","NULL",buildings!CE286)</f>
        <v>OECD_USA</v>
      </c>
    </row>
    <row r="287" spans="1:83">
      <c r="A287">
        <f>IF(buildings!A287="","NA",buildings!A287)</f>
        <v>285</v>
      </c>
      <c r="B287" t="str">
        <f>IF(buildings!B287="","NA",buildings!B287)</f>
        <v>USA</v>
      </c>
      <c r="C287" t="str">
        <f>IF(buildings!C287="","NA",buildings!C287)</f>
        <v>Los Angeles</v>
      </c>
      <c r="D287" t="str">
        <f>IF(buildings!D287="","NA",buildings!D287)</f>
        <v>NA</v>
      </c>
      <c r="E287" t="str">
        <f>IF(buildings!E287="","NA",buildings!E287)</f>
        <v>NA</v>
      </c>
      <c r="F287">
        <f>IF(buildings!F287="","NA",buildings!F287)</f>
        <v>4.3057050590000001</v>
      </c>
      <c r="G287" t="str">
        <f>IF(buildings!G287="","NA",buildings!G287)</f>
        <v>NA</v>
      </c>
      <c r="H287" t="str">
        <f>IF(buildings!H287="","NA",buildings!H287)</f>
        <v>NA</v>
      </c>
      <c r="I287" t="str">
        <f>IF(buildings!I287="","NA",buildings!I287)</f>
        <v>NA</v>
      </c>
      <c r="J287">
        <f>IF(buildings!J287="","NA",buildings!J287)</f>
        <v>37.674919269999997</v>
      </c>
      <c r="K287" t="str">
        <f>IF(buildings!K287="","NA",buildings!K287)</f>
        <v>NA</v>
      </c>
      <c r="L287" t="str">
        <f>IF(buildings!L287="","NA",buildings!L287)</f>
        <v>NA</v>
      </c>
      <c r="M287">
        <f>IF(buildings!M287="","NA",buildings!M287)</f>
        <v>146.39397199999999</v>
      </c>
      <c r="N287" t="str">
        <f>IF(buildings!N287="","NA",buildings!N287)</f>
        <v>NA</v>
      </c>
      <c r="O287" t="str">
        <f>IF(buildings!O287="","NA",buildings!O287)</f>
        <v>NA</v>
      </c>
      <c r="P287" t="str">
        <f>IF(buildings!P287="","NA",buildings!P287)</f>
        <v>NA</v>
      </c>
      <c r="Q287" t="str">
        <f>IF(buildings!Q287="","NA",buildings!Q287)</f>
        <v>NA</v>
      </c>
      <c r="R287" t="str">
        <f>IF(buildings!R287="","NA",buildings!R287)</f>
        <v>NA</v>
      </c>
      <c r="S287" t="str">
        <f>IF(buildings!S287="","NA",buildings!S287)</f>
        <v>NA</v>
      </c>
      <c r="T287" t="str">
        <f>IF(buildings!T287="","NA",buildings!T287)</f>
        <v>NA</v>
      </c>
      <c r="U287" t="str">
        <f>IF(buildings!U287="","NA",buildings!U287)</f>
        <v>NA</v>
      </c>
      <c r="V287" t="str">
        <f>IF(buildings!V287="","NA",buildings!V287)</f>
        <v>NA</v>
      </c>
      <c r="W287" t="str">
        <f>IF(buildings!W287="","NA",buildings!W287)</f>
        <v>NA</v>
      </c>
      <c r="X287" t="str">
        <f>IF(buildings!X287="","NA",buildings!X287)</f>
        <v>NA</v>
      </c>
      <c r="Y287" t="str">
        <f>IF(buildings!Y287="","NA",buildings!Y287)</f>
        <v>NA</v>
      </c>
      <c r="Z287" t="str">
        <f>IF(buildings!Z287="","NA",buildings!Z287)</f>
        <v>NA</v>
      </c>
      <c r="AA287" t="str">
        <f>IF(buildings!AA287="","NA",buildings!AA287)</f>
        <v>NA</v>
      </c>
      <c r="AB287" t="str">
        <f>IF(buildings!AB287="","NA",buildings!AB287)</f>
        <v>NA</v>
      </c>
      <c r="AC287" t="str">
        <f>IF(buildings!AC287="","NA",buildings!AC287)</f>
        <v>NA</v>
      </c>
      <c r="AD287" t="str">
        <f>IF(buildings!AD287="","NA",buildings!AD287)</f>
        <v>NA</v>
      </c>
      <c r="AE287" t="str">
        <f>IF(buildings!AE287="","NA",buildings!AE287)</f>
        <v>NA</v>
      </c>
      <c r="AF287" t="str">
        <f>IF(buildings!AF287="","NA",buildings!AF287)</f>
        <v>NA</v>
      </c>
      <c r="AG287" t="str">
        <f>IF(buildings!AG287="","NA",buildings!AG287)</f>
        <v>NA</v>
      </c>
      <c r="AH287" t="str">
        <f>IF(buildings!AH287="","NA",buildings!AH287)</f>
        <v>NA</v>
      </c>
      <c r="AI287" t="str">
        <f>IF(buildings!AI287="","NA",buildings!AI287)</f>
        <v>NA</v>
      </c>
      <c r="AJ287" t="str">
        <f>IF(buildings!AJ287="","NA",buildings!AJ287)</f>
        <v>NA</v>
      </c>
      <c r="AK287" t="str">
        <f>IF(buildings!AK287="","NA",buildings!AK287)</f>
        <v>NA</v>
      </c>
      <c r="AL287" t="str">
        <f>IF(buildings!AL287="","NA",buildings!AL287)</f>
        <v>Multi-family building (small)</v>
      </c>
      <c r="AM287" t="str">
        <f>IF(buildings!AM287="","NA",buildings!AM287)</f>
        <v>NA</v>
      </c>
      <c r="AN287" t="str">
        <f>IF(buildings!AN287="","NA",buildings!AN287)</f>
        <v>residential</v>
      </c>
      <c r="AO287" t="str">
        <f>IF(buildings!AO287="","NA",buildings!AO287)</f>
        <v>MFH</v>
      </c>
      <c r="AP287" t="str">
        <f>IF(buildings!AP287="","NA",buildings!AP287)</f>
        <v>NULL</v>
      </c>
      <c r="AQ287" t="str">
        <f>IF(buildings!AQ287="","NA",buildings!AQ287)</f>
        <v>urban</v>
      </c>
      <c r="AR287" t="str">
        <f>IF(buildings!AR287="","NA",buildings!AR287)</f>
        <v>NA</v>
      </c>
      <c r="AS287" t="str">
        <f>IF(buildings!AS287="","NA",buildings!AS287)</f>
        <v>Reyna, Janet L.; Chester, Mikhail V.</v>
      </c>
      <c r="AT287">
        <f>IF(buildings!AT287="","NA",buildings!AT287)</f>
        <v>2015</v>
      </c>
      <c r="AU287" t="str">
        <f>IF(buildings!AU287="","NA",buildings!AU287)</f>
        <v>The Growth of Urban Building Stock: Unintended Lock-in and Embedded Environmental Effects</v>
      </c>
      <c r="AV287" t="str">
        <f>IF(buildings!AV287="","NA",buildings!AV287)</f>
        <v>Journal of Industrial Ecology</v>
      </c>
      <c r="AW287" t="str">
        <f>IF(buildings!AW287="","NA",buildings!AW287)</f>
        <v>Copyright Elsevier</v>
      </c>
      <c r="AX287" t="str">
        <f>IF(buildings!AX287="","NA",buildings!AX287)</f>
        <v>10.1111/jiec.12211</v>
      </c>
      <c r="AY287" t="str">
        <f>IF(buildings!AY287="","NA",buildings!AY287)</f>
        <v>https://doi.org/10.1111/jiec.12211</v>
      </c>
      <c r="AZ287" t="str">
        <f>IF(buildings!AZ287="","NULL",buildings!AZ287)</f>
        <v>NULL</v>
      </c>
      <c r="BA287" t="str">
        <f>IF(buildings!BA287="","NULL",buildings!BA287)</f>
        <v>1 SF (square foot) = 0.092903 square meters</v>
      </c>
      <c r="BB287" t="str">
        <f>IF(buildings!BB287="","NULL",buildings!BB287)</f>
        <v>NULL</v>
      </c>
      <c r="BC287" t="str">
        <f>IF(buildings!BC287="","NULL",buildings!BC287)</f>
        <v>SI. Table S13. Prototype Factors.</v>
      </c>
      <c r="BD287" t="str">
        <f>IF(buildings!BD287="","NULL",buildings!BD287)</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87" t="str">
        <f>IF(buildings!BE287="","NULL",buildings!BE287)</f>
        <v>Heeren and Fishman</v>
      </c>
      <c r="BF287" t="str">
        <f>IF(buildings!BF287="","NULL",buildings!BF287)</f>
        <v>North_America</v>
      </c>
      <c r="BG287" t="str">
        <f>IF(buildings!BG287="","NULL",buildings!BG287)</f>
        <v>Csa</v>
      </c>
      <c r="BH287">
        <f>IF(buildings!BH287="","NULL",buildings!BH287)</f>
        <v>3787</v>
      </c>
      <c r="BI287">
        <f>IF(buildings!BI287="","NULL",buildings!BI287)</f>
        <v>2776.53</v>
      </c>
      <c r="BJ287">
        <f>IF(buildings!BJ287="","NULL",buildings!BJ287)</f>
        <v>2941.3625000000002</v>
      </c>
      <c r="BK287">
        <f>IF(buildings!BK287="","NULL",buildings!BK287)</f>
        <v>770.78747499999997</v>
      </c>
      <c r="BL287">
        <f>IF(buildings!BL287="","NULL",buildings!BL287)</f>
        <v>758.10997499999996</v>
      </c>
      <c r="BM287">
        <f>IF(buildings!BM287="","NULL",buildings!BM287)</f>
        <v>9147593</v>
      </c>
      <c r="BN287" t="str">
        <f>IF(buildings!BN287="","NULL",buildings!BN287)</f>
        <v>NA</v>
      </c>
      <c r="BO287" t="str">
        <f>IF(buildings!BO287="","NULL",buildings!BO287)</f>
        <v>Pre-1950</v>
      </c>
      <c r="BP287">
        <f>IF(buildings!BP287="","NULL",buildings!BP287)</f>
        <v>324656</v>
      </c>
      <c r="BQ287">
        <f>IF(buildings!BQ287="","NULL",buildings!BQ287)</f>
        <v>0.64200000000000002</v>
      </c>
      <c r="BR287">
        <f>IF(buildings!BR287="","NULL",buildings!BR287)</f>
        <v>0.82699999999999996</v>
      </c>
      <c r="BS287" t="str">
        <f>IF(buildings!BS287="","NULL",buildings!BS287)</f>
        <v>NA</v>
      </c>
      <c r="BT287">
        <f>IF(buildings!BT287="","NULL",buildings!BT287)</f>
        <v>53015</v>
      </c>
      <c r="BU287" t="str">
        <f>IF(buildings!BU287="","NULL",buildings!BU287)</f>
        <v>NULL</v>
      </c>
      <c r="BV287" t="str">
        <f>IF(buildings!BV287="","NULL",buildings!BV287)</f>
        <v>NULL</v>
      </c>
      <c r="BW287" t="str">
        <f>IF(buildings!BW287="","NULL",buildings!BW287)</f>
        <v>R32USA</v>
      </c>
      <c r="BX287" t="str">
        <f>IF(buildings!BX287="","NULL",buildings!BX287)</f>
        <v>R5.2OECD</v>
      </c>
      <c r="BY287" t="str">
        <f>IF(buildings!BY287="","NULL",buildings!BY287)</f>
        <v>R_MFH_unspecified</v>
      </c>
      <c r="BZ287" t="str">
        <f>IF(buildings!BZ287="","NULL",buildings!BZ287)</f>
        <v>T_unspecified</v>
      </c>
      <c r="CA287" t="str">
        <f>IF(buildings!CA287="","NULL",buildings!CA287)</f>
        <v>Standard</v>
      </c>
      <c r="CB287" t="str">
        <f>IF(buildings!CB287="","NULL",buildings!CB287)</f>
        <v>sample/average/statistics</v>
      </c>
      <c r="CC287" t="str">
        <f>IF(buildings!CC287="","NULL",buildings!CC287)</f>
        <v>RM</v>
      </c>
      <c r="CD287" t="str">
        <f>IF(buildings!CD287="","NULL",buildings!CD287)</f>
        <v>T</v>
      </c>
      <c r="CE287" t="str">
        <f>IF(buildings!CE287="","NULL",buildings!CE287)</f>
        <v>OECD_USA</v>
      </c>
    </row>
    <row r="288" spans="1:83">
      <c r="A288">
        <f>IF(buildings!A288="","NA",buildings!A288)</f>
        <v>286</v>
      </c>
      <c r="B288" t="str">
        <f>IF(buildings!B288="","NA",buildings!B288)</f>
        <v>USA</v>
      </c>
      <c r="C288" t="str">
        <f>IF(buildings!C288="","NA",buildings!C288)</f>
        <v>Los Angeles</v>
      </c>
      <c r="D288" t="str">
        <f>IF(buildings!D288="","NA",buildings!D288)</f>
        <v>NA</v>
      </c>
      <c r="E288" t="str">
        <f>IF(buildings!E288="","NA",buildings!E288)</f>
        <v>NA</v>
      </c>
      <c r="F288">
        <f>IF(buildings!F288="","NA",buildings!F288)</f>
        <v>5.3821313240000004</v>
      </c>
      <c r="G288" t="str">
        <f>IF(buildings!G288="","NA",buildings!G288)</f>
        <v>NA</v>
      </c>
      <c r="H288" t="str">
        <f>IF(buildings!H288="","NA",buildings!H288)</f>
        <v>NA</v>
      </c>
      <c r="I288" t="str">
        <f>IF(buildings!I288="","NA",buildings!I288)</f>
        <v>NA</v>
      </c>
      <c r="J288">
        <f>IF(buildings!J288="","NA",buildings!J288)</f>
        <v>82.884822389999997</v>
      </c>
      <c r="K288" t="str">
        <f>IF(buildings!K288="","NA",buildings!K288)</f>
        <v>NA</v>
      </c>
      <c r="L288" t="str">
        <f>IF(buildings!L288="","NA",buildings!L288)</f>
        <v>NA</v>
      </c>
      <c r="M288">
        <f>IF(buildings!M288="","NA",buildings!M288)</f>
        <v>107.64262650000001</v>
      </c>
      <c r="N288" t="str">
        <f>IF(buildings!N288="","NA",buildings!N288)</f>
        <v>NA</v>
      </c>
      <c r="O288" t="str">
        <f>IF(buildings!O288="","NA",buildings!O288)</f>
        <v>NA</v>
      </c>
      <c r="P288" t="str">
        <f>IF(buildings!P288="","NA",buildings!P288)</f>
        <v>NA</v>
      </c>
      <c r="Q288" t="str">
        <f>IF(buildings!Q288="","NA",buildings!Q288)</f>
        <v>NA</v>
      </c>
      <c r="R288" t="str">
        <f>IF(buildings!R288="","NA",buildings!R288)</f>
        <v>NA</v>
      </c>
      <c r="S288" t="str">
        <f>IF(buildings!S288="","NA",buildings!S288)</f>
        <v>NA</v>
      </c>
      <c r="T288" t="str">
        <f>IF(buildings!T288="","NA",buildings!T288)</f>
        <v>NA</v>
      </c>
      <c r="U288" t="str">
        <f>IF(buildings!U288="","NA",buildings!U288)</f>
        <v>NA</v>
      </c>
      <c r="V288" t="str">
        <f>IF(buildings!V288="","NA",buildings!V288)</f>
        <v>NA</v>
      </c>
      <c r="W288" t="str">
        <f>IF(buildings!W288="","NA",buildings!W288)</f>
        <v>NA</v>
      </c>
      <c r="X288" t="str">
        <f>IF(buildings!X288="","NA",buildings!X288)</f>
        <v>NA</v>
      </c>
      <c r="Y288" t="str">
        <f>IF(buildings!Y288="","NA",buildings!Y288)</f>
        <v>NA</v>
      </c>
      <c r="Z288" t="str">
        <f>IF(buildings!Z288="","NA",buildings!Z288)</f>
        <v>NA</v>
      </c>
      <c r="AA288" t="str">
        <f>IF(buildings!AA288="","NA",buildings!AA288)</f>
        <v>NA</v>
      </c>
      <c r="AB288" t="str">
        <f>IF(buildings!AB288="","NA",buildings!AB288)</f>
        <v>NA</v>
      </c>
      <c r="AC288" t="str">
        <f>IF(buildings!AC288="","NA",buildings!AC288)</f>
        <v>NA</v>
      </c>
      <c r="AD288" t="str">
        <f>IF(buildings!AD288="","NA",buildings!AD288)</f>
        <v>NA</v>
      </c>
      <c r="AE288" t="str">
        <f>IF(buildings!AE288="","NA",buildings!AE288)</f>
        <v>NA</v>
      </c>
      <c r="AF288" t="str">
        <f>IF(buildings!AF288="","NA",buildings!AF288)</f>
        <v>NA</v>
      </c>
      <c r="AG288" t="str">
        <f>IF(buildings!AG288="","NA",buildings!AG288)</f>
        <v>NA</v>
      </c>
      <c r="AH288" t="str">
        <f>IF(buildings!AH288="","NA",buildings!AH288)</f>
        <v>NA</v>
      </c>
      <c r="AI288" t="str">
        <f>IF(buildings!AI288="","NA",buildings!AI288)</f>
        <v>NA</v>
      </c>
      <c r="AJ288" t="str">
        <f>IF(buildings!AJ288="","NA",buildings!AJ288)</f>
        <v>NA</v>
      </c>
      <c r="AK288" t="str">
        <f>IF(buildings!AK288="","NA",buildings!AK288)</f>
        <v>NA</v>
      </c>
      <c r="AL288" t="str">
        <f>IF(buildings!AL288="","NA",buildings!AL288)</f>
        <v>Condominium</v>
      </c>
      <c r="AM288" t="str">
        <f>IF(buildings!AM288="","NA",buildings!AM288)</f>
        <v>NA</v>
      </c>
      <c r="AN288" t="str">
        <f>IF(buildings!AN288="","NA",buildings!AN288)</f>
        <v>residential</v>
      </c>
      <c r="AO288" t="str">
        <f>IF(buildings!AO288="","NA",buildings!AO288)</f>
        <v>MFH</v>
      </c>
      <c r="AP288" t="str">
        <f>IF(buildings!AP288="","NA",buildings!AP288)</f>
        <v>NULL</v>
      </c>
      <c r="AQ288" t="str">
        <f>IF(buildings!AQ288="","NA",buildings!AQ288)</f>
        <v>urban</v>
      </c>
      <c r="AR288" t="str">
        <f>IF(buildings!AR288="","NA",buildings!AR288)</f>
        <v>NA</v>
      </c>
      <c r="AS288" t="str">
        <f>IF(buildings!AS288="","NA",buildings!AS288)</f>
        <v>Reyna, Janet L.; Chester, Mikhail V.</v>
      </c>
      <c r="AT288">
        <f>IF(buildings!AT288="","NA",buildings!AT288)</f>
        <v>2015</v>
      </c>
      <c r="AU288" t="str">
        <f>IF(buildings!AU288="","NA",buildings!AU288)</f>
        <v>The Growth of Urban Building Stock: Unintended Lock-in and Embedded Environmental Effects</v>
      </c>
      <c r="AV288" t="str">
        <f>IF(buildings!AV288="","NA",buildings!AV288)</f>
        <v>Journal of Industrial Ecology</v>
      </c>
      <c r="AW288" t="str">
        <f>IF(buildings!AW288="","NA",buildings!AW288)</f>
        <v>Copyright Elsevier</v>
      </c>
      <c r="AX288" t="str">
        <f>IF(buildings!AX288="","NA",buildings!AX288)</f>
        <v>10.1111/jiec.12211</v>
      </c>
      <c r="AY288" t="str">
        <f>IF(buildings!AY288="","NA",buildings!AY288)</f>
        <v>https://doi.org/10.1111/jiec.12211</v>
      </c>
      <c r="AZ288" t="str">
        <f>IF(buildings!AZ288="","NULL",buildings!AZ288)</f>
        <v>NULL</v>
      </c>
      <c r="BA288" t="str">
        <f>IF(buildings!BA288="","NULL",buildings!BA288)</f>
        <v>1 SF (square foot) = 0.092903 square meters</v>
      </c>
      <c r="BB288" t="str">
        <f>IF(buildings!BB288="","NULL",buildings!BB288)</f>
        <v>NULL</v>
      </c>
      <c r="BC288" t="str">
        <f>IF(buildings!BC288="","NULL",buildings!BC288)</f>
        <v>SI. Table S13. Prototype Factors.</v>
      </c>
      <c r="BD288" t="str">
        <f>IF(buildings!BD288="","NULL",buildings!BD288)</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88" t="str">
        <f>IF(buildings!BE288="","NULL",buildings!BE288)</f>
        <v>Heeren and Fishman</v>
      </c>
      <c r="BF288" t="str">
        <f>IF(buildings!BF288="","NULL",buildings!BF288)</f>
        <v>North_America</v>
      </c>
      <c r="BG288" t="str">
        <f>IF(buildings!BG288="","NULL",buildings!BG288)</f>
        <v>Csa</v>
      </c>
      <c r="BH288">
        <f>IF(buildings!BH288="","NULL",buildings!BH288)</f>
        <v>3787</v>
      </c>
      <c r="BI288">
        <f>IF(buildings!BI288="","NULL",buildings!BI288)</f>
        <v>2776.53</v>
      </c>
      <c r="BJ288">
        <f>IF(buildings!BJ288="","NULL",buildings!BJ288)</f>
        <v>2941.3625000000002</v>
      </c>
      <c r="BK288">
        <f>IF(buildings!BK288="","NULL",buildings!BK288)</f>
        <v>770.78747499999997</v>
      </c>
      <c r="BL288">
        <f>IF(buildings!BL288="","NULL",buildings!BL288)</f>
        <v>758.10997499999996</v>
      </c>
      <c r="BM288">
        <f>IF(buildings!BM288="","NULL",buildings!BM288)</f>
        <v>9147593</v>
      </c>
      <c r="BN288" t="str">
        <f>IF(buildings!BN288="","NULL",buildings!BN288)</f>
        <v>NA</v>
      </c>
      <c r="BO288" t="str">
        <f>IF(buildings!BO288="","NULL",buildings!BO288)</f>
        <v>Pre-1950</v>
      </c>
      <c r="BP288">
        <f>IF(buildings!BP288="","NULL",buildings!BP288)</f>
        <v>324656</v>
      </c>
      <c r="BQ288">
        <f>IF(buildings!BQ288="","NULL",buildings!BQ288)</f>
        <v>0.64200000000000002</v>
      </c>
      <c r="BR288">
        <f>IF(buildings!BR288="","NULL",buildings!BR288)</f>
        <v>0.82699999999999996</v>
      </c>
      <c r="BS288" t="str">
        <f>IF(buildings!BS288="","NULL",buildings!BS288)</f>
        <v>NA</v>
      </c>
      <c r="BT288">
        <f>IF(buildings!BT288="","NULL",buildings!BT288)</f>
        <v>53015</v>
      </c>
      <c r="BU288" t="str">
        <f>IF(buildings!BU288="","NULL",buildings!BU288)</f>
        <v>NULL</v>
      </c>
      <c r="BV288" t="str">
        <f>IF(buildings!BV288="","NULL",buildings!BV288)</f>
        <v>NULL</v>
      </c>
      <c r="BW288" t="str">
        <f>IF(buildings!BW288="","NULL",buildings!BW288)</f>
        <v>R32USA</v>
      </c>
      <c r="BX288" t="str">
        <f>IF(buildings!BX288="","NULL",buildings!BX288)</f>
        <v>R5.2OECD</v>
      </c>
      <c r="BY288" t="str">
        <f>IF(buildings!BY288="","NULL",buildings!BY288)</f>
        <v>R_MFH_unspecified</v>
      </c>
      <c r="BZ288" t="str">
        <f>IF(buildings!BZ288="","NULL",buildings!BZ288)</f>
        <v>RC_unspecified</v>
      </c>
      <c r="CA288" t="str">
        <f>IF(buildings!CA288="","NULL",buildings!CA288)</f>
        <v>Standard</v>
      </c>
      <c r="CB288" t="str">
        <f>IF(buildings!CB288="","NULL",buildings!CB288)</f>
        <v>sample/average/statistics</v>
      </c>
      <c r="CC288" t="str">
        <f>IF(buildings!CC288="","NULL",buildings!CC288)</f>
        <v>RM</v>
      </c>
      <c r="CD288" t="str">
        <f>IF(buildings!CD288="","NULL",buildings!CD288)</f>
        <v>C</v>
      </c>
      <c r="CE288" t="str">
        <f>IF(buildings!CE288="","NULL",buildings!CE288)</f>
        <v>OECD_USA</v>
      </c>
    </row>
    <row r="289" spans="1:83">
      <c r="A289">
        <f>IF(buildings!A289="","NA",buildings!A289)</f>
        <v>287</v>
      </c>
      <c r="B289" t="str">
        <f>IF(buildings!B289="","NA",buildings!B289)</f>
        <v>USA</v>
      </c>
      <c r="C289" t="str">
        <f>IF(buildings!C289="","NA",buildings!C289)</f>
        <v>Los Angeles</v>
      </c>
      <c r="D289" t="str">
        <f>IF(buildings!D289="","NA",buildings!D289)</f>
        <v>NA</v>
      </c>
      <c r="E289" t="str">
        <f>IF(buildings!E289="","NA",buildings!E289)</f>
        <v>NA</v>
      </c>
      <c r="F289">
        <f>IF(buildings!F289="","NA",buildings!F289)</f>
        <v>82.884822389999997</v>
      </c>
      <c r="G289" t="str">
        <f>IF(buildings!G289="","NA",buildings!G289)</f>
        <v>NA</v>
      </c>
      <c r="H289" t="str">
        <f>IF(buildings!H289="","NA",buildings!H289)</f>
        <v>NA</v>
      </c>
      <c r="I289" t="str">
        <f>IF(buildings!I289="","NA",buildings!I289)</f>
        <v>NA</v>
      </c>
      <c r="J289">
        <f>IF(buildings!J289="","NA",buildings!J289)</f>
        <v>27.987082879999999</v>
      </c>
      <c r="K289" t="str">
        <f>IF(buildings!K289="","NA",buildings!K289)</f>
        <v>NA</v>
      </c>
      <c r="L289" t="str">
        <f>IF(buildings!L289="","NA",buildings!L289)</f>
        <v>NA</v>
      </c>
      <c r="M289">
        <f>IF(buildings!M289="","NA",buildings!M289)</f>
        <v>132.40043059999999</v>
      </c>
      <c r="N289" t="str">
        <f>IF(buildings!N289="","NA",buildings!N289)</f>
        <v>NA</v>
      </c>
      <c r="O289" t="str">
        <f>IF(buildings!O289="","NA",buildings!O289)</f>
        <v>NA</v>
      </c>
      <c r="P289" t="str">
        <f>IF(buildings!P289="","NA",buildings!P289)</f>
        <v>NA</v>
      </c>
      <c r="Q289" t="str">
        <f>IF(buildings!Q289="","NA",buildings!Q289)</f>
        <v>NA</v>
      </c>
      <c r="R289" t="str">
        <f>IF(buildings!R289="","NA",buildings!R289)</f>
        <v>NA</v>
      </c>
      <c r="S289" t="str">
        <f>IF(buildings!S289="","NA",buildings!S289)</f>
        <v>NA</v>
      </c>
      <c r="T289" t="str">
        <f>IF(buildings!T289="","NA",buildings!T289)</f>
        <v>NA</v>
      </c>
      <c r="U289" t="str">
        <f>IF(buildings!U289="","NA",buildings!U289)</f>
        <v>NA</v>
      </c>
      <c r="V289" t="str">
        <f>IF(buildings!V289="","NA",buildings!V289)</f>
        <v>NA</v>
      </c>
      <c r="W289" t="str">
        <f>IF(buildings!W289="","NA",buildings!W289)</f>
        <v>NA</v>
      </c>
      <c r="X289" t="str">
        <f>IF(buildings!X289="","NA",buildings!X289)</f>
        <v>NA</v>
      </c>
      <c r="Y289" t="str">
        <f>IF(buildings!Y289="","NA",buildings!Y289)</f>
        <v>NA</v>
      </c>
      <c r="Z289" t="str">
        <f>IF(buildings!Z289="","NA",buildings!Z289)</f>
        <v>NA</v>
      </c>
      <c r="AA289" t="str">
        <f>IF(buildings!AA289="","NA",buildings!AA289)</f>
        <v>NA</v>
      </c>
      <c r="AB289" t="str">
        <f>IF(buildings!AB289="","NA",buildings!AB289)</f>
        <v>NA</v>
      </c>
      <c r="AC289" t="str">
        <f>IF(buildings!AC289="","NA",buildings!AC289)</f>
        <v>NA</v>
      </c>
      <c r="AD289" t="str">
        <f>IF(buildings!AD289="","NA",buildings!AD289)</f>
        <v>NA</v>
      </c>
      <c r="AE289" t="str">
        <f>IF(buildings!AE289="","NA",buildings!AE289)</f>
        <v>NA</v>
      </c>
      <c r="AF289" t="str">
        <f>IF(buildings!AF289="","NA",buildings!AF289)</f>
        <v>NA</v>
      </c>
      <c r="AG289" t="str">
        <f>IF(buildings!AG289="","NA",buildings!AG289)</f>
        <v>NA</v>
      </c>
      <c r="AH289" t="str">
        <f>IF(buildings!AH289="","NA",buildings!AH289)</f>
        <v>NA</v>
      </c>
      <c r="AI289" t="str">
        <f>IF(buildings!AI289="","NA",buildings!AI289)</f>
        <v>NA</v>
      </c>
      <c r="AJ289" t="str">
        <f>IF(buildings!AJ289="","NA",buildings!AJ289)</f>
        <v>NA</v>
      </c>
      <c r="AK289" t="str">
        <f>IF(buildings!AK289="","NA",buildings!AK289)</f>
        <v>NA</v>
      </c>
      <c r="AL289" t="str">
        <f>IF(buildings!AL289="","NA",buildings!AL289)</f>
        <v>Hotel</v>
      </c>
      <c r="AM289" t="str">
        <f>IF(buildings!AM289="","NA",buildings!AM289)</f>
        <v>NA</v>
      </c>
      <c r="AN289" t="str">
        <f>IF(buildings!AN289="","NA",buildings!AN289)</f>
        <v>commercial</v>
      </c>
      <c r="AO289" t="str">
        <f>IF(buildings!AO289="","NA",buildings!AO289)</f>
        <v>NA</v>
      </c>
      <c r="AP289" t="str">
        <f>IF(buildings!AP289="","NA",buildings!AP289)</f>
        <v>NULL</v>
      </c>
      <c r="AQ289" t="str">
        <f>IF(buildings!AQ289="","NA",buildings!AQ289)</f>
        <v>urban</v>
      </c>
      <c r="AR289" t="str">
        <f>IF(buildings!AR289="","NA",buildings!AR289)</f>
        <v>NA</v>
      </c>
      <c r="AS289" t="str">
        <f>IF(buildings!AS289="","NA",buildings!AS289)</f>
        <v>Reyna, Janet L.; Chester, Mikhail V.</v>
      </c>
      <c r="AT289">
        <f>IF(buildings!AT289="","NA",buildings!AT289)</f>
        <v>2015</v>
      </c>
      <c r="AU289" t="str">
        <f>IF(buildings!AU289="","NA",buildings!AU289)</f>
        <v>The Growth of Urban Building Stock: Unintended Lock-in and Embedded Environmental Effects</v>
      </c>
      <c r="AV289" t="str">
        <f>IF(buildings!AV289="","NA",buildings!AV289)</f>
        <v>Journal of Industrial Ecology</v>
      </c>
      <c r="AW289" t="str">
        <f>IF(buildings!AW289="","NA",buildings!AW289)</f>
        <v>Copyright Elsevier</v>
      </c>
      <c r="AX289" t="str">
        <f>IF(buildings!AX289="","NA",buildings!AX289)</f>
        <v>10.1111/jiec.12211</v>
      </c>
      <c r="AY289" t="str">
        <f>IF(buildings!AY289="","NA",buildings!AY289)</f>
        <v>https://doi.org/10.1111/jiec.12211</v>
      </c>
      <c r="AZ289" t="str">
        <f>IF(buildings!AZ289="","NULL",buildings!AZ289)</f>
        <v>NULL</v>
      </c>
      <c r="BA289" t="str">
        <f>IF(buildings!BA289="","NULL",buildings!BA289)</f>
        <v>1 SF (square foot) = 0.092903 square meters</v>
      </c>
      <c r="BB289" t="str">
        <f>IF(buildings!BB289="","NULL",buildings!BB289)</f>
        <v>NULL</v>
      </c>
      <c r="BC289" t="str">
        <f>IF(buildings!BC289="","NULL",buildings!BC289)</f>
        <v>SI. Table S13. Prototype Factors.</v>
      </c>
      <c r="BD289" t="str">
        <f>IF(buildings!BD289="","NULL",buildings!BD289)</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89" t="str">
        <f>IF(buildings!BE289="","NULL",buildings!BE289)</f>
        <v>Heeren and Fishman</v>
      </c>
      <c r="BF289" t="str">
        <f>IF(buildings!BF289="","NULL",buildings!BF289)</f>
        <v>North_America</v>
      </c>
      <c r="BG289" t="str">
        <f>IF(buildings!BG289="","NULL",buildings!BG289)</f>
        <v>Csa</v>
      </c>
      <c r="BH289">
        <f>IF(buildings!BH289="","NULL",buildings!BH289)</f>
        <v>3787</v>
      </c>
      <c r="BI289">
        <f>IF(buildings!BI289="","NULL",buildings!BI289)</f>
        <v>2776.53</v>
      </c>
      <c r="BJ289">
        <f>IF(buildings!BJ289="","NULL",buildings!BJ289)</f>
        <v>2941.3625000000002</v>
      </c>
      <c r="BK289">
        <f>IF(buildings!BK289="","NULL",buildings!BK289)</f>
        <v>770.78747499999997</v>
      </c>
      <c r="BL289">
        <f>IF(buildings!BL289="","NULL",buildings!BL289)</f>
        <v>758.10997499999996</v>
      </c>
      <c r="BM289">
        <f>IF(buildings!BM289="","NULL",buildings!BM289)</f>
        <v>9147593</v>
      </c>
      <c r="BN289" t="str">
        <f>IF(buildings!BN289="","NULL",buildings!BN289)</f>
        <v>NA</v>
      </c>
      <c r="BO289" t="str">
        <f>IF(buildings!BO289="","NULL",buildings!BO289)</f>
        <v>Pre-1950</v>
      </c>
      <c r="BP289">
        <f>IF(buildings!BP289="","NULL",buildings!BP289)</f>
        <v>324656</v>
      </c>
      <c r="BQ289">
        <f>IF(buildings!BQ289="","NULL",buildings!BQ289)</f>
        <v>0.64200000000000002</v>
      </c>
      <c r="BR289">
        <f>IF(buildings!BR289="","NULL",buildings!BR289)</f>
        <v>0.82699999999999996</v>
      </c>
      <c r="BS289" t="str">
        <f>IF(buildings!BS289="","NULL",buildings!BS289)</f>
        <v>NA</v>
      </c>
      <c r="BT289">
        <f>IF(buildings!BT289="","NULL",buildings!BT289)</f>
        <v>53015</v>
      </c>
      <c r="BU289" t="str">
        <f>IF(buildings!BU289="","NULL",buildings!BU289)</f>
        <v>NULL</v>
      </c>
      <c r="BV289" t="str">
        <f>IF(buildings!BV289="","NULL",buildings!BV289)</f>
        <v>NULL</v>
      </c>
      <c r="BW289" t="str">
        <f>IF(buildings!BW289="","NULL",buildings!BW289)</f>
        <v>R32USA</v>
      </c>
      <c r="BX289" t="str">
        <f>IF(buildings!BX289="","NULL",buildings!BX289)</f>
        <v>R5.2OECD</v>
      </c>
      <c r="BY289" t="str">
        <f>IF(buildings!BY289="","NULL",buildings!BY289)</f>
        <v>NR_unspecified</v>
      </c>
      <c r="BZ289" t="str">
        <f>IF(buildings!BZ289="","NULL",buildings!BZ289)</f>
        <v>RC_unspecified</v>
      </c>
      <c r="CA289" t="str">
        <f>IF(buildings!CA289="","NULL",buildings!CA289)</f>
        <v>Standard</v>
      </c>
      <c r="CB289" t="str">
        <f>IF(buildings!CB289="","NULL",buildings!CB289)</f>
        <v>sample/average/statistics</v>
      </c>
      <c r="CC289" t="str">
        <f>IF(buildings!CC289="","NULL",buildings!CC289)</f>
        <v>NR</v>
      </c>
      <c r="CD289" t="str">
        <f>IF(buildings!CD289="","NULL",buildings!CD289)</f>
        <v>C</v>
      </c>
      <c r="CE289" t="str">
        <f>IF(buildings!CE289="","NULL",buildings!CE289)</f>
        <v>OECD_USA</v>
      </c>
    </row>
    <row r="290" spans="1:83">
      <c r="A290">
        <f>IF(buildings!A290="","NA",buildings!A290)</f>
        <v>288</v>
      </c>
      <c r="B290" t="str">
        <f>IF(buildings!B290="","NA",buildings!B290)</f>
        <v>USA</v>
      </c>
      <c r="C290" t="str">
        <f>IF(buildings!C290="","NA",buildings!C290)</f>
        <v>Los Angeles</v>
      </c>
      <c r="D290" t="str">
        <f>IF(buildings!D290="","NA",buildings!D290)</f>
        <v>NA</v>
      </c>
      <c r="E290" t="str">
        <f>IF(buildings!E290="","NA",buildings!E290)</f>
        <v>NA</v>
      </c>
      <c r="F290">
        <f>IF(buildings!F290="","NA",buildings!F290)</f>
        <v>1889.0670909999999</v>
      </c>
      <c r="G290" t="str">
        <f>IF(buildings!G290="","NA",buildings!G290)</f>
        <v>NA</v>
      </c>
      <c r="H290" t="str">
        <f>IF(buildings!H290="","NA",buildings!H290)</f>
        <v>NA</v>
      </c>
      <c r="I290" t="str">
        <f>IF(buildings!I290="","NA",buildings!I290)</f>
        <v>NA</v>
      </c>
      <c r="J290">
        <f>IF(buildings!J290="","NA",buildings!J290)</f>
        <v>5.3819575259999999</v>
      </c>
      <c r="K290" t="str">
        <f>IF(buildings!K290="","NA",buildings!K290)</f>
        <v>NA</v>
      </c>
      <c r="L290" t="str">
        <f>IF(buildings!L290="","NA",buildings!L290)</f>
        <v>NA</v>
      </c>
      <c r="M290">
        <f>IF(buildings!M290="","NA",buildings!M290)</f>
        <v>579.09862980000003</v>
      </c>
      <c r="N290" t="str">
        <f>IF(buildings!N290="","NA",buildings!N290)</f>
        <v>NA</v>
      </c>
      <c r="O290" t="str">
        <f>IF(buildings!O290="","NA",buildings!O290)</f>
        <v>NA</v>
      </c>
      <c r="P290" t="str">
        <f>IF(buildings!P290="","NA",buildings!P290)</f>
        <v>NA</v>
      </c>
      <c r="Q290" t="str">
        <f>IF(buildings!Q290="","NA",buildings!Q290)</f>
        <v>NA</v>
      </c>
      <c r="R290" t="str">
        <f>IF(buildings!R290="","NA",buildings!R290)</f>
        <v>NA</v>
      </c>
      <c r="S290" t="str">
        <f>IF(buildings!S290="","NA",buildings!S290)</f>
        <v>NA</v>
      </c>
      <c r="T290" t="str">
        <f>IF(buildings!T290="","NA",buildings!T290)</f>
        <v>NA</v>
      </c>
      <c r="U290" t="str">
        <f>IF(buildings!U290="","NA",buildings!U290)</f>
        <v>NA</v>
      </c>
      <c r="V290" t="str">
        <f>IF(buildings!V290="","NA",buildings!V290)</f>
        <v>NA</v>
      </c>
      <c r="W290" t="str">
        <f>IF(buildings!W290="","NA",buildings!W290)</f>
        <v>NA</v>
      </c>
      <c r="X290" t="str">
        <f>IF(buildings!X290="","NA",buildings!X290)</f>
        <v>NA</v>
      </c>
      <c r="Y290" t="str">
        <f>IF(buildings!Y290="","NA",buildings!Y290)</f>
        <v>NA</v>
      </c>
      <c r="Z290" t="str">
        <f>IF(buildings!Z290="","NA",buildings!Z290)</f>
        <v>NA</v>
      </c>
      <c r="AA290" t="str">
        <f>IF(buildings!AA290="","NA",buildings!AA290)</f>
        <v>NA</v>
      </c>
      <c r="AB290" t="str">
        <f>IF(buildings!AB290="","NA",buildings!AB290)</f>
        <v>NA</v>
      </c>
      <c r="AC290" t="str">
        <f>IF(buildings!AC290="","NA",buildings!AC290)</f>
        <v>NA</v>
      </c>
      <c r="AD290" t="str">
        <f>IF(buildings!AD290="","NA",buildings!AD290)</f>
        <v>NA</v>
      </c>
      <c r="AE290" t="str">
        <f>IF(buildings!AE290="","NA",buildings!AE290)</f>
        <v>NA</v>
      </c>
      <c r="AF290" t="str">
        <f>IF(buildings!AF290="","NA",buildings!AF290)</f>
        <v>NA</v>
      </c>
      <c r="AG290" t="str">
        <f>IF(buildings!AG290="","NA",buildings!AG290)</f>
        <v>NA</v>
      </c>
      <c r="AH290" t="str">
        <f>IF(buildings!AH290="","NA",buildings!AH290)</f>
        <v>NA</v>
      </c>
      <c r="AI290" t="str">
        <f>IF(buildings!AI290="","NA",buildings!AI290)</f>
        <v>NA</v>
      </c>
      <c r="AJ290" t="str">
        <f>IF(buildings!AJ290="","NA",buildings!AJ290)</f>
        <v>NA</v>
      </c>
      <c r="AK290" t="str">
        <f>IF(buildings!AK290="","NA",buildings!AK290)</f>
        <v>NA</v>
      </c>
      <c r="AL290" t="str">
        <f>IF(buildings!AL290="","NA",buildings!AL290)</f>
        <v>Low Office</v>
      </c>
      <c r="AM290" t="str">
        <f>IF(buildings!AM290="","NA",buildings!AM290)</f>
        <v>NA</v>
      </c>
      <c r="AN290" t="str">
        <f>IF(buildings!AN290="","NA",buildings!AN290)</f>
        <v>commercial</v>
      </c>
      <c r="AO290" t="str">
        <f>IF(buildings!AO290="","NA",buildings!AO290)</f>
        <v>NA</v>
      </c>
      <c r="AP290" t="str">
        <f>IF(buildings!AP290="","NA",buildings!AP290)</f>
        <v>NULL</v>
      </c>
      <c r="AQ290" t="str">
        <f>IF(buildings!AQ290="","NA",buildings!AQ290)</f>
        <v>urban</v>
      </c>
      <c r="AR290" t="str">
        <f>IF(buildings!AR290="","NA",buildings!AR290)</f>
        <v>NA</v>
      </c>
      <c r="AS290" t="str">
        <f>IF(buildings!AS290="","NA",buildings!AS290)</f>
        <v>Reyna, Janet L.; Chester, Mikhail V.</v>
      </c>
      <c r="AT290">
        <f>IF(buildings!AT290="","NA",buildings!AT290)</f>
        <v>2015</v>
      </c>
      <c r="AU290" t="str">
        <f>IF(buildings!AU290="","NA",buildings!AU290)</f>
        <v>The Growth of Urban Building Stock: Unintended Lock-in and Embedded Environmental Effects</v>
      </c>
      <c r="AV290" t="str">
        <f>IF(buildings!AV290="","NA",buildings!AV290)</f>
        <v>Journal of Industrial Ecology</v>
      </c>
      <c r="AW290" t="str">
        <f>IF(buildings!AW290="","NA",buildings!AW290)</f>
        <v>Copyright Elsevier</v>
      </c>
      <c r="AX290" t="str">
        <f>IF(buildings!AX290="","NA",buildings!AX290)</f>
        <v>10.1111/jiec.12211</v>
      </c>
      <c r="AY290" t="str">
        <f>IF(buildings!AY290="","NA",buildings!AY290)</f>
        <v>https://doi.org/10.1111/jiec.12211</v>
      </c>
      <c r="AZ290" t="str">
        <f>IF(buildings!AZ290="","NULL",buildings!AZ290)</f>
        <v>NULL</v>
      </c>
      <c r="BA290" t="str">
        <f>IF(buildings!BA290="","NULL",buildings!BA290)</f>
        <v>1 SF (square foot) = 0.092903 square meters. The very high steel MI seems to be a typo in the source material</v>
      </c>
      <c r="BB290" t="str">
        <f>IF(buildings!BB290="","NULL",buildings!BB290)</f>
        <v>NULL</v>
      </c>
      <c r="BC290" t="str">
        <f>IF(buildings!BC290="","NULL",buildings!BC290)</f>
        <v>SI. Table S13. Prototype Factors.</v>
      </c>
      <c r="BD290" t="str">
        <f>IF(buildings!BD290="","NULL",buildings!BD290)</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90" t="str">
        <f>IF(buildings!BE290="","NULL",buildings!BE290)</f>
        <v>Heeren and Fishman</v>
      </c>
      <c r="BF290" t="str">
        <f>IF(buildings!BF290="","NULL",buildings!BF290)</f>
        <v>North_America</v>
      </c>
      <c r="BG290" t="str">
        <f>IF(buildings!BG290="","NULL",buildings!BG290)</f>
        <v>Csa</v>
      </c>
      <c r="BH290">
        <f>IF(buildings!BH290="","NULL",buildings!BH290)</f>
        <v>3787</v>
      </c>
      <c r="BI290">
        <f>IF(buildings!BI290="","NULL",buildings!BI290)</f>
        <v>2776.53</v>
      </c>
      <c r="BJ290">
        <f>IF(buildings!BJ290="","NULL",buildings!BJ290)</f>
        <v>2941.3625000000002</v>
      </c>
      <c r="BK290">
        <f>IF(buildings!BK290="","NULL",buildings!BK290)</f>
        <v>770.78747499999997</v>
      </c>
      <c r="BL290">
        <f>IF(buildings!BL290="","NULL",buildings!BL290)</f>
        <v>758.10997499999996</v>
      </c>
      <c r="BM290">
        <f>IF(buildings!BM290="","NULL",buildings!BM290)</f>
        <v>9147593</v>
      </c>
      <c r="BN290" t="str">
        <f>IF(buildings!BN290="","NULL",buildings!BN290)</f>
        <v>NA</v>
      </c>
      <c r="BO290" t="str">
        <f>IF(buildings!BO290="","NULL",buildings!BO290)</f>
        <v>Pre-1950</v>
      </c>
      <c r="BP290">
        <f>IF(buildings!BP290="","NULL",buildings!BP290)</f>
        <v>324656</v>
      </c>
      <c r="BQ290">
        <f>IF(buildings!BQ290="","NULL",buildings!BQ290)</f>
        <v>0.64200000000000002</v>
      </c>
      <c r="BR290">
        <f>IF(buildings!BR290="","NULL",buildings!BR290)</f>
        <v>0.82699999999999996</v>
      </c>
      <c r="BS290" t="str">
        <f>IF(buildings!BS290="","NULL",buildings!BS290)</f>
        <v>NA</v>
      </c>
      <c r="BT290">
        <f>IF(buildings!BT290="","NULL",buildings!BT290)</f>
        <v>53015</v>
      </c>
      <c r="BU290" t="str">
        <f>IF(buildings!BU290="","NULL",buildings!BU290)</f>
        <v>NULL</v>
      </c>
      <c r="BV290" t="str">
        <f>IF(buildings!BV290="","NULL",buildings!BV290)</f>
        <v>NULL</v>
      </c>
      <c r="BW290" t="str">
        <f>IF(buildings!BW290="","NULL",buildings!BW290)</f>
        <v>R32USA</v>
      </c>
      <c r="BX290" t="str">
        <f>IF(buildings!BX290="","NULL",buildings!BX290)</f>
        <v>R5.2OECD</v>
      </c>
      <c r="BY290" t="str">
        <f>IF(buildings!BY290="","NULL",buildings!BY290)</f>
        <v>NR_office_low</v>
      </c>
      <c r="BZ290" t="str">
        <f>IF(buildings!BZ290="","NULL",buildings!BZ290)</f>
        <v>RC_unspecified</v>
      </c>
      <c r="CA290" t="str">
        <f>IF(buildings!CA290="","NULL",buildings!CA290)</f>
        <v>Standard</v>
      </c>
      <c r="CB290" t="str">
        <f>IF(buildings!CB290="","NULL",buildings!CB290)</f>
        <v>sample/average/statistics</v>
      </c>
      <c r="CC290" t="str">
        <f>IF(buildings!CC290="","NULL",buildings!CC290)</f>
        <v>NR</v>
      </c>
      <c r="CD290" t="str">
        <f>IF(buildings!CD290="","NULL",buildings!CD290)</f>
        <v>C</v>
      </c>
      <c r="CE290" t="str">
        <f>IF(buildings!CE290="","NULL",buildings!CE290)</f>
        <v>OECD_USA</v>
      </c>
    </row>
    <row r="291" spans="1:83">
      <c r="A291">
        <f>IF(buildings!A291="","NA",buildings!A291)</f>
        <v>289</v>
      </c>
      <c r="B291" t="str">
        <f>IF(buildings!B291="","NA",buildings!B291)</f>
        <v>USA</v>
      </c>
      <c r="C291" t="str">
        <f>IF(buildings!C291="","NA",buildings!C291)</f>
        <v>Los Angeles</v>
      </c>
      <c r="D291" t="str">
        <f>IF(buildings!D291="","NA",buildings!D291)</f>
        <v>NA</v>
      </c>
      <c r="E291" t="str">
        <f>IF(buildings!E291="","NA",buildings!E291)</f>
        <v>NA</v>
      </c>
      <c r="F291">
        <f>IF(buildings!F291="","NA",buildings!F291)</f>
        <v>21.527830099999999</v>
      </c>
      <c r="G291" t="str">
        <f>IF(buildings!G291="","NA",buildings!G291)</f>
        <v>NA</v>
      </c>
      <c r="H291" t="str">
        <f>IF(buildings!H291="","NA",buildings!H291)</f>
        <v>NA</v>
      </c>
      <c r="I291" t="str">
        <f>IF(buildings!I291="","NA",buildings!I291)</f>
        <v>NA</v>
      </c>
      <c r="J291">
        <f>IF(buildings!J291="","NA",buildings!J291)</f>
        <v>0</v>
      </c>
      <c r="K291" t="str">
        <f>IF(buildings!K291="","NA",buildings!K291)</f>
        <v>NA</v>
      </c>
      <c r="L291" t="str">
        <f>IF(buildings!L291="","NA",buildings!L291)</f>
        <v>NA</v>
      </c>
      <c r="M291">
        <f>IF(buildings!M291="","NA",buildings!M291)</f>
        <v>557.57079969999995</v>
      </c>
      <c r="N291" t="str">
        <f>IF(buildings!N291="","NA",buildings!N291)</f>
        <v>NA</v>
      </c>
      <c r="O291" t="str">
        <f>IF(buildings!O291="","NA",buildings!O291)</f>
        <v>NA</v>
      </c>
      <c r="P291" t="str">
        <f>IF(buildings!P291="","NA",buildings!P291)</f>
        <v>NA</v>
      </c>
      <c r="Q291" t="str">
        <f>IF(buildings!Q291="","NA",buildings!Q291)</f>
        <v>NA</v>
      </c>
      <c r="R291" t="str">
        <f>IF(buildings!R291="","NA",buildings!R291)</f>
        <v>NA</v>
      </c>
      <c r="S291" t="str">
        <f>IF(buildings!S291="","NA",buildings!S291)</f>
        <v>NA</v>
      </c>
      <c r="T291" t="str">
        <f>IF(buildings!T291="","NA",buildings!T291)</f>
        <v>NA</v>
      </c>
      <c r="U291" t="str">
        <f>IF(buildings!U291="","NA",buildings!U291)</f>
        <v>NA</v>
      </c>
      <c r="V291" t="str">
        <f>IF(buildings!V291="","NA",buildings!V291)</f>
        <v>NA</v>
      </c>
      <c r="W291" t="str">
        <f>IF(buildings!W291="","NA",buildings!W291)</f>
        <v>NA</v>
      </c>
      <c r="X291" t="str">
        <f>IF(buildings!X291="","NA",buildings!X291)</f>
        <v>NA</v>
      </c>
      <c r="Y291" t="str">
        <f>IF(buildings!Y291="","NA",buildings!Y291)</f>
        <v>NA</v>
      </c>
      <c r="Z291" t="str">
        <f>IF(buildings!Z291="","NA",buildings!Z291)</f>
        <v>NA</v>
      </c>
      <c r="AA291" t="str">
        <f>IF(buildings!AA291="","NA",buildings!AA291)</f>
        <v>NA</v>
      </c>
      <c r="AB291" t="str">
        <f>IF(buildings!AB291="","NA",buildings!AB291)</f>
        <v>NA</v>
      </c>
      <c r="AC291" t="str">
        <f>IF(buildings!AC291="","NA",buildings!AC291)</f>
        <v>NA</v>
      </c>
      <c r="AD291" t="str">
        <f>IF(buildings!AD291="","NA",buildings!AD291)</f>
        <v>NA</v>
      </c>
      <c r="AE291" t="str">
        <f>IF(buildings!AE291="","NA",buildings!AE291)</f>
        <v>NA</v>
      </c>
      <c r="AF291" t="str">
        <f>IF(buildings!AF291="","NA",buildings!AF291)</f>
        <v>NA</v>
      </c>
      <c r="AG291" t="str">
        <f>IF(buildings!AG291="","NA",buildings!AG291)</f>
        <v>NA</v>
      </c>
      <c r="AH291" t="str">
        <f>IF(buildings!AH291="","NA",buildings!AH291)</f>
        <v>NA</v>
      </c>
      <c r="AI291" t="str">
        <f>IF(buildings!AI291="","NA",buildings!AI291)</f>
        <v>NA</v>
      </c>
      <c r="AJ291" t="str">
        <f>IF(buildings!AJ291="","NA",buildings!AJ291)</f>
        <v>NA</v>
      </c>
      <c r="AK291" t="str">
        <f>IF(buildings!AK291="","NA",buildings!AK291)</f>
        <v>NA</v>
      </c>
      <c r="AL291" t="str">
        <f>IF(buildings!AL291="","NA",buildings!AL291)</f>
        <v>High Office</v>
      </c>
      <c r="AM291" t="str">
        <f>IF(buildings!AM291="","NA",buildings!AM291)</f>
        <v>NA</v>
      </c>
      <c r="AN291" t="str">
        <f>IF(buildings!AN291="","NA",buildings!AN291)</f>
        <v>commercial</v>
      </c>
      <c r="AO291" t="str">
        <f>IF(buildings!AO291="","NA",buildings!AO291)</f>
        <v>NA</v>
      </c>
      <c r="AP291" t="str">
        <f>IF(buildings!AP291="","NA",buildings!AP291)</f>
        <v>NULL</v>
      </c>
      <c r="AQ291" t="str">
        <f>IF(buildings!AQ291="","NA",buildings!AQ291)</f>
        <v>urban</v>
      </c>
      <c r="AR291" t="str">
        <f>IF(buildings!AR291="","NA",buildings!AR291)</f>
        <v>NA</v>
      </c>
      <c r="AS291" t="str">
        <f>IF(buildings!AS291="","NA",buildings!AS291)</f>
        <v>Reyna, Janet L.; Chester, Mikhail V.</v>
      </c>
      <c r="AT291">
        <f>IF(buildings!AT291="","NA",buildings!AT291)</f>
        <v>2015</v>
      </c>
      <c r="AU291" t="str">
        <f>IF(buildings!AU291="","NA",buildings!AU291)</f>
        <v>The Growth of Urban Building Stock: Unintended Lock-in and Embedded Environmental Effects</v>
      </c>
      <c r="AV291" t="str">
        <f>IF(buildings!AV291="","NA",buildings!AV291)</f>
        <v>Journal of Industrial Ecology</v>
      </c>
      <c r="AW291" t="str">
        <f>IF(buildings!AW291="","NA",buildings!AW291)</f>
        <v>Copyright Elsevier</v>
      </c>
      <c r="AX291" t="str">
        <f>IF(buildings!AX291="","NA",buildings!AX291)</f>
        <v>10.1111/jiec.12211</v>
      </c>
      <c r="AY291" t="str">
        <f>IF(buildings!AY291="","NA",buildings!AY291)</f>
        <v>https://doi.org/10.1111/jiec.12211</v>
      </c>
      <c r="AZ291" t="str">
        <f>IF(buildings!AZ291="","NULL",buildings!AZ291)</f>
        <v>NULL</v>
      </c>
      <c r="BA291" t="str">
        <f>IF(buildings!BA291="","NULL",buildings!BA291)</f>
        <v>1 SF (square foot) = 0.092903 square meters</v>
      </c>
      <c r="BB291" t="str">
        <f>IF(buildings!BB291="","NULL",buildings!BB291)</f>
        <v>NULL</v>
      </c>
      <c r="BC291" t="str">
        <f>IF(buildings!BC291="","NULL",buildings!BC291)</f>
        <v>SI. Table S13. Prototype Factors.</v>
      </c>
      <c r="BD291" t="str">
        <f>IF(buildings!BD291="","NULL",buildings!BD291)</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91" t="str">
        <f>IF(buildings!BE291="","NULL",buildings!BE291)</f>
        <v>Heeren and Fishman</v>
      </c>
      <c r="BF291" t="str">
        <f>IF(buildings!BF291="","NULL",buildings!BF291)</f>
        <v>North_America</v>
      </c>
      <c r="BG291" t="str">
        <f>IF(buildings!BG291="","NULL",buildings!BG291)</f>
        <v>Csa</v>
      </c>
      <c r="BH291">
        <f>IF(buildings!BH291="","NULL",buildings!BH291)</f>
        <v>3787</v>
      </c>
      <c r="BI291">
        <f>IF(buildings!BI291="","NULL",buildings!BI291)</f>
        <v>2776.53</v>
      </c>
      <c r="BJ291">
        <f>IF(buildings!BJ291="","NULL",buildings!BJ291)</f>
        <v>2941.3625000000002</v>
      </c>
      <c r="BK291">
        <f>IF(buildings!BK291="","NULL",buildings!BK291)</f>
        <v>770.78747499999997</v>
      </c>
      <c r="BL291">
        <f>IF(buildings!BL291="","NULL",buildings!BL291)</f>
        <v>758.10997499999996</v>
      </c>
      <c r="BM291">
        <f>IF(buildings!BM291="","NULL",buildings!BM291)</f>
        <v>9147593</v>
      </c>
      <c r="BN291" t="str">
        <f>IF(buildings!BN291="","NULL",buildings!BN291)</f>
        <v>NA</v>
      </c>
      <c r="BO291" t="str">
        <f>IF(buildings!BO291="","NULL",buildings!BO291)</f>
        <v>Pre-1950</v>
      </c>
      <c r="BP291">
        <f>IF(buildings!BP291="","NULL",buildings!BP291)</f>
        <v>324656</v>
      </c>
      <c r="BQ291">
        <f>IF(buildings!BQ291="","NULL",buildings!BQ291)</f>
        <v>0.64200000000000002</v>
      </c>
      <c r="BR291">
        <f>IF(buildings!BR291="","NULL",buildings!BR291)</f>
        <v>0.82699999999999996</v>
      </c>
      <c r="BS291" t="str">
        <f>IF(buildings!BS291="","NULL",buildings!BS291)</f>
        <v>NA</v>
      </c>
      <c r="BT291">
        <f>IF(buildings!BT291="","NULL",buildings!BT291)</f>
        <v>53015</v>
      </c>
      <c r="BU291" t="str">
        <f>IF(buildings!BU291="","NULL",buildings!BU291)</f>
        <v>NULL</v>
      </c>
      <c r="BV291" t="str">
        <f>IF(buildings!BV291="","NULL",buildings!BV291)</f>
        <v>NULL</v>
      </c>
      <c r="BW291" t="str">
        <f>IF(buildings!BW291="","NULL",buildings!BW291)</f>
        <v>R32USA</v>
      </c>
      <c r="BX291" t="str">
        <f>IF(buildings!BX291="","NULL",buildings!BX291)</f>
        <v>R5.2OECD</v>
      </c>
      <c r="BY291" t="str">
        <f>IF(buildings!BY291="","NULL",buildings!BY291)</f>
        <v>NR_office_high</v>
      </c>
      <c r="BZ291" t="str">
        <f>IF(buildings!BZ291="","NULL",buildings!BZ291)</f>
        <v>RC_unspecified</v>
      </c>
      <c r="CA291" t="str">
        <f>IF(buildings!CA291="","NULL",buildings!CA291)</f>
        <v>Standard</v>
      </c>
      <c r="CB291" t="str">
        <f>IF(buildings!CB291="","NULL",buildings!CB291)</f>
        <v>sample/average/statistics</v>
      </c>
      <c r="CC291" t="str">
        <f>IF(buildings!CC291="","NULL",buildings!CC291)</f>
        <v>NR</v>
      </c>
      <c r="CD291" t="str">
        <f>IF(buildings!CD291="","NULL",buildings!CD291)</f>
        <v>C</v>
      </c>
      <c r="CE291" t="str">
        <f>IF(buildings!CE291="","NULL",buildings!CE291)</f>
        <v>OECD_USA</v>
      </c>
    </row>
    <row r="292" spans="1:83">
      <c r="A292">
        <f>IF(buildings!A292="","NA",buildings!A292)</f>
        <v>290</v>
      </c>
      <c r="B292" t="str">
        <f>IF(buildings!B292="","NA",buildings!B292)</f>
        <v>USA</v>
      </c>
      <c r="C292" t="str">
        <f>IF(buildings!C292="","NA",buildings!C292)</f>
        <v>Los Angeles</v>
      </c>
      <c r="D292" t="str">
        <f>IF(buildings!D292="","NA",buildings!D292)</f>
        <v>NA</v>
      </c>
      <c r="E292" t="str">
        <f>IF(buildings!E292="","NA",buildings!E292)</f>
        <v>NA</v>
      </c>
      <c r="F292">
        <f>IF(buildings!F292="","NA",buildings!F292)</f>
        <v>130.24337209999999</v>
      </c>
      <c r="G292" t="str">
        <f>IF(buildings!G292="","NA",buildings!G292)</f>
        <v>NA</v>
      </c>
      <c r="H292" t="str">
        <f>IF(buildings!H292="","NA",buildings!H292)</f>
        <v>NA</v>
      </c>
      <c r="I292" t="str">
        <f>IF(buildings!I292="","NA",buildings!I292)</f>
        <v>NA</v>
      </c>
      <c r="J292">
        <f>IF(buildings!J292="","NA",buildings!J292)</f>
        <v>0</v>
      </c>
      <c r="K292" t="str">
        <f>IF(buildings!K292="","NA",buildings!K292)</f>
        <v>NA</v>
      </c>
      <c r="L292" t="str">
        <f>IF(buildings!L292="","NA",buildings!L292)</f>
        <v>NA</v>
      </c>
      <c r="M292">
        <f>IF(buildings!M292="","NA",buildings!M292)</f>
        <v>1190.4890049999999</v>
      </c>
      <c r="N292" t="str">
        <f>IF(buildings!N292="","NA",buildings!N292)</f>
        <v>NA</v>
      </c>
      <c r="O292" t="str">
        <f>IF(buildings!O292="","NA",buildings!O292)</f>
        <v>NA</v>
      </c>
      <c r="P292" t="str">
        <f>IF(buildings!P292="","NA",buildings!P292)</f>
        <v>NA</v>
      </c>
      <c r="Q292" t="str">
        <f>IF(buildings!Q292="","NA",buildings!Q292)</f>
        <v>NA</v>
      </c>
      <c r="R292" t="str">
        <f>IF(buildings!R292="","NA",buildings!R292)</f>
        <v>NA</v>
      </c>
      <c r="S292" t="str">
        <f>IF(buildings!S292="","NA",buildings!S292)</f>
        <v>NA</v>
      </c>
      <c r="T292" t="str">
        <f>IF(buildings!T292="","NA",buildings!T292)</f>
        <v>NA</v>
      </c>
      <c r="U292" t="str">
        <f>IF(buildings!U292="","NA",buildings!U292)</f>
        <v>NA</v>
      </c>
      <c r="V292" t="str">
        <f>IF(buildings!V292="","NA",buildings!V292)</f>
        <v>NA</v>
      </c>
      <c r="W292" t="str">
        <f>IF(buildings!W292="","NA",buildings!W292)</f>
        <v>NA</v>
      </c>
      <c r="X292" t="str">
        <f>IF(buildings!X292="","NA",buildings!X292)</f>
        <v>NA</v>
      </c>
      <c r="Y292" t="str">
        <f>IF(buildings!Y292="","NA",buildings!Y292)</f>
        <v>NA</v>
      </c>
      <c r="Z292" t="str">
        <f>IF(buildings!Z292="","NA",buildings!Z292)</f>
        <v>NA</v>
      </c>
      <c r="AA292" t="str">
        <f>IF(buildings!AA292="","NA",buildings!AA292)</f>
        <v>NA</v>
      </c>
      <c r="AB292" t="str">
        <f>IF(buildings!AB292="","NA",buildings!AB292)</f>
        <v>NA</v>
      </c>
      <c r="AC292" t="str">
        <f>IF(buildings!AC292="","NA",buildings!AC292)</f>
        <v>NA</v>
      </c>
      <c r="AD292" t="str">
        <f>IF(buildings!AD292="","NA",buildings!AD292)</f>
        <v>NA</v>
      </c>
      <c r="AE292" t="str">
        <f>IF(buildings!AE292="","NA",buildings!AE292)</f>
        <v>NA</v>
      </c>
      <c r="AF292" t="str">
        <f>IF(buildings!AF292="","NA",buildings!AF292)</f>
        <v>NA</v>
      </c>
      <c r="AG292" t="str">
        <f>IF(buildings!AG292="","NA",buildings!AG292)</f>
        <v>NA</v>
      </c>
      <c r="AH292" t="str">
        <f>IF(buildings!AH292="","NA",buildings!AH292)</f>
        <v>NA</v>
      </c>
      <c r="AI292" t="str">
        <f>IF(buildings!AI292="","NA",buildings!AI292)</f>
        <v>NA</v>
      </c>
      <c r="AJ292" t="str">
        <f>IF(buildings!AJ292="","NA",buildings!AJ292)</f>
        <v>NA</v>
      </c>
      <c r="AK292" t="str">
        <f>IF(buildings!AK292="","NA",buildings!AK292)</f>
        <v>NA</v>
      </c>
      <c r="AL292" t="str">
        <f>IF(buildings!AL292="","NA",buildings!AL292)</f>
        <v>Hospital</v>
      </c>
      <c r="AM292" t="str">
        <f>IF(buildings!AM292="","NA",buildings!AM292)</f>
        <v>NA</v>
      </c>
      <c r="AN292" t="str">
        <f>IF(buildings!AN292="","NA",buildings!AN292)</f>
        <v>NA</v>
      </c>
      <c r="AO292" t="str">
        <f>IF(buildings!AO292="","NA",buildings!AO292)</f>
        <v>NA</v>
      </c>
      <c r="AP292" t="str">
        <f>IF(buildings!AP292="","NA",buildings!AP292)</f>
        <v>NULL</v>
      </c>
      <c r="AQ292" t="str">
        <f>IF(buildings!AQ292="","NA",buildings!AQ292)</f>
        <v>urban</v>
      </c>
      <c r="AR292" t="str">
        <f>IF(buildings!AR292="","NA",buildings!AR292)</f>
        <v>NA</v>
      </c>
      <c r="AS292" t="str">
        <f>IF(buildings!AS292="","NA",buildings!AS292)</f>
        <v>Reyna, Janet L.; Chester, Mikhail V.</v>
      </c>
      <c r="AT292">
        <f>IF(buildings!AT292="","NA",buildings!AT292)</f>
        <v>2015</v>
      </c>
      <c r="AU292" t="str">
        <f>IF(buildings!AU292="","NA",buildings!AU292)</f>
        <v>The Growth of Urban Building Stock: Unintended Lock-in and Embedded Environmental Effects</v>
      </c>
      <c r="AV292" t="str">
        <f>IF(buildings!AV292="","NA",buildings!AV292)</f>
        <v>Journal of Industrial Ecology</v>
      </c>
      <c r="AW292" t="str">
        <f>IF(buildings!AW292="","NA",buildings!AW292)</f>
        <v>Copyright Elsevier</v>
      </c>
      <c r="AX292" t="str">
        <f>IF(buildings!AX292="","NA",buildings!AX292)</f>
        <v>10.1111/jiec.12211</v>
      </c>
      <c r="AY292" t="str">
        <f>IF(buildings!AY292="","NA",buildings!AY292)</f>
        <v>https://doi.org/10.1111/jiec.12211</v>
      </c>
      <c r="AZ292" t="str">
        <f>IF(buildings!AZ292="","NULL",buildings!AZ292)</f>
        <v>NULL</v>
      </c>
      <c r="BA292" t="str">
        <f>IF(buildings!BA292="","NULL",buildings!BA292)</f>
        <v>1 SF (square foot) = 0.092903 square meters</v>
      </c>
      <c r="BB292" t="str">
        <f>IF(buildings!BB292="","NULL",buildings!BB292)</f>
        <v>NULL</v>
      </c>
      <c r="BC292" t="str">
        <f>IF(buildings!BC292="","NULL",buildings!BC292)</f>
        <v>SI. Table S13. Prototype Factors.</v>
      </c>
      <c r="BD292" t="str">
        <f>IF(buildings!BD292="","NULL",buildings!BD292)</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92" t="str">
        <f>IF(buildings!BE292="","NULL",buildings!BE292)</f>
        <v>Heeren and Fishman</v>
      </c>
      <c r="BF292" t="str">
        <f>IF(buildings!BF292="","NULL",buildings!BF292)</f>
        <v>North_America</v>
      </c>
      <c r="BG292" t="str">
        <f>IF(buildings!BG292="","NULL",buildings!BG292)</f>
        <v>Csa</v>
      </c>
      <c r="BH292">
        <f>IF(buildings!BH292="","NULL",buildings!BH292)</f>
        <v>3787</v>
      </c>
      <c r="BI292">
        <f>IF(buildings!BI292="","NULL",buildings!BI292)</f>
        <v>2776.53</v>
      </c>
      <c r="BJ292">
        <f>IF(buildings!BJ292="","NULL",buildings!BJ292)</f>
        <v>2941.3625000000002</v>
      </c>
      <c r="BK292">
        <f>IF(buildings!BK292="","NULL",buildings!BK292)</f>
        <v>770.78747499999997</v>
      </c>
      <c r="BL292">
        <f>IF(buildings!BL292="","NULL",buildings!BL292)</f>
        <v>758.10997499999996</v>
      </c>
      <c r="BM292">
        <f>IF(buildings!BM292="","NULL",buildings!BM292)</f>
        <v>9147593</v>
      </c>
      <c r="BN292" t="str">
        <f>IF(buildings!BN292="","NULL",buildings!BN292)</f>
        <v>NA</v>
      </c>
      <c r="BO292" t="str">
        <f>IF(buildings!BO292="","NULL",buildings!BO292)</f>
        <v>Pre-1950</v>
      </c>
      <c r="BP292">
        <f>IF(buildings!BP292="","NULL",buildings!BP292)</f>
        <v>324656</v>
      </c>
      <c r="BQ292">
        <f>IF(buildings!BQ292="","NULL",buildings!BQ292)</f>
        <v>0.64200000000000002</v>
      </c>
      <c r="BR292">
        <f>IF(buildings!BR292="","NULL",buildings!BR292)</f>
        <v>0.82699999999999996</v>
      </c>
      <c r="BS292" t="str">
        <f>IF(buildings!BS292="","NULL",buildings!BS292)</f>
        <v>NA</v>
      </c>
      <c r="BT292">
        <f>IF(buildings!BT292="","NULL",buildings!BT292)</f>
        <v>53015</v>
      </c>
      <c r="BU292" t="str">
        <f>IF(buildings!BU292="","NULL",buildings!BU292)</f>
        <v>NULL</v>
      </c>
      <c r="BV292" t="str">
        <f>IF(buildings!BV292="","NULL",buildings!BV292)</f>
        <v>NULL</v>
      </c>
      <c r="BW292" t="str">
        <f>IF(buildings!BW292="","NULL",buildings!BW292)</f>
        <v>R32USA</v>
      </c>
      <c r="BX292" t="str">
        <f>IF(buildings!BX292="","NULL",buildings!BX292)</f>
        <v>R5.2OECD</v>
      </c>
      <c r="BY292" t="str">
        <f>IF(buildings!BY292="","NULL",buildings!BY292)</f>
        <v>NR_civic</v>
      </c>
      <c r="BZ292" t="str">
        <f>IF(buildings!BZ292="","NULL",buildings!BZ292)</f>
        <v>RC_unspecified</v>
      </c>
      <c r="CA292" t="str">
        <f>IF(buildings!CA292="","NULL",buildings!CA292)</f>
        <v>Standard</v>
      </c>
      <c r="CB292" t="str">
        <f>IF(buildings!CB292="","NULL",buildings!CB292)</f>
        <v>sample/average/statistics</v>
      </c>
      <c r="CC292" t="str">
        <f>IF(buildings!CC292="","NULL",buildings!CC292)</f>
        <v>NR</v>
      </c>
      <c r="CD292" t="str">
        <f>IF(buildings!CD292="","NULL",buildings!CD292)</f>
        <v>C</v>
      </c>
      <c r="CE292" t="str">
        <f>IF(buildings!CE292="","NULL",buildings!CE292)</f>
        <v>OECD_USA</v>
      </c>
    </row>
    <row r="293" spans="1:83">
      <c r="A293">
        <f>IF(buildings!A293="","NA",buildings!A293)</f>
        <v>291</v>
      </c>
      <c r="B293" t="str">
        <f>IF(buildings!B293="","NA",buildings!B293)</f>
        <v>USA</v>
      </c>
      <c r="C293" t="str">
        <f>IF(buildings!C293="","NA",buildings!C293)</f>
        <v>Los Angeles</v>
      </c>
      <c r="D293" t="str">
        <f>IF(buildings!D293="","NA",buildings!D293)</f>
        <v>NA</v>
      </c>
      <c r="E293" t="str">
        <f>IF(buildings!E293="","NA",buildings!E293)</f>
        <v>NA</v>
      </c>
      <c r="F293">
        <f>IF(buildings!F293="","NA",buildings!F293)</f>
        <v>110.868325</v>
      </c>
      <c r="G293" t="str">
        <f>IF(buildings!G293="","NA",buildings!G293)</f>
        <v>NA</v>
      </c>
      <c r="H293" t="str">
        <f>IF(buildings!H293="","NA",buildings!H293)</f>
        <v>NA</v>
      </c>
      <c r="I293" t="str">
        <f>IF(buildings!I293="","NA",buildings!I293)</f>
        <v>NA</v>
      </c>
      <c r="J293">
        <f>IF(buildings!J293="","NA",buildings!J293)</f>
        <v>1.0763915049999999</v>
      </c>
      <c r="K293" t="str">
        <f>IF(buildings!K293="","NA",buildings!K293)</f>
        <v>NA</v>
      </c>
      <c r="L293" t="str">
        <f>IF(buildings!L293="","NA",buildings!L293)</f>
        <v>NA</v>
      </c>
      <c r="M293">
        <f>IF(buildings!M293="","NA",buildings!M293)</f>
        <v>989.20379319999995</v>
      </c>
      <c r="N293" t="str">
        <f>IF(buildings!N293="","NA",buildings!N293)</f>
        <v>NA</v>
      </c>
      <c r="O293" t="str">
        <f>IF(buildings!O293="","NA",buildings!O293)</f>
        <v>NA</v>
      </c>
      <c r="P293" t="str">
        <f>IF(buildings!P293="","NA",buildings!P293)</f>
        <v>NA</v>
      </c>
      <c r="Q293" t="str">
        <f>IF(buildings!Q293="","NA",buildings!Q293)</f>
        <v>NA</v>
      </c>
      <c r="R293" t="str">
        <f>IF(buildings!R293="","NA",buildings!R293)</f>
        <v>NA</v>
      </c>
      <c r="S293" t="str">
        <f>IF(buildings!S293="","NA",buildings!S293)</f>
        <v>NA</v>
      </c>
      <c r="T293" t="str">
        <f>IF(buildings!T293="","NA",buildings!T293)</f>
        <v>NA</v>
      </c>
      <c r="U293" t="str">
        <f>IF(buildings!U293="","NA",buildings!U293)</f>
        <v>NA</v>
      </c>
      <c r="V293" t="str">
        <f>IF(buildings!V293="","NA",buildings!V293)</f>
        <v>NA</v>
      </c>
      <c r="W293" t="str">
        <f>IF(buildings!W293="","NA",buildings!W293)</f>
        <v>NA</v>
      </c>
      <c r="X293" t="str">
        <f>IF(buildings!X293="","NA",buildings!X293)</f>
        <v>NA</v>
      </c>
      <c r="Y293" t="str">
        <f>IF(buildings!Y293="","NA",buildings!Y293)</f>
        <v>NA</v>
      </c>
      <c r="Z293" t="str">
        <f>IF(buildings!Z293="","NA",buildings!Z293)</f>
        <v>NA</v>
      </c>
      <c r="AA293" t="str">
        <f>IF(buildings!AA293="","NA",buildings!AA293)</f>
        <v>NA</v>
      </c>
      <c r="AB293" t="str">
        <f>IF(buildings!AB293="","NA",buildings!AB293)</f>
        <v>NA</v>
      </c>
      <c r="AC293" t="str">
        <f>IF(buildings!AC293="","NA",buildings!AC293)</f>
        <v>NA</v>
      </c>
      <c r="AD293" t="str">
        <f>IF(buildings!AD293="","NA",buildings!AD293)</f>
        <v>NA</v>
      </c>
      <c r="AE293" t="str">
        <f>IF(buildings!AE293="","NA",buildings!AE293)</f>
        <v>NA</v>
      </c>
      <c r="AF293" t="str">
        <f>IF(buildings!AF293="","NA",buildings!AF293)</f>
        <v>NA</v>
      </c>
      <c r="AG293" t="str">
        <f>IF(buildings!AG293="","NA",buildings!AG293)</f>
        <v>NA</v>
      </c>
      <c r="AH293" t="str">
        <f>IF(buildings!AH293="","NA",buildings!AH293)</f>
        <v>NA</v>
      </c>
      <c r="AI293" t="str">
        <f>IF(buildings!AI293="","NA",buildings!AI293)</f>
        <v>NA</v>
      </c>
      <c r="AJ293" t="str">
        <f>IF(buildings!AJ293="","NA",buildings!AJ293)</f>
        <v>NA</v>
      </c>
      <c r="AK293" t="str">
        <f>IF(buildings!AK293="","NA",buildings!AK293)</f>
        <v>NA</v>
      </c>
      <c r="AL293" t="str">
        <f>IF(buildings!AL293="","NA",buildings!AL293)</f>
        <v>Warehouse</v>
      </c>
      <c r="AM293" t="str">
        <f>IF(buildings!AM293="","NA",buildings!AM293)</f>
        <v>NA</v>
      </c>
      <c r="AN293" t="str">
        <f>IF(buildings!AN293="","NA",buildings!AN293)</f>
        <v>industrial</v>
      </c>
      <c r="AO293" t="str">
        <f>IF(buildings!AO293="","NA",buildings!AO293)</f>
        <v>NA</v>
      </c>
      <c r="AP293" t="str">
        <f>IF(buildings!AP293="","NA",buildings!AP293)</f>
        <v>NULL</v>
      </c>
      <c r="AQ293" t="str">
        <f>IF(buildings!AQ293="","NA",buildings!AQ293)</f>
        <v>urban</v>
      </c>
      <c r="AR293" t="str">
        <f>IF(buildings!AR293="","NA",buildings!AR293)</f>
        <v>NA</v>
      </c>
      <c r="AS293" t="str">
        <f>IF(buildings!AS293="","NA",buildings!AS293)</f>
        <v>Reyna, Janet L.; Chester, Mikhail V.</v>
      </c>
      <c r="AT293">
        <f>IF(buildings!AT293="","NA",buildings!AT293)</f>
        <v>2015</v>
      </c>
      <c r="AU293" t="str">
        <f>IF(buildings!AU293="","NA",buildings!AU293)</f>
        <v>The Growth of Urban Building Stock: Unintended Lock-in and Embedded Environmental Effects</v>
      </c>
      <c r="AV293" t="str">
        <f>IF(buildings!AV293="","NA",buildings!AV293)</f>
        <v>Journal of Industrial Ecology</v>
      </c>
      <c r="AW293" t="str">
        <f>IF(buildings!AW293="","NA",buildings!AW293)</f>
        <v>Copyright Elsevier</v>
      </c>
      <c r="AX293" t="str">
        <f>IF(buildings!AX293="","NA",buildings!AX293)</f>
        <v>10.1111/jiec.12211</v>
      </c>
      <c r="AY293" t="str">
        <f>IF(buildings!AY293="","NA",buildings!AY293)</f>
        <v>https://doi.org/10.1111/jiec.12211</v>
      </c>
      <c r="AZ293" t="str">
        <f>IF(buildings!AZ293="","NULL",buildings!AZ293)</f>
        <v>NULL</v>
      </c>
      <c r="BA293" t="str">
        <f>IF(buildings!BA293="","NULL",buildings!BA293)</f>
        <v>1 SF (square foot) = 0.092903 square meters</v>
      </c>
      <c r="BB293" t="str">
        <f>IF(buildings!BB293="","NULL",buildings!BB293)</f>
        <v>NULL</v>
      </c>
      <c r="BC293" t="str">
        <f>IF(buildings!BC293="","NULL",buildings!BC293)</f>
        <v>SI. Table S13. Prototype Factors.</v>
      </c>
      <c r="BD293" t="str">
        <f>IF(buildings!BD293="","NULL",buildings!BD293)</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93" t="str">
        <f>IF(buildings!BE293="","NULL",buildings!BE293)</f>
        <v>Heeren and Fishman</v>
      </c>
      <c r="BF293" t="str">
        <f>IF(buildings!BF293="","NULL",buildings!BF293)</f>
        <v>North_America</v>
      </c>
      <c r="BG293" t="str">
        <f>IF(buildings!BG293="","NULL",buildings!BG293)</f>
        <v>Csa</v>
      </c>
      <c r="BH293">
        <f>IF(buildings!BH293="","NULL",buildings!BH293)</f>
        <v>3787</v>
      </c>
      <c r="BI293">
        <f>IF(buildings!BI293="","NULL",buildings!BI293)</f>
        <v>2776.53</v>
      </c>
      <c r="BJ293">
        <f>IF(buildings!BJ293="","NULL",buildings!BJ293)</f>
        <v>2941.3625000000002</v>
      </c>
      <c r="BK293">
        <f>IF(buildings!BK293="","NULL",buildings!BK293)</f>
        <v>770.78747499999997</v>
      </c>
      <c r="BL293">
        <f>IF(buildings!BL293="","NULL",buildings!BL293)</f>
        <v>758.10997499999996</v>
      </c>
      <c r="BM293">
        <f>IF(buildings!BM293="","NULL",buildings!BM293)</f>
        <v>9147593</v>
      </c>
      <c r="BN293" t="str">
        <f>IF(buildings!BN293="","NULL",buildings!BN293)</f>
        <v>NA</v>
      </c>
      <c r="BO293" t="str">
        <f>IF(buildings!BO293="","NULL",buildings!BO293)</f>
        <v>Pre-1950</v>
      </c>
      <c r="BP293">
        <f>IF(buildings!BP293="","NULL",buildings!BP293)</f>
        <v>324656</v>
      </c>
      <c r="BQ293">
        <f>IF(buildings!BQ293="","NULL",buildings!BQ293)</f>
        <v>0.64200000000000002</v>
      </c>
      <c r="BR293">
        <f>IF(buildings!BR293="","NULL",buildings!BR293)</f>
        <v>0.82699999999999996</v>
      </c>
      <c r="BS293" t="str">
        <f>IF(buildings!BS293="","NULL",buildings!BS293)</f>
        <v>NA</v>
      </c>
      <c r="BT293">
        <f>IF(buildings!BT293="","NULL",buildings!BT293)</f>
        <v>53015</v>
      </c>
      <c r="BU293" t="str">
        <f>IF(buildings!BU293="","NULL",buildings!BU293)</f>
        <v>NULL</v>
      </c>
      <c r="BV293" t="str">
        <f>IF(buildings!BV293="","NULL",buildings!BV293)</f>
        <v>NULL</v>
      </c>
      <c r="BW293" t="str">
        <f>IF(buildings!BW293="","NULL",buildings!BW293)</f>
        <v>R32USA</v>
      </c>
      <c r="BX293" t="str">
        <f>IF(buildings!BX293="","NULL",buildings!BX293)</f>
        <v>R5.2OECD</v>
      </c>
      <c r="BY293" t="str">
        <f>IF(buildings!BY293="","NULL",buildings!BY293)</f>
        <v>NR_warehouse</v>
      </c>
      <c r="BZ293" t="str">
        <f>IF(buildings!BZ293="","NULL",buildings!BZ293)</f>
        <v>RC_unspecified</v>
      </c>
      <c r="CA293" t="str">
        <f>IF(buildings!CA293="","NULL",buildings!CA293)</f>
        <v>Standard</v>
      </c>
      <c r="CB293" t="str">
        <f>IF(buildings!CB293="","NULL",buildings!CB293)</f>
        <v>sample/average/statistics</v>
      </c>
      <c r="CC293" t="str">
        <f>IF(buildings!CC293="","NULL",buildings!CC293)</f>
        <v>NR</v>
      </c>
      <c r="CD293" t="str">
        <f>IF(buildings!CD293="","NULL",buildings!CD293)</f>
        <v>C</v>
      </c>
      <c r="CE293" t="str">
        <f>IF(buildings!CE293="","NULL",buildings!CE293)</f>
        <v>OECD_USA</v>
      </c>
    </row>
    <row r="294" spans="1:83">
      <c r="A294">
        <f>IF(buildings!A294="","NA",buildings!A294)</f>
        <v>292</v>
      </c>
      <c r="B294" t="str">
        <f>IF(buildings!B294="","NA",buildings!B294)</f>
        <v>USA</v>
      </c>
      <c r="C294" t="str">
        <f>IF(buildings!C294="","NA",buildings!C294)</f>
        <v>Los Angeles</v>
      </c>
      <c r="D294" t="str">
        <f>IF(buildings!D294="","NA",buildings!D294)</f>
        <v>NA</v>
      </c>
      <c r="E294" t="str">
        <f>IF(buildings!E294="","NA",buildings!E294)</f>
        <v>NA</v>
      </c>
      <c r="F294">
        <f>IF(buildings!F294="","NA",buildings!F294)</f>
        <v>89.340494919999998</v>
      </c>
      <c r="G294" t="str">
        <f>IF(buildings!G294="","NA",buildings!G294)</f>
        <v>NA</v>
      </c>
      <c r="H294" t="str">
        <f>IF(buildings!H294="","NA",buildings!H294)</f>
        <v>NA</v>
      </c>
      <c r="I294" t="str">
        <f>IF(buildings!I294="","NA",buildings!I294)</f>
        <v>NA</v>
      </c>
      <c r="J294">
        <f>IF(buildings!J294="","NA",buildings!J294)</f>
        <v>1.0763915049999999</v>
      </c>
      <c r="K294" t="str">
        <f>IF(buildings!K294="","NA",buildings!K294)</f>
        <v>NA</v>
      </c>
      <c r="L294" t="str">
        <f>IF(buildings!L294="","NA",buildings!L294)</f>
        <v>NA</v>
      </c>
      <c r="M294">
        <f>IF(buildings!M294="","NA",buildings!M294)</f>
        <v>566.18193169999995</v>
      </c>
      <c r="N294" t="str">
        <f>IF(buildings!N294="","NA",buildings!N294)</f>
        <v>NA</v>
      </c>
      <c r="O294" t="str">
        <f>IF(buildings!O294="","NA",buildings!O294)</f>
        <v>NA</v>
      </c>
      <c r="P294" t="str">
        <f>IF(buildings!P294="","NA",buildings!P294)</f>
        <v>NA</v>
      </c>
      <c r="Q294" t="str">
        <f>IF(buildings!Q294="","NA",buildings!Q294)</f>
        <v>NA</v>
      </c>
      <c r="R294" t="str">
        <f>IF(buildings!R294="","NA",buildings!R294)</f>
        <v>NA</v>
      </c>
      <c r="S294" t="str">
        <f>IF(buildings!S294="","NA",buildings!S294)</f>
        <v>NA</v>
      </c>
      <c r="T294" t="str">
        <f>IF(buildings!T294="","NA",buildings!T294)</f>
        <v>NA</v>
      </c>
      <c r="U294" t="str">
        <f>IF(buildings!U294="","NA",buildings!U294)</f>
        <v>NA</v>
      </c>
      <c r="V294" t="str">
        <f>IF(buildings!V294="","NA",buildings!V294)</f>
        <v>NA</v>
      </c>
      <c r="W294" t="str">
        <f>IF(buildings!W294="","NA",buildings!W294)</f>
        <v>NA</v>
      </c>
      <c r="X294" t="str">
        <f>IF(buildings!X294="","NA",buildings!X294)</f>
        <v>NA</v>
      </c>
      <c r="Y294" t="str">
        <f>IF(buildings!Y294="","NA",buildings!Y294)</f>
        <v>NA</v>
      </c>
      <c r="Z294" t="str">
        <f>IF(buildings!Z294="","NA",buildings!Z294)</f>
        <v>NA</v>
      </c>
      <c r="AA294" t="str">
        <f>IF(buildings!AA294="","NA",buildings!AA294)</f>
        <v>NA</v>
      </c>
      <c r="AB294" t="str">
        <f>IF(buildings!AB294="","NA",buildings!AB294)</f>
        <v>NA</v>
      </c>
      <c r="AC294" t="str">
        <f>IF(buildings!AC294="","NA",buildings!AC294)</f>
        <v>NA</v>
      </c>
      <c r="AD294" t="str">
        <f>IF(buildings!AD294="","NA",buildings!AD294)</f>
        <v>NA</v>
      </c>
      <c r="AE294" t="str">
        <f>IF(buildings!AE294="","NA",buildings!AE294)</f>
        <v>NA</v>
      </c>
      <c r="AF294" t="str">
        <f>IF(buildings!AF294="","NA",buildings!AF294)</f>
        <v>NA</v>
      </c>
      <c r="AG294" t="str">
        <f>IF(buildings!AG294="","NA",buildings!AG294)</f>
        <v>NA</v>
      </c>
      <c r="AH294" t="str">
        <f>IF(buildings!AH294="","NA",buildings!AH294)</f>
        <v>NA</v>
      </c>
      <c r="AI294" t="str">
        <f>IF(buildings!AI294="","NA",buildings!AI294)</f>
        <v>NA</v>
      </c>
      <c r="AJ294" t="str">
        <f>IF(buildings!AJ294="","NA",buildings!AJ294)</f>
        <v>NA</v>
      </c>
      <c r="AK294" t="str">
        <f>IF(buildings!AK294="","NA",buildings!AK294)</f>
        <v>NA</v>
      </c>
      <c r="AL294" t="str">
        <f>IF(buildings!AL294="","NA",buildings!AL294)</f>
        <v>Heavy Industrial</v>
      </c>
      <c r="AM294" t="str">
        <f>IF(buildings!AM294="","NA",buildings!AM294)</f>
        <v>NA</v>
      </c>
      <c r="AN294" t="str">
        <f>IF(buildings!AN294="","NA",buildings!AN294)</f>
        <v>industrial</v>
      </c>
      <c r="AO294" t="str">
        <f>IF(buildings!AO294="","NA",buildings!AO294)</f>
        <v>NA</v>
      </c>
      <c r="AP294" t="str">
        <f>IF(buildings!AP294="","NA",buildings!AP294)</f>
        <v>NULL</v>
      </c>
      <c r="AQ294" t="str">
        <f>IF(buildings!AQ294="","NA",buildings!AQ294)</f>
        <v>urban</v>
      </c>
      <c r="AR294" t="str">
        <f>IF(buildings!AR294="","NA",buildings!AR294)</f>
        <v>NA</v>
      </c>
      <c r="AS294" t="str">
        <f>IF(buildings!AS294="","NA",buildings!AS294)</f>
        <v>Reyna, Janet L.; Chester, Mikhail V.</v>
      </c>
      <c r="AT294">
        <f>IF(buildings!AT294="","NA",buildings!AT294)</f>
        <v>2015</v>
      </c>
      <c r="AU294" t="str">
        <f>IF(buildings!AU294="","NA",buildings!AU294)</f>
        <v>The Growth of Urban Building Stock: Unintended Lock-in and Embedded Environmental Effects</v>
      </c>
      <c r="AV294" t="str">
        <f>IF(buildings!AV294="","NA",buildings!AV294)</f>
        <v>Journal of Industrial Ecology</v>
      </c>
      <c r="AW294" t="str">
        <f>IF(buildings!AW294="","NA",buildings!AW294)</f>
        <v>Copyright Elsevier</v>
      </c>
      <c r="AX294" t="str">
        <f>IF(buildings!AX294="","NA",buildings!AX294)</f>
        <v>10.1111/jiec.12211</v>
      </c>
      <c r="AY294" t="str">
        <f>IF(buildings!AY294="","NA",buildings!AY294)</f>
        <v>https://doi.org/10.1111/jiec.12211</v>
      </c>
      <c r="AZ294" t="str">
        <f>IF(buildings!AZ294="","NULL",buildings!AZ294)</f>
        <v>NULL</v>
      </c>
      <c r="BA294" t="str">
        <f>IF(buildings!BA294="","NULL",buildings!BA294)</f>
        <v>1 SF (square foot) = 0.092903 square meters</v>
      </c>
      <c r="BB294" t="str">
        <f>IF(buildings!BB294="","NULL",buildings!BB294)</f>
        <v>NULL</v>
      </c>
      <c r="BC294" t="str">
        <f>IF(buildings!BC294="","NULL",buildings!BC294)</f>
        <v>SI. Table S13. Prototype Factors.</v>
      </c>
      <c r="BD294" t="str">
        <f>IF(buildings!BD294="","NULL",buildings!BD294)</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94" t="str">
        <f>IF(buildings!BE294="","NULL",buildings!BE294)</f>
        <v>Heeren and Fishman</v>
      </c>
      <c r="BF294" t="str">
        <f>IF(buildings!BF294="","NULL",buildings!BF294)</f>
        <v>North_America</v>
      </c>
      <c r="BG294" t="str">
        <f>IF(buildings!BG294="","NULL",buildings!BG294)</f>
        <v>Csa</v>
      </c>
      <c r="BH294">
        <f>IF(buildings!BH294="","NULL",buildings!BH294)</f>
        <v>3787</v>
      </c>
      <c r="BI294">
        <f>IF(buildings!BI294="","NULL",buildings!BI294)</f>
        <v>2776.53</v>
      </c>
      <c r="BJ294">
        <f>IF(buildings!BJ294="","NULL",buildings!BJ294)</f>
        <v>2941.3625000000002</v>
      </c>
      <c r="BK294">
        <f>IF(buildings!BK294="","NULL",buildings!BK294)</f>
        <v>770.78747499999997</v>
      </c>
      <c r="BL294">
        <f>IF(buildings!BL294="","NULL",buildings!BL294)</f>
        <v>758.10997499999996</v>
      </c>
      <c r="BM294">
        <f>IF(buildings!BM294="","NULL",buildings!BM294)</f>
        <v>9147593</v>
      </c>
      <c r="BN294" t="str">
        <f>IF(buildings!BN294="","NULL",buildings!BN294)</f>
        <v>NA</v>
      </c>
      <c r="BO294" t="str">
        <f>IF(buildings!BO294="","NULL",buildings!BO294)</f>
        <v>Pre-1950</v>
      </c>
      <c r="BP294">
        <f>IF(buildings!BP294="","NULL",buildings!BP294)</f>
        <v>324656</v>
      </c>
      <c r="BQ294">
        <f>IF(buildings!BQ294="","NULL",buildings!BQ294)</f>
        <v>0.64200000000000002</v>
      </c>
      <c r="BR294">
        <f>IF(buildings!BR294="","NULL",buildings!BR294)</f>
        <v>0.82699999999999996</v>
      </c>
      <c r="BS294" t="str">
        <f>IF(buildings!BS294="","NULL",buildings!BS294)</f>
        <v>NA</v>
      </c>
      <c r="BT294">
        <f>IF(buildings!BT294="","NULL",buildings!BT294)</f>
        <v>53015</v>
      </c>
      <c r="BU294" t="str">
        <f>IF(buildings!BU294="","NULL",buildings!BU294)</f>
        <v>NULL</v>
      </c>
      <c r="BV294" t="str">
        <f>IF(buildings!BV294="","NULL",buildings!BV294)</f>
        <v>NULL</v>
      </c>
      <c r="BW294" t="str">
        <f>IF(buildings!BW294="","NULL",buildings!BW294)</f>
        <v>R32USA</v>
      </c>
      <c r="BX294" t="str">
        <f>IF(buildings!BX294="","NULL",buildings!BX294)</f>
        <v>R5.2OECD</v>
      </c>
      <c r="BY294" t="str">
        <f>IF(buildings!BY294="","NULL",buildings!BY294)</f>
        <v>NR_factory</v>
      </c>
      <c r="BZ294" t="str">
        <f>IF(buildings!BZ294="","NULL",buildings!BZ294)</f>
        <v>RC_unspecified</v>
      </c>
      <c r="CA294" t="str">
        <f>IF(buildings!CA294="","NULL",buildings!CA294)</f>
        <v>Standard</v>
      </c>
      <c r="CB294" t="str">
        <f>IF(buildings!CB294="","NULL",buildings!CB294)</f>
        <v>sample/average/statistics</v>
      </c>
      <c r="CC294" t="str">
        <f>IF(buildings!CC294="","NULL",buildings!CC294)</f>
        <v>NR</v>
      </c>
      <c r="CD294" t="str">
        <f>IF(buildings!CD294="","NULL",buildings!CD294)</f>
        <v>C</v>
      </c>
      <c r="CE294" t="str">
        <f>IF(buildings!CE294="","NULL",buildings!CE294)</f>
        <v>OECD_USA</v>
      </c>
    </row>
    <row r="295" spans="1:83">
      <c r="A295">
        <f>IF(buildings!A295="","NA",buildings!A295)</f>
        <v>293</v>
      </c>
      <c r="B295" t="str">
        <f>IF(buildings!B295="","NA",buildings!B295)</f>
        <v>USA</v>
      </c>
      <c r="C295" t="str">
        <f>IF(buildings!C295="","NA",buildings!C295)</f>
        <v>Los Angeles</v>
      </c>
      <c r="D295" t="str">
        <f>IF(buildings!D295="","NA",buildings!D295)</f>
        <v>NA</v>
      </c>
      <c r="E295" t="str">
        <f>IF(buildings!E295="","NA",buildings!E295)</f>
        <v>NA</v>
      </c>
      <c r="F295">
        <f>IF(buildings!F295="","NA",buildings!F295)</f>
        <v>94.722452450000006</v>
      </c>
      <c r="G295" t="str">
        <f>IF(buildings!G295="","NA",buildings!G295)</f>
        <v>NA</v>
      </c>
      <c r="H295" t="str">
        <f>IF(buildings!H295="","NA",buildings!H295)</f>
        <v>NA</v>
      </c>
      <c r="I295" t="str">
        <f>IF(buildings!I295="","NA",buildings!I295)</f>
        <v>NA</v>
      </c>
      <c r="J295">
        <f>IF(buildings!J295="","NA",buildings!J295)</f>
        <v>39.826485689999998</v>
      </c>
      <c r="K295" t="str">
        <f>IF(buildings!K295="","NA",buildings!K295)</f>
        <v>NA</v>
      </c>
      <c r="L295" t="str">
        <f>IF(buildings!L295="","NA",buildings!L295)</f>
        <v>NA</v>
      </c>
      <c r="M295">
        <f>IF(buildings!M295="","NA",buildings!M295)</f>
        <v>641.52933710000002</v>
      </c>
      <c r="N295" t="str">
        <f>IF(buildings!N295="","NA",buildings!N295)</f>
        <v>NA</v>
      </c>
      <c r="O295" t="str">
        <f>IF(buildings!O295="","NA",buildings!O295)</f>
        <v>NA</v>
      </c>
      <c r="P295" t="str">
        <f>IF(buildings!P295="","NA",buildings!P295)</f>
        <v>NA</v>
      </c>
      <c r="Q295" t="str">
        <f>IF(buildings!Q295="","NA",buildings!Q295)</f>
        <v>NA</v>
      </c>
      <c r="R295" t="str">
        <f>IF(buildings!R295="","NA",buildings!R295)</f>
        <v>NA</v>
      </c>
      <c r="S295" t="str">
        <f>IF(buildings!S295="","NA",buildings!S295)</f>
        <v>NA</v>
      </c>
      <c r="T295" t="str">
        <f>IF(buildings!T295="","NA",buildings!T295)</f>
        <v>NA</v>
      </c>
      <c r="U295" t="str">
        <f>IF(buildings!U295="","NA",buildings!U295)</f>
        <v>NA</v>
      </c>
      <c r="V295" t="str">
        <f>IF(buildings!V295="","NA",buildings!V295)</f>
        <v>NA</v>
      </c>
      <c r="W295" t="str">
        <f>IF(buildings!W295="","NA",buildings!W295)</f>
        <v>NA</v>
      </c>
      <c r="X295" t="str">
        <f>IF(buildings!X295="","NA",buildings!X295)</f>
        <v>NA</v>
      </c>
      <c r="Y295" t="str">
        <f>IF(buildings!Y295="","NA",buildings!Y295)</f>
        <v>NA</v>
      </c>
      <c r="Z295" t="str">
        <f>IF(buildings!Z295="","NA",buildings!Z295)</f>
        <v>NA</v>
      </c>
      <c r="AA295" t="str">
        <f>IF(buildings!AA295="","NA",buildings!AA295)</f>
        <v>NA</v>
      </c>
      <c r="AB295" t="str">
        <f>IF(buildings!AB295="","NA",buildings!AB295)</f>
        <v>NA</v>
      </c>
      <c r="AC295" t="str">
        <f>IF(buildings!AC295="","NA",buildings!AC295)</f>
        <v>NA</v>
      </c>
      <c r="AD295" t="str">
        <f>IF(buildings!AD295="","NA",buildings!AD295)</f>
        <v>NA</v>
      </c>
      <c r="AE295" t="str">
        <f>IF(buildings!AE295="","NA",buildings!AE295)</f>
        <v>NA</v>
      </c>
      <c r="AF295" t="str">
        <f>IF(buildings!AF295="","NA",buildings!AF295)</f>
        <v>NA</v>
      </c>
      <c r="AG295" t="str">
        <f>IF(buildings!AG295="","NA",buildings!AG295)</f>
        <v>NA</v>
      </c>
      <c r="AH295" t="str">
        <f>IF(buildings!AH295="","NA",buildings!AH295)</f>
        <v>NA</v>
      </c>
      <c r="AI295" t="str">
        <f>IF(buildings!AI295="","NA",buildings!AI295)</f>
        <v>NA</v>
      </c>
      <c r="AJ295" t="str">
        <f>IF(buildings!AJ295="","NA",buildings!AJ295)</f>
        <v>NA</v>
      </c>
      <c r="AK295" t="str">
        <f>IF(buildings!AK295="","NA",buildings!AK295)</f>
        <v>NA</v>
      </c>
      <c r="AL295" t="str">
        <f>IF(buildings!AL295="","NA",buildings!AL295)</f>
        <v>Church</v>
      </c>
      <c r="AM295" t="str">
        <f>IF(buildings!AM295="","NA",buildings!AM295)</f>
        <v>NA</v>
      </c>
      <c r="AN295" t="str">
        <f>IF(buildings!AN295="","NA",buildings!AN295)</f>
        <v>NA</v>
      </c>
      <c r="AO295" t="str">
        <f>IF(buildings!AO295="","NA",buildings!AO295)</f>
        <v>NA</v>
      </c>
      <c r="AP295" t="str">
        <f>IF(buildings!AP295="","NA",buildings!AP295)</f>
        <v>NULL</v>
      </c>
      <c r="AQ295" t="str">
        <f>IF(buildings!AQ295="","NA",buildings!AQ295)</f>
        <v>urban</v>
      </c>
      <c r="AR295" t="str">
        <f>IF(buildings!AR295="","NA",buildings!AR295)</f>
        <v>NA</v>
      </c>
      <c r="AS295" t="str">
        <f>IF(buildings!AS295="","NA",buildings!AS295)</f>
        <v>Reyna, Janet L.; Chester, Mikhail V.</v>
      </c>
      <c r="AT295">
        <f>IF(buildings!AT295="","NA",buildings!AT295)</f>
        <v>2015</v>
      </c>
      <c r="AU295" t="str">
        <f>IF(buildings!AU295="","NA",buildings!AU295)</f>
        <v>The Growth of Urban Building Stock: Unintended Lock-in and Embedded Environmental Effects</v>
      </c>
      <c r="AV295" t="str">
        <f>IF(buildings!AV295="","NA",buildings!AV295)</f>
        <v>Journal of Industrial Ecology</v>
      </c>
      <c r="AW295" t="str">
        <f>IF(buildings!AW295="","NA",buildings!AW295)</f>
        <v>Copyright Elsevier</v>
      </c>
      <c r="AX295" t="str">
        <f>IF(buildings!AX295="","NA",buildings!AX295)</f>
        <v>10.1111/jiec.12211</v>
      </c>
      <c r="AY295" t="str">
        <f>IF(buildings!AY295="","NA",buildings!AY295)</f>
        <v>https://doi.org/10.1111/jiec.12211</v>
      </c>
      <c r="AZ295" t="str">
        <f>IF(buildings!AZ295="","NULL",buildings!AZ295)</f>
        <v>NULL</v>
      </c>
      <c r="BA295" t="str">
        <f>IF(buildings!BA295="","NULL",buildings!BA295)</f>
        <v>1 SF (square foot) = 0.092903 square meters</v>
      </c>
      <c r="BB295" t="str">
        <f>IF(buildings!BB295="","NULL",buildings!BB295)</f>
        <v>NULL</v>
      </c>
      <c r="BC295" t="str">
        <f>IF(buildings!BC295="","NULL",buildings!BC295)</f>
        <v>SI. Table S13. Prototype Factors.</v>
      </c>
      <c r="BD295" t="str">
        <f>IF(buildings!BD295="","NULL",buildings!BD295)</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95" t="str">
        <f>IF(buildings!BE295="","NULL",buildings!BE295)</f>
        <v>Heeren and Fishman</v>
      </c>
      <c r="BF295" t="str">
        <f>IF(buildings!BF295="","NULL",buildings!BF295)</f>
        <v>North_America</v>
      </c>
      <c r="BG295" t="str">
        <f>IF(buildings!BG295="","NULL",buildings!BG295)</f>
        <v>Csa</v>
      </c>
      <c r="BH295">
        <f>IF(buildings!BH295="","NULL",buildings!BH295)</f>
        <v>3787</v>
      </c>
      <c r="BI295">
        <f>IF(buildings!BI295="","NULL",buildings!BI295)</f>
        <v>2776.53</v>
      </c>
      <c r="BJ295">
        <f>IF(buildings!BJ295="","NULL",buildings!BJ295)</f>
        <v>2941.3625000000002</v>
      </c>
      <c r="BK295">
        <f>IF(buildings!BK295="","NULL",buildings!BK295)</f>
        <v>770.78747499999997</v>
      </c>
      <c r="BL295">
        <f>IF(buildings!BL295="","NULL",buildings!BL295)</f>
        <v>758.10997499999996</v>
      </c>
      <c r="BM295">
        <f>IF(buildings!BM295="","NULL",buildings!BM295)</f>
        <v>9147593</v>
      </c>
      <c r="BN295" t="str">
        <f>IF(buildings!BN295="","NULL",buildings!BN295)</f>
        <v>NA</v>
      </c>
      <c r="BO295" t="str">
        <f>IF(buildings!BO295="","NULL",buildings!BO295)</f>
        <v>Pre-1950</v>
      </c>
      <c r="BP295">
        <f>IF(buildings!BP295="","NULL",buildings!BP295)</f>
        <v>324656</v>
      </c>
      <c r="BQ295">
        <f>IF(buildings!BQ295="","NULL",buildings!BQ295)</f>
        <v>0.64200000000000002</v>
      </c>
      <c r="BR295">
        <f>IF(buildings!BR295="","NULL",buildings!BR295)</f>
        <v>0.82699999999999996</v>
      </c>
      <c r="BS295" t="str">
        <f>IF(buildings!BS295="","NULL",buildings!BS295)</f>
        <v>NA</v>
      </c>
      <c r="BT295">
        <f>IF(buildings!BT295="","NULL",buildings!BT295)</f>
        <v>53015</v>
      </c>
      <c r="BU295" t="str">
        <f>IF(buildings!BU295="","NULL",buildings!BU295)</f>
        <v>NULL</v>
      </c>
      <c r="BV295" t="str">
        <f>IF(buildings!BV295="","NULL",buildings!BV295)</f>
        <v>NULL</v>
      </c>
      <c r="BW295" t="str">
        <f>IF(buildings!BW295="","NULL",buildings!BW295)</f>
        <v>R32USA</v>
      </c>
      <c r="BX295" t="str">
        <f>IF(buildings!BX295="","NULL",buildings!BX295)</f>
        <v>R5.2OECD</v>
      </c>
      <c r="BY295" t="str">
        <f>IF(buildings!BY295="","NULL",buildings!BY295)</f>
        <v>NR_civic</v>
      </c>
      <c r="BZ295" t="str">
        <f>IF(buildings!BZ295="","NULL",buildings!BZ295)</f>
        <v>RC_unspecified</v>
      </c>
      <c r="CA295" t="str">
        <f>IF(buildings!CA295="","NULL",buildings!CA295)</f>
        <v>Standard</v>
      </c>
      <c r="CB295" t="str">
        <f>IF(buildings!CB295="","NULL",buildings!CB295)</f>
        <v>sample/average/statistics</v>
      </c>
      <c r="CC295" t="str">
        <f>IF(buildings!CC295="","NULL",buildings!CC295)</f>
        <v>NR</v>
      </c>
      <c r="CD295" t="str">
        <f>IF(buildings!CD295="","NULL",buildings!CD295)</f>
        <v>C</v>
      </c>
      <c r="CE295" t="str">
        <f>IF(buildings!CE295="","NULL",buildings!CE295)</f>
        <v>OECD_USA</v>
      </c>
    </row>
    <row r="296" spans="1:83">
      <c r="A296">
        <f>IF(buildings!A296="","NA",buildings!A296)</f>
        <v>294</v>
      </c>
      <c r="B296" t="str">
        <f>IF(buildings!B296="","NA",buildings!B296)</f>
        <v>USA</v>
      </c>
      <c r="C296" t="str">
        <f>IF(buildings!C296="","NA",buildings!C296)</f>
        <v>Los Angeles</v>
      </c>
      <c r="D296" t="str">
        <f>IF(buildings!D296="","NA",buildings!D296)</f>
        <v>NA</v>
      </c>
      <c r="E296" t="str">
        <f>IF(buildings!E296="","NA",buildings!E296)</f>
        <v>NA</v>
      </c>
      <c r="F296">
        <f>IF(buildings!F296="","NA",buildings!F296)</f>
        <v>101.1808015</v>
      </c>
      <c r="G296" t="str">
        <f>IF(buildings!G296="","NA",buildings!G296)</f>
        <v>NA</v>
      </c>
      <c r="H296" t="str">
        <f>IF(buildings!H296="","NA",buildings!H296)</f>
        <v>NA</v>
      </c>
      <c r="I296" t="str">
        <f>IF(buildings!I296="","NA",buildings!I296)</f>
        <v>NA</v>
      </c>
      <c r="J296">
        <f>IF(buildings!J296="","NA",buildings!J296)</f>
        <v>1.0763915049999999</v>
      </c>
      <c r="K296" t="str">
        <f>IF(buildings!K296="","NA",buildings!K296)</f>
        <v>NA</v>
      </c>
      <c r="L296" t="str">
        <f>IF(buildings!L296="","NA",buildings!L296)</f>
        <v>NA</v>
      </c>
      <c r="M296">
        <f>IF(buildings!M296="","NA",buildings!M296)</f>
        <v>712.57117640000001</v>
      </c>
      <c r="N296" t="str">
        <f>IF(buildings!N296="","NA",buildings!N296)</f>
        <v>NA</v>
      </c>
      <c r="O296" t="str">
        <f>IF(buildings!O296="","NA",buildings!O296)</f>
        <v>NA</v>
      </c>
      <c r="P296" t="str">
        <f>IF(buildings!P296="","NA",buildings!P296)</f>
        <v>NA</v>
      </c>
      <c r="Q296" t="str">
        <f>IF(buildings!Q296="","NA",buildings!Q296)</f>
        <v>NA</v>
      </c>
      <c r="R296" t="str">
        <f>IF(buildings!R296="","NA",buildings!R296)</f>
        <v>NA</v>
      </c>
      <c r="S296" t="str">
        <f>IF(buildings!S296="","NA",buildings!S296)</f>
        <v>NA</v>
      </c>
      <c r="T296" t="str">
        <f>IF(buildings!T296="","NA",buildings!T296)</f>
        <v>NA</v>
      </c>
      <c r="U296" t="str">
        <f>IF(buildings!U296="","NA",buildings!U296)</f>
        <v>NA</v>
      </c>
      <c r="V296" t="str">
        <f>IF(buildings!V296="","NA",buildings!V296)</f>
        <v>NA</v>
      </c>
      <c r="W296" t="str">
        <f>IF(buildings!W296="","NA",buildings!W296)</f>
        <v>NA</v>
      </c>
      <c r="X296" t="str">
        <f>IF(buildings!X296="","NA",buildings!X296)</f>
        <v>NA</v>
      </c>
      <c r="Y296" t="str">
        <f>IF(buildings!Y296="","NA",buildings!Y296)</f>
        <v>NA</v>
      </c>
      <c r="Z296" t="str">
        <f>IF(buildings!Z296="","NA",buildings!Z296)</f>
        <v>NA</v>
      </c>
      <c r="AA296" t="str">
        <f>IF(buildings!AA296="","NA",buildings!AA296)</f>
        <v>NA</v>
      </c>
      <c r="AB296" t="str">
        <f>IF(buildings!AB296="","NA",buildings!AB296)</f>
        <v>NA</v>
      </c>
      <c r="AC296" t="str">
        <f>IF(buildings!AC296="","NA",buildings!AC296)</f>
        <v>NA</v>
      </c>
      <c r="AD296" t="str">
        <f>IF(buildings!AD296="","NA",buildings!AD296)</f>
        <v>NA</v>
      </c>
      <c r="AE296" t="str">
        <f>IF(buildings!AE296="","NA",buildings!AE296)</f>
        <v>NA</v>
      </c>
      <c r="AF296" t="str">
        <f>IF(buildings!AF296="","NA",buildings!AF296)</f>
        <v>NA</v>
      </c>
      <c r="AG296" t="str">
        <f>IF(buildings!AG296="","NA",buildings!AG296)</f>
        <v>NA</v>
      </c>
      <c r="AH296" t="str">
        <f>IF(buildings!AH296="","NA",buildings!AH296)</f>
        <v>NA</v>
      </c>
      <c r="AI296" t="str">
        <f>IF(buildings!AI296="","NA",buildings!AI296)</f>
        <v>NA</v>
      </c>
      <c r="AJ296" t="str">
        <f>IF(buildings!AJ296="","NA",buildings!AJ296)</f>
        <v>NA</v>
      </c>
      <c r="AK296" t="str">
        <f>IF(buildings!AK296="","NA",buildings!AK296)</f>
        <v>NA</v>
      </c>
      <c r="AL296" t="str">
        <f>IF(buildings!AL296="","NA",buildings!AL296)</f>
        <v>School</v>
      </c>
      <c r="AM296" t="str">
        <f>IF(buildings!AM296="","NA",buildings!AM296)</f>
        <v>NA</v>
      </c>
      <c r="AN296" t="str">
        <f>IF(buildings!AN296="","NA",buildings!AN296)</f>
        <v>NA</v>
      </c>
      <c r="AO296" t="str">
        <f>IF(buildings!AO296="","NA",buildings!AO296)</f>
        <v>NA</v>
      </c>
      <c r="AP296" t="str">
        <f>IF(buildings!AP296="","NA",buildings!AP296)</f>
        <v>NULL</v>
      </c>
      <c r="AQ296" t="str">
        <f>IF(buildings!AQ296="","NA",buildings!AQ296)</f>
        <v>urban</v>
      </c>
      <c r="AR296" t="str">
        <f>IF(buildings!AR296="","NA",buildings!AR296)</f>
        <v>NA</v>
      </c>
      <c r="AS296" t="str">
        <f>IF(buildings!AS296="","NA",buildings!AS296)</f>
        <v>Reyna, Janet L.; Chester, Mikhail V.</v>
      </c>
      <c r="AT296">
        <f>IF(buildings!AT296="","NA",buildings!AT296)</f>
        <v>2015</v>
      </c>
      <c r="AU296" t="str">
        <f>IF(buildings!AU296="","NA",buildings!AU296)</f>
        <v>The Growth of Urban Building Stock: Unintended Lock-in and Embedded Environmental Effects</v>
      </c>
      <c r="AV296" t="str">
        <f>IF(buildings!AV296="","NA",buildings!AV296)</f>
        <v>Journal of Industrial Ecology</v>
      </c>
      <c r="AW296" t="str">
        <f>IF(buildings!AW296="","NA",buildings!AW296)</f>
        <v>Copyright Elsevier</v>
      </c>
      <c r="AX296" t="str">
        <f>IF(buildings!AX296="","NA",buildings!AX296)</f>
        <v>10.1111/jiec.12211</v>
      </c>
      <c r="AY296" t="str">
        <f>IF(buildings!AY296="","NA",buildings!AY296)</f>
        <v>https://doi.org/10.1111/jiec.12211</v>
      </c>
      <c r="AZ296" t="str">
        <f>IF(buildings!AZ296="","NULL",buildings!AZ296)</f>
        <v>NULL</v>
      </c>
      <c r="BA296" t="str">
        <f>IF(buildings!BA296="","NULL",buildings!BA296)</f>
        <v>1 SF (square foot) = 0.092903 square meters</v>
      </c>
      <c r="BB296" t="str">
        <f>IF(buildings!BB296="","NULL",buildings!BB296)</f>
        <v>NULL</v>
      </c>
      <c r="BC296" t="str">
        <f>IF(buildings!BC296="","NULL",buildings!BC296)</f>
        <v>SI. Table S13. Prototype Factors.</v>
      </c>
      <c r="BD296" t="str">
        <f>IF(buildings!BD296="","NULL",buildings!BD296)</f>
        <v>Heating Degree Days: HDD in 1948, HDD in 2013, Data: https://www.kapsarc.org/research/projects/global-degree-days-database/ - sheet 'T2m.hdd.18C' and divided by four to obtain daily values. Cooling Degree Days: CDD in 1948, CDD in 2013, Data: https://www.kapsarc.org/research/projects/global-degree-days-database/ - sheet 'T2m.cdd.18C' and divided by four to obtain daily values. Land area: Data: https://www.cia.gov/library/publications/the-world-factbook/fields/2147.html. Population: Population in 2016, Data: https://www.rug.nl/ggdc/historicaldevelopment/maddison/releases/maddison-project-database-2018. Urbanization: Urban pop. in 1950, Urban pop. in 2020, Data: https://www.rug.nl/ggdc/historicaldevelopment/maddison/releases/maddison-project-database-2018. GDP: Pre-1950, GDP in 2016, Data: https://esa.un.org/unpd/wup/Download, Urbanization_rate_2018.xls. Human Development Index: Not collected.</v>
      </c>
      <c r="BE296" t="str">
        <f>IF(buildings!BE296="","NULL",buildings!BE296)</f>
        <v>Heeren and Fishman</v>
      </c>
      <c r="BF296" t="str">
        <f>IF(buildings!BF296="","NULL",buildings!BF296)</f>
        <v>North_America</v>
      </c>
      <c r="BG296" t="str">
        <f>IF(buildings!BG296="","NULL",buildings!BG296)</f>
        <v>Csa</v>
      </c>
      <c r="BH296">
        <f>IF(buildings!BH296="","NULL",buildings!BH296)</f>
        <v>3787</v>
      </c>
      <c r="BI296">
        <f>IF(buildings!BI296="","NULL",buildings!BI296)</f>
        <v>2776.53</v>
      </c>
      <c r="BJ296">
        <f>IF(buildings!BJ296="","NULL",buildings!BJ296)</f>
        <v>2941.3625000000002</v>
      </c>
      <c r="BK296">
        <f>IF(buildings!BK296="","NULL",buildings!BK296)</f>
        <v>770.78747499999997</v>
      </c>
      <c r="BL296">
        <f>IF(buildings!BL296="","NULL",buildings!BL296)</f>
        <v>758.10997499999996</v>
      </c>
      <c r="BM296">
        <f>IF(buildings!BM296="","NULL",buildings!BM296)</f>
        <v>9147593</v>
      </c>
      <c r="BN296" t="str">
        <f>IF(buildings!BN296="","NULL",buildings!BN296)</f>
        <v>NA</v>
      </c>
      <c r="BO296" t="str">
        <f>IF(buildings!BO296="","NULL",buildings!BO296)</f>
        <v>Pre-1950</v>
      </c>
      <c r="BP296">
        <f>IF(buildings!BP296="","NULL",buildings!BP296)</f>
        <v>324656</v>
      </c>
      <c r="BQ296">
        <f>IF(buildings!BQ296="","NULL",buildings!BQ296)</f>
        <v>0.64200000000000002</v>
      </c>
      <c r="BR296">
        <f>IF(buildings!BR296="","NULL",buildings!BR296)</f>
        <v>0.82699999999999996</v>
      </c>
      <c r="BS296" t="str">
        <f>IF(buildings!BS296="","NULL",buildings!BS296)</f>
        <v>NA</v>
      </c>
      <c r="BT296">
        <f>IF(buildings!BT296="","NULL",buildings!BT296)</f>
        <v>53015</v>
      </c>
      <c r="BU296" t="str">
        <f>IF(buildings!BU296="","NULL",buildings!BU296)</f>
        <v>NULL</v>
      </c>
      <c r="BV296" t="str">
        <f>IF(buildings!BV296="","NULL",buildings!BV296)</f>
        <v>NULL</v>
      </c>
      <c r="BW296" t="str">
        <f>IF(buildings!BW296="","NULL",buildings!BW296)</f>
        <v>R32USA</v>
      </c>
      <c r="BX296" t="str">
        <f>IF(buildings!BX296="","NULL",buildings!BX296)</f>
        <v>R5.2OECD</v>
      </c>
      <c r="BY296" t="str">
        <f>IF(buildings!BY296="","NULL",buildings!BY296)</f>
        <v>NR_civic</v>
      </c>
      <c r="BZ296" t="str">
        <f>IF(buildings!BZ296="","NULL",buildings!BZ296)</f>
        <v>RC_unspecified</v>
      </c>
      <c r="CA296" t="str">
        <f>IF(buildings!CA296="","NULL",buildings!CA296)</f>
        <v>Standard</v>
      </c>
      <c r="CB296" t="str">
        <f>IF(buildings!CB296="","NULL",buildings!CB296)</f>
        <v>sample/average/statistics</v>
      </c>
      <c r="CC296" t="str">
        <f>IF(buildings!CC296="","NULL",buildings!CC296)</f>
        <v>NR</v>
      </c>
      <c r="CD296" t="str">
        <f>IF(buildings!CD296="","NULL",buildings!CD296)</f>
        <v>C</v>
      </c>
      <c r="CE296" t="str">
        <f>IF(buildings!CE296="","NULL",buildings!CE296)</f>
        <v>OECD_USA</v>
      </c>
    </row>
    <row r="297" spans="1:83">
      <c r="A297">
        <f>IF(buildings!A297="","NA",buildings!A297)</f>
        <v>295</v>
      </c>
      <c r="B297" t="str">
        <f>IF(buildings!B297="","NA",buildings!B297)</f>
        <v>Indonesia</v>
      </c>
      <c r="C297" t="str">
        <f>IF(buildings!C297="","NA",buildings!C297)</f>
        <v>Jakarta</v>
      </c>
      <c r="D297">
        <f>IF(buildings!D297="","NA",buildings!D297)</f>
        <v>1960</v>
      </c>
      <c r="E297" t="str">
        <f>IF(buildings!E297="","NA",buildings!E297)</f>
        <v>NA</v>
      </c>
      <c r="F297">
        <f>IF(buildings!F297="","NA",buildings!F297)</f>
        <v>16.600000000000001</v>
      </c>
      <c r="G297" t="str">
        <f>IF(buildings!G297="","NA",buildings!G297)</f>
        <v>NA</v>
      </c>
      <c r="H297" t="str">
        <f>IF(buildings!H297="","NA",buildings!H297)</f>
        <v>NA</v>
      </c>
      <c r="I297">
        <f>IF(buildings!I297="","NA",buildings!I297)</f>
        <v>1.2</v>
      </c>
      <c r="J297">
        <f>IF(buildings!J297="","NA",buildings!J297)</f>
        <v>105</v>
      </c>
      <c r="K297" t="str">
        <f>IF(buildings!K297="","NA",buildings!K297)</f>
        <v>NA</v>
      </c>
      <c r="L297" t="str">
        <f>IF(buildings!L297="","NA",buildings!L297)</f>
        <v>NA</v>
      </c>
      <c r="M297">
        <f>IF(buildings!M297="","NA",buildings!M297)</f>
        <v>0</v>
      </c>
      <c r="N297">
        <f>IF(buildings!N297="","NA",buildings!N297)</f>
        <v>142.9</v>
      </c>
      <c r="O297">
        <f>IF(buildings!O297="","NA",buildings!O297)</f>
        <v>717.5</v>
      </c>
      <c r="P297">
        <f>IF(buildings!P297="","NA",buildings!P297)</f>
        <v>0</v>
      </c>
      <c r="Q297" t="str">
        <f>IF(buildings!Q297="","NA",buildings!Q297)</f>
        <v>NA</v>
      </c>
      <c r="R297" t="str">
        <f>IF(buildings!R297="","NA",buildings!R297)</f>
        <v>NA</v>
      </c>
      <c r="S297">
        <f>IF(buildings!S297="","NA",buildings!S297)</f>
        <v>0</v>
      </c>
      <c r="T297" t="str">
        <f>IF(buildings!T297="","NA",buildings!T297)</f>
        <v>NA</v>
      </c>
      <c r="U297" t="str">
        <f>IF(buildings!U297="","NA",buildings!U297)</f>
        <v>NA</v>
      </c>
      <c r="V297" t="str">
        <f>IF(buildings!V297="","NA",buildings!V297)</f>
        <v>NA</v>
      </c>
      <c r="W297">
        <f>IF(buildings!W297="","NA",buildings!W297)</f>
        <v>729.8</v>
      </c>
      <c r="X297">
        <f>IF(buildings!X297="","NA",buildings!X297)</f>
        <v>5.6</v>
      </c>
      <c r="Y297">
        <f>IF(buildings!Y297="","NA",buildings!Y297)</f>
        <v>511.5</v>
      </c>
      <c r="Z297" t="str">
        <f>IF(buildings!Z297="","NA",buildings!Z297)</f>
        <v>NA</v>
      </c>
      <c r="AA297">
        <f>IF(buildings!AA297="","NA",buildings!AA297)</f>
        <v>30.8</v>
      </c>
      <c r="AB297">
        <f>IF(buildings!AB297="","NA",buildings!AB297)</f>
        <v>0.8</v>
      </c>
      <c r="AC297" t="str">
        <f>IF(buildings!AC297="","NA",buildings!AC297)</f>
        <v>NA</v>
      </c>
      <c r="AD297" t="str">
        <f>IF(buildings!AD297="","NA",buildings!AD297)</f>
        <v>NA</v>
      </c>
      <c r="AE297" t="str">
        <f>IF(buildings!AE297="","NA",buildings!AE297)</f>
        <v>NA</v>
      </c>
      <c r="AF297" t="str">
        <f>IF(buildings!AF297="","NA",buildings!AF297)</f>
        <v>NA</v>
      </c>
      <c r="AG297" t="str">
        <f>IF(buildings!AG297="","NA",buildings!AG297)</f>
        <v>NA</v>
      </c>
      <c r="AH297" t="str">
        <f>IF(buildings!AH297="","NA",buildings!AH297)</f>
        <v>NA</v>
      </c>
      <c r="AI297" t="str">
        <f>IF(buildings!AI297="","NA",buildings!AI297)</f>
        <v>NA</v>
      </c>
      <c r="AJ297" t="str">
        <f>IF(buildings!AJ297="","NA",buildings!AJ297)</f>
        <v>NA</v>
      </c>
      <c r="AK297">
        <f>IF(buildings!AK297="","NA",buildings!AK297)</f>
        <v>2</v>
      </c>
      <c r="AL297" t="str">
        <f>IF(buildings!AL297="","NA",buildings!AL297)</f>
        <v>residential building, urban, simple</v>
      </c>
      <c r="AM297" t="str">
        <f>IF(buildings!AM297="","NA",buildings!AM297)</f>
        <v>NA</v>
      </c>
      <c r="AN297" t="str">
        <f>IF(buildings!AN297="","NA",buildings!AN297)</f>
        <v>residential</v>
      </c>
      <c r="AO297" t="str">
        <f>IF(buildings!AO297="","NA",buildings!AO297)</f>
        <v>SFH</v>
      </c>
      <c r="AP297" t="str">
        <f>IF(buildings!AP297="","NA",buildings!AP297)</f>
        <v>NULL</v>
      </c>
      <c r="AQ297" t="str">
        <f>IF(buildings!AQ297="","NA",buildings!AQ297)</f>
        <v>urban</v>
      </c>
      <c r="AR297" t="str">
        <f>IF(buildings!AR297="","NA",buildings!AR297)</f>
        <v>gross</v>
      </c>
      <c r="AS297" t="str">
        <f>IF(buildings!AS297="","NA",buildings!AS297)</f>
        <v>Surahman, Usep; Kubota, Tetsu; Higashi, Osamu</v>
      </c>
      <c r="AT297">
        <f>IF(buildings!AT297="","NA",buildings!AT297)</f>
        <v>2015</v>
      </c>
      <c r="AU297" t="str">
        <f>IF(buildings!AU297="","NA",buildings!AU297)</f>
        <v>Life Cycle Assessment of Energy and CO2 Emissions for Residential Buildings in Jakarta and Bandung, Indonesia</v>
      </c>
      <c r="AV297" t="str">
        <f>IF(buildings!AV297="","NA",buildings!AV297)</f>
        <v>Buildings</v>
      </c>
      <c r="AW297" t="str">
        <f>IF(buildings!AW297="","NA",buildings!AW297)</f>
        <v>Copyright Elsevier</v>
      </c>
      <c r="AX297" t="str">
        <f>IF(buildings!AX297="","NA",buildings!AX297)</f>
        <v>10.3390/buildings5041131</v>
      </c>
      <c r="AY297" t="str">
        <f>IF(buildings!AY297="","NA",buildings!AY297)</f>
        <v>https://doi.org/10.3390/buildings5041131</v>
      </c>
      <c r="AZ297" t="str">
        <f>IF(buildings!AZ297="","NULL",buildings!AZ297)</f>
        <v>for use_type or construction_type: 'Overall, stone accounts for the largest percentage in Jakarta and Bandung (32% and 31%), followed by sand (31% and 30%), clay brick (19% and 19%), cement (8% and 8%), etc'</v>
      </c>
      <c r="BA297" t="str">
        <f>IF(buildings!BA297="","NULL",buildings!BA297)</f>
        <v>NULL</v>
      </c>
      <c r="BB297" t="str">
        <f>IF(buildings!BB297="","NULL",buildings!BB297)</f>
        <v>other construction minerals include "clay brick" and "clay roof"; others include "paint"; other metals include "zinc roof"</v>
      </c>
      <c r="BC297" t="str">
        <f>IF(buildings!BC297="","NULL",buildings!BC297)</f>
        <v xml:space="preserve">Table 4. Current building material inventory (unit: kg/m2). </v>
      </c>
      <c r="BD297" t="str">
        <f>IF(buildings!BD297="","NULL",buildings!BD297)</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297" t="str">
        <f>IF(buildings!BE297="","NULL",buildings!BE297)</f>
        <v>Heeren and Fishman</v>
      </c>
      <c r="BF297" t="str">
        <f>IF(buildings!BF297="","NULL",buildings!BF297)</f>
        <v>South_and_Southeast_Asia</v>
      </c>
      <c r="BG297" t="str">
        <f>IF(buildings!BG297="","NULL",buildings!BG297)</f>
        <v>Am</v>
      </c>
      <c r="BH297">
        <f>IF(buildings!BH297="","NULL",buildings!BH297)</f>
        <v>691</v>
      </c>
      <c r="BI297">
        <f>IF(buildings!BI297="","NULL",buildings!BI297)</f>
        <v>7.0000000000000001E-3</v>
      </c>
      <c r="BJ297">
        <f>IF(buildings!BJ297="","NULL",buildings!BJ297)</f>
        <v>2E-3</v>
      </c>
      <c r="BK297">
        <f>IF(buildings!BK297="","NULL",buildings!BK297)</f>
        <v>2590.5</v>
      </c>
      <c r="BL297">
        <f>IF(buildings!BL297="","NULL",buildings!BL297)</f>
        <v>2779.73</v>
      </c>
      <c r="BM297">
        <f>IF(buildings!BM297="","NULL",buildings!BM297)</f>
        <v>1811569</v>
      </c>
      <c r="BN297">
        <f>IF(buildings!BN297="","NULL",buildings!BN297)</f>
        <v>95961</v>
      </c>
      <c r="BO297" t="str">
        <f>IF(buildings!BO297="","NULL",buildings!BO297)</f>
        <v>NA</v>
      </c>
      <c r="BP297">
        <f>IF(buildings!BP297="","NULL",buildings!BP297)</f>
        <v>250431</v>
      </c>
      <c r="BQ297">
        <f>IF(buildings!BQ297="","NULL",buildings!BQ297)</f>
        <v>0.14585999999999999</v>
      </c>
      <c r="BR297">
        <f>IF(buildings!BR297="","NULL",buildings!BR297)</f>
        <v>0.53312999999999999</v>
      </c>
      <c r="BS297">
        <f>IF(buildings!BS297="","NULL",buildings!BS297)</f>
        <v>1475</v>
      </c>
      <c r="BT297">
        <f>IF(buildings!BT297="","NULL",buildings!BT297)</f>
        <v>9720</v>
      </c>
      <c r="BU297" t="str">
        <f>IF(buildings!BU297="","NULL",buildings!BU297)</f>
        <v>NULL</v>
      </c>
      <c r="BV297" t="str">
        <f>IF(buildings!BV297="","NULL",buildings!BV297)</f>
        <v>NULL</v>
      </c>
      <c r="BW297" t="str">
        <f>IF(buildings!BW297="","NULL",buildings!BW297)</f>
        <v>R32IDN</v>
      </c>
      <c r="BX297" t="str">
        <f>IF(buildings!BX297="","NULL",buildings!BX297)</f>
        <v>R5.2ASIA</v>
      </c>
      <c r="BY297" t="str">
        <f>IF(buildings!BY297="","NULL",buildings!BY297)</f>
        <v>R_SFH_rowhouse</v>
      </c>
      <c r="BZ297" t="str">
        <f>IF(buildings!BZ297="","NULL",buildings!BZ297)</f>
        <v>M_brick</v>
      </c>
      <c r="CA297" t="str">
        <f>IF(buildings!CA297="","NULL",buildings!CA297)</f>
        <v>Standard</v>
      </c>
      <c r="CB297" t="str">
        <f>IF(buildings!CB297="","NULL",buildings!CB297)</f>
        <v>sample/average/statistics</v>
      </c>
      <c r="CC297" t="str">
        <f>IF(buildings!CC297="","NULL",buildings!CC297)</f>
        <v>RS</v>
      </c>
      <c r="CD297" t="str">
        <f>IF(buildings!CD297="","NULL",buildings!CD297)</f>
        <v>M</v>
      </c>
      <c r="CE297" t="str">
        <f>IF(buildings!CE297="","NULL",buildings!CE297)</f>
        <v>ASIA_IDN</v>
      </c>
    </row>
    <row r="298" spans="1:83">
      <c r="A298">
        <f>IF(buildings!A298="","NA",buildings!A298)</f>
        <v>296</v>
      </c>
      <c r="B298" t="str">
        <f>IF(buildings!B298="","NA",buildings!B298)</f>
        <v>Indonesia</v>
      </c>
      <c r="C298" t="str">
        <f>IF(buildings!C298="","NA",buildings!C298)</f>
        <v>Bandung</v>
      </c>
      <c r="D298">
        <f>IF(buildings!D298="","NA",buildings!D298)</f>
        <v>1960</v>
      </c>
      <c r="E298" t="str">
        <f>IF(buildings!E298="","NA",buildings!E298)</f>
        <v>NA</v>
      </c>
      <c r="F298">
        <f>IF(buildings!F298="","NA",buildings!F298)</f>
        <v>17.3</v>
      </c>
      <c r="G298" t="str">
        <f>IF(buildings!G298="","NA",buildings!G298)</f>
        <v>NA</v>
      </c>
      <c r="H298" t="str">
        <f>IF(buildings!H298="","NA",buildings!H298)</f>
        <v>NA</v>
      </c>
      <c r="I298">
        <f>IF(buildings!I298="","NA",buildings!I298)</f>
        <v>0.8</v>
      </c>
      <c r="J298">
        <f>IF(buildings!J298="","NA",buildings!J298)</f>
        <v>143.1</v>
      </c>
      <c r="K298" t="str">
        <f>IF(buildings!K298="","NA",buildings!K298)</f>
        <v>NA</v>
      </c>
      <c r="L298" t="str">
        <f>IF(buildings!L298="","NA",buildings!L298)</f>
        <v>NA</v>
      </c>
      <c r="M298">
        <f>IF(buildings!M298="","NA",buildings!M298)</f>
        <v>0</v>
      </c>
      <c r="N298">
        <f>IF(buildings!N298="","NA",buildings!N298)</f>
        <v>118.8</v>
      </c>
      <c r="O298">
        <f>IF(buildings!O298="","NA",buildings!O298)</f>
        <v>561</v>
      </c>
      <c r="P298">
        <f>IF(buildings!P298="","NA",buildings!P298)</f>
        <v>7.5</v>
      </c>
      <c r="Q298" t="str">
        <f>IF(buildings!Q298="","NA",buildings!Q298)</f>
        <v>NA</v>
      </c>
      <c r="R298" t="str">
        <f>IF(buildings!R298="","NA",buildings!R298)</f>
        <v>NA</v>
      </c>
      <c r="S298">
        <f>IF(buildings!S298="","NA",buildings!S298)</f>
        <v>0.3</v>
      </c>
      <c r="T298" t="str">
        <f>IF(buildings!T298="","NA",buildings!T298)</f>
        <v>NA</v>
      </c>
      <c r="U298" t="str">
        <f>IF(buildings!U298="","NA",buildings!U298)</f>
        <v>NA</v>
      </c>
      <c r="V298" t="str">
        <f>IF(buildings!V298="","NA",buildings!V298)</f>
        <v>NA</v>
      </c>
      <c r="W298">
        <f>IF(buildings!W298="","NA",buildings!W298)</f>
        <v>623.1</v>
      </c>
      <c r="X298">
        <f>IF(buildings!X298="","NA",buildings!X298)</f>
        <v>0.6</v>
      </c>
      <c r="Y298">
        <f>IF(buildings!Y298="","NA",buildings!Y298)</f>
        <v>392.4</v>
      </c>
      <c r="Z298" t="str">
        <f>IF(buildings!Z298="","NA",buildings!Z298)</f>
        <v>NA</v>
      </c>
      <c r="AA298">
        <f>IF(buildings!AA298="","NA",buildings!AA298)</f>
        <v>15.5</v>
      </c>
      <c r="AB298">
        <f>IF(buildings!AB298="","NA",buildings!AB298)</f>
        <v>1.2</v>
      </c>
      <c r="AC298" t="str">
        <f>IF(buildings!AC298="","NA",buildings!AC298)</f>
        <v>NA</v>
      </c>
      <c r="AD298" t="str">
        <f>IF(buildings!AD298="","NA",buildings!AD298)</f>
        <v>NA</v>
      </c>
      <c r="AE298" t="str">
        <f>IF(buildings!AE298="","NA",buildings!AE298)</f>
        <v>NA</v>
      </c>
      <c r="AF298" t="str">
        <f>IF(buildings!AF298="","NA",buildings!AF298)</f>
        <v>NA</v>
      </c>
      <c r="AG298" t="str">
        <f>IF(buildings!AG298="","NA",buildings!AG298)</f>
        <v>NA</v>
      </c>
      <c r="AH298" t="str">
        <f>IF(buildings!AH298="","NA",buildings!AH298)</f>
        <v>NA</v>
      </c>
      <c r="AI298" t="str">
        <f>IF(buildings!AI298="","NA",buildings!AI298)</f>
        <v>NA</v>
      </c>
      <c r="AJ298" t="str">
        <f>IF(buildings!AJ298="","NA",buildings!AJ298)</f>
        <v>NA</v>
      </c>
      <c r="AK298">
        <f>IF(buildings!AK298="","NA",buildings!AK298)</f>
        <v>1.6</v>
      </c>
      <c r="AL298" t="str">
        <f>IF(buildings!AL298="","NA",buildings!AL298)</f>
        <v>residential building, urban, simple</v>
      </c>
      <c r="AM298" t="str">
        <f>IF(buildings!AM298="","NA",buildings!AM298)</f>
        <v>NA</v>
      </c>
      <c r="AN298" t="str">
        <f>IF(buildings!AN298="","NA",buildings!AN298)</f>
        <v>residential</v>
      </c>
      <c r="AO298" t="str">
        <f>IF(buildings!AO298="","NA",buildings!AO298)</f>
        <v>SFH</v>
      </c>
      <c r="AP298" t="str">
        <f>IF(buildings!AP298="","NA",buildings!AP298)</f>
        <v>NULL</v>
      </c>
      <c r="AQ298" t="str">
        <f>IF(buildings!AQ298="","NA",buildings!AQ298)</f>
        <v>urban</v>
      </c>
      <c r="AR298" t="str">
        <f>IF(buildings!AR298="","NA",buildings!AR298)</f>
        <v>gross</v>
      </c>
      <c r="AS298" t="str">
        <f>IF(buildings!AS298="","NA",buildings!AS298)</f>
        <v>Surahman, Usep; Kubota, Tetsu; Higashi, Osamu</v>
      </c>
      <c r="AT298">
        <f>IF(buildings!AT298="","NA",buildings!AT298)</f>
        <v>2015</v>
      </c>
      <c r="AU298" t="str">
        <f>IF(buildings!AU298="","NA",buildings!AU298)</f>
        <v>Life Cycle Assessment of Energy and CO2 Emissions for Residential Buildings in Jakarta and Bandung, Indonesia</v>
      </c>
      <c r="AV298" t="str">
        <f>IF(buildings!AV298="","NA",buildings!AV298)</f>
        <v>Buildings</v>
      </c>
      <c r="AW298" t="str">
        <f>IF(buildings!AW298="","NA",buildings!AW298)</f>
        <v>Copyright Elsevier</v>
      </c>
      <c r="AX298" t="str">
        <f>IF(buildings!AX298="","NA",buildings!AX298)</f>
        <v>10.3390/buildings5041131</v>
      </c>
      <c r="AY298" t="str">
        <f>IF(buildings!AY298="","NA",buildings!AY298)</f>
        <v>https://doi.org/10.3390/buildings5041131</v>
      </c>
      <c r="AZ298" t="str">
        <f>IF(buildings!AZ298="","NULL",buildings!AZ298)</f>
        <v>NULL</v>
      </c>
      <c r="BA298" t="str">
        <f>IF(buildings!BA298="","NULL",buildings!BA298)</f>
        <v>NULL</v>
      </c>
      <c r="BB298" t="str">
        <f>IF(buildings!BB298="","NULL",buildings!BB298)</f>
        <v>other construction minerals include "clay brick" and "clay roof"; others include "paint"; other metals include "zinc roof"</v>
      </c>
      <c r="BC298" t="str">
        <f>IF(buildings!BC298="","NULL",buildings!BC298)</f>
        <v xml:space="preserve">Table 4. Current building material inventory (unit: kg/m2). </v>
      </c>
      <c r="BD298" t="str">
        <f>IF(buildings!BD298="","NULL",buildings!BD298)</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298" t="str">
        <f>IF(buildings!BE298="","NULL",buildings!BE298)</f>
        <v>Heeren and Fishman</v>
      </c>
      <c r="BF298" t="str">
        <f>IF(buildings!BF298="","NULL",buildings!BF298)</f>
        <v>South_and_Southeast_Asia</v>
      </c>
      <c r="BG298" t="str">
        <f>IF(buildings!BG298="","NULL",buildings!BG298)</f>
        <v>Af</v>
      </c>
      <c r="BH298">
        <f>IF(buildings!BH298="","NULL",buildings!BH298)</f>
        <v>771</v>
      </c>
      <c r="BI298">
        <f>IF(buildings!BI298="","NULL",buildings!BI298)</f>
        <v>7.0000000000000001E-3</v>
      </c>
      <c r="BJ298">
        <f>IF(buildings!BJ298="","NULL",buildings!BJ298)</f>
        <v>2E-3</v>
      </c>
      <c r="BK298">
        <f>IF(buildings!BK298="","NULL",buildings!BK298)</f>
        <v>2590.5</v>
      </c>
      <c r="BL298">
        <f>IF(buildings!BL298="","NULL",buildings!BL298)</f>
        <v>2779.73</v>
      </c>
      <c r="BM298">
        <f>IF(buildings!BM298="","NULL",buildings!BM298)</f>
        <v>1811569</v>
      </c>
      <c r="BN298">
        <f>IF(buildings!BN298="","NULL",buildings!BN298)</f>
        <v>95961</v>
      </c>
      <c r="BO298" t="str">
        <f>IF(buildings!BO298="","NULL",buildings!BO298)</f>
        <v>NA</v>
      </c>
      <c r="BP298">
        <f>IF(buildings!BP298="","NULL",buildings!BP298)</f>
        <v>250431</v>
      </c>
      <c r="BQ298">
        <f>IF(buildings!BQ298="","NULL",buildings!BQ298)</f>
        <v>0.14585999999999999</v>
      </c>
      <c r="BR298">
        <f>IF(buildings!BR298="","NULL",buildings!BR298)</f>
        <v>0.53312999999999999</v>
      </c>
      <c r="BS298">
        <f>IF(buildings!BS298="","NULL",buildings!BS298)</f>
        <v>1475</v>
      </c>
      <c r="BT298">
        <f>IF(buildings!BT298="","NULL",buildings!BT298)</f>
        <v>9720</v>
      </c>
      <c r="BU298" t="str">
        <f>IF(buildings!BU298="","NULL",buildings!BU298)</f>
        <v>NULL</v>
      </c>
      <c r="BV298" t="str">
        <f>IF(buildings!BV298="","NULL",buildings!BV298)</f>
        <v>NULL</v>
      </c>
      <c r="BW298" t="str">
        <f>IF(buildings!BW298="","NULL",buildings!BW298)</f>
        <v>R32IDN</v>
      </c>
      <c r="BX298" t="str">
        <f>IF(buildings!BX298="","NULL",buildings!BX298)</f>
        <v>R5.2ASIA</v>
      </c>
      <c r="BY298" t="str">
        <f>IF(buildings!BY298="","NULL",buildings!BY298)</f>
        <v>R_SFH_rowhouse</v>
      </c>
      <c r="BZ298" t="str">
        <f>IF(buildings!BZ298="","NULL",buildings!BZ298)</f>
        <v>M_brick</v>
      </c>
      <c r="CA298" t="str">
        <f>IF(buildings!CA298="","NULL",buildings!CA298)</f>
        <v>Standard</v>
      </c>
      <c r="CB298" t="str">
        <f>IF(buildings!CB298="","NULL",buildings!CB298)</f>
        <v>sample/average/statistics</v>
      </c>
      <c r="CC298" t="str">
        <f>IF(buildings!CC298="","NULL",buildings!CC298)</f>
        <v>RS</v>
      </c>
      <c r="CD298" t="str">
        <f>IF(buildings!CD298="","NULL",buildings!CD298)</f>
        <v>M</v>
      </c>
      <c r="CE298" t="str">
        <f>IF(buildings!CE298="","NULL",buildings!CE298)</f>
        <v>ASIA_IDN</v>
      </c>
    </row>
    <row r="299" spans="1:83">
      <c r="A299">
        <f>IF(buildings!A299="","NA",buildings!A299)</f>
        <v>297</v>
      </c>
      <c r="B299" t="str">
        <f>IF(buildings!B299="","NA",buildings!B299)</f>
        <v>Indonesia</v>
      </c>
      <c r="C299" t="str">
        <f>IF(buildings!C299="","NA",buildings!C299)</f>
        <v>Jakarta</v>
      </c>
      <c r="D299">
        <f>IF(buildings!D299="","NA",buildings!D299)</f>
        <v>1960</v>
      </c>
      <c r="E299" t="str">
        <f>IF(buildings!E299="","NA",buildings!E299)</f>
        <v>NA</v>
      </c>
      <c r="F299">
        <f>IF(buildings!F299="","NA",buildings!F299)</f>
        <v>36.6</v>
      </c>
      <c r="G299" t="str">
        <f>IF(buildings!G299="","NA",buildings!G299)</f>
        <v>NA</v>
      </c>
      <c r="H299" t="str">
        <f>IF(buildings!H299="","NA",buildings!H299)</f>
        <v>NA</v>
      </c>
      <c r="I299">
        <f>IF(buildings!I299="","NA",buildings!I299)</f>
        <v>0.1</v>
      </c>
      <c r="J299">
        <f>IF(buildings!J299="","NA",buildings!J299)</f>
        <v>131</v>
      </c>
      <c r="K299" t="str">
        <f>IF(buildings!K299="","NA",buildings!K299)</f>
        <v>NA</v>
      </c>
      <c r="L299" t="str">
        <f>IF(buildings!L299="","NA",buildings!L299)</f>
        <v>NA</v>
      </c>
      <c r="M299">
        <f>IF(buildings!M299="","NA",buildings!M299)</f>
        <v>0</v>
      </c>
      <c r="N299">
        <f>IF(buildings!N299="","NA",buildings!N299)</f>
        <v>175.7</v>
      </c>
      <c r="O299">
        <f>IF(buildings!O299="","NA",buildings!O299)</f>
        <v>623.1</v>
      </c>
      <c r="P299">
        <f>IF(buildings!P299="","NA",buildings!P299)</f>
        <v>0</v>
      </c>
      <c r="Q299" t="str">
        <f>IF(buildings!Q299="","NA",buildings!Q299)</f>
        <v>NA</v>
      </c>
      <c r="R299" t="str">
        <f>IF(buildings!R299="","NA",buildings!R299)</f>
        <v>NA</v>
      </c>
      <c r="S299">
        <f>IF(buildings!S299="","NA",buildings!S299)</f>
        <v>7</v>
      </c>
      <c r="T299" t="str">
        <f>IF(buildings!T299="","NA",buildings!T299)</f>
        <v>NA</v>
      </c>
      <c r="U299" t="str">
        <f>IF(buildings!U299="","NA",buildings!U299)</f>
        <v>NA</v>
      </c>
      <c r="V299" t="str">
        <f>IF(buildings!V299="","NA",buildings!V299)</f>
        <v>NA</v>
      </c>
      <c r="W299">
        <f>IF(buildings!W299="","NA",buildings!W299)</f>
        <v>696.5</v>
      </c>
      <c r="X299">
        <f>IF(buildings!X299="","NA",buildings!X299)</f>
        <v>2.1</v>
      </c>
      <c r="Y299">
        <f>IF(buildings!Y299="","NA",buildings!Y299)</f>
        <v>350.1</v>
      </c>
      <c r="Z299" t="str">
        <f>IF(buildings!Z299="","NA",buildings!Z299)</f>
        <v>NA</v>
      </c>
      <c r="AA299">
        <f>IF(buildings!AA299="","NA",buildings!AA299)</f>
        <v>33.9</v>
      </c>
      <c r="AB299">
        <f>IF(buildings!AB299="","NA",buildings!AB299)</f>
        <v>0.8</v>
      </c>
      <c r="AC299" t="str">
        <f>IF(buildings!AC299="","NA",buildings!AC299)</f>
        <v>NA</v>
      </c>
      <c r="AD299" t="str">
        <f>IF(buildings!AD299="","NA",buildings!AD299)</f>
        <v>NA</v>
      </c>
      <c r="AE299" t="str">
        <f>IF(buildings!AE299="","NA",buildings!AE299)</f>
        <v>NA</v>
      </c>
      <c r="AF299" t="str">
        <f>IF(buildings!AF299="","NA",buildings!AF299)</f>
        <v>NA</v>
      </c>
      <c r="AG299" t="str">
        <f>IF(buildings!AG299="","NA",buildings!AG299)</f>
        <v>NA</v>
      </c>
      <c r="AH299" t="str">
        <f>IF(buildings!AH299="","NA",buildings!AH299)</f>
        <v>NA</v>
      </c>
      <c r="AI299" t="str">
        <f>IF(buildings!AI299="","NA",buildings!AI299)</f>
        <v>NA</v>
      </c>
      <c r="AJ299" t="str">
        <f>IF(buildings!AJ299="","NA",buildings!AJ299)</f>
        <v>NA</v>
      </c>
      <c r="AK299">
        <f>IF(buildings!AK299="","NA",buildings!AK299)</f>
        <v>5.4</v>
      </c>
      <c r="AL299" t="str">
        <f>IF(buildings!AL299="","NA",buildings!AL299)</f>
        <v>residential building, urban, medium</v>
      </c>
      <c r="AM299" t="str">
        <f>IF(buildings!AM299="","NA",buildings!AM299)</f>
        <v>NA</v>
      </c>
      <c r="AN299" t="str">
        <f>IF(buildings!AN299="","NA",buildings!AN299)</f>
        <v>residential</v>
      </c>
      <c r="AO299" t="str">
        <f>IF(buildings!AO299="","NA",buildings!AO299)</f>
        <v>SFH</v>
      </c>
      <c r="AP299" t="str">
        <f>IF(buildings!AP299="","NA",buildings!AP299)</f>
        <v>NULL</v>
      </c>
      <c r="AQ299" t="str">
        <f>IF(buildings!AQ299="","NA",buildings!AQ299)</f>
        <v>urban</v>
      </c>
      <c r="AR299" t="str">
        <f>IF(buildings!AR299="","NA",buildings!AR299)</f>
        <v>gross</v>
      </c>
      <c r="AS299" t="str">
        <f>IF(buildings!AS299="","NA",buildings!AS299)</f>
        <v>Surahman, Usep; Kubota, Tetsu; Higashi, Osamu</v>
      </c>
      <c r="AT299">
        <f>IF(buildings!AT299="","NA",buildings!AT299)</f>
        <v>2015</v>
      </c>
      <c r="AU299" t="str">
        <f>IF(buildings!AU299="","NA",buildings!AU299)</f>
        <v>Life Cycle Assessment of Energy and CO2 Emissions for Residential Buildings in Jakarta and Bandung, Indonesia</v>
      </c>
      <c r="AV299" t="str">
        <f>IF(buildings!AV299="","NA",buildings!AV299)</f>
        <v>Buildings</v>
      </c>
      <c r="AW299" t="str">
        <f>IF(buildings!AW299="","NA",buildings!AW299)</f>
        <v>Copyright Elsevier</v>
      </c>
      <c r="AX299" t="str">
        <f>IF(buildings!AX299="","NA",buildings!AX299)</f>
        <v>10.3390/buildings5041131</v>
      </c>
      <c r="AY299" t="str">
        <f>IF(buildings!AY299="","NA",buildings!AY299)</f>
        <v>https://doi.org/10.3390/buildings5041131</v>
      </c>
      <c r="AZ299" t="str">
        <f>IF(buildings!AZ299="","NULL",buildings!AZ299)</f>
        <v>NULL</v>
      </c>
      <c r="BA299" t="str">
        <f>IF(buildings!BA299="","NULL",buildings!BA299)</f>
        <v>NULL</v>
      </c>
      <c r="BB299" t="str">
        <f>IF(buildings!BB299="","NULL",buildings!BB299)</f>
        <v>other construction minerals include "clay brick" and "clay roof"; others include "paint"; other metals include "zinc roof"</v>
      </c>
      <c r="BC299" t="str">
        <f>IF(buildings!BC299="","NULL",buildings!BC299)</f>
        <v xml:space="preserve">Table 4. Current building material inventory (unit: kg/m2). </v>
      </c>
      <c r="BD299" t="str">
        <f>IF(buildings!BD299="","NULL",buildings!BD299)</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299" t="str">
        <f>IF(buildings!BE299="","NULL",buildings!BE299)</f>
        <v>Heeren and Fishman</v>
      </c>
      <c r="BF299" t="str">
        <f>IF(buildings!BF299="","NULL",buildings!BF299)</f>
        <v>South_and_Southeast_Asia</v>
      </c>
      <c r="BG299" t="str">
        <f>IF(buildings!BG299="","NULL",buildings!BG299)</f>
        <v>Am</v>
      </c>
      <c r="BH299">
        <f>IF(buildings!BH299="","NULL",buildings!BH299)</f>
        <v>691</v>
      </c>
      <c r="BI299">
        <f>IF(buildings!BI299="","NULL",buildings!BI299)</f>
        <v>7.0000000000000001E-3</v>
      </c>
      <c r="BJ299">
        <f>IF(buildings!BJ299="","NULL",buildings!BJ299)</f>
        <v>2E-3</v>
      </c>
      <c r="BK299">
        <f>IF(buildings!BK299="","NULL",buildings!BK299)</f>
        <v>2590.5</v>
      </c>
      <c r="BL299">
        <f>IF(buildings!BL299="","NULL",buildings!BL299)</f>
        <v>2779.73</v>
      </c>
      <c r="BM299">
        <f>IF(buildings!BM299="","NULL",buildings!BM299)</f>
        <v>1811569</v>
      </c>
      <c r="BN299">
        <f>IF(buildings!BN299="","NULL",buildings!BN299)</f>
        <v>95961</v>
      </c>
      <c r="BO299" t="str">
        <f>IF(buildings!BO299="","NULL",buildings!BO299)</f>
        <v>NA</v>
      </c>
      <c r="BP299">
        <f>IF(buildings!BP299="","NULL",buildings!BP299)</f>
        <v>250431</v>
      </c>
      <c r="BQ299">
        <f>IF(buildings!BQ299="","NULL",buildings!BQ299)</f>
        <v>0.14585999999999999</v>
      </c>
      <c r="BR299">
        <f>IF(buildings!BR299="","NULL",buildings!BR299)</f>
        <v>0.53312999999999999</v>
      </c>
      <c r="BS299">
        <f>IF(buildings!BS299="","NULL",buildings!BS299)</f>
        <v>1475</v>
      </c>
      <c r="BT299">
        <f>IF(buildings!BT299="","NULL",buildings!BT299)</f>
        <v>9720</v>
      </c>
      <c r="BU299" t="str">
        <f>IF(buildings!BU299="","NULL",buildings!BU299)</f>
        <v>NULL</v>
      </c>
      <c r="BV299" t="str">
        <f>IF(buildings!BV299="","NULL",buildings!BV299)</f>
        <v>NULL</v>
      </c>
      <c r="BW299" t="str">
        <f>IF(buildings!BW299="","NULL",buildings!BW299)</f>
        <v>R32IDN</v>
      </c>
      <c r="BX299" t="str">
        <f>IF(buildings!BX299="","NULL",buildings!BX299)</f>
        <v>R5.2ASIA</v>
      </c>
      <c r="BY299" t="str">
        <f>IF(buildings!BY299="","NULL",buildings!BY299)</f>
        <v>R_SFH_detached</v>
      </c>
      <c r="BZ299" t="str">
        <f>IF(buildings!BZ299="","NULL",buildings!BZ299)</f>
        <v>M_brick</v>
      </c>
      <c r="CA299" t="str">
        <f>IF(buildings!CA299="","NULL",buildings!CA299)</f>
        <v>Standard</v>
      </c>
      <c r="CB299" t="str">
        <f>IF(buildings!CB299="","NULL",buildings!CB299)</f>
        <v>sample/average/statistics</v>
      </c>
      <c r="CC299" t="str">
        <f>IF(buildings!CC299="","NULL",buildings!CC299)</f>
        <v>RS</v>
      </c>
      <c r="CD299" t="str">
        <f>IF(buildings!CD299="","NULL",buildings!CD299)</f>
        <v>M</v>
      </c>
      <c r="CE299" t="str">
        <f>IF(buildings!CE299="","NULL",buildings!CE299)</f>
        <v>ASIA_IDN</v>
      </c>
    </row>
    <row r="300" spans="1:83">
      <c r="A300">
        <f>IF(buildings!A300="","NA",buildings!A300)</f>
        <v>298</v>
      </c>
      <c r="B300" t="str">
        <f>IF(buildings!B300="","NA",buildings!B300)</f>
        <v>Indonesia</v>
      </c>
      <c r="C300" t="str">
        <f>IF(buildings!C300="","NA",buildings!C300)</f>
        <v>Bandung</v>
      </c>
      <c r="D300">
        <f>IF(buildings!D300="","NA",buildings!D300)</f>
        <v>1960</v>
      </c>
      <c r="E300" t="str">
        <f>IF(buildings!E300="","NA",buildings!E300)</f>
        <v>NA</v>
      </c>
      <c r="F300">
        <f>IF(buildings!F300="","NA",buildings!F300)</f>
        <v>37.700000000000003</v>
      </c>
      <c r="G300" t="str">
        <f>IF(buildings!G300="","NA",buildings!G300)</f>
        <v>NA</v>
      </c>
      <c r="H300" t="str">
        <f>IF(buildings!H300="","NA",buildings!H300)</f>
        <v>NA</v>
      </c>
      <c r="I300">
        <f>IF(buildings!I300="","NA",buildings!I300)</f>
        <v>0.1</v>
      </c>
      <c r="J300">
        <f>IF(buildings!J300="","NA",buildings!J300)</f>
        <v>161.5</v>
      </c>
      <c r="K300" t="str">
        <f>IF(buildings!K300="","NA",buildings!K300)</f>
        <v>NA</v>
      </c>
      <c r="L300" t="str">
        <f>IF(buildings!L300="","NA",buildings!L300)</f>
        <v>NA</v>
      </c>
      <c r="M300">
        <f>IF(buildings!M300="","NA",buildings!M300)</f>
        <v>0</v>
      </c>
      <c r="N300">
        <f>IF(buildings!N300="","NA",buildings!N300)</f>
        <v>185</v>
      </c>
      <c r="O300">
        <f>IF(buildings!O300="","NA",buildings!O300)</f>
        <v>674.4</v>
      </c>
      <c r="P300">
        <f>IF(buildings!P300="","NA",buildings!P300)</f>
        <v>0</v>
      </c>
      <c r="Q300" t="str">
        <f>IF(buildings!Q300="","NA",buildings!Q300)</f>
        <v>NA</v>
      </c>
      <c r="R300" t="str">
        <f>IF(buildings!R300="","NA",buildings!R300)</f>
        <v>NA</v>
      </c>
      <c r="S300">
        <f>IF(buildings!S300="","NA",buildings!S300)</f>
        <v>1.3</v>
      </c>
      <c r="T300" t="str">
        <f>IF(buildings!T300="","NA",buildings!T300)</f>
        <v>NA</v>
      </c>
      <c r="U300" t="str">
        <f>IF(buildings!U300="","NA",buildings!U300)</f>
        <v>NA</v>
      </c>
      <c r="V300" t="str">
        <f>IF(buildings!V300="","NA",buildings!V300)</f>
        <v>NA</v>
      </c>
      <c r="W300">
        <f>IF(buildings!W300="","NA",buildings!W300)</f>
        <v>682.6</v>
      </c>
      <c r="X300">
        <f>IF(buildings!X300="","NA",buildings!X300)</f>
        <v>0.3</v>
      </c>
      <c r="Y300">
        <f>IF(buildings!Y300="","NA",buildings!Y300)</f>
        <v>444.2</v>
      </c>
      <c r="Z300" t="str">
        <f>IF(buildings!Z300="","NA",buildings!Z300)</f>
        <v>NA</v>
      </c>
      <c r="AA300">
        <f>IF(buildings!AA300="","NA",buildings!AA300)</f>
        <v>34.200000000000003</v>
      </c>
      <c r="AB300">
        <f>IF(buildings!AB300="","NA",buildings!AB300)</f>
        <v>1.3</v>
      </c>
      <c r="AC300" t="str">
        <f>IF(buildings!AC300="","NA",buildings!AC300)</f>
        <v>NA</v>
      </c>
      <c r="AD300" t="str">
        <f>IF(buildings!AD300="","NA",buildings!AD300)</f>
        <v>NA</v>
      </c>
      <c r="AE300" t="str">
        <f>IF(buildings!AE300="","NA",buildings!AE300)</f>
        <v>NA</v>
      </c>
      <c r="AF300" t="str">
        <f>IF(buildings!AF300="","NA",buildings!AF300)</f>
        <v>NA</v>
      </c>
      <c r="AG300" t="str">
        <f>IF(buildings!AG300="","NA",buildings!AG300)</f>
        <v>NA</v>
      </c>
      <c r="AH300" t="str">
        <f>IF(buildings!AH300="","NA",buildings!AH300)</f>
        <v>NA</v>
      </c>
      <c r="AI300" t="str">
        <f>IF(buildings!AI300="","NA",buildings!AI300)</f>
        <v>NA</v>
      </c>
      <c r="AJ300" t="str">
        <f>IF(buildings!AJ300="","NA",buildings!AJ300)</f>
        <v>NA</v>
      </c>
      <c r="AK300">
        <f>IF(buildings!AK300="","NA",buildings!AK300)</f>
        <v>4.4000000000000004</v>
      </c>
      <c r="AL300" t="str">
        <f>IF(buildings!AL300="","NA",buildings!AL300)</f>
        <v>residential building, urban, medium</v>
      </c>
      <c r="AM300" t="str">
        <f>IF(buildings!AM300="","NA",buildings!AM300)</f>
        <v>NA</v>
      </c>
      <c r="AN300" t="str">
        <f>IF(buildings!AN300="","NA",buildings!AN300)</f>
        <v>residential</v>
      </c>
      <c r="AO300" t="str">
        <f>IF(buildings!AO300="","NA",buildings!AO300)</f>
        <v>SFH</v>
      </c>
      <c r="AP300" t="str">
        <f>IF(buildings!AP300="","NA",buildings!AP300)</f>
        <v>NULL</v>
      </c>
      <c r="AQ300" t="str">
        <f>IF(buildings!AQ300="","NA",buildings!AQ300)</f>
        <v>urban</v>
      </c>
      <c r="AR300" t="str">
        <f>IF(buildings!AR300="","NA",buildings!AR300)</f>
        <v>gross</v>
      </c>
      <c r="AS300" t="str">
        <f>IF(buildings!AS300="","NA",buildings!AS300)</f>
        <v>Surahman, Usep; Kubota, Tetsu; Higashi, Osamu</v>
      </c>
      <c r="AT300">
        <f>IF(buildings!AT300="","NA",buildings!AT300)</f>
        <v>2015</v>
      </c>
      <c r="AU300" t="str">
        <f>IF(buildings!AU300="","NA",buildings!AU300)</f>
        <v>Life Cycle Assessment of Energy and CO2 Emissions for Residential Buildings in Jakarta and Bandung, Indonesia</v>
      </c>
      <c r="AV300" t="str">
        <f>IF(buildings!AV300="","NA",buildings!AV300)</f>
        <v>Buildings</v>
      </c>
      <c r="AW300" t="str">
        <f>IF(buildings!AW300="","NA",buildings!AW300)</f>
        <v>Copyright Elsevier</v>
      </c>
      <c r="AX300" t="str">
        <f>IF(buildings!AX300="","NA",buildings!AX300)</f>
        <v>10.3390/buildings5041131</v>
      </c>
      <c r="AY300" t="str">
        <f>IF(buildings!AY300="","NA",buildings!AY300)</f>
        <v>https://doi.org/10.3390/buildings5041131</v>
      </c>
      <c r="AZ300" t="str">
        <f>IF(buildings!AZ300="","NULL",buildings!AZ300)</f>
        <v>NULL</v>
      </c>
      <c r="BA300" t="str">
        <f>IF(buildings!BA300="","NULL",buildings!BA300)</f>
        <v>NULL</v>
      </c>
      <c r="BB300" t="str">
        <f>IF(buildings!BB300="","NULL",buildings!BB300)</f>
        <v>other construction minerals include "clay brick" and "clay roof"; others include "paint"; other metals include "zinc roof"</v>
      </c>
      <c r="BC300" t="str">
        <f>IF(buildings!BC300="","NULL",buildings!BC300)</f>
        <v xml:space="preserve">Table 4. Current building material inventory (unit: kg/m2). </v>
      </c>
      <c r="BD300" t="str">
        <f>IF(buildings!BD300="","NULL",buildings!BD300)</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300" t="str">
        <f>IF(buildings!BE300="","NULL",buildings!BE300)</f>
        <v>Heeren and Fishman</v>
      </c>
      <c r="BF300" t="str">
        <f>IF(buildings!BF300="","NULL",buildings!BF300)</f>
        <v>South_and_Southeast_Asia</v>
      </c>
      <c r="BG300" t="str">
        <f>IF(buildings!BG300="","NULL",buildings!BG300)</f>
        <v>Af</v>
      </c>
      <c r="BH300">
        <f>IF(buildings!BH300="","NULL",buildings!BH300)</f>
        <v>771</v>
      </c>
      <c r="BI300">
        <f>IF(buildings!BI300="","NULL",buildings!BI300)</f>
        <v>7.0000000000000001E-3</v>
      </c>
      <c r="BJ300">
        <f>IF(buildings!BJ300="","NULL",buildings!BJ300)</f>
        <v>2E-3</v>
      </c>
      <c r="BK300">
        <f>IF(buildings!BK300="","NULL",buildings!BK300)</f>
        <v>2590.5</v>
      </c>
      <c r="BL300">
        <f>IF(buildings!BL300="","NULL",buildings!BL300)</f>
        <v>2779.73</v>
      </c>
      <c r="BM300">
        <f>IF(buildings!BM300="","NULL",buildings!BM300)</f>
        <v>1811569</v>
      </c>
      <c r="BN300">
        <f>IF(buildings!BN300="","NULL",buildings!BN300)</f>
        <v>95961</v>
      </c>
      <c r="BO300" t="str">
        <f>IF(buildings!BO300="","NULL",buildings!BO300)</f>
        <v>NA</v>
      </c>
      <c r="BP300">
        <f>IF(buildings!BP300="","NULL",buildings!BP300)</f>
        <v>250431</v>
      </c>
      <c r="BQ300">
        <f>IF(buildings!BQ300="","NULL",buildings!BQ300)</f>
        <v>0.14585999999999999</v>
      </c>
      <c r="BR300">
        <f>IF(buildings!BR300="","NULL",buildings!BR300)</f>
        <v>0.53312999999999999</v>
      </c>
      <c r="BS300">
        <f>IF(buildings!BS300="","NULL",buildings!BS300)</f>
        <v>1475</v>
      </c>
      <c r="BT300">
        <f>IF(buildings!BT300="","NULL",buildings!BT300)</f>
        <v>9720</v>
      </c>
      <c r="BU300" t="str">
        <f>IF(buildings!BU300="","NULL",buildings!BU300)</f>
        <v>NULL</v>
      </c>
      <c r="BV300" t="str">
        <f>IF(buildings!BV300="","NULL",buildings!BV300)</f>
        <v>NULL</v>
      </c>
      <c r="BW300" t="str">
        <f>IF(buildings!BW300="","NULL",buildings!BW300)</f>
        <v>R32IDN</v>
      </c>
      <c r="BX300" t="str">
        <f>IF(buildings!BX300="","NULL",buildings!BX300)</f>
        <v>R5.2ASIA</v>
      </c>
      <c r="BY300" t="str">
        <f>IF(buildings!BY300="","NULL",buildings!BY300)</f>
        <v>R_SFH_detached</v>
      </c>
      <c r="BZ300" t="str">
        <f>IF(buildings!BZ300="","NULL",buildings!BZ300)</f>
        <v>M_brick</v>
      </c>
      <c r="CA300" t="str">
        <f>IF(buildings!CA300="","NULL",buildings!CA300)</f>
        <v>Standard</v>
      </c>
      <c r="CB300" t="str">
        <f>IF(buildings!CB300="","NULL",buildings!CB300)</f>
        <v>sample/average/statistics</v>
      </c>
      <c r="CC300" t="str">
        <f>IF(buildings!CC300="","NULL",buildings!CC300)</f>
        <v>RS</v>
      </c>
      <c r="CD300" t="str">
        <f>IF(buildings!CD300="","NULL",buildings!CD300)</f>
        <v>M</v>
      </c>
      <c r="CE300" t="str">
        <f>IF(buildings!CE300="","NULL",buildings!CE300)</f>
        <v>ASIA_IDN</v>
      </c>
    </row>
    <row r="301" spans="1:83">
      <c r="A301">
        <f>IF(buildings!A301="","NA",buildings!A301)</f>
        <v>299</v>
      </c>
      <c r="B301" t="str">
        <f>IF(buildings!B301="","NA",buildings!B301)</f>
        <v>Indonesia</v>
      </c>
      <c r="C301" t="str">
        <f>IF(buildings!C301="","NA",buildings!C301)</f>
        <v>Jakarta</v>
      </c>
      <c r="D301">
        <f>IF(buildings!D301="","NA",buildings!D301)</f>
        <v>1960</v>
      </c>
      <c r="E301" t="str">
        <f>IF(buildings!E301="","NA",buildings!E301)</f>
        <v>NA</v>
      </c>
      <c r="F301">
        <f>IF(buildings!F301="","NA",buildings!F301)</f>
        <v>30.5</v>
      </c>
      <c r="G301" t="str">
        <f>IF(buildings!G301="","NA",buildings!G301)</f>
        <v>NA</v>
      </c>
      <c r="H301" t="str">
        <f>IF(buildings!H301="","NA",buildings!H301)</f>
        <v>NA</v>
      </c>
      <c r="I301">
        <f>IF(buildings!I301="","NA",buildings!I301)</f>
        <v>0</v>
      </c>
      <c r="J301">
        <f>IF(buildings!J301="","NA",buildings!J301)</f>
        <v>159.80000000000001</v>
      </c>
      <c r="K301" t="str">
        <f>IF(buildings!K301="","NA",buildings!K301)</f>
        <v>NA</v>
      </c>
      <c r="L301" t="str">
        <f>IF(buildings!L301="","NA",buildings!L301)</f>
        <v>NA</v>
      </c>
      <c r="M301">
        <f>IF(buildings!M301="","NA",buildings!M301)</f>
        <v>49.9</v>
      </c>
      <c r="N301">
        <f>IF(buildings!N301="","NA",buildings!N301)</f>
        <v>187.4</v>
      </c>
      <c r="O301">
        <f>IF(buildings!O301="","NA",buildings!O301)</f>
        <v>583.79999999999995</v>
      </c>
      <c r="P301">
        <f>IF(buildings!P301="","NA",buildings!P301)</f>
        <v>0</v>
      </c>
      <c r="Q301" t="str">
        <f>IF(buildings!Q301="","NA",buildings!Q301)</f>
        <v>NA</v>
      </c>
      <c r="R301" t="str">
        <f>IF(buildings!R301="","NA",buildings!R301)</f>
        <v>NA</v>
      </c>
      <c r="S301">
        <f>IF(buildings!S301="","NA",buildings!S301)</f>
        <v>23</v>
      </c>
      <c r="T301" t="str">
        <f>IF(buildings!T301="","NA",buildings!T301)</f>
        <v>NA</v>
      </c>
      <c r="U301" t="str">
        <f>IF(buildings!U301="","NA",buildings!U301)</f>
        <v>NA</v>
      </c>
      <c r="V301" t="str">
        <f>IF(buildings!V301="","NA",buildings!V301)</f>
        <v>NA</v>
      </c>
      <c r="W301">
        <f>IF(buildings!W301="","NA",buildings!W301)</f>
        <v>529</v>
      </c>
      <c r="X301">
        <f>IF(buildings!X301="","NA",buildings!X301)</f>
        <v>0.3</v>
      </c>
      <c r="Y301">
        <f>IF(buildings!Y301="","NA",buildings!Y301)</f>
        <v>413.3</v>
      </c>
      <c r="Z301" t="str">
        <f>IF(buildings!Z301="","NA",buildings!Z301)</f>
        <v>NA</v>
      </c>
      <c r="AA301">
        <f>IF(buildings!AA301="","NA",buildings!AA301)</f>
        <v>59.5</v>
      </c>
      <c r="AB301">
        <f>IF(buildings!AB301="","NA",buildings!AB301)</f>
        <v>1.3</v>
      </c>
      <c r="AC301" t="str">
        <f>IF(buildings!AC301="","NA",buildings!AC301)</f>
        <v>NA</v>
      </c>
      <c r="AD301" t="str">
        <f>IF(buildings!AD301="","NA",buildings!AD301)</f>
        <v>NA</v>
      </c>
      <c r="AE301" t="str">
        <f>IF(buildings!AE301="","NA",buildings!AE301)</f>
        <v>NA</v>
      </c>
      <c r="AF301" t="str">
        <f>IF(buildings!AF301="","NA",buildings!AF301)</f>
        <v>NA</v>
      </c>
      <c r="AG301" t="str">
        <f>IF(buildings!AG301="","NA",buildings!AG301)</f>
        <v>NA</v>
      </c>
      <c r="AH301" t="str">
        <f>IF(buildings!AH301="","NA",buildings!AH301)</f>
        <v>NA</v>
      </c>
      <c r="AI301" t="str">
        <f>IF(buildings!AI301="","NA",buildings!AI301)</f>
        <v>NA</v>
      </c>
      <c r="AJ301" t="str">
        <f>IF(buildings!AJ301="","NA",buildings!AJ301)</f>
        <v>NA</v>
      </c>
      <c r="AK301">
        <f>IF(buildings!AK301="","NA",buildings!AK301)</f>
        <v>10</v>
      </c>
      <c r="AL301" t="str">
        <f>IF(buildings!AL301="","NA",buildings!AL301)</f>
        <v>residential building, urban, luxurious</v>
      </c>
      <c r="AM301" t="str">
        <f>IF(buildings!AM301="","NA",buildings!AM301)</f>
        <v>NA</v>
      </c>
      <c r="AN301" t="str">
        <f>IF(buildings!AN301="","NA",buildings!AN301)</f>
        <v>residential</v>
      </c>
      <c r="AO301" t="str">
        <f>IF(buildings!AO301="","NA",buildings!AO301)</f>
        <v>SFH</v>
      </c>
      <c r="AP301" t="str">
        <f>IF(buildings!AP301="","NA",buildings!AP301)</f>
        <v>NULL</v>
      </c>
      <c r="AQ301" t="str">
        <f>IF(buildings!AQ301="","NA",buildings!AQ301)</f>
        <v>urban</v>
      </c>
      <c r="AR301" t="str">
        <f>IF(buildings!AR301="","NA",buildings!AR301)</f>
        <v>gross</v>
      </c>
      <c r="AS301" t="str">
        <f>IF(buildings!AS301="","NA",buildings!AS301)</f>
        <v>Surahman, Usep; Kubota, Tetsu; Higashi, Osamu</v>
      </c>
      <c r="AT301">
        <f>IF(buildings!AT301="","NA",buildings!AT301)</f>
        <v>2015</v>
      </c>
      <c r="AU301" t="str">
        <f>IF(buildings!AU301="","NA",buildings!AU301)</f>
        <v>Life Cycle Assessment of Energy and CO2 Emissions for Residential Buildings in Jakarta and Bandung, Indonesia</v>
      </c>
      <c r="AV301" t="str">
        <f>IF(buildings!AV301="","NA",buildings!AV301)</f>
        <v>Buildings</v>
      </c>
      <c r="AW301" t="str">
        <f>IF(buildings!AW301="","NA",buildings!AW301)</f>
        <v>Copyright Elsevier</v>
      </c>
      <c r="AX301" t="str">
        <f>IF(buildings!AX301="","NA",buildings!AX301)</f>
        <v>10.3390/buildings5041131</v>
      </c>
      <c r="AY301" t="str">
        <f>IF(buildings!AY301="","NA",buildings!AY301)</f>
        <v>https://doi.org/10.3390/buildings5041131</v>
      </c>
      <c r="AZ301" t="str">
        <f>IF(buildings!AZ301="","NULL",buildings!AZ301)</f>
        <v>NULL</v>
      </c>
      <c r="BA301" t="str">
        <f>IF(buildings!BA301="","NULL",buildings!BA301)</f>
        <v>NULL</v>
      </c>
      <c r="BB301" t="str">
        <f>IF(buildings!BB301="","NULL",buildings!BB301)</f>
        <v>other construction minerals include "clay brick" and "clay roof"; concrete includes "concrete roof"; others include "paint"</v>
      </c>
      <c r="BC301" t="str">
        <f>IF(buildings!BC301="","NULL",buildings!BC301)</f>
        <v xml:space="preserve">Table 4. Current building material inventory (unit: kg/m2). </v>
      </c>
      <c r="BD301" t="str">
        <f>IF(buildings!BD301="","NULL",buildings!BD301)</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301" t="str">
        <f>IF(buildings!BE301="","NULL",buildings!BE301)</f>
        <v>Heeren and Fishman</v>
      </c>
      <c r="BF301" t="str">
        <f>IF(buildings!BF301="","NULL",buildings!BF301)</f>
        <v>South_and_Southeast_Asia</v>
      </c>
      <c r="BG301" t="str">
        <f>IF(buildings!BG301="","NULL",buildings!BG301)</f>
        <v>Am</v>
      </c>
      <c r="BH301">
        <f>IF(buildings!BH301="","NULL",buildings!BH301)</f>
        <v>691</v>
      </c>
      <c r="BI301">
        <f>IF(buildings!BI301="","NULL",buildings!BI301)</f>
        <v>7.0000000000000001E-3</v>
      </c>
      <c r="BJ301">
        <f>IF(buildings!BJ301="","NULL",buildings!BJ301)</f>
        <v>2E-3</v>
      </c>
      <c r="BK301">
        <f>IF(buildings!BK301="","NULL",buildings!BK301)</f>
        <v>2590.5</v>
      </c>
      <c r="BL301">
        <f>IF(buildings!BL301="","NULL",buildings!BL301)</f>
        <v>2779.73</v>
      </c>
      <c r="BM301">
        <f>IF(buildings!BM301="","NULL",buildings!BM301)</f>
        <v>1811569</v>
      </c>
      <c r="BN301">
        <f>IF(buildings!BN301="","NULL",buildings!BN301)</f>
        <v>95961</v>
      </c>
      <c r="BO301" t="str">
        <f>IF(buildings!BO301="","NULL",buildings!BO301)</f>
        <v>NA</v>
      </c>
      <c r="BP301">
        <f>IF(buildings!BP301="","NULL",buildings!BP301)</f>
        <v>250431</v>
      </c>
      <c r="BQ301">
        <f>IF(buildings!BQ301="","NULL",buildings!BQ301)</f>
        <v>0.14585999999999999</v>
      </c>
      <c r="BR301">
        <f>IF(buildings!BR301="","NULL",buildings!BR301)</f>
        <v>0.53312999999999999</v>
      </c>
      <c r="BS301">
        <f>IF(buildings!BS301="","NULL",buildings!BS301)</f>
        <v>1475</v>
      </c>
      <c r="BT301">
        <f>IF(buildings!BT301="","NULL",buildings!BT301)</f>
        <v>9720</v>
      </c>
      <c r="BU301" t="str">
        <f>IF(buildings!BU301="","NULL",buildings!BU301)</f>
        <v>NULL</v>
      </c>
      <c r="BV301" t="str">
        <f>IF(buildings!BV301="","NULL",buildings!BV301)</f>
        <v>NULL</v>
      </c>
      <c r="BW301" t="str">
        <f>IF(buildings!BW301="","NULL",buildings!BW301)</f>
        <v>R32IDN</v>
      </c>
      <c r="BX301" t="str">
        <f>IF(buildings!BX301="","NULL",buildings!BX301)</f>
        <v>R5.2ASIA</v>
      </c>
      <c r="BY301" t="str">
        <f>IF(buildings!BY301="","NULL",buildings!BY301)</f>
        <v>R_SFH_detached</v>
      </c>
      <c r="BZ301" t="str">
        <f>IF(buildings!BZ301="","NULL",buildings!BZ301)</f>
        <v>M_brick</v>
      </c>
      <c r="CA301" t="str">
        <f>IF(buildings!CA301="","NULL",buildings!CA301)</f>
        <v>Standard</v>
      </c>
      <c r="CB301" t="str">
        <f>IF(buildings!CB301="","NULL",buildings!CB301)</f>
        <v>sample/average/statistics</v>
      </c>
      <c r="CC301" t="str">
        <f>IF(buildings!CC301="","NULL",buildings!CC301)</f>
        <v>RS</v>
      </c>
      <c r="CD301" t="str">
        <f>IF(buildings!CD301="","NULL",buildings!CD301)</f>
        <v>M</v>
      </c>
      <c r="CE301" t="str">
        <f>IF(buildings!CE301="","NULL",buildings!CE301)</f>
        <v>ASIA_IDN</v>
      </c>
    </row>
    <row r="302" spans="1:83">
      <c r="A302">
        <f>IF(buildings!A302="","NA",buildings!A302)</f>
        <v>300</v>
      </c>
      <c r="B302" t="str">
        <f>IF(buildings!B302="","NA",buildings!B302)</f>
        <v>Indonesia</v>
      </c>
      <c r="C302" t="str">
        <f>IF(buildings!C302="","NA",buildings!C302)</f>
        <v>Bandung</v>
      </c>
      <c r="D302">
        <f>IF(buildings!D302="","NA",buildings!D302)</f>
        <v>1960</v>
      </c>
      <c r="E302" t="str">
        <f>IF(buildings!E302="","NA",buildings!E302)</f>
        <v>NA</v>
      </c>
      <c r="F302">
        <f>IF(buildings!F302="","NA",buildings!F302)</f>
        <v>34</v>
      </c>
      <c r="G302" t="str">
        <f>IF(buildings!G302="","NA",buildings!G302)</f>
        <v>NA</v>
      </c>
      <c r="H302" t="str">
        <f>IF(buildings!H302="","NA",buildings!H302)</f>
        <v>NA</v>
      </c>
      <c r="I302">
        <f>IF(buildings!I302="","NA",buildings!I302)</f>
        <v>0</v>
      </c>
      <c r="J302">
        <f>IF(buildings!J302="","NA",buildings!J302)</f>
        <v>43.2</v>
      </c>
      <c r="K302" t="str">
        <f>IF(buildings!K302="","NA",buildings!K302)</f>
        <v>NA</v>
      </c>
      <c r="L302" t="str">
        <f>IF(buildings!L302="","NA",buildings!L302)</f>
        <v>NA</v>
      </c>
      <c r="M302">
        <f>IF(buildings!M302="","NA",buildings!M302)</f>
        <v>39.200000000000003</v>
      </c>
      <c r="N302">
        <f>IF(buildings!N302="","NA",buildings!N302)</f>
        <v>227.2</v>
      </c>
      <c r="O302">
        <f>IF(buildings!O302="","NA",buildings!O302)</f>
        <v>740.2</v>
      </c>
      <c r="P302">
        <f>IF(buildings!P302="","NA",buildings!P302)</f>
        <v>0</v>
      </c>
      <c r="Q302" t="str">
        <f>IF(buildings!Q302="","NA",buildings!Q302)</f>
        <v>NA</v>
      </c>
      <c r="R302" t="str">
        <f>IF(buildings!R302="","NA",buildings!R302)</f>
        <v>NA</v>
      </c>
      <c r="S302">
        <f>IF(buildings!S302="","NA",buildings!S302)</f>
        <v>24.4</v>
      </c>
      <c r="T302" t="str">
        <f>IF(buildings!T302="","NA",buildings!T302)</f>
        <v>NA</v>
      </c>
      <c r="U302" t="str">
        <f>IF(buildings!U302="","NA",buildings!U302)</f>
        <v>NA</v>
      </c>
      <c r="V302" t="str">
        <f>IF(buildings!V302="","NA",buildings!V302)</f>
        <v>NA</v>
      </c>
      <c r="W302">
        <f>IF(buildings!W302="","NA",buildings!W302)</f>
        <v>603.9</v>
      </c>
      <c r="X302">
        <f>IF(buildings!X302="","NA",buildings!X302)</f>
        <v>0</v>
      </c>
      <c r="Y302">
        <f>IF(buildings!Y302="","NA",buildings!Y302)</f>
        <v>451.2</v>
      </c>
      <c r="Z302" t="str">
        <f>IF(buildings!Z302="","NA",buildings!Z302)</f>
        <v>NA</v>
      </c>
      <c r="AA302">
        <f>IF(buildings!AA302="","NA",buildings!AA302)</f>
        <v>77.400000000000006</v>
      </c>
      <c r="AB302">
        <f>IF(buildings!AB302="","NA",buildings!AB302)</f>
        <v>6.2</v>
      </c>
      <c r="AC302" t="str">
        <f>IF(buildings!AC302="","NA",buildings!AC302)</f>
        <v>NA</v>
      </c>
      <c r="AD302" t="str">
        <f>IF(buildings!AD302="","NA",buildings!AD302)</f>
        <v>NA</v>
      </c>
      <c r="AE302" t="str">
        <f>IF(buildings!AE302="","NA",buildings!AE302)</f>
        <v>NA</v>
      </c>
      <c r="AF302" t="str">
        <f>IF(buildings!AF302="","NA",buildings!AF302)</f>
        <v>NA</v>
      </c>
      <c r="AG302" t="str">
        <f>IF(buildings!AG302="","NA",buildings!AG302)</f>
        <v>NA</v>
      </c>
      <c r="AH302" t="str">
        <f>IF(buildings!AH302="","NA",buildings!AH302)</f>
        <v>NA</v>
      </c>
      <c r="AI302" t="str">
        <f>IF(buildings!AI302="","NA",buildings!AI302)</f>
        <v>NA</v>
      </c>
      <c r="AJ302" t="str">
        <f>IF(buildings!AJ302="","NA",buildings!AJ302)</f>
        <v>NA</v>
      </c>
      <c r="AK302">
        <f>IF(buildings!AK302="","NA",buildings!AK302)</f>
        <v>12.4</v>
      </c>
      <c r="AL302" t="str">
        <f>IF(buildings!AL302="","NA",buildings!AL302)</f>
        <v>residential building, urban, luxurious</v>
      </c>
      <c r="AM302" t="str">
        <f>IF(buildings!AM302="","NA",buildings!AM302)</f>
        <v>NA</v>
      </c>
      <c r="AN302" t="str">
        <f>IF(buildings!AN302="","NA",buildings!AN302)</f>
        <v>residential</v>
      </c>
      <c r="AO302" t="str">
        <f>IF(buildings!AO302="","NA",buildings!AO302)</f>
        <v>SFH</v>
      </c>
      <c r="AP302" t="str">
        <f>IF(buildings!AP302="","NA",buildings!AP302)</f>
        <v>NULL</v>
      </c>
      <c r="AQ302" t="str">
        <f>IF(buildings!AQ302="","NA",buildings!AQ302)</f>
        <v>urban</v>
      </c>
      <c r="AR302" t="str">
        <f>IF(buildings!AR302="","NA",buildings!AR302)</f>
        <v>gross</v>
      </c>
      <c r="AS302" t="str">
        <f>IF(buildings!AS302="","NA",buildings!AS302)</f>
        <v>Surahman, Usep; Kubota, Tetsu; Higashi, Osamu</v>
      </c>
      <c r="AT302">
        <f>IF(buildings!AT302="","NA",buildings!AT302)</f>
        <v>2015</v>
      </c>
      <c r="AU302" t="str">
        <f>IF(buildings!AU302="","NA",buildings!AU302)</f>
        <v>Life Cycle Assessment of Energy and CO2 Emissions for Residential Buildings in Jakarta and Bandung, Indonesia</v>
      </c>
      <c r="AV302" t="str">
        <f>IF(buildings!AV302="","NA",buildings!AV302)</f>
        <v>Buildings</v>
      </c>
      <c r="AW302" t="str">
        <f>IF(buildings!AW302="","NA",buildings!AW302)</f>
        <v>Copyright Elsevier</v>
      </c>
      <c r="AX302" t="str">
        <f>IF(buildings!AX302="","NA",buildings!AX302)</f>
        <v>10.3390/buildings5041131</v>
      </c>
      <c r="AY302" t="str">
        <f>IF(buildings!AY302="","NA",buildings!AY302)</f>
        <v>https://doi.org/10.3390/buildings5041131</v>
      </c>
      <c r="AZ302" t="str">
        <f>IF(buildings!AZ302="","NULL",buildings!AZ302)</f>
        <v>NULL</v>
      </c>
      <c r="BA302" t="str">
        <f>IF(buildings!BA302="","NULL",buildings!BA302)</f>
        <v>NULL</v>
      </c>
      <c r="BB302" t="str">
        <f>IF(buildings!BB302="","NULL",buildings!BB302)</f>
        <v>other construction minerals include "clay brick" and "clay roof"; concrete includes "concrete roof"; others include "paint"</v>
      </c>
      <c r="BC302" t="str">
        <f>IF(buildings!BC302="","NULL",buildings!BC302)</f>
        <v xml:space="preserve">Table 4. Current building material inventory (unit: kg/m2). </v>
      </c>
      <c r="BD302" t="str">
        <f>IF(buildings!BD302="","NULL",buildings!BD302)</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302" t="str">
        <f>IF(buildings!BE302="","NULL",buildings!BE302)</f>
        <v>Heeren and Fishman</v>
      </c>
      <c r="BF302" t="str">
        <f>IF(buildings!BF302="","NULL",buildings!BF302)</f>
        <v>South_and_Southeast_Asia</v>
      </c>
      <c r="BG302" t="str">
        <f>IF(buildings!BG302="","NULL",buildings!BG302)</f>
        <v>Af</v>
      </c>
      <c r="BH302">
        <f>IF(buildings!BH302="","NULL",buildings!BH302)</f>
        <v>771</v>
      </c>
      <c r="BI302">
        <f>IF(buildings!BI302="","NULL",buildings!BI302)</f>
        <v>7.0000000000000001E-3</v>
      </c>
      <c r="BJ302">
        <f>IF(buildings!BJ302="","NULL",buildings!BJ302)</f>
        <v>2E-3</v>
      </c>
      <c r="BK302">
        <f>IF(buildings!BK302="","NULL",buildings!BK302)</f>
        <v>2590.5</v>
      </c>
      <c r="BL302">
        <f>IF(buildings!BL302="","NULL",buildings!BL302)</f>
        <v>2779.73</v>
      </c>
      <c r="BM302">
        <f>IF(buildings!BM302="","NULL",buildings!BM302)</f>
        <v>1811569</v>
      </c>
      <c r="BN302">
        <f>IF(buildings!BN302="","NULL",buildings!BN302)</f>
        <v>95961</v>
      </c>
      <c r="BO302" t="str">
        <f>IF(buildings!BO302="","NULL",buildings!BO302)</f>
        <v>NA</v>
      </c>
      <c r="BP302">
        <f>IF(buildings!BP302="","NULL",buildings!BP302)</f>
        <v>250431</v>
      </c>
      <c r="BQ302">
        <f>IF(buildings!BQ302="","NULL",buildings!BQ302)</f>
        <v>0.14585999999999999</v>
      </c>
      <c r="BR302">
        <f>IF(buildings!BR302="","NULL",buildings!BR302)</f>
        <v>0.53312999999999999</v>
      </c>
      <c r="BS302">
        <f>IF(buildings!BS302="","NULL",buildings!BS302)</f>
        <v>1475</v>
      </c>
      <c r="BT302">
        <f>IF(buildings!BT302="","NULL",buildings!BT302)</f>
        <v>9720</v>
      </c>
      <c r="BU302" t="str">
        <f>IF(buildings!BU302="","NULL",buildings!BU302)</f>
        <v>NULL</v>
      </c>
      <c r="BV302" t="str">
        <f>IF(buildings!BV302="","NULL",buildings!BV302)</f>
        <v>NULL</v>
      </c>
      <c r="BW302" t="str">
        <f>IF(buildings!BW302="","NULL",buildings!BW302)</f>
        <v>R32IDN</v>
      </c>
      <c r="BX302" t="str">
        <f>IF(buildings!BX302="","NULL",buildings!BX302)</f>
        <v>R5.2ASIA</v>
      </c>
      <c r="BY302" t="str">
        <f>IF(buildings!BY302="","NULL",buildings!BY302)</f>
        <v>R_SFH_detached</v>
      </c>
      <c r="BZ302" t="str">
        <f>IF(buildings!BZ302="","NULL",buildings!BZ302)</f>
        <v>M_brick</v>
      </c>
      <c r="CA302" t="str">
        <f>IF(buildings!CA302="","NULL",buildings!CA302)</f>
        <v>Standard</v>
      </c>
      <c r="CB302" t="str">
        <f>IF(buildings!CB302="","NULL",buildings!CB302)</f>
        <v>sample/average/statistics</v>
      </c>
      <c r="CC302" t="str">
        <f>IF(buildings!CC302="","NULL",buildings!CC302)</f>
        <v>RS</v>
      </c>
      <c r="CD302" t="str">
        <f>IF(buildings!CD302="","NULL",buildings!CD302)</f>
        <v>M</v>
      </c>
      <c r="CE302" t="str">
        <f>IF(buildings!CE302="","NULL",buildings!CE302)</f>
        <v>ASIA_IDN</v>
      </c>
    </row>
    <row r="303" spans="1:83">
      <c r="A303">
        <f>IF(buildings!A303="","NA",buildings!A303)</f>
        <v>301</v>
      </c>
      <c r="B303" t="str">
        <f>IF(buildings!B303="","NA",buildings!B303)</f>
        <v>Indonesia</v>
      </c>
      <c r="C303" t="str">
        <f>IF(buildings!C303="","NA",buildings!C303)</f>
        <v>Jakarta</v>
      </c>
      <c r="D303">
        <f>IF(buildings!D303="","NA",buildings!D303)</f>
        <v>1960</v>
      </c>
      <c r="E303" t="str">
        <f>IF(buildings!E303="","NA",buildings!E303)</f>
        <v>NA</v>
      </c>
      <c r="F303">
        <f>IF(buildings!F303="","NA",buildings!F303)</f>
        <v>27</v>
      </c>
      <c r="G303" t="str">
        <f>IF(buildings!G303="","NA",buildings!G303)</f>
        <v>NA</v>
      </c>
      <c r="H303" t="str">
        <f>IF(buildings!H303="","NA",buildings!H303)</f>
        <v>NA</v>
      </c>
      <c r="I303">
        <f>IF(buildings!I303="","NA",buildings!I303)</f>
        <v>0.5</v>
      </c>
      <c r="J303">
        <f>IF(buildings!J303="","NA",buildings!J303)</f>
        <v>125.6</v>
      </c>
      <c r="K303" t="str">
        <f>IF(buildings!K303="","NA",buildings!K303)</f>
        <v>NA</v>
      </c>
      <c r="L303" t="str">
        <f>IF(buildings!L303="","NA",buildings!L303)</f>
        <v>NA</v>
      </c>
      <c r="M303">
        <f>IF(buildings!M303="","NA",buildings!M303)</f>
        <v>9.6</v>
      </c>
      <c r="N303">
        <f>IF(buildings!N303="","NA",buildings!N303)</f>
        <v>164.1</v>
      </c>
      <c r="O303">
        <f>IF(buildings!O303="","NA",buildings!O303)</f>
        <v>655.29999999999995</v>
      </c>
      <c r="P303">
        <f>IF(buildings!P303="","NA",buildings!P303)</f>
        <v>0</v>
      </c>
      <c r="Q303" t="str">
        <f>IF(buildings!Q303="","NA",buildings!Q303)</f>
        <v>NA</v>
      </c>
      <c r="R303" t="str">
        <f>IF(buildings!R303="","NA",buildings!R303)</f>
        <v>NA</v>
      </c>
      <c r="S303">
        <f>IF(buildings!S303="","NA",buildings!S303)</f>
        <v>7.1</v>
      </c>
      <c r="T303" t="str">
        <f>IF(buildings!T303="","NA",buildings!T303)</f>
        <v>NA</v>
      </c>
      <c r="U303" t="str">
        <f>IF(buildings!U303="","NA",buildings!U303)</f>
        <v>NA</v>
      </c>
      <c r="V303" t="str">
        <f>IF(buildings!V303="","NA",buildings!V303)</f>
        <v>NA</v>
      </c>
      <c r="W303">
        <f>IF(buildings!W303="","NA",buildings!W303)</f>
        <v>678.4</v>
      </c>
      <c r="X303">
        <f>IF(buildings!X303="","NA",buildings!X303)</f>
        <v>3.2</v>
      </c>
      <c r="Y303">
        <f>IF(buildings!Y303="","NA",buildings!Y303)</f>
        <v>430.2</v>
      </c>
      <c r="Z303" t="str">
        <f>IF(buildings!Z303="","NA",buildings!Z303)</f>
        <v>NA</v>
      </c>
      <c r="AA303">
        <f>IF(buildings!AA303="","NA",buildings!AA303)</f>
        <v>37.5</v>
      </c>
      <c r="AB303">
        <f>IF(buildings!AB303="","NA",buildings!AB303)</f>
        <v>0.9</v>
      </c>
      <c r="AC303" t="str">
        <f>IF(buildings!AC303="","NA",buildings!AC303)</f>
        <v>NA</v>
      </c>
      <c r="AD303" t="str">
        <f>IF(buildings!AD303="","NA",buildings!AD303)</f>
        <v>NA</v>
      </c>
      <c r="AE303" t="str">
        <f>IF(buildings!AE303="","NA",buildings!AE303)</f>
        <v>NA</v>
      </c>
      <c r="AF303" t="str">
        <f>IF(buildings!AF303="","NA",buildings!AF303)</f>
        <v>NA</v>
      </c>
      <c r="AG303" t="str">
        <f>IF(buildings!AG303="","NA",buildings!AG303)</f>
        <v>NA</v>
      </c>
      <c r="AH303" t="str">
        <f>IF(buildings!AH303="","NA",buildings!AH303)</f>
        <v>NA</v>
      </c>
      <c r="AI303" t="str">
        <f>IF(buildings!AI303="","NA",buildings!AI303)</f>
        <v>NA</v>
      </c>
      <c r="AJ303" t="str">
        <f>IF(buildings!AJ303="","NA",buildings!AJ303)</f>
        <v>NA</v>
      </c>
      <c r="AK303">
        <f>IF(buildings!AK303="","NA",buildings!AK303)</f>
        <v>4.9000000000000004</v>
      </c>
      <c r="AL303" t="str">
        <f>IF(buildings!AL303="","NA",buildings!AL303)</f>
        <v>residential building, urban</v>
      </c>
      <c r="AM303" t="str">
        <f>IF(buildings!AM303="","NA",buildings!AM303)</f>
        <v>NA</v>
      </c>
      <c r="AN303" t="str">
        <f>IF(buildings!AN303="","NA",buildings!AN303)</f>
        <v>residential</v>
      </c>
      <c r="AO303" t="str">
        <f>IF(buildings!AO303="","NA",buildings!AO303)</f>
        <v>SFH</v>
      </c>
      <c r="AP303" t="str">
        <f>IF(buildings!AP303="","NA",buildings!AP303)</f>
        <v>NULL</v>
      </c>
      <c r="AQ303" t="str">
        <f>IF(buildings!AQ303="","NA",buildings!AQ303)</f>
        <v>urban</v>
      </c>
      <c r="AR303" t="str">
        <f>IF(buildings!AR303="","NA",buildings!AR303)</f>
        <v>gross</v>
      </c>
      <c r="AS303" t="str">
        <f>IF(buildings!AS303="","NA",buildings!AS303)</f>
        <v>Surahman, Usep; Kubota, Tetsu; Higashi, Osamu</v>
      </c>
      <c r="AT303">
        <f>IF(buildings!AT303="","NA",buildings!AT303)</f>
        <v>2015</v>
      </c>
      <c r="AU303" t="str">
        <f>IF(buildings!AU303="","NA",buildings!AU303)</f>
        <v>Life Cycle Assessment of Energy and CO2 Emissions for Residential Buildings in Jakarta and Bandung, Indonesia</v>
      </c>
      <c r="AV303" t="str">
        <f>IF(buildings!AV303="","NA",buildings!AV303)</f>
        <v>Buildings</v>
      </c>
      <c r="AW303" t="str">
        <f>IF(buildings!AW303="","NA",buildings!AW303)</f>
        <v>Copyright Elsevier</v>
      </c>
      <c r="AX303" t="str">
        <f>IF(buildings!AX303="","NA",buildings!AX303)</f>
        <v>10.3390/buildings5041131</v>
      </c>
      <c r="AY303" t="str">
        <f>IF(buildings!AY303="","NA",buildings!AY303)</f>
        <v>https://doi.org/10.3390/buildings5041131</v>
      </c>
      <c r="AZ303" t="str">
        <f>IF(buildings!AZ303="","NULL",buildings!AZ303)</f>
        <v>NULL</v>
      </c>
      <c r="BA303" t="str">
        <f>IF(buildings!BA303="","NULL",buildings!BA303)</f>
        <v>NULL</v>
      </c>
      <c r="BB303" t="str">
        <f>IF(buildings!BB303="","NULL",buildings!BB303)</f>
        <v xml:space="preserve"> other construction minerals include "clay brick" and "clay roof"; concrete includes "concrete roof"; other metals include "zinc roof"; others include "paint"</v>
      </c>
      <c r="BC303" t="str">
        <f>IF(buildings!BC303="","NULL",buildings!BC303)</f>
        <v xml:space="preserve">Table 4. Current building material inventory (unit: kg/m2). </v>
      </c>
      <c r="BD303" t="str">
        <f>IF(buildings!BD303="","NULL",buildings!BD303)</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303" t="str">
        <f>IF(buildings!BE303="","NULL",buildings!BE303)</f>
        <v>Heeren and Fishman</v>
      </c>
      <c r="BF303" t="str">
        <f>IF(buildings!BF303="","NULL",buildings!BF303)</f>
        <v>South_and_Southeast_Asia</v>
      </c>
      <c r="BG303" t="str">
        <f>IF(buildings!BG303="","NULL",buildings!BG303)</f>
        <v>Am</v>
      </c>
      <c r="BH303">
        <f>IF(buildings!BH303="","NULL",buildings!BH303)</f>
        <v>691</v>
      </c>
      <c r="BI303">
        <f>IF(buildings!BI303="","NULL",buildings!BI303)</f>
        <v>7.0000000000000001E-3</v>
      </c>
      <c r="BJ303">
        <f>IF(buildings!BJ303="","NULL",buildings!BJ303)</f>
        <v>2E-3</v>
      </c>
      <c r="BK303">
        <f>IF(buildings!BK303="","NULL",buildings!BK303)</f>
        <v>2590.5</v>
      </c>
      <c r="BL303">
        <f>IF(buildings!BL303="","NULL",buildings!BL303)</f>
        <v>2779.73</v>
      </c>
      <c r="BM303">
        <f>IF(buildings!BM303="","NULL",buildings!BM303)</f>
        <v>1811569</v>
      </c>
      <c r="BN303">
        <f>IF(buildings!BN303="","NULL",buildings!BN303)</f>
        <v>95961</v>
      </c>
      <c r="BO303" t="str">
        <f>IF(buildings!BO303="","NULL",buildings!BO303)</f>
        <v>NA</v>
      </c>
      <c r="BP303">
        <f>IF(buildings!BP303="","NULL",buildings!BP303)</f>
        <v>250431</v>
      </c>
      <c r="BQ303">
        <f>IF(buildings!BQ303="","NULL",buildings!BQ303)</f>
        <v>0.14585999999999999</v>
      </c>
      <c r="BR303">
        <f>IF(buildings!BR303="","NULL",buildings!BR303)</f>
        <v>0.53312999999999999</v>
      </c>
      <c r="BS303">
        <f>IF(buildings!BS303="","NULL",buildings!BS303)</f>
        <v>1475</v>
      </c>
      <c r="BT303">
        <f>IF(buildings!BT303="","NULL",buildings!BT303)</f>
        <v>9720</v>
      </c>
      <c r="BU303" t="str">
        <f>IF(buildings!BU303="","NULL",buildings!BU303)</f>
        <v>NULL</v>
      </c>
      <c r="BV303" t="str">
        <f>IF(buildings!BV303="","NULL",buildings!BV303)</f>
        <v>NULL</v>
      </c>
      <c r="BW303" t="str">
        <f>IF(buildings!BW303="","NULL",buildings!BW303)</f>
        <v>R32IDN</v>
      </c>
      <c r="BX303" t="str">
        <f>IF(buildings!BX303="","NULL",buildings!BX303)</f>
        <v>R5.2ASIA</v>
      </c>
      <c r="BY303" t="str">
        <f>IF(buildings!BY303="","NULL",buildings!BY303)</f>
        <v>R_SFH_detached</v>
      </c>
      <c r="BZ303" t="str">
        <f>IF(buildings!BZ303="","NULL",buildings!BZ303)</f>
        <v>M_brick</v>
      </c>
      <c r="CA303" t="str">
        <f>IF(buildings!CA303="","NULL",buildings!CA303)</f>
        <v>Standard</v>
      </c>
      <c r="CB303" t="str">
        <f>IF(buildings!CB303="","NULL",buildings!CB303)</f>
        <v>sample/average/statistics</v>
      </c>
      <c r="CC303" t="str">
        <f>IF(buildings!CC303="","NULL",buildings!CC303)</f>
        <v>RS</v>
      </c>
      <c r="CD303" t="str">
        <f>IF(buildings!CD303="","NULL",buildings!CD303)</f>
        <v>M</v>
      </c>
      <c r="CE303" t="str">
        <f>IF(buildings!CE303="","NULL",buildings!CE303)</f>
        <v>ASIA_IDN</v>
      </c>
    </row>
    <row r="304" spans="1:83">
      <c r="A304">
        <f>IF(buildings!A304="","NA",buildings!A304)</f>
        <v>302</v>
      </c>
      <c r="B304" t="str">
        <f>IF(buildings!B304="","NA",buildings!B304)</f>
        <v>Indonesia</v>
      </c>
      <c r="C304" t="str">
        <f>IF(buildings!C304="","NA",buildings!C304)</f>
        <v>Bandung</v>
      </c>
      <c r="D304">
        <f>IF(buildings!D304="","NA",buildings!D304)</f>
        <v>1980</v>
      </c>
      <c r="E304" t="str">
        <f>IF(buildings!E304="","NA",buildings!E304)</f>
        <v>NA</v>
      </c>
      <c r="F304">
        <f>IF(buildings!F304="","NA",buildings!F304)</f>
        <v>27.4</v>
      </c>
      <c r="G304" t="str">
        <f>IF(buildings!G304="","NA",buildings!G304)</f>
        <v>NA</v>
      </c>
      <c r="H304" t="str">
        <f>IF(buildings!H304="","NA",buildings!H304)</f>
        <v>NA</v>
      </c>
      <c r="I304">
        <f>IF(buildings!I304="","NA",buildings!I304)</f>
        <v>0.4</v>
      </c>
      <c r="J304">
        <f>IF(buildings!J304="","NA",buildings!J304)</f>
        <v>139.19999999999999</v>
      </c>
      <c r="K304" t="str">
        <f>IF(buildings!K304="","NA",buildings!K304)</f>
        <v>NA</v>
      </c>
      <c r="L304" t="str">
        <f>IF(buildings!L304="","NA",buildings!L304)</f>
        <v>NA</v>
      </c>
      <c r="M304">
        <f>IF(buildings!M304="","NA",buildings!M304)</f>
        <v>4.4000000000000004</v>
      </c>
      <c r="N304">
        <f>IF(buildings!N304="","NA",buildings!N304)</f>
        <v>157.6</v>
      </c>
      <c r="O304">
        <f>IF(buildings!O304="","NA",buildings!O304)</f>
        <v>626.79999999999995</v>
      </c>
      <c r="P304">
        <f>IF(buildings!P304="","NA",buildings!P304)</f>
        <v>3.6</v>
      </c>
      <c r="Q304" t="str">
        <f>IF(buildings!Q304="","NA",buildings!Q304)</f>
        <v>NA</v>
      </c>
      <c r="R304" t="str">
        <f>IF(buildings!R304="","NA",buildings!R304)</f>
        <v>NA</v>
      </c>
      <c r="S304">
        <f>IF(buildings!S304="","NA",buildings!S304)</f>
        <v>3.4</v>
      </c>
      <c r="T304" t="str">
        <f>IF(buildings!T304="","NA",buildings!T304)</f>
        <v>NA</v>
      </c>
      <c r="U304" t="str">
        <f>IF(buildings!U304="","NA",buildings!U304)</f>
        <v>NA</v>
      </c>
      <c r="V304" t="str">
        <f>IF(buildings!V304="","NA",buildings!V304)</f>
        <v>NA</v>
      </c>
      <c r="W304">
        <f>IF(buildings!W304="","NA",buildings!W304)</f>
        <v>644.70000000000005</v>
      </c>
      <c r="X304">
        <f>IF(buildings!X304="","NA",buildings!X304)</f>
        <v>0.4</v>
      </c>
      <c r="Y304">
        <f>IF(buildings!Y304="","NA",buildings!Y304)</f>
        <v>419.9</v>
      </c>
      <c r="Z304" t="str">
        <f>IF(buildings!Z304="","NA",buildings!Z304)</f>
        <v>NA</v>
      </c>
      <c r="AA304">
        <f>IF(buildings!AA304="","NA",buildings!AA304)</f>
        <v>30</v>
      </c>
      <c r="AB304">
        <f>IF(buildings!AB304="","NA",buildings!AB304)</f>
        <v>1.8</v>
      </c>
      <c r="AC304" t="str">
        <f>IF(buildings!AC304="","NA",buildings!AC304)</f>
        <v>NA</v>
      </c>
      <c r="AD304" t="str">
        <f>IF(buildings!AD304="","NA",buildings!AD304)</f>
        <v>NA</v>
      </c>
      <c r="AE304" t="str">
        <f>IF(buildings!AE304="","NA",buildings!AE304)</f>
        <v>NA</v>
      </c>
      <c r="AF304" t="str">
        <f>IF(buildings!AF304="","NA",buildings!AF304)</f>
        <v>NA</v>
      </c>
      <c r="AG304" t="str">
        <f>IF(buildings!AG304="","NA",buildings!AG304)</f>
        <v>NA</v>
      </c>
      <c r="AH304" t="str">
        <f>IF(buildings!AH304="","NA",buildings!AH304)</f>
        <v>NA</v>
      </c>
      <c r="AI304" t="str">
        <f>IF(buildings!AI304="","NA",buildings!AI304)</f>
        <v>NA</v>
      </c>
      <c r="AJ304" t="str">
        <f>IF(buildings!AJ304="","NA",buildings!AJ304)</f>
        <v>NA</v>
      </c>
      <c r="AK304">
        <f>IF(buildings!AK304="","NA",buildings!AK304)</f>
        <v>4</v>
      </c>
      <c r="AL304" t="str">
        <f>IF(buildings!AL304="","NA",buildings!AL304)</f>
        <v>residential building, urban</v>
      </c>
      <c r="AM304" t="str">
        <f>IF(buildings!AM304="","NA",buildings!AM304)</f>
        <v>NA</v>
      </c>
      <c r="AN304" t="str">
        <f>IF(buildings!AN304="","NA",buildings!AN304)</f>
        <v>residential</v>
      </c>
      <c r="AO304" t="str">
        <f>IF(buildings!AO304="","NA",buildings!AO304)</f>
        <v>SFH</v>
      </c>
      <c r="AP304" t="str">
        <f>IF(buildings!AP304="","NA",buildings!AP304)</f>
        <v>NULL</v>
      </c>
      <c r="AQ304" t="str">
        <f>IF(buildings!AQ304="","NA",buildings!AQ304)</f>
        <v>urban</v>
      </c>
      <c r="AR304" t="str">
        <f>IF(buildings!AR304="","NA",buildings!AR304)</f>
        <v>gross</v>
      </c>
      <c r="AS304" t="str">
        <f>IF(buildings!AS304="","NA",buildings!AS304)</f>
        <v>Surahman, Usep; Kubota, Tetsu; Higashi, Osamu</v>
      </c>
      <c r="AT304">
        <f>IF(buildings!AT304="","NA",buildings!AT304)</f>
        <v>2015</v>
      </c>
      <c r="AU304" t="str">
        <f>IF(buildings!AU304="","NA",buildings!AU304)</f>
        <v>Life Cycle Assessment of Energy and CO2 Emissions for Residential Buildings in Jakarta and Bandung, Indonesia</v>
      </c>
      <c r="AV304" t="str">
        <f>IF(buildings!AV304="","NA",buildings!AV304)</f>
        <v>Buildings</v>
      </c>
      <c r="AW304" t="str">
        <f>IF(buildings!AW304="","NA",buildings!AW304)</f>
        <v>Copyright Elsevier</v>
      </c>
      <c r="AX304" t="str">
        <f>IF(buildings!AX304="","NA",buildings!AX304)</f>
        <v>10.3390/buildings5041131</v>
      </c>
      <c r="AY304" t="str">
        <f>IF(buildings!AY304="","NA",buildings!AY304)</f>
        <v>https://doi.org/10.3390/buildings5041131</v>
      </c>
      <c r="AZ304" t="str">
        <f>IF(buildings!AZ304="","NULL",buildings!AZ304)</f>
        <v>NULL</v>
      </c>
      <c r="BA304" t="str">
        <f>IF(buildings!BA304="","NULL",buildings!BA304)</f>
        <v>NULL</v>
      </c>
      <c r="BB304" t="str">
        <f>IF(buildings!BB304="","NULL",buildings!BB304)</f>
        <v>other construction minerals include "clay brick" and "clay roof"; concrete includes "concrete roof"; other metals include "zinc roof"; others include "paint"</v>
      </c>
      <c r="BC304" t="str">
        <f>IF(buildings!BC304="","NULL",buildings!BC304)</f>
        <v xml:space="preserve">Table 4. Current building material inventory (unit: kg/m2). </v>
      </c>
      <c r="BD304" t="str">
        <f>IF(buildings!BD304="","NULL",buildings!BD304)</f>
        <v>Heating Degree Days: HDD in 2013, Data: https://www.kapsarc.org/research/projects/global-degree-days-database/ - sheet 'T2m.hdd.18C' and divided by four to obtain daily values. Cooling Degree Days: CDD in 2013,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2015, Data: https://www.rug.nl/ggdc/historicaldevelopment/maddison/releases/maddison-project-database-2018. GDP: Data: https://esa.un.org/unpd/wup/Download, Urbanization_rate_2018.xls. Human Development Index: Not collected.</v>
      </c>
      <c r="BE304" t="str">
        <f>IF(buildings!BE304="","NULL",buildings!BE304)</f>
        <v>Heeren and Fishman</v>
      </c>
      <c r="BF304" t="str">
        <f>IF(buildings!BF304="","NULL",buildings!BF304)</f>
        <v>South_and_Southeast_Asia</v>
      </c>
      <c r="BG304" t="str">
        <f>IF(buildings!BG304="","NULL",buildings!BG304)</f>
        <v>Af</v>
      </c>
      <c r="BH304">
        <f>IF(buildings!BH304="","NULL",buildings!BH304)</f>
        <v>771</v>
      </c>
      <c r="BI304">
        <f>IF(buildings!BI304="","NULL",buildings!BI304)</f>
        <v>2.5000000000000001E-2</v>
      </c>
      <c r="BJ304">
        <f>IF(buildings!BJ304="","NULL",buildings!BJ304)</f>
        <v>2E-3</v>
      </c>
      <c r="BK304">
        <f>IF(buildings!BK304="","NULL",buildings!BK304)</f>
        <v>2637.2</v>
      </c>
      <c r="BL304">
        <f>IF(buildings!BL304="","NULL",buildings!BL304)</f>
        <v>2779.73</v>
      </c>
      <c r="BM304">
        <f>IF(buildings!BM304="","NULL",buildings!BM304)</f>
        <v>1811569</v>
      </c>
      <c r="BN304">
        <f>IF(buildings!BN304="","NULL",buildings!BN304)</f>
        <v>147490</v>
      </c>
      <c r="BO304" t="str">
        <f>IF(buildings!BO304="","NULL",buildings!BO304)</f>
        <v>NA</v>
      </c>
      <c r="BP304">
        <f>IF(buildings!BP304="","NULL",buildings!BP304)</f>
        <v>250431</v>
      </c>
      <c r="BQ304">
        <f>IF(buildings!BQ304="","NULL",buildings!BQ304)</f>
        <v>0.22103999999999999</v>
      </c>
      <c r="BR304">
        <f>IF(buildings!BR304="","NULL",buildings!BR304)</f>
        <v>0.53312999999999999</v>
      </c>
      <c r="BS304">
        <f>IF(buildings!BS304="","NULL",buildings!BS304)</f>
        <v>2578</v>
      </c>
      <c r="BT304">
        <f>IF(buildings!BT304="","NULL",buildings!BT304)</f>
        <v>9720</v>
      </c>
      <c r="BU304" t="str">
        <f>IF(buildings!BU304="","NULL",buildings!BU304)</f>
        <v>NULL</v>
      </c>
      <c r="BV304" t="str">
        <f>IF(buildings!BV304="","NULL",buildings!BV304)</f>
        <v>NULL</v>
      </c>
      <c r="BW304" t="str">
        <f>IF(buildings!BW304="","NULL",buildings!BW304)</f>
        <v>R32IDN</v>
      </c>
      <c r="BX304" t="str">
        <f>IF(buildings!BX304="","NULL",buildings!BX304)</f>
        <v>R5.2ASIA</v>
      </c>
      <c r="BY304" t="str">
        <f>IF(buildings!BY304="","NULL",buildings!BY304)</f>
        <v>R_SFH_detached</v>
      </c>
      <c r="BZ304" t="str">
        <f>IF(buildings!BZ304="","NULL",buildings!BZ304)</f>
        <v>M_brick</v>
      </c>
      <c r="CA304" t="str">
        <f>IF(buildings!CA304="","NULL",buildings!CA304)</f>
        <v>Standard</v>
      </c>
      <c r="CB304" t="str">
        <f>IF(buildings!CB304="","NULL",buildings!CB304)</f>
        <v>sample/average/statistics</v>
      </c>
      <c r="CC304" t="str">
        <f>IF(buildings!CC304="","NULL",buildings!CC304)</f>
        <v>RS</v>
      </c>
      <c r="CD304" t="str">
        <f>IF(buildings!CD304="","NULL",buildings!CD304)</f>
        <v>M</v>
      </c>
      <c r="CE304" t="str">
        <f>IF(buildings!CE304="","NULL",buildings!CE304)</f>
        <v>ASIA_IDN</v>
      </c>
    </row>
    <row r="305" spans="1:83">
      <c r="A305">
        <f>IF(buildings!A305="","NA",buildings!A305)</f>
        <v>303</v>
      </c>
      <c r="B305" t="str">
        <f>IF(buildings!B305="","NA",buildings!B305)</f>
        <v>Thailand</v>
      </c>
      <c r="C305" t="str">
        <f>IF(buildings!C305="","NA",buildings!C305)</f>
        <v>Bangkok</v>
      </c>
      <c r="D305">
        <f>IF(buildings!D305="","NA",buildings!D305)</f>
        <v>2009</v>
      </c>
      <c r="E305">
        <f>IF(buildings!E305="","NA",buildings!E305)</f>
        <v>2009</v>
      </c>
      <c r="F305">
        <f>IF(buildings!F305="","NA",buildings!F305)</f>
        <v>230.1166667</v>
      </c>
      <c r="G305" t="str">
        <f>IF(buildings!G305="","NA",buildings!G305)</f>
        <v>NA</v>
      </c>
      <c r="H305">
        <f>IF(buildings!H305="","NA",buildings!H305)</f>
        <v>0.25</v>
      </c>
      <c r="I305" t="str">
        <f>IF(buildings!I305="","NA",buildings!I305)</f>
        <v>NA</v>
      </c>
      <c r="J305">
        <f>IF(buildings!J305="","NA",buildings!J305)</f>
        <v>1.3333333329999999</v>
      </c>
      <c r="K305" t="str">
        <f>IF(buildings!K305="","NA",buildings!K305)</f>
        <v>NA</v>
      </c>
      <c r="L305" t="str">
        <f>IF(buildings!L305="","NA",buildings!L305)</f>
        <v>NA</v>
      </c>
      <c r="M305">
        <f>IF(buildings!M305="","NA",buildings!M305)</f>
        <v>1905.8</v>
      </c>
      <c r="N305" t="str">
        <f>IF(buildings!N305="","NA",buildings!N305)</f>
        <v>NA</v>
      </c>
      <c r="O305" t="str">
        <f>IF(buildings!O305="","NA",buildings!O305)</f>
        <v>NA</v>
      </c>
      <c r="P305">
        <f>IF(buildings!P305="","NA",buildings!P305)</f>
        <v>312.10000000000002</v>
      </c>
      <c r="Q305">
        <f>IF(buildings!Q305="","NA",buildings!Q305)</f>
        <v>7.85</v>
      </c>
      <c r="R305" t="str">
        <f>IF(buildings!R305="","NA",buildings!R305)</f>
        <v>NA</v>
      </c>
      <c r="S305" t="str">
        <f>IF(buildings!S305="","NA",buildings!S305)</f>
        <v>NA</v>
      </c>
      <c r="T305" t="str">
        <f>IF(buildings!T305="","NA",buildings!T305)</f>
        <v>NA</v>
      </c>
      <c r="U305" t="str">
        <f>IF(buildings!U305="","NA",buildings!U305)</f>
        <v>NA</v>
      </c>
      <c r="V305" t="str">
        <f>IF(buildings!V305="","NA",buildings!V305)</f>
        <v>NA</v>
      </c>
      <c r="W305">
        <f>IF(buildings!W305="","NA",buildings!W305)</f>
        <v>8.6833333330000002</v>
      </c>
      <c r="X305" t="str">
        <f>IF(buildings!X305="","NA",buildings!X305)</f>
        <v>NA</v>
      </c>
      <c r="Y305" t="str">
        <f>IF(buildings!Y305="","NA",buildings!Y305)</f>
        <v>NA</v>
      </c>
      <c r="Z305" t="str">
        <f>IF(buildings!Z305="","NA",buildings!Z305)</f>
        <v>NA</v>
      </c>
      <c r="AA305">
        <f>IF(buildings!AA305="","NA",buildings!AA305)</f>
        <v>20.966666669999999</v>
      </c>
      <c r="AB305">
        <f>IF(buildings!AB305="","NA",buildings!AB305)</f>
        <v>8.65</v>
      </c>
      <c r="AC305" t="str">
        <f>IF(buildings!AC305="","NA",buildings!AC305)</f>
        <v>NA</v>
      </c>
      <c r="AD305" t="str">
        <f>IF(buildings!AD305="","NA",buildings!AD305)</f>
        <v>NA</v>
      </c>
      <c r="AE305" t="str">
        <f>IF(buildings!AE305="","NA",buildings!AE305)</f>
        <v>NA</v>
      </c>
      <c r="AF305" t="str">
        <f>IF(buildings!AF305="","NA",buildings!AF305)</f>
        <v>NA</v>
      </c>
      <c r="AG305" t="str">
        <f>IF(buildings!AG305="","NA",buildings!AG305)</f>
        <v>NA</v>
      </c>
      <c r="AH305" t="str">
        <f>IF(buildings!AH305="","NA",buildings!AH305)</f>
        <v>NA</v>
      </c>
      <c r="AI305" t="str">
        <f>IF(buildings!AI305="","NA",buildings!AI305)</f>
        <v>NA</v>
      </c>
      <c r="AJ305" t="str">
        <f>IF(buildings!AJ305="","NA",buildings!AJ305)</f>
        <v>NA</v>
      </c>
      <c r="AK305" t="str">
        <f>IF(buildings!AK305="","NA",buildings!AK305)</f>
        <v>NA</v>
      </c>
      <c r="AL305" t="str">
        <f>IF(buildings!AL305="","NA",buildings!AL305)</f>
        <v>Office tower</v>
      </c>
      <c r="AM305">
        <f>IF(buildings!AM305="","NA",buildings!AM305)</f>
        <v>38</v>
      </c>
      <c r="AN305" t="str">
        <f>IF(buildings!AN305="","NA",buildings!AN305)</f>
        <v>commercial</v>
      </c>
      <c r="AO305" t="str">
        <f>IF(buildings!AO305="","NA",buildings!AO305)</f>
        <v>NA</v>
      </c>
      <c r="AP305" t="str">
        <f>IF(buildings!AP305="","NA",buildings!AP305)</f>
        <v>NULL</v>
      </c>
      <c r="AQ305" t="str">
        <f>IF(buildings!AQ305="","NA",buildings!AQ305)</f>
        <v>urban</v>
      </c>
      <c r="AR305" t="str">
        <f>IF(buildings!AR305="","NA",buildings!AR305)</f>
        <v>gross</v>
      </c>
      <c r="AS305" t="str">
        <f>IF(buildings!AS305="","NA",buildings!AS305)</f>
        <v>Kofoworola, Oyeshola F.; Gheewala, Shabbir H.</v>
      </c>
      <c r="AT305">
        <f>IF(buildings!AT305="","NA",buildings!AT305)</f>
        <v>2009</v>
      </c>
      <c r="AU305" t="str">
        <f>IF(buildings!AU305="","NA",buildings!AU305)</f>
        <v>Life cycle energy assessment of a typical office building in Thailand</v>
      </c>
      <c r="AV305" t="str">
        <f>IF(buildings!AV305="","NA",buildings!AV305)</f>
        <v>Energy and Buildings</v>
      </c>
      <c r="AW305" t="str">
        <f>IF(buildings!AW305="","NA",buildings!AW305)</f>
        <v>Copyright Elsevier</v>
      </c>
      <c r="AX305" t="str">
        <f>IF(buildings!AX305="","NA",buildings!AX305)</f>
        <v>10.1016/j.enbuild.2009.06.002</v>
      </c>
      <c r="AY305" t="str">
        <f>IF(buildings!AY305="","NA",buildings!AY305)</f>
        <v>https://doi.org/10.1016/j.enbuild.2009.06.002</v>
      </c>
      <c r="AZ305" t="str">
        <f>IF(buildings!AZ305="","NULL",buildings!AZ305)</f>
        <v>for use_type or construction_type: 'reinforced concrete and curtain wall; curtain wall = glass windows; we keep it in the RC-CF category to show the variance of this category'</v>
      </c>
      <c r="BA305" t="str">
        <f>IF(buildings!BA305="","NULL",buildings!BA305)</f>
        <v>From table 3, divided by 60,000 of floor space (table 1).</v>
      </c>
      <c r="BB305" t="str">
        <f>IF(buildings!BB305="","NULL",buildings!BB305)</f>
        <v>Steel consists of steel reinforcement, structural steel, and steel wire</v>
      </c>
      <c r="BC305" t="str">
        <f>IF(buildings!BC305="","NULL",buildings!BC305)</f>
        <v>Table 3. Amounts of main materials used for construction.</v>
      </c>
      <c r="BD305" t="str">
        <f>IF(buildings!BD305="","NULL",buildings!BD305)</f>
        <v>Heating Degree Days: Data: https://www.kapsarc.org/research/projects/global-degree-days-database/ - sheet 'T2m.hdd.18C' and divided by four to obtain daily values. Cooling Degree Days: Data: https://www.kapsarc.org/research/projects/global-degree-days-database/ - sheet 'T2m.cdd.18C' and divided by four to obtain daily values.  Land area: Data: https://www.cia.gov/library/publications/the-world-factbook/fields/2147.html. Population: Data: https://www.rug.nl/ggdc/historicaldevelopment/maddison/releases/maddison-project-database-2018. Urbanization: Urban pop. in 2010, Data: https://www.rug.nl/ggdc/historicaldevelopment/maddison/releases/maddison-project-database-2018. GDP: Data: https://esa.un.org/unpd/wup/Download, Urbanization_rate_2018.xls. Human Development Index: Not collected.</v>
      </c>
      <c r="BE305" t="str">
        <f>IF(buildings!BE305="","NULL",buildings!BE305)</f>
        <v>Heeren and Fishman</v>
      </c>
      <c r="BF305" t="str">
        <f>IF(buildings!BF305="","NULL",buildings!BF305)</f>
        <v>South_and_Southeast_Asia</v>
      </c>
      <c r="BG305" t="str">
        <f>IF(buildings!BG305="","NULL",buildings!BG305)</f>
        <v>Aw</v>
      </c>
      <c r="BH305">
        <f>IF(buildings!BH305="","NULL",buildings!BH305)</f>
        <v>1530</v>
      </c>
      <c r="BI305" t="str">
        <f>IF(buildings!BI305="","NULL",buildings!BI305)</f>
        <v>NA</v>
      </c>
      <c r="BJ305">
        <f>IF(buildings!BJ305="","NULL",buildings!BJ305)</f>
        <v>79.397499999999994</v>
      </c>
      <c r="BK305" t="str">
        <f>IF(buildings!BK305="","NULL",buildings!BK305)</f>
        <v>NA</v>
      </c>
      <c r="BL305">
        <f>IF(buildings!BL305="","NULL",buildings!BL305)</f>
        <v>2509.6174999999998</v>
      </c>
      <c r="BM305">
        <f>IF(buildings!BM305="","NULL",buildings!BM305)</f>
        <v>510890</v>
      </c>
      <c r="BN305" t="str">
        <f>IF(buildings!BN305="","NULL",buildings!BN305)</f>
        <v>NA</v>
      </c>
      <c r="BO305" t="str">
        <f>IF(buildings!BO305="","NULL",buildings!BO305)</f>
        <v>NA</v>
      </c>
      <c r="BP305">
        <f>IF(buildings!BP305="","NULL",buildings!BP305)</f>
        <v>65376</v>
      </c>
      <c r="BQ305" t="str">
        <f>IF(buildings!BQ305="","NULL",buildings!BQ305)</f>
        <v>NA</v>
      </c>
      <c r="BR305">
        <f>IF(buildings!BR305="","NULL",buildings!BR305)</f>
        <v>0.43856000000000001</v>
      </c>
      <c r="BS305" t="str">
        <f>IF(buildings!BS305="","NULL",buildings!BS305)</f>
        <v>NA</v>
      </c>
      <c r="BT305">
        <f>IF(buildings!BT305="","NULL",buildings!BT305)</f>
        <v>11168</v>
      </c>
      <c r="BU305" t="str">
        <f>IF(buildings!BU305="","NULL",buildings!BU305)</f>
        <v>NULL</v>
      </c>
      <c r="BV305" t="str">
        <f>IF(buildings!BV305="","NULL",buildings!BV305)</f>
        <v>NULL</v>
      </c>
      <c r="BW305" t="str">
        <f>IF(buildings!BW305="","NULL",buildings!BW305)</f>
        <v>R32OAS-M</v>
      </c>
      <c r="BX305" t="str">
        <f>IF(buildings!BX305="","NULL",buildings!BX305)</f>
        <v>R5.2ASIA</v>
      </c>
      <c r="BY305" t="str">
        <f>IF(buildings!BY305="","NULL",buildings!BY305)</f>
        <v>NR_office_high</v>
      </c>
      <c r="BZ305" t="str">
        <f>IF(buildings!BZ305="","NULL",buildings!BZ305)</f>
        <v>RC_unspecified</v>
      </c>
      <c r="CA305" t="str">
        <f>IF(buildings!CA305="","NULL",buildings!CA305)</f>
        <v>Efficient</v>
      </c>
      <c r="CB305" t="str">
        <f>IF(buildings!CB305="","NULL",buildings!CB305)</f>
        <v>real-world single case study</v>
      </c>
      <c r="CC305" t="str">
        <f>IF(buildings!CC305="","NULL",buildings!CC305)</f>
        <v>NR</v>
      </c>
      <c r="CD305" t="str">
        <f>IF(buildings!CD305="","NULL",buildings!CD305)</f>
        <v>C</v>
      </c>
      <c r="CE305" t="str">
        <f>IF(buildings!CE305="","NULL",buildings!CE305)</f>
        <v>ASIA_OAS-M</v>
      </c>
    </row>
    <row r="306" spans="1:83">
      <c r="A306">
        <f>IF(buildings!A306="","NA",buildings!A306)</f>
        <v>304</v>
      </c>
      <c r="B306" t="str">
        <f>IF(buildings!B306="","NA",buildings!B306)</f>
        <v>Austria</v>
      </c>
      <c r="C306" t="str">
        <f>IF(buildings!C306="","NA",buildings!C306)</f>
        <v>Vienna</v>
      </c>
      <c r="D306" t="str">
        <f>IF(buildings!D306="","NA",buildings!D306)</f>
        <v>NA</v>
      </c>
      <c r="E306">
        <f>IF(buildings!E306="","NA",buildings!E306)</f>
        <v>1870</v>
      </c>
      <c r="F306">
        <f>IF(buildings!F306="","NA",buildings!F306)</f>
        <v>23.59701493</v>
      </c>
      <c r="G306">
        <f>IF(buildings!G306="","NA",buildings!G306)</f>
        <v>0.69402985100000003</v>
      </c>
      <c r="H306">
        <f>IF(buildings!H306="","NA",buildings!H306)</f>
        <v>0.226716418</v>
      </c>
      <c r="I306" t="str">
        <f>IF(buildings!I306="","NA",buildings!I306)</f>
        <v>NA</v>
      </c>
      <c r="J306">
        <f>IF(buildings!J306="","NA",buildings!J306)</f>
        <v>19.89552239</v>
      </c>
      <c r="K306" t="str">
        <f>IF(buildings!K306="","NA",buildings!K306)</f>
        <v>NA</v>
      </c>
      <c r="L306" t="str">
        <f>IF(buildings!L306="","NA",buildings!L306)</f>
        <v>NA</v>
      </c>
      <c r="M306" t="str">
        <f>IF(buildings!M306="","NA",buildings!M306)</f>
        <v>NA</v>
      </c>
      <c r="N306" t="str">
        <f>IF(buildings!N306="","NA",buildings!N306)</f>
        <v>NA</v>
      </c>
      <c r="O306" t="str">
        <f>IF(buildings!O306="","NA",buildings!O306)</f>
        <v>NA</v>
      </c>
      <c r="P306">
        <f>IF(buildings!P306="","NA",buildings!P306)</f>
        <v>1943.283582</v>
      </c>
      <c r="Q306" t="str">
        <f>IF(buildings!Q306="","NA",buildings!Q306)</f>
        <v>NA</v>
      </c>
      <c r="R306" t="str">
        <f>IF(buildings!R306="","NA",buildings!R306)</f>
        <v>NA</v>
      </c>
      <c r="S306" t="str">
        <f>IF(buildings!S306="","NA",buildings!S306)</f>
        <v>NA</v>
      </c>
      <c r="T306" t="str">
        <f>IF(buildings!T306="","NA",buildings!T306)</f>
        <v>NA</v>
      </c>
      <c r="U306" t="str">
        <f>IF(buildings!U306="","NA",buildings!U306)</f>
        <v>NA</v>
      </c>
      <c r="V306" t="str">
        <f>IF(buildings!V306="","NA",buildings!V306)</f>
        <v>NA</v>
      </c>
      <c r="W306" t="str">
        <f>IF(buildings!W306="","NA",buildings!W306)</f>
        <v>NA</v>
      </c>
      <c r="X306">
        <f>IF(buildings!X306="","NA",buildings!X306)</f>
        <v>0.18507462699999999</v>
      </c>
      <c r="Y306" t="str">
        <f>IF(buildings!Y306="","NA",buildings!Y306)</f>
        <v>NA</v>
      </c>
      <c r="Z306" t="str">
        <f>IF(buildings!Z306="","NA",buildings!Z306)</f>
        <v>NA</v>
      </c>
      <c r="AA306" t="str">
        <f>IF(buildings!AA306="","NA",buildings!AA306)</f>
        <v>NA</v>
      </c>
      <c r="AB306" t="str">
        <f>IF(buildings!AB306="","NA",buildings!AB306)</f>
        <v>NA</v>
      </c>
      <c r="AC306">
        <f>IF(buildings!AC306="","NA",buildings!AC306)</f>
        <v>0.74029850699999999</v>
      </c>
      <c r="AD306" t="str">
        <f>IF(buildings!AD306="","NA",buildings!AD306)</f>
        <v>NA</v>
      </c>
      <c r="AE306">
        <f>IF(buildings!AE306="","NA",buildings!AE306)</f>
        <v>0.87910447800000002</v>
      </c>
      <c r="AF306" t="str">
        <f>IF(buildings!AF306="","NA",buildings!AF306)</f>
        <v>NA</v>
      </c>
      <c r="AG306" t="str">
        <f>IF(buildings!AG306="","NA",buildings!AG306)</f>
        <v>NA</v>
      </c>
      <c r="AH306" t="str">
        <f>IF(buildings!AH306="","NA",buildings!AH306)</f>
        <v>NA</v>
      </c>
      <c r="AI306" t="str">
        <f>IF(buildings!AI306="","NA",buildings!AI306)</f>
        <v>NA</v>
      </c>
      <c r="AJ306" t="str">
        <f>IF(buildings!AJ306="","NA",buildings!AJ306)</f>
        <v>NA</v>
      </c>
      <c r="AK306">
        <f>IF(buildings!AK306="","NA",buildings!AK306)</f>
        <v>2.4985074630000002</v>
      </c>
      <c r="AL306" t="str">
        <f>IF(buildings!AL306="","NA",buildings!AL306)</f>
        <v>NA</v>
      </c>
      <c r="AM306" t="str">
        <f>IF(buildings!AM306="","NA",buildings!AM306)</f>
        <v>NA</v>
      </c>
      <c r="AN306" t="str">
        <f>IF(buildings!AN306="","NA",buildings!AN306)</f>
        <v>non-residential</v>
      </c>
      <c r="AO306" t="str">
        <f>IF(buildings!AO306="","NA",buildings!AO306)</f>
        <v>hospital</v>
      </c>
      <c r="AP306" t="str">
        <f>IF(buildings!AP306="","NA",buildings!AP306)</f>
        <v>case study</v>
      </c>
      <c r="AQ306" t="str">
        <f>IF(buildings!AQ306="","NA",buildings!AQ306)</f>
        <v>urban</v>
      </c>
      <c r="AR306" t="str">
        <f>IF(buildings!AR306="","NA",buildings!AR306)</f>
        <v xml:space="preserve">gross </v>
      </c>
      <c r="AS306" t="str">
        <f>IF(buildings!AS306="","NA",buildings!AS306)</f>
        <v>Klemann, Fritz; Lederer, Jakob; Aschenbrenner, Philipp; Rechberger, Helmut; Fellner, Johann</v>
      </c>
      <c r="AT306">
        <f>IF(buildings!AT306="","NA",buildings!AT306)</f>
        <v>2014</v>
      </c>
      <c r="AU306" t="str">
        <f>IF(buildings!AU306="","NA",buildings!AU306)</f>
        <v>A method for determining buildings’ material composition prior to demolition</v>
      </c>
      <c r="AV306" t="str">
        <f>IF(buildings!AV306="","NA",buildings!AV306)</f>
        <v xml:space="preserve">Building research and information </v>
      </c>
      <c r="AW306" t="str">
        <f>IF(buildings!AW306="","NA",buildings!AW306)</f>
        <v>Copyright Elsevier</v>
      </c>
      <c r="AX306" t="str">
        <f>IF(buildings!AX306="","NA",buildings!AX306)</f>
        <v>10.1080/09613218.2014.979029</v>
      </c>
      <c r="AY306" t="str">
        <f>IF(buildings!AY306="","NA",buildings!AY306)</f>
        <v>https://doi.org/10.1080/09613218.2014.979029</v>
      </c>
      <c r="AZ306" t="str">
        <f>IF(buildings!AZ306="","NULL",buildings!AZ306)</f>
        <v>for use_type or construction_type: 'Brickwork'</v>
      </c>
      <c r="BA306" t="str">
        <f>IF(buildings!BA306="","NULL",buildings!BA306)</f>
        <v>multiplied gross volume by material intensity per volume and divided by floor area</v>
      </c>
      <c r="BB306" t="str">
        <f>IF(buildings!BB306="","NULL",buildings!BB306)</f>
        <v xml:space="preserve">Brick building. Minerals are defined as "brick". Cement asbestos as "cement". </v>
      </c>
      <c r="BC306" t="str">
        <f>IF(buildings!BC306="","NULL",buildings!BC306)</f>
        <v>NULL</v>
      </c>
      <c r="BD306" t="str">
        <f>IF(buildings!BD306="","NULL",buildings!BD306)</f>
        <v>NULL</v>
      </c>
      <c r="BE306" t="str">
        <f>IF(buildings!BE306="","NULL",buildings!BE306)</f>
        <v>Nistad (Heeren)</v>
      </c>
      <c r="BF306" t="str">
        <f>IF(buildings!BF306="","NULL",buildings!BF306)</f>
        <v>Europe</v>
      </c>
      <c r="BG306" t="str">
        <f>IF(buildings!BG306="","NULL",buildings!BG306)</f>
        <v>NULL</v>
      </c>
      <c r="BH306" t="str">
        <f>IF(buildings!BH306="","NULL",buildings!BH306)</f>
        <v>NULL</v>
      </c>
      <c r="BI306" t="str">
        <f>IF(buildings!BI306="","NULL",buildings!BI306)</f>
        <v>NULL</v>
      </c>
      <c r="BJ306" t="str">
        <f>IF(buildings!BJ306="","NULL",buildings!BJ306)</f>
        <v>NULL</v>
      </c>
      <c r="BK306" t="str">
        <f>IF(buildings!BK306="","NULL",buildings!BK306)</f>
        <v>NULL</v>
      </c>
      <c r="BL306" t="str">
        <f>IF(buildings!BL306="","NULL",buildings!BL306)</f>
        <v>NULL</v>
      </c>
      <c r="BM306" t="str">
        <f>IF(buildings!BM306="","NULL",buildings!BM306)</f>
        <v>NULL</v>
      </c>
      <c r="BN306" t="str">
        <f>IF(buildings!BN306="","NULL",buildings!BN306)</f>
        <v>NULL</v>
      </c>
      <c r="BO306" t="str">
        <f>IF(buildings!BO306="","NULL",buildings!BO306)</f>
        <v>NULL</v>
      </c>
      <c r="BP306" t="str">
        <f>IF(buildings!BP306="","NULL",buildings!BP306)</f>
        <v>NULL</v>
      </c>
      <c r="BQ306" t="str">
        <f>IF(buildings!BQ306="","NULL",buildings!BQ306)</f>
        <v>NULL</v>
      </c>
      <c r="BR306" t="str">
        <f>IF(buildings!BR306="","NULL",buildings!BR306)</f>
        <v>NULL</v>
      </c>
      <c r="BS306" t="str">
        <f>IF(buildings!BS306="","NULL",buildings!BS306)</f>
        <v>NULL</v>
      </c>
      <c r="BT306" t="str">
        <f>IF(buildings!BT306="","NULL",buildings!BT306)</f>
        <v>NULL</v>
      </c>
      <c r="BU306" t="str">
        <f>IF(buildings!BU306="","NULL",buildings!BU306)</f>
        <v>NULL</v>
      </c>
      <c r="BV306" t="str">
        <f>IF(buildings!BV306="","NULL",buildings!BV306)</f>
        <v>NULL</v>
      </c>
      <c r="BW306" t="str">
        <f>IF(buildings!BW306="","NULL",buildings!BW306)</f>
        <v>R32EU15</v>
      </c>
      <c r="BX306" t="str">
        <f>IF(buildings!BX306="","NULL",buildings!BX306)</f>
        <v>R5.2OECD</v>
      </c>
      <c r="BY306" t="str">
        <f>IF(buildings!BY306="","NULL",buildings!BY306)</f>
        <v>NR_civic</v>
      </c>
      <c r="BZ306" t="str">
        <f>IF(buildings!BZ306="","NULL",buildings!BZ306)</f>
        <v>M_brick</v>
      </c>
      <c r="CA306" t="str">
        <f>IF(buildings!CA306="","NULL",buildings!CA306)</f>
        <v>Standard</v>
      </c>
      <c r="CB306" t="str">
        <f>IF(buildings!CB306="","NULL",buildings!CB306)</f>
        <v>real-world single case study</v>
      </c>
      <c r="CC306" t="str">
        <f>IF(buildings!CC306="","NULL",buildings!CC306)</f>
        <v>NR</v>
      </c>
      <c r="CD306" t="str">
        <f>IF(buildings!CD306="","NULL",buildings!CD306)</f>
        <v>M</v>
      </c>
      <c r="CE306" t="str">
        <f>IF(buildings!CE306="","NULL",buildings!CE306)</f>
        <v>OECD_EU15</v>
      </c>
    </row>
    <row r="307" spans="1:83">
      <c r="A307">
        <f>IF(buildings!A307="","NA",buildings!A307)</f>
        <v>305</v>
      </c>
      <c r="B307" t="str">
        <f>IF(buildings!B307="","NA",buildings!B307)</f>
        <v>Austria</v>
      </c>
      <c r="C307" t="str">
        <f>IF(buildings!C307="","NA",buildings!C307)</f>
        <v>Vienna</v>
      </c>
      <c r="D307" t="str">
        <f>IF(buildings!D307="","NA",buildings!D307)</f>
        <v>NA</v>
      </c>
      <c r="E307">
        <f>IF(buildings!E307="","NA",buildings!E307)</f>
        <v>1970</v>
      </c>
      <c r="F307">
        <f>IF(buildings!F307="","NA",buildings!F307)</f>
        <v>25.333333329999999</v>
      </c>
      <c r="G307">
        <f>IF(buildings!G307="","NA",buildings!G307)</f>
        <v>0.366666667</v>
      </c>
      <c r="H307">
        <f>IF(buildings!H307="","NA",buildings!H307)</f>
        <v>0.73333333300000003</v>
      </c>
      <c r="I307" t="str">
        <f>IF(buildings!I307="","NA",buildings!I307)</f>
        <v>NA</v>
      </c>
      <c r="J307">
        <f>IF(buildings!J307="","NA",buildings!J307)</f>
        <v>7.6666666670000003</v>
      </c>
      <c r="K307" t="str">
        <f>IF(buildings!K307="","NA",buildings!K307)</f>
        <v>NA</v>
      </c>
      <c r="L307" t="str">
        <f>IF(buildings!L307="","NA",buildings!L307)</f>
        <v>NA</v>
      </c>
      <c r="M307">
        <f>IF(buildings!M307="","NA",buildings!M307)</f>
        <v>1433.333333</v>
      </c>
      <c r="N307">
        <f>IF(buildings!N307="","NA",buildings!N307)</f>
        <v>5</v>
      </c>
      <c r="O307" t="str">
        <f>IF(buildings!O307="","NA",buildings!O307)</f>
        <v>NA</v>
      </c>
      <c r="P307" t="str">
        <f>IF(buildings!P307="","NA",buildings!P307)</f>
        <v>NA</v>
      </c>
      <c r="Q307" t="str">
        <f>IF(buildings!Q307="","NA",buildings!Q307)</f>
        <v>NA</v>
      </c>
      <c r="R307" t="str">
        <f>IF(buildings!R307="","NA",buildings!R307)</f>
        <v>NA</v>
      </c>
      <c r="S307" t="str">
        <f>IF(buildings!S307="","NA",buildings!S307)</f>
        <v>NA</v>
      </c>
      <c r="T307" t="str">
        <f>IF(buildings!T307="","NA",buildings!T307)</f>
        <v>NA</v>
      </c>
      <c r="U307" t="str">
        <f>IF(buildings!U307="","NA",buildings!U307)</f>
        <v>NA</v>
      </c>
      <c r="V307" t="str">
        <f>IF(buildings!V307="","NA",buildings!V307)</f>
        <v>NA</v>
      </c>
      <c r="W307" t="str">
        <f>IF(buildings!W307="","NA",buildings!W307)</f>
        <v>NA</v>
      </c>
      <c r="X307" t="str">
        <f>IF(buildings!X307="","NA",buildings!X307)</f>
        <v>NA</v>
      </c>
      <c r="Y307" t="str">
        <f>IF(buildings!Y307="","NA",buildings!Y307)</f>
        <v>NA</v>
      </c>
      <c r="Z307" t="str">
        <f>IF(buildings!Z307="","NA",buildings!Z307)</f>
        <v>NA</v>
      </c>
      <c r="AA307" t="str">
        <f>IF(buildings!AA307="","NA",buildings!AA307)</f>
        <v>NA</v>
      </c>
      <c r="AB307" t="str">
        <f>IF(buildings!AB307="","NA",buildings!AB307)</f>
        <v>NA</v>
      </c>
      <c r="AC307">
        <f>IF(buildings!AC307="","NA",buildings!AC307)</f>
        <v>4.3333333329999997</v>
      </c>
      <c r="AD307" t="str">
        <f>IF(buildings!AD307="","NA",buildings!AD307)</f>
        <v>NA</v>
      </c>
      <c r="AE307">
        <f>IF(buildings!AE307="","NA",buildings!AE307)</f>
        <v>1.733333333</v>
      </c>
      <c r="AF307" t="str">
        <f>IF(buildings!AF307="","NA",buildings!AF307)</f>
        <v>NA</v>
      </c>
      <c r="AG307" t="str">
        <f>IF(buildings!AG307="","NA",buildings!AG307)</f>
        <v>NA</v>
      </c>
      <c r="AH307" t="str">
        <f>IF(buildings!AH307="","NA",buildings!AH307)</f>
        <v>NA</v>
      </c>
      <c r="AI307" t="str">
        <f>IF(buildings!AI307="","NA",buildings!AI307)</f>
        <v>NA</v>
      </c>
      <c r="AJ307" t="str">
        <f>IF(buildings!AJ307="","NA",buildings!AJ307)</f>
        <v>NA</v>
      </c>
      <c r="AK307">
        <f>IF(buildings!AK307="","NA",buildings!AK307)</f>
        <v>3.6666666669999999</v>
      </c>
      <c r="AL307" t="str">
        <f>IF(buildings!AL307="","NA",buildings!AL307)</f>
        <v>NA</v>
      </c>
      <c r="AM307" t="str">
        <f>IF(buildings!AM307="","NA",buildings!AM307)</f>
        <v>NA</v>
      </c>
      <c r="AN307" t="str">
        <f>IF(buildings!AN307="","NA",buildings!AN307)</f>
        <v xml:space="preserve">residential </v>
      </c>
      <c r="AO307" t="str">
        <f>IF(buildings!AO307="","NA",buildings!AO307)</f>
        <v>MFH</v>
      </c>
      <c r="AP307" t="str">
        <f>IF(buildings!AP307="","NA",buildings!AP307)</f>
        <v>case study</v>
      </c>
      <c r="AQ307" t="str">
        <f>IF(buildings!AQ307="","NA",buildings!AQ307)</f>
        <v>urban</v>
      </c>
      <c r="AR307" t="str">
        <f>IF(buildings!AR307="","NA",buildings!AR307)</f>
        <v xml:space="preserve">gross </v>
      </c>
      <c r="AS307" t="str">
        <f>IF(buildings!AS307="","NA",buildings!AS307)</f>
        <v>Klemann, Fritz; Lederer, Jakob; Aschenbrenner, Philipp; Rechberger, Helmut; Fellner, Johann</v>
      </c>
      <c r="AT307">
        <f>IF(buildings!AT307="","NA",buildings!AT307)</f>
        <v>2014</v>
      </c>
      <c r="AU307" t="str">
        <f>IF(buildings!AU307="","NA",buildings!AU307)</f>
        <v>A method for determining buildings’ material composition prior to demolition</v>
      </c>
      <c r="AV307" t="str">
        <f>IF(buildings!AV307="","NA",buildings!AV307)</f>
        <v xml:space="preserve">Building research and information </v>
      </c>
      <c r="AW307" t="str">
        <f>IF(buildings!AW307="","NA",buildings!AW307)</f>
        <v>Copyright Elsevier</v>
      </c>
      <c r="AX307" t="str">
        <f>IF(buildings!AX307="","NA",buildings!AX307)</f>
        <v>10.1080/09613218.2014.979029</v>
      </c>
      <c r="AY307" t="str">
        <f>IF(buildings!AY307="","NA",buildings!AY307)</f>
        <v>https://doi.org/10.1080/09613218.2014.979029</v>
      </c>
      <c r="AZ307" t="str">
        <f>IF(buildings!AZ307="","NULL",buildings!AZ307)</f>
        <v>NULL</v>
      </c>
      <c r="BA307" t="str">
        <f>IF(buildings!BA307="","NULL",buildings!BA307)</f>
        <v>multiplied gross volume by material intensity per volume and divided by floor area</v>
      </c>
      <c r="BB307" t="str">
        <f>IF(buildings!BB307="","NULL",buildings!BB307)</f>
        <v>reinforced concrete building. Minerals defined as "concrete".</v>
      </c>
      <c r="BC307" t="str">
        <f>IF(buildings!BC307="","NULL",buildings!BC307)</f>
        <v>NULL</v>
      </c>
      <c r="BD307" t="str">
        <f>IF(buildings!BD307="","NULL",buildings!BD307)</f>
        <v>NULL</v>
      </c>
      <c r="BE307" t="str">
        <f>IF(buildings!BE307="","NULL",buildings!BE307)</f>
        <v>Nistad (Heeren)</v>
      </c>
      <c r="BF307" t="str">
        <f>IF(buildings!BF307="","NULL",buildings!BF307)</f>
        <v>Europe</v>
      </c>
      <c r="BG307" t="str">
        <f>IF(buildings!BG307="","NULL",buildings!BG307)</f>
        <v>NULL</v>
      </c>
      <c r="BH307" t="str">
        <f>IF(buildings!BH307="","NULL",buildings!BH307)</f>
        <v>NULL</v>
      </c>
      <c r="BI307" t="str">
        <f>IF(buildings!BI307="","NULL",buildings!BI307)</f>
        <v>NULL</v>
      </c>
      <c r="BJ307" t="str">
        <f>IF(buildings!BJ307="","NULL",buildings!BJ307)</f>
        <v>NULL</v>
      </c>
      <c r="BK307" t="str">
        <f>IF(buildings!BK307="","NULL",buildings!BK307)</f>
        <v>NULL</v>
      </c>
      <c r="BL307" t="str">
        <f>IF(buildings!BL307="","NULL",buildings!BL307)</f>
        <v>NULL</v>
      </c>
      <c r="BM307" t="str">
        <f>IF(buildings!BM307="","NULL",buildings!BM307)</f>
        <v>NULL</v>
      </c>
      <c r="BN307" t="str">
        <f>IF(buildings!BN307="","NULL",buildings!BN307)</f>
        <v>NULL</v>
      </c>
      <c r="BO307" t="str">
        <f>IF(buildings!BO307="","NULL",buildings!BO307)</f>
        <v>NULL</v>
      </c>
      <c r="BP307" t="str">
        <f>IF(buildings!BP307="","NULL",buildings!BP307)</f>
        <v>NULL</v>
      </c>
      <c r="BQ307" t="str">
        <f>IF(buildings!BQ307="","NULL",buildings!BQ307)</f>
        <v>NULL</v>
      </c>
      <c r="BR307" t="str">
        <f>IF(buildings!BR307="","NULL",buildings!BR307)</f>
        <v>NULL</v>
      </c>
      <c r="BS307" t="str">
        <f>IF(buildings!BS307="","NULL",buildings!BS307)</f>
        <v>NULL</v>
      </c>
      <c r="BT307" t="str">
        <f>IF(buildings!BT307="","NULL",buildings!BT307)</f>
        <v>NULL</v>
      </c>
      <c r="BU307" t="str">
        <f>IF(buildings!BU307="","NULL",buildings!BU307)</f>
        <v>NULL</v>
      </c>
      <c r="BV307" t="str">
        <f>IF(buildings!BV307="","NULL",buildings!BV307)</f>
        <v>NULL</v>
      </c>
      <c r="BW307" t="str">
        <f>IF(buildings!BW307="","NULL",buildings!BW307)</f>
        <v>R32EU15</v>
      </c>
      <c r="BX307" t="str">
        <f>IF(buildings!BX307="","NULL",buildings!BX307)</f>
        <v>R5.2OECD</v>
      </c>
      <c r="BY307" t="str">
        <f>IF(buildings!BY307="","NULL",buildings!BY307)</f>
        <v>R_MFH_unspecified</v>
      </c>
      <c r="BZ307" t="str">
        <f>IF(buildings!BZ307="","NULL",buildings!BZ307)</f>
        <v>RC_unspecified</v>
      </c>
      <c r="CA307" t="str">
        <f>IF(buildings!CA307="","NULL",buildings!CA307)</f>
        <v>Standard</v>
      </c>
      <c r="CB307" t="str">
        <f>IF(buildings!CB307="","NULL",buildings!CB307)</f>
        <v>real-world single case study</v>
      </c>
      <c r="CC307" t="str">
        <f>IF(buildings!CC307="","NULL",buildings!CC307)</f>
        <v>RM</v>
      </c>
      <c r="CD307" t="str">
        <f>IF(buildings!CD307="","NULL",buildings!CD307)</f>
        <v>C</v>
      </c>
      <c r="CE307" t="str">
        <f>IF(buildings!CE307="","NULL",buildings!CE307)</f>
        <v>OECD_EU15</v>
      </c>
    </row>
    <row r="308" spans="1:83">
      <c r="A308">
        <f>IF(buildings!A308="","NA",buildings!A308)</f>
        <v>306</v>
      </c>
      <c r="B308" t="str">
        <f>IF(buildings!B308="","NA",buildings!B308)</f>
        <v>Austria</v>
      </c>
      <c r="C308" t="str">
        <f>IF(buildings!C308="","NA",buildings!C308)</f>
        <v>Vienna</v>
      </c>
      <c r="D308" t="str">
        <f>IF(buildings!D308="","NA",buildings!D308)</f>
        <v>NA</v>
      </c>
      <c r="E308">
        <f>IF(buildings!E308="","NA",buildings!E308)</f>
        <v>2003</v>
      </c>
      <c r="F308">
        <f>IF(buildings!F308="","NA",buildings!F308)</f>
        <v>41.8</v>
      </c>
      <c r="G308">
        <f>IF(buildings!G308="","NA",buildings!G308)</f>
        <v>1.056</v>
      </c>
      <c r="H308">
        <f>IF(buildings!H308="","NA",buildings!H308)</f>
        <v>0.96799999999999997</v>
      </c>
      <c r="I308" t="str">
        <f>IF(buildings!I308="","NA",buildings!I308)</f>
        <v>NA</v>
      </c>
      <c r="J308">
        <f>IF(buildings!J308="","NA",buildings!J308)</f>
        <v>2.7280000000000002</v>
      </c>
      <c r="K308" t="str">
        <f>IF(buildings!K308="","NA",buildings!K308)</f>
        <v>NA</v>
      </c>
      <c r="L308" t="str">
        <f>IF(buildings!L308="","NA",buildings!L308)</f>
        <v>NA</v>
      </c>
      <c r="M308">
        <f>IF(buildings!M308="","NA",buildings!M308)</f>
        <v>1408</v>
      </c>
      <c r="N308" t="str">
        <f>IF(buildings!N308="","NA",buildings!N308)</f>
        <v>NA</v>
      </c>
      <c r="O308" t="str">
        <f>IF(buildings!O308="","NA",buildings!O308)</f>
        <v>NA</v>
      </c>
      <c r="P308" t="str">
        <f>IF(buildings!P308="","NA",buildings!P308)</f>
        <v>NA</v>
      </c>
      <c r="Q308" t="str">
        <f>IF(buildings!Q308="","NA",buildings!Q308)</f>
        <v>NA</v>
      </c>
      <c r="R308" t="str">
        <f>IF(buildings!R308="","NA",buildings!R308)</f>
        <v>NA</v>
      </c>
      <c r="S308" t="str">
        <f>IF(buildings!S308="","NA",buildings!S308)</f>
        <v>NA</v>
      </c>
      <c r="T308" t="str">
        <f>IF(buildings!T308="","NA",buildings!T308)</f>
        <v>NA</v>
      </c>
      <c r="U308" t="str">
        <f>IF(buildings!U308="","NA",buildings!U308)</f>
        <v>NA</v>
      </c>
      <c r="V308" t="str">
        <f>IF(buildings!V308="","NA",buildings!V308)</f>
        <v>NA</v>
      </c>
      <c r="W308" t="str">
        <f>IF(buildings!W308="","NA",buildings!W308)</f>
        <v>NA</v>
      </c>
      <c r="X308" t="str">
        <f>IF(buildings!X308="","NA",buildings!X308)</f>
        <v>NA</v>
      </c>
      <c r="Y308" t="str">
        <f>IF(buildings!Y308="","NA",buildings!Y308)</f>
        <v>NA</v>
      </c>
      <c r="Z308" t="str">
        <f>IF(buildings!Z308="","NA",buildings!Z308)</f>
        <v>NA</v>
      </c>
      <c r="AA308" t="str">
        <f>IF(buildings!AA308="","NA",buildings!AA308)</f>
        <v>NA</v>
      </c>
      <c r="AB308" t="str">
        <f>IF(buildings!AB308="","NA",buildings!AB308)</f>
        <v>NA</v>
      </c>
      <c r="AC308">
        <f>IF(buildings!AC308="","NA",buildings!AC308)</f>
        <v>21.56</v>
      </c>
      <c r="AD308" t="str">
        <f>IF(buildings!AD308="","NA",buildings!AD308)</f>
        <v>NA</v>
      </c>
      <c r="AE308">
        <f>IF(buildings!AE308="","NA",buildings!AE308)</f>
        <v>0.79200000000000004</v>
      </c>
      <c r="AF308" t="str">
        <f>IF(buildings!AF308="","NA",buildings!AF308)</f>
        <v>NA</v>
      </c>
      <c r="AG308" t="str">
        <f>IF(buildings!AG308="","NA",buildings!AG308)</f>
        <v>NA</v>
      </c>
      <c r="AH308" t="str">
        <f>IF(buildings!AH308="","NA",buildings!AH308)</f>
        <v>NA</v>
      </c>
      <c r="AI308" t="str">
        <f>IF(buildings!AI308="","NA",buildings!AI308)</f>
        <v>NA</v>
      </c>
      <c r="AJ308" t="str">
        <f>IF(buildings!AJ308="","NA",buildings!AJ308)</f>
        <v>NA</v>
      </c>
      <c r="AK308">
        <f>IF(buildings!AK308="","NA",buildings!AK308)</f>
        <v>2.3759999999999999</v>
      </c>
      <c r="AL308" t="str">
        <f>IF(buildings!AL308="","NA",buildings!AL308)</f>
        <v>NA</v>
      </c>
      <c r="AM308" t="str">
        <f>IF(buildings!AM308="","NA",buildings!AM308)</f>
        <v>NA</v>
      </c>
      <c r="AN308" t="str">
        <f>IF(buildings!AN308="","NA",buildings!AN308)</f>
        <v>non-residential</v>
      </c>
      <c r="AO308" t="str">
        <f>IF(buildings!AO308="","NA",buildings!AO308)</f>
        <v>hospital</v>
      </c>
      <c r="AP308" t="str">
        <f>IF(buildings!AP308="","NA",buildings!AP308)</f>
        <v>case study</v>
      </c>
      <c r="AQ308" t="str">
        <f>IF(buildings!AQ308="","NA",buildings!AQ308)</f>
        <v>urban</v>
      </c>
      <c r="AR308" t="str">
        <f>IF(buildings!AR308="","NA",buildings!AR308)</f>
        <v xml:space="preserve">gross </v>
      </c>
      <c r="AS308" t="str">
        <f>IF(buildings!AS308="","NA",buildings!AS308)</f>
        <v>Klemann, Fritz; Lederer, Jakob; Aschenbrenner, Philipp; Rechberger, Helmut; Fellner, Johann</v>
      </c>
      <c r="AT308">
        <f>IF(buildings!AT308="","NA",buildings!AT308)</f>
        <v>2014</v>
      </c>
      <c r="AU308" t="str">
        <f>IF(buildings!AU308="","NA",buildings!AU308)</f>
        <v>A method for determining buildings’ material composition prior to demolition</v>
      </c>
      <c r="AV308" t="str">
        <f>IF(buildings!AV308="","NA",buildings!AV308)</f>
        <v xml:space="preserve">Building research and information </v>
      </c>
      <c r="AW308" t="str">
        <f>IF(buildings!AW308="","NA",buildings!AW308)</f>
        <v>Copyright Elsevier</v>
      </c>
      <c r="AX308" t="str">
        <f>IF(buildings!AX308="","NA",buildings!AX308)</f>
        <v>10.1080/09613218.2014.979029</v>
      </c>
      <c r="AY308" t="str">
        <f>IF(buildings!AY308="","NA",buildings!AY308)</f>
        <v>https://doi.org/10.1080/09613218.2014.979029</v>
      </c>
      <c r="AZ308" t="str">
        <f>IF(buildings!AZ308="","NULL",buildings!AZ308)</f>
        <v>NULL</v>
      </c>
      <c r="BA308" t="str">
        <f>IF(buildings!BA308="","NULL",buildings!BA308)</f>
        <v>multiplied gross volume by material intensity per volume and divided by floor area</v>
      </c>
      <c r="BB308" t="str">
        <f>IF(buildings!BB308="","NULL",buildings!BB308)</f>
        <v>reinforced concrete building. Minerals defined as "concrete".</v>
      </c>
      <c r="BC308" t="str">
        <f>IF(buildings!BC308="","NULL",buildings!BC308)</f>
        <v>NULL</v>
      </c>
      <c r="BD308" t="str">
        <f>IF(buildings!BD308="","NULL",buildings!BD308)</f>
        <v>NULL</v>
      </c>
      <c r="BE308" t="str">
        <f>IF(buildings!BE308="","NULL",buildings!BE308)</f>
        <v>Nistad (Heeren)</v>
      </c>
      <c r="BF308" t="str">
        <f>IF(buildings!BF308="","NULL",buildings!BF308)</f>
        <v>Europe</v>
      </c>
      <c r="BG308" t="str">
        <f>IF(buildings!BG308="","NULL",buildings!BG308)</f>
        <v>NULL</v>
      </c>
      <c r="BH308" t="str">
        <f>IF(buildings!BH308="","NULL",buildings!BH308)</f>
        <v>NULL</v>
      </c>
      <c r="BI308" t="str">
        <f>IF(buildings!BI308="","NULL",buildings!BI308)</f>
        <v>NULL</v>
      </c>
      <c r="BJ308" t="str">
        <f>IF(buildings!BJ308="","NULL",buildings!BJ308)</f>
        <v>NULL</v>
      </c>
      <c r="BK308" t="str">
        <f>IF(buildings!BK308="","NULL",buildings!BK308)</f>
        <v>NULL</v>
      </c>
      <c r="BL308" t="str">
        <f>IF(buildings!BL308="","NULL",buildings!BL308)</f>
        <v>NULL</v>
      </c>
      <c r="BM308" t="str">
        <f>IF(buildings!BM308="","NULL",buildings!BM308)</f>
        <v>NULL</v>
      </c>
      <c r="BN308" t="str">
        <f>IF(buildings!BN308="","NULL",buildings!BN308)</f>
        <v>NULL</v>
      </c>
      <c r="BO308" t="str">
        <f>IF(buildings!BO308="","NULL",buildings!BO308)</f>
        <v>NULL</v>
      </c>
      <c r="BP308" t="str">
        <f>IF(buildings!BP308="","NULL",buildings!BP308)</f>
        <v>NULL</v>
      </c>
      <c r="BQ308" t="str">
        <f>IF(buildings!BQ308="","NULL",buildings!BQ308)</f>
        <v>NULL</v>
      </c>
      <c r="BR308" t="str">
        <f>IF(buildings!BR308="","NULL",buildings!BR308)</f>
        <v>NULL</v>
      </c>
      <c r="BS308" t="str">
        <f>IF(buildings!BS308="","NULL",buildings!BS308)</f>
        <v>NULL</v>
      </c>
      <c r="BT308" t="str">
        <f>IF(buildings!BT308="","NULL",buildings!BT308)</f>
        <v>NULL</v>
      </c>
      <c r="BU308" t="str">
        <f>IF(buildings!BU308="","NULL",buildings!BU308)</f>
        <v>NULL</v>
      </c>
      <c r="BV308" t="str">
        <f>IF(buildings!BV308="","NULL",buildings!BV308)</f>
        <v>NULL</v>
      </c>
      <c r="BW308" t="str">
        <f>IF(buildings!BW308="","NULL",buildings!BW308)</f>
        <v>R32EU15</v>
      </c>
      <c r="BX308" t="str">
        <f>IF(buildings!BX308="","NULL",buildings!BX308)</f>
        <v>R5.2OECD</v>
      </c>
      <c r="BY308" t="str">
        <f>IF(buildings!BY308="","NULL",buildings!BY308)</f>
        <v>NR_civic</v>
      </c>
      <c r="BZ308" t="str">
        <f>IF(buildings!BZ308="","NULL",buildings!BZ308)</f>
        <v>RC_unspecified</v>
      </c>
      <c r="CA308" t="str">
        <f>IF(buildings!CA308="","NULL",buildings!CA308)</f>
        <v>Standard</v>
      </c>
      <c r="CB308" t="str">
        <f>IF(buildings!CB308="","NULL",buildings!CB308)</f>
        <v>real-world single case study</v>
      </c>
      <c r="CC308" t="str">
        <f>IF(buildings!CC308="","NULL",buildings!CC308)</f>
        <v>NR</v>
      </c>
      <c r="CD308" t="str">
        <f>IF(buildings!CD308="","NULL",buildings!CD308)</f>
        <v>C</v>
      </c>
      <c r="CE308" t="str">
        <f>IF(buildings!CE308="","NULL",buildings!CE308)</f>
        <v>OECD_EU15</v>
      </c>
    </row>
    <row r="309" spans="1:83">
      <c r="A309">
        <f>IF(buildings!A309="","NA",buildings!A309)</f>
        <v>307</v>
      </c>
      <c r="B309" t="str">
        <f>IF(buildings!B309="","NA",buildings!B309)</f>
        <v>Austria</v>
      </c>
      <c r="C309" t="str">
        <f>IF(buildings!C309="","NA",buildings!C309)</f>
        <v>Vienna</v>
      </c>
      <c r="D309" t="str">
        <f>IF(buildings!D309="","NA",buildings!D309)</f>
        <v>NA</v>
      </c>
      <c r="E309">
        <f>IF(buildings!E309="","NA",buildings!E309)</f>
        <v>1900</v>
      </c>
      <c r="F309">
        <f>IF(buildings!F309="","NA",buildings!F309)</f>
        <v>31.23076923</v>
      </c>
      <c r="G309">
        <f>IF(buildings!G309="","NA",buildings!G309)</f>
        <v>1.0230769000000001E-2</v>
      </c>
      <c r="H309">
        <f>IF(buildings!H309="","NA",buildings!H309)</f>
        <v>0.16153846199999999</v>
      </c>
      <c r="I309" t="str">
        <f>IF(buildings!I309="","NA",buildings!I309)</f>
        <v>NA</v>
      </c>
      <c r="J309">
        <f>IF(buildings!J309="","NA",buildings!J309)</f>
        <v>19.38461538</v>
      </c>
      <c r="K309" t="str">
        <f>IF(buildings!K309="","NA",buildings!K309)</f>
        <v>NA</v>
      </c>
      <c r="L309" t="str">
        <f>IF(buildings!L309="","NA",buildings!L309)</f>
        <v>NA</v>
      </c>
      <c r="M309" t="str">
        <f>IF(buildings!M309="","NA",buildings!M309)</f>
        <v>NA</v>
      </c>
      <c r="N309" t="str">
        <f>IF(buildings!N309="","NA",buildings!N309)</f>
        <v>NA</v>
      </c>
      <c r="O309" t="str">
        <f>IF(buildings!O309="","NA",buildings!O309)</f>
        <v>NA</v>
      </c>
      <c r="P309">
        <f>IF(buildings!P309="","NA",buildings!P309)</f>
        <v>1400</v>
      </c>
      <c r="Q309" t="str">
        <f>IF(buildings!Q309="","NA",buildings!Q309)</f>
        <v>NA</v>
      </c>
      <c r="R309" t="str">
        <f>IF(buildings!R309="","NA",buildings!R309)</f>
        <v>NA</v>
      </c>
      <c r="S309" t="str">
        <f>IF(buildings!S309="","NA",buildings!S309)</f>
        <v>NA</v>
      </c>
      <c r="T309" t="str">
        <f>IF(buildings!T309="","NA",buildings!T309)</f>
        <v>NA</v>
      </c>
      <c r="U309" t="str">
        <f>IF(buildings!U309="","NA",buildings!U309)</f>
        <v>NA</v>
      </c>
      <c r="V309" t="str">
        <f>IF(buildings!V309="","NA",buildings!V309)</f>
        <v>NA</v>
      </c>
      <c r="W309" t="str">
        <f>IF(buildings!W309="","NA",buildings!W309)</f>
        <v>NA</v>
      </c>
      <c r="X309">
        <f>IF(buildings!X309="","NA",buildings!X309)</f>
        <v>0.75384615399999999</v>
      </c>
      <c r="Y309" t="str">
        <f>IF(buildings!Y309="","NA",buildings!Y309)</f>
        <v>NA</v>
      </c>
      <c r="Z309" t="str">
        <f>IF(buildings!Z309="","NA",buildings!Z309)</f>
        <v>NA</v>
      </c>
      <c r="AA309" t="str">
        <f>IF(buildings!AA309="","NA",buildings!AA309)</f>
        <v>NA</v>
      </c>
      <c r="AB309" t="str">
        <f>IF(buildings!AB309="","NA",buildings!AB309)</f>
        <v>NA</v>
      </c>
      <c r="AC309">
        <f>IF(buildings!AC309="","NA",buildings!AC309)</f>
        <v>0.75384615399999999</v>
      </c>
      <c r="AD309" t="str">
        <f>IF(buildings!AD309="","NA",buildings!AD309)</f>
        <v>NA</v>
      </c>
      <c r="AE309">
        <f>IF(buildings!AE309="","NA",buildings!AE309)</f>
        <v>5.0076923000000002E-2</v>
      </c>
      <c r="AF309" t="str">
        <f>IF(buildings!AF309="","NA",buildings!AF309)</f>
        <v>NA</v>
      </c>
      <c r="AG309" t="str">
        <f>IF(buildings!AG309="","NA",buildings!AG309)</f>
        <v>NA</v>
      </c>
      <c r="AH309" t="str">
        <f>IF(buildings!AH309="","NA",buildings!AH309)</f>
        <v>NA</v>
      </c>
      <c r="AI309" t="str">
        <f>IF(buildings!AI309="","NA",buildings!AI309)</f>
        <v>NA</v>
      </c>
      <c r="AJ309" t="str">
        <f>IF(buildings!AJ309="","NA",buildings!AJ309)</f>
        <v>NA</v>
      </c>
      <c r="AK309">
        <f>IF(buildings!AK309="","NA",buildings!AK309)</f>
        <v>2.3153846150000001</v>
      </c>
      <c r="AL309" t="str">
        <f>IF(buildings!AL309="","NA",buildings!AL309)</f>
        <v>NA</v>
      </c>
      <c r="AM309" t="str">
        <f>IF(buildings!AM309="","NA",buildings!AM309)</f>
        <v>NA</v>
      </c>
      <c r="AN309" t="str">
        <f>IF(buildings!AN309="","NA",buildings!AN309)</f>
        <v>non-residential</v>
      </c>
      <c r="AO309" t="str">
        <f>IF(buildings!AO309="","NA",buildings!AO309)</f>
        <v>industrial</v>
      </c>
      <c r="AP309" t="str">
        <f>IF(buildings!AP309="","NA",buildings!AP309)</f>
        <v>case study</v>
      </c>
      <c r="AQ309" t="str">
        <f>IF(buildings!AQ309="","NA",buildings!AQ309)</f>
        <v>urban</v>
      </c>
      <c r="AR309" t="str">
        <f>IF(buildings!AR309="","NA",buildings!AR309)</f>
        <v xml:space="preserve">gross </v>
      </c>
      <c r="AS309" t="str">
        <f>IF(buildings!AS309="","NA",buildings!AS309)</f>
        <v>Klemann, Fritz; Lederer, Jakob; Aschenbrenner, Philipp; Rechberger, Helmut; Fellner, Johann</v>
      </c>
      <c r="AT309">
        <f>IF(buildings!AT309="","NA",buildings!AT309)</f>
        <v>2014</v>
      </c>
      <c r="AU309" t="str">
        <f>IF(buildings!AU309="","NA",buildings!AU309)</f>
        <v>A method for determining buildings’ material composition prior to demolition</v>
      </c>
      <c r="AV309" t="str">
        <f>IF(buildings!AV309="","NA",buildings!AV309)</f>
        <v xml:space="preserve">Building research and information </v>
      </c>
      <c r="AW309" t="str">
        <f>IF(buildings!AW309="","NA",buildings!AW309)</f>
        <v>Copyright Elsevier</v>
      </c>
      <c r="AX309" t="str">
        <f>IF(buildings!AX309="","NA",buildings!AX309)</f>
        <v>10.1080/09613218.2014.979029</v>
      </c>
      <c r="AY309" t="str">
        <f>IF(buildings!AY309="","NA",buildings!AY309)</f>
        <v>https://doi.org/10.1080/09613218.2014.979029</v>
      </c>
      <c r="AZ309" t="str">
        <f>IF(buildings!AZ309="","NULL",buildings!AZ309)</f>
        <v>for use_type or construction_type: 'Industrial Production / Steel, Brickwork'</v>
      </c>
      <c r="BA309" t="str">
        <f>IF(buildings!BA309="","NULL",buildings!BA309)</f>
        <v>multiplied gross volume by material intensity per volume and divided by floor area</v>
      </c>
      <c r="BB309" t="str">
        <f>IF(buildings!BB309="","NULL",buildings!BB309)</f>
        <v>brick building. Minerals defined as brick. Cement asbestos as "cement".</v>
      </c>
      <c r="BC309" t="str">
        <f>IF(buildings!BC309="","NULL",buildings!BC309)</f>
        <v>NULL</v>
      </c>
      <c r="BD309" t="str">
        <f>IF(buildings!BD309="","NULL",buildings!BD309)</f>
        <v>NULL</v>
      </c>
      <c r="BE309" t="str">
        <f>IF(buildings!BE309="","NULL",buildings!BE309)</f>
        <v>Nistad (Heeren)</v>
      </c>
      <c r="BF309" t="str">
        <f>IF(buildings!BF309="","NULL",buildings!BF309)</f>
        <v>Europe</v>
      </c>
      <c r="BG309" t="str">
        <f>IF(buildings!BG309="","NULL",buildings!BG309)</f>
        <v>NULL</v>
      </c>
      <c r="BH309" t="str">
        <f>IF(buildings!BH309="","NULL",buildings!BH309)</f>
        <v>NULL</v>
      </c>
      <c r="BI309" t="str">
        <f>IF(buildings!BI309="","NULL",buildings!BI309)</f>
        <v>NULL</v>
      </c>
      <c r="BJ309" t="str">
        <f>IF(buildings!BJ309="","NULL",buildings!BJ309)</f>
        <v>NULL</v>
      </c>
      <c r="BK309" t="str">
        <f>IF(buildings!BK309="","NULL",buildings!BK309)</f>
        <v>NULL</v>
      </c>
      <c r="BL309" t="str">
        <f>IF(buildings!BL309="","NULL",buildings!BL309)</f>
        <v>NULL</v>
      </c>
      <c r="BM309" t="str">
        <f>IF(buildings!BM309="","NULL",buildings!BM309)</f>
        <v>NULL</v>
      </c>
      <c r="BN309" t="str">
        <f>IF(buildings!BN309="","NULL",buildings!BN309)</f>
        <v>NULL</v>
      </c>
      <c r="BO309" t="str">
        <f>IF(buildings!BO309="","NULL",buildings!BO309)</f>
        <v>NULL</v>
      </c>
      <c r="BP309" t="str">
        <f>IF(buildings!BP309="","NULL",buildings!BP309)</f>
        <v>NULL</v>
      </c>
      <c r="BQ309" t="str">
        <f>IF(buildings!BQ309="","NULL",buildings!BQ309)</f>
        <v>NULL</v>
      </c>
      <c r="BR309" t="str">
        <f>IF(buildings!BR309="","NULL",buildings!BR309)</f>
        <v>NULL</v>
      </c>
      <c r="BS309" t="str">
        <f>IF(buildings!BS309="","NULL",buildings!BS309)</f>
        <v>NULL</v>
      </c>
      <c r="BT309" t="str">
        <f>IF(buildings!BT309="","NULL",buildings!BT309)</f>
        <v>NULL</v>
      </c>
      <c r="BU309" t="str">
        <f>IF(buildings!BU309="","NULL",buildings!BU309)</f>
        <v>NULL</v>
      </c>
      <c r="BV309" t="str">
        <f>IF(buildings!BV309="","NULL",buildings!BV309)</f>
        <v>NULL</v>
      </c>
      <c r="BW309" t="str">
        <f>IF(buildings!BW309="","NULL",buildings!BW309)</f>
        <v>R32EU15</v>
      </c>
      <c r="BX309" t="str">
        <f>IF(buildings!BX309="","NULL",buildings!BX309)</f>
        <v>R5.2OECD</v>
      </c>
      <c r="BY309" t="str">
        <f>IF(buildings!BY309="","NULL",buildings!BY309)</f>
        <v>NR_factory</v>
      </c>
      <c r="BZ309" t="str">
        <f>IF(buildings!BZ309="","NULL",buildings!BZ309)</f>
        <v>M_brick</v>
      </c>
      <c r="CA309" t="str">
        <f>IF(buildings!CA309="","NULL",buildings!CA309)</f>
        <v>Standard</v>
      </c>
      <c r="CB309" t="str">
        <f>IF(buildings!CB309="","NULL",buildings!CB309)</f>
        <v>real-world single case study</v>
      </c>
      <c r="CC309" t="str">
        <f>IF(buildings!CC309="","NULL",buildings!CC309)</f>
        <v>NR</v>
      </c>
      <c r="CD309" t="str">
        <f>IF(buildings!CD309="","NULL",buildings!CD309)</f>
        <v>M</v>
      </c>
      <c r="CE309" t="str">
        <f>IF(buildings!CE309="","NULL",buildings!CE309)</f>
        <v>OECD_EU15</v>
      </c>
    </row>
    <row r="310" spans="1:83">
      <c r="A310">
        <f>IF(buildings!A310="","NA",buildings!A310)</f>
        <v>308</v>
      </c>
      <c r="B310" t="str">
        <f>IF(buildings!B310="","NA",buildings!B310)</f>
        <v>Austria</v>
      </c>
      <c r="C310" t="str">
        <f>IF(buildings!C310="","NA",buildings!C310)</f>
        <v>Vienna</v>
      </c>
      <c r="D310" t="str">
        <f>IF(buildings!D310="","NA",buildings!D310)</f>
        <v>NA</v>
      </c>
      <c r="E310">
        <f>IF(buildings!E310="","NA",buildings!E310)</f>
        <v>1859</v>
      </c>
      <c r="F310">
        <f>IF(buildings!F310="","NA",buildings!F310)</f>
        <v>3.2627272729999999</v>
      </c>
      <c r="G310">
        <f>IF(buildings!G310="","NA",buildings!G310)</f>
        <v>0.20854545499999999</v>
      </c>
      <c r="H310">
        <f>IF(buildings!H310="","NA",buildings!H310)</f>
        <v>0.53818181799999998</v>
      </c>
      <c r="I310" t="str">
        <f>IF(buildings!I310="","NA",buildings!I310)</f>
        <v>NA</v>
      </c>
      <c r="J310">
        <f>IF(buildings!J310="","NA",buildings!J310)</f>
        <v>67.272727270000004</v>
      </c>
      <c r="K310" t="str">
        <f>IF(buildings!K310="","NA",buildings!K310)</f>
        <v>NA</v>
      </c>
      <c r="L310" t="str">
        <f>IF(buildings!L310="","NA",buildings!L310)</f>
        <v>NA</v>
      </c>
      <c r="M310" t="str">
        <f>IF(buildings!M310="","NA",buildings!M310)</f>
        <v>NA</v>
      </c>
      <c r="N310" t="str">
        <f>IF(buildings!N310="","NA",buildings!N310)</f>
        <v>NA</v>
      </c>
      <c r="O310" t="str">
        <f>IF(buildings!O310="","NA",buildings!O310)</f>
        <v>NA</v>
      </c>
      <c r="P310">
        <f>IF(buildings!P310="","NA",buildings!P310)</f>
        <v>1513.636364</v>
      </c>
      <c r="Q310" t="str">
        <f>IF(buildings!Q310="","NA",buildings!Q310)</f>
        <v>NA</v>
      </c>
      <c r="R310" t="str">
        <f>IF(buildings!R310="","NA",buildings!R310)</f>
        <v>NA</v>
      </c>
      <c r="S310" t="str">
        <f>IF(buildings!S310="","NA",buildings!S310)</f>
        <v>NA</v>
      </c>
      <c r="T310" t="str">
        <f>IF(buildings!T310="","NA",buildings!T310)</f>
        <v>NA</v>
      </c>
      <c r="U310" t="str">
        <f>IF(buildings!U310="","NA",buildings!U310)</f>
        <v>NA</v>
      </c>
      <c r="V310" t="str">
        <f>IF(buildings!V310="","NA",buildings!V310)</f>
        <v>NA</v>
      </c>
      <c r="W310" t="str">
        <f>IF(buildings!W310="","NA",buildings!W310)</f>
        <v>NA</v>
      </c>
      <c r="X310" t="str">
        <f>IF(buildings!X310="","NA",buildings!X310)</f>
        <v>NA</v>
      </c>
      <c r="Y310" t="str">
        <f>IF(buildings!Y310="","NA",buildings!Y310)</f>
        <v>NA</v>
      </c>
      <c r="Z310" t="str">
        <f>IF(buildings!Z310="","NA",buildings!Z310)</f>
        <v>NA</v>
      </c>
      <c r="AA310" t="str">
        <f>IF(buildings!AA310="","NA",buildings!AA310)</f>
        <v>NA</v>
      </c>
      <c r="AB310" t="str">
        <f>IF(buildings!AB310="","NA",buildings!AB310)</f>
        <v>NA</v>
      </c>
      <c r="AC310">
        <f>IF(buildings!AC310="","NA",buildings!AC310)</f>
        <v>1.547272727</v>
      </c>
      <c r="AD310" t="str">
        <f>IF(buildings!AD310="","NA",buildings!AD310)</f>
        <v>NA</v>
      </c>
      <c r="AE310">
        <f>IF(buildings!AE310="","NA",buildings!AE310)</f>
        <v>0.67272727300000001</v>
      </c>
      <c r="AF310" t="str">
        <f>IF(buildings!AF310="","NA",buildings!AF310)</f>
        <v>NA</v>
      </c>
      <c r="AG310" t="str">
        <f>IF(buildings!AG310="","NA",buildings!AG310)</f>
        <v>NA</v>
      </c>
      <c r="AH310" t="str">
        <f>IF(buildings!AH310="","NA",buildings!AH310)</f>
        <v>NA</v>
      </c>
      <c r="AI310" t="str">
        <f>IF(buildings!AI310="","NA",buildings!AI310)</f>
        <v>NA</v>
      </c>
      <c r="AJ310" t="str">
        <f>IF(buildings!AJ310="","NA",buildings!AJ310)</f>
        <v>NA</v>
      </c>
      <c r="AK310">
        <f>IF(buildings!AK310="","NA",buildings!AK310)</f>
        <v>0.43727272700000003</v>
      </c>
      <c r="AL310" t="str">
        <f>IF(buildings!AL310="","NA",buildings!AL310)</f>
        <v>NA</v>
      </c>
      <c r="AM310" t="str">
        <f>IF(buildings!AM310="","NA",buildings!AM310)</f>
        <v>NA</v>
      </c>
      <c r="AN310" t="str">
        <f>IF(buildings!AN310="","NA",buildings!AN310)</f>
        <v>"commercial, residential"</v>
      </c>
      <c r="AO310" t="str">
        <f>IF(buildings!AO310="","NA",buildings!AO310)</f>
        <v>"commercial, MFH"</v>
      </c>
      <c r="AP310" t="str">
        <f>IF(buildings!AP310="","NA",buildings!AP310)</f>
        <v>case study</v>
      </c>
      <c r="AQ310" t="str">
        <f>IF(buildings!AQ310="","NA",buildings!AQ310)</f>
        <v>urban</v>
      </c>
      <c r="AR310" t="str">
        <f>IF(buildings!AR310="","NA",buildings!AR310)</f>
        <v xml:space="preserve">gross </v>
      </c>
      <c r="AS310" t="str">
        <f>IF(buildings!AS310="","NA",buildings!AS310)</f>
        <v>Klemann, Fritz; Lederer, Jakob; Aschenbrenner, Philipp; Rechberger, Helmut; Fellner, Johann</v>
      </c>
      <c r="AT310">
        <f>IF(buildings!AT310="","NA",buildings!AT310)</f>
        <v>2014</v>
      </c>
      <c r="AU310" t="str">
        <f>IF(buildings!AU310="","NA",buildings!AU310)</f>
        <v>A method for determining buildings’ material composition prior to demolition</v>
      </c>
      <c r="AV310" t="str">
        <f>IF(buildings!AV310="","NA",buildings!AV310)</f>
        <v xml:space="preserve">Building research and information </v>
      </c>
      <c r="AW310" t="str">
        <f>IF(buildings!AW310="","NA",buildings!AW310)</f>
        <v>Copyright Elsevier</v>
      </c>
      <c r="AX310" t="str">
        <f>IF(buildings!AX310="","NA",buildings!AX310)</f>
        <v>10.1080/09613218.2014.979029</v>
      </c>
      <c r="AY310" t="str">
        <f>IF(buildings!AY310="","NA",buildings!AY310)</f>
        <v>https://doi.org/10.1080/09613218.2014.979029</v>
      </c>
      <c r="AZ310" t="str">
        <f>IF(buildings!AZ310="","NULL",buildings!AZ310)</f>
        <v>for use_type or construction_type: 'Commercial residential / Brickwork'</v>
      </c>
      <c r="BA310" t="str">
        <f>IF(buildings!BA310="","NULL",buildings!BA310)</f>
        <v>multiplied gross volume by material intensity per volume and divided by floor area</v>
      </c>
      <c r="BB310" t="str">
        <f>IF(buildings!BB310="","NULL",buildings!BB310)</f>
        <v xml:space="preserve">brick building. Minerals defined as "brick". </v>
      </c>
      <c r="BC310" t="str">
        <f>IF(buildings!BC310="","NULL",buildings!BC310)</f>
        <v>NULL</v>
      </c>
      <c r="BD310" t="str">
        <f>IF(buildings!BD310="","NULL",buildings!BD310)</f>
        <v>NULL</v>
      </c>
      <c r="BE310" t="str">
        <f>IF(buildings!BE310="","NULL",buildings!BE310)</f>
        <v>Nistad (Heeren)</v>
      </c>
      <c r="BF310" t="str">
        <f>IF(buildings!BF310="","NULL",buildings!BF310)</f>
        <v>Europe</v>
      </c>
      <c r="BG310" t="str">
        <f>IF(buildings!BG310="","NULL",buildings!BG310)</f>
        <v>NULL</v>
      </c>
      <c r="BH310" t="str">
        <f>IF(buildings!BH310="","NULL",buildings!BH310)</f>
        <v>NULL</v>
      </c>
      <c r="BI310" t="str">
        <f>IF(buildings!BI310="","NULL",buildings!BI310)</f>
        <v>NULL</v>
      </c>
      <c r="BJ310" t="str">
        <f>IF(buildings!BJ310="","NULL",buildings!BJ310)</f>
        <v>NULL</v>
      </c>
      <c r="BK310" t="str">
        <f>IF(buildings!BK310="","NULL",buildings!BK310)</f>
        <v>NULL</v>
      </c>
      <c r="BL310" t="str">
        <f>IF(buildings!BL310="","NULL",buildings!BL310)</f>
        <v>NULL</v>
      </c>
      <c r="BM310" t="str">
        <f>IF(buildings!BM310="","NULL",buildings!BM310)</f>
        <v>NULL</v>
      </c>
      <c r="BN310" t="str">
        <f>IF(buildings!BN310="","NULL",buildings!BN310)</f>
        <v>NULL</v>
      </c>
      <c r="BO310" t="str">
        <f>IF(buildings!BO310="","NULL",buildings!BO310)</f>
        <v>NULL</v>
      </c>
      <c r="BP310" t="str">
        <f>IF(buildings!BP310="","NULL",buildings!BP310)</f>
        <v>NULL</v>
      </c>
      <c r="BQ310" t="str">
        <f>IF(buildings!BQ310="","NULL",buildings!BQ310)</f>
        <v>NULL</v>
      </c>
      <c r="BR310" t="str">
        <f>IF(buildings!BR310="","NULL",buildings!BR310)</f>
        <v>NULL</v>
      </c>
      <c r="BS310" t="str">
        <f>IF(buildings!BS310="","NULL",buildings!BS310)</f>
        <v>NULL</v>
      </c>
      <c r="BT310" t="str">
        <f>IF(buildings!BT310="","NULL",buildings!BT310)</f>
        <v>NULL</v>
      </c>
      <c r="BU310" t="str">
        <f>IF(buildings!BU310="","NULL",buildings!BU310)</f>
        <v>NULL</v>
      </c>
      <c r="BV310" t="str">
        <f>IF(buildings!BV310="","NULL",buildings!BV310)</f>
        <v>NULL</v>
      </c>
      <c r="BW310" t="str">
        <f>IF(buildings!BW310="","NULL",buildings!BW310)</f>
        <v>R32EU15</v>
      </c>
      <c r="BX310" t="str">
        <f>IF(buildings!BX310="","NULL",buildings!BX310)</f>
        <v>R5.2OECD</v>
      </c>
      <c r="BY310" t="str">
        <f>IF(buildings!BY310="","NULL",buildings!BY310)</f>
        <v>Unspecified</v>
      </c>
      <c r="BZ310" t="str">
        <f>IF(buildings!BZ310="","NULL",buildings!BZ310)</f>
        <v>M_brick</v>
      </c>
      <c r="CA310" t="str">
        <f>IF(buildings!CA310="","NULL",buildings!CA310)</f>
        <v>Standard</v>
      </c>
      <c r="CB310" t="str">
        <f>IF(buildings!CB310="","NULL",buildings!CB310)</f>
        <v>real-world single case study</v>
      </c>
      <c r="CC310" t="str">
        <f>IF(buildings!CC310="","NULL",buildings!CC310)</f>
        <v>UN</v>
      </c>
      <c r="CD310" t="str">
        <f>IF(buildings!CD310="","NULL",buildings!CD310)</f>
        <v>M</v>
      </c>
      <c r="CE310" t="str">
        <f>IF(buildings!CE310="","NULL",buildings!CE310)</f>
        <v>OECD_EU15</v>
      </c>
    </row>
    <row r="311" spans="1:83">
      <c r="A311">
        <f>IF(buildings!A311="","NA",buildings!A311)</f>
        <v>309</v>
      </c>
      <c r="B311" t="str">
        <f>IF(buildings!B311="","NA",buildings!B311)</f>
        <v>Hong Kong/China</v>
      </c>
      <c r="C311" t="str">
        <f>IF(buildings!C311="","NA",buildings!C311)</f>
        <v>Hong Kong</v>
      </c>
      <c r="D311">
        <f>IF(buildings!D311="","NA",buildings!D311)</f>
        <v>2001</v>
      </c>
      <c r="E311">
        <f>IF(buildings!E311="","NA",buildings!E311)</f>
        <v>2003</v>
      </c>
      <c r="F311">
        <f>IF(buildings!F311="","NA",buildings!F311)</f>
        <v>141.7634807</v>
      </c>
      <c r="G311" t="str">
        <f>IF(buildings!G311="","NA",buildings!G311)</f>
        <v>NA</v>
      </c>
      <c r="H311">
        <f>IF(buildings!H311="","NA",buildings!H311)</f>
        <v>1.5436241610000001</v>
      </c>
      <c r="I311" t="str">
        <f>IF(buildings!I311="","NA",buildings!I311)</f>
        <v>NA</v>
      </c>
      <c r="J311">
        <f>IF(buildings!J311="","NA",buildings!J311)</f>
        <v>2.2263364960000001</v>
      </c>
      <c r="K311" t="str">
        <f>IF(buildings!K311="","NA",buildings!K311)</f>
        <v>NA</v>
      </c>
      <c r="L311" t="str">
        <f>IF(buildings!L311="","NA",buildings!L311)</f>
        <v>NA</v>
      </c>
      <c r="M311">
        <f>IF(buildings!M311="","NA",buildings!M311)</f>
        <v>1413.420505</v>
      </c>
      <c r="N311">
        <f>IF(buildings!N311="","NA",buildings!N311)</f>
        <v>6.2485536000000001E-2</v>
      </c>
      <c r="O311">
        <f>IF(buildings!O311="","NA",buildings!O311)</f>
        <v>455.3135848</v>
      </c>
      <c r="P311" t="str">
        <f>IF(buildings!P311="","NA",buildings!P311)</f>
        <v>NA</v>
      </c>
      <c r="Q311" t="str">
        <f>IF(buildings!Q311="","NA",buildings!Q311)</f>
        <v>NA</v>
      </c>
      <c r="R311" t="str">
        <f>IF(buildings!R311="","NA",buildings!R311)</f>
        <v>NA</v>
      </c>
      <c r="S311" t="str">
        <f>IF(buildings!S311="","NA",buildings!S311)</f>
        <v>NA</v>
      </c>
      <c r="T311" t="str">
        <f>IF(buildings!T311="","NA",buildings!T311)</f>
        <v>NA</v>
      </c>
      <c r="U311" t="str">
        <f>IF(buildings!U311="","NA",buildings!U311)</f>
        <v>NA</v>
      </c>
      <c r="V311" t="str">
        <f>IF(buildings!V311="","NA",buildings!V311)</f>
        <v>NA</v>
      </c>
      <c r="W311" t="str">
        <f>IF(buildings!W311="","NA",buildings!W311)</f>
        <v>NA</v>
      </c>
      <c r="X311" t="str">
        <f>IF(buildings!X311="","NA",buildings!X311)</f>
        <v>NA</v>
      </c>
      <c r="Y311" t="str">
        <f>IF(buildings!Y311="","NA",buildings!Y311)</f>
        <v>NA</v>
      </c>
      <c r="Z311" t="str">
        <f>IF(buildings!Z311="","NA",buildings!Z311)</f>
        <v>NA</v>
      </c>
      <c r="AA311" t="str">
        <f>IF(buildings!AA311="","NA",buildings!AA311)</f>
        <v>NA</v>
      </c>
      <c r="AB311">
        <f>IF(buildings!AB311="","NA",buildings!AB311)</f>
        <v>4.4087016889999999</v>
      </c>
      <c r="AC311" t="str">
        <f>IF(buildings!AC311="","NA",buildings!AC311)</f>
        <v>NA</v>
      </c>
      <c r="AD311" t="str">
        <f>IF(buildings!AD311="","NA",buildings!AD311)</f>
        <v>NA</v>
      </c>
      <c r="AE311" t="str">
        <f>IF(buildings!AE311="","NA",buildings!AE311)</f>
        <v>NA</v>
      </c>
      <c r="AF311" t="str">
        <f>IF(buildings!AF311="","NA",buildings!AF311)</f>
        <v>NA</v>
      </c>
      <c r="AG311" t="str">
        <f>IF(buildings!AG311="","NA",buildings!AG311)</f>
        <v>NA</v>
      </c>
      <c r="AH311" t="str">
        <f>IF(buildings!AH311="","NA",buildings!AH311)</f>
        <v>NA</v>
      </c>
      <c r="AI311" t="str">
        <f>IF(buildings!AI311="","NA",buildings!AI311)</f>
        <v>NA</v>
      </c>
      <c r="AJ311" t="str">
        <f>IF(buildings!AJ311="","NA",buildings!AJ311)</f>
        <v>NA</v>
      </c>
      <c r="AK311">
        <f>IF(buildings!AK311="","NA",buildings!AK311)</f>
        <v>0.81231196500000002</v>
      </c>
      <c r="AL311" t="str">
        <f>IF(buildings!AL311="","NA",buildings!AL311)</f>
        <v>One Peking, a commercial building</v>
      </c>
      <c r="AM311">
        <f>IF(buildings!AM311="","NA",buildings!AM311)</f>
        <v>30</v>
      </c>
      <c r="AN311" t="str">
        <f>IF(buildings!AN311="","NA",buildings!AN311)</f>
        <v xml:space="preserve">commercial </v>
      </c>
      <c r="AO311" t="str">
        <f>IF(buildings!AO311="","NA",buildings!AO311)</f>
        <v>"office, retail"</v>
      </c>
      <c r="AP311" t="str">
        <f>IF(buildings!AP311="","NA",buildings!AP311)</f>
        <v>case study</v>
      </c>
      <c r="AQ311" t="str">
        <f>IF(buildings!AQ311="","NA",buildings!AQ311)</f>
        <v xml:space="preserve">urban </v>
      </c>
      <c r="AR311" t="str">
        <f>IF(buildings!AR311="","NA",buildings!AR311)</f>
        <v xml:space="preserve">gross </v>
      </c>
      <c r="AS311" t="str">
        <f>IF(buildings!AS311="","NA",buildings!AS311)</f>
        <v>Yan, Hui; Shen Qiping; Fan, Linda C.H.; Wang, Yaowu; Zhang, Lei</v>
      </c>
      <c r="AT311">
        <f>IF(buildings!AT311="","NA",buildings!AT311)</f>
        <v>2010</v>
      </c>
      <c r="AU311" t="str">
        <f>IF(buildings!AU311="","NA",buildings!AU311)</f>
        <v>Greenhouse gas emissions in building construction: A case study of One Peking in Hong Kong</v>
      </c>
      <c r="AV311" t="str">
        <f>IF(buildings!AV311="","NA",buildings!AV311)</f>
        <v>Building and Environment</v>
      </c>
      <c r="AW311" t="str">
        <f>IF(buildings!AW311="","NA",buildings!AW311)</f>
        <v>Copyright Elsevier</v>
      </c>
      <c r="AX311" t="str">
        <f>IF(buildings!AX311="","NA",buildings!AX311)</f>
        <v>10.1016/j.buildenv.2009.09.014</v>
      </c>
      <c r="AY311" t="str">
        <f>IF(buildings!AY311="","NA",buildings!AY311)</f>
        <v>https://doi.org/10.1016/j.buildenv.2009.09.014</v>
      </c>
      <c r="AZ311" t="str">
        <f>IF(buildings!AZ311="","NULL",buildings!AZ311)</f>
        <v>for use_type or construction_type: 'Office + Retail'</v>
      </c>
      <c r="BA311" t="str">
        <f>IF(buildings!BA311="","NULL",buildings!BA311)</f>
        <v>divided material mass by floor area</v>
      </c>
      <c r="BB311" t="str">
        <f>IF(buildings!BB311="","NULL",buildings!BB311)</f>
        <v>NULL</v>
      </c>
      <c r="BC311" t="str">
        <f>IF(buildings!BC311="","NULL",buildings!BC311)</f>
        <v>NULL</v>
      </c>
      <c r="BD311" t="str">
        <f>IF(buildings!BD311="","NULL",buildings!BD311)</f>
        <v>NULL</v>
      </c>
      <c r="BE311" t="str">
        <f>IF(buildings!BE311="","NULL",buildings!BE311)</f>
        <v>Nistad (Heeren)</v>
      </c>
      <c r="BF311" t="str">
        <f>IF(buildings!BF311="","NULL",buildings!BF311)</f>
        <v>China</v>
      </c>
      <c r="BG311" t="str">
        <f>IF(buildings!BG311="","NULL",buildings!BG311)</f>
        <v>NULL</v>
      </c>
      <c r="BH311" t="str">
        <f>IF(buildings!BH311="","NULL",buildings!BH311)</f>
        <v>NULL</v>
      </c>
      <c r="BI311" t="str">
        <f>IF(buildings!BI311="","NULL",buildings!BI311)</f>
        <v>NULL</v>
      </c>
      <c r="BJ311" t="str">
        <f>IF(buildings!BJ311="","NULL",buildings!BJ311)</f>
        <v>NULL</v>
      </c>
      <c r="BK311" t="str">
        <f>IF(buildings!BK311="","NULL",buildings!BK311)</f>
        <v>NULL</v>
      </c>
      <c r="BL311" t="str">
        <f>IF(buildings!BL311="","NULL",buildings!BL311)</f>
        <v>NULL</v>
      </c>
      <c r="BM311" t="str">
        <f>IF(buildings!BM311="","NULL",buildings!BM311)</f>
        <v>NULL</v>
      </c>
      <c r="BN311" t="str">
        <f>IF(buildings!BN311="","NULL",buildings!BN311)</f>
        <v>NULL</v>
      </c>
      <c r="BO311" t="str">
        <f>IF(buildings!BO311="","NULL",buildings!BO311)</f>
        <v>NULL</v>
      </c>
      <c r="BP311" t="str">
        <f>IF(buildings!BP311="","NULL",buildings!BP311)</f>
        <v>NULL</v>
      </c>
      <c r="BQ311" t="str">
        <f>IF(buildings!BQ311="","NULL",buildings!BQ311)</f>
        <v>NULL</v>
      </c>
      <c r="BR311" t="str">
        <f>IF(buildings!BR311="","NULL",buildings!BR311)</f>
        <v>NULL</v>
      </c>
      <c r="BS311" t="str">
        <f>IF(buildings!BS311="","NULL",buildings!BS311)</f>
        <v>NULL</v>
      </c>
      <c r="BT311" t="str">
        <f>IF(buildings!BT311="","NULL",buildings!BT311)</f>
        <v>NULL</v>
      </c>
      <c r="BU311" t="str">
        <f>IF(buildings!BU311="","NULL",buildings!BU311)</f>
        <v>NULL</v>
      </c>
      <c r="BV311" t="str">
        <f>IF(buildings!BV311="","NULL",buildings!BV311)</f>
        <v>NULL</v>
      </c>
      <c r="BW311" t="str">
        <f>IF(buildings!BW311="","NULL",buildings!BW311)</f>
        <v>R32CHN</v>
      </c>
      <c r="BX311" t="str">
        <f>IF(buildings!BX311="","NULL",buildings!BX311)</f>
        <v>R5.2ASIA</v>
      </c>
      <c r="BY311" t="str">
        <f>IF(buildings!BY311="","NULL",buildings!BY311)</f>
        <v>NR_office_high</v>
      </c>
      <c r="BZ311" t="str">
        <f>IF(buildings!BZ311="","NULL",buildings!BZ311)</f>
        <v>RC_unspecified</v>
      </c>
      <c r="CA311" t="str">
        <f>IF(buildings!CA311="","NULL",buildings!CA311)</f>
        <v>Standard</v>
      </c>
      <c r="CB311" t="str">
        <f>IF(buildings!CB311="","NULL",buildings!CB311)</f>
        <v>real-world single case study</v>
      </c>
      <c r="CC311" t="str">
        <f>IF(buildings!CC311="","NULL",buildings!CC311)</f>
        <v>NR</v>
      </c>
      <c r="CD311" t="str">
        <f>IF(buildings!CD311="","NULL",buildings!CD311)</f>
        <v>C</v>
      </c>
      <c r="CE311" t="str">
        <f>IF(buildings!CE311="","NULL",buildings!CE311)</f>
        <v>ASIA_CHN</v>
      </c>
    </row>
    <row r="312" spans="1:83">
      <c r="A312">
        <f>IF(buildings!A312="","NA",buildings!A312)</f>
        <v>310</v>
      </c>
      <c r="B312" t="str">
        <f>IF(buildings!B312="","NA",buildings!B312)</f>
        <v>Greece</v>
      </c>
      <c r="C312" t="str">
        <f>IF(buildings!C312="","NA",buildings!C312)</f>
        <v xml:space="preserve">Athens </v>
      </c>
      <c r="D312" t="str">
        <f>IF(buildings!D312="","NA",buildings!D312)</f>
        <v>NA</v>
      </c>
      <c r="E312" t="str">
        <f>IF(buildings!E312="","NA",buildings!E312)</f>
        <v>NA</v>
      </c>
      <c r="F312">
        <f>IF(buildings!F312="","NA",buildings!F312)</f>
        <v>47.340560549999999</v>
      </c>
      <c r="G312" t="str">
        <f>IF(buildings!G312="","NA",buildings!G312)</f>
        <v>NA</v>
      </c>
      <c r="H312" t="str">
        <f>IF(buildings!H312="","NA",buildings!H312)</f>
        <v>NA</v>
      </c>
      <c r="I312" t="str">
        <f>IF(buildings!I312="","NA",buildings!I312)</f>
        <v>NA</v>
      </c>
      <c r="J312" t="str">
        <f>IF(buildings!J312="","NA",buildings!J312)</f>
        <v>NA</v>
      </c>
      <c r="K312" t="str">
        <f>IF(buildings!K312="","NA",buildings!K312)</f>
        <v>NA</v>
      </c>
      <c r="L312" t="str">
        <f>IF(buildings!L312="","NA",buildings!L312)</f>
        <v>NA</v>
      </c>
      <c r="M312">
        <f>IF(buildings!M312="","NA",buildings!M312)</f>
        <v>1181.336859</v>
      </c>
      <c r="N312">
        <f>IF(buildings!N312="","NA",buildings!N312)</f>
        <v>11.470650450000001</v>
      </c>
      <c r="O312" t="str">
        <f>IF(buildings!O312="","NA",buildings!O312)</f>
        <v>NA</v>
      </c>
      <c r="P312">
        <f>IF(buildings!P312="","NA",buildings!P312)</f>
        <v>76.430460069999995</v>
      </c>
      <c r="Q312">
        <f>IF(buildings!Q312="","NA",buildings!Q312)</f>
        <v>27.75092544</v>
      </c>
      <c r="R312" t="str">
        <f>IF(buildings!R312="","NA",buildings!R312)</f>
        <v>NA</v>
      </c>
      <c r="S312" t="str">
        <f>IF(buildings!S312="","NA",buildings!S312)</f>
        <v>NA</v>
      </c>
      <c r="T312" t="str">
        <f>IF(buildings!T312="","NA",buildings!T312)</f>
        <v>NA</v>
      </c>
      <c r="U312" t="str">
        <f>IF(buildings!U312="","NA",buildings!U312)</f>
        <v>NA</v>
      </c>
      <c r="V312" t="str">
        <f>IF(buildings!V312="","NA",buildings!V312)</f>
        <v>NA</v>
      </c>
      <c r="W312" t="str">
        <f>IF(buildings!W312="","NA",buildings!W312)</f>
        <v>NA</v>
      </c>
      <c r="X312" t="str">
        <f>IF(buildings!X312="","NA",buildings!X312)</f>
        <v>NA</v>
      </c>
      <c r="Y312" t="str">
        <f>IF(buildings!Y312="","NA",buildings!Y312)</f>
        <v>NA</v>
      </c>
      <c r="Z312" t="str">
        <f>IF(buildings!Z312="","NA",buildings!Z312)</f>
        <v>NA</v>
      </c>
      <c r="AA312">
        <f>IF(buildings!AA312="","NA",buildings!AA312)</f>
        <v>32.569011109999998</v>
      </c>
      <c r="AB312" t="str">
        <f>IF(buildings!AB312="","NA",buildings!AB312)</f>
        <v>NA</v>
      </c>
      <c r="AC312">
        <f>IF(buildings!AC312="","NA",buildings!AC312)</f>
        <v>1.2501322050000001</v>
      </c>
      <c r="AD312" t="str">
        <f>IF(buildings!AD312="","NA",buildings!AD312)</f>
        <v>NA</v>
      </c>
      <c r="AE312">
        <f>IF(buildings!AE312="","NA",buildings!AE312)</f>
        <v>1.3569539930000001</v>
      </c>
      <c r="AF312" t="str">
        <f>IF(buildings!AF312="","NA",buildings!AF312)</f>
        <v>NA</v>
      </c>
      <c r="AG312" t="str">
        <f>IF(buildings!AG312="","NA",buildings!AG312)</f>
        <v>NA</v>
      </c>
      <c r="AH312" t="str">
        <f>IF(buildings!AH312="","NA",buildings!AH312)</f>
        <v>NA</v>
      </c>
      <c r="AI312" t="str">
        <f>IF(buildings!AI312="","NA",buildings!AI312)</f>
        <v>NA</v>
      </c>
      <c r="AJ312" t="str">
        <f>IF(buildings!AJ312="","NA",buildings!AJ312)</f>
        <v>NA</v>
      </c>
      <c r="AK312">
        <f>IF(buildings!AK312="","NA",buildings!AK312)</f>
        <v>102.1544157</v>
      </c>
      <c r="AL312" t="str">
        <f>IF(buildings!AL312="","NA",buildings!AL312)</f>
        <v>Contemporary office building. Five-storey, office building with 2 basements and a flat roof</v>
      </c>
      <c r="AM312">
        <f>IF(buildings!AM312="","NA",buildings!AM312)</f>
        <v>5</v>
      </c>
      <c r="AN312" t="str">
        <f>IF(buildings!AN312="","NA",buildings!AN312)</f>
        <v>non-residential</v>
      </c>
      <c r="AO312" t="str">
        <f>IF(buildings!AO312="","NA",buildings!AO312)</f>
        <v>office</v>
      </c>
      <c r="AP312" t="str">
        <f>IF(buildings!AP312="","NA",buildings!AP312)</f>
        <v>case study</v>
      </c>
      <c r="AQ312" t="str">
        <f>IF(buildings!AQ312="","NA",buildings!AQ312)</f>
        <v>urban</v>
      </c>
      <c r="AR312" t="str">
        <f>IF(buildings!AR312="","NA",buildings!AR312)</f>
        <v xml:space="preserve">gross </v>
      </c>
      <c r="AS312" t="str">
        <f>IF(buildings!AS312="","NA",buildings!AS312)</f>
        <v>Dimoudi, A; Tompa, C</v>
      </c>
      <c r="AT312">
        <f>IF(buildings!AT312="","NA",buildings!AT312)</f>
        <v>2008</v>
      </c>
      <c r="AU312" t="str">
        <f>IF(buildings!AU312="","NA",buildings!AU312)</f>
        <v>Energy and environmental indicators related to construction of office buildings</v>
      </c>
      <c r="AV312" t="str">
        <f>IF(buildings!AV312="","NA",buildings!AV312)</f>
        <v>Resources, Conservation and Recycling</v>
      </c>
      <c r="AW312" t="str">
        <f>IF(buildings!AW312="","NA",buildings!AW312)</f>
        <v>Copyright Elsevier</v>
      </c>
      <c r="AX312" t="str">
        <f>IF(buildings!AX312="","NA",buildings!AX312)</f>
        <v>10.1016/j.resconrec.2008.09.008</v>
      </c>
      <c r="AY312" t="str">
        <f>IF(buildings!AY312="","NA",buildings!AY312)</f>
        <v>https://doi.org/10.1016/j.resconrec.2008.09.008</v>
      </c>
      <c r="AZ312" t="str">
        <f>IF(buildings!AZ312="","NULL",buildings!AZ312)</f>
        <v>for use_type or construction_type: 'The flooring material is ceramic tiles in the office spaces and marble in the corridors and staircases.'</v>
      </c>
      <c r="BA312" t="str">
        <f>IF(buildings!BA312="","NULL",buildings!BA312)</f>
        <v>divided material mass by floor area</v>
      </c>
      <c r="BB312" t="str">
        <f>IF(buildings!BB312="","NULL",buildings!BB312)</f>
        <v>NULL</v>
      </c>
      <c r="BC312" t="str">
        <f>IF(buildings!BC312="","NULL",buildings!BC312)</f>
        <v>NULL</v>
      </c>
      <c r="BD312" t="str">
        <f>IF(buildings!BD312="","NULL",buildings!BD312)</f>
        <v>NULL</v>
      </c>
      <c r="BE312" t="str">
        <f>IF(buildings!BE312="","NULL",buildings!BE312)</f>
        <v>Nistad (Heeren)</v>
      </c>
      <c r="BF312" t="str">
        <f>IF(buildings!BF312="","NULL",buildings!BF312)</f>
        <v>Europe</v>
      </c>
      <c r="BG312" t="str">
        <f>IF(buildings!BG312="","NULL",buildings!BG312)</f>
        <v>NULL</v>
      </c>
      <c r="BH312" t="str">
        <f>IF(buildings!BH312="","NULL",buildings!BH312)</f>
        <v>NULL</v>
      </c>
      <c r="BI312" t="str">
        <f>IF(buildings!BI312="","NULL",buildings!BI312)</f>
        <v>NULL</v>
      </c>
      <c r="BJ312" t="str">
        <f>IF(buildings!BJ312="","NULL",buildings!BJ312)</f>
        <v>NULL</v>
      </c>
      <c r="BK312" t="str">
        <f>IF(buildings!BK312="","NULL",buildings!BK312)</f>
        <v>NULL</v>
      </c>
      <c r="BL312" t="str">
        <f>IF(buildings!BL312="","NULL",buildings!BL312)</f>
        <v>NULL</v>
      </c>
      <c r="BM312" t="str">
        <f>IF(buildings!BM312="","NULL",buildings!BM312)</f>
        <v>NULL</v>
      </c>
      <c r="BN312" t="str">
        <f>IF(buildings!BN312="","NULL",buildings!BN312)</f>
        <v>NULL</v>
      </c>
      <c r="BO312" t="str">
        <f>IF(buildings!BO312="","NULL",buildings!BO312)</f>
        <v>NULL</v>
      </c>
      <c r="BP312" t="str">
        <f>IF(buildings!BP312="","NULL",buildings!BP312)</f>
        <v>NULL</v>
      </c>
      <c r="BQ312" t="str">
        <f>IF(buildings!BQ312="","NULL",buildings!BQ312)</f>
        <v>NULL</v>
      </c>
      <c r="BR312" t="str">
        <f>IF(buildings!BR312="","NULL",buildings!BR312)</f>
        <v>NULL</v>
      </c>
      <c r="BS312" t="str">
        <f>IF(buildings!BS312="","NULL",buildings!BS312)</f>
        <v>NULL</v>
      </c>
      <c r="BT312" t="str">
        <f>IF(buildings!BT312="","NULL",buildings!BT312)</f>
        <v>NULL</v>
      </c>
      <c r="BU312" t="str">
        <f>IF(buildings!BU312="","NULL",buildings!BU312)</f>
        <v>NULL</v>
      </c>
      <c r="BV312" t="str">
        <f>IF(buildings!BV312="","NULL",buildings!BV312)</f>
        <v>NULL</v>
      </c>
      <c r="BW312" t="str">
        <f>IF(buildings!BW312="","NULL",buildings!BW312)</f>
        <v>R32EU15</v>
      </c>
      <c r="BX312" t="str">
        <f>IF(buildings!BX312="","NULL",buildings!BX312)</f>
        <v>R5.2OECD</v>
      </c>
      <c r="BY312" t="str">
        <f>IF(buildings!BY312="","NULL",buildings!BY312)</f>
        <v>NR_office_low</v>
      </c>
      <c r="BZ312" t="str">
        <f>IF(buildings!BZ312="","NULL",buildings!BZ312)</f>
        <v>RC_unspecified</v>
      </c>
      <c r="CA312" t="str">
        <f>IF(buildings!CA312="","NULL",buildings!CA312)</f>
        <v>Standard</v>
      </c>
      <c r="CB312" t="str">
        <f>IF(buildings!CB312="","NULL",buildings!CB312)</f>
        <v>real-world single case study</v>
      </c>
      <c r="CC312" t="str">
        <f>IF(buildings!CC312="","NULL",buildings!CC312)</f>
        <v>NR</v>
      </c>
      <c r="CD312" t="str">
        <f>IF(buildings!CD312="","NULL",buildings!CD312)</f>
        <v>C</v>
      </c>
      <c r="CE312" t="str">
        <f>IF(buildings!CE312="","NULL",buildings!CE312)</f>
        <v>OECD_EU15</v>
      </c>
    </row>
    <row r="313" spans="1:83">
      <c r="A313">
        <f>IF(buildings!A313="","NA",buildings!A313)</f>
        <v>311</v>
      </c>
      <c r="B313" t="str">
        <f>IF(buildings!B313="","NA",buildings!B313)</f>
        <v>Greece</v>
      </c>
      <c r="C313" t="str">
        <f>IF(buildings!C313="","NA",buildings!C313)</f>
        <v xml:space="preserve">Athens </v>
      </c>
      <c r="D313" t="str">
        <f>IF(buildings!D313="","NA",buildings!D313)</f>
        <v>NA</v>
      </c>
      <c r="E313" t="str">
        <f>IF(buildings!E313="","NA",buildings!E313)</f>
        <v>NA</v>
      </c>
      <c r="F313">
        <f>IF(buildings!F313="","NA",buildings!F313)</f>
        <v>78.605000000000004</v>
      </c>
      <c r="G313" t="str">
        <f>IF(buildings!G313="","NA",buildings!G313)</f>
        <v>NA</v>
      </c>
      <c r="H313">
        <f>IF(buildings!H313="","NA",buildings!H313)</f>
        <v>1.8025</v>
      </c>
      <c r="I313" t="str">
        <f>IF(buildings!I313="","NA",buildings!I313)</f>
        <v>NA</v>
      </c>
      <c r="J313" t="str">
        <f>IF(buildings!J313="","NA",buildings!J313)</f>
        <v>NA</v>
      </c>
      <c r="K313" t="str">
        <f>IF(buildings!K313="","NA",buildings!K313)</f>
        <v>NA</v>
      </c>
      <c r="L313" t="str">
        <f>IF(buildings!L313="","NA",buildings!L313)</f>
        <v>NA</v>
      </c>
      <c r="M313">
        <f>IF(buildings!M313="","NA",buildings!M313)</f>
        <v>1701.4375</v>
      </c>
      <c r="N313">
        <f>IF(buildings!N313="","NA",buildings!N313)</f>
        <v>26.765000000000001</v>
      </c>
      <c r="O313" t="str">
        <f>IF(buildings!O313="","NA",buildings!O313)</f>
        <v>NA</v>
      </c>
      <c r="P313">
        <f>IF(buildings!P313="","NA",buildings!P313)</f>
        <v>85.575000000000003</v>
      </c>
      <c r="Q313">
        <f>IF(buildings!Q313="","NA",buildings!Q313)</f>
        <v>10.0375</v>
      </c>
      <c r="R313" t="str">
        <f>IF(buildings!R313="","NA",buildings!R313)</f>
        <v>NA</v>
      </c>
      <c r="S313" t="str">
        <f>IF(buildings!S313="","NA",buildings!S313)</f>
        <v>NA</v>
      </c>
      <c r="T313" t="str">
        <f>IF(buildings!T313="","NA",buildings!T313)</f>
        <v>NA</v>
      </c>
      <c r="U313" t="str">
        <f>IF(buildings!U313="","NA",buildings!U313)</f>
        <v>NA</v>
      </c>
      <c r="V313" t="str">
        <f>IF(buildings!V313="","NA",buildings!V313)</f>
        <v>NA</v>
      </c>
      <c r="W313" t="str">
        <f>IF(buildings!W313="","NA",buildings!W313)</f>
        <v>NA</v>
      </c>
      <c r="X313" t="str">
        <f>IF(buildings!X313="","NA",buildings!X313)</f>
        <v>NA</v>
      </c>
      <c r="Y313" t="str">
        <f>IF(buildings!Y313="","NA",buildings!Y313)</f>
        <v>NA</v>
      </c>
      <c r="Z313" t="str">
        <f>IF(buildings!Z313="","NA",buildings!Z313)</f>
        <v>NA</v>
      </c>
      <c r="AA313" t="str">
        <f>IF(buildings!AA313="","NA",buildings!AA313)</f>
        <v>NA</v>
      </c>
      <c r="AB313" t="str">
        <f>IF(buildings!AB313="","NA",buildings!AB313)</f>
        <v>NA</v>
      </c>
      <c r="AC313">
        <f>IF(buildings!AC313="","NA",buildings!AC313)</f>
        <v>1.5525</v>
      </c>
      <c r="AD313" t="str">
        <f>IF(buildings!AD313="","NA",buildings!AD313)</f>
        <v>NA</v>
      </c>
      <c r="AE313">
        <f>IF(buildings!AE313="","NA",buildings!AE313)</f>
        <v>6.2</v>
      </c>
      <c r="AF313" t="str">
        <f>IF(buildings!AF313="","NA",buildings!AF313)</f>
        <v>NA</v>
      </c>
      <c r="AG313" t="str">
        <f>IF(buildings!AG313="","NA",buildings!AG313)</f>
        <v>NA</v>
      </c>
      <c r="AH313" t="str">
        <f>IF(buildings!AH313="","NA",buildings!AH313)</f>
        <v>NA</v>
      </c>
      <c r="AI313">
        <f>IF(buildings!AI313="","NA",buildings!AI313)</f>
        <v>1.3674999999999999</v>
      </c>
      <c r="AJ313" t="str">
        <f>IF(buildings!AJ313="","NA",buildings!AJ313)</f>
        <v>NA</v>
      </c>
      <c r="AK313">
        <f>IF(buildings!AK313="","NA",buildings!AK313)</f>
        <v>95.084999999999994</v>
      </c>
      <c r="AL313" t="str">
        <f>IF(buildings!AL313="","NA",buildings!AL313)</f>
        <v>Contemporary office building. Three-storey, office building with a basement and a flat roof</v>
      </c>
      <c r="AM313">
        <f>IF(buildings!AM313="","NA",buildings!AM313)</f>
        <v>3</v>
      </c>
      <c r="AN313" t="str">
        <f>IF(buildings!AN313="","NA",buildings!AN313)</f>
        <v>non-residential</v>
      </c>
      <c r="AO313" t="str">
        <f>IF(buildings!AO313="","NA",buildings!AO313)</f>
        <v>office</v>
      </c>
      <c r="AP313" t="str">
        <f>IF(buildings!AP313="","NA",buildings!AP313)</f>
        <v>case study</v>
      </c>
      <c r="AQ313" t="str">
        <f>IF(buildings!AQ313="","NA",buildings!AQ313)</f>
        <v>urban</v>
      </c>
      <c r="AR313" t="str">
        <f>IF(buildings!AR313="","NA",buildings!AR313)</f>
        <v xml:space="preserve">gross </v>
      </c>
      <c r="AS313" t="str">
        <f>IF(buildings!AS313="","NA",buildings!AS313)</f>
        <v>Dimoudi, A; Tompa, C</v>
      </c>
      <c r="AT313">
        <f>IF(buildings!AT313="","NA",buildings!AT313)</f>
        <v>2008</v>
      </c>
      <c r="AU313" t="str">
        <f>IF(buildings!AU313="","NA",buildings!AU313)</f>
        <v>Energy and environmental indicators related to construction of office buildings</v>
      </c>
      <c r="AV313" t="str">
        <f>IF(buildings!AV313="","NA",buildings!AV313)</f>
        <v>Resources, Conservation and Recycling</v>
      </c>
      <c r="AW313" t="str">
        <f>IF(buildings!AW313="","NA",buildings!AW313)</f>
        <v>Copyright Elsevier</v>
      </c>
      <c r="AX313" t="str">
        <f>IF(buildings!AX313="","NA",buildings!AX313)</f>
        <v>10.1016/j.resconrec.2008.09.008</v>
      </c>
      <c r="AY313" t="str">
        <f>IF(buildings!AY313="","NA",buildings!AY313)</f>
        <v>https://doi.org/10.1016/j.resconrec.2008.09.008</v>
      </c>
      <c r="AZ313" t="str">
        <f>IF(buildings!AZ313="","NULL",buildings!AZ313)</f>
        <v>NULL</v>
      </c>
      <c r="BA313" t="str">
        <f>IF(buildings!BA313="","NULL",buildings!BA313)</f>
        <v>divided material mass by floor area</v>
      </c>
      <c r="BB313" t="str">
        <f>IF(buildings!BB313="","NULL",buildings!BB313)</f>
        <v>Vinyl tiles added to "PVC".</v>
      </c>
      <c r="BC313" t="str">
        <f>IF(buildings!BC313="","NULL",buildings!BC313)</f>
        <v>NULL</v>
      </c>
      <c r="BD313" t="str">
        <f>IF(buildings!BD313="","NULL",buildings!BD313)</f>
        <v>NULL</v>
      </c>
      <c r="BE313" t="str">
        <f>IF(buildings!BE313="","NULL",buildings!BE313)</f>
        <v>Nistad (Heeren)</v>
      </c>
      <c r="BF313" t="str">
        <f>IF(buildings!BF313="","NULL",buildings!BF313)</f>
        <v>Europe</v>
      </c>
      <c r="BG313" t="str">
        <f>IF(buildings!BG313="","NULL",buildings!BG313)</f>
        <v>NULL</v>
      </c>
      <c r="BH313" t="str">
        <f>IF(buildings!BH313="","NULL",buildings!BH313)</f>
        <v>NULL</v>
      </c>
      <c r="BI313" t="str">
        <f>IF(buildings!BI313="","NULL",buildings!BI313)</f>
        <v>NULL</v>
      </c>
      <c r="BJ313" t="str">
        <f>IF(buildings!BJ313="","NULL",buildings!BJ313)</f>
        <v>NULL</v>
      </c>
      <c r="BK313" t="str">
        <f>IF(buildings!BK313="","NULL",buildings!BK313)</f>
        <v>NULL</v>
      </c>
      <c r="BL313" t="str">
        <f>IF(buildings!BL313="","NULL",buildings!BL313)</f>
        <v>NULL</v>
      </c>
      <c r="BM313" t="str">
        <f>IF(buildings!BM313="","NULL",buildings!BM313)</f>
        <v>NULL</v>
      </c>
      <c r="BN313" t="str">
        <f>IF(buildings!BN313="","NULL",buildings!BN313)</f>
        <v>NULL</v>
      </c>
      <c r="BO313" t="str">
        <f>IF(buildings!BO313="","NULL",buildings!BO313)</f>
        <v>NULL</v>
      </c>
      <c r="BP313" t="str">
        <f>IF(buildings!BP313="","NULL",buildings!BP313)</f>
        <v>NULL</v>
      </c>
      <c r="BQ313" t="str">
        <f>IF(buildings!BQ313="","NULL",buildings!BQ313)</f>
        <v>NULL</v>
      </c>
      <c r="BR313" t="str">
        <f>IF(buildings!BR313="","NULL",buildings!BR313)</f>
        <v>NULL</v>
      </c>
      <c r="BS313" t="str">
        <f>IF(buildings!BS313="","NULL",buildings!BS313)</f>
        <v>NULL</v>
      </c>
      <c r="BT313" t="str">
        <f>IF(buildings!BT313="","NULL",buildings!BT313)</f>
        <v>NULL</v>
      </c>
      <c r="BU313" t="str">
        <f>IF(buildings!BU313="","NULL",buildings!BU313)</f>
        <v>NULL</v>
      </c>
      <c r="BV313" t="str">
        <f>IF(buildings!BV313="","NULL",buildings!BV313)</f>
        <v>NULL</v>
      </c>
      <c r="BW313" t="str">
        <f>IF(buildings!BW313="","NULL",buildings!BW313)</f>
        <v>R32EU15</v>
      </c>
      <c r="BX313" t="str">
        <f>IF(buildings!BX313="","NULL",buildings!BX313)</f>
        <v>R5.2OECD</v>
      </c>
      <c r="BY313" t="str">
        <f>IF(buildings!BY313="","NULL",buildings!BY313)</f>
        <v>NR_office_low</v>
      </c>
      <c r="BZ313" t="str">
        <f>IF(buildings!BZ313="","NULL",buildings!BZ313)</f>
        <v>RC_unspecified</v>
      </c>
      <c r="CA313" t="str">
        <f>IF(buildings!CA313="","NULL",buildings!CA313)</f>
        <v>Standard</v>
      </c>
      <c r="CB313" t="str">
        <f>IF(buildings!CB313="","NULL",buildings!CB313)</f>
        <v>real-world single case study</v>
      </c>
      <c r="CC313" t="str">
        <f>IF(buildings!CC313="","NULL",buildings!CC313)</f>
        <v>NR</v>
      </c>
      <c r="CD313" t="str">
        <f>IF(buildings!CD313="","NULL",buildings!CD313)</f>
        <v>C</v>
      </c>
      <c r="CE313" t="str">
        <f>IF(buildings!CE313="","NULL",buildings!CE313)</f>
        <v>OECD_EU15</v>
      </c>
    </row>
    <row r="314" spans="1:83">
      <c r="A314">
        <f>IF(buildings!A314="","NA",buildings!A314)</f>
        <v>312</v>
      </c>
      <c r="B314" t="str">
        <f>IF(buildings!B314="","NA",buildings!B314)</f>
        <v xml:space="preserve">Iceland </v>
      </c>
      <c r="C314" t="str">
        <f>IF(buildings!C314="","NA",buildings!C314)</f>
        <v>Reykjavik</v>
      </c>
      <c r="D314" t="str">
        <f>IF(buildings!D314="","NA",buildings!D314)</f>
        <v>NA</v>
      </c>
      <c r="E314">
        <f>IF(buildings!E314="","NA",buildings!E314)</f>
        <v>1996</v>
      </c>
      <c r="F314">
        <f>IF(buildings!F314="","NA",buildings!F314)</f>
        <v>38.439399999999999</v>
      </c>
      <c r="G314" t="str">
        <f>IF(buildings!G314="","NA",buildings!G314)</f>
        <v>NA</v>
      </c>
      <c r="H314" t="str">
        <f>IF(buildings!H314="","NA",buildings!H314)</f>
        <v>NA</v>
      </c>
      <c r="I314" t="str">
        <f>IF(buildings!I314="","NA",buildings!I314)</f>
        <v>NA</v>
      </c>
      <c r="J314">
        <f>IF(buildings!J314="","NA",buildings!J314)</f>
        <v>1.58826</v>
      </c>
      <c r="K314" t="str">
        <f>IF(buildings!K314="","NA",buildings!K314)</f>
        <v>NA</v>
      </c>
      <c r="L314" t="str">
        <f>IF(buildings!L314="","NA",buildings!L314)</f>
        <v>NA</v>
      </c>
      <c r="M314">
        <f>IF(buildings!M314="","NA",buildings!M314)</f>
        <v>1196.634</v>
      </c>
      <c r="N314" t="str">
        <f>IF(buildings!N314="","NA",buildings!N314)</f>
        <v>NA</v>
      </c>
      <c r="O314" t="str">
        <f>IF(buildings!O314="","NA",buildings!O314)</f>
        <v>NA</v>
      </c>
      <c r="P314" t="str">
        <f>IF(buildings!P314="","NA",buildings!P314)</f>
        <v>NA</v>
      </c>
      <c r="Q314">
        <f>IF(buildings!Q314="","NA",buildings!Q314)</f>
        <v>59.44</v>
      </c>
      <c r="R314" t="str">
        <f>IF(buildings!R314="","NA",buildings!R314)</f>
        <v>NA</v>
      </c>
      <c r="S314" t="str">
        <f>IF(buildings!S314="","NA",buildings!S314)</f>
        <v>NA</v>
      </c>
      <c r="T314" t="str">
        <f>IF(buildings!T314="","NA",buildings!T314)</f>
        <v>NA</v>
      </c>
      <c r="U314" t="str">
        <f>IF(buildings!U314="","NA",buildings!U314)</f>
        <v>NA</v>
      </c>
      <c r="V314" t="str">
        <f>IF(buildings!V314="","NA",buildings!V314)</f>
        <v>NA</v>
      </c>
      <c r="W314" t="str">
        <f>IF(buildings!W314="","NA",buildings!W314)</f>
        <v>NA</v>
      </c>
      <c r="X314" t="str">
        <f>IF(buildings!X314="","NA",buildings!X314)</f>
        <v>NA</v>
      </c>
      <c r="Y314" t="str">
        <f>IF(buildings!Y314="","NA",buildings!Y314)</f>
        <v>NA</v>
      </c>
      <c r="Z314" t="str">
        <f>IF(buildings!Z314="","NA",buildings!Z314)</f>
        <v>NA</v>
      </c>
      <c r="AA314" t="str">
        <f>IF(buildings!AA314="","NA",buildings!AA314)</f>
        <v>NA</v>
      </c>
      <c r="AB314" t="str">
        <f>IF(buildings!AB314="","NA",buildings!AB314)</f>
        <v>NA</v>
      </c>
      <c r="AC314" t="str">
        <f>IF(buildings!AC314="","NA",buildings!AC314)</f>
        <v>NA</v>
      </c>
      <c r="AD314" t="str">
        <f>IF(buildings!AD314="","NA",buildings!AD314)</f>
        <v>NA</v>
      </c>
      <c r="AE314" t="str">
        <f>IF(buildings!AE314="","NA",buildings!AE314)</f>
        <v>NA</v>
      </c>
      <c r="AF314" t="str">
        <f>IF(buildings!AF314="","NA",buildings!AF314)</f>
        <v>NA</v>
      </c>
      <c r="AG314" t="str">
        <f>IF(buildings!AG314="","NA",buildings!AG314)</f>
        <v>NA</v>
      </c>
      <c r="AH314" t="str">
        <f>IF(buildings!AH314="","NA",buildings!AH314)</f>
        <v>NA</v>
      </c>
      <c r="AI314" t="str">
        <f>IF(buildings!AI314="","NA",buildings!AI314)</f>
        <v>NA</v>
      </c>
      <c r="AJ314">
        <f>IF(buildings!AJ314="","NA",buildings!AJ314)</f>
        <v>6.6543200000000002</v>
      </c>
      <c r="AK314">
        <f>IF(buildings!AK314="","NA",buildings!AK314)</f>
        <v>0.56699999999999995</v>
      </c>
      <c r="AL314" t="str">
        <f>IF(buildings!AL314="","NA",buildings!AL314)</f>
        <v>Typical school building. The Vættaskóli-Engi school building is located in Reykjavik</v>
      </c>
      <c r="AM314">
        <f>IF(buildings!AM314="","NA",buildings!AM314)</f>
        <v>2</v>
      </c>
      <c r="AN314" t="str">
        <f>IF(buildings!AN314="","NA",buildings!AN314)</f>
        <v>non-residential</v>
      </c>
      <c r="AO314" t="str">
        <f>IF(buildings!AO314="","NA",buildings!AO314)</f>
        <v>education</v>
      </c>
      <c r="AP314" t="str">
        <f>IF(buildings!AP314="","NA",buildings!AP314)</f>
        <v>case study</v>
      </c>
      <c r="AQ314" t="str">
        <f>IF(buildings!AQ314="","NA",buildings!AQ314)</f>
        <v>urban</v>
      </c>
      <c r="AR314" t="str">
        <f>IF(buildings!AR314="","NA",buildings!AR314)</f>
        <v xml:space="preserve">gross </v>
      </c>
      <c r="AS314" t="str">
        <f>IF(buildings!AS314="","NA",buildings!AS314)</f>
        <v>Emami, Nargessadat; Marteinsson, Björn; Heinonen, Jukka</v>
      </c>
      <c r="AT314">
        <f>IF(buildings!AT314="","NA",buildings!AT314)</f>
        <v>2016</v>
      </c>
      <c r="AU314" t="str">
        <f>IF(buildings!AU314="","NA",buildings!AU314)</f>
        <v>Environmental Impact Assessment of a School Building in Iceland Using LCA-Including the Effect of Long Distance Transport of Materials</v>
      </c>
      <c r="AV314" t="str">
        <f>IF(buildings!AV314="","NA",buildings!AV314)</f>
        <v>buildings</v>
      </c>
      <c r="AW314" t="str">
        <f>IF(buildings!AW314="","NA",buildings!AW314)</f>
        <v>Copyright Elsevier</v>
      </c>
      <c r="AX314" t="str">
        <f>IF(buildings!AX314="","NA",buildings!AX314)</f>
        <v>10.3390/buildings6040046</v>
      </c>
      <c r="AY314" t="str">
        <f>IF(buildings!AY314="","NA",buildings!AY314)</f>
        <v>https://doi.org/10.3390/buildings6040046</v>
      </c>
      <c r="AZ314" t="str">
        <f>IF(buildings!AZ314="","NULL",buildings!AZ314)</f>
        <v>NULL</v>
      </c>
      <c r="BA314" t="str">
        <f>IF(buildings!BA314="","NULL",buildings!BA314)</f>
        <v>divided material mass by floor area</v>
      </c>
      <c r="BB314" t="str">
        <f>IF(buildings!BB314="","NULL",buildings!BB314)</f>
        <v>"Insulation_unspecified" is stone wool.</v>
      </c>
      <c r="BC314" t="str">
        <f>IF(buildings!BC314="","NULL",buildings!BC314)</f>
        <v>NULL</v>
      </c>
      <c r="BD314" t="str">
        <f>IF(buildings!BD314="","NULL",buildings!BD314)</f>
        <v>NULL</v>
      </c>
      <c r="BE314" t="str">
        <f>IF(buildings!BE314="","NULL",buildings!BE314)</f>
        <v>Nistad (Heeren)</v>
      </c>
      <c r="BF314" t="str">
        <f>IF(buildings!BF314="","NULL",buildings!BF314)</f>
        <v>Europe</v>
      </c>
      <c r="BG314" t="str">
        <f>IF(buildings!BG314="","NULL",buildings!BG314)</f>
        <v>NULL</v>
      </c>
      <c r="BH314" t="str">
        <f>IF(buildings!BH314="","NULL",buildings!BH314)</f>
        <v>NULL</v>
      </c>
      <c r="BI314" t="str">
        <f>IF(buildings!BI314="","NULL",buildings!BI314)</f>
        <v>NULL</v>
      </c>
      <c r="BJ314" t="str">
        <f>IF(buildings!BJ314="","NULL",buildings!BJ314)</f>
        <v>NULL</v>
      </c>
      <c r="BK314" t="str">
        <f>IF(buildings!BK314="","NULL",buildings!BK314)</f>
        <v>NULL</v>
      </c>
      <c r="BL314" t="str">
        <f>IF(buildings!BL314="","NULL",buildings!BL314)</f>
        <v>NULL</v>
      </c>
      <c r="BM314" t="str">
        <f>IF(buildings!BM314="","NULL",buildings!BM314)</f>
        <v>NULL</v>
      </c>
      <c r="BN314" t="str">
        <f>IF(buildings!BN314="","NULL",buildings!BN314)</f>
        <v>NULL</v>
      </c>
      <c r="BO314" t="str">
        <f>IF(buildings!BO314="","NULL",buildings!BO314)</f>
        <v>NULL</v>
      </c>
      <c r="BP314" t="str">
        <f>IF(buildings!BP314="","NULL",buildings!BP314)</f>
        <v>NULL</v>
      </c>
      <c r="BQ314" t="str">
        <f>IF(buildings!BQ314="","NULL",buildings!BQ314)</f>
        <v>NULL</v>
      </c>
      <c r="BR314" t="str">
        <f>IF(buildings!BR314="","NULL",buildings!BR314)</f>
        <v>NULL</v>
      </c>
      <c r="BS314" t="str">
        <f>IF(buildings!BS314="","NULL",buildings!BS314)</f>
        <v>NULL</v>
      </c>
      <c r="BT314" t="str">
        <f>IF(buildings!BT314="","NULL",buildings!BT314)</f>
        <v>NULL</v>
      </c>
      <c r="BU314" t="str">
        <f>IF(buildings!BU314="","NULL",buildings!BU314)</f>
        <v>NULL</v>
      </c>
      <c r="BV314" t="str">
        <f>IF(buildings!BV314="","NULL",buildings!BV314)</f>
        <v>NULL</v>
      </c>
      <c r="BW314" t="str">
        <f>IF(buildings!BW314="","NULL",buildings!BW314)</f>
        <v>R32EFTA</v>
      </c>
      <c r="BX314" t="str">
        <f>IF(buildings!BX314="","NULL",buildings!BX314)</f>
        <v>R5.2OECD</v>
      </c>
      <c r="BY314" t="str">
        <f>IF(buildings!BY314="","NULL",buildings!BY314)</f>
        <v>NR_civic</v>
      </c>
      <c r="BZ314" t="str">
        <f>IF(buildings!BZ314="","NULL",buildings!BZ314)</f>
        <v>RC_concretefloor</v>
      </c>
      <c r="CA314" t="str">
        <f>IF(buildings!CA314="","NULL",buildings!CA314)</f>
        <v>Efficient</v>
      </c>
      <c r="CB314" t="str">
        <f>IF(buildings!CB314="","NULL",buildings!CB314)</f>
        <v>real-world single case study</v>
      </c>
      <c r="CC314" t="str">
        <f>IF(buildings!CC314="","NULL",buildings!CC314)</f>
        <v>NR</v>
      </c>
      <c r="CD314" t="str">
        <f>IF(buildings!CD314="","NULL",buildings!CD314)</f>
        <v>C</v>
      </c>
      <c r="CE314" t="str">
        <f>IF(buildings!CE314="","NULL",buildings!CE314)</f>
        <v>OECD_EFTA</v>
      </c>
    </row>
    <row r="315" spans="1:83">
      <c r="A315">
        <f>IF(buildings!A315="","NA",buildings!A315)</f>
        <v>313</v>
      </c>
      <c r="B315" t="str">
        <f>IF(buildings!B315="","NA",buildings!B315)</f>
        <v>USA</v>
      </c>
      <c r="C315" t="str">
        <f>IF(buildings!C315="","NA",buildings!C315)</f>
        <v xml:space="preserve">Pittsburgh </v>
      </c>
      <c r="D315" t="str">
        <f>IF(buildings!D315="","NA",buildings!D315)</f>
        <v>NA</v>
      </c>
      <c r="E315">
        <f>IF(buildings!E315="","NA",buildings!E315)</f>
        <v>1971</v>
      </c>
      <c r="F315">
        <f>IF(buildings!F315="","NA",buildings!F315)</f>
        <v>117</v>
      </c>
      <c r="G315">
        <f>IF(buildings!G315="","NA",buildings!G315)</f>
        <v>4.5</v>
      </c>
      <c r="H315">
        <f>IF(buildings!H315="","NA",buildings!H315)</f>
        <v>0.49</v>
      </c>
      <c r="I315" t="str">
        <f>IF(buildings!I315="","NA",buildings!I315)</f>
        <v>NA</v>
      </c>
      <c r="J315" t="str">
        <f>IF(buildings!J315="","NA",buildings!J315)</f>
        <v>NA</v>
      </c>
      <c r="K315" t="str">
        <f>IF(buildings!K315="","NA",buildings!K315)</f>
        <v>NA</v>
      </c>
      <c r="L315" t="str">
        <f>IF(buildings!L315="","NA",buildings!L315)</f>
        <v>NA</v>
      </c>
      <c r="M315">
        <f>IF(buildings!M315="","NA",buildings!M315)</f>
        <v>117</v>
      </c>
      <c r="N315" t="str">
        <f>IF(buildings!N315="","NA",buildings!N315)</f>
        <v>NA</v>
      </c>
      <c r="O315" t="str">
        <f>IF(buildings!O315="","NA",buildings!O315)</f>
        <v>NA</v>
      </c>
      <c r="P315" t="str">
        <f>IF(buildings!P315="","NA",buildings!P315)</f>
        <v>NA</v>
      </c>
      <c r="Q315" t="str">
        <f>IF(buildings!Q315="","NA",buildings!Q315)</f>
        <v>NA</v>
      </c>
      <c r="R315" t="str">
        <f>IF(buildings!R315="","NA",buildings!R315)</f>
        <v>NA</v>
      </c>
      <c r="S315">
        <f>IF(buildings!S315="","NA",buildings!S315)</f>
        <v>5.2</v>
      </c>
      <c r="T315" t="str">
        <f>IF(buildings!T315="","NA",buildings!T315)</f>
        <v>NA</v>
      </c>
      <c r="U315" t="str">
        <f>IF(buildings!U315="","NA",buildings!U315)</f>
        <v>NA</v>
      </c>
      <c r="V315" t="str">
        <f>IF(buildings!V315="","NA",buildings!V315)</f>
        <v>NA</v>
      </c>
      <c r="W315" t="str">
        <f>IF(buildings!W315="","NA",buildings!W315)</f>
        <v>NA</v>
      </c>
      <c r="X315" t="str">
        <f>IF(buildings!X315="","NA",buildings!X315)</f>
        <v>NA</v>
      </c>
      <c r="Y315" t="str">
        <f>IF(buildings!Y315="","NA",buildings!Y315)</f>
        <v>NA</v>
      </c>
      <c r="Z315">
        <f>IF(buildings!Z315="","NA",buildings!Z315)</f>
        <v>86</v>
      </c>
      <c r="AA315">
        <f>IF(buildings!AA315="","NA",buildings!AA315)</f>
        <v>3.2</v>
      </c>
      <c r="AB315">
        <f>IF(buildings!AB315="","NA",buildings!AB315)</f>
        <v>5.5</v>
      </c>
      <c r="AC315">
        <f>IF(buildings!AC315="","NA",buildings!AC315)</f>
        <v>0.2</v>
      </c>
      <c r="AD315">
        <f>IF(buildings!AD315="","NA",buildings!AD315)</f>
        <v>0.19</v>
      </c>
      <c r="AE315" t="str">
        <f>IF(buildings!AE315="","NA",buildings!AE315)</f>
        <v>NA</v>
      </c>
      <c r="AF315" t="str">
        <f>IF(buildings!AF315="","NA",buildings!AF315)</f>
        <v>NA</v>
      </c>
      <c r="AG315" t="str">
        <f>IF(buildings!AG315="","NA",buildings!AG315)</f>
        <v>NA</v>
      </c>
      <c r="AH315" t="str">
        <f>IF(buildings!AH315="","NA",buildings!AH315)</f>
        <v>NA</v>
      </c>
      <c r="AI315" t="str">
        <f>IF(buildings!AI315="","NA",buildings!AI315)</f>
        <v>NA</v>
      </c>
      <c r="AJ315">
        <f>IF(buildings!AJ315="","NA",buildings!AJ315)</f>
        <v>0.45</v>
      </c>
      <c r="AK315">
        <f>IF(buildings!AK315="","NA",buildings!AK315)</f>
        <v>6.74</v>
      </c>
      <c r="AL315" t="str">
        <f>IF(buildings!AL315="","NA",buildings!AL315)</f>
        <v>An existing institutioNAl building—Benedum Hall at Upitt</v>
      </c>
      <c r="AM315">
        <f>IF(buildings!AM315="","NA",buildings!AM315)</f>
        <v>12</v>
      </c>
      <c r="AN315" t="str">
        <f>IF(buildings!AN315="","NA",buildings!AN315)</f>
        <v>non-residential</v>
      </c>
      <c r="AO315" t="str">
        <f>IF(buildings!AO315="","NA",buildings!AO315)</f>
        <v>education</v>
      </c>
      <c r="AP315" t="str">
        <f>IF(buildings!AP315="","NA",buildings!AP315)</f>
        <v>case study</v>
      </c>
      <c r="AQ315" t="str">
        <f>IF(buildings!AQ315="","NA",buildings!AQ315)</f>
        <v>urban</v>
      </c>
      <c r="AR315" t="str">
        <f>IF(buildings!AR315="","NA",buildings!AR315)</f>
        <v>NA</v>
      </c>
      <c r="AS315" t="str">
        <f>IF(buildings!AS315="","NA",buildings!AS315)</f>
        <v>Collinge, William O.; Landis, Amy E.; Alex, Jones K.; Schaefer, Laura A.; Bilec, Melissa M.</v>
      </c>
      <c r="AT315">
        <f>IF(buildings!AT315="","NA",buildings!AT315)</f>
        <v>2012</v>
      </c>
      <c r="AU315" t="str">
        <f>IF(buildings!AU315="","NA",buildings!AU315)</f>
        <v>Dynamic life cycle assessment: framework and application to an institutional building</v>
      </c>
      <c r="AV315" t="str">
        <f>IF(buildings!AV315="","NA",buildings!AV315)</f>
        <v xml:space="preserve">The International Journal of Life Cycle Assessment </v>
      </c>
      <c r="AW315" t="str">
        <f>IF(buildings!AW315="","NA",buildings!AW315)</f>
        <v>Copyright Elsevier</v>
      </c>
      <c r="AX315" t="str">
        <f>IF(buildings!AX315="","NA",buildings!AX315)</f>
        <v>10.1007/s11367-012-0528-2</v>
      </c>
      <c r="AY315" t="str">
        <f>IF(buildings!AY315="","NA",buildings!AY315)</f>
        <v>https://doi.org/10.1007/s11367-012-0528-2</v>
      </c>
      <c r="AZ315" t="str">
        <f>IF(buildings!AZ315="","NULL",buildings!AZ315)</f>
        <v>NULL</v>
      </c>
      <c r="BA315" t="str">
        <f>IF(buildings!BA315="","NULL",buildings!BA315)</f>
        <v>no conversion needed</v>
      </c>
      <c r="BB315" t="str">
        <f>IF(buildings!BB315="","NULL",buildings!BB315)</f>
        <v>"Siding unspecified" is exterior masonry. Resilient floor tiles is assigned to "ceramics". "Insulation_unspecified" is fiberglass and "other unspecified" is cast iron piping and glass fiber reinforced concrete."</v>
      </c>
      <c r="BC315" t="str">
        <f>IF(buildings!BC315="","NULL",buildings!BC315)</f>
        <v>NULL</v>
      </c>
      <c r="BD315" t="str">
        <f>IF(buildings!BD315="","NULL",buildings!BD315)</f>
        <v>NULL</v>
      </c>
      <c r="BE315" t="str">
        <f>IF(buildings!BE315="","NULL",buildings!BE315)</f>
        <v>Nistad (Heeren)</v>
      </c>
      <c r="BF315" t="str">
        <f>IF(buildings!BF315="","NULL",buildings!BF315)</f>
        <v>US</v>
      </c>
      <c r="BG315" t="str">
        <f>IF(buildings!BG315="","NULL",buildings!BG315)</f>
        <v>NULL</v>
      </c>
      <c r="BH315" t="str">
        <f>IF(buildings!BH315="","NULL",buildings!BH315)</f>
        <v>NULL</v>
      </c>
      <c r="BI315" t="str">
        <f>IF(buildings!BI315="","NULL",buildings!BI315)</f>
        <v>NULL</v>
      </c>
      <c r="BJ315" t="str">
        <f>IF(buildings!BJ315="","NULL",buildings!BJ315)</f>
        <v>NULL</v>
      </c>
      <c r="BK315" t="str">
        <f>IF(buildings!BK315="","NULL",buildings!BK315)</f>
        <v>NULL</v>
      </c>
      <c r="BL315" t="str">
        <f>IF(buildings!BL315="","NULL",buildings!BL315)</f>
        <v>NULL</v>
      </c>
      <c r="BM315" t="str">
        <f>IF(buildings!BM315="","NULL",buildings!BM315)</f>
        <v>NULL</v>
      </c>
      <c r="BN315" t="str">
        <f>IF(buildings!BN315="","NULL",buildings!BN315)</f>
        <v>NULL</v>
      </c>
      <c r="BO315" t="str">
        <f>IF(buildings!BO315="","NULL",buildings!BO315)</f>
        <v>NULL</v>
      </c>
      <c r="BP315" t="str">
        <f>IF(buildings!BP315="","NULL",buildings!BP315)</f>
        <v>NULL</v>
      </c>
      <c r="BQ315" t="str">
        <f>IF(buildings!BQ315="","NULL",buildings!BQ315)</f>
        <v>NULL</v>
      </c>
      <c r="BR315" t="str">
        <f>IF(buildings!BR315="","NULL",buildings!BR315)</f>
        <v>NULL</v>
      </c>
      <c r="BS315" t="str">
        <f>IF(buildings!BS315="","NULL",buildings!BS315)</f>
        <v>NULL</v>
      </c>
      <c r="BT315" t="str">
        <f>IF(buildings!BT315="","NULL",buildings!BT315)</f>
        <v>NULL</v>
      </c>
      <c r="BU315" t="str">
        <f>IF(buildings!BU315="","NULL",buildings!BU315)</f>
        <v>NULL</v>
      </c>
      <c r="BV315" t="str">
        <f>IF(buildings!BV315="","NULL",buildings!BV315)</f>
        <v>NULL</v>
      </c>
      <c r="BW315" t="str">
        <f>IF(buildings!BW315="","NULL",buildings!BW315)</f>
        <v>R32USA</v>
      </c>
      <c r="BX315" t="str">
        <f>IF(buildings!BX315="","NULL",buildings!BX315)</f>
        <v>R5.2OECD</v>
      </c>
      <c r="BY315" t="str">
        <f>IF(buildings!BY315="","NULL",buildings!BY315)</f>
        <v>NR_civic</v>
      </c>
      <c r="BZ315" t="str">
        <f>IF(buildings!BZ315="","NULL",buildings!BZ315)</f>
        <v>Unspecified</v>
      </c>
      <c r="CA315" t="str">
        <f>IF(buildings!CA315="","NULL",buildings!CA315)</f>
        <v>Standard</v>
      </c>
      <c r="CB315" t="str">
        <f>IF(buildings!CB315="","NULL",buildings!CB315)</f>
        <v>real-world single case study</v>
      </c>
      <c r="CC315" t="str">
        <f>IF(buildings!CC315="","NULL",buildings!CC315)</f>
        <v>NR</v>
      </c>
      <c r="CD315" t="str">
        <f>IF(buildings!CD315="","NULL",buildings!CD315)</f>
        <v>U</v>
      </c>
      <c r="CE315" t="str">
        <f>IF(buildings!CE315="","NULL",buildings!CE315)</f>
        <v>OECD_USA</v>
      </c>
    </row>
    <row r="316" spans="1:83">
      <c r="A316">
        <f>IF(buildings!A316="","NA",buildings!A316)</f>
        <v>314</v>
      </c>
      <c r="B316" t="str">
        <f>IF(buildings!B316="","NA",buildings!B316)</f>
        <v>China</v>
      </c>
      <c r="C316" t="str">
        <f>IF(buildings!C316="","NA",buildings!C316)</f>
        <v xml:space="preserve">Dalian </v>
      </c>
      <c r="D316" t="str">
        <f>IF(buildings!D316="","NA",buildings!D316)</f>
        <v>NA</v>
      </c>
      <c r="E316" t="str">
        <f>IF(buildings!E316="","NA",buildings!E316)</f>
        <v>NA</v>
      </c>
      <c r="F316">
        <f>IF(buildings!F316="","NA",buildings!F316)</f>
        <v>108.43</v>
      </c>
      <c r="G316" t="str">
        <f>IF(buildings!G316="","NA",buildings!G316)</f>
        <v>NA</v>
      </c>
      <c r="H316" t="str">
        <f>IF(buildings!H316="","NA",buildings!H316)</f>
        <v>NA</v>
      </c>
      <c r="I316" t="str">
        <f>IF(buildings!I316="","NA",buildings!I316)</f>
        <v>NA</v>
      </c>
      <c r="J316">
        <f>IF(buildings!J316="","NA",buildings!J316)</f>
        <v>7.5</v>
      </c>
      <c r="K316" t="str">
        <f>IF(buildings!K316="","NA",buildings!K316)</f>
        <v>NA</v>
      </c>
      <c r="L316" t="str">
        <f>IF(buildings!L316="","NA",buildings!L316)</f>
        <v>NA</v>
      </c>
      <c r="M316">
        <f>IF(buildings!M316="","NA",buildings!M316)</f>
        <v>2623.66</v>
      </c>
      <c r="N316">
        <f>IF(buildings!N316="","NA",buildings!N316)</f>
        <v>74.19</v>
      </c>
      <c r="O316" t="str">
        <f>IF(buildings!O316="","NA",buildings!O316)</f>
        <v>NA</v>
      </c>
      <c r="P316">
        <f>IF(buildings!P316="","NA",buildings!P316)</f>
        <v>70.83</v>
      </c>
      <c r="Q316" t="str">
        <f>IF(buildings!Q316="","NA",buildings!Q316)</f>
        <v>NA</v>
      </c>
      <c r="R316" t="str">
        <f>IF(buildings!R316="","NA",buildings!R316)</f>
        <v>NA</v>
      </c>
      <c r="S316" t="str">
        <f>IF(buildings!S316="","NA",buildings!S316)</f>
        <v>NA</v>
      </c>
      <c r="T316" t="str">
        <f>IF(buildings!T316="","NA",buildings!T316)</f>
        <v>NA</v>
      </c>
      <c r="U316" t="str">
        <f>IF(buildings!U316="","NA",buildings!U316)</f>
        <v>NA</v>
      </c>
      <c r="V316" t="str">
        <f>IF(buildings!V316="","NA",buildings!V316)</f>
        <v>NA</v>
      </c>
      <c r="W316" t="str">
        <f>IF(buildings!W316="","NA",buildings!W316)</f>
        <v>NA</v>
      </c>
      <c r="X316" t="str">
        <f>IF(buildings!X316="","NA",buildings!X316)</f>
        <v>NA</v>
      </c>
      <c r="Y316" t="str">
        <f>IF(buildings!Y316="","NA",buildings!Y316)</f>
        <v>NA</v>
      </c>
      <c r="Z316" t="str">
        <f>IF(buildings!Z316="","NA",buildings!Z316)</f>
        <v>NA</v>
      </c>
      <c r="AA316" t="str">
        <f>IF(buildings!AA316="","NA",buildings!AA316)</f>
        <v>NA</v>
      </c>
      <c r="AB316">
        <f>IF(buildings!AB316="","NA",buildings!AB316)</f>
        <v>6.86</v>
      </c>
      <c r="AC316">
        <f>IF(buildings!AC316="","NA",buildings!AC316)</f>
        <v>2.74</v>
      </c>
      <c r="AD316" t="str">
        <f>IF(buildings!AD316="","NA",buildings!AD316)</f>
        <v>NA</v>
      </c>
      <c r="AE316" t="str">
        <f>IF(buildings!AE316="","NA",buildings!AE316)</f>
        <v>NA</v>
      </c>
      <c r="AF316" t="str">
        <f>IF(buildings!AF316="","NA",buildings!AF316)</f>
        <v>NA</v>
      </c>
      <c r="AG316" t="str">
        <f>IF(buildings!AG316="","NA",buildings!AG316)</f>
        <v>NA</v>
      </c>
      <c r="AH316" t="str">
        <f>IF(buildings!AH316="","NA",buildings!AH316)</f>
        <v>NA</v>
      </c>
      <c r="AI316" t="str">
        <f>IF(buildings!AI316="","NA",buildings!AI316)</f>
        <v>NA</v>
      </c>
      <c r="AJ316" t="str">
        <f>IF(buildings!AJ316="","NA",buildings!AJ316)</f>
        <v>NA</v>
      </c>
      <c r="AK316" t="str">
        <f>IF(buildings!AK316="","NA",buildings!AK316)</f>
        <v>NA</v>
      </c>
      <c r="AL316" t="str">
        <f>IF(buildings!AL316="","NA",buildings!AL316)</f>
        <v>Typical university office building in ChiNA. The case study building is the Innovation Park of Dalian University of Technology</v>
      </c>
      <c r="AM316">
        <f>IF(buildings!AM316="","NA",buildings!AM316)</f>
        <v>13</v>
      </c>
      <c r="AN316" t="str">
        <f>IF(buildings!AN316="","NA",buildings!AN316)</f>
        <v>non-residential</v>
      </c>
      <c r="AO316" t="str">
        <f>IF(buildings!AO316="","NA",buildings!AO316)</f>
        <v>education</v>
      </c>
      <c r="AP316" t="str">
        <f>IF(buildings!AP316="","NA",buildings!AP316)</f>
        <v>case study</v>
      </c>
      <c r="AQ316" t="str">
        <f>IF(buildings!AQ316="","NA",buildings!AQ316)</f>
        <v xml:space="preserve">urban </v>
      </c>
      <c r="AR316" t="str">
        <f>IF(buildings!AR316="","NA",buildings!AR316)</f>
        <v>NA</v>
      </c>
      <c r="AS316" t="str">
        <f>IF(buildings!AS316="","NA",buildings!AS316)</f>
        <v>Wu, Huijun W.; Yuan, Zengwei W., Zhang, Ling; Bi, Jun</v>
      </c>
      <c r="AT316">
        <f>IF(buildings!AT316="","NA",buildings!AT316)</f>
        <v>2011</v>
      </c>
      <c r="AU316" t="str">
        <f>IF(buildings!AU316="","NA",buildings!AU316)</f>
        <v>Life cycle energy consumption and CO2 emission of an office building in China</v>
      </c>
      <c r="AV316" t="str">
        <f>IF(buildings!AV316="","NA",buildings!AV316)</f>
        <v xml:space="preserve">The International Journal of Life Cycle Assessment </v>
      </c>
      <c r="AW316" t="str">
        <f>IF(buildings!AW316="","NA",buildings!AW316)</f>
        <v>Copyright Elsevier</v>
      </c>
      <c r="AX316" t="str">
        <f>IF(buildings!AX316="","NA",buildings!AX316)</f>
        <v>10.1007/s11367-011-0342-2</v>
      </c>
      <c r="AY316" t="str">
        <f>IF(buildings!AY316="","NA",buildings!AY316)</f>
        <v>https://doi.org/10.1007/s11367-011-0342-2</v>
      </c>
      <c r="AZ316" t="str">
        <f>IF(buildings!AZ316="","NULL",buildings!AZ316)</f>
        <v>NULL</v>
      </c>
      <c r="BA316" t="str">
        <f>IF(buildings!BA316="","NULL",buildings!BA316)</f>
        <v>no conversion needed</v>
      </c>
      <c r="BB316" t="str">
        <f>IF(buildings!BB316="","NULL",buildings!BB316)</f>
        <v>NULL</v>
      </c>
      <c r="BC316" t="str">
        <f>IF(buildings!BC316="","NULL",buildings!BC316)</f>
        <v>NULL</v>
      </c>
      <c r="BD316" t="str">
        <f>IF(buildings!BD316="","NULL",buildings!BD316)</f>
        <v>NULL</v>
      </c>
      <c r="BE316" t="str">
        <f>IF(buildings!BE316="","NULL",buildings!BE316)</f>
        <v>Nistad (Heeren)</v>
      </c>
      <c r="BF316" t="str">
        <f>IF(buildings!BF316="","NULL",buildings!BF316)</f>
        <v>China</v>
      </c>
      <c r="BG316" t="str">
        <f>IF(buildings!BG316="","NULL",buildings!BG316)</f>
        <v>NULL</v>
      </c>
      <c r="BH316" t="str">
        <f>IF(buildings!BH316="","NULL",buildings!BH316)</f>
        <v>NULL</v>
      </c>
      <c r="BI316" t="str">
        <f>IF(buildings!BI316="","NULL",buildings!BI316)</f>
        <v>NULL</v>
      </c>
      <c r="BJ316" t="str">
        <f>IF(buildings!BJ316="","NULL",buildings!BJ316)</f>
        <v>NULL</v>
      </c>
      <c r="BK316" t="str">
        <f>IF(buildings!BK316="","NULL",buildings!BK316)</f>
        <v>NULL</v>
      </c>
      <c r="BL316" t="str">
        <f>IF(buildings!BL316="","NULL",buildings!BL316)</f>
        <v>NULL</v>
      </c>
      <c r="BM316" t="str">
        <f>IF(buildings!BM316="","NULL",buildings!BM316)</f>
        <v>NULL</v>
      </c>
      <c r="BN316" t="str">
        <f>IF(buildings!BN316="","NULL",buildings!BN316)</f>
        <v>NULL</v>
      </c>
      <c r="BO316" t="str">
        <f>IF(buildings!BO316="","NULL",buildings!BO316)</f>
        <v>NULL</v>
      </c>
      <c r="BP316" t="str">
        <f>IF(buildings!BP316="","NULL",buildings!BP316)</f>
        <v>NULL</v>
      </c>
      <c r="BQ316" t="str">
        <f>IF(buildings!BQ316="","NULL",buildings!BQ316)</f>
        <v>NULL</v>
      </c>
      <c r="BR316" t="str">
        <f>IF(buildings!BR316="","NULL",buildings!BR316)</f>
        <v>NULL</v>
      </c>
      <c r="BS316" t="str">
        <f>IF(buildings!BS316="","NULL",buildings!BS316)</f>
        <v>NULL</v>
      </c>
      <c r="BT316" t="str">
        <f>IF(buildings!BT316="","NULL",buildings!BT316)</f>
        <v>NULL</v>
      </c>
      <c r="BU316" t="str">
        <f>IF(buildings!BU316="","NULL",buildings!BU316)</f>
        <v>NULL</v>
      </c>
      <c r="BV316" t="str">
        <f>IF(buildings!BV316="","NULL",buildings!BV316)</f>
        <v>NULL</v>
      </c>
      <c r="BW316" t="str">
        <f>IF(buildings!BW316="","NULL",buildings!BW316)</f>
        <v>R32CHN</v>
      </c>
      <c r="BX316" t="str">
        <f>IF(buildings!BX316="","NULL",buildings!BX316)</f>
        <v>R5.2ASIA</v>
      </c>
      <c r="BY316" t="str">
        <f>IF(buildings!BY316="","NULL",buildings!BY316)</f>
        <v>NR_civic</v>
      </c>
      <c r="BZ316" t="str">
        <f>IF(buildings!BZ316="","NULL",buildings!BZ316)</f>
        <v>RC_unspecified</v>
      </c>
      <c r="CA316" t="str">
        <f>IF(buildings!CA316="","NULL",buildings!CA316)</f>
        <v>Standard</v>
      </c>
      <c r="CB316" t="str">
        <f>IF(buildings!CB316="","NULL",buildings!CB316)</f>
        <v>real-world single case study</v>
      </c>
      <c r="CC316" t="str">
        <f>IF(buildings!CC316="","NULL",buildings!CC316)</f>
        <v>NR</v>
      </c>
      <c r="CD316" t="str">
        <f>IF(buildings!CD316="","NULL",buildings!CD316)</f>
        <v>C</v>
      </c>
      <c r="CE316" t="str">
        <f>IF(buildings!CE316="","NULL",buildings!CE316)</f>
        <v>ASIA_CHN</v>
      </c>
    </row>
    <row r="317" spans="1:83">
      <c r="A317">
        <f>IF(buildings!A317="","NA",buildings!A317)</f>
        <v>315</v>
      </c>
      <c r="B317" t="str">
        <f>IF(buildings!B317="","NA",buildings!B317)</f>
        <v>Australia</v>
      </c>
      <c r="C317" t="str">
        <f>IF(buildings!C317="","NA",buildings!C317)</f>
        <v>Perth</v>
      </c>
      <c r="D317" t="str">
        <f>IF(buildings!D317="","NA",buildings!D317)</f>
        <v>NA</v>
      </c>
      <c r="E317" t="str">
        <f>IF(buildings!E317="","NA",buildings!E317)</f>
        <v>NA</v>
      </c>
      <c r="F317">
        <f>IF(buildings!F317="","NA",buildings!F317)</f>
        <v>136.85624910000001</v>
      </c>
      <c r="G317" t="str">
        <f>IF(buildings!G317="","NA",buildings!G317)</f>
        <v>NA</v>
      </c>
      <c r="H317" t="str">
        <f>IF(buildings!H317="","NA",buildings!H317)</f>
        <v>NA</v>
      </c>
      <c r="I317">
        <f>IF(buildings!I317="","NA",buildings!I317)</f>
        <v>238.56787489999999</v>
      </c>
      <c r="J317">
        <f>IF(buildings!J317="","NA",buildings!J317)</f>
        <v>1.031606673</v>
      </c>
      <c r="K317" t="str">
        <f>IF(buildings!K317="","NA",buildings!K317)</f>
        <v>NA</v>
      </c>
      <c r="L317" t="str">
        <f>IF(buildings!L317="","NA",buildings!L317)</f>
        <v>NA</v>
      </c>
      <c r="M317">
        <f>IF(buildings!M317="","NA",buildings!M317)</f>
        <v>1317.4689049999999</v>
      </c>
      <c r="N317">
        <f>IF(buildings!N317="","NA",buildings!N317)</f>
        <v>0.89054726399999995</v>
      </c>
      <c r="O317">
        <f>IF(buildings!O317="","NA",buildings!O317)</f>
        <v>2.6776119399999998</v>
      </c>
      <c r="P317">
        <f>IF(buildings!P317="","NA",buildings!P317)</f>
        <v>12.45074627</v>
      </c>
      <c r="Q317" t="str">
        <f>IF(buildings!Q317="","NA",buildings!Q317)</f>
        <v>NA</v>
      </c>
      <c r="R317" t="str">
        <f>IF(buildings!R317="","NA",buildings!R317)</f>
        <v>NA</v>
      </c>
      <c r="S317">
        <f>IF(buildings!S317="","NA",buildings!S317)</f>
        <v>0.45190713100000002</v>
      </c>
      <c r="T317" t="str">
        <f>IF(buildings!T317="","NA",buildings!T317)</f>
        <v>NA</v>
      </c>
      <c r="U317" t="str">
        <f>IF(buildings!U317="","NA",buildings!U317)</f>
        <v>NA</v>
      </c>
      <c r="V317" t="str">
        <f>IF(buildings!V317="","NA",buildings!V317)</f>
        <v>NA</v>
      </c>
      <c r="W317" t="str">
        <f>IF(buildings!W317="","NA",buildings!W317)</f>
        <v>NA</v>
      </c>
      <c r="X317" t="str">
        <f>IF(buildings!X317="","NA",buildings!X317)</f>
        <v>NA</v>
      </c>
      <c r="Y317" t="str">
        <f>IF(buildings!Y317="","NA",buildings!Y317)</f>
        <v>NA</v>
      </c>
      <c r="Z317" t="str">
        <f>IF(buildings!Z317="","NA",buildings!Z317)</f>
        <v>NA</v>
      </c>
      <c r="AA317" t="str">
        <f>IF(buildings!AA317="","NA",buildings!AA317)</f>
        <v>NA</v>
      </c>
      <c r="AB317">
        <f>IF(buildings!AB317="","NA",buildings!AB317)</f>
        <v>1.3103401910000001</v>
      </c>
      <c r="AC317" t="str">
        <f>IF(buildings!AC317="","NA",buildings!AC317)</f>
        <v>NA</v>
      </c>
      <c r="AD317" t="str">
        <f>IF(buildings!AD317="","NA",buildings!AD317)</f>
        <v>NA</v>
      </c>
      <c r="AE317">
        <f>IF(buildings!AE317="","NA",buildings!AE317)</f>
        <v>1.9022534000000001E-2</v>
      </c>
      <c r="AF317" t="str">
        <f>IF(buildings!AF317="","NA",buildings!AF317)</f>
        <v>NA</v>
      </c>
      <c r="AG317">
        <f>IF(buildings!AG317="","NA",buildings!AG317)</f>
        <v>1.0725782850000001</v>
      </c>
      <c r="AH317" t="str">
        <f>IF(buildings!AH317="","NA",buildings!AH317)</f>
        <v>NA</v>
      </c>
      <c r="AI317" t="str">
        <f>IF(buildings!AI317="","NA",buildings!AI317)</f>
        <v>NA</v>
      </c>
      <c r="AJ317">
        <f>IF(buildings!AJ317="","NA",buildings!AJ317)</f>
        <v>16.422056380000001</v>
      </c>
      <c r="AK317">
        <f>IF(buildings!AK317="","NA",buildings!AK317)</f>
        <v>16.97225637</v>
      </c>
      <c r="AL317" t="str">
        <f>IF(buildings!AL317="","NA",buildings!AL317)</f>
        <v>The new Building 216 “Engineering Pavilion Complex” at Curtin University in Western Australia comprises two building wings located around an exhibition plaza</v>
      </c>
      <c r="AM317" t="str">
        <f>IF(buildings!AM317="","NA",buildings!AM317)</f>
        <v>NA</v>
      </c>
      <c r="AN317" t="str">
        <f>IF(buildings!AN317="","NA",buildings!AN317)</f>
        <v>non-residential</v>
      </c>
      <c r="AO317" t="str">
        <f>IF(buildings!AO317="","NA",buildings!AO317)</f>
        <v>education</v>
      </c>
      <c r="AP317" t="str">
        <f>IF(buildings!AP317="","NA",buildings!AP317)</f>
        <v>case study</v>
      </c>
      <c r="AQ317" t="str">
        <f>IF(buildings!AQ317="","NA",buildings!AQ317)</f>
        <v>urban</v>
      </c>
      <c r="AR317" t="str">
        <f>IF(buildings!AR317="","NA",buildings!AR317)</f>
        <v xml:space="preserve">gross </v>
      </c>
      <c r="AS317" t="str">
        <f>IF(buildings!AS317="","NA",buildings!AS317)</f>
        <v>Biswas, Wahidul</v>
      </c>
      <c r="AT317">
        <f>IF(buildings!AT317="","NA",buildings!AT317)</f>
        <v>2014</v>
      </c>
      <c r="AU317" t="str">
        <f>IF(buildings!AU317="","NA",buildings!AU317)</f>
        <v>Carbon footprint and embodied energy consumption assessment of building construction works in Western Australia</v>
      </c>
      <c r="AV317" t="str">
        <f>IF(buildings!AV317="","NA",buildings!AV317)</f>
        <v>International Journal of Sustainable Built Environment</v>
      </c>
      <c r="AW317" t="str">
        <f>IF(buildings!AW317="","NA",buildings!AW317)</f>
        <v>Copyright Elsevier</v>
      </c>
      <c r="AX317" t="str">
        <f>IF(buildings!AX317="","NA",buildings!AX317)</f>
        <v>10.1016/j.ijsbe.2014.11.004</v>
      </c>
      <c r="AY317" t="str">
        <f>IF(buildings!AY317="","NA",buildings!AY317)</f>
        <v>https://doi.org/10.1016/j.ijsbe.2014.11.004</v>
      </c>
      <c r="AZ317" t="str">
        <f>IF(buildings!AZ317="","NULL",buildings!AZ317)</f>
        <v>NULL</v>
      </c>
      <c r="BA317" t="str">
        <f>IF(buildings!BA317="","NULL",buildings!BA317)</f>
        <v>convert to material mass by dividing tkm by km in Table 1</v>
      </c>
      <c r="BB317" t="str">
        <f>IF(buildings!BB317="","NULL",buildings!BB317)</f>
        <v>Plasterboard (Boral) assigned to "plaster board gypsum".</v>
      </c>
      <c r="BC317" t="str">
        <f>IF(buildings!BC317="","NULL",buildings!BC317)</f>
        <v>NULL</v>
      </c>
      <c r="BD317" t="str">
        <f>IF(buildings!BD317="","NULL",buildings!BD317)</f>
        <v>NULL</v>
      </c>
      <c r="BE317" t="str">
        <f>IF(buildings!BE317="","NULL",buildings!BE317)</f>
        <v>Nistad (Heeren)</v>
      </c>
      <c r="BF317" t="str">
        <f>IF(buildings!BF317="","NULL",buildings!BF317)</f>
        <v>Oceania</v>
      </c>
      <c r="BG317" t="str">
        <f>IF(buildings!BG317="","NULL",buildings!BG317)</f>
        <v>NULL</v>
      </c>
      <c r="BH317" t="str">
        <f>IF(buildings!BH317="","NULL",buildings!BH317)</f>
        <v>NULL</v>
      </c>
      <c r="BI317" t="str">
        <f>IF(buildings!BI317="","NULL",buildings!BI317)</f>
        <v>NULL</v>
      </c>
      <c r="BJ317" t="str">
        <f>IF(buildings!BJ317="","NULL",buildings!BJ317)</f>
        <v>NULL</v>
      </c>
      <c r="BK317" t="str">
        <f>IF(buildings!BK317="","NULL",buildings!BK317)</f>
        <v>NULL</v>
      </c>
      <c r="BL317" t="str">
        <f>IF(buildings!BL317="","NULL",buildings!BL317)</f>
        <v>NULL</v>
      </c>
      <c r="BM317" t="str">
        <f>IF(buildings!BM317="","NULL",buildings!BM317)</f>
        <v>NULL</v>
      </c>
      <c r="BN317" t="str">
        <f>IF(buildings!BN317="","NULL",buildings!BN317)</f>
        <v>NULL</v>
      </c>
      <c r="BO317" t="str">
        <f>IF(buildings!BO317="","NULL",buildings!BO317)</f>
        <v>NULL</v>
      </c>
      <c r="BP317" t="str">
        <f>IF(buildings!BP317="","NULL",buildings!BP317)</f>
        <v>NULL</v>
      </c>
      <c r="BQ317" t="str">
        <f>IF(buildings!BQ317="","NULL",buildings!BQ317)</f>
        <v>NULL</v>
      </c>
      <c r="BR317" t="str">
        <f>IF(buildings!BR317="","NULL",buildings!BR317)</f>
        <v>NULL</v>
      </c>
      <c r="BS317" t="str">
        <f>IF(buildings!BS317="","NULL",buildings!BS317)</f>
        <v>NULL</v>
      </c>
      <c r="BT317" t="str">
        <f>IF(buildings!BT317="","NULL",buildings!BT317)</f>
        <v>NULL</v>
      </c>
      <c r="BU317" t="str">
        <f>IF(buildings!BU317="","NULL",buildings!BU317)</f>
        <v>NULL</v>
      </c>
      <c r="BV317" t="str">
        <f>IF(buildings!BV317="","NULL",buildings!BV317)</f>
        <v>NULL</v>
      </c>
      <c r="BW317" t="str">
        <f>IF(buildings!BW317="","NULL",buildings!BW317)</f>
        <v>R32AUNZ</v>
      </c>
      <c r="BX317" t="str">
        <f>IF(buildings!BX317="","NULL",buildings!BX317)</f>
        <v>R5.2OECD</v>
      </c>
      <c r="BY317" t="str">
        <f>IF(buildings!BY317="","NULL",buildings!BY317)</f>
        <v>NR_civic</v>
      </c>
      <c r="BZ317" t="str">
        <f>IF(buildings!BZ317="","NULL",buildings!BZ317)</f>
        <v>RC_prefab</v>
      </c>
      <c r="CA317" t="str">
        <f>IF(buildings!CA317="","NULL",buildings!CA317)</f>
        <v>Efficient</v>
      </c>
      <c r="CB317" t="str">
        <f>IF(buildings!CB317="","NULL",buildings!CB317)</f>
        <v>real-world single case study</v>
      </c>
      <c r="CC317" t="str">
        <f>IF(buildings!CC317="","NULL",buildings!CC317)</f>
        <v>NR</v>
      </c>
      <c r="CD317" t="str">
        <f>IF(buildings!CD317="","NULL",buildings!CD317)</f>
        <v>C</v>
      </c>
      <c r="CE317" t="str">
        <f>IF(buildings!CE317="","NULL",buildings!CE317)</f>
        <v>OECD_AUNZ</v>
      </c>
    </row>
    <row r="318" spans="1:83">
      <c r="A318">
        <f>IF(buildings!A318="","NA",buildings!A318)</f>
        <v>316</v>
      </c>
      <c r="B318" t="str">
        <f>IF(buildings!B318="","NA",buildings!B318)</f>
        <v>China</v>
      </c>
      <c r="C318" t="str">
        <f>IF(buildings!C318="","NA",buildings!C318)</f>
        <v>avg</v>
      </c>
      <c r="D318">
        <f>IF(buildings!D318="","NA",buildings!D318)</f>
        <v>1950</v>
      </c>
      <c r="E318">
        <f>IF(buildings!E318="","NA",buildings!E318)</f>
        <v>1959</v>
      </c>
      <c r="F318">
        <f>IF(buildings!F318="","NA",buildings!F318)</f>
        <v>14</v>
      </c>
      <c r="G318" t="str">
        <f>IF(buildings!G318="","NA",buildings!G318)</f>
        <v>NA</v>
      </c>
      <c r="H318" t="str">
        <f>IF(buildings!H318="","NA",buildings!H318)</f>
        <v>NA</v>
      </c>
      <c r="I318" t="str">
        <f>IF(buildings!I318="","NA",buildings!I318)</f>
        <v>NA</v>
      </c>
      <c r="J318">
        <f>IF(buildings!J318="","NA",buildings!J318)</f>
        <v>20</v>
      </c>
      <c r="K318" t="str">
        <f>IF(buildings!K318="","NA",buildings!K318)</f>
        <v>NA</v>
      </c>
      <c r="L318" t="str">
        <f>IF(buildings!L318="","NA",buildings!L318)</f>
        <v>NA</v>
      </c>
      <c r="M318" t="str">
        <f>IF(buildings!M318="","NA",buildings!M318)</f>
        <v>NA</v>
      </c>
      <c r="N318">
        <f>IF(buildings!N318="","NA",buildings!N318)</f>
        <v>148</v>
      </c>
      <c r="O318">
        <f>IF(buildings!O318="","NA",buildings!O318)</f>
        <v>1038</v>
      </c>
      <c r="P318">
        <f>IF(buildings!P318="","NA",buildings!P318)</f>
        <v>638</v>
      </c>
      <c r="Q318" t="str">
        <f>IF(buildings!Q318="","NA",buildings!Q318)</f>
        <v>NA</v>
      </c>
      <c r="R318" t="str">
        <f>IF(buildings!R318="","NA",buildings!R318)</f>
        <v>NA</v>
      </c>
      <c r="S318" t="str">
        <f>IF(buildings!S318="","NA",buildings!S318)</f>
        <v>NA</v>
      </c>
      <c r="T318" t="str">
        <f>IF(buildings!T318="","NA",buildings!T318)</f>
        <v>NA</v>
      </c>
      <c r="U318">
        <f>IF(buildings!U318="","NA",buildings!U318)</f>
        <v>1</v>
      </c>
      <c r="V318" t="str">
        <f>IF(buildings!V318="","NA",buildings!V318)</f>
        <v>NA</v>
      </c>
      <c r="W318" t="str">
        <f>IF(buildings!W318="","NA",buildings!W318)</f>
        <v>NA</v>
      </c>
      <c r="X318" t="str">
        <f>IF(buildings!X318="","NA",buildings!X318)</f>
        <v>NA</v>
      </c>
      <c r="Y318" t="str">
        <f>IF(buildings!Y318="","NA",buildings!Y318)</f>
        <v>NA</v>
      </c>
      <c r="Z318" t="str">
        <f>IF(buildings!Z318="","NA",buildings!Z318)</f>
        <v>NA</v>
      </c>
      <c r="AA318" t="str">
        <f>IF(buildings!AA318="","NA",buildings!AA318)</f>
        <v>NA</v>
      </c>
      <c r="AB318">
        <f>IF(buildings!AB318="","NA",buildings!AB318)</f>
        <v>1</v>
      </c>
      <c r="AC318" t="str">
        <f>IF(buildings!AC318="","NA",buildings!AC318)</f>
        <v>NA</v>
      </c>
      <c r="AD318" t="str">
        <f>IF(buildings!AD318="","NA",buildings!AD318)</f>
        <v>NA</v>
      </c>
      <c r="AE318" t="str">
        <f>IF(buildings!AE318="","NA",buildings!AE318)</f>
        <v>NA</v>
      </c>
      <c r="AF318" t="str">
        <f>IF(buildings!AF318="","NA",buildings!AF318)</f>
        <v>NA</v>
      </c>
      <c r="AG318" t="str">
        <f>IF(buildings!AG318="","NA",buildings!AG318)</f>
        <v>NA</v>
      </c>
      <c r="AH318" t="str">
        <f>IF(buildings!AH318="","NA",buildings!AH318)</f>
        <v>NA</v>
      </c>
      <c r="AI318" t="str">
        <f>IF(buildings!AI318="","NA",buildings!AI318)</f>
        <v>NA</v>
      </c>
      <c r="AJ318" t="str">
        <f>IF(buildings!AJ318="","NA",buildings!AJ318)</f>
        <v>NA</v>
      </c>
      <c r="AK318">
        <f>IF(buildings!AK318="","NA",buildings!AK318)</f>
        <v>32</v>
      </c>
      <c r="AL318" t="str">
        <f>IF(buildings!AL318="","NA",buildings!AL318)</f>
        <v>brick-concrete building</v>
      </c>
      <c r="AM318" t="str">
        <f>IF(buildings!AM318="","NA",buildings!AM318)</f>
        <v>NA</v>
      </c>
      <c r="AN318" t="str">
        <f>IF(buildings!AN318="","NA",buildings!AN318)</f>
        <v xml:space="preserve">residential </v>
      </c>
      <c r="AO318" t="str">
        <f>IF(buildings!AO318="","NA",buildings!AO318)</f>
        <v>NA</v>
      </c>
      <c r="AP318" t="str">
        <f>IF(buildings!AP318="","NA",buildings!AP318)</f>
        <v xml:space="preserve">averaged </v>
      </c>
      <c r="AQ318" t="str">
        <f>IF(buildings!AQ318="","NA",buildings!AQ318)</f>
        <v>urban</v>
      </c>
      <c r="AR318" t="str">
        <f>IF(buildings!AR318="","NA",buildings!AR318)</f>
        <v>NA</v>
      </c>
      <c r="AS318" t="str">
        <f>IF(buildings!AS318="","NA",buildings!AS318)</f>
        <v>Shi, Feng; Huang, Tao; Tanikawa, Hiroki; Han, Ji; Hasimoto, Seiji, Moriguchi, Yuichi</v>
      </c>
      <c r="AT318">
        <f>IF(buildings!AT318="","NA",buildings!AT318)</f>
        <v>2012</v>
      </c>
      <c r="AU318" t="str">
        <f>IF(buildings!AU318="","NA",buildings!AU318)</f>
        <v>Toward a Low Carbon–Dematerialization Society</v>
      </c>
      <c r="AV318" t="str">
        <f>IF(buildings!AV318="","NA",buildings!AV318)</f>
        <v>Journal of Industrial Ecology</v>
      </c>
      <c r="AW318" t="str">
        <f>IF(buildings!AW318="","NA",buildings!AW318)</f>
        <v>Copyright Elsevier</v>
      </c>
      <c r="AX318" t="str">
        <f>IF(buildings!AX318="","NA",buildings!AX318)</f>
        <v>10.1111/j.1530-9290.2012.00523.x</v>
      </c>
      <c r="AY318" t="str">
        <f>IF(buildings!AY318="","NA",buildings!AY318)</f>
        <v>https://doi.org/10.1111/j.1530-9290.2012.00523.x</v>
      </c>
      <c r="AZ318" t="str">
        <f>IF(buildings!AZ318="","NULL",buildings!AZ318)</f>
        <v>for use_type or construction_type: 'For rural areas we investigated material consumption of adobe-wood and brick–wood buildings and obtained the material intensity. For rural brick–concrete and reinforced-concrete buildings, we assumed that the material intensity is the same as in the urban areas.'</v>
      </c>
      <c r="BA318" t="str">
        <f>IF(buildings!BA318="","NULL",buildings!BA318)</f>
        <v>no conversion needed</v>
      </c>
      <c r="BB318" t="str">
        <f>IF(buildings!BB318="","NULL",buildings!BB318)</f>
        <v>"Other unspecified material" is lime.</v>
      </c>
      <c r="BC318" t="str">
        <f>IF(buildings!BC318="","NULL",buildings!BC318)</f>
        <v>NULL</v>
      </c>
      <c r="BD318" t="str">
        <f>IF(buildings!BD318="","NULL",buildings!BD318)</f>
        <v>NULL</v>
      </c>
      <c r="BE318" t="str">
        <f>IF(buildings!BE318="","NULL",buildings!BE318)</f>
        <v>Nistad (Heeren)</v>
      </c>
      <c r="BF318" t="str">
        <f>IF(buildings!BF318="","NULL",buildings!BF318)</f>
        <v>China</v>
      </c>
      <c r="BG318" t="str">
        <f>IF(buildings!BG318="","NULL",buildings!BG318)</f>
        <v>NULL</v>
      </c>
      <c r="BH318" t="str">
        <f>IF(buildings!BH318="","NULL",buildings!BH318)</f>
        <v>NULL</v>
      </c>
      <c r="BI318" t="str">
        <f>IF(buildings!BI318="","NULL",buildings!BI318)</f>
        <v>NULL</v>
      </c>
      <c r="BJ318" t="str">
        <f>IF(buildings!BJ318="","NULL",buildings!BJ318)</f>
        <v>NULL</v>
      </c>
      <c r="BK318" t="str">
        <f>IF(buildings!BK318="","NULL",buildings!BK318)</f>
        <v>NULL</v>
      </c>
      <c r="BL318" t="str">
        <f>IF(buildings!BL318="","NULL",buildings!BL318)</f>
        <v>NULL</v>
      </c>
      <c r="BM318" t="str">
        <f>IF(buildings!BM318="","NULL",buildings!BM318)</f>
        <v>NULL</v>
      </c>
      <c r="BN318" t="str">
        <f>IF(buildings!BN318="","NULL",buildings!BN318)</f>
        <v>NULL</v>
      </c>
      <c r="BO318" t="str">
        <f>IF(buildings!BO318="","NULL",buildings!BO318)</f>
        <v>NULL</v>
      </c>
      <c r="BP318" t="str">
        <f>IF(buildings!BP318="","NULL",buildings!BP318)</f>
        <v>NULL</v>
      </c>
      <c r="BQ318" t="str">
        <f>IF(buildings!BQ318="","NULL",buildings!BQ318)</f>
        <v>NULL</v>
      </c>
      <c r="BR318" t="str">
        <f>IF(buildings!BR318="","NULL",buildings!BR318)</f>
        <v>NULL</v>
      </c>
      <c r="BS318" t="str">
        <f>IF(buildings!BS318="","NULL",buildings!BS318)</f>
        <v>NULL</v>
      </c>
      <c r="BT318" t="str">
        <f>IF(buildings!BT318="","NULL",buildings!BT318)</f>
        <v>NULL</v>
      </c>
      <c r="BU318" t="str">
        <f>IF(buildings!BU318="","NULL",buildings!BU318)</f>
        <v>NULL</v>
      </c>
      <c r="BV318" t="str">
        <f>IF(buildings!BV318="","NULL",buildings!BV318)</f>
        <v>NULL</v>
      </c>
      <c r="BW318" t="str">
        <f>IF(buildings!BW318="","NULL",buildings!BW318)</f>
        <v>R32CHN</v>
      </c>
      <c r="BX318" t="str">
        <f>IF(buildings!BX318="","NULL",buildings!BX318)</f>
        <v>R5.2ASIA</v>
      </c>
      <c r="BY318" t="str">
        <f>IF(buildings!BY318="","NULL",buildings!BY318)</f>
        <v>R_unspecified</v>
      </c>
      <c r="BZ318" t="str">
        <f>IF(buildings!BZ318="","NULL",buildings!BZ318)</f>
        <v>M_brick</v>
      </c>
      <c r="CA318" t="str">
        <f>IF(buildings!CA318="","NULL",buildings!CA318)</f>
        <v>Standard</v>
      </c>
      <c r="CB318" t="str">
        <f>IF(buildings!CB318="","NULL",buildings!CB318)</f>
        <v>sample/average/statistics</v>
      </c>
      <c r="CC318" t="str">
        <f>IF(buildings!CC318="","NULL",buildings!CC318)</f>
        <v>RU</v>
      </c>
      <c r="CD318" t="str">
        <f>IF(buildings!CD318="","NULL",buildings!CD318)</f>
        <v>M</v>
      </c>
      <c r="CE318" t="str">
        <f>IF(buildings!CE318="","NULL",buildings!CE318)</f>
        <v>ASIA_CHN</v>
      </c>
    </row>
    <row r="319" spans="1:83">
      <c r="A319">
        <f>IF(buildings!A319="","NA",buildings!A319)</f>
        <v>317</v>
      </c>
      <c r="B319" t="str">
        <f>IF(buildings!B319="","NA",buildings!B319)</f>
        <v>China</v>
      </c>
      <c r="C319" t="str">
        <f>IF(buildings!C319="","NA",buildings!C319)</f>
        <v>avg</v>
      </c>
      <c r="D319">
        <f>IF(buildings!D319="","NA",buildings!D319)</f>
        <v>1960</v>
      </c>
      <c r="E319">
        <f>IF(buildings!E319="","NA",buildings!E319)</f>
        <v>1979</v>
      </c>
      <c r="F319">
        <f>IF(buildings!F319="","NA",buildings!F319)</f>
        <v>16</v>
      </c>
      <c r="G319" t="str">
        <f>IF(buildings!G319="","NA",buildings!G319)</f>
        <v>NA</v>
      </c>
      <c r="H319" t="str">
        <f>IF(buildings!H319="","NA",buildings!H319)</f>
        <v>NA</v>
      </c>
      <c r="I319" t="str">
        <f>IF(buildings!I319="","NA",buildings!I319)</f>
        <v>NA</v>
      </c>
      <c r="J319">
        <f>IF(buildings!J319="","NA",buildings!J319)</f>
        <v>22</v>
      </c>
      <c r="K319" t="str">
        <f>IF(buildings!K319="","NA",buildings!K319)</f>
        <v>NA</v>
      </c>
      <c r="L319" t="str">
        <f>IF(buildings!L319="","NA",buildings!L319)</f>
        <v>NA</v>
      </c>
      <c r="M319" t="str">
        <f>IF(buildings!M319="","NA",buildings!M319)</f>
        <v>NA</v>
      </c>
      <c r="N319">
        <f>IF(buildings!N319="","NA",buildings!N319)</f>
        <v>157</v>
      </c>
      <c r="O319">
        <f>IF(buildings!O319="","NA",buildings!O319)</f>
        <v>1189</v>
      </c>
      <c r="P319">
        <f>IF(buildings!P319="","NA",buildings!P319)</f>
        <v>674</v>
      </c>
      <c r="Q319" t="str">
        <f>IF(buildings!Q319="","NA",buildings!Q319)</f>
        <v>NA</v>
      </c>
      <c r="R319" t="str">
        <f>IF(buildings!R319="","NA",buildings!R319)</f>
        <v>NA</v>
      </c>
      <c r="S319" t="str">
        <f>IF(buildings!S319="","NA",buildings!S319)</f>
        <v>NA</v>
      </c>
      <c r="T319" t="str">
        <f>IF(buildings!T319="","NA",buildings!T319)</f>
        <v>NA</v>
      </c>
      <c r="U319">
        <f>IF(buildings!U319="","NA",buildings!U319)</f>
        <v>1</v>
      </c>
      <c r="V319" t="str">
        <f>IF(buildings!V319="","NA",buildings!V319)</f>
        <v>NA</v>
      </c>
      <c r="W319" t="str">
        <f>IF(buildings!W319="","NA",buildings!W319)</f>
        <v>NA</v>
      </c>
      <c r="X319" t="str">
        <f>IF(buildings!X319="","NA",buildings!X319)</f>
        <v>NA</v>
      </c>
      <c r="Y319" t="str">
        <f>IF(buildings!Y319="","NA",buildings!Y319)</f>
        <v>NA</v>
      </c>
      <c r="Z319" t="str">
        <f>IF(buildings!Z319="","NA",buildings!Z319)</f>
        <v>NA</v>
      </c>
      <c r="AA319" t="str">
        <f>IF(buildings!AA319="","NA",buildings!AA319)</f>
        <v>NA</v>
      </c>
      <c r="AB319">
        <f>IF(buildings!AB319="","NA",buildings!AB319)</f>
        <v>2</v>
      </c>
      <c r="AC319" t="str">
        <f>IF(buildings!AC319="","NA",buildings!AC319)</f>
        <v>NA</v>
      </c>
      <c r="AD319" t="str">
        <f>IF(buildings!AD319="","NA",buildings!AD319)</f>
        <v>NA</v>
      </c>
      <c r="AE319" t="str">
        <f>IF(buildings!AE319="","NA",buildings!AE319)</f>
        <v>NA</v>
      </c>
      <c r="AF319" t="str">
        <f>IF(buildings!AF319="","NA",buildings!AF319)</f>
        <v>NA</v>
      </c>
      <c r="AG319" t="str">
        <f>IF(buildings!AG319="","NA",buildings!AG319)</f>
        <v>NA</v>
      </c>
      <c r="AH319" t="str">
        <f>IF(buildings!AH319="","NA",buildings!AH319)</f>
        <v>NA</v>
      </c>
      <c r="AI319" t="str">
        <f>IF(buildings!AI319="","NA",buildings!AI319)</f>
        <v>NA</v>
      </c>
      <c r="AJ319" t="str">
        <f>IF(buildings!AJ319="","NA",buildings!AJ319)</f>
        <v>NA</v>
      </c>
      <c r="AK319">
        <f>IF(buildings!AK319="","NA",buildings!AK319)</f>
        <v>32</v>
      </c>
      <c r="AL319" t="str">
        <f>IF(buildings!AL319="","NA",buildings!AL319)</f>
        <v>brick-concrete building</v>
      </c>
      <c r="AM319" t="str">
        <f>IF(buildings!AM319="","NA",buildings!AM319)</f>
        <v>NA</v>
      </c>
      <c r="AN319" t="str">
        <f>IF(buildings!AN319="","NA",buildings!AN319)</f>
        <v xml:space="preserve">residential </v>
      </c>
      <c r="AO319" t="str">
        <f>IF(buildings!AO319="","NA",buildings!AO319)</f>
        <v>NA</v>
      </c>
      <c r="AP319" t="str">
        <f>IF(buildings!AP319="","NA",buildings!AP319)</f>
        <v xml:space="preserve">averaged </v>
      </c>
      <c r="AQ319" t="str">
        <f>IF(buildings!AQ319="","NA",buildings!AQ319)</f>
        <v>urban</v>
      </c>
      <c r="AR319" t="str">
        <f>IF(buildings!AR319="","NA",buildings!AR319)</f>
        <v>NA</v>
      </c>
      <c r="AS319" t="str">
        <f>IF(buildings!AS319="","NA",buildings!AS319)</f>
        <v>Shi, Feng; Huang, Tao; Tanikawa, Hiroki; Han, Ji; Hasimoto, Seiji, Moriguchi, Yuichi</v>
      </c>
      <c r="AT319">
        <f>IF(buildings!AT319="","NA",buildings!AT319)</f>
        <v>2012</v>
      </c>
      <c r="AU319" t="str">
        <f>IF(buildings!AU319="","NA",buildings!AU319)</f>
        <v>Toward a Low Carbon–Dematerialization Society</v>
      </c>
      <c r="AV319" t="str">
        <f>IF(buildings!AV319="","NA",buildings!AV319)</f>
        <v>Journal of Industrial Ecology</v>
      </c>
      <c r="AW319" t="str">
        <f>IF(buildings!AW319="","NA",buildings!AW319)</f>
        <v>Copyright Elsevier</v>
      </c>
      <c r="AX319" t="str">
        <f>IF(buildings!AX319="","NA",buildings!AX319)</f>
        <v>10.1111/j.1530-9290.2012.00523.x</v>
      </c>
      <c r="AY319" t="str">
        <f>IF(buildings!AY319="","NA",buildings!AY319)</f>
        <v>https://doi.org/10.1111/j.1530-9290.2012.00523.x</v>
      </c>
      <c r="AZ319" t="str">
        <f>IF(buildings!AZ319="","NULL",buildings!AZ319)</f>
        <v>NULL</v>
      </c>
      <c r="BA319" t="str">
        <f>IF(buildings!BA319="","NULL",buildings!BA319)</f>
        <v>no conversion needed</v>
      </c>
      <c r="BB319" t="str">
        <f>IF(buildings!BB319="","NULL",buildings!BB319)</f>
        <v>"Other unspecified material" is lime.</v>
      </c>
      <c r="BC319" t="str">
        <f>IF(buildings!BC319="","NULL",buildings!BC319)</f>
        <v>NULL</v>
      </c>
      <c r="BD319" t="str">
        <f>IF(buildings!BD319="","NULL",buildings!BD319)</f>
        <v>NULL</v>
      </c>
      <c r="BE319" t="str">
        <f>IF(buildings!BE319="","NULL",buildings!BE319)</f>
        <v>Nistad (Heeren)</v>
      </c>
      <c r="BF319" t="str">
        <f>IF(buildings!BF319="","NULL",buildings!BF319)</f>
        <v>China</v>
      </c>
      <c r="BG319" t="str">
        <f>IF(buildings!BG319="","NULL",buildings!BG319)</f>
        <v>NULL</v>
      </c>
      <c r="BH319" t="str">
        <f>IF(buildings!BH319="","NULL",buildings!BH319)</f>
        <v>NULL</v>
      </c>
      <c r="BI319" t="str">
        <f>IF(buildings!BI319="","NULL",buildings!BI319)</f>
        <v>NULL</v>
      </c>
      <c r="BJ319" t="str">
        <f>IF(buildings!BJ319="","NULL",buildings!BJ319)</f>
        <v>NULL</v>
      </c>
      <c r="BK319" t="str">
        <f>IF(buildings!BK319="","NULL",buildings!BK319)</f>
        <v>NULL</v>
      </c>
      <c r="BL319" t="str">
        <f>IF(buildings!BL319="","NULL",buildings!BL319)</f>
        <v>NULL</v>
      </c>
      <c r="BM319" t="str">
        <f>IF(buildings!BM319="","NULL",buildings!BM319)</f>
        <v>NULL</v>
      </c>
      <c r="BN319" t="str">
        <f>IF(buildings!BN319="","NULL",buildings!BN319)</f>
        <v>NULL</v>
      </c>
      <c r="BO319" t="str">
        <f>IF(buildings!BO319="","NULL",buildings!BO319)</f>
        <v>NULL</v>
      </c>
      <c r="BP319" t="str">
        <f>IF(buildings!BP319="","NULL",buildings!BP319)</f>
        <v>NULL</v>
      </c>
      <c r="BQ319" t="str">
        <f>IF(buildings!BQ319="","NULL",buildings!BQ319)</f>
        <v>NULL</v>
      </c>
      <c r="BR319" t="str">
        <f>IF(buildings!BR319="","NULL",buildings!BR319)</f>
        <v>NULL</v>
      </c>
      <c r="BS319" t="str">
        <f>IF(buildings!BS319="","NULL",buildings!BS319)</f>
        <v>NULL</v>
      </c>
      <c r="BT319" t="str">
        <f>IF(buildings!BT319="","NULL",buildings!BT319)</f>
        <v>NULL</v>
      </c>
      <c r="BU319" t="str">
        <f>IF(buildings!BU319="","NULL",buildings!BU319)</f>
        <v>NULL</v>
      </c>
      <c r="BV319" t="str">
        <f>IF(buildings!BV319="","NULL",buildings!BV319)</f>
        <v>NULL</v>
      </c>
      <c r="BW319" t="str">
        <f>IF(buildings!BW319="","NULL",buildings!BW319)</f>
        <v>R32CHN</v>
      </c>
      <c r="BX319" t="str">
        <f>IF(buildings!BX319="","NULL",buildings!BX319)</f>
        <v>R5.2ASIA</v>
      </c>
      <c r="BY319" t="str">
        <f>IF(buildings!BY319="","NULL",buildings!BY319)</f>
        <v>R_unspecified</v>
      </c>
      <c r="BZ319" t="str">
        <f>IF(buildings!BZ319="","NULL",buildings!BZ319)</f>
        <v>M_brick</v>
      </c>
      <c r="CA319" t="str">
        <f>IF(buildings!CA319="","NULL",buildings!CA319)</f>
        <v>Standard</v>
      </c>
      <c r="CB319" t="str">
        <f>IF(buildings!CB319="","NULL",buildings!CB319)</f>
        <v>sample/average/statistics</v>
      </c>
      <c r="CC319" t="str">
        <f>IF(buildings!CC319="","NULL",buildings!CC319)</f>
        <v>RU</v>
      </c>
      <c r="CD319" t="str">
        <f>IF(buildings!CD319="","NULL",buildings!CD319)</f>
        <v>M</v>
      </c>
      <c r="CE319" t="str">
        <f>IF(buildings!CE319="","NULL",buildings!CE319)</f>
        <v>ASIA_CHN</v>
      </c>
    </row>
    <row r="320" spans="1:83">
      <c r="A320">
        <f>IF(buildings!A320="","NA",buildings!A320)</f>
        <v>318</v>
      </c>
      <c r="B320" t="str">
        <f>IF(buildings!B320="","NA",buildings!B320)</f>
        <v>China</v>
      </c>
      <c r="C320" t="str">
        <f>IF(buildings!C320="","NA",buildings!C320)</f>
        <v>avg</v>
      </c>
      <c r="D320">
        <f>IF(buildings!D320="","NA",buildings!D320)</f>
        <v>1980</v>
      </c>
      <c r="E320">
        <f>IF(buildings!E320="","NA",buildings!E320)</f>
        <v>2010</v>
      </c>
      <c r="F320">
        <f>IF(buildings!F320="","NA",buildings!F320)</f>
        <v>21</v>
      </c>
      <c r="G320" t="str">
        <f>IF(buildings!G320="","NA",buildings!G320)</f>
        <v>NA</v>
      </c>
      <c r="H320" t="str">
        <f>IF(buildings!H320="","NA",buildings!H320)</f>
        <v>NA</v>
      </c>
      <c r="I320" t="str">
        <f>IF(buildings!I320="","NA",buildings!I320)</f>
        <v>NA</v>
      </c>
      <c r="J320">
        <f>IF(buildings!J320="","NA",buildings!J320)</f>
        <v>24</v>
      </c>
      <c r="K320" t="str">
        <f>IF(buildings!K320="","NA",buildings!K320)</f>
        <v>NA</v>
      </c>
      <c r="L320" t="str">
        <f>IF(buildings!L320="","NA",buildings!L320)</f>
        <v>NA</v>
      </c>
      <c r="M320" t="str">
        <f>IF(buildings!M320="","NA",buildings!M320)</f>
        <v>NA</v>
      </c>
      <c r="N320">
        <f>IF(buildings!N320="","NA",buildings!N320)</f>
        <v>172</v>
      </c>
      <c r="O320">
        <f>IF(buildings!O320="","NA",buildings!O320)</f>
        <v>1345</v>
      </c>
      <c r="P320">
        <f>IF(buildings!P320="","NA",buildings!P320)</f>
        <v>705</v>
      </c>
      <c r="Q320" t="str">
        <f>IF(buildings!Q320="","NA",buildings!Q320)</f>
        <v>NA</v>
      </c>
      <c r="R320" t="str">
        <f>IF(buildings!R320="","NA",buildings!R320)</f>
        <v>NA</v>
      </c>
      <c r="S320" t="str">
        <f>IF(buildings!S320="","NA",buildings!S320)</f>
        <v>NA</v>
      </c>
      <c r="T320" t="str">
        <f>IF(buildings!T320="","NA",buildings!T320)</f>
        <v>NA</v>
      </c>
      <c r="U320">
        <f>IF(buildings!U320="","NA",buildings!U320)</f>
        <v>2</v>
      </c>
      <c r="V320" t="str">
        <f>IF(buildings!V320="","NA",buildings!V320)</f>
        <v>NA</v>
      </c>
      <c r="W320" t="str">
        <f>IF(buildings!W320="","NA",buildings!W320)</f>
        <v>NA</v>
      </c>
      <c r="X320" t="str">
        <f>IF(buildings!X320="","NA",buildings!X320)</f>
        <v>NA</v>
      </c>
      <c r="Y320" t="str">
        <f>IF(buildings!Y320="","NA",buildings!Y320)</f>
        <v>NA</v>
      </c>
      <c r="Z320" t="str">
        <f>IF(buildings!Z320="","NA",buildings!Z320)</f>
        <v>NA</v>
      </c>
      <c r="AA320" t="str">
        <f>IF(buildings!AA320="","NA",buildings!AA320)</f>
        <v>NA</v>
      </c>
      <c r="AB320">
        <f>IF(buildings!AB320="","NA",buildings!AB320)</f>
        <v>2</v>
      </c>
      <c r="AC320" t="str">
        <f>IF(buildings!AC320="","NA",buildings!AC320)</f>
        <v>NA</v>
      </c>
      <c r="AD320" t="str">
        <f>IF(buildings!AD320="","NA",buildings!AD320)</f>
        <v>NA</v>
      </c>
      <c r="AE320" t="str">
        <f>IF(buildings!AE320="","NA",buildings!AE320)</f>
        <v>NA</v>
      </c>
      <c r="AF320" t="str">
        <f>IF(buildings!AF320="","NA",buildings!AF320)</f>
        <v>NA</v>
      </c>
      <c r="AG320" t="str">
        <f>IF(buildings!AG320="","NA",buildings!AG320)</f>
        <v>NA</v>
      </c>
      <c r="AH320" t="str">
        <f>IF(buildings!AH320="","NA",buildings!AH320)</f>
        <v>NA</v>
      </c>
      <c r="AI320" t="str">
        <f>IF(buildings!AI320="","NA",buildings!AI320)</f>
        <v>NA</v>
      </c>
      <c r="AJ320" t="str">
        <f>IF(buildings!AJ320="","NA",buildings!AJ320)</f>
        <v>NA</v>
      </c>
      <c r="AK320">
        <f>IF(buildings!AK320="","NA",buildings!AK320)</f>
        <v>32</v>
      </c>
      <c r="AL320" t="str">
        <f>IF(buildings!AL320="","NA",buildings!AL320)</f>
        <v>brick-concrete building</v>
      </c>
      <c r="AM320" t="str">
        <f>IF(buildings!AM320="","NA",buildings!AM320)</f>
        <v>NA</v>
      </c>
      <c r="AN320" t="str">
        <f>IF(buildings!AN320="","NA",buildings!AN320)</f>
        <v xml:space="preserve">residential </v>
      </c>
      <c r="AO320" t="str">
        <f>IF(buildings!AO320="","NA",buildings!AO320)</f>
        <v>NA</v>
      </c>
      <c r="AP320" t="str">
        <f>IF(buildings!AP320="","NA",buildings!AP320)</f>
        <v xml:space="preserve">averaged </v>
      </c>
      <c r="AQ320" t="str">
        <f>IF(buildings!AQ320="","NA",buildings!AQ320)</f>
        <v xml:space="preserve">urban </v>
      </c>
      <c r="AR320" t="str">
        <f>IF(buildings!AR320="","NA",buildings!AR320)</f>
        <v>NA</v>
      </c>
      <c r="AS320" t="str">
        <f>IF(buildings!AS320="","NA",buildings!AS320)</f>
        <v>Shi, Feng; Huang, Tao; Tanikawa, Hiroki; Han, Ji; Hasimoto, Seiji, Moriguchi, Yuichi</v>
      </c>
      <c r="AT320">
        <f>IF(buildings!AT320="","NA",buildings!AT320)</f>
        <v>2012</v>
      </c>
      <c r="AU320" t="str">
        <f>IF(buildings!AU320="","NA",buildings!AU320)</f>
        <v>Toward a Low Carbon–Dematerialization Society</v>
      </c>
      <c r="AV320" t="str">
        <f>IF(buildings!AV320="","NA",buildings!AV320)</f>
        <v>Journal of Industrial Ecology</v>
      </c>
      <c r="AW320" t="str">
        <f>IF(buildings!AW320="","NA",buildings!AW320)</f>
        <v>Copyright Elsevier</v>
      </c>
      <c r="AX320" t="str">
        <f>IF(buildings!AX320="","NA",buildings!AX320)</f>
        <v>10.1111/j.1530-9290.2012.00523.x</v>
      </c>
      <c r="AY320" t="str">
        <f>IF(buildings!AY320="","NA",buildings!AY320)</f>
        <v>https://doi.org/10.1111/j.1530-9290.2012.00523.x</v>
      </c>
      <c r="AZ320" t="str">
        <f>IF(buildings!AZ320="","NULL",buildings!AZ320)</f>
        <v>NULL</v>
      </c>
      <c r="BA320" t="str">
        <f>IF(buildings!BA320="","NULL",buildings!BA320)</f>
        <v>no conversion needed</v>
      </c>
      <c r="BB320" t="str">
        <f>IF(buildings!BB320="","NULL",buildings!BB320)</f>
        <v>"Other unspecified material" is lime.</v>
      </c>
      <c r="BC320" t="str">
        <f>IF(buildings!BC320="","NULL",buildings!BC320)</f>
        <v>NULL</v>
      </c>
      <c r="BD320" t="str">
        <f>IF(buildings!BD320="","NULL",buildings!BD320)</f>
        <v>NULL</v>
      </c>
      <c r="BE320" t="str">
        <f>IF(buildings!BE320="","NULL",buildings!BE320)</f>
        <v>Nistad (Heeren)</v>
      </c>
      <c r="BF320" t="str">
        <f>IF(buildings!BF320="","NULL",buildings!BF320)</f>
        <v>China</v>
      </c>
      <c r="BG320" t="str">
        <f>IF(buildings!BG320="","NULL",buildings!BG320)</f>
        <v>NULL</v>
      </c>
      <c r="BH320" t="str">
        <f>IF(buildings!BH320="","NULL",buildings!BH320)</f>
        <v>NULL</v>
      </c>
      <c r="BI320" t="str">
        <f>IF(buildings!BI320="","NULL",buildings!BI320)</f>
        <v>NULL</v>
      </c>
      <c r="BJ320" t="str">
        <f>IF(buildings!BJ320="","NULL",buildings!BJ320)</f>
        <v>NULL</v>
      </c>
      <c r="BK320" t="str">
        <f>IF(buildings!BK320="","NULL",buildings!BK320)</f>
        <v>NULL</v>
      </c>
      <c r="BL320" t="str">
        <f>IF(buildings!BL320="","NULL",buildings!BL320)</f>
        <v>NULL</v>
      </c>
      <c r="BM320" t="str">
        <f>IF(buildings!BM320="","NULL",buildings!BM320)</f>
        <v>NULL</v>
      </c>
      <c r="BN320" t="str">
        <f>IF(buildings!BN320="","NULL",buildings!BN320)</f>
        <v>NULL</v>
      </c>
      <c r="BO320" t="str">
        <f>IF(buildings!BO320="","NULL",buildings!BO320)</f>
        <v>NULL</v>
      </c>
      <c r="BP320" t="str">
        <f>IF(buildings!BP320="","NULL",buildings!BP320)</f>
        <v>NULL</v>
      </c>
      <c r="BQ320" t="str">
        <f>IF(buildings!BQ320="","NULL",buildings!BQ320)</f>
        <v>NULL</v>
      </c>
      <c r="BR320" t="str">
        <f>IF(buildings!BR320="","NULL",buildings!BR320)</f>
        <v>NULL</v>
      </c>
      <c r="BS320" t="str">
        <f>IF(buildings!BS320="","NULL",buildings!BS320)</f>
        <v>NULL</v>
      </c>
      <c r="BT320" t="str">
        <f>IF(buildings!BT320="","NULL",buildings!BT320)</f>
        <v>NULL</v>
      </c>
      <c r="BU320" t="str">
        <f>IF(buildings!BU320="","NULL",buildings!BU320)</f>
        <v>NULL</v>
      </c>
      <c r="BV320" t="str">
        <f>IF(buildings!BV320="","NULL",buildings!BV320)</f>
        <v>NULL</v>
      </c>
      <c r="BW320" t="str">
        <f>IF(buildings!BW320="","NULL",buildings!BW320)</f>
        <v>R32CHN</v>
      </c>
      <c r="BX320" t="str">
        <f>IF(buildings!BX320="","NULL",buildings!BX320)</f>
        <v>R5.2ASIA</v>
      </c>
      <c r="BY320" t="str">
        <f>IF(buildings!BY320="","NULL",buildings!BY320)</f>
        <v>R_unspecified</v>
      </c>
      <c r="BZ320" t="str">
        <f>IF(buildings!BZ320="","NULL",buildings!BZ320)</f>
        <v>M_brick</v>
      </c>
      <c r="CA320" t="str">
        <f>IF(buildings!CA320="","NULL",buildings!CA320)</f>
        <v>Standard</v>
      </c>
      <c r="CB320" t="str">
        <f>IF(buildings!CB320="","NULL",buildings!CB320)</f>
        <v>sample/average/statistics</v>
      </c>
      <c r="CC320" t="str">
        <f>IF(buildings!CC320="","NULL",buildings!CC320)</f>
        <v>RU</v>
      </c>
      <c r="CD320" t="str">
        <f>IF(buildings!CD320="","NULL",buildings!CD320)</f>
        <v>M</v>
      </c>
      <c r="CE320" t="str">
        <f>IF(buildings!CE320="","NULL",buildings!CE320)</f>
        <v>ASIA_CHN</v>
      </c>
    </row>
    <row r="321" spans="1:83">
      <c r="A321">
        <f>IF(buildings!A321="","NA",buildings!A321)</f>
        <v>319</v>
      </c>
      <c r="B321" t="str">
        <f>IF(buildings!B321="","NA",buildings!B321)</f>
        <v>China</v>
      </c>
      <c r="C321" t="str">
        <f>IF(buildings!C321="","NA",buildings!C321)</f>
        <v>avg</v>
      </c>
      <c r="D321">
        <f>IF(buildings!D321="","NA",buildings!D321)</f>
        <v>1975</v>
      </c>
      <c r="E321">
        <f>IF(buildings!E321="","NA",buildings!E321)</f>
        <v>1979</v>
      </c>
      <c r="F321">
        <f>IF(buildings!F321="","NA",buildings!F321)</f>
        <v>17</v>
      </c>
      <c r="G321" t="str">
        <f>IF(buildings!G321="","NA",buildings!G321)</f>
        <v>NA</v>
      </c>
      <c r="H321" t="str">
        <f>IF(buildings!H321="","NA",buildings!H321)</f>
        <v>NA</v>
      </c>
      <c r="I321" t="str">
        <f>IF(buildings!I321="","NA",buildings!I321)</f>
        <v>NA</v>
      </c>
      <c r="J321">
        <f>IF(buildings!J321="","NA",buildings!J321)</f>
        <v>22</v>
      </c>
      <c r="K321" t="str">
        <f>IF(buildings!K321="","NA",buildings!K321)</f>
        <v>NA</v>
      </c>
      <c r="L321" t="str">
        <f>IF(buildings!L321="","NA",buildings!L321)</f>
        <v>NA</v>
      </c>
      <c r="M321" t="str">
        <f>IF(buildings!M321="","NA",buildings!M321)</f>
        <v>NA</v>
      </c>
      <c r="N321">
        <f>IF(buildings!N321="","NA",buildings!N321)</f>
        <v>153</v>
      </c>
      <c r="O321">
        <f>IF(buildings!O321="","NA",buildings!O321)</f>
        <v>1066</v>
      </c>
      <c r="P321">
        <f>IF(buildings!P321="","NA",buildings!P321)</f>
        <v>107</v>
      </c>
      <c r="Q321" t="str">
        <f>IF(buildings!Q321="","NA",buildings!Q321)</f>
        <v>NA</v>
      </c>
      <c r="R321" t="str">
        <f>IF(buildings!R321="","NA",buildings!R321)</f>
        <v>NA</v>
      </c>
      <c r="S321" t="str">
        <f>IF(buildings!S321="","NA",buildings!S321)</f>
        <v>NA</v>
      </c>
      <c r="T321" t="str">
        <f>IF(buildings!T321="","NA",buildings!T321)</f>
        <v>NA</v>
      </c>
      <c r="U321">
        <f>IF(buildings!U321="","NA",buildings!U321)</f>
        <v>2</v>
      </c>
      <c r="V321" t="str">
        <f>IF(buildings!V321="","NA",buildings!V321)</f>
        <v>NA</v>
      </c>
      <c r="W321" t="str">
        <f>IF(buildings!W321="","NA",buildings!W321)</f>
        <v>NA</v>
      </c>
      <c r="X321" t="str">
        <f>IF(buildings!X321="","NA",buildings!X321)</f>
        <v>NA</v>
      </c>
      <c r="Y321" t="str">
        <f>IF(buildings!Y321="","NA",buildings!Y321)</f>
        <v>NA</v>
      </c>
      <c r="Z321" t="str">
        <f>IF(buildings!Z321="","NA",buildings!Z321)</f>
        <v>NA</v>
      </c>
      <c r="AA321" t="str">
        <f>IF(buildings!AA321="","NA",buildings!AA321)</f>
        <v>NA</v>
      </c>
      <c r="AB321">
        <f>IF(buildings!AB321="","NA",buildings!AB321)</f>
        <v>2</v>
      </c>
      <c r="AC321" t="str">
        <f>IF(buildings!AC321="","NA",buildings!AC321)</f>
        <v>NA</v>
      </c>
      <c r="AD321" t="str">
        <f>IF(buildings!AD321="","NA",buildings!AD321)</f>
        <v>NA</v>
      </c>
      <c r="AE321" t="str">
        <f>IF(buildings!AE321="","NA",buildings!AE321)</f>
        <v>NA</v>
      </c>
      <c r="AF321" t="str">
        <f>IF(buildings!AF321="","NA",buildings!AF321)</f>
        <v>NA</v>
      </c>
      <c r="AG321" t="str">
        <f>IF(buildings!AG321="","NA",buildings!AG321)</f>
        <v>NA</v>
      </c>
      <c r="AH321" t="str">
        <f>IF(buildings!AH321="","NA",buildings!AH321)</f>
        <v>NA</v>
      </c>
      <c r="AI321" t="str">
        <f>IF(buildings!AI321="","NA",buildings!AI321)</f>
        <v>NA</v>
      </c>
      <c r="AJ321" t="str">
        <f>IF(buildings!AJ321="","NA",buildings!AJ321)</f>
        <v>NA</v>
      </c>
      <c r="AK321">
        <f>IF(buildings!AK321="","NA",buildings!AK321)</f>
        <v>19</v>
      </c>
      <c r="AL321" t="str">
        <f>IF(buildings!AL321="","NA",buildings!AL321)</f>
        <v>steel-concrete building</v>
      </c>
      <c r="AM321" t="str">
        <f>IF(buildings!AM321="","NA",buildings!AM321)</f>
        <v>NA</v>
      </c>
      <c r="AN321" t="str">
        <f>IF(buildings!AN321="","NA",buildings!AN321)</f>
        <v xml:space="preserve">residential </v>
      </c>
      <c r="AO321" t="str">
        <f>IF(buildings!AO321="","NA",buildings!AO321)</f>
        <v>NA</v>
      </c>
      <c r="AP321" t="str">
        <f>IF(buildings!AP321="","NA",buildings!AP321)</f>
        <v xml:space="preserve">averaged </v>
      </c>
      <c r="AQ321" t="str">
        <f>IF(buildings!AQ321="","NA",buildings!AQ321)</f>
        <v xml:space="preserve">urban </v>
      </c>
      <c r="AR321" t="str">
        <f>IF(buildings!AR321="","NA",buildings!AR321)</f>
        <v>NA</v>
      </c>
      <c r="AS321" t="str">
        <f>IF(buildings!AS321="","NA",buildings!AS321)</f>
        <v>Shi, Feng; Huang, Tao; Tanikawa, Hiroki; Han, Ji; Hasimoto, Seiji, Moriguchi, Yuichi</v>
      </c>
      <c r="AT321">
        <f>IF(buildings!AT321="","NA",buildings!AT321)</f>
        <v>2012</v>
      </c>
      <c r="AU321" t="str">
        <f>IF(buildings!AU321="","NA",buildings!AU321)</f>
        <v>Toward a Low Carbon–Dematerialization Society</v>
      </c>
      <c r="AV321" t="str">
        <f>IF(buildings!AV321="","NA",buildings!AV321)</f>
        <v>Journal of Industrial Ecology</v>
      </c>
      <c r="AW321" t="str">
        <f>IF(buildings!AW321="","NA",buildings!AW321)</f>
        <v>Copyright Elsevier</v>
      </c>
      <c r="AX321" t="str">
        <f>IF(buildings!AX321="","NA",buildings!AX321)</f>
        <v>10.1111/j.1530-9290.2012.00523.x</v>
      </c>
      <c r="AY321" t="str">
        <f>IF(buildings!AY321="","NA",buildings!AY321)</f>
        <v>https://doi.org/10.1111/j.1530-9290.2012.00523.x</v>
      </c>
      <c r="AZ321" t="str">
        <f>IF(buildings!AZ321="","NULL",buildings!AZ321)</f>
        <v>NULL</v>
      </c>
      <c r="BA321" t="str">
        <f>IF(buildings!BA321="","NULL",buildings!BA321)</f>
        <v>no conversion needed</v>
      </c>
      <c r="BB321" t="str">
        <f>IF(buildings!BB321="","NULL",buildings!BB321)</f>
        <v>"Other unspecified material" is lime.</v>
      </c>
      <c r="BC321" t="str">
        <f>IF(buildings!BC321="","NULL",buildings!BC321)</f>
        <v>NULL</v>
      </c>
      <c r="BD321" t="str">
        <f>IF(buildings!BD321="","NULL",buildings!BD321)</f>
        <v>NULL</v>
      </c>
      <c r="BE321" t="str">
        <f>IF(buildings!BE321="","NULL",buildings!BE321)</f>
        <v>Nistad (Heeren)</v>
      </c>
      <c r="BF321" t="str">
        <f>IF(buildings!BF321="","NULL",buildings!BF321)</f>
        <v>China</v>
      </c>
      <c r="BG321" t="str">
        <f>IF(buildings!BG321="","NULL",buildings!BG321)</f>
        <v>NULL</v>
      </c>
      <c r="BH321" t="str">
        <f>IF(buildings!BH321="","NULL",buildings!BH321)</f>
        <v>NULL</v>
      </c>
      <c r="BI321" t="str">
        <f>IF(buildings!BI321="","NULL",buildings!BI321)</f>
        <v>NULL</v>
      </c>
      <c r="BJ321" t="str">
        <f>IF(buildings!BJ321="","NULL",buildings!BJ321)</f>
        <v>NULL</v>
      </c>
      <c r="BK321" t="str">
        <f>IF(buildings!BK321="","NULL",buildings!BK321)</f>
        <v>NULL</v>
      </c>
      <c r="BL321" t="str">
        <f>IF(buildings!BL321="","NULL",buildings!BL321)</f>
        <v>NULL</v>
      </c>
      <c r="BM321" t="str">
        <f>IF(buildings!BM321="","NULL",buildings!BM321)</f>
        <v>NULL</v>
      </c>
      <c r="BN321" t="str">
        <f>IF(buildings!BN321="","NULL",buildings!BN321)</f>
        <v>NULL</v>
      </c>
      <c r="BO321" t="str">
        <f>IF(buildings!BO321="","NULL",buildings!BO321)</f>
        <v>NULL</v>
      </c>
      <c r="BP321" t="str">
        <f>IF(buildings!BP321="","NULL",buildings!BP321)</f>
        <v>NULL</v>
      </c>
      <c r="BQ321" t="str">
        <f>IF(buildings!BQ321="","NULL",buildings!BQ321)</f>
        <v>NULL</v>
      </c>
      <c r="BR321" t="str">
        <f>IF(buildings!BR321="","NULL",buildings!BR321)</f>
        <v>NULL</v>
      </c>
      <c r="BS321" t="str">
        <f>IF(buildings!BS321="","NULL",buildings!BS321)</f>
        <v>NULL</v>
      </c>
      <c r="BT321" t="str">
        <f>IF(buildings!BT321="","NULL",buildings!BT321)</f>
        <v>NULL</v>
      </c>
      <c r="BU321" t="str">
        <f>IF(buildings!BU321="","NULL",buildings!BU321)</f>
        <v>NULL</v>
      </c>
      <c r="BV321" t="str">
        <f>IF(buildings!BV321="","NULL",buildings!BV321)</f>
        <v>NULL</v>
      </c>
      <c r="BW321" t="str">
        <f>IF(buildings!BW321="","NULL",buildings!BW321)</f>
        <v>R32CHN</v>
      </c>
      <c r="BX321" t="str">
        <f>IF(buildings!BX321="","NULL",buildings!BX321)</f>
        <v>R5.2ASIA</v>
      </c>
      <c r="BY321" t="str">
        <f>IF(buildings!BY321="","NULL",buildings!BY321)</f>
        <v>R_unspecified</v>
      </c>
      <c r="BZ321" t="str">
        <f>IF(buildings!BZ321="","NULL",buildings!BZ321)</f>
        <v>S_concretefloor</v>
      </c>
      <c r="CA321" t="str">
        <f>IF(buildings!CA321="","NULL",buildings!CA321)</f>
        <v>Standard</v>
      </c>
      <c r="CB321" t="str">
        <f>IF(buildings!CB321="","NULL",buildings!CB321)</f>
        <v>sample/average/statistics</v>
      </c>
      <c r="CC321" t="str">
        <f>IF(buildings!CC321="","NULL",buildings!CC321)</f>
        <v>RU</v>
      </c>
      <c r="CD321" t="str">
        <f>IF(buildings!CD321="","NULL",buildings!CD321)</f>
        <v>S</v>
      </c>
      <c r="CE321" t="str">
        <f>IF(buildings!CE321="","NULL",buildings!CE321)</f>
        <v>ASIA_CHN</v>
      </c>
    </row>
    <row r="322" spans="1:83">
      <c r="A322">
        <f>IF(buildings!A322="","NA",buildings!A322)</f>
        <v>320</v>
      </c>
      <c r="B322" t="str">
        <f>IF(buildings!B322="","NA",buildings!B322)</f>
        <v>China</v>
      </c>
      <c r="C322" t="str">
        <f>IF(buildings!C322="","NA",buildings!C322)</f>
        <v>avg</v>
      </c>
      <c r="D322">
        <f>IF(buildings!D322="","NA",buildings!D322)</f>
        <v>1980</v>
      </c>
      <c r="E322">
        <f>IF(buildings!E322="","NA",buildings!E322)</f>
        <v>1989</v>
      </c>
      <c r="F322">
        <f>IF(buildings!F322="","NA",buildings!F322)</f>
        <v>32</v>
      </c>
      <c r="G322" t="str">
        <f>IF(buildings!G322="","NA",buildings!G322)</f>
        <v>NA</v>
      </c>
      <c r="H322" t="str">
        <f>IF(buildings!H322="","NA",buildings!H322)</f>
        <v>NA</v>
      </c>
      <c r="I322" t="str">
        <f>IF(buildings!I322="","NA",buildings!I322)</f>
        <v>NA</v>
      </c>
      <c r="J322">
        <f>IF(buildings!J322="","NA",buildings!J322)</f>
        <v>22</v>
      </c>
      <c r="K322" t="str">
        <f>IF(buildings!K322="","NA",buildings!K322)</f>
        <v>NA</v>
      </c>
      <c r="L322" t="str">
        <f>IF(buildings!L322="","NA",buildings!L322)</f>
        <v>NA</v>
      </c>
      <c r="M322" t="str">
        <f>IF(buildings!M322="","NA",buildings!M322)</f>
        <v>NA</v>
      </c>
      <c r="N322">
        <f>IF(buildings!N322="","NA",buildings!N322)</f>
        <v>181</v>
      </c>
      <c r="O322">
        <f>IF(buildings!O322="","NA",buildings!O322)</f>
        <v>1113</v>
      </c>
      <c r="P322">
        <f>IF(buildings!P322="","NA",buildings!P322)</f>
        <v>174</v>
      </c>
      <c r="Q322" t="str">
        <f>IF(buildings!Q322="","NA",buildings!Q322)</f>
        <v>NA</v>
      </c>
      <c r="R322" t="str">
        <f>IF(buildings!R322="","NA",buildings!R322)</f>
        <v>NA</v>
      </c>
      <c r="S322" t="str">
        <f>IF(buildings!S322="","NA",buildings!S322)</f>
        <v>NA</v>
      </c>
      <c r="T322" t="str">
        <f>IF(buildings!T322="","NA",buildings!T322)</f>
        <v>NA</v>
      </c>
      <c r="U322">
        <f>IF(buildings!U322="","NA",buildings!U322)</f>
        <v>2</v>
      </c>
      <c r="V322" t="str">
        <f>IF(buildings!V322="","NA",buildings!V322)</f>
        <v>NA</v>
      </c>
      <c r="W322" t="str">
        <f>IF(buildings!W322="","NA",buildings!W322)</f>
        <v>NA</v>
      </c>
      <c r="X322" t="str">
        <f>IF(buildings!X322="","NA",buildings!X322)</f>
        <v>NA</v>
      </c>
      <c r="Y322" t="str">
        <f>IF(buildings!Y322="","NA",buildings!Y322)</f>
        <v>NA</v>
      </c>
      <c r="Z322" t="str">
        <f>IF(buildings!Z322="","NA",buildings!Z322)</f>
        <v>NA</v>
      </c>
      <c r="AA322" t="str">
        <f>IF(buildings!AA322="","NA",buildings!AA322)</f>
        <v>NA</v>
      </c>
      <c r="AB322">
        <f>IF(buildings!AB322="","NA",buildings!AB322)</f>
        <v>2</v>
      </c>
      <c r="AC322" t="str">
        <f>IF(buildings!AC322="","NA",buildings!AC322)</f>
        <v>NA</v>
      </c>
      <c r="AD322" t="str">
        <f>IF(buildings!AD322="","NA",buildings!AD322)</f>
        <v>NA</v>
      </c>
      <c r="AE322" t="str">
        <f>IF(buildings!AE322="","NA",buildings!AE322)</f>
        <v>NA</v>
      </c>
      <c r="AF322" t="str">
        <f>IF(buildings!AF322="","NA",buildings!AF322)</f>
        <v>NA</v>
      </c>
      <c r="AG322" t="str">
        <f>IF(buildings!AG322="","NA",buildings!AG322)</f>
        <v>NA</v>
      </c>
      <c r="AH322" t="str">
        <f>IF(buildings!AH322="","NA",buildings!AH322)</f>
        <v>NA</v>
      </c>
      <c r="AI322" t="str">
        <f>IF(buildings!AI322="","NA",buildings!AI322)</f>
        <v>NA</v>
      </c>
      <c r="AJ322" t="str">
        <f>IF(buildings!AJ322="","NA",buildings!AJ322)</f>
        <v>NA</v>
      </c>
      <c r="AK322">
        <f>IF(buildings!AK322="","NA",buildings!AK322)</f>
        <v>27</v>
      </c>
      <c r="AL322" t="str">
        <f>IF(buildings!AL322="","NA",buildings!AL322)</f>
        <v>steel-concrete building</v>
      </c>
      <c r="AM322" t="str">
        <f>IF(buildings!AM322="","NA",buildings!AM322)</f>
        <v>NA</v>
      </c>
      <c r="AN322" t="str">
        <f>IF(buildings!AN322="","NA",buildings!AN322)</f>
        <v xml:space="preserve">residential </v>
      </c>
      <c r="AO322" t="str">
        <f>IF(buildings!AO322="","NA",buildings!AO322)</f>
        <v>NA</v>
      </c>
      <c r="AP322" t="str">
        <f>IF(buildings!AP322="","NA",buildings!AP322)</f>
        <v xml:space="preserve">averaged </v>
      </c>
      <c r="AQ322" t="str">
        <f>IF(buildings!AQ322="","NA",buildings!AQ322)</f>
        <v xml:space="preserve">urban </v>
      </c>
      <c r="AR322" t="str">
        <f>IF(buildings!AR322="","NA",buildings!AR322)</f>
        <v>NA</v>
      </c>
      <c r="AS322" t="str">
        <f>IF(buildings!AS322="","NA",buildings!AS322)</f>
        <v>Shi, Feng; Huang, Tao; Tanikawa, Hiroki; Han, Ji; Hasimoto, Seiji, Moriguchi, Yuichi</v>
      </c>
      <c r="AT322">
        <f>IF(buildings!AT322="","NA",buildings!AT322)</f>
        <v>2012</v>
      </c>
      <c r="AU322" t="str">
        <f>IF(buildings!AU322="","NA",buildings!AU322)</f>
        <v>Toward a Low Carbon–Dematerialization Society</v>
      </c>
      <c r="AV322" t="str">
        <f>IF(buildings!AV322="","NA",buildings!AV322)</f>
        <v>Journal of Industrial Ecology</v>
      </c>
      <c r="AW322" t="str">
        <f>IF(buildings!AW322="","NA",buildings!AW322)</f>
        <v>Copyright Elsevier</v>
      </c>
      <c r="AX322" t="str">
        <f>IF(buildings!AX322="","NA",buildings!AX322)</f>
        <v>10.1111/j.1530-9290.2012.00523.x</v>
      </c>
      <c r="AY322" t="str">
        <f>IF(buildings!AY322="","NA",buildings!AY322)</f>
        <v>https://doi.org/10.1111/j.1530-9290.2012.00523.x</v>
      </c>
      <c r="AZ322" t="str">
        <f>IF(buildings!AZ322="","NULL",buildings!AZ322)</f>
        <v>NULL</v>
      </c>
      <c r="BA322" t="str">
        <f>IF(buildings!BA322="","NULL",buildings!BA322)</f>
        <v>no conversion needed</v>
      </c>
      <c r="BB322" t="str">
        <f>IF(buildings!BB322="","NULL",buildings!BB322)</f>
        <v>"Other unspecified material" is lime.</v>
      </c>
      <c r="BC322" t="str">
        <f>IF(buildings!BC322="","NULL",buildings!BC322)</f>
        <v>NULL</v>
      </c>
      <c r="BD322" t="str">
        <f>IF(buildings!BD322="","NULL",buildings!BD322)</f>
        <v>NULL</v>
      </c>
      <c r="BE322" t="str">
        <f>IF(buildings!BE322="","NULL",buildings!BE322)</f>
        <v>Nistad (Heeren)</v>
      </c>
      <c r="BF322" t="str">
        <f>IF(buildings!BF322="","NULL",buildings!BF322)</f>
        <v>China</v>
      </c>
      <c r="BG322" t="str">
        <f>IF(buildings!BG322="","NULL",buildings!BG322)</f>
        <v>NULL</v>
      </c>
      <c r="BH322" t="str">
        <f>IF(buildings!BH322="","NULL",buildings!BH322)</f>
        <v>NULL</v>
      </c>
      <c r="BI322" t="str">
        <f>IF(buildings!BI322="","NULL",buildings!BI322)</f>
        <v>NULL</v>
      </c>
      <c r="BJ322" t="str">
        <f>IF(buildings!BJ322="","NULL",buildings!BJ322)</f>
        <v>NULL</v>
      </c>
      <c r="BK322" t="str">
        <f>IF(buildings!BK322="","NULL",buildings!BK322)</f>
        <v>NULL</v>
      </c>
      <c r="BL322" t="str">
        <f>IF(buildings!BL322="","NULL",buildings!BL322)</f>
        <v>NULL</v>
      </c>
      <c r="BM322" t="str">
        <f>IF(buildings!BM322="","NULL",buildings!BM322)</f>
        <v>NULL</v>
      </c>
      <c r="BN322" t="str">
        <f>IF(buildings!BN322="","NULL",buildings!BN322)</f>
        <v>NULL</v>
      </c>
      <c r="BO322" t="str">
        <f>IF(buildings!BO322="","NULL",buildings!BO322)</f>
        <v>NULL</v>
      </c>
      <c r="BP322" t="str">
        <f>IF(buildings!BP322="","NULL",buildings!BP322)</f>
        <v>NULL</v>
      </c>
      <c r="BQ322" t="str">
        <f>IF(buildings!BQ322="","NULL",buildings!BQ322)</f>
        <v>NULL</v>
      </c>
      <c r="BR322" t="str">
        <f>IF(buildings!BR322="","NULL",buildings!BR322)</f>
        <v>NULL</v>
      </c>
      <c r="BS322" t="str">
        <f>IF(buildings!BS322="","NULL",buildings!BS322)</f>
        <v>NULL</v>
      </c>
      <c r="BT322" t="str">
        <f>IF(buildings!BT322="","NULL",buildings!BT322)</f>
        <v>NULL</v>
      </c>
      <c r="BU322" t="str">
        <f>IF(buildings!BU322="","NULL",buildings!BU322)</f>
        <v>NULL</v>
      </c>
      <c r="BV322" t="str">
        <f>IF(buildings!BV322="","NULL",buildings!BV322)</f>
        <v>NULL</v>
      </c>
      <c r="BW322" t="str">
        <f>IF(buildings!BW322="","NULL",buildings!BW322)</f>
        <v>R32CHN</v>
      </c>
      <c r="BX322" t="str">
        <f>IF(buildings!BX322="","NULL",buildings!BX322)</f>
        <v>R5.2ASIA</v>
      </c>
      <c r="BY322" t="str">
        <f>IF(buildings!BY322="","NULL",buildings!BY322)</f>
        <v>R_unspecified</v>
      </c>
      <c r="BZ322" t="str">
        <f>IF(buildings!BZ322="","NULL",buildings!BZ322)</f>
        <v>S_concretefloor</v>
      </c>
      <c r="CA322" t="str">
        <f>IF(buildings!CA322="","NULL",buildings!CA322)</f>
        <v>Standard</v>
      </c>
      <c r="CB322" t="str">
        <f>IF(buildings!CB322="","NULL",buildings!CB322)</f>
        <v>sample/average/statistics</v>
      </c>
      <c r="CC322" t="str">
        <f>IF(buildings!CC322="","NULL",buildings!CC322)</f>
        <v>RU</v>
      </c>
      <c r="CD322" t="str">
        <f>IF(buildings!CD322="","NULL",buildings!CD322)</f>
        <v>S</v>
      </c>
      <c r="CE322" t="str">
        <f>IF(buildings!CE322="","NULL",buildings!CE322)</f>
        <v>ASIA_CHN</v>
      </c>
    </row>
    <row r="323" spans="1:83">
      <c r="A323">
        <f>IF(buildings!A323="","NA",buildings!A323)</f>
        <v>321</v>
      </c>
      <c r="B323" t="str">
        <f>IF(buildings!B323="","NA",buildings!B323)</f>
        <v>China</v>
      </c>
      <c r="C323" t="str">
        <f>IF(buildings!C323="","NA",buildings!C323)</f>
        <v>avg</v>
      </c>
      <c r="D323">
        <f>IF(buildings!D323="","NA",buildings!D323)</f>
        <v>1990</v>
      </c>
      <c r="E323">
        <f>IF(buildings!E323="","NA",buildings!E323)</f>
        <v>2010</v>
      </c>
      <c r="F323">
        <f>IF(buildings!F323="","NA",buildings!F323)</f>
        <v>75</v>
      </c>
      <c r="G323" t="str">
        <f>IF(buildings!G323="","NA",buildings!G323)</f>
        <v>NA</v>
      </c>
      <c r="H323" t="str">
        <f>IF(buildings!H323="","NA",buildings!H323)</f>
        <v>NA</v>
      </c>
      <c r="I323" t="str">
        <f>IF(buildings!I323="","NA",buildings!I323)</f>
        <v>NA</v>
      </c>
      <c r="J323">
        <f>IF(buildings!J323="","NA",buildings!J323)</f>
        <v>26</v>
      </c>
      <c r="K323" t="str">
        <f>IF(buildings!K323="","NA",buildings!K323)</f>
        <v>NA</v>
      </c>
      <c r="L323" t="str">
        <f>IF(buildings!L323="","NA",buildings!L323)</f>
        <v>NA</v>
      </c>
      <c r="M323" t="str">
        <f>IF(buildings!M323="","NA",buildings!M323)</f>
        <v>NA</v>
      </c>
      <c r="N323">
        <f>IF(buildings!N323="","NA",buildings!N323)</f>
        <v>238</v>
      </c>
      <c r="O323">
        <f>IF(buildings!O323="","NA",buildings!O323)</f>
        <v>1451</v>
      </c>
      <c r="P323">
        <f>IF(buildings!P323="","NA",buildings!P323)</f>
        <v>16</v>
      </c>
      <c r="Q323" t="str">
        <f>IF(buildings!Q323="","NA",buildings!Q323)</f>
        <v>NA</v>
      </c>
      <c r="R323" t="str">
        <f>IF(buildings!R323="","NA",buildings!R323)</f>
        <v>NA</v>
      </c>
      <c r="S323" t="str">
        <f>IF(buildings!S323="","NA",buildings!S323)</f>
        <v>NA</v>
      </c>
      <c r="T323" t="str">
        <f>IF(buildings!T323="","NA",buildings!T323)</f>
        <v>NA</v>
      </c>
      <c r="U323">
        <f>IF(buildings!U323="","NA",buildings!U323)</f>
        <v>2</v>
      </c>
      <c r="V323" t="str">
        <f>IF(buildings!V323="","NA",buildings!V323)</f>
        <v>NA</v>
      </c>
      <c r="W323" t="str">
        <f>IF(buildings!W323="","NA",buildings!W323)</f>
        <v>NA</v>
      </c>
      <c r="X323" t="str">
        <f>IF(buildings!X323="","NA",buildings!X323)</f>
        <v>NA</v>
      </c>
      <c r="Y323" t="str">
        <f>IF(buildings!Y323="","NA",buildings!Y323)</f>
        <v>NA</v>
      </c>
      <c r="Z323" t="str">
        <f>IF(buildings!Z323="","NA",buildings!Z323)</f>
        <v>NA</v>
      </c>
      <c r="AA323" t="str">
        <f>IF(buildings!AA323="","NA",buildings!AA323)</f>
        <v>NA</v>
      </c>
      <c r="AB323">
        <f>IF(buildings!AB323="","NA",buildings!AB323)</f>
        <v>2</v>
      </c>
      <c r="AC323" t="str">
        <f>IF(buildings!AC323="","NA",buildings!AC323)</f>
        <v>NA</v>
      </c>
      <c r="AD323" t="str">
        <f>IF(buildings!AD323="","NA",buildings!AD323)</f>
        <v>NA</v>
      </c>
      <c r="AE323" t="str">
        <f>IF(buildings!AE323="","NA",buildings!AE323)</f>
        <v>NA</v>
      </c>
      <c r="AF323" t="str">
        <f>IF(buildings!AF323="","NA",buildings!AF323)</f>
        <v>NA</v>
      </c>
      <c r="AG323" t="str">
        <f>IF(buildings!AG323="","NA",buildings!AG323)</f>
        <v>NA</v>
      </c>
      <c r="AH323" t="str">
        <f>IF(buildings!AH323="","NA",buildings!AH323)</f>
        <v>NA</v>
      </c>
      <c r="AI323" t="str">
        <f>IF(buildings!AI323="","NA",buildings!AI323)</f>
        <v>NA</v>
      </c>
      <c r="AJ323" t="str">
        <f>IF(buildings!AJ323="","NA",buildings!AJ323)</f>
        <v>NA</v>
      </c>
      <c r="AK323">
        <f>IF(buildings!AK323="","NA",buildings!AK323)</f>
        <v>33</v>
      </c>
      <c r="AL323" t="str">
        <f>IF(buildings!AL323="","NA",buildings!AL323)</f>
        <v>steel-concrete building</v>
      </c>
      <c r="AM323" t="str">
        <f>IF(buildings!AM323="","NA",buildings!AM323)</f>
        <v>NA</v>
      </c>
      <c r="AN323" t="str">
        <f>IF(buildings!AN323="","NA",buildings!AN323)</f>
        <v xml:space="preserve">residential </v>
      </c>
      <c r="AO323" t="str">
        <f>IF(buildings!AO323="","NA",buildings!AO323)</f>
        <v>NA</v>
      </c>
      <c r="AP323" t="str">
        <f>IF(buildings!AP323="","NA",buildings!AP323)</f>
        <v xml:space="preserve">averaged </v>
      </c>
      <c r="AQ323" t="str">
        <f>IF(buildings!AQ323="","NA",buildings!AQ323)</f>
        <v xml:space="preserve">urban </v>
      </c>
      <c r="AR323" t="str">
        <f>IF(buildings!AR323="","NA",buildings!AR323)</f>
        <v>NA</v>
      </c>
      <c r="AS323" t="str">
        <f>IF(buildings!AS323="","NA",buildings!AS323)</f>
        <v>Shi, Feng; Huang, Tao; Tanikawa, Hiroki; Han, Ji; Hasimoto, Seiji, Moriguchi, Yuichi</v>
      </c>
      <c r="AT323">
        <f>IF(buildings!AT323="","NA",buildings!AT323)</f>
        <v>2012</v>
      </c>
      <c r="AU323" t="str">
        <f>IF(buildings!AU323="","NA",buildings!AU323)</f>
        <v>Toward a Low Carbon–Dematerialization Society</v>
      </c>
      <c r="AV323" t="str">
        <f>IF(buildings!AV323="","NA",buildings!AV323)</f>
        <v>Journal of Industrial Ecology</v>
      </c>
      <c r="AW323" t="str">
        <f>IF(buildings!AW323="","NA",buildings!AW323)</f>
        <v>Copyright Elsevier</v>
      </c>
      <c r="AX323" t="str">
        <f>IF(buildings!AX323="","NA",buildings!AX323)</f>
        <v>10.1111/j.1530-9290.2012.00523.x</v>
      </c>
      <c r="AY323" t="str">
        <f>IF(buildings!AY323="","NA",buildings!AY323)</f>
        <v>https://doi.org/10.1111/j.1530-9290.2012.00523.x</v>
      </c>
      <c r="AZ323" t="str">
        <f>IF(buildings!AZ323="","NULL",buildings!AZ323)</f>
        <v>NULL</v>
      </c>
      <c r="BA323" t="str">
        <f>IF(buildings!BA323="","NULL",buildings!BA323)</f>
        <v>no conversion needed</v>
      </c>
      <c r="BB323" t="str">
        <f>IF(buildings!BB323="","NULL",buildings!BB323)</f>
        <v>"Other unspecified material" is lime.</v>
      </c>
      <c r="BC323" t="str">
        <f>IF(buildings!BC323="","NULL",buildings!BC323)</f>
        <v>NULL</v>
      </c>
      <c r="BD323" t="str">
        <f>IF(buildings!BD323="","NULL",buildings!BD323)</f>
        <v>NULL</v>
      </c>
      <c r="BE323" t="str">
        <f>IF(buildings!BE323="","NULL",buildings!BE323)</f>
        <v>Nistad (Heeren)</v>
      </c>
      <c r="BF323" t="str">
        <f>IF(buildings!BF323="","NULL",buildings!BF323)</f>
        <v>China</v>
      </c>
      <c r="BG323" t="str">
        <f>IF(buildings!BG323="","NULL",buildings!BG323)</f>
        <v>NULL</v>
      </c>
      <c r="BH323" t="str">
        <f>IF(buildings!BH323="","NULL",buildings!BH323)</f>
        <v>NULL</v>
      </c>
      <c r="BI323" t="str">
        <f>IF(buildings!BI323="","NULL",buildings!BI323)</f>
        <v>NULL</v>
      </c>
      <c r="BJ323" t="str">
        <f>IF(buildings!BJ323="","NULL",buildings!BJ323)</f>
        <v>NULL</v>
      </c>
      <c r="BK323" t="str">
        <f>IF(buildings!BK323="","NULL",buildings!BK323)</f>
        <v>NULL</v>
      </c>
      <c r="BL323" t="str">
        <f>IF(buildings!BL323="","NULL",buildings!BL323)</f>
        <v>NULL</v>
      </c>
      <c r="BM323" t="str">
        <f>IF(buildings!BM323="","NULL",buildings!BM323)</f>
        <v>NULL</v>
      </c>
      <c r="BN323" t="str">
        <f>IF(buildings!BN323="","NULL",buildings!BN323)</f>
        <v>NULL</v>
      </c>
      <c r="BO323" t="str">
        <f>IF(buildings!BO323="","NULL",buildings!BO323)</f>
        <v>NULL</v>
      </c>
      <c r="BP323" t="str">
        <f>IF(buildings!BP323="","NULL",buildings!BP323)</f>
        <v>NULL</v>
      </c>
      <c r="BQ323" t="str">
        <f>IF(buildings!BQ323="","NULL",buildings!BQ323)</f>
        <v>NULL</v>
      </c>
      <c r="BR323" t="str">
        <f>IF(buildings!BR323="","NULL",buildings!BR323)</f>
        <v>NULL</v>
      </c>
      <c r="BS323" t="str">
        <f>IF(buildings!BS323="","NULL",buildings!BS323)</f>
        <v>NULL</v>
      </c>
      <c r="BT323" t="str">
        <f>IF(buildings!BT323="","NULL",buildings!BT323)</f>
        <v>NULL</v>
      </c>
      <c r="BU323" t="str">
        <f>IF(buildings!BU323="","NULL",buildings!BU323)</f>
        <v>NULL</v>
      </c>
      <c r="BV323" t="str">
        <f>IF(buildings!BV323="","NULL",buildings!BV323)</f>
        <v>NULL</v>
      </c>
      <c r="BW323" t="str">
        <f>IF(buildings!BW323="","NULL",buildings!BW323)</f>
        <v>R32CHN</v>
      </c>
      <c r="BX323" t="str">
        <f>IF(buildings!BX323="","NULL",buildings!BX323)</f>
        <v>R5.2ASIA</v>
      </c>
      <c r="BY323" t="str">
        <f>IF(buildings!BY323="","NULL",buildings!BY323)</f>
        <v>R_unspecified</v>
      </c>
      <c r="BZ323" t="str">
        <f>IF(buildings!BZ323="","NULL",buildings!BZ323)</f>
        <v>S_concretefloor</v>
      </c>
      <c r="CA323" t="str">
        <f>IF(buildings!CA323="","NULL",buildings!CA323)</f>
        <v>Standard</v>
      </c>
      <c r="CB323" t="str">
        <f>IF(buildings!CB323="","NULL",buildings!CB323)</f>
        <v>sample/average/statistics</v>
      </c>
      <c r="CC323" t="str">
        <f>IF(buildings!CC323="","NULL",buildings!CC323)</f>
        <v>RU</v>
      </c>
      <c r="CD323" t="str">
        <f>IF(buildings!CD323="","NULL",buildings!CD323)</f>
        <v>S</v>
      </c>
      <c r="CE323" t="str">
        <f>IF(buildings!CE323="","NULL",buildings!CE323)</f>
        <v>ASIA_CHN</v>
      </c>
    </row>
    <row r="324" spans="1:83">
      <c r="A324">
        <f>IF(buildings!A324="","NA",buildings!A324)</f>
        <v>322</v>
      </c>
      <c r="B324" t="str">
        <f>IF(buildings!B324="","NA",buildings!B324)</f>
        <v>China</v>
      </c>
      <c r="C324" t="str">
        <f>IF(buildings!C324="","NA",buildings!C324)</f>
        <v>avg</v>
      </c>
      <c r="D324">
        <f>IF(buildings!D324="","NA",buildings!D324)</f>
        <v>1950</v>
      </c>
      <c r="E324">
        <f>IF(buildings!E324="","NA",buildings!E324)</f>
        <v>2010</v>
      </c>
      <c r="F324">
        <f>IF(buildings!F324="","NA",buildings!F324)</f>
        <v>10</v>
      </c>
      <c r="G324" t="str">
        <f>IF(buildings!G324="","NA",buildings!G324)</f>
        <v>NA</v>
      </c>
      <c r="H324" t="str">
        <f>IF(buildings!H324="","NA",buildings!H324)</f>
        <v>NA</v>
      </c>
      <c r="I324" t="str">
        <f>IF(buildings!I324="","NA",buildings!I324)</f>
        <v>NA</v>
      </c>
      <c r="J324">
        <f>IF(buildings!J324="","NA",buildings!J324)</f>
        <v>107</v>
      </c>
      <c r="K324" t="str">
        <f>IF(buildings!K324="","NA",buildings!K324)</f>
        <v>NA</v>
      </c>
      <c r="L324" t="str">
        <f>IF(buildings!L324="","NA",buildings!L324)</f>
        <v>NA</v>
      </c>
      <c r="M324" t="str">
        <f>IF(buildings!M324="","NA",buildings!M324)</f>
        <v>NA</v>
      </c>
      <c r="N324">
        <f>IF(buildings!N324="","NA",buildings!N324)</f>
        <v>112</v>
      </c>
      <c r="O324">
        <f>IF(buildings!O324="","NA",buildings!O324)</f>
        <v>977</v>
      </c>
      <c r="P324">
        <f>IF(buildings!P324="","NA",buildings!P324)</f>
        <v>855</v>
      </c>
      <c r="Q324" t="str">
        <f>IF(buildings!Q324="","NA",buildings!Q324)</f>
        <v>NA</v>
      </c>
      <c r="R324" t="str">
        <f>IF(buildings!R324="","NA",buildings!R324)</f>
        <v>NA</v>
      </c>
      <c r="S324" t="str">
        <f>IF(buildings!S324="","NA",buildings!S324)</f>
        <v>NA</v>
      </c>
      <c r="T324" t="str">
        <f>IF(buildings!T324="","NA",buildings!T324)</f>
        <v>NA</v>
      </c>
      <c r="U324" t="str">
        <f>IF(buildings!U324="","NA",buildings!U324)</f>
        <v>NA</v>
      </c>
      <c r="V324" t="str">
        <f>IF(buildings!V324="","NA",buildings!V324)</f>
        <v>NA</v>
      </c>
      <c r="W324" t="str">
        <f>IF(buildings!W324="","NA",buildings!W324)</f>
        <v>NA</v>
      </c>
      <c r="X324" t="str">
        <f>IF(buildings!X324="","NA",buildings!X324)</f>
        <v>NA</v>
      </c>
      <c r="Y324" t="str">
        <f>IF(buildings!Y324="","NA",buildings!Y324)</f>
        <v>NA</v>
      </c>
      <c r="Z324" t="str">
        <f>IF(buildings!Z324="","NA",buildings!Z324)</f>
        <v>NA</v>
      </c>
      <c r="AA324" t="str">
        <f>IF(buildings!AA324="","NA",buildings!AA324)</f>
        <v>NA</v>
      </c>
      <c r="AB324">
        <f>IF(buildings!AB324="","NA",buildings!AB324)</f>
        <v>0.25</v>
      </c>
      <c r="AC324" t="str">
        <f>IF(buildings!AC324="","NA",buildings!AC324)</f>
        <v>NA</v>
      </c>
      <c r="AD324" t="str">
        <f>IF(buildings!AD324="","NA",buildings!AD324)</f>
        <v>NA</v>
      </c>
      <c r="AE324" t="str">
        <f>IF(buildings!AE324="","NA",buildings!AE324)</f>
        <v>NA</v>
      </c>
      <c r="AF324" t="str">
        <f>IF(buildings!AF324="","NA",buildings!AF324)</f>
        <v>NA</v>
      </c>
      <c r="AG324" t="str">
        <f>IF(buildings!AG324="","NA",buildings!AG324)</f>
        <v>NA</v>
      </c>
      <c r="AH324" t="str">
        <f>IF(buildings!AH324="","NA",buildings!AH324)</f>
        <v>NA</v>
      </c>
      <c r="AI324" t="str">
        <f>IF(buildings!AI324="","NA",buildings!AI324)</f>
        <v>NA</v>
      </c>
      <c r="AJ324" t="str">
        <f>IF(buildings!AJ324="","NA",buildings!AJ324)</f>
        <v>NA</v>
      </c>
      <c r="AK324">
        <f>IF(buildings!AK324="","NA",buildings!AK324)</f>
        <v>18</v>
      </c>
      <c r="AL324" t="str">
        <f>IF(buildings!AL324="","NA",buildings!AL324)</f>
        <v>brick-wood building</v>
      </c>
      <c r="AM324" t="str">
        <f>IF(buildings!AM324="","NA",buildings!AM324)</f>
        <v>NA</v>
      </c>
      <c r="AN324" t="str">
        <f>IF(buildings!AN324="","NA",buildings!AN324)</f>
        <v xml:space="preserve">residential </v>
      </c>
      <c r="AO324" t="str">
        <f>IF(buildings!AO324="","NA",buildings!AO324)</f>
        <v>NA</v>
      </c>
      <c r="AP324" t="str">
        <f>IF(buildings!AP324="","NA",buildings!AP324)</f>
        <v xml:space="preserve">averaged </v>
      </c>
      <c r="AQ324" t="str">
        <f>IF(buildings!AQ324="","NA",buildings!AQ324)</f>
        <v>rural</v>
      </c>
      <c r="AR324" t="str">
        <f>IF(buildings!AR324="","NA",buildings!AR324)</f>
        <v>NA</v>
      </c>
      <c r="AS324" t="str">
        <f>IF(buildings!AS324="","NA",buildings!AS324)</f>
        <v>Shi, Feng; Huang, Tao; Tanikawa, Hiroki; Han, Ji; Hasimoto, Seiji, Moriguchi, Yuichi</v>
      </c>
      <c r="AT324">
        <f>IF(buildings!AT324="","NA",buildings!AT324)</f>
        <v>2012</v>
      </c>
      <c r="AU324" t="str">
        <f>IF(buildings!AU324="","NA",buildings!AU324)</f>
        <v>Toward a Low Carbon–Dematerialization Society</v>
      </c>
      <c r="AV324" t="str">
        <f>IF(buildings!AV324="","NA",buildings!AV324)</f>
        <v>Journal of Industrial Ecology</v>
      </c>
      <c r="AW324" t="str">
        <f>IF(buildings!AW324="","NA",buildings!AW324)</f>
        <v>Copyright Elsevier</v>
      </c>
      <c r="AX324" t="str">
        <f>IF(buildings!AX324="","NA",buildings!AX324)</f>
        <v>10.1111/j.1530-9290.2012.00523.x</v>
      </c>
      <c r="AY324" t="str">
        <f>IF(buildings!AY324="","NA",buildings!AY324)</f>
        <v>https://doi.org/10.1111/j.1530-9290.2012.00523.x</v>
      </c>
      <c r="AZ324" t="str">
        <f>IF(buildings!AZ324="","NULL",buildings!AZ324)</f>
        <v>NULL</v>
      </c>
      <c r="BA324" t="str">
        <f>IF(buildings!BA324="","NULL",buildings!BA324)</f>
        <v>no conversion needed</v>
      </c>
      <c r="BB324" t="str">
        <f>IF(buildings!BB324="","NULL",buildings!BB324)</f>
        <v>"Other unspecified material" is lime.</v>
      </c>
      <c r="BC324" t="str">
        <f>IF(buildings!BC324="","NULL",buildings!BC324)</f>
        <v>NULL</v>
      </c>
      <c r="BD324" t="str">
        <f>IF(buildings!BD324="","NULL",buildings!BD324)</f>
        <v>NULL</v>
      </c>
      <c r="BE324" t="str">
        <f>IF(buildings!BE324="","NULL",buildings!BE324)</f>
        <v>Nistad (Heeren)</v>
      </c>
      <c r="BF324" t="str">
        <f>IF(buildings!BF324="","NULL",buildings!BF324)</f>
        <v>China</v>
      </c>
      <c r="BG324" t="str">
        <f>IF(buildings!BG324="","NULL",buildings!BG324)</f>
        <v>NULL</v>
      </c>
      <c r="BH324" t="str">
        <f>IF(buildings!BH324="","NULL",buildings!BH324)</f>
        <v>NULL</v>
      </c>
      <c r="BI324" t="str">
        <f>IF(buildings!BI324="","NULL",buildings!BI324)</f>
        <v>NULL</v>
      </c>
      <c r="BJ324" t="str">
        <f>IF(buildings!BJ324="","NULL",buildings!BJ324)</f>
        <v>NULL</v>
      </c>
      <c r="BK324" t="str">
        <f>IF(buildings!BK324="","NULL",buildings!BK324)</f>
        <v>NULL</v>
      </c>
      <c r="BL324" t="str">
        <f>IF(buildings!BL324="","NULL",buildings!BL324)</f>
        <v>NULL</v>
      </c>
      <c r="BM324" t="str">
        <f>IF(buildings!BM324="","NULL",buildings!BM324)</f>
        <v>NULL</v>
      </c>
      <c r="BN324" t="str">
        <f>IF(buildings!BN324="","NULL",buildings!BN324)</f>
        <v>NULL</v>
      </c>
      <c r="BO324" t="str">
        <f>IF(buildings!BO324="","NULL",buildings!BO324)</f>
        <v>NULL</v>
      </c>
      <c r="BP324" t="str">
        <f>IF(buildings!BP324="","NULL",buildings!BP324)</f>
        <v>NULL</v>
      </c>
      <c r="BQ324" t="str">
        <f>IF(buildings!BQ324="","NULL",buildings!BQ324)</f>
        <v>NULL</v>
      </c>
      <c r="BR324" t="str">
        <f>IF(buildings!BR324="","NULL",buildings!BR324)</f>
        <v>NULL</v>
      </c>
      <c r="BS324" t="str">
        <f>IF(buildings!BS324="","NULL",buildings!BS324)</f>
        <v>NULL</v>
      </c>
      <c r="BT324" t="str">
        <f>IF(buildings!BT324="","NULL",buildings!BT324)</f>
        <v>NULL</v>
      </c>
      <c r="BU324" t="str">
        <f>IF(buildings!BU324="","NULL",buildings!BU324)</f>
        <v>NULL</v>
      </c>
      <c r="BV324" t="str">
        <f>IF(buildings!BV324="","NULL",buildings!BV324)</f>
        <v>NULL</v>
      </c>
      <c r="BW324" t="str">
        <f>IF(buildings!BW324="","NULL",buildings!BW324)</f>
        <v>R32CHN</v>
      </c>
      <c r="BX324" t="str">
        <f>IF(buildings!BX324="","NULL",buildings!BX324)</f>
        <v>R5.2ASIA</v>
      </c>
      <c r="BY324" t="str">
        <f>IF(buildings!BY324="","NULL",buildings!BY324)</f>
        <v>R_unspecified</v>
      </c>
      <c r="BZ324" t="str">
        <f>IF(buildings!BZ324="","NULL",buildings!BZ324)</f>
        <v>M_brick</v>
      </c>
      <c r="CA324" t="str">
        <f>IF(buildings!CA324="","NULL",buildings!CA324)</f>
        <v>Standard</v>
      </c>
      <c r="CB324" t="str">
        <f>IF(buildings!CB324="","NULL",buildings!CB324)</f>
        <v>sample/average/statistics</v>
      </c>
      <c r="CC324" t="str">
        <f>IF(buildings!CC324="","NULL",buildings!CC324)</f>
        <v>RU</v>
      </c>
      <c r="CD324" t="str">
        <f>IF(buildings!CD324="","NULL",buildings!CD324)</f>
        <v>M</v>
      </c>
      <c r="CE324" t="str">
        <f>IF(buildings!CE324="","NULL",buildings!CE324)</f>
        <v>ASIA_CHN</v>
      </c>
    </row>
    <row r="325" spans="1:83">
      <c r="A325">
        <f>IF(buildings!A325="","NA",buildings!A325)</f>
        <v>323</v>
      </c>
      <c r="B325" t="str">
        <f>IF(buildings!B325="","NA",buildings!B325)</f>
        <v>China</v>
      </c>
      <c r="C325" t="str">
        <f>IF(buildings!C325="","NA",buildings!C325)</f>
        <v>avg</v>
      </c>
      <c r="D325">
        <f>IF(buildings!D325="","NA",buildings!D325)</f>
        <v>1980</v>
      </c>
      <c r="E325">
        <f>IF(buildings!E325="","NA",buildings!E325)</f>
        <v>2010</v>
      </c>
      <c r="F325">
        <f>IF(buildings!F325="","NA",buildings!F325)</f>
        <v>21</v>
      </c>
      <c r="G325" t="str">
        <f>IF(buildings!G325="","NA",buildings!G325)</f>
        <v>NA</v>
      </c>
      <c r="H325" t="str">
        <f>IF(buildings!H325="","NA",buildings!H325)</f>
        <v>NA</v>
      </c>
      <c r="I325" t="str">
        <f>IF(buildings!I325="","NA",buildings!I325)</f>
        <v>NA</v>
      </c>
      <c r="J325">
        <f>IF(buildings!J325="","NA",buildings!J325)</f>
        <v>24</v>
      </c>
      <c r="K325" t="str">
        <f>IF(buildings!K325="","NA",buildings!K325)</f>
        <v>NA</v>
      </c>
      <c r="L325" t="str">
        <f>IF(buildings!L325="","NA",buildings!L325)</f>
        <v>NA</v>
      </c>
      <c r="M325" t="str">
        <f>IF(buildings!M325="","NA",buildings!M325)</f>
        <v>NA</v>
      </c>
      <c r="N325">
        <f>IF(buildings!N325="","NA",buildings!N325)</f>
        <v>172</v>
      </c>
      <c r="O325">
        <f>IF(buildings!O325="","NA",buildings!O325)</f>
        <v>1345</v>
      </c>
      <c r="P325">
        <f>IF(buildings!P325="","NA",buildings!P325)</f>
        <v>705</v>
      </c>
      <c r="Q325" t="str">
        <f>IF(buildings!Q325="","NA",buildings!Q325)</f>
        <v>NA</v>
      </c>
      <c r="R325" t="str">
        <f>IF(buildings!R325="","NA",buildings!R325)</f>
        <v>NA</v>
      </c>
      <c r="S325" t="str">
        <f>IF(buildings!S325="","NA",buildings!S325)</f>
        <v>NA</v>
      </c>
      <c r="T325" t="str">
        <f>IF(buildings!T325="","NA",buildings!T325)</f>
        <v>NA</v>
      </c>
      <c r="U325">
        <f>IF(buildings!U325="","NA",buildings!U325)</f>
        <v>2</v>
      </c>
      <c r="V325" t="str">
        <f>IF(buildings!V325="","NA",buildings!V325)</f>
        <v>NA</v>
      </c>
      <c r="W325" t="str">
        <f>IF(buildings!W325="","NA",buildings!W325)</f>
        <v>NA</v>
      </c>
      <c r="X325" t="str">
        <f>IF(buildings!X325="","NA",buildings!X325)</f>
        <v>NA</v>
      </c>
      <c r="Y325" t="str">
        <f>IF(buildings!Y325="","NA",buildings!Y325)</f>
        <v>NA</v>
      </c>
      <c r="Z325" t="str">
        <f>IF(buildings!Z325="","NA",buildings!Z325)</f>
        <v>NA</v>
      </c>
      <c r="AA325" t="str">
        <f>IF(buildings!AA325="","NA",buildings!AA325)</f>
        <v>NA</v>
      </c>
      <c r="AB325">
        <f>IF(buildings!AB325="","NA",buildings!AB325)</f>
        <v>2</v>
      </c>
      <c r="AC325" t="str">
        <f>IF(buildings!AC325="","NA",buildings!AC325)</f>
        <v>NA</v>
      </c>
      <c r="AD325" t="str">
        <f>IF(buildings!AD325="","NA",buildings!AD325)</f>
        <v>NA</v>
      </c>
      <c r="AE325" t="str">
        <f>IF(buildings!AE325="","NA",buildings!AE325)</f>
        <v>NA</v>
      </c>
      <c r="AF325" t="str">
        <f>IF(buildings!AF325="","NA",buildings!AF325)</f>
        <v>NA</v>
      </c>
      <c r="AG325" t="str">
        <f>IF(buildings!AG325="","NA",buildings!AG325)</f>
        <v>NA</v>
      </c>
      <c r="AH325" t="str">
        <f>IF(buildings!AH325="","NA",buildings!AH325)</f>
        <v>NA</v>
      </c>
      <c r="AI325" t="str">
        <f>IF(buildings!AI325="","NA",buildings!AI325)</f>
        <v>NA</v>
      </c>
      <c r="AJ325" t="str">
        <f>IF(buildings!AJ325="","NA",buildings!AJ325)</f>
        <v>NA</v>
      </c>
      <c r="AK325">
        <f>IF(buildings!AK325="","NA",buildings!AK325)</f>
        <v>32</v>
      </c>
      <c r="AL325" t="str">
        <f>IF(buildings!AL325="","NA",buildings!AL325)</f>
        <v>brick-wood building</v>
      </c>
      <c r="AM325" t="str">
        <f>IF(buildings!AM325="","NA",buildings!AM325)</f>
        <v>NA</v>
      </c>
      <c r="AN325" t="str">
        <f>IF(buildings!AN325="","NA",buildings!AN325)</f>
        <v xml:space="preserve">residential </v>
      </c>
      <c r="AO325" t="str">
        <f>IF(buildings!AO325="","NA",buildings!AO325)</f>
        <v>NA</v>
      </c>
      <c r="AP325" t="str">
        <f>IF(buildings!AP325="","NA",buildings!AP325)</f>
        <v xml:space="preserve">averaged </v>
      </c>
      <c r="AQ325" t="str">
        <f>IF(buildings!AQ325="","NA",buildings!AQ325)</f>
        <v>rural</v>
      </c>
      <c r="AR325" t="str">
        <f>IF(buildings!AR325="","NA",buildings!AR325)</f>
        <v>NA</v>
      </c>
      <c r="AS325" t="str">
        <f>IF(buildings!AS325="","NA",buildings!AS325)</f>
        <v>Shi, Feng; Huang, Tao; Tanikawa, Hiroki; Han, Ji; Hasimoto, Seiji, Moriguchi, Yuichi</v>
      </c>
      <c r="AT325">
        <f>IF(buildings!AT325="","NA",buildings!AT325)</f>
        <v>2012</v>
      </c>
      <c r="AU325" t="str">
        <f>IF(buildings!AU325="","NA",buildings!AU325)</f>
        <v>Toward a Low Carbon–Dematerialization Society</v>
      </c>
      <c r="AV325" t="str">
        <f>IF(buildings!AV325="","NA",buildings!AV325)</f>
        <v>Journal of Industrial Ecology</v>
      </c>
      <c r="AW325" t="str">
        <f>IF(buildings!AW325="","NA",buildings!AW325)</f>
        <v>Copyright Elsevier</v>
      </c>
      <c r="AX325" t="str">
        <f>IF(buildings!AX325="","NA",buildings!AX325)</f>
        <v>10.1111/j.1530-9290.2012.00523.x</v>
      </c>
      <c r="AY325" t="str">
        <f>IF(buildings!AY325="","NA",buildings!AY325)</f>
        <v>https://doi.org/10.1111/j.1530-9290.2012.00523.x</v>
      </c>
      <c r="AZ325" t="str">
        <f>IF(buildings!AZ325="","NULL",buildings!AZ325)</f>
        <v>NULL</v>
      </c>
      <c r="BA325" t="str">
        <f>IF(buildings!BA325="","NULL",buildings!BA325)</f>
        <v>no conversion needed</v>
      </c>
      <c r="BB325" t="str">
        <f>IF(buildings!BB325="","NULL",buildings!BB325)</f>
        <v>"Other unspecified material" is lime.</v>
      </c>
      <c r="BC325" t="str">
        <f>IF(buildings!BC325="","NULL",buildings!BC325)</f>
        <v>NULL</v>
      </c>
      <c r="BD325" t="str">
        <f>IF(buildings!BD325="","NULL",buildings!BD325)</f>
        <v>NULL</v>
      </c>
      <c r="BE325" t="str">
        <f>IF(buildings!BE325="","NULL",buildings!BE325)</f>
        <v>Nistad (Heeren)</v>
      </c>
      <c r="BF325" t="str">
        <f>IF(buildings!BF325="","NULL",buildings!BF325)</f>
        <v>China</v>
      </c>
      <c r="BG325" t="str">
        <f>IF(buildings!BG325="","NULL",buildings!BG325)</f>
        <v>NULL</v>
      </c>
      <c r="BH325" t="str">
        <f>IF(buildings!BH325="","NULL",buildings!BH325)</f>
        <v>NULL</v>
      </c>
      <c r="BI325" t="str">
        <f>IF(buildings!BI325="","NULL",buildings!BI325)</f>
        <v>NULL</v>
      </c>
      <c r="BJ325" t="str">
        <f>IF(buildings!BJ325="","NULL",buildings!BJ325)</f>
        <v>NULL</v>
      </c>
      <c r="BK325" t="str">
        <f>IF(buildings!BK325="","NULL",buildings!BK325)</f>
        <v>NULL</v>
      </c>
      <c r="BL325" t="str">
        <f>IF(buildings!BL325="","NULL",buildings!BL325)</f>
        <v>NULL</v>
      </c>
      <c r="BM325" t="str">
        <f>IF(buildings!BM325="","NULL",buildings!BM325)</f>
        <v>NULL</v>
      </c>
      <c r="BN325" t="str">
        <f>IF(buildings!BN325="","NULL",buildings!BN325)</f>
        <v>NULL</v>
      </c>
      <c r="BO325" t="str">
        <f>IF(buildings!BO325="","NULL",buildings!BO325)</f>
        <v>NULL</v>
      </c>
      <c r="BP325" t="str">
        <f>IF(buildings!BP325="","NULL",buildings!BP325)</f>
        <v>NULL</v>
      </c>
      <c r="BQ325" t="str">
        <f>IF(buildings!BQ325="","NULL",buildings!BQ325)</f>
        <v>NULL</v>
      </c>
      <c r="BR325" t="str">
        <f>IF(buildings!BR325="","NULL",buildings!BR325)</f>
        <v>NULL</v>
      </c>
      <c r="BS325" t="str">
        <f>IF(buildings!BS325="","NULL",buildings!BS325)</f>
        <v>NULL</v>
      </c>
      <c r="BT325" t="str">
        <f>IF(buildings!BT325="","NULL",buildings!BT325)</f>
        <v>NULL</v>
      </c>
      <c r="BU325" t="str">
        <f>IF(buildings!BU325="","NULL",buildings!BU325)</f>
        <v>NULL</v>
      </c>
      <c r="BV325" t="str">
        <f>IF(buildings!BV325="","NULL",buildings!BV325)</f>
        <v>NULL</v>
      </c>
      <c r="BW325" t="str">
        <f>IF(buildings!BW325="","NULL",buildings!BW325)</f>
        <v>R32CHN</v>
      </c>
      <c r="BX325" t="str">
        <f>IF(buildings!BX325="","NULL",buildings!BX325)</f>
        <v>R5.2ASIA</v>
      </c>
      <c r="BY325" t="str">
        <f>IF(buildings!BY325="","NULL",buildings!BY325)</f>
        <v>R_unspecified</v>
      </c>
      <c r="BZ325" t="str">
        <f>IF(buildings!BZ325="","NULL",buildings!BZ325)</f>
        <v>M_brick</v>
      </c>
      <c r="CA325" t="str">
        <f>IF(buildings!CA325="","NULL",buildings!CA325)</f>
        <v>Standard</v>
      </c>
      <c r="CB325" t="str">
        <f>IF(buildings!CB325="","NULL",buildings!CB325)</f>
        <v>sample/average/statistics</v>
      </c>
      <c r="CC325" t="str">
        <f>IF(buildings!CC325="","NULL",buildings!CC325)</f>
        <v>RU</v>
      </c>
      <c r="CD325" t="str">
        <f>IF(buildings!CD325="","NULL",buildings!CD325)</f>
        <v>M</v>
      </c>
      <c r="CE325" t="str">
        <f>IF(buildings!CE325="","NULL",buildings!CE325)</f>
        <v>ASIA_CHN</v>
      </c>
    </row>
    <row r="326" spans="1:83">
      <c r="A326">
        <f>IF(buildings!A326="","NA",buildings!A326)</f>
        <v>324</v>
      </c>
      <c r="B326" t="str">
        <f>IF(buildings!B326="","NA",buildings!B326)</f>
        <v>China</v>
      </c>
      <c r="C326" t="str">
        <f>IF(buildings!C326="","NA",buildings!C326)</f>
        <v>avg</v>
      </c>
      <c r="D326">
        <f>IF(buildings!D326="","NA",buildings!D326)</f>
        <v>1990</v>
      </c>
      <c r="E326">
        <f>IF(buildings!E326="","NA",buildings!E326)</f>
        <v>2010</v>
      </c>
      <c r="F326">
        <f>IF(buildings!F326="","NA",buildings!F326)</f>
        <v>75</v>
      </c>
      <c r="G326" t="str">
        <f>IF(buildings!G326="","NA",buildings!G326)</f>
        <v>NA</v>
      </c>
      <c r="H326" t="str">
        <f>IF(buildings!H326="","NA",buildings!H326)</f>
        <v>NA</v>
      </c>
      <c r="I326" t="str">
        <f>IF(buildings!I326="","NA",buildings!I326)</f>
        <v>NA</v>
      </c>
      <c r="J326">
        <f>IF(buildings!J326="","NA",buildings!J326)</f>
        <v>26</v>
      </c>
      <c r="K326" t="str">
        <f>IF(buildings!K326="","NA",buildings!K326)</f>
        <v>NA</v>
      </c>
      <c r="L326" t="str">
        <f>IF(buildings!L326="","NA",buildings!L326)</f>
        <v>NA</v>
      </c>
      <c r="M326" t="str">
        <f>IF(buildings!M326="","NA",buildings!M326)</f>
        <v>NA</v>
      </c>
      <c r="N326">
        <f>IF(buildings!N326="","NA",buildings!N326)</f>
        <v>238</v>
      </c>
      <c r="O326">
        <f>IF(buildings!O326="","NA",buildings!O326)</f>
        <v>1451</v>
      </c>
      <c r="P326">
        <f>IF(buildings!P326="","NA",buildings!P326)</f>
        <v>16</v>
      </c>
      <c r="Q326" t="str">
        <f>IF(buildings!Q326="","NA",buildings!Q326)</f>
        <v>NA</v>
      </c>
      <c r="R326" t="str">
        <f>IF(buildings!R326="","NA",buildings!R326)</f>
        <v>NA</v>
      </c>
      <c r="S326" t="str">
        <f>IF(buildings!S326="","NA",buildings!S326)</f>
        <v>NA</v>
      </c>
      <c r="T326" t="str">
        <f>IF(buildings!T326="","NA",buildings!T326)</f>
        <v>NA</v>
      </c>
      <c r="U326">
        <f>IF(buildings!U326="","NA",buildings!U326)</f>
        <v>2</v>
      </c>
      <c r="V326" t="str">
        <f>IF(buildings!V326="","NA",buildings!V326)</f>
        <v>NA</v>
      </c>
      <c r="W326" t="str">
        <f>IF(buildings!W326="","NA",buildings!W326)</f>
        <v>NA</v>
      </c>
      <c r="X326" t="str">
        <f>IF(buildings!X326="","NA",buildings!X326)</f>
        <v>NA</v>
      </c>
      <c r="Y326" t="str">
        <f>IF(buildings!Y326="","NA",buildings!Y326)</f>
        <v>NA</v>
      </c>
      <c r="Z326" t="str">
        <f>IF(buildings!Z326="","NA",buildings!Z326)</f>
        <v>NA</v>
      </c>
      <c r="AA326" t="str">
        <f>IF(buildings!AA326="","NA",buildings!AA326)</f>
        <v>NA</v>
      </c>
      <c r="AB326">
        <f>IF(buildings!AB326="","NA",buildings!AB326)</f>
        <v>2</v>
      </c>
      <c r="AC326" t="str">
        <f>IF(buildings!AC326="","NA",buildings!AC326)</f>
        <v>NA</v>
      </c>
      <c r="AD326" t="str">
        <f>IF(buildings!AD326="","NA",buildings!AD326)</f>
        <v>NA</v>
      </c>
      <c r="AE326" t="str">
        <f>IF(buildings!AE326="","NA",buildings!AE326)</f>
        <v>NA</v>
      </c>
      <c r="AF326" t="str">
        <f>IF(buildings!AF326="","NA",buildings!AF326)</f>
        <v>NA</v>
      </c>
      <c r="AG326" t="str">
        <f>IF(buildings!AG326="","NA",buildings!AG326)</f>
        <v>NA</v>
      </c>
      <c r="AH326" t="str">
        <f>IF(buildings!AH326="","NA",buildings!AH326)</f>
        <v>NA</v>
      </c>
      <c r="AI326" t="str">
        <f>IF(buildings!AI326="","NA",buildings!AI326)</f>
        <v>NA</v>
      </c>
      <c r="AJ326" t="str">
        <f>IF(buildings!AJ326="","NA",buildings!AJ326)</f>
        <v>NA</v>
      </c>
      <c r="AK326">
        <f>IF(buildings!AK326="","NA",buildings!AK326)</f>
        <v>33</v>
      </c>
      <c r="AL326" t="str">
        <f>IF(buildings!AL326="","NA",buildings!AL326)</f>
        <v>reinforced-concrete building</v>
      </c>
      <c r="AM326" t="str">
        <f>IF(buildings!AM326="","NA",buildings!AM326)</f>
        <v>NA</v>
      </c>
      <c r="AN326" t="str">
        <f>IF(buildings!AN326="","NA",buildings!AN326)</f>
        <v xml:space="preserve">residential </v>
      </c>
      <c r="AO326" t="str">
        <f>IF(buildings!AO326="","NA",buildings!AO326)</f>
        <v>NA</v>
      </c>
      <c r="AP326" t="str">
        <f>IF(buildings!AP326="","NA",buildings!AP326)</f>
        <v xml:space="preserve">averaged </v>
      </c>
      <c r="AQ326" t="str">
        <f>IF(buildings!AQ326="","NA",buildings!AQ326)</f>
        <v>rural</v>
      </c>
      <c r="AR326" t="str">
        <f>IF(buildings!AR326="","NA",buildings!AR326)</f>
        <v>NA</v>
      </c>
      <c r="AS326" t="str">
        <f>IF(buildings!AS326="","NA",buildings!AS326)</f>
        <v>Shi, Feng; Huang, Tao; Tanikawa, Hiroki; Han, Ji; Hasimoto, Seiji, Moriguchi, Yuichi</v>
      </c>
      <c r="AT326">
        <f>IF(buildings!AT326="","NA",buildings!AT326)</f>
        <v>2012</v>
      </c>
      <c r="AU326" t="str">
        <f>IF(buildings!AU326="","NA",buildings!AU326)</f>
        <v>Toward a Low Carbon–Dematerialization Society</v>
      </c>
      <c r="AV326" t="str">
        <f>IF(buildings!AV326="","NA",buildings!AV326)</f>
        <v>Journal of Industrial Ecology</v>
      </c>
      <c r="AW326" t="str">
        <f>IF(buildings!AW326="","NA",buildings!AW326)</f>
        <v>Copyright Elsevier</v>
      </c>
      <c r="AX326" t="str">
        <f>IF(buildings!AX326="","NA",buildings!AX326)</f>
        <v>10.1111/j.1530-9290.2012.00523.x</v>
      </c>
      <c r="AY326" t="str">
        <f>IF(buildings!AY326="","NA",buildings!AY326)</f>
        <v>https://doi.org/10.1111/j.1530-9290.2012.00523.x</v>
      </c>
      <c r="AZ326" t="str">
        <f>IF(buildings!AZ326="","NULL",buildings!AZ326)</f>
        <v>NULL</v>
      </c>
      <c r="BA326" t="str">
        <f>IF(buildings!BA326="","NULL",buildings!BA326)</f>
        <v>no conversion needed</v>
      </c>
      <c r="BB326" t="str">
        <f>IF(buildings!BB326="","NULL",buildings!BB326)</f>
        <v>"Other unspecified material" is lime.</v>
      </c>
      <c r="BC326" t="str">
        <f>IF(buildings!BC326="","NULL",buildings!BC326)</f>
        <v>NULL</v>
      </c>
      <c r="BD326" t="str">
        <f>IF(buildings!BD326="","NULL",buildings!BD326)</f>
        <v>NULL</v>
      </c>
      <c r="BE326" t="str">
        <f>IF(buildings!BE326="","NULL",buildings!BE326)</f>
        <v>Nistad (Heeren)</v>
      </c>
      <c r="BF326" t="str">
        <f>IF(buildings!BF326="","NULL",buildings!BF326)</f>
        <v>China</v>
      </c>
      <c r="BG326" t="str">
        <f>IF(buildings!BG326="","NULL",buildings!BG326)</f>
        <v>NULL</v>
      </c>
      <c r="BH326" t="str">
        <f>IF(buildings!BH326="","NULL",buildings!BH326)</f>
        <v>NULL</v>
      </c>
      <c r="BI326" t="str">
        <f>IF(buildings!BI326="","NULL",buildings!BI326)</f>
        <v>NULL</v>
      </c>
      <c r="BJ326" t="str">
        <f>IF(buildings!BJ326="","NULL",buildings!BJ326)</f>
        <v>NULL</v>
      </c>
      <c r="BK326" t="str">
        <f>IF(buildings!BK326="","NULL",buildings!BK326)</f>
        <v>NULL</v>
      </c>
      <c r="BL326" t="str">
        <f>IF(buildings!BL326="","NULL",buildings!BL326)</f>
        <v>NULL</v>
      </c>
      <c r="BM326" t="str">
        <f>IF(buildings!BM326="","NULL",buildings!BM326)</f>
        <v>NULL</v>
      </c>
      <c r="BN326" t="str">
        <f>IF(buildings!BN326="","NULL",buildings!BN326)</f>
        <v>NULL</v>
      </c>
      <c r="BO326" t="str">
        <f>IF(buildings!BO326="","NULL",buildings!BO326)</f>
        <v>NULL</v>
      </c>
      <c r="BP326" t="str">
        <f>IF(buildings!BP326="","NULL",buildings!BP326)</f>
        <v>NULL</v>
      </c>
      <c r="BQ326" t="str">
        <f>IF(buildings!BQ326="","NULL",buildings!BQ326)</f>
        <v>NULL</v>
      </c>
      <c r="BR326" t="str">
        <f>IF(buildings!BR326="","NULL",buildings!BR326)</f>
        <v>NULL</v>
      </c>
      <c r="BS326" t="str">
        <f>IF(buildings!BS326="","NULL",buildings!BS326)</f>
        <v>NULL</v>
      </c>
      <c r="BT326" t="str">
        <f>IF(buildings!BT326="","NULL",buildings!BT326)</f>
        <v>NULL</v>
      </c>
      <c r="BU326" t="str">
        <f>IF(buildings!BU326="","NULL",buildings!BU326)</f>
        <v>NULL</v>
      </c>
      <c r="BV326" t="str">
        <f>IF(buildings!BV326="","NULL",buildings!BV326)</f>
        <v>NULL</v>
      </c>
      <c r="BW326" t="str">
        <f>IF(buildings!BW326="","NULL",buildings!BW326)</f>
        <v>R32CHN</v>
      </c>
      <c r="BX326" t="str">
        <f>IF(buildings!BX326="","NULL",buildings!BX326)</f>
        <v>R5.2ASIA</v>
      </c>
      <c r="BY326" t="str">
        <f>IF(buildings!BY326="","NULL",buildings!BY326)</f>
        <v>R_unspecified</v>
      </c>
      <c r="BZ326" t="str">
        <f>IF(buildings!BZ326="","NULL",buildings!BZ326)</f>
        <v>RC_unspecified</v>
      </c>
      <c r="CA326" t="str">
        <f>IF(buildings!CA326="","NULL",buildings!CA326)</f>
        <v>Standard</v>
      </c>
      <c r="CB326" t="str">
        <f>IF(buildings!CB326="","NULL",buildings!CB326)</f>
        <v>sample/average/statistics</v>
      </c>
      <c r="CC326" t="str">
        <f>IF(buildings!CC326="","NULL",buildings!CC326)</f>
        <v>RU</v>
      </c>
      <c r="CD326" t="str">
        <f>IF(buildings!CD326="","NULL",buildings!CD326)</f>
        <v>C</v>
      </c>
      <c r="CE326" t="str">
        <f>IF(buildings!CE326="","NULL",buildings!CE326)</f>
        <v>ASIA_CHN</v>
      </c>
    </row>
    <row r="327" spans="1:83">
      <c r="A327">
        <f>IF(buildings!A327="","NA",buildings!A327)</f>
        <v>325</v>
      </c>
      <c r="B327" t="str">
        <f>IF(buildings!B327="","NA",buildings!B327)</f>
        <v>China</v>
      </c>
      <c r="C327" t="str">
        <f>IF(buildings!C327="","NA",buildings!C327)</f>
        <v>avg</v>
      </c>
      <c r="D327">
        <f>IF(buildings!D327="","NA",buildings!D327)</f>
        <v>1950</v>
      </c>
      <c r="E327">
        <f>IF(buildings!E327="","NA",buildings!E327)</f>
        <v>1959</v>
      </c>
      <c r="F327">
        <f>IF(buildings!F327="","NA",buildings!F327)</f>
        <v>26</v>
      </c>
      <c r="G327" t="str">
        <f>IF(buildings!G327="","NA",buildings!G327)</f>
        <v>NA</v>
      </c>
      <c r="H327" t="str">
        <f>IF(buildings!H327="","NA",buildings!H327)</f>
        <v>NA</v>
      </c>
      <c r="I327" t="str">
        <f>IF(buildings!I327="","NA",buildings!I327)</f>
        <v>NA</v>
      </c>
      <c r="J327">
        <f>IF(buildings!J327="","NA",buildings!J327)</f>
        <v>14</v>
      </c>
      <c r="K327" t="str">
        <f>IF(buildings!K327="","NA",buildings!K327)</f>
        <v>NA</v>
      </c>
      <c r="L327" t="str">
        <f>IF(buildings!L327="","NA",buildings!L327)</f>
        <v>NA</v>
      </c>
      <c r="M327" t="str">
        <f>IF(buildings!M327="","NA",buildings!M327)</f>
        <v>NA</v>
      </c>
      <c r="N327">
        <f>IF(buildings!N327="","NA",buildings!N327)</f>
        <v>168</v>
      </c>
      <c r="O327">
        <f>IF(buildings!O327="","NA",buildings!O327)</f>
        <v>994</v>
      </c>
      <c r="P327">
        <f>IF(buildings!P327="","NA",buildings!P327)</f>
        <v>615</v>
      </c>
      <c r="Q327" t="str">
        <f>IF(buildings!Q327="","NA",buildings!Q327)</f>
        <v>NA</v>
      </c>
      <c r="R327" t="str">
        <f>IF(buildings!R327="","NA",buildings!R327)</f>
        <v>NA</v>
      </c>
      <c r="S327" t="str">
        <f>IF(buildings!S327="","NA",buildings!S327)</f>
        <v>NA</v>
      </c>
      <c r="T327" t="str">
        <f>IF(buildings!T327="","NA",buildings!T327)</f>
        <v>NA</v>
      </c>
      <c r="U327">
        <f>IF(buildings!U327="","NA",buildings!U327)</f>
        <v>2</v>
      </c>
      <c r="V327" t="str">
        <f>IF(buildings!V327="","NA",buildings!V327)</f>
        <v>NA</v>
      </c>
      <c r="W327" t="str">
        <f>IF(buildings!W327="","NA",buildings!W327)</f>
        <v>NA</v>
      </c>
      <c r="X327" t="str">
        <f>IF(buildings!X327="","NA",buildings!X327)</f>
        <v>NA</v>
      </c>
      <c r="Y327" t="str">
        <f>IF(buildings!Y327="","NA",buildings!Y327)</f>
        <v>NA</v>
      </c>
      <c r="Z327" t="str">
        <f>IF(buildings!Z327="","NA",buildings!Z327)</f>
        <v>NA</v>
      </c>
      <c r="AA327" t="str">
        <f>IF(buildings!AA327="","NA",buildings!AA327)</f>
        <v>NA</v>
      </c>
      <c r="AB327">
        <f>IF(buildings!AB327="","NA",buildings!AB327)</f>
        <v>2</v>
      </c>
      <c r="AC327" t="str">
        <f>IF(buildings!AC327="","NA",buildings!AC327)</f>
        <v>NA</v>
      </c>
      <c r="AD327" t="str">
        <f>IF(buildings!AD327="","NA",buildings!AD327)</f>
        <v>NA</v>
      </c>
      <c r="AE327" t="str">
        <f>IF(buildings!AE327="","NA",buildings!AE327)</f>
        <v>NA</v>
      </c>
      <c r="AF327" t="str">
        <f>IF(buildings!AF327="","NA",buildings!AF327)</f>
        <v>NA</v>
      </c>
      <c r="AG327" t="str">
        <f>IF(buildings!AG327="","NA",buildings!AG327)</f>
        <v>NA</v>
      </c>
      <c r="AH327" t="str">
        <f>IF(buildings!AH327="","NA",buildings!AH327)</f>
        <v>NA</v>
      </c>
      <c r="AI327" t="str">
        <f>IF(buildings!AI327="","NA",buildings!AI327)</f>
        <v>NA</v>
      </c>
      <c r="AJ327" t="str">
        <f>IF(buildings!AJ327="","NA",buildings!AJ327)</f>
        <v>NA</v>
      </c>
      <c r="AK327">
        <f>IF(buildings!AK327="","NA",buildings!AK327)</f>
        <v>40</v>
      </c>
      <c r="AL327" t="str">
        <f>IF(buildings!AL327="","NA",buildings!AL327)</f>
        <v>brick-concrete building</v>
      </c>
      <c r="AM327" t="str">
        <f>IF(buildings!AM327="","NA",buildings!AM327)</f>
        <v>NA</v>
      </c>
      <c r="AN327" t="str">
        <f>IF(buildings!AN327="","NA",buildings!AN327)</f>
        <v>non-residential</v>
      </c>
      <c r="AO327" t="str">
        <f>IF(buildings!AO327="","NA",buildings!AO327)</f>
        <v>NA</v>
      </c>
      <c r="AP327" t="str">
        <f>IF(buildings!AP327="","NA",buildings!AP327)</f>
        <v xml:space="preserve">averaged </v>
      </c>
      <c r="AQ327" t="str">
        <f>IF(buildings!AQ327="","NA",buildings!AQ327)</f>
        <v>urban</v>
      </c>
      <c r="AR327" t="str">
        <f>IF(buildings!AR327="","NA",buildings!AR327)</f>
        <v>NA</v>
      </c>
      <c r="AS327" t="str">
        <f>IF(buildings!AS327="","NA",buildings!AS327)</f>
        <v>Shi, Feng; Huang, Tao; Tanikawa, Hiroki; Han, Ji; Hasimoto, Seiji, Moriguchi, Yuichi</v>
      </c>
      <c r="AT327">
        <f>IF(buildings!AT327="","NA",buildings!AT327)</f>
        <v>2012</v>
      </c>
      <c r="AU327" t="str">
        <f>IF(buildings!AU327="","NA",buildings!AU327)</f>
        <v>Toward a Low Carbon–Dematerialization Society</v>
      </c>
      <c r="AV327" t="str">
        <f>IF(buildings!AV327="","NA",buildings!AV327)</f>
        <v>Journal of Industrial Ecology</v>
      </c>
      <c r="AW327" t="str">
        <f>IF(buildings!AW327="","NA",buildings!AW327)</f>
        <v>Copyright Elsevier</v>
      </c>
      <c r="AX327" t="str">
        <f>IF(buildings!AX327="","NA",buildings!AX327)</f>
        <v>10.1111/j.1530-9290.2012.00523.x</v>
      </c>
      <c r="AY327" t="str">
        <f>IF(buildings!AY327="","NA",buildings!AY327)</f>
        <v>https://doi.org/10.1111/j.1530-9290.2012.00523.x</v>
      </c>
      <c r="AZ327" t="str">
        <f>IF(buildings!AZ327="","NULL",buildings!AZ327)</f>
        <v>NULL</v>
      </c>
      <c r="BA327" t="str">
        <f>IF(buildings!BA327="","NULL",buildings!BA327)</f>
        <v>no conversion needed</v>
      </c>
      <c r="BB327" t="str">
        <f>IF(buildings!BB327="","NULL",buildings!BB327)</f>
        <v>"Other unspecified material" is lime.</v>
      </c>
      <c r="BC327" t="str">
        <f>IF(buildings!BC327="","NULL",buildings!BC327)</f>
        <v>NULL</v>
      </c>
      <c r="BD327" t="str">
        <f>IF(buildings!BD327="","NULL",buildings!BD327)</f>
        <v>NULL</v>
      </c>
      <c r="BE327" t="str">
        <f>IF(buildings!BE327="","NULL",buildings!BE327)</f>
        <v>Nistad (Heeren)</v>
      </c>
      <c r="BF327" t="str">
        <f>IF(buildings!BF327="","NULL",buildings!BF327)</f>
        <v>China</v>
      </c>
      <c r="BG327" t="str">
        <f>IF(buildings!BG327="","NULL",buildings!BG327)</f>
        <v>NULL</v>
      </c>
      <c r="BH327" t="str">
        <f>IF(buildings!BH327="","NULL",buildings!BH327)</f>
        <v>NULL</v>
      </c>
      <c r="BI327" t="str">
        <f>IF(buildings!BI327="","NULL",buildings!BI327)</f>
        <v>NULL</v>
      </c>
      <c r="BJ327" t="str">
        <f>IF(buildings!BJ327="","NULL",buildings!BJ327)</f>
        <v>NULL</v>
      </c>
      <c r="BK327" t="str">
        <f>IF(buildings!BK327="","NULL",buildings!BK327)</f>
        <v>NULL</v>
      </c>
      <c r="BL327" t="str">
        <f>IF(buildings!BL327="","NULL",buildings!BL327)</f>
        <v>NULL</v>
      </c>
      <c r="BM327" t="str">
        <f>IF(buildings!BM327="","NULL",buildings!BM327)</f>
        <v>NULL</v>
      </c>
      <c r="BN327" t="str">
        <f>IF(buildings!BN327="","NULL",buildings!BN327)</f>
        <v>NULL</v>
      </c>
      <c r="BO327" t="str">
        <f>IF(buildings!BO327="","NULL",buildings!BO327)</f>
        <v>NULL</v>
      </c>
      <c r="BP327" t="str">
        <f>IF(buildings!BP327="","NULL",buildings!BP327)</f>
        <v>NULL</v>
      </c>
      <c r="BQ327" t="str">
        <f>IF(buildings!BQ327="","NULL",buildings!BQ327)</f>
        <v>NULL</v>
      </c>
      <c r="BR327" t="str">
        <f>IF(buildings!BR327="","NULL",buildings!BR327)</f>
        <v>NULL</v>
      </c>
      <c r="BS327" t="str">
        <f>IF(buildings!BS327="","NULL",buildings!BS327)</f>
        <v>NULL</v>
      </c>
      <c r="BT327" t="str">
        <f>IF(buildings!BT327="","NULL",buildings!BT327)</f>
        <v>NULL</v>
      </c>
      <c r="BU327" t="str">
        <f>IF(buildings!BU327="","NULL",buildings!BU327)</f>
        <v>NULL</v>
      </c>
      <c r="BV327" t="str">
        <f>IF(buildings!BV327="","NULL",buildings!BV327)</f>
        <v>NULL</v>
      </c>
      <c r="BW327" t="str">
        <f>IF(buildings!BW327="","NULL",buildings!BW327)</f>
        <v>R32CHN</v>
      </c>
      <c r="BX327" t="str">
        <f>IF(buildings!BX327="","NULL",buildings!BX327)</f>
        <v>R5.2ASIA</v>
      </c>
      <c r="BY327" t="str">
        <f>IF(buildings!BY327="","NULL",buildings!BY327)</f>
        <v>NR_unspecified</v>
      </c>
      <c r="BZ327" t="str">
        <f>IF(buildings!BZ327="","NULL",buildings!BZ327)</f>
        <v>M_brick</v>
      </c>
      <c r="CA327" t="str">
        <f>IF(buildings!CA327="","NULL",buildings!CA327)</f>
        <v>Standard</v>
      </c>
      <c r="CB327" t="str">
        <f>IF(buildings!CB327="","NULL",buildings!CB327)</f>
        <v>sample/average/statistics</v>
      </c>
      <c r="CC327" t="str">
        <f>IF(buildings!CC327="","NULL",buildings!CC327)</f>
        <v>NR</v>
      </c>
      <c r="CD327" t="str">
        <f>IF(buildings!CD327="","NULL",buildings!CD327)</f>
        <v>M</v>
      </c>
      <c r="CE327" t="str">
        <f>IF(buildings!CE327="","NULL",buildings!CE327)</f>
        <v>ASIA_CHN</v>
      </c>
    </row>
    <row r="328" spans="1:83">
      <c r="A328">
        <f>IF(buildings!A328="","NA",buildings!A328)</f>
        <v>326</v>
      </c>
      <c r="B328" t="str">
        <f>IF(buildings!B328="","NA",buildings!B328)</f>
        <v>China</v>
      </c>
      <c r="C328" t="str">
        <f>IF(buildings!C328="","NA",buildings!C328)</f>
        <v>avg</v>
      </c>
      <c r="D328">
        <f>IF(buildings!D328="","NA",buildings!D328)</f>
        <v>1960</v>
      </c>
      <c r="E328">
        <f>IF(buildings!E328="","NA",buildings!E328)</f>
        <v>1979</v>
      </c>
      <c r="F328">
        <f>IF(buildings!F328="","NA",buildings!F328)</f>
        <v>26</v>
      </c>
      <c r="G328" t="str">
        <f>IF(buildings!G328="","NA",buildings!G328)</f>
        <v>NA</v>
      </c>
      <c r="H328" t="str">
        <f>IF(buildings!H328="","NA",buildings!H328)</f>
        <v>NA</v>
      </c>
      <c r="I328" t="str">
        <f>IF(buildings!I328="","NA",buildings!I328)</f>
        <v>NA</v>
      </c>
      <c r="J328">
        <f>IF(buildings!J328="","NA",buildings!J328)</f>
        <v>15</v>
      </c>
      <c r="K328" t="str">
        <f>IF(buildings!K328="","NA",buildings!K328)</f>
        <v>NA</v>
      </c>
      <c r="L328" t="str">
        <f>IF(buildings!L328="","NA",buildings!L328)</f>
        <v>NA</v>
      </c>
      <c r="M328" t="str">
        <f>IF(buildings!M328="","NA",buildings!M328)</f>
        <v>NA</v>
      </c>
      <c r="N328">
        <f>IF(buildings!N328="","NA",buildings!N328)</f>
        <v>183</v>
      </c>
      <c r="O328">
        <f>IF(buildings!O328="","NA",buildings!O328)</f>
        <v>1081</v>
      </c>
      <c r="P328">
        <f>IF(buildings!P328="","NA",buildings!P328)</f>
        <v>570</v>
      </c>
      <c r="Q328" t="str">
        <f>IF(buildings!Q328="","NA",buildings!Q328)</f>
        <v>NA</v>
      </c>
      <c r="R328" t="str">
        <f>IF(buildings!R328="","NA",buildings!R328)</f>
        <v>NA</v>
      </c>
      <c r="S328" t="str">
        <f>IF(buildings!S328="","NA",buildings!S328)</f>
        <v>NA</v>
      </c>
      <c r="T328" t="str">
        <f>IF(buildings!T328="","NA",buildings!T328)</f>
        <v>NA</v>
      </c>
      <c r="U328">
        <f>IF(buildings!U328="","NA",buildings!U328)</f>
        <v>2</v>
      </c>
      <c r="V328" t="str">
        <f>IF(buildings!V328="","NA",buildings!V328)</f>
        <v>NA</v>
      </c>
      <c r="W328" t="str">
        <f>IF(buildings!W328="","NA",buildings!W328)</f>
        <v>NA</v>
      </c>
      <c r="X328" t="str">
        <f>IF(buildings!X328="","NA",buildings!X328)</f>
        <v>NA</v>
      </c>
      <c r="Y328" t="str">
        <f>IF(buildings!Y328="","NA",buildings!Y328)</f>
        <v>NA</v>
      </c>
      <c r="Z328" t="str">
        <f>IF(buildings!Z328="","NA",buildings!Z328)</f>
        <v>NA</v>
      </c>
      <c r="AA328" t="str">
        <f>IF(buildings!AA328="","NA",buildings!AA328)</f>
        <v>NA</v>
      </c>
      <c r="AB328">
        <f>IF(buildings!AB328="","NA",buildings!AB328)</f>
        <v>2</v>
      </c>
      <c r="AC328" t="str">
        <f>IF(buildings!AC328="","NA",buildings!AC328)</f>
        <v>NA</v>
      </c>
      <c r="AD328" t="str">
        <f>IF(buildings!AD328="","NA",buildings!AD328)</f>
        <v>NA</v>
      </c>
      <c r="AE328" t="str">
        <f>IF(buildings!AE328="","NA",buildings!AE328)</f>
        <v>NA</v>
      </c>
      <c r="AF328" t="str">
        <f>IF(buildings!AF328="","NA",buildings!AF328)</f>
        <v>NA</v>
      </c>
      <c r="AG328" t="str">
        <f>IF(buildings!AG328="","NA",buildings!AG328)</f>
        <v>NA</v>
      </c>
      <c r="AH328" t="str">
        <f>IF(buildings!AH328="","NA",buildings!AH328)</f>
        <v>NA</v>
      </c>
      <c r="AI328" t="str">
        <f>IF(buildings!AI328="","NA",buildings!AI328)</f>
        <v>NA</v>
      </c>
      <c r="AJ328" t="str">
        <f>IF(buildings!AJ328="","NA",buildings!AJ328)</f>
        <v>NA</v>
      </c>
      <c r="AK328">
        <f>IF(buildings!AK328="","NA",buildings!AK328)</f>
        <v>48</v>
      </c>
      <c r="AL328" t="str">
        <f>IF(buildings!AL328="","NA",buildings!AL328)</f>
        <v>brick-concrete building</v>
      </c>
      <c r="AM328" t="str">
        <f>IF(buildings!AM328="","NA",buildings!AM328)</f>
        <v>NA</v>
      </c>
      <c r="AN328" t="str">
        <f>IF(buildings!AN328="","NA",buildings!AN328)</f>
        <v>non-residential</v>
      </c>
      <c r="AO328" t="str">
        <f>IF(buildings!AO328="","NA",buildings!AO328)</f>
        <v>NA</v>
      </c>
      <c r="AP328" t="str">
        <f>IF(buildings!AP328="","NA",buildings!AP328)</f>
        <v xml:space="preserve">averaged </v>
      </c>
      <c r="AQ328" t="str">
        <f>IF(buildings!AQ328="","NA",buildings!AQ328)</f>
        <v>urban</v>
      </c>
      <c r="AR328" t="str">
        <f>IF(buildings!AR328="","NA",buildings!AR328)</f>
        <v>NA</v>
      </c>
      <c r="AS328" t="str">
        <f>IF(buildings!AS328="","NA",buildings!AS328)</f>
        <v>Shi, Feng; Huang, Tao; Tanikawa, Hiroki; Han, Ji; Hasimoto, Seiji, Moriguchi, Yuichi</v>
      </c>
      <c r="AT328">
        <f>IF(buildings!AT328="","NA",buildings!AT328)</f>
        <v>2012</v>
      </c>
      <c r="AU328" t="str">
        <f>IF(buildings!AU328="","NA",buildings!AU328)</f>
        <v>Toward a Low Carbon–Dematerialization Society</v>
      </c>
      <c r="AV328" t="str">
        <f>IF(buildings!AV328="","NA",buildings!AV328)</f>
        <v>Journal of Industrial Ecology</v>
      </c>
      <c r="AW328" t="str">
        <f>IF(buildings!AW328="","NA",buildings!AW328)</f>
        <v>Copyright Elsevier</v>
      </c>
      <c r="AX328" t="str">
        <f>IF(buildings!AX328="","NA",buildings!AX328)</f>
        <v>10.1111/j.1530-9290.2012.00523.x</v>
      </c>
      <c r="AY328" t="str">
        <f>IF(buildings!AY328="","NA",buildings!AY328)</f>
        <v>https://doi.org/10.1111/j.1530-9290.2012.00523.x</v>
      </c>
      <c r="AZ328" t="str">
        <f>IF(buildings!AZ328="","NULL",buildings!AZ328)</f>
        <v>NULL</v>
      </c>
      <c r="BA328" t="str">
        <f>IF(buildings!BA328="","NULL",buildings!BA328)</f>
        <v>no conversion needed</v>
      </c>
      <c r="BB328" t="str">
        <f>IF(buildings!BB328="","NULL",buildings!BB328)</f>
        <v>"Other unspecified material" is lime.</v>
      </c>
      <c r="BC328" t="str">
        <f>IF(buildings!BC328="","NULL",buildings!BC328)</f>
        <v>NULL</v>
      </c>
      <c r="BD328" t="str">
        <f>IF(buildings!BD328="","NULL",buildings!BD328)</f>
        <v>NULL</v>
      </c>
      <c r="BE328" t="str">
        <f>IF(buildings!BE328="","NULL",buildings!BE328)</f>
        <v>Nistad (Heeren)</v>
      </c>
      <c r="BF328" t="str">
        <f>IF(buildings!BF328="","NULL",buildings!BF328)</f>
        <v>China</v>
      </c>
      <c r="BG328" t="str">
        <f>IF(buildings!BG328="","NULL",buildings!BG328)</f>
        <v>NULL</v>
      </c>
      <c r="BH328" t="str">
        <f>IF(buildings!BH328="","NULL",buildings!BH328)</f>
        <v>NULL</v>
      </c>
      <c r="BI328" t="str">
        <f>IF(buildings!BI328="","NULL",buildings!BI328)</f>
        <v>NULL</v>
      </c>
      <c r="BJ328" t="str">
        <f>IF(buildings!BJ328="","NULL",buildings!BJ328)</f>
        <v>NULL</v>
      </c>
      <c r="BK328" t="str">
        <f>IF(buildings!BK328="","NULL",buildings!BK328)</f>
        <v>NULL</v>
      </c>
      <c r="BL328" t="str">
        <f>IF(buildings!BL328="","NULL",buildings!BL328)</f>
        <v>NULL</v>
      </c>
      <c r="BM328" t="str">
        <f>IF(buildings!BM328="","NULL",buildings!BM328)</f>
        <v>NULL</v>
      </c>
      <c r="BN328" t="str">
        <f>IF(buildings!BN328="","NULL",buildings!BN328)</f>
        <v>NULL</v>
      </c>
      <c r="BO328" t="str">
        <f>IF(buildings!BO328="","NULL",buildings!BO328)</f>
        <v>NULL</v>
      </c>
      <c r="BP328" t="str">
        <f>IF(buildings!BP328="","NULL",buildings!BP328)</f>
        <v>NULL</v>
      </c>
      <c r="BQ328" t="str">
        <f>IF(buildings!BQ328="","NULL",buildings!BQ328)</f>
        <v>NULL</v>
      </c>
      <c r="BR328" t="str">
        <f>IF(buildings!BR328="","NULL",buildings!BR328)</f>
        <v>NULL</v>
      </c>
      <c r="BS328" t="str">
        <f>IF(buildings!BS328="","NULL",buildings!BS328)</f>
        <v>NULL</v>
      </c>
      <c r="BT328" t="str">
        <f>IF(buildings!BT328="","NULL",buildings!BT328)</f>
        <v>NULL</v>
      </c>
      <c r="BU328" t="str">
        <f>IF(buildings!BU328="","NULL",buildings!BU328)</f>
        <v>NULL</v>
      </c>
      <c r="BV328" t="str">
        <f>IF(buildings!BV328="","NULL",buildings!BV328)</f>
        <v>NULL</v>
      </c>
      <c r="BW328" t="str">
        <f>IF(buildings!BW328="","NULL",buildings!BW328)</f>
        <v>R32CHN</v>
      </c>
      <c r="BX328" t="str">
        <f>IF(buildings!BX328="","NULL",buildings!BX328)</f>
        <v>R5.2ASIA</v>
      </c>
      <c r="BY328" t="str">
        <f>IF(buildings!BY328="","NULL",buildings!BY328)</f>
        <v>NR_unspecified</v>
      </c>
      <c r="BZ328" t="str">
        <f>IF(buildings!BZ328="","NULL",buildings!BZ328)</f>
        <v>M_brick</v>
      </c>
      <c r="CA328" t="str">
        <f>IF(buildings!CA328="","NULL",buildings!CA328)</f>
        <v>Standard</v>
      </c>
      <c r="CB328" t="str">
        <f>IF(buildings!CB328="","NULL",buildings!CB328)</f>
        <v>sample/average/statistics</v>
      </c>
      <c r="CC328" t="str">
        <f>IF(buildings!CC328="","NULL",buildings!CC328)</f>
        <v>NR</v>
      </c>
      <c r="CD328" t="str">
        <f>IF(buildings!CD328="","NULL",buildings!CD328)</f>
        <v>M</v>
      </c>
      <c r="CE328" t="str">
        <f>IF(buildings!CE328="","NULL",buildings!CE328)</f>
        <v>ASIA_CHN</v>
      </c>
    </row>
    <row r="329" spans="1:83">
      <c r="A329">
        <f>IF(buildings!A329="","NA",buildings!A329)</f>
        <v>327</v>
      </c>
      <c r="B329" t="str">
        <f>IF(buildings!B329="","NA",buildings!B329)</f>
        <v>China</v>
      </c>
      <c r="C329" t="str">
        <f>IF(buildings!C329="","NA",buildings!C329)</f>
        <v>avg</v>
      </c>
      <c r="D329">
        <f>IF(buildings!D329="","NA",buildings!D329)</f>
        <v>1980</v>
      </c>
      <c r="E329">
        <f>IF(buildings!E329="","NA",buildings!E329)</f>
        <v>2010</v>
      </c>
      <c r="F329">
        <f>IF(buildings!F329="","NA",buildings!F329)</f>
        <v>28</v>
      </c>
      <c r="G329" t="str">
        <f>IF(buildings!G329="","NA",buildings!G329)</f>
        <v>NA</v>
      </c>
      <c r="H329" t="str">
        <f>IF(buildings!H329="","NA",buildings!H329)</f>
        <v>NA</v>
      </c>
      <c r="I329" t="str">
        <f>IF(buildings!I329="","NA",buildings!I329)</f>
        <v>NA</v>
      </c>
      <c r="J329">
        <f>IF(buildings!J329="","NA",buildings!J329)</f>
        <v>34</v>
      </c>
      <c r="K329" t="str">
        <f>IF(buildings!K329="","NA",buildings!K329)</f>
        <v>NA</v>
      </c>
      <c r="L329" t="str">
        <f>IF(buildings!L329="","NA",buildings!L329)</f>
        <v>NA</v>
      </c>
      <c r="M329" t="str">
        <f>IF(buildings!M329="","NA",buildings!M329)</f>
        <v>NA</v>
      </c>
      <c r="N329">
        <f>IF(buildings!N329="","NA",buildings!N329)</f>
        <v>215</v>
      </c>
      <c r="O329">
        <f>IF(buildings!O329="","NA",buildings!O329)</f>
        <v>1216</v>
      </c>
      <c r="P329">
        <f>IF(buildings!P329="","NA",buildings!P329)</f>
        <v>541</v>
      </c>
      <c r="Q329" t="str">
        <f>IF(buildings!Q329="","NA",buildings!Q329)</f>
        <v>NA</v>
      </c>
      <c r="R329" t="str">
        <f>IF(buildings!R329="","NA",buildings!R329)</f>
        <v>NA</v>
      </c>
      <c r="S329" t="str">
        <f>IF(buildings!S329="","NA",buildings!S329)</f>
        <v>NA</v>
      </c>
      <c r="T329" t="str">
        <f>IF(buildings!T329="","NA",buildings!T329)</f>
        <v>NA</v>
      </c>
      <c r="U329">
        <f>IF(buildings!U329="","NA",buildings!U329)</f>
        <v>2</v>
      </c>
      <c r="V329" t="str">
        <f>IF(buildings!V329="","NA",buildings!V329)</f>
        <v>NA</v>
      </c>
      <c r="W329" t="str">
        <f>IF(buildings!W329="","NA",buildings!W329)</f>
        <v>NA</v>
      </c>
      <c r="X329" t="str">
        <f>IF(buildings!X329="","NA",buildings!X329)</f>
        <v>NA</v>
      </c>
      <c r="Y329" t="str">
        <f>IF(buildings!Y329="","NA",buildings!Y329)</f>
        <v>NA</v>
      </c>
      <c r="Z329" t="str">
        <f>IF(buildings!Z329="","NA",buildings!Z329)</f>
        <v>NA</v>
      </c>
      <c r="AA329" t="str">
        <f>IF(buildings!AA329="","NA",buildings!AA329)</f>
        <v>NA</v>
      </c>
      <c r="AB329">
        <f>IF(buildings!AB329="","NA",buildings!AB329)</f>
        <v>2</v>
      </c>
      <c r="AC329" t="str">
        <f>IF(buildings!AC329="","NA",buildings!AC329)</f>
        <v>NA</v>
      </c>
      <c r="AD329" t="str">
        <f>IF(buildings!AD329="","NA",buildings!AD329)</f>
        <v>NA</v>
      </c>
      <c r="AE329" t="str">
        <f>IF(buildings!AE329="","NA",buildings!AE329)</f>
        <v>NA</v>
      </c>
      <c r="AF329" t="str">
        <f>IF(buildings!AF329="","NA",buildings!AF329)</f>
        <v>NA</v>
      </c>
      <c r="AG329" t="str">
        <f>IF(buildings!AG329="","NA",buildings!AG329)</f>
        <v>NA</v>
      </c>
      <c r="AH329" t="str">
        <f>IF(buildings!AH329="","NA",buildings!AH329)</f>
        <v>NA</v>
      </c>
      <c r="AI329" t="str">
        <f>IF(buildings!AI329="","NA",buildings!AI329)</f>
        <v>NA</v>
      </c>
      <c r="AJ329" t="str">
        <f>IF(buildings!AJ329="","NA",buildings!AJ329)</f>
        <v>NA</v>
      </c>
      <c r="AK329">
        <f>IF(buildings!AK329="","NA",buildings!AK329)</f>
        <v>48</v>
      </c>
      <c r="AL329" t="str">
        <f>IF(buildings!AL329="","NA",buildings!AL329)</f>
        <v>brick-concrete building</v>
      </c>
      <c r="AM329" t="str">
        <f>IF(buildings!AM329="","NA",buildings!AM329)</f>
        <v>NA</v>
      </c>
      <c r="AN329" t="str">
        <f>IF(buildings!AN329="","NA",buildings!AN329)</f>
        <v>non-residential</v>
      </c>
      <c r="AO329" t="str">
        <f>IF(buildings!AO329="","NA",buildings!AO329)</f>
        <v>NA</v>
      </c>
      <c r="AP329" t="str">
        <f>IF(buildings!AP329="","NA",buildings!AP329)</f>
        <v xml:space="preserve">averaged </v>
      </c>
      <c r="AQ329" t="str">
        <f>IF(buildings!AQ329="","NA",buildings!AQ329)</f>
        <v>urban</v>
      </c>
      <c r="AR329" t="str">
        <f>IF(buildings!AR329="","NA",buildings!AR329)</f>
        <v>NA</v>
      </c>
      <c r="AS329" t="str">
        <f>IF(buildings!AS329="","NA",buildings!AS329)</f>
        <v>Shi, Feng; Huang, Tao; Tanikawa, Hiroki; Han, Ji; Hasimoto, Seiji, Moriguchi, Yuichi</v>
      </c>
      <c r="AT329">
        <f>IF(buildings!AT329="","NA",buildings!AT329)</f>
        <v>2012</v>
      </c>
      <c r="AU329" t="str">
        <f>IF(buildings!AU329="","NA",buildings!AU329)</f>
        <v>Toward a Low Carbon–Dematerialization Society</v>
      </c>
      <c r="AV329" t="str">
        <f>IF(buildings!AV329="","NA",buildings!AV329)</f>
        <v>Journal of Industrial Ecology</v>
      </c>
      <c r="AW329" t="str">
        <f>IF(buildings!AW329="","NA",buildings!AW329)</f>
        <v>Copyright Elsevier</v>
      </c>
      <c r="AX329" t="str">
        <f>IF(buildings!AX329="","NA",buildings!AX329)</f>
        <v>10.1111/j.1530-9290.2012.00523.x</v>
      </c>
      <c r="AY329" t="str">
        <f>IF(buildings!AY329="","NA",buildings!AY329)</f>
        <v>https://doi.org/10.1111/j.1530-9290.2012.00523.x</v>
      </c>
      <c r="AZ329" t="str">
        <f>IF(buildings!AZ329="","NULL",buildings!AZ329)</f>
        <v>NULL</v>
      </c>
      <c r="BA329" t="str">
        <f>IF(buildings!BA329="","NULL",buildings!BA329)</f>
        <v>no conversion needed</v>
      </c>
      <c r="BB329" t="str">
        <f>IF(buildings!BB329="","NULL",buildings!BB329)</f>
        <v>"Other unspecified material" is lime.</v>
      </c>
      <c r="BC329" t="str">
        <f>IF(buildings!BC329="","NULL",buildings!BC329)</f>
        <v>NULL</v>
      </c>
      <c r="BD329" t="str">
        <f>IF(buildings!BD329="","NULL",buildings!BD329)</f>
        <v>NULL</v>
      </c>
      <c r="BE329" t="str">
        <f>IF(buildings!BE329="","NULL",buildings!BE329)</f>
        <v>Nistad (Heeren)</v>
      </c>
      <c r="BF329" t="str">
        <f>IF(buildings!BF329="","NULL",buildings!BF329)</f>
        <v>China</v>
      </c>
      <c r="BG329" t="str">
        <f>IF(buildings!BG329="","NULL",buildings!BG329)</f>
        <v>NULL</v>
      </c>
      <c r="BH329" t="str">
        <f>IF(buildings!BH329="","NULL",buildings!BH329)</f>
        <v>NULL</v>
      </c>
      <c r="BI329" t="str">
        <f>IF(buildings!BI329="","NULL",buildings!BI329)</f>
        <v>NULL</v>
      </c>
      <c r="BJ329" t="str">
        <f>IF(buildings!BJ329="","NULL",buildings!BJ329)</f>
        <v>NULL</v>
      </c>
      <c r="BK329" t="str">
        <f>IF(buildings!BK329="","NULL",buildings!BK329)</f>
        <v>NULL</v>
      </c>
      <c r="BL329" t="str">
        <f>IF(buildings!BL329="","NULL",buildings!BL329)</f>
        <v>NULL</v>
      </c>
      <c r="BM329" t="str">
        <f>IF(buildings!BM329="","NULL",buildings!BM329)</f>
        <v>NULL</v>
      </c>
      <c r="BN329" t="str">
        <f>IF(buildings!BN329="","NULL",buildings!BN329)</f>
        <v>NULL</v>
      </c>
      <c r="BO329" t="str">
        <f>IF(buildings!BO329="","NULL",buildings!BO329)</f>
        <v>NULL</v>
      </c>
      <c r="BP329" t="str">
        <f>IF(buildings!BP329="","NULL",buildings!BP329)</f>
        <v>NULL</v>
      </c>
      <c r="BQ329" t="str">
        <f>IF(buildings!BQ329="","NULL",buildings!BQ329)</f>
        <v>NULL</v>
      </c>
      <c r="BR329" t="str">
        <f>IF(buildings!BR329="","NULL",buildings!BR329)</f>
        <v>NULL</v>
      </c>
      <c r="BS329" t="str">
        <f>IF(buildings!BS329="","NULL",buildings!BS329)</f>
        <v>NULL</v>
      </c>
      <c r="BT329" t="str">
        <f>IF(buildings!BT329="","NULL",buildings!BT329)</f>
        <v>NULL</v>
      </c>
      <c r="BU329" t="str">
        <f>IF(buildings!BU329="","NULL",buildings!BU329)</f>
        <v>NULL</v>
      </c>
      <c r="BV329" t="str">
        <f>IF(buildings!BV329="","NULL",buildings!BV329)</f>
        <v>NULL</v>
      </c>
      <c r="BW329" t="str">
        <f>IF(buildings!BW329="","NULL",buildings!BW329)</f>
        <v>R32CHN</v>
      </c>
      <c r="BX329" t="str">
        <f>IF(buildings!BX329="","NULL",buildings!BX329)</f>
        <v>R5.2ASIA</v>
      </c>
      <c r="BY329" t="str">
        <f>IF(buildings!BY329="","NULL",buildings!BY329)</f>
        <v>NR_unspecified</v>
      </c>
      <c r="BZ329" t="str">
        <f>IF(buildings!BZ329="","NULL",buildings!BZ329)</f>
        <v>M_brick</v>
      </c>
      <c r="CA329" t="str">
        <f>IF(buildings!CA329="","NULL",buildings!CA329)</f>
        <v>Standard</v>
      </c>
      <c r="CB329" t="str">
        <f>IF(buildings!CB329="","NULL",buildings!CB329)</f>
        <v>sample/average/statistics</v>
      </c>
      <c r="CC329" t="str">
        <f>IF(buildings!CC329="","NULL",buildings!CC329)</f>
        <v>NR</v>
      </c>
      <c r="CD329" t="str">
        <f>IF(buildings!CD329="","NULL",buildings!CD329)</f>
        <v>M</v>
      </c>
      <c r="CE329" t="str">
        <f>IF(buildings!CE329="","NULL",buildings!CE329)</f>
        <v>ASIA_CHN</v>
      </c>
    </row>
    <row r="330" spans="1:83">
      <c r="A330">
        <f>IF(buildings!A330="","NA",buildings!A330)</f>
        <v>328</v>
      </c>
      <c r="B330" t="str">
        <f>IF(buildings!B330="","NA",buildings!B330)</f>
        <v>China</v>
      </c>
      <c r="C330" t="str">
        <f>IF(buildings!C330="","NA",buildings!C330)</f>
        <v>avg</v>
      </c>
      <c r="D330">
        <f>IF(buildings!D330="","NA",buildings!D330)</f>
        <v>1975</v>
      </c>
      <c r="E330">
        <f>IF(buildings!E330="","NA",buildings!E330)</f>
        <v>1979</v>
      </c>
      <c r="F330">
        <f>IF(buildings!F330="","NA",buildings!F330)</f>
        <v>24</v>
      </c>
      <c r="G330" t="str">
        <f>IF(buildings!G330="","NA",buildings!G330)</f>
        <v>NA</v>
      </c>
      <c r="H330" t="str">
        <f>IF(buildings!H330="","NA",buildings!H330)</f>
        <v>NA</v>
      </c>
      <c r="I330" t="str">
        <f>IF(buildings!I330="","NA",buildings!I330)</f>
        <v>NA</v>
      </c>
      <c r="J330">
        <f>IF(buildings!J330="","NA",buildings!J330)</f>
        <v>17</v>
      </c>
      <c r="K330" t="str">
        <f>IF(buildings!K330="","NA",buildings!K330)</f>
        <v>NA</v>
      </c>
      <c r="L330" t="str">
        <f>IF(buildings!L330="","NA",buildings!L330)</f>
        <v>NA</v>
      </c>
      <c r="M330" t="str">
        <f>IF(buildings!M330="","NA",buildings!M330)</f>
        <v>NA</v>
      </c>
      <c r="N330">
        <f>IF(buildings!N330="","NA",buildings!N330)</f>
        <v>271</v>
      </c>
      <c r="O330">
        <f>IF(buildings!O330="","NA",buildings!O330)</f>
        <v>1231</v>
      </c>
      <c r="P330">
        <f>IF(buildings!P330="","NA",buildings!P330)</f>
        <v>36</v>
      </c>
      <c r="Q330" t="str">
        <f>IF(buildings!Q330="","NA",buildings!Q330)</f>
        <v>NA</v>
      </c>
      <c r="R330" t="str">
        <f>IF(buildings!R330="","NA",buildings!R330)</f>
        <v>NA</v>
      </c>
      <c r="S330" t="str">
        <f>IF(buildings!S330="","NA",buildings!S330)</f>
        <v>NA</v>
      </c>
      <c r="T330" t="str">
        <f>IF(buildings!T330="","NA",buildings!T330)</f>
        <v>NA</v>
      </c>
      <c r="U330">
        <f>IF(buildings!U330="","NA",buildings!U330)</f>
        <v>1</v>
      </c>
      <c r="V330" t="str">
        <f>IF(buildings!V330="","NA",buildings!V330)</f>
        <v>NA</v>
      </c>
      <c r="W330" t="str">
        <f>IF(buildings!W330="","NA",buildings!W330)</f>
        <v>NA</v>
      </c>
      <c r="X330" t="str">
        <f>IF(buildings!X330="","NA",buildings!X330)</f>
        <v>NA</v>
      </c>
      <c r="Y330" t="str">
        <f>IF(buildings!Y330="","NA",buildings!Y330)</f>
        <v>NA</v>
      </c>
      <c r="Z330" t="str">
        <f>IF(buildings!Z330="","NA",buildings!Z330)</f>
        <v>NA</v>
      </c>
      <c r="AA330" t="str">
        <f>IF(buildings!AA330="","NA",buildings!AA330)</f>
        <v>NA</v>
      </c>
      <c r="AB330">
        <f>IF(buildings!AB330="","NA",buildings!AB330)</f>
        <v>2</v>
      </c>
      <c r="AC330" t="str">
        <f>IF(buildings!AC330="","NA",buildings!AC330)</f>
        <v>NA</v>
      </c>
      <c r="AD330" t="str">
        <f>IF(buildings!AD330="","NA",buildings!AD330)</f>
        <v>NA</v>
      </c>
      <c r="AE330" t="str">
        <f>IF(buildings!AE330="","NA",buildings!AE330)</f>
        <v>NA</v>
      </c>
      <c r="AF330" t="str">
        <f>IF(buildings!AF330="","NA",buildings!AF330)</f>
        <v>NA</v>
      </c>
      <c r="AG330" t="str">
        <f>IF(buildings!AG330="","NA",buildings!AG330)</f>
        <v>NA</v>
      </c>
      <c r="AH330" t="str">
        <f>IF(buildings!AH330="","NA",buildings!AH330)</f>
        <v>NA</v>
      </c>
      <c r="AI330" t="str">
        <f>IF(buildings!AI330="","NA",buildings!AI330)</f>
        <v>NA</v>
      </c>
      <c r="AJ330" t="str">
        <f>IF(buildings!AJ330="","NA",buildings!AJ330)</f>
        <v>NA</v>
      </c>
      <c r="AK330">
        <f>IF(buildings!AK330="","NA",buildings!AK330)</f>
        <v>6</v>
      </c>
      <c r="AL330" t="str">
        <f>IF(buildings!AL330="","NA",buildings!AL330)</f>
        <v>reinforced-concrete building</v>
      </c>
      <c r="AM330" t="str">
        <f>IF(buildings!AM330="","NA",buildings!AM330)</f>
        <v>NA</v>
      </c>
      <c r="AN330" t="str">
        <f>IF(buildings!AN330="","NA",buildings!AN330)</f>
        <v>non-residential</v>
      </c>
      <c r="AO330" t="str">
        <f>IF(buildings!AO330="","NA",buildings!AO330)</f>
        <v>NA</v>
      </c>
      <c r="AP330" t="str">
        <f>IF(buildings!AP330="","NA",buildings!AP330)</f>
        <v xml:space="preserve">averaged </v>
      </c>
      <c r="AQ330" t="str">
        <f>IF(buildings!AQ330="","NA",buildings!AQ330)</f>
        <v>urban</v>
      </c>
      <c r="AR330" t="str">
        <f>IF(buildings!AR330="","NA",buildings!AR330)</f>
        <v>NA</v>
      </c>
      <c r="AS330" t="str">
        <f>IF(buildings!AS330="","NA",buildings!AS330)</f>
        <v>Shi, Feng; Huang, Tao; Tanikawa, Hiroki; Han, Ji; Hasimoto, Seiji, Moriguchi, Yuichi</v>
      </c>
      <c r="AT330">
        <f>IF(buildings!AT330="","NA",buildings!AT330)</f>
        <v>2012</v>
      </c>
      <c r="AU330" t="str">
        <f>IF(buildings!AU330="","NA",buildings!AU330)</f>
        <v>Toward a Low Carbon–Dematerialization Society</v>
      </c>
      <c r="AV330" t="str">
        <f>IF(buildings!AV330="","NA",buildings!AV330)</f>
        <v>Journal of Industrial Ecology</v>
      </c>
      <c r="AW330" t="str">
        <f>IF(buildings!AW330="","NA",buildings!AW330)</f>
        <v>Copyright Elsevier</v>
      </c>
      <c r="AX330" t="str">
        <f>IF(buildings!AX330="","NA",buildings!AX330)</f>
        <v>10.1111/j.1530-9290.2012.00523.x</v>
      </c>
      <c r="AY330" t="str">
        <f>IF(buildings!AY330="","NA",buildings!AY330)</f>
        <v>https://doi.org/10.1111/j.1530-9290.2012.00523.x</v>
      </c>
      <c r="AZ330" t="str">
        <f>IF(buildings!AZ330="","NULL",buildings!AZ330)</f>
        <v>NULL</v>
      </c>
      <c r="BA330" t="str">
        <f>IF(buildings!BA330="","NULL",buildings!BA330)</f>
        <v>no conversion needed</v>
      </c>
      <c r="BB330" t="str">
        <f>IF(buildings!BB330="","NULL",buildings!BB330)</f>
        <v>"Other unspecified material" is lime.</v>
      </c>
      <c r="BC330" t="str">
        <f>IF(buildings!BC330="","NULL",buildings!BC330)</f>
        <v>NULL</v>
      </c>
      <c r="BD330" t="str">
        <f>IF(buildings!BD330="","NULL",buildings!BD330)</f>
        <v>NULL</v>
      </c>
      <c r="BE330" t="str">
        <f>IF(buildings!BE330="","NULL",buildings!BE330)</f>
        <v>Nistad (Heeren)</v>
      </c>
      <c r="BF330" t="str">
        <f>IF(buildings!BF330="","NULL",buildings!BF330)</f>
        <v>China</v>
      </c>
      <c r="BG330" t="str">
        <f>IF(buildings!BG330="","NULL",buildings!BG330)</f>
        <v>NULL</v>
      </c>
      <c r="BH330" t="str">
        <f>IF(buildings!BH330="","NULL",buildings!BH330)</f>
        <v>NULL</v>
      </c>
      <c r="BI330" t="str">
        <f>IF(buildings!BI330="","NULL",buildings!BI330)</f>
        <v>NULL</v>
      </c>
      <c r="BJ330" t="str">
        <f>IF(buildings!BJ330="","NULL",buildings!BJ330)</f>
        <v>NULL</v>
      </c>
      <c r="BK330" t="str">
        <f>IF(buildings!BK330="","NULL",buildings!BK330)</f>
        <v>NULL</v>
      </c>
      <c r="BL330" t="str">
        <f>IF(buildings!BL330="","NULL",buildings!BL330)</f>
        <v>NULL</v>
      </c>
      <c r="BM330" t="str">
        <f>IF(buildings!BM330="","NULL",buildings!BM330)</f>
        <v>NULL</v>
      </c>
      <c r="BN330" t="str">
        <f>IF(buildings!BN330="","NULL",buildings!BN330)</f>
        <v>NULL</v>
      </c>
      <c r="BO330" t="str">
        <f>IF(buildings!BO330="","NULL",buildings!BO330)</f>
        <v>NULL</v>
      </c>
      <c r="BP330" t="str">
        <f>IF(buildings!BP330="","NULL",buildings!BP330)</f>
        <v>NULL</v>
      </c>
      <c r="BQ330" t="str">
        <f>IF(buildings!BQ330="","NULL",buildings!BQ330)</f>
        <v>NULL</v>
      </c>
      <c r="BR330" t="str">
        <f>IF(buildings!BR330="","NULL",buildings!BR330)</f>
        <v>NULL</v>
      </c>
      <c r="BS330" t="str">
        <f>IF(buildings!BS330="","NULL",buildings!BS330)</f>
        <v>NULL</v>
      </c>
      <c r="BT330" t="str">
        <f>IF(buildings!BT330="","NULL",buildings!BT330)</f>
        <v>NULL</v>
      </c>
      <c r="BU330" t="str">
        <f>IF(buildings!BU330="","NULL",buildings!BU330)</f>
        <v>NULL</v>
      </c>
      <c r="BV330" t="str">
        <f>IF(buildings!BV330="","NULL",buildings!BV330)</f>
        <v>NULL</v>
      </c>
      <c r="BW330" t="str">
        <f>IF(buildings!BW330="","NULL",buildings!BW330)</f>
        <v>R32CHN</v>
      </c>
      <c r="BX330" t="str">
        <f>IF(buildings!BX330="","NULL",buildings!BX330)</f>
        <v>R5.2ASIA</v>
      </c>
      <c r="BY330" t="str">
        <f>IF(buildings!BY330="","NULL",buildings!BY330)</f>
        <v>NR_unspecified</v>
      </c>
      <c r="BZ330" t="str">
        <f>IF(buildings!BZ330="","NULL",buildings!BZ330)</f>
        <v>RC_unspecified</v>
      </c>
      <c r="CA330" t="str">
        <f>IF(buildings!CA330="","NULL",buildings!CA330)</f>
        <v>Standard</v>
      </c>
      <c r="CB330" t="str">
        <f>IF(buildings!CB330="","NULL",buildings!CB330)</f>
        <v>sample/average/statistics</v>
      </c>
      <c r="CC330" t="str">
        <f>IF(buildings!CC330="","NULL",buildings!CC330)</f>
        <v>NR</v>
      </c>
      <c r="CD330" t="str">
        <f>IF(buildings!CD330="","NULL",buildings!CD330)</f>
        <v>C</v>
      </c>
      <c r="CE330" t="str">
        <f>IF(buildings!CE330="","NULL",buildings!CE330)</f>
        <v>ASIA_CHN</v>
      </c>
    </row>
    <row r="331" spans="1:83">
      <c r="A331">
        <f>IF(buildings!A331="","NA",buildings!A331)</f>
        <v>329</v>
      </c>
      <c r="B331" t="str">
        <f>IF(buildings!B331="","NA",buildings!B331)</f>
        <v>China</v>
      </c>
      <c r="C331" t="str">
        <f>IF(buildings!C331="","NA",buildings!C331)</f>
        <v>avg</v>
      </c>
      <c r="D331">
        <f>IF(buildings!D331="","NA",buildings!D331)</f>
        <v>1980</v>
      </c>
      <c r="E331">
        <f>IF(buildings!E331="","NA",buildings!E331)</f>
        <v>1989</v>
      </c>
      <c r="F331">
        <f>IF(buildings!F331="","NA",buildings!F331)</f>
        <v>43</v>
      </c>
      <c r="G331" t="str">
        <f>IF(buildings!G331="","NA",buildings!G331)</f>
        <v>NA</v>
      </c>
      <c r="H331" t="str">
        <f>IF(buildings!H331="","NA",buildings!H331)</f>
        <v>NA</v>
      </c>
      <c r="I331" t="str">
        <f>IF(buildings!I331="","NA",buildings!I331)</f>
        <v>NA</v>
      </c>
      <c r="J331">
        <f>IF(buildings!J331="","NA",buildings!J331)</f>
        <v>22</v>
      </c>
      <c r="K331" t="str">
        <f>IF(buildings!K331="","NA",buildings!K331)</f>
        <v>NA</v>
      </c>
      <c r="L331" t="str">
        <f>IF(buildings!L331="","NA",buildings!L331)</f>
        <v>NA</v>
      </c>
      <c r="M331" t="str">
        <f>IF(buildings!M331="","NA",buildings!M331)</f>
        <v>NA</v>
      </c>
      <c r="N331">
        <f>IF(buildings!N331="","NA",buildings!N331)</f>
        <v>320</v>
      </c>
      <c r="O331">
        <f>IF(buildings!O331="","NA",buildings!O331)</f>
        <v>1314</v>
      </c>
      <c r="P331">
        <f>IF(buildings!P331="","NA",buildings!P331)</f>
        <v>319</v>
      </c>
      <c r="Q331" t="str">
        <f>IF(buildings!Q331="","NA",buildings!Q331)</f>
        <v>NA</v>
      </c>
      <c r="R331" t="str">
        <f>IF(buildings!R331="","NA",buildings!R331)</f>
        <v>NA</v>
      </c>
      <c r="S331" t="str">
        <f>IF(buildings!S331="","NA",buildings!S331)</f>
        <v>NA</v>
      </c>
      <c r="T331" t="str">
        <f>IF(buildings!T331="","NA",buildings!T331)</f>
        <v>NA</v>
      </c>
      <c r="U331">
        <f>IF(buildings!U331="","NA",buildings!U331)</f>
        <v>2</v>
      </c>
      <c r="V331" t="str">
        <f>IF(buildings!V331="","NA",buildings!V331)</f>
        <v>NA</v>
      </c>
      <c r="W331" t="str">
        <f>IF(buildings!W331="","NA",buildings!W331)</f>
        <v>NA</v>
      </c>
      <c r="X331" t="str">
        <f>IF(buildings!X331="","NA",buildings!X331)</f>
        <v>NA</v>
      </c>
      <c r="Y331" t="str">
        <f>IF(buildings!Y331="","NA",buildings!Y331)</f>
        <v>NA</v>
      </c>
      <c r="Z331" t="str">
        <f>IF(buildings!Z331="","NA",buildings!Z331)</f>
        <v>NA</v>
      </c>
      <c r="AA331" t="str">
        <f>IF(buildings!AA331="","NA",buildings!AA331)</f>
        <v>NA</v>
      </c>
      <c r="AB331">
        <f>IF(buildings!AB331="","NA",buildings!AB331)</f>
        <v>2</v>
      </c>
      <c r="AC331" t="str">
        <f>IF(buildings!AC331="","NA",buildings!AC331)</f>
        <v>NA</v>
      </c>
      <c r="AD331" t="str">
        <f>IF(buildings!AD331="","NA",buildings!AD331)</f>
        <v>NA</v>
      </c>
      <c r="AE331" t="str">
        <f>IF(buildings!AE331="","NA",buildings!AE331)</f>
        <v>NA</v>
      </c>
      <c r="AF331" t="str">
        <f>IF(buildings!AF331="","NA",buildings!AF331)</f>
        <v>NA</v>
      </c>
      <c r="AG331" t="str">
        <f>IF(buildings!AG331="","NA",buildings!AG331)</f>
        <v>NA</v>
      </c>
      <c r="AH331" t="str">
        <f>IF(buildings!AH331="","NA",buildings!AH331)</f>
        <v>NA</v>
      </c>
      <c r="AI331" t="str">
        <f>IF(buildings!AI331="","NA",buildings!AI331)</f>
        <v>NA</v>
      </c>
      <c r="AJ331" t="str">
        <f>IF(buildings!AJ331="","NA",buildings!AJ331)</f>
        <v>NA</v>
      </c>
      <c r="AK331">
        <f>IF(buildings!AK331="","NA",buildings!AK331)</f>
        <v>28</v>
      </c>
      <c r="AL331" t="str">
        <f>IF(buildings!AL331="","NA",buildings!AL331)</f>
        <v>reinforced-concrete building</v>
      </c>
      <c r="AM331" t="str">
        <f>IF(buildings!AM331="","NA",buildings!AM331)</f>
        <v>NA</v>
      </c>
      <c r="AN331" t="str">
        <f>IF(buildings!AN331="","NA",buildings!AN331)</f>
        <v>non-residential</v>
      </c>
      <c r="AO331" t="str">
        <f>IF(buildings!AO331="","NA",buildings!AO331)</f>
        <v>NA</v>
      </c>
      <c r="AP331" t="str">
        <f>IF(buildings!AP331="","NA",buildings!AP331)</f>
        <v xml:space="preserve">averaged </v>
      </c>
      <c r="AQ331" t="str">
        <f>IF(buildings!AQ331="","NA",buildings!AQ331)</f>
        <v>urban</v>
      </c>
      <c r="AR331" t="str">
        <f>IF(buildings!AR331="","NA",buildings!AR331)</f>
        <v>NA</v>
      </c>
      <c r="AS331" t="str">
        <f>IF(buildings!AS331="","NA",buildings!AS331)</f>
        <v>Shi, Feng; Huang, Tao; Tanikawa, Hiroki; Han, Ji; Hasimoto, Seiji, Moriguchi, Yuichi</v>
      </c>
      <c r="AT331">
        <f>IF(buildings!AT331="","NA",buildings!AT331)</f>
        <v>2012</v>
      </c>
      <c r="AU331" t="str">
        <f>IF(buildings!AU331="","NA",buildings!AU331)</f>
        <v>Toward a Low Carbon–Dematerialization Society</v>
      </c>
      <c r="AV331" t="str">
        <f>IF(buildings!AV331="","NA",buildings!AV331)</f>
        <v>Journal of Industrial Ecology</v>
      </c>
      <c r="AW331" t="str">
        <f>IF(buildings!AW331="","NA",buildings!AW331)</f>
        <v>Copyright Elsevier</v>
      </c>
      <c r="AX331" t="str">
        <f>IF(buildings!AX331="","NA",buildings!AX331)</f>
        <v>10.1111/j.1530-9290.2012.00523.x</v>
      </c>
      <c r="AY331" t="str">
        <f>IF(buildings!AY331="","NA",buildings!AY331)</f>
        <v>https://doi.org/10.1111/j.1530-9290.2012.00523.x</v>
      </c>
      <c r="AZ331" t="str">
        <f>IF(buildings!AZ331="","NULL",buildings!AZ331)</f>
        <v>NULL</v>
      </c>
      <c r="BA331" t="str">
        <f>IF(buildings!BA331="","NULL",buildings!BA331)</f>
        <v>no conversion needed</v>
      </c>
      <c r="BB331" t="str">
        <f>IF(buildings!BB331="","NULL",buildings!BB331)</f>
        <v>"Other unspecified material" is lime.</v>
      </c>
      <c r="BC331" t="str">
        <f>IF(buildings!BC331="","NULL",buildings!BC331)</f>
        <v>NULL</v>
      </c>
      <c r="BD331" t="str">
        <f>IF(buildings!BD331="","NULL",buildings!BD331)</f>
        <v>NULL</v>
      </c>
      <c r="BE331" t="str">
        <f>IF(buildings!BE331="","NULL",buildings!BE331)</f>
        <v>Nistad (Heeren)</v>
      </c>
      <c r="BF331" t="str">
        <f>IF(buildings!BF331="","NULL",buildings!BF331)</f>
        <v>China</v>
      </c>
      <c r="BG331" t="str">
        <f>IF(buildings!BG331="","NULL",buildings!BG331)</f>
        <v>NULL</v>
      </c>
      <c r="BH331" t="str">
        <f>IF(buildings!BH331="","NULL",buildings!BH331)</f>
        <v>NULL</v>
      </c>
      <c r="BI331" t="str">
        <f>IF(buildings!BI331="","NULL",buildings!BI331)</f>
        <v>NULL</v>
      </c>
      <c r="BJ331" t="str">
        <f>IF(buildings!BJ331="","NULL",buildings!BJ331)</f>
        <v>NULL</v>
      </c>
      <c r="BK331" t="str">
        <f>IF(buildings!BK331="","NULL",buildings!BK331)</f>
        <v>NULL</v>
      </c>
      <c r="BL331" t="str">
        <f>IF(buildings!BL331="","NULL",buildings!BL331)</f>
        <v>NULL</v>
      </c>
      <c r="BM331" t="str">
        <f>IF(buildings!BM331="","NULL",buildings!BM331)</f>
        <v>NULL</v>
      </c>
      <c r="BN331" t="str">
        <f>IF(buildings!BN331="","NULL",buildings!BN331)</f>
        <v>NULL</v>
      </c>
      <c r="BO331" t="str">
        <f>IF(buildings!BO331="","NULL",buildings!BO331)</f>
        <v>NULL</v>
      </c>
      <c r="BP331" t="str">
        <f>IF(buildings!BP331="","NULL",buildings!BP331)</f>
        <v>NULL</v>
      </c>
      <c r="BQ331" t="str">
        <f>IF(buildings!BQ331="","NULL",buildings!BQ331)</f>
        <v>NULL</v>
      </c>
      <c r="BR331" t="str">
        <f>IF(buildings!BR331="","NULL",buildings!BR331)</f>
        <v>NULL</v>
      </c>
      <c r="BS331" t="str">
        <f>IF(buildings!BS331="","NULL",buildings!BS331)</f>
        <v>NULL</v>
      </c>
      <c r="BT331" t="str">
        <f>IF(buildings!BT331="","NULL",buildings!BT331)</f>
        <v>NULL</v>
      </c>
      <c r="BU331" t="str">
        <f>IF(buildings!BU331="","NULL",buildings!BU331)</f>
        <v>NULL</v>
      </c>
      <c r="BV331" t="str">
        <f>IF(buildings!BV331="","NULL",buildings!BV331)</f>
        <v>NULL</v>
      </c>
      <c r="BW331" t="str">
        <f>IF(buildings!BW331="","NULL",buildings!BW331)</f>
        <v>R32CHN</v>
      </c>
      <c r="BX331" t="str">
        <f>IF(buildings!BX331="","NULL",buildings!BX331)</f>
        <v>R5.2ASIA</v>
      </c>
      <c r="BY331" t="str">
        <f>IF(buildings!BY331="","NULL",buildings!BY331)</f>
        <v>NR_unspecified</v>
      </c>
      <c r="BZ331" t="str">
        <f>IF(buildings!BZ331="","NULL",buildings!BZ331)</f>
        <v>RC_unspecified</v>
      </c>
      <c r="CA331" t="str">
        <f>IF(buildings!CA331="","NULL",buildings!CA331)</f>
        <v>Standard</v>
      </c>
      <c r="CB331" t="str">
        <f>IF(buildings!CB331="","NULL",buildings!CB331)</f>
        <v>sample/average/statistics</v>
      </c>
      <c r="CC331" t="str">
        <f>IF(buildings!CC331="","NULL",buildings!CC331)</f>
        <v>NR</v>
      </c>
      <c r="CD331" t="str">
        <f>IF(buildings!CD331="","NULL",buildings!CD331)</f>
        <v>C</v>
      </c>
      <c r="CE331" t="str">
        <f>IF(buildings!CE331="","NULL",buildings!CE331)</f>
        <v>ASIA_CHN</v>
      </c>
    </row>
    <row r="332" spans="1:83">
      <c r="A332">
        <f>IF(buildings!A332="","NA",buildings!A332)</f>
        <v>330</v>
      </c>
      <c r="B332" t="str">
        <f>IF(buildings!B332="","NA",buildings!B332)</f>
        <v>China</v>
      </c>
      <c r="C332" t="str">
        <f>IF(buildings!C332="","NA",buildings!C332)</f>
        <v>avg</v>
      </c>
      <c r="D332">
        <f>IF(buildings!D332="","NA",buildings!D332)</f>
        <v>1990</v>
      </c>
      <c r="E332">
        <f>IF(buildings!E332="","NA",buildings!E332)</f>
        <v>2010</v>
      </c>
      <c r="F332">
        <f>IF(buildings!F332="","NA",buildings!F332)</f>
        <v>80</v>
      </c>
      <c r="G332" t="str">
        <f>IF(buildings!G332="","NA",buildings!G332)</f>
        <v>NA</v>
      </c>
      <c r="H332" t="str">
        <f>IF(buildings!H332="","NA",buildings!H332)</f>
        <v>NA</v>
      </c>
      <c r="I332" t="str">
        <f>IF(buildings!I332="","NA",buildings!I332)</f>
        <v>NA</v>
      </c>
      <c r="J332">
        <f>IF(buildings!J332="","NA",buildings!J332)</f>
        <v>27</v>
      </c>
      <c r="K332" t="str">
        <f>IF(buildings!K332="","NA",buildings!K332)</f>
        <v>NA</v>
      </c>
      <c r="L332" t="str">
        <f>IF(buildings!L332="","NA",buildings!L332)</f>
        <v>NA</v>
      </c>
      <c r="M332" t="str">
        <f>IF(buildings!M332="","NA",buildings!M332)</f>
        <v>NA</v>
      </c>
      <c r="N332">
        <f>IF(buildings!N332="","NA",buildings!N332)</f>
        <v>418</v>
      </c>
      <c r="O332">
        <f>IF(buildings!O332="","NA",buildings!O332)</f>
        <v>1438</v>
      </c>
      <c r="P332">
        <f>IF(buildings!P332="","NA",buildings!P332)</f>
        <v>234</v>
      </c>
      <c r="Q332" t="str">
        <f>IF(buildings!Q332="","NA",buildings!Q332)</f>
        <v>NA</v>
      </c>
      <c r="R332" t="str">
        <f>IF(buildings!R332="","NA",buildings!R332)</f>
        <v>NA</v>
      </c>
      <c r="S332" t="str">
        <f>IF(buildings!S332="","NA",buildings!S332)</f>
        <v>NA</v>
      </c>
      <c r="T332" t="str">
        <f>IF(buildings!T332="","NA",buildings!T332)</f>
        <v>NA</v>
      </c>
      <c r="U332">
        <f>IF(buildings!U332="","NA",buildings!U332)</f>
        <v>2</v>
      </c>
      <c r="V332" t="str">
        <f>IF(buildings!V332="","NA",buildings!V332)</f>
        <v>NA</v>
      </c>
      <c r="W332" t="str">
        <f>IF(buildings!W332="","NA",buildings!W332)</f>
        <v>NA</v>
      </c>
      <c r="X332" t="str">
        <f>IF(buildings!X332="","NA",buildings!X332)</f>
        <v>NA</v>
      </c>
      <c r="Y332" t="str">
        <f>IF(buildings!Y332="","NA",buildings!Y332)</f>
        <v>NA</v>
      </c>
      <c r="Z332" t="str">
        <f>IF(buildings!Z332="","NA",buildings!Z332)</f>
        <v>NA</v>
      </c>
      <c r="AA332" t="str">
        <f>IF(buildings!AA332="","NA",buildings!AA332)</f>
        <v>NA</v>
      </c>
      <c r="AB332">
        <f>IF(buildings!AB332="","NA",buildings!AB332)</f>
        <v>2</v>
      </c>
      <c r="AC332" t="str">
        <f>IF(buildings!AC332="","NA",buildings!AC332)</f>
        <v>NA</v>
      </c>
      <c r="AD332" t="str">
        <f>IF(buildings!AD332="","NA",buildings!AD332)</f>
        <v>NA</v>
      </c>
      <c r="AE332" t="str">
        <f>IF(buildings!AE332="","NA",buildings!AE332)</f>
        <v>NA</v>
      </c>
      <c r="AF332" t="str">
        <f>IF(buildings!AF332="","NA",buildings!AF332)</f>
        <v>NA</v>
      </c>
      <c r="AG332" t="str">
        <f>IF(buildings!AG332="","NA",buildings!AG332)</f>
        <v>NA</v>
      </c>
      <c r="AH332" t="str">
        <f>IF(buildings!AH332="","NA",buildings!AH332)</f>
        <v>NA</v>
      </c>
      <c r="AI332" t="str">
        <f>IF(buildings!AI332="","NA",buildings!AI332)</f>
        <v>NA</v>
      </c>
      <c r="AJ332" t="str">
        <f>IF(buildings!AJ332="","NA",buildings!AJ332)</f>
        <v>NA</v>
      </c>
      <c r="AK332">
        <f>IF(buildings!AK332="","NA",buildings!AK332)</f>
        <v>28</v>
      </c>
      <c r="AL332" t="str">
        <f>IF(buildings!AL332="","NA",buildings!AL332)</f>
        <v>reinforced-concrete building</v>
      </c>
      <c r="AM332" t="str">
        <f>IF(buildings!AM332="","NA",buildings!AM332)</f>
        <v>NA</v>
      </c>
      <c r="AN332" t="str">
        <f>IF(buildings!AN332="","NA",buildings!AN332)</f>
        <v>non-residential</v>
      </c>
      <c r="AO332" t="str">
        <f>IF(buildings!AO332="","NA",buildings!AO332)</f>
        <v>NA</v>
      </c>
      <c r="AP332" t="str">
        <f>IF(buildings!AP332="","NA",buildings!AP332)</f>
        <v xml:space="preserve">averaged </v>
      </c>
      <c r="AQ332" t="str">
        <f>IF(buildings!AQ332="","NA",buildings!AQ332)</f>
        <v>urban</v>
      </c>
      <c r="AR332" t="str">
        <f>IF(buildings!AR332="","NA",buildings!AR332)</f>
        <v>NA</v>
      </c>
      <c r="AS332" t="str">
        <f>IF(buildings!AS332="","NA",buildings!AS332)</f>
        <v>Shi, Feng; Huang, Tao; Tanikawa, Hiroki; Han, Ji; Hasimoto, Seiji, Moriguchi, Yuichi</v>
      </c>
      <c r="AT332">
        <f>IF(buildings!AT332="","NA",buildings!AT332)</f>
        <v>2012</v>
      </c>
      <c r="AU332" t="str">
        <f>IF(buildings!AU332="","NA",buildings!AU332)</f>
        <v>Toward a Low Carbon–Dematerialization Society</v>
      </c>
      <c r="AV332" t="str">
        <f>IF(buildings!AV332="","NA",buildings!AV332)</f>
        <v>Journal of Industrial Ecology</v>
      </c>
      <c r="AW332" t="str">
        <f>IF(buildings!AW332="","NA",buildings!AW332)</f>
        <v>Copyright Elsevier</v>
      </c>
      <c r="AX332" t="str">
        <f>IF(buildings!AX332="","NA",buildings!AX332)</f>
        <v>10.1111/j.1530-9290.2012.00523.x</v>
      </c>
      <c r="AY332" t="str">
        <f>IF(buildings!AY332="","NA",buildings!AY332)</f>
        <v>https://doi.org/10.1111/j.1530-9290.2012.00523.x</v>
      </c>
      <c r="AZ332" t="str">
        <f>IF(buildings!AZ332="","NULL",buildings!AZ332)</f>
        <v>NULL</v>
      </c>
      <c r="BA332" t="str">
        <f>IF(buildings!BA332="","NULL",buildings!BA332)</f>
        <v>no conversion needed</v>
      </c>
      <c r="BB332" t="str">
        <f>IF(buildings!BB332="","NULL",buildings!BB332)</f>
        <v>"Other unspecified material" is lime.</v>
      </c>
      <c r="BC332" t="str">
        <f>IF(buildings!BC332="","NULL",buildings!BC332)</f>
        <v>NULL</v>
      </c>
      <c r="BD332" t="str">
        <f>IF(buildings!BD332="","NULL",buildings!BD332)</f>
        <v>NULL</v>
      </c>
      <c r="BE332" t="str">
        <f>IF(buildings!BE332="","NULL",buildings!BE332)</f>
        <v>Nistad (Heeren)</v>
      </c>
      <c r="BF332" t="str">
        <f>IF(buildings!BF332="","NULL",buildings!BF332)</f>
        <v>China</v>
      </c>
      <c r="BG332" t="str">
        <f>IF(buildings!BG332="","NULL",buildings!BG332)</f>
        <v>NULL</v>
      </c>
      <c r="BH332" t="str">
        <f>IF(buildings!BH332="","NULL",buildings!BH332)</f>
        <v>NULL</v>
      </c>
      <c r="BI332" t="str">
        <f>IF(buildings!BI332="","NULL",buildings!BI332)</f>
        <v>NULL</v>
      </c>
      <c r="BJ332" t="str">
        <f>IF(buildings!BJ332="","NULL",buildings!BJ332)</f>
        <v>NULL</v>
      </c>
      <c r="BK332" t="str">
        <f>IF(buildings!BK332="","NULL",buildings!BK332)</f>
        <v>NULL</v>
      </c>
      <c r="BL332" t="str">
        <f>IF(buildings!BL332="","NULL",buildings!BL332)</f>
        <v>NULL</v>
      </c>
      <c r="BM332" t="str">
        <f>IF(buildings!BM332="","NULL",buildings!BM332)</f>
        <v>NULL</v>
      </c>
      <c r="BN332" t="str">
        <f>IF(buildings!BN332="","NULL",buildings!BN332)</f>
        <v>NULL</v>
      </c>
      <c r="BO332" t="str">
        <f>IF(buildings!BO332="","NULL",buildings!BO332)</f>
        <v>NULL</v>
      </c>
      <c r="BP332" t="str">
        <f>IF(buildings!BP332="","NULL",buildings!BP332)</f>
        <v>NULL</v>
      </c>
      <c r="BQ332" t="str">
        <f>IF(buildings!BQ332="","NULL",buildings!BQ332)</f>
        <v>NULL</v>
      </c>
      <c r="BR332" t="str">
        <f>IF(buildings!BR332="","NULL",buildings!BR332)</f>
        <v>NULL</v>
      </c>
      <c r="BS332" t="str">
        <f>IF(buildings!BS332="","NULL",buildings!BS332)</f>
        <v>NULL</v>
      </c>
      <c r="BT332" t="str">
        <f>IF(buildings!BT332="","NULL",buildings!BT332)</f>
        <v>NULL</v>
      </c>
      <c r="BU332" t="str">
        <f>IF(buildings!BU332="","NULL",buildings!BU332)</f>
        <v>NULL</v>
      </c>
      <c r="BV332" t="str">
        <f>IF(buildings!BV332="","NULL",buildings!BV332)</f>
        <v>NULL</v>
      </c>
      <c r="BW332" t="str">
        <f>IF(buildings!BW332="","NULL",buildings!BW332)</f>
        <v>R32CHN</v>
      </c>
      <c r="BX332" t="str">
        <f>IF(buildings!BX332="","NULL",buildings!BX332)</f>
        <v>R5.2ASIA</v>
      </c>
      <c r="BY332" t="str">
        <f>IF(buildings!BY332="","NULL",buildings!BY332)</f>
        <v>NR_unspecified</v>
      </c>
      <c r="BZ332" t="str">
        <f>IF(buildings!BZ332="","NULL",buildings!BZ332)</f>
        <v>RC_unspecified</v>
      </c>
      <c r="CA332" t="str">
        <f>IF(buildings!CA332="","NULL",buildings!CA332)</f>
        <v>Standard</v>
      </c>
      <c r="CB332" t="str">
        <f>IF(buildings!CB332="","NULL",buildings!CB332)</f>
        <v>sample/average/statistics</v>
      </c>
      <c r="CC332" t="str">
        <f>IF(buildings!CC332="","NULL",buildings!CC332)</f>
        <v>NR</v>
      </c>
      <c r="CD332" t="str">
        <f>IF(buildings!CD332="","NULL",buildings!CD332)</f>
        <v>C</v>
      </c>
      <c r="CE332" t="str">
        <f>IF(buildings!CE332="","NULL",buildings!CE332)</f>
        <v>ASIA_CHN</v>
      </c>
    </row>
    <row r="333" spans="1:83">
      <c r="A333">
        <f>IF(buildings!A333="","NA",buildings!A333)</f>
        <v>331</v>
      </c>
      <c r="B333" t="str">
        <f>IF(buildings!B333="","NA",buildings!B333)</f>
        <v>China</v>
      </c>
      <c r="C333" t="str">
        <f>IF(buildings!C333="","NA",buildings!C333)</f>
        <v>avg</v>
      </c>
      <c r="D333" t="str">
        <f>IF(buildings!D333="","NA",buildings!D333)</f>
        <v>NA</v>
      </c>
      <c r="E333" t="str">
        <f>IF(buildings!E333="","NA",buildings!E333)</f>
        <v>NA</v>
      </c>
      <c r="F333">
        <f>IF(buildings!F333="","NA",buildings!F333)</f>
        <v>56</v>
      </c>
      <c r="G333" t="str">
        <f>IF(buildings!G333="","NA",buildings!G333)</f>
        <v>NA</v>
      </c>
      <c r="H333" t="str">
        <f>IF(buildings!H333="","NA",buildings!H333)</f>
        <v>NA</v>
      </c>
      <c r="I333" t="str">
        <f>IF(buildings!I333="","NA",buildings!I333)</f>
        <v>NA</v>
      </c>
      <c r="J333">
        <f>IF(buildings!J333="","NA",buildings!J333)</f>
        <v>18</v>
      </c>
      <c r="K333" t="str">
        <f>IF(buildings!K333="","NA",buildings!K333)</f>
        <v>NA</v>
      </c>
      <c r="L333" t="str">
        <f>IF(buildings!L333="","NA",buildings!L333)</f>
        <v>NA</v>
      </c>
      <c r="M333">
        <f>IF(buildings!M333="","NA",buildings!M333)</f>
        <v>708</v>
      </c>
      <c r="N333">
        <f>IF(buildings!N333="","NA",buildings!N333)</f>
        <v>199</v>
      </c>
      <c r="O333">
        <f>IF(buildings!O333="","NA",buildings!O333)</f>
        <v>862</v>
      </c>
      <c r="P333">
        <f>IF(buildings!P333="","NA",buildings!P333)</f>
        <v>330</v>
      </c>
      <c r="Q333" t="str">
        <f>IF(buildings!Q333="","NA",buildings!Q333)</f>
        <v>NA</v>
      </c>
      <c r="R333" t="str">
        <f>IF(buildings!R333="","NA",buildings!R333)</f>
        <v>NA</v>
      </c>
      <c r="S333" t="str">
        <f>IF(buildings!S333="","NA",buildings!S333)</f>
        <v>NA</v>
      </c>
      <c r="T333" t="str">
        <f>IF(buildings!T333="","NA",buildings!T333)</f>
        <v>NA</v>
      </c>
      <c r="U333" t="str">
        <f>IF(buildings!U333="","NA",buildings!U333)</f>
        <v>NA</v>
      </c>
      <c r="V333" t="str">
        <f>IF(buildings!V333="","NA",buildings!V333)</f>
        <v>NA</v>
      </c>
      <c r="W333" t="str">
        <f>IF(buildings!W333="","NA",buildings!W333)</f>
        <v>NA</v>
      </c>
      <c r="X333" t="str">
        <f>IF(buildings!X333="","NA",buildings!X333)</f>
        <v>NA</v>
      </c>
      <c r="Y333" t="str">
        <f>IF(buildings!Y333="","NA",buildings!Y333)</f>
        <v>NA</v>
      </c>
      <c r="Z333" t="str">
        <f>IF(buildings!Z333="","NA",buildings!Z333)</f>
        <v>NA</v>
      </c>
      <c r="AA333">
        <f>IF(buildings!AA333="","NA",buildings!AA333)</f>
        <v>9</v>
      </c>
      <c r="AB333">
        <f>IF(buildings!AB333="","NA",buildings!AB333)</f>
        <v>2</v>
      </c>
      <c r="AC333" t="str">
        <f>IF(buildings!AC333="","NA",buildings!AC333)</f>
        <v>NA</v>
      </c>
      <c r="AD333" t="str">
        <f>IF(buildings!AD333="","NA",buildings!AD333)</f>
        <v>NA</v>
      </c>
      <c r="AE333" t="str">
        <f>IF(buildings!AE333="","NA",buildings!AE333)</f>
        <v>NA</v>
      </c>
      <c r="AF333" t="str">
        <f>IF(buildings!AF333="","NA",buildings!AF333)</f>
        <v>NA</v>
      </c>
      <c r="AG333" t="str">
        <f>IF(buildings!AG333="","NA",buildings!AG333)</f>
        <v>NA</v>
      </c>
      <c r="AH333" t="str">
        <f>IF(buildings!AH333="","NA",buildings!AH333)</f>
        <v>NA</v>
      </c>
      <c r="AI333" t="str">
        <f>IF(buildings!AI333="","NA",buildings!AI333)</f>
        <v>NA</v>
      </c>
      <c r="AJ333" t="str">
        <f>IF(buildings!AJ333="","NA",buildings!AJ333)</f>
        <v>NA</v>
      </c>
      <c r="AK333">
        <f>IF(buildings!AK333="","NA",buildings!AK333)</f>
        <v>57</v>
      </c>
      <c r="AL333" t="str">
        <f>IF(buildings!AL333="","NA",buildings!AL333)</f>
        <v>average</v>
      </c>
      <c r="AM333" t="str">
        <f>IF(buildings!AM333="","NA",buildings!AM333)</f>
        <v>NA</v>
      </c>
      <c r="AN333" t="str">
        <f>IF(buildings!AN333="","NA",buildings!AN333)</f>
        <v xml:space="preserve">residential </v>
      </c>
      <c r="AO333" t="str">
        <f>IF(buildings!AO333="","NA",buildings!AO333)</f>
        <v>NA</v>
      </c>
      <c r="AP333" t="str">
        <f>IF(buildings!AP333="","NA",buildings!AP333)</f>
        <v xml:space="preserve">averaged </v>
      </c>
      <c r="AQ333" t="str">
        <f>IF(buildings!AQ333="","NA",buildings!AQ333)</f>
        <v>urban, rural</v>
      </c>
      <c r="AR333" t="str">
        <f>IF(buildings!AR333="","NA",buildings!AR333)</f>
        <v>NA</v>
      </c>
      <c r="AS333" t="str">
        <f>IF(buildings!AS333="","NA",buildings!AS333)</f>
        <v>Huang, Beijia; Zhao, Feng; Fishman, Tomer; Chen, Wei-Qiang; Heeren, Niko; Hertwich, Edgar G.</v>
      </c>
      <c r="AT333">
        <f>IF(buildings!AT333="","NA",buildings!AT333)</f>
        <v>2018</v>
      </c>
      <c r="AU333" t="str">
        <f>IF(buildings!AU333="","NA",buildings!AU333)</f>
        <v>Building Material Use and Associated Environmental Impacts in China 2000-2015</v>
      </c>
      <c r="AV333" t="str">
        <f>IF(buildings!AV333="","NA",buildings!AV333)</f>
        <v>Environmental Science and Technology</v>
      </c>
      <c r="AW333" t="str">
        <f>IF(buildings!AW333="","NA",buildings!AW333)</f>
        <v>Copyright Elsevier</v>
      </c>
      <c r="AX333" t="str">
        <f>IF(buildings!AX333="","NA",buildings!AX333)</f>
        <v>10.1021/acs.est.8b04104</v>
      </c>
      <c r="AY333" t="str">
        <f>IF(buildings!AY333="","NA",buildings!AY333)</f>
        <v>https://doi.org/10.1021/acs.est.8b04104</v>
      </c>
      <c r="AZ333" t="str">
        <f>IF(buildings!AZ333="","NULL",buildings!AZ333)</f>
        <v>NULL</v>
      </c>
      <c r="BA333" t="str">
        <f>IF(buildings!BA333="","NULL",buildings!BA333)</f>
        <v>no conversion needed</v>
      </c>
      <c r="BB333" t="str">
        <f>IF(buildings!BB333="","NULL",buildings!BB333)</f>
        <v>"Other unspecified material" is lime.</v>
      </c>
      <c r="BC333" t="str">
        <f>IF(buildings!BC333="","NULL",buildings!BC333)</f>
        <v>NULL</v>
      </c>
      <c r="BD333" t="str">
        <f>IF(buildings!BD333="","NULL",buildings!BD333)</f>
        <v>NULL</v>
      </c>
      <c r="BE333" t="str">
        <f>IF(buildings!BE333="","NULL",buildings!BE333)</f>
        <v>Nistad (Heeren)</v>
      </c>
      <c r="BF333" t="str">
        <f>IF(buildings!BF333="","NULL",buildings!BF333)</f>
        <v>China</v>
      </c>
      <c r="BG333" t="str">
        <f>IF(buildings!BG333="","NULL",buildings!BG333)</f>
        <v>NULL</v>
      </c>
      <c r="BH333" t="str">
        <f>IF(buildings!BH333="","NULL",buildings!BH333)</f>
        <v>NULL</v>
      </c>
      <c r="BI333" t="str">
        <f>IF(buildings!BI333="","NULL",buildings!BI333)</f>
        <v>NULL</v>
      </c>
      <c r="BJ333" t="str">
        <f>IF(buildings!BJ333="","NULL",buildings!BJ333)</f>
        <v>NULL</v>
      </c>
      <c r="BK333" t="str">
        <f>IF(buildings!BK333="","NULL",buildings!BK333)</f>
        <v>NULL</v>
      </c>
      <c r="BL333" t="str">
        <f>IF(buildings!BL333="","NULL",buildings!BL333)</f>
        <v>NULL</v>
      </c>
      <c r="BM333" t="str">
        <f>IF(buildings!BM333="","NULL",buildings!BM333)</f>
        <v>NULL</v>
      </c>
      <c r="BN333" t="str">
        <f>IF(buildings!BN333="","NULL",buildings!BN333)</f>
        <v>NULL</v>
      </c>
      <c r="BO333" t="str">
        <f>IF(buildings!BO333="","NULL",buildings!BO333)</f>
        <v>NULL</v>
      </c>
      <c r="BP333" t="str">
        <f>IF(buildings!BP333="","NULL",buildings!BP333)</f>
        <v>NULL</v>
      </c>
      <c r="BQ333" t="str">
        <f>IF(buildings!BQ333="","NULL",buildings!BQ333)</f>
        <v>NULL</v>
      </c>
      <c r="BR333" t="str">
        <f>IF(buildings!BR333="","NULL",buildings!BR333)</f>
        <v>NULL</v>
      </c>
      <c r="BS333" t="str">
        <f>IF(buildings!BS333="","NULL",buildings!BS333)</f>
        <v>NULL</v>
      </c>
      <c r="BT333" t="str">
        <f>IF(buildings!BT333="","NULL",buildings!BT333)</f>
        <v>NULL</v>
      </c>
      <c r="BU333" t="str">
        <f>IF(buildings!BU333="","NULL",buildings!BU333)</f>
        <v>NULL</v>
      </c>
      <c r="BV333" t="str">
        <f>IF(buildings!BV333="","NULL",buildings!BV333)</f>
        <v>NULL</v>
      </c>
      <c r="BW333" t="str">
        <f>IF(buildings!BW333="","NULL",buildings!BW333)</f>
        <v>R32CHN</v>
      </c>
      <c r="BX333" t="str">
        <f>IF(buildings!BX333="","NULL",buildings!BX333)</f>
        <v>R5.2ASIA</v>
      </c>
      <c r="BY333" t="str">
        <f>IF(buildings!BY333="","NULL",buildings!BY333)</f>
        <v>R_unspecified</v>
      </c>
      <c r="BZ333" t="str">
        <f>IF(buildings!BZ333="","NULL",buildings!BZ333)</f>
        <v>RC_unspecified</v>
      </c>
      <c r="CA333" t="str">
        <f>IF(buildings!CA333="","NULL",buildings!CA333)</f>
        <v>Standard</v>
      </c>
      <c r="CB333" t="str">
        <f>IF(buildings!CB333="","NULL",buildings!CB333)</f>
        <v>sample/average/statistics</v>
      </c>
      <c r="CC333" t="str">
        <f>IF(buildings!CC333="","NULL",buildings!CC333)</f>
        <v>RU</v>
      </c>
      <c r="CD333" t="str">
        <f>IF(buildings!CD333="","NULL",buildings!CD333)</f>
        <v>C</v>
      </c>
      <c r="CE333" t="str">
        <f>IF(buildings!CE333="","NULL",buildings!CE333)</f>
        <v>ASIA_CHN</v>
      </c>
    </row>
    <row r="334" spans="1:83">
      <c r="A334">
        <f>IF(buildings!A334="","NA",buildings!A334)</f>
        <v>332</v>
      </c>
      <c r="B334" t="str">
        <f>IF(buildings!B334="","NA",buildings!B334)</f>
        <v>China</v>
      </c>
      <c r="C334" t="str">
        <f>IF(buildings!C334="","NA",buildings!C334)</f>
        <v>avg</v>
      </c>
      <c r="D334" t="str">
        <f>IF(buildings!D334="","NA",buildings!D334)</f>
        <v>NA</v>
      </c>
      <c r="E334" t="str">
        <f>IF(buildings!E334="","NA",buildings!E334)</f>
        <v>NA</v>
      </c>
      <c r="F334">
        <f>IF(buildings!F334="","NA",buildings!F334)</f>
        <v>37</v>
      </c>
      <c r="G334" t="str">
        <f>IF(buildings!G334="","NA",buildings!G334)</f>
        <v>NA</v>
      </c>
      <c r="H334" t="str">
        <f>IF(buildings!H334="","NA",buildings!H334)</f>
        <v>NA</v>
      </c>
      <c r="I334" t="str">
        <f>IF(buildings!I334="","NA",buildings!I334)</f>
        <v>NA</v>
      </c>
      <c r="J334">
        <f>IF(buildings!J334="","NA",buildings!J334)</f>
        <v>20</v>
      </c>
      <c r="K334" t="str">
        <f>IF(buildings!K334="","NA",buildings!K334)</f>
        <v>NA</v>
      </c>
      <c r="L334" t="str">
        <f>IF(buildings!L334="","NA",buildings!L334)</f>
        <v>NA</v>
      </c>
      <c r="M334">
        <f>IF(buildings!M334="","NA",buildings!M334)</f>
        <v>875</v>
      </c>
      <c r="N334">
        <f>IF(buildings!N334="","NA",buildings!N334)</f>
        <v>209</v>
      </c>
      <c r="O334">
        <f>IF(buildings!O334="","NA",buildings!O334)</f>
        <v>1382</v>
      </c>
      <c r="P334">
        <f>IF(buildings!P334="","NA",buildings!P334)</f>
        <v>393</v>
      </c>
      <c r="Q334" t="str">
        <f>IF(buildings!Q334="","NA",buildings!Q334)</f>
        <v>NA</v>
      </c>
      <c r="R334" t="str">
        <f>IF(buildings!R334="","NA",buildings!R334)</f>
        <v>NA</v>
      </c>
      <c r="S334" t="str">
        <f>IF(buildings!S334="","NA",buildings!S334)</f>
        <v>NA</v>
      </c>
      <c r="T334" t="str">
        <f>IF(buildings!T334="","NA",buildings!T334)</f>
        <v>NA</v>
      </c>
      <c r="U334" t="str">
        <f>IF(buildings!U334="","NA",buildings!U334)</f>
        <v>NA</v>
      </c>
      <c r="V334" t="str">
        <f>IF(buildings!V334="","NA",buildings!V334)</f>
        <v>NA</v>
      </c>
      <c r="W334" t="str">
        <f>IF(buildings!W334="","NA",buildings!W334)</f>
        <v>NA</v>
      </c>
      <c r="X334" t="str">
        <f>IF(buildings!X334="","NA",buildings!X334)</f>
        <v>NA</v>
      </c>
      <c r="Y334" t="str">
        <f>IF(buildings!Y334="","NA",buildings!Y334)</f>
        <v>NA</v>
      </c>
      <c r="Z334" t="str">
        <f>IF(buildings!Z334="","NA",buildings!Z334)</f>
        <v>NA</v>
      </c>
      <c r="AA334">
        <f>IF(buildings!AA334="","NA",buildings!AA334)</f>
        <v>8</v>
      </c>
      <c r="AB334">
        <f>IF(buildings!AB334="","NA",buildings!AB334)</f>
        <v>2</v>
      </c>
      <c r="AC334" t="str">
        <f>IF(buildings!AC334="","NA",buildings!AC334)</f>
        <v>NA</v>
      </c>
      <c r="AD334" t="str">
        <f>IF(buildings!AD334="","NA",buildings!AD334)</f>
        <v>NA</v>
      </c>
      <c r="AE334" t="str">
        <f>IF(buildings!AE334="","NA",buildings!AE334)</f>
        <v>NA</v>
      </c>
      <c r="AF334" t="str">
        <f>IF(buildings!AF334="","NA",buildings!AF334)</f>
        <v>NA</v>
      </c>
      <c r="AG334" t="str">
        <f>IF(buildings!AG334="","NA",buildings!AG334)</f>
        <v>NA</v>
      </c>
      <c r="AH334" t="str">
        <f>IF(buildings!AH334="","NA",buildings!AH334)</f>
        <v>NA</v>
      </c>
      <c r="AI334" t="str">
        <f>IF(buildings!AI334="","NA",buildings!AI334)</f>
        <v>NA</v>
      </c>
      <c r="AJ334" t="str">
        <f>IF(buildings!AJ334="","NA",buildings!AJ334)</f>
        <v>NA</v>
      </c>
      <c r="AK334">
        <f>IF(buildings!AK334="","NA",buildings!AK334)</f>
        <v>39</v>
      </c>
      <c r="AL334" t="str">
        <f>IF(buildings!AL334="","NA",buildings!AL334)</f>
        <v>average</v>
      </c>
      <c r="AM334" t="str">
        <f>IF(buildings!AM334="","NA",buildings!AM334)</f>
        <v>NA</v>
      </c>
      <c r="AN334" t="str">
        <f>IF(buildings!AN334="","NA",buildings!AN334)</f>
        <v>non-residential</v>
      </c>
      <c r="AO334" t="str">
        <f>IF(buildings!AO334="","NA",buildings!AO334)</f>
        <v>warehouse</v>
      </c>
      <c r="AP334" t="str">
        <f>IF(buildings!AP334="","NA",buildings!AP334)</f>
        <v xml:space="preserve">averaged </v>
      </c>
      <c r="AQ334" t="str">
        <f>IF(buildings!AQ334="","NA",buildings!AQ334)</f>
        <v>urban, rural</v>
      </c>
      <c r="AR334" t="str">
        <f>IF(buildings!AR334="","NA",buildings!AR334)</f>
        <v>NA</v>
      </c>
      <c r="AS334" t="str">
        <f>IF(buildings!AS334="","NA",buildings!AS334)</f>
        <v>Huang, Beijia; Zhao, Feng; Fishman, Tomer; Chen, Wei-Qiang; Heeren, Niko; Hertwich, Edgar G.</v>
      </c>
      <c r="AT334">
        <f>IF(buildings!AT334="","NA",buildings!AT334)</f>
        <v>2018</v>
      </c>
      <c r="AU334" t="str">
        <f>IF(buildings!AU334="","NA",buildings!AU334)</f>
        <v>Building Material Use and Associated Environmental Impacts in China 2000-2015</v>
      </c>
      <c r="AV334" t="str">
        <f>IF(buildings!AV334="","NA",buildings!AV334)</f>
        <v>Environmental Science and Technology</v>
      </c>
      <c r="AW334" t="str">
        <f>IF(buildings!AW334="","NA",buildings!AW334)</f>
        <v>Copyright Elsevier</v>
      </c>
      <c r="AX334" t="str">
        <f>IF(buildings!AX334="","NA",buildings!AX334)</f>
        <v>10.1021/acs.est.8b04104</v>
      </c>
      <c r="AY334" t="str">
        <f>IF(buildings!AY334="","NA",buildings!AY334)</f>
        <v>https://doi.org/10.1021/acs.est.8b04104</v>
      </c>
      <c r="AZ334" t="str">
        <f>IF(buildings!AZ334="","NULL",buildings!AZ334)</f>
        <v>NULL</v>
      </c>
      <c r="BA334" t="str">
        <f>IF(buildings!BA334="","NULL",buildings!BA334)</f>
        <v>no conversion needed</v>
      </c>
      <c r="BB334" t="str">
        <f>IF(buildings!BB334="","NULL",buildings!BB334)</f>
        <v>"Other unspecified material" is lime.</v>
      </c>
      <c r="BC334" t="str">
        <f>IF(buildings!BC334="","NULL",buildings!BC334)</f>
        <v>NULL</v>
      </c>
      <c r="BD334" t="str">
        <f>IF(buildings!BD334="","NULL",buildings!BD334)</f>
        <v>NULL</v>
      </c>
      <c r="BE334" t="str">
        <f>IF(buildings!BE334="","NULL",buildings!BE334)</f>
        <v>Nistad (Heeren)</v>
      </c>
      <c r="BF334" t="str">
        <f>IF(buildings!BF334="","NULL",buildings!BF334)</f>
        <v>China</v>
      </c>
      <c r="BG334" t="str">
        <f>IF(buildings!BG334="","NULL",buildings!BG334)</f>
        <v>NULL</v>
      </c>
      <c r="BH334" t="str">
        <f>IF(buildings!BH334="","NULL",buildings!BH334)</f>
        <v>NULL</v>
      </c>
      <c r="BI334" t="str">
        <f>IF(buildings!BI334="","NULL",buildings!BI334)</f>
        <v>NULL</v>
      </c>
      <c r="BJ334" t="str">
        <f>IF(buildings!BJ334="","NULL",buildings!BJ334)</f>
        <v>NULL</v>
      </c>
      <c r="BK334" t="str">
        <f>IF(buildings!BK334="","NULL",buildings!BK334)</f>
        <v>NULL</v>
      </c>
      <c r="BL334" t="str">
        <f>IF(buildings!BL334="","NULL",buildings!BL334)</f>
        <v>NULL</v>
      </c>
      <c r="BM334" t="str">
        <f>IF(buildings!BM334="","NULL",buildings!BM334)</f>
        <v>NULL</v>
      </c>
      <c r="BN334" t="str">
        <f>IF(buildings!BN334="","NULL",buildings!BN334)</f>
        <v>NULL</v>
      </c>
      <c r="BO334" t="str">
        <f>IF(buildings!BO334="","NULL",buildings!BO334)</f>
        <v>NULL</v>
      </c>
      <c r="BP334" t="str">
        <f>IF(buildings!BP334="","NULL",buildings!BP334)</f>
        <v>NULL</v>
      </c>
      <c r="BQ334" t="str">
        <f>IF(buildings!BQ334="","NULL",buildings!BQ334)</f>
        <v>NULL</v>
      </c>
      <c r="BR334" t="str">
        <f>IF(buildings!BR334="","NULL",buildings!BR334)</f>
        <v>NULL</v>
      </c>
      <c r="BS334" t="str">
        <f>IF(buildings!BS334="","NULL",buildings!BS334)</f>
        <v>NULL</v>
      </c>
      <c r="BT334" t="str">
        <f>IF(buildings!BT334="","NULL",buildings!BT334)</f>
        <v>NULL</v>
      </c>
      <c r="BU334" t="str">
        <f>IF(buildings!BU334="","NULL",buildings!BU334)</f>
        <v>NULL</v>
      </c>
      <c r="BV334" t="str">
        <f>IF(buildings!BV334="","NULL",buildings!BV334)</f>
        <v>NULL</v>
      </c>
      <c r="BW334" t="str">
        <f>IF(buildings!BW334="","NULL",buildings!BW334)</f>
        <v>R32CHN</v>
      </c>
      <c r="BX334" t="str">
        <f>IF(buildings!BX334="","NULL",buildings!BX334)</f>
        <v>R5.2ASIA</v>
      </c>
      <c r="BY334" t="str">
        <f>IF(buildings!BY334="","NULL",buildings!BY334)</f>
        <v>NR_warehouse</v>
      </c>
      <c r="BZ334" t="str">
        <f>IF(buildings!BZ334="","NULL",buildings!BZ334)</f>
        <v>RC_unspecified</v>
      </c>
      <c r="CA334" t="str">
        <f>IF(buildings!CA334="","NULL",buildings!CA334)</f>
        <v>Standard</v>
      </c>
      <c r="CB334" t="str">
        <f>IF(buildings!CB334="","NULL",buildings!CB334)</f>
        <v>sample/average/statistics</v>
      </c>
      <c r="CC334" t="str">
        <f>IF(buildings!CC334="","NULL",buildings!CC334)</f>
        <v>NR</v>
      </c>
      <c r="CD334" t="str">
        <f>IF(buildings!CD334="","NULL",buildings!CD334)</f>
        <v>C</v>
      </c>
      <c r="CE334" t="str">
        <f>IF(buildings!CE334="","NULL",buildings!CE334)</f>
        <v>ASIA_CHN</v>
      </c>
    </row>
    <row r="335" spans="1:83">
      <c r="A335">
        <f>IF(buildings!A335="","NA",buildings!A335)</f>
        <v>333</v>
      </c>
      <c r="B335" t="str">
        <f>IF(buildings!B335="","NA",buildings!B335)</f>
        <v>China</v>
      </c>
      <c r="C335" t="str">
        <f>IF(buildings!C335="","NA",buildings!C335)</f>
        <v>avg</v>
      </c>
      <c r="D335" t="str">
        <f>IF(buildings!D335="","NA",buildings!D335)</f>
        <v>NA</v>
      </c>
      <c r="E335" t="str">
        <f>IF(buildings!E335="","NA",buildings!E335)</f>
        <v>NA</v>
      </c>
      <c r="F335">
        <f>IF(buildings!F335="","NA",buildings!F335)</f>
        <v>86</v>
      </c>
      <c r="G335" t="str">
        <f>IF(buildings!G335="","NA",buildings!G335)</f>
        <v>NA</v>
      </c>
      <c r="H335" t="str">
        <f>IF(buildings!H335="","NA",buildings!H335)</f>
        <v>NA</v>
      </c>
      <c r="I335" t="str">
        <f>IF(buildings!I335="","NA",buildings!I335)</f>
        <v>NA</v>
      </c>
      <c r="J335">
        <f>IF(buildings!J335="","NA",buildings!J335)</f>
        <v>30</v>
      </c>
      <c r="K335" t="str">
        <f>IF(buildings!K335="","NA",buildings!K335)</f>
        <v>NA</v>
      </c>
      <c r="L335" t="str">
        <f>IF(buildings!L335="","NA",buildings!L335)</f>
        <v>NA</v>
      </c>
      <c r="M335">
        <f>IF(buildings!M335="","NA",buildings!M335)</f>
        <v>717</v>
      </c>
      <c r="N335">
        <f>IF(buildings!N335="","NA",buildings!N335)</f>
        <v>219</v>
      </c>
      <c r="O335">
        <f>IF(buildings!O335="","NA",buildings!O335)</f>
        <v>612</v>
      </c>
      <c r="P335">
        <f>IF(buildings!P335="","NA",buildings!P335)</f>
        <v>326</v>
      </c>
      <c r="Q335" t="str">
        <f>IF(buildings!Q335="","NA",buildings!Q335)</f>
        <v>NA</v>
      </c>
      <c r="R335" t="str">
        <f>IF(buildings!R335="","NA",buildings!R335)</f>
        <v>NA</v>
      </c>
      <c r="S335" t="str">
        <f>IF(buildings!S335="","NA",buildings!S335)</f>
        <v>NA</v>
      </c>
      <c r="T335" t="str">
        <f>IF(buildings!T335="","NA",buildings!T335)</f>
        <v>NA</v>
      </c>
      <c r="U335" t="str">
        <f>IF(buildings!U335="","NA",buildings!U335)</f>
        <v>NA</v>
      </c>
      <c r="V335" t="str">
        <f>IF(buildings!V335="","NA",buildings!V335)</f>
        <v>NA</v>
      </c>
      <c r="W335" t="str">
        <f>IF(buildings!W335="","NA",buildings!W335)</f>
        <v>NA</v>
      </c>
      <c r="X335" t="str">
        <f>IF(buildings!X335="","NA",buildings!X335)</f>
        <v>NA</v>
      </c>
      <c r="Y335" t="str">
        <f>IF(buildings!Y335="","NA",buildings!Y335)</f>
        <v>NA</v>
      </c>
      <c r="Z335" t="str">
        <f>IF(buildings!Z335="","NA",buildings!Z335)</f>
        <v>NA</v>
      </c>
      <c r="AA335">
        <f>IF(buildings!AA335="","NA",buildings!AA335)</f>
        <v>7</v>
      </c>
      <c r="AB335">
        <f>IF(buildings!AB335="","NA",buildings!AB335)</f>
        <v>3</v>
      </c>
      <c r="AC335" t="str">
        <f>IF(buildings!AC335="","NA",buildings!AC335)</f>
        <v>NA</v>
      </c>
      <c r="AD335" t="str">
        <f>IF(buildings!AD335="","NA",buildings!AD335)</f>
        <v>NA</v>
      </c>
      <c r="AE335" t="str">
        <f>IF(buildings!AE335="","NA",buildings!AE335)</f>
        <v>NA</v>
      </c>
      <c r="AF335" t="str">
        <f>IF(buildings!AF335="","NA",buildings!AF335)</f>
        <v>NA</v>
      </c>
      <c r="AG335" t="str">
        <f>IF(buildings!AG335="","NA",buildings!AG335)</f>
        <v>NA</v>
      </c>
      <c r="AH335" t="str">
        <f>IF(buildings!AH335="","NA",buildings!AH335)</f>
        <v>NA</v>
      </c>
      <c r="AI335" t="str">
        <f>IF(buildings!AI335="","NA",buildings!AI335)</f>
        <v>NA</v>
      </c>
      <c r="AJ335" t="str">
        <f>IF(buildings!AJ335="","NA",buildings!AJ335)</f>
        <v>NA</v>
      </c>
      <c r="AK335">
        <f>IF(buildings!AK335="","NA",buildings!AK335)</f>
        <v>27</v>
      </c>
      <c r="AL335" t="str">
        <f>IF(buildings!AL335="","NA",buildings!AL335)</f>
        <v>average</v>
      </c>
      <c r="AM335" t="str">
        <f>IF(buildings!AM335="","NA",buildings!AM335)</f>
        <v>NA</v>
      </c>
      <c r="AN335" t="str">
        <f>IF(buildings!AN335="","NA",buildings!AN335)</f>
        <v>non-residential</v>
      </c>
      <c r="AO335" t="str">
        <f>IF(buildings!AO335="","NA",buildings!AO335)</f>
        <v xml:space="preserve">office </v>
      </c>
      <c r="AP335" t="str">
        <f>IF(buildings!AP335="","NA",buildings!AP335)</f>
        <v xml:space="preserve">averaged </v>
      </c>
      <c r="AQ335" t="str">
        <f>IF(buildings!AQ335="","NA",buildings!AQ335)</f>
        <v>urban, rural</v>
      </c>
      <c r="AR335" t="str">
        <f>IF(buildings!AR335="","NA",buildings!AR335)</f>
        <v>NA</v>
      </c>
      <c r="AS335" t="str">
        <f>IF(buildings!AS335="","NA",buildings!AS335)</f>
        <v>Huang, Beijia; Zhao, Feng; Fishman, Tomer; Chen, Wei-Qiang; Heeren, Niko; Hertwich, Edgar G.</v>
      </c>
      <c r="AT335">
        <f>IF(buildings!AT335="","NA",buildings!AT335)</f>
        <v>2018</v>
      </c>
      <c r="AU335" t="str">
        <f>IF(buildings!AU335="","NA",buildings!AU335)</f>
        <v>Building Material Use and Associated Environmental Impacts in China 2000-2015</v>
      </c>
      <c r="AV335" t="str">
        <f>IF(buildings!AV335="","NA",buildings!AV335)</f>
        <v>Environmental Science and Technology</v>
      </c>
      <c r="AW335" t="str">
        <f>IF(buildings!AW335="","NA",buildings!AW335)</f>
        <v>Copyright Elsevier</v>
      </c>
      <c r="AX335" t="str">
        <f>IF(buildings!AX335="","NA",buildings!AX335)</f>
        <v>10.1021/acs.est.8b04104</v>
      </c>
      <c r="AY335" t="str">
        <f>IF(buildings!AY335="","NA",buildings!AY335)</f>
        <v>https://doi.org/10.1021/acs.est.8b04104</v>
      </c>
      <c r="AZ335" t="str">
        <f>IF(buildings!AZ335="","NULL",buildings!AZ335)</f>
        <v>NULL</v>
      </c>
      <c r="BA335" t="str">
        <f>IF(buildings!BA335="","NULL",buildings!BA335)</f>
        <v>no conversion needed</v>
      </c>
      <c r="BB335" t="str">
        <f>IF(buildings!BB335="","NULL",buildings!BB335)</f>
        <v>"Other unspecified material" is lime.</v>
      </c>
      <c r="BC335" t="str">
        <f>IF(buildings!BC335="","NULL",buildings!BC335)</f>
        <v>NULL</v>
      </c>
      <c r="BD335" t="str">
        <f>IF(buildings!BD335="","NULL",buildings!BD335)</f>
        <v>NULL</v>
      </c>
      <c r="BE335" t="str">
        <f>IF(buildings!BE335="","NULL",buildings!BE335)</f>
        <v>Nistad (Heeren)</v>
      </c>
      <c r="BF335" t="str">
        <f>IF(buildings!BF335="","NULL",buildings!BF335)</f>
        <v>China</v>
      </c>
      <c r="BG335" t="str">
        <f>IF(buildings!BG335="","NULL",buildings!BG335)</f>
        <v>NULL</v>
      </c>
      <c r="BH335" t="str">
        <f>IF(buildings!BH335="","NULL",buildings!BH335)</f>
        <v>NULL</v>
      </c>
      <c r="BI335" t="str">
        <f>IF(buildings!BI335="","NULL",buildings!BI335)</f>
        <v>NULL</v>
      </c>
      <c r="BJ335" t="str">
        <f>IF(buildings!BJ335="","NULL",buildings!BJ335)</f>
        <v>NULL</v>
      </c>
      <c r="BK335" t="str">
        <f>IF(buildings!BK335="","NULL",buildings!BK335)</f>
        <v>NULL</v>
      </c>
      <c r="BL335" t="str">
        <f>IF(buildings!BL335="","NULL",buildings!BL335)</f>
        <v>NULL</v>
      </c>
      <c r="BM335" t="str">
        <f>IF(buildings!BM335="","NULL",buildings!BM335)</f>
        <v>NULL</v>
      </c>
      <c r="BN335" t="str">
        <f>IF(buildings!BN335="","NULL",buildings!BN335)</f>
        <v>NULL</v>
      </c>
      <c r="BO335" t="str">
        <f>IF(buildings!BO335="","NULL",buildings!BO335)</f>
        <v>NULL</v>
      </c>
      <c r="BP335" t="str">
        <f>IF(buildings!BP335="","NULL",buildings!BP335)</f>
        <v>NULL</v>
      </c>
      <c r="BQ335" t="str">
        <f>IF(buildings!BQ335="","NULL",buildings!BQ335)</f>
        <v>NULL</v>
      </c>
      <c r="BR335" t="str">
        <f>IF(buildings!BR335="","NULL",buildings!BR335)</f>
        <v>NULL</v>
      </c>
      <c r="BS335" t="str">
        <f>IF(buildings!BS335="","NULL",buildings!BS335)</f>
        <v>NULL</v>
      </c>
      <c r="BT335" t="str">
        <f>IF(buildings!BT335="","NULL",buildings!BT335)</f>
        <v>NULL</v>
      </c>
      <c r="BU335" t="str">
        <f>IF(buildings!BU335="","NULL",buildings!BU335)</f>
        <v>NULL</v>
      </c>
      <c r="BV335" t="str">
        <f>IF(buildings!BV335="","NULL",buildings!BV335)</f>
        <v>NULL</v>
      </c>
      <c r="BW335" t="str">
        <f>IF(buildings!BW335="","NULL",buildings!BW335)</f>
        <v>R32CHN</v>
      </c>
      <c r="BX335" t="str">
        <f>IF(buildings!BX335="","NULL",buildings!BX335)</f>
        <v>R5.2ASIA</v>
      </c>
      <c r="BY335" t="str">
        <f>IF(buildings!BY335="","NULL",buildings!BY335)</f>
        <v>NR_office_high</v>
      </c>
      <c r="BZ335" t="str">
        <f>IF(buildings!BZ335="","NULL",buildings!BZ335)</f>
        <v>RC_unspecified</v>
      </c>
      <c r="CA335" t="str">
        <f>IF(buildings!CA335="","NULL",buildings!CA335)</f>
        <v>Standard</v>
      </c>
      <c r="CB335" t="str">
        <f>IF(buildings!CB335="","NULL",buildings!CB335)</f>
        <v>sample/average/statistics</v>
      </c>
      <c r="CC335" t="str">
        <f>IF(buildings!CC335="","NULL",buildings!CC335)</f>
        <v>NR</v>
      </c>
      <c r="CD335" t="str">
        <f>IF(buildings!CD335="","NULL",buildings!CD335)</f>
        <v>C</v>
      </c>
      <c r="CE335" t="str">
        <f>IF(buildings!CE335="","NULL",buildings!CE335)</f>
        <v>ASIA_CHN</v>
      </c>
    </row>
    <row r="336" spans="1:83">
      <c r="A336">
        <f>IF(buildings!A336="","NA",buildings!A336)</f>
        <v>334</v>
      </c>
      <c r="B336" t="str">
        <f>IF(buildings!B336="","NA",buildings!B336)</f>
        <v>China</v>
      </c>
      <c r="C336" t="str">
        <f>IF(buildings!C336="","NA",buildings!C336)</f>
        <v>avg</v>
      </c>
      <c r="D336" t="str">
        <f>IF(buildings!D336="","NA",buildings!D336)</f>
        <v>NA</v>
      </c>
      <c r="E336" t="str">
        <f>IF(buildings!E336="","NA",buildings!E336)</f>
        <v>NA</v>
      </c>
      <c r="F336">
        <f>IF(buildings!F336="","NA",buildings!F336)</f>
        <v>103</v>
      </c>
      <c r="G336" t="str">
        <f>IF(buildings!G336="","NA",buildings!G336)</f>
        <v>NA</v>
      </c>
      <c r="H336" t="str">
        <f>IF(buildings!H336="","NA",buildings!H336)</f>
        <v>NA</v>
      </c>
      <c r="I336" t="str">
        <f>IF(buildings!I336="","NA",buildings!I336)</f>
        <v>NA</v>
      </c>
      <c r="J336">
        <f>IF(buildings!J336="","NA",buildings!J336)</f>
        <v>31</v>
      </c>
      <c r="K336" t="str">
        <f>IF(buildings!K336="","NA",buildings!K336)</f>
        <v>NA</v>
      </c>
      <c r="L336" t="str">
        <f>IF(buildings!L336="","NA",buildings!L336)</f>
        <v>NA</v>
      </c>
      <c r="M336">
        <f>IF(buildings!M336="","NA",buildings!M336)</f>
        <v>861</v>
      </c>
      <c r="N336">
        <f>IF(buildings!N336="","NA",buildings!N336)</f>
        <v>239</v>
      </c>
      <c r="O336">
        <f>IF(buildings!O336="","NA",buildings!O336)</f>
        <v>725</v>
      </c>
      <c r="P336">
        <f>IF(buildings!P336="","NA",buildings!P336)</f>
        <v>389</v>
      </c>
      <c r="Q336" t="str">
        <f>IF(buildings!Q336="","NA",buildings!Q336)</f>
        <v>NA</v>
      </c>
      <c r="R336" t="str">
        <f>IF(buildings!R336="","NA",buildings!R336)</f>
        <v>NA</v>
      </c>
      <c r="S336" t="str">
        <f>IF(buildings!S336="","NA",buildings!S336)</f>
        <v>NA</v>
      </c>
      <c r="T336" t="str">
        <f>IF(buildings!T336="","NA",buildings!T336)</f>
        <v>NA</v>
      </c>
      <c r="U336" t="str">
        <f>IF(buildings!U336="","NA",buildings!U336)</f>
        <v>NA</v>
      </c>
      <c r="V336" t="str">
        <f>IF(buildings!V336="","NA",buildings!V336)</f>
        <v>NA</v>
      </c>
      <c r="W336" t="str">
        <f>IF(buildings!W336="","NA",buildings!W336)</f>
        <v>NA</v>
      </c>
      <c r="X336" t="str">
        <f>IF(buildings!X336="","NA",buildings!X336)</f>
        <v>NA</v>
      </c>
      <c r="Y336" t="str">
        <f>IF(buildings!Y336="","NA",buildings!Y336)</f>
        <v>NA</v>
      </c>
      <c r="Z336" t="str">
        <f>IF(buildings!Z336="","NA",buildings!Z336)</f>
        <v>NA</v>
      </c>
      <c r="AA336">
        <f>IF(buildings!AA336="","NA",buildings!AA336)</f>
        <v>8</v>
      </c>
      <c r="AB336">
        <f>IF(buildings!AB336="","NA",buildings!AB336)</f>
        <v>2</v>
      </c>
      <c r="AC336" t="str">
        <f>IF(buildings!AC336="","NA",buildings!AC336)</f>
        <v>NA</v>
      </c>
      <c r="AD336" t="str">
        <f>IF(buildings!AD336="","NA",buildings!AD336)</f>
        <v>NA</v>
      </c>
      <c r="AE336" t="str">
        <f>IF(buildings!AE336="","NA",buildings!AE336)</f>
        <v>NA</v>
      </c>
      <c r="AF336" t="str">
        <f>IF(buildings!AF336="","NA",buildings!AF336)</f>
        <v>NA</v>
      </c>
      <c r="AG336" t="str">
        <f>IF(buildings!AG336="","NA",buildings!AG336)</f>
        <v>NA</v>
      </c>
      <c r="AH336" t="str">
        <f>IF(buildings!AH336="","NA",buildings!AH336)</f>
        <v>NA</v>
      </c>
      <c r="AI336" t="str">
        <f>IF(buildings!AI336="","NA",buildings!AI336)</f>
        <v>NA</v>
      </c>
      <c r="AJ336" t="str">
        <f>IF(buildings!AJ336="","NA",buildings!AJ336)</f>
        <v>NA</v>
      </c>
      <c r="AK336">
        <f>IF(buildings!AK336="","NA",buildings!AK336)</f>
        <v>27</v>
      </c>
      <c r="AL336" t="str">
        <f>IF(buildings!AL336="","NA",buildings!AL336)</f>
        <v>average</v>
      </c>
      <c r="AM336" t="str">
        <f>IF(buildings!AM336="","NA",buildings!AM336)</f>
        <v>NA</v>
      </c>
      <c r="AN336" t="str">
        <f>IF(buildings!AN336="","NA",buildings!AN336)</f>
        <v>non-residential</v>
      </c>
      <c r="AO336" t="str">
        <f>IF(buildings!AO336="","NA",buildings!AO336)</f>
        <v>commercial</v>
      </c>
      <c r="AP336" t="str">
        <f>IF(buildings!AP336="","NA",buildings!AP336)</f>
        <v xml:space="preserve">averaged </v>
      </c>
      <c r="AQ336" t="str">
        <f>IF(buildings!AQ336="","NA",buildings!AQ336)</f>
        <v>urban, rural</v>
      </c>
      <c r="AR336" t="str">
        <f>IF(buildings!AR336="","NA",buildings!AR336)</f>
        <v>NA</v>
      </c>
      <c r="AS336" t="str">
        <f>IF(buildings!AS336="","NA",buildings!AS336)</f>
        <v>Huang, Beijia; Zhao, Feng; Fishman, Tomer; Chen, Wei-Qiang; Heeren, Niko; Hertwich, Edgar G.</v>
      </c>
      <c r="AT336">
        <f>IF(buildings!AT336="","NA",buildings!AT336)</f>
        <v>2018</v>
      </c>
      <c r="AU336" t="str">
        <f>IF(buildings!AU336="","NA",buildings!AU336)</f>
        <v>Building Material Use and Associated Environmental Impacts in China 2000-2015</v>
      </c>
      <c r="AV336" t="str">
        <f>IF(buildings!AV336="","NA",buildings!AV336)</f>
        <v>Environmental Science and Technology</v>
      </c>
      <c r="AW336" t="str">
        <f>IF(buildings!AW336="","NA",buildings!AW336)</f>
        <v>Copyright Elsevier</v>
      </c>
      <c r="AX336" t="str">
        <f>IF(buildings!AX336="","NA",buildings!AX336)</f>
        <v>10.1021/acs.est.8b04104</v>
      </c>
      <c r="AY336" t="str">
        <f>IF(buildings!AY336="","NA",buildings!AY336)</f>
        <v>https://doi.org/10.1021/acs.est.8b04104</v>
      </c>
      <c r="AZ336" t="str">
        <f>IF(buildings!AZ336="","NULL",buildings!AZ336)</f>
        <v>NULL</v>
      </c>
      <c r="BA336" t="str">
        <f>IF(buildings!BA336="","NULL",buildings!BA336)</f>
        <v>no conversion needed</v>
      </c>
      <c r="BB336" t="str">
        <f>IF(buildings!BB336="","NULL",buildings!BB336)</f>
        <v>"Other unspecified material" is lime.</v>
      </c>
      <c r="BC336" t="str">
        <f>IF(buildings!BC336="","NULL",buildings!BC336)</f>
        <v>NULL</v>
      </c>
      <c r="BD336" t="str">
        <f>IF(buildings!BD336="","NULL",buildings!BD336)</f>
        <v>NULL</v>
      </c>
      <c r="BE336" t="str">
        <f>IF(buildings!BE336="","NULL",buildings!BE336)</f>
        <v>Nistad (Heeren)</v>
      </c>
      <c r="BF336" t="str">
        <f>IF(buildings!BF336="","NULL",buildings!BF336)</f>
        <v>China</v>
      </c>
      <c r="BG336" t="str">
        <f>IF(buildings!BG336="","NULL",buildings!BG336)</f>
        <v>NULL</v>
      </c>
      <c r="BH336" t="str">
        <f>IF(buildings!BH336="","NULL",buildings!BH336)</f>
        <v>NULL</v>
      </c>
      <c r="BI336" t="str">
        <f>IF(buildings!BI336="","NULL",buildings!BI336)</f>
        <v>NULL</v>
      </c>
      <c r="BJ336" t="str">
        <f>IF(buildings!BJ336="","NULL",buildings!BJ336)</f>
        <v>NULL</v>
      </c>
      <c r="BK336" t="str">
        <f>IF(buildings!BK336="","NULL",buildings!BK336)</f>
        <v>NULL</v>
      </c>
      <c r="BL336" t="str">
        <f>IF(buildings!BL336="","NULL",buildings!BL336)</f>
        <v>NULL</v>
      </c>
      <c r="BM336" t="str">
        <f>IF(buildings!BM336="","NULL",buildings!BM336)</f>
        <v>NULL</v>
      </c>
      <c r="BN336" t="str">
        <f>IF(buildings!BN336="","NULL",buildings!BN336)</f>
        <v>NULL</v>
      </c>
      <c r="BO336" t="str">
        <f>IF(buildings!BO336="","NULL",buildings!BO336)</f>
        <v>NULL</v>
      </c>
      <c r="BP336" t="str">
        <f>IF(buildings!BP336="","NULL",buildings!BP336)</f>
        <v>NULL</v>
      </c>
      <c r="BQ336" t="str">
        <f>IF(buildings!BQ336="","NULL",buildings!BQ336)</f>
        <v>NULL</v>
      </c>
      <c r="BR336" t="str">
        <f>IF(buildings!BR336="","NULL",buildings!BR336)</f>
        <v>NULL</v>
      </c>
      <c r="BS336" t="str">
        <f>IF(buildings!BS336="","NULL",buildings!BS336)</f>
        <v>NULL</v>
      </c>
      <c r="BT336" t="str">
        <f>IF(buildings!BT336="","NULL",buildings!BT336)</f>
        <v>NULL</v>
      </c>
      <c r="BU336" t="str">
        <f>IF(buildings!BU336="","NULL",buildings!BU336)</f>
        <v>NULL</v>
      </c>
      <c r="BV336" t="str">
        <f>IF(buildings!BV336="","NULL",buildings!BV336)</f>
        <v>NULL</v>
      </c>
      <c r="BW336" t="str">
        <f>IF(buildings!BW336="","NULL",buildings!BW336)</f>
        <v>R32CHN</v>
      </c>
      <c r="BX336" t="str">
        <f>IF(buildings!BX336="","NULL",buildings!BX336)</f>
        <v>R5.2ASIA</v>
      </c>
      <c r="BY336" t="str">
        <f>IF(buildings!BY336="","NULL",buildings!BY336)</f>
        <v>NR_retail</v>
      </c>
      <c r="BZ336" t="str">
        <f>IF(buildings!BZ336="","NULL",buildings!BZ336)</f>
        <v>RC_unspecified</v>
      </c>
      <c r="CA336" t="str">
        <f>IF(buildings!CA336="","NULL",buildings!CA336)</f>
        <v>Standard</v>
      </c>
      <c r="CB336" t="str">
        <f>IF(buildings!CB336="","NULL",buildings!CB336)</f>
        <v>sample/average/statistics</v>
      </c>
      <c r="CC336" t="str">
        <f>IF(buildings!CC336="","NULL",buildings!CC336)</f>
        <v>NR</v>
      </c>
      <c r="CD336" t="str">
        <f>IF(buildings!CD336="","NULL",buildings!CD336)</f>
        <v>C</v>
      </c>
      <c r="CE336" t="str">
        <f>IF(buildings!CE336="","NULL",buildings!CE336)</f>
        <v>ASIA_CHN</v>
      </c>
    </row>
    <row r="337" spans="1:83">
      <c r="A337">
        <f>IF(buildings!A337="","NA",buildings!A337)</f>
        <v>335</v>
      </c>
      <c r="B337" t="str">
        <f>IF(buildings!B337="","NA",buildings!B337)</f>
        <v>China</v>
      </c>
      <c r="C337" t="str">
        <f>IF(buildings!C337="","NA",buildings!C337)</f>
        <v>avg</v>
      </c>
      <c r="D337" t="str">
        <f>IF(buildings!D337="","NA",buildings!D337)</f>
        <v>NA</v>
      </c>
      <c r="E337" t="str">
        <f>IF(buildings!E337="","NA",buildings!E337)</f>
        <v>NA</v>
      </c>
      <c r="F337">
        <f>IF(buildings!F337="","NA",buildings!F337)</f>
        <v>66</v>
      </c>
      <c r="G337" t="str">
        <f>IF(buildings!G337="","NA",buildings!G337)</f>
        <v>NA</v>
      </c>
      <c r="H337" t="str">
        <f>IF(buildings!H337="","NA",buildings!H337)</f>
        <v>NA</v>
      </c>
      <c r="I337" t="str">
        <f>IF(buildings!I337="","NA",buildings!I337)</f>
        <v>NA</v>
      </c>
      <c r="J337">
        <f>IF(buildings!J337="","NA",buildings!J337)</f>
        <v>21</v>
      </c>
      <c r="K337" t="str">
        <f>IF(buildings!K337="","NA",buildings!K337)</f>
        <v>NA</v>
      </c>
      <c r="L337" t="str">
        <f>IF(buildings!L337="","NA",buildings!L337)</f>
        <v>NA</v>
      </c>
      <c r="M337">
        <f>IF(buildings!M337="","NA",buildings!M337)</f>
        <v>869</v>
      </c>
      <c r="N337">
        <f>IF(buildings!N337="","NA",buildings!N337)</f>
        <v>214</v>
      </c>
      <c r="O337">
        <f>IF(buildings!O337="","NA",buildings!O337)</f>
        <v>669</v>
      </c>
      <c r="P337">
        <f>IF(buildings!P337="","NA",buildings!P337)</f>
        <v>279</v>
      </c>
      <c r="Q337" t="str">
        <f>IF(buildings!Q337="","NA",buildings!Q337)</f>
        <v>NA</v>
      </c>
      <c r="R337" t="str">
        <f>IF(buildings!R337="","NA",buildings!R337)</f>
        <v>NA</v>
      </c>
      <c r="S337" t="str">
        <f>IF(buildings!S337="","NA",buildings!S337)</f>
        <v>NA</v>
      </c>
      <c r="T337" t="str">
        <f>IF(buildings!T337="","NA",buildings!T337)</f>
        <v>NA</v>
      </c>
      <c r="U337" t="str">
        <f>IF(buildings!U337="","NA",buildings!U337)</f>
        <v>NA</v>
      </c>
      <c r="V337" t="str">
        <f>IF(buildings!V337="","NA",buildings!V337)</f>
        <v>NA</v>
      </c>
      <c r="W337" t="str">
        <f>IF(buildings!W337="","NA",buildings!W337)</f>
        <v>NA</v>
      </c>
      <c r="X337" t="str">
        <f>IF(buildings!X337="","NA",buildings!X337)</f>
        <v>NA</v>
      </c>
      <c r="Y337" t="str">
        <f>IF(buildings!Y337="","NA",buildings!Y337)</f>
        <v>NA</v>
      </c>
      <c r="Z337" t="str">
        <f>IF(buildings!Z337="","NA",buildings!Z337)</f>
        <v>NA</v>
      </c>
      <c r="AA337">
        <f>IF(buildings!AA337="","NA",buildings!AA337)</f>
        <v>6</v>
      </c>
      <c r="AB337">
        <f>IF(buildings!AB337="","NA",buildings!AB337)</f>
        <v>3</v>
      </c>
      <c r="AC337" t="str">
        <f>IF(buildings!AC337="","NA",buildings!AC337)</f>
        <v>NA</v>
      </c>
      <c r="AD337" t="str">
        <f>IF(buildings!AD337="","NA",buildings!AD337)</f>
        <v>NA</v>
      </c>
      <c r="AE337" t="str">
        <f>IF(buildings!AE337="","NA",buildings!AE337)</f>
        <v>NA</v>
      </c>
      <c r="AF337" t="str">
        <f>IF(buildings!AF337="","NA",buildings!AF337)</f>
        <v>NA</v>
      </c>
      <c r="AG337" t="str">
        <f>IF(buildings!AG337="","NA",buildings!AG337)</f>
        <v>NA</v>
      </c>
      <c r="AH337" t="str">
        <f>IF(buildings!AH337="","NA",buildings!AH337)</f>
        <v>NA</v>
      </c>
      <c r="AI337" t="str">
        <f>IF(buildings!AI337="","NA",buildings!AI337)</f>
        <v>NA</v>
      </c>
      <c r="AJ337" t="str">
        <f>IF(buildings!AJ337="","NA",buildings!AJ337)</f>
        <v>NA</v>
      </c>
      <c r="AK337">
        <f>IF(buildings!AK337="","NA",buildings!AK337)</f>
        <v>33</v>
      </c>
      <c r="AL337" t="str">
        <f>IF(buildings!AL337="","NA",buildings!AL337)</f>
        <v>average</v>
      </c>
      <c r="AM337" t="str">
        <f>IF(buildings!AM337="","NA",buildings!AM337)</f>
        <v>NA</v>
      </c>
      <c r="AN337" t="str">
        <f>IF(buildings!AN337="","NA",buildings!AN337)</f>
        <v>non-residential</v>
      </c>
      <c r="AO337" t="str">
        <f>IF(buildings!AO337="","NA",buildings!AO337)</f>
        <v>education</v>
      </c>
      <c r="AP337" t="str">
        <f>IF(buildings!AP337="","NA",buildings!AP337)</f>
        <v xml:space="preserve">averaged </v>
      </c>
      <c r="AQ337" t="str">
        <f>IF(buildings!AQ337="","NA",buildings!AQ337)</f>
        <v>urban, rural</v>
      </c>
      <c r="AR337" t="str">
        <f>IF(buildings!AR337="","NA",buildings!AR337)</f>
        <v>NA</v>
      </c>
      <c r="AS337" t="str">
        <f>IF(buildings!AS337="","NA",buildings!AS337)</f>
        <v>Huang, Beijia; Zhao, Feng; Fishman, Tomer; Chen, Wei-Qiang; Heeren, Niko; Hertwich, Edgar G.</v>
      </c>
      <c r="AT337">
        <f>IF(buildings!AT337="","NA",buildings!AT337)</f>
        <v>2018</v>
      </c>
      <c r="AU337" t="str">
        <f>IF(buildings!AU337="","NA",buildings!AU337)</f>
        <v>Building Material Use and Associated Environmental Impacts in China 2000-2015</v>
      </c>
      <c r="AV337" t="str">
        <f>IF(buildings!AV337="","NA",buildings!AV337)</f>
        <v>Environmental Science and Technology</v>
      </c>
      <c r="AW337" t="str">
        <f>IF(buildings!AW337="","NA",buildings!AW337)</f>
        <v>Copyright Elsevier</v>
      </c>
      <c r="AX337" t="str">
        <f>IF(buildings!AX337="","NA",buildings!AX337)</f>
        <v>10.1021/acs.est.8b04104</v>
      </c>
      <c r="AY337" t="str">
        <f>IF(buildings!AY337="","NA",buildings!AY337)</f>
        <v>https://doi.org/10.1021/acs.est.8b04104</v>
      </c>
      <c r="AZ337" t="str">
        <f>IF(buildings!AZ337="","NULL",buildings!AZ337)</f>
        <v>NULL</v>
      </c>
      <c r="BA337" t="str">
        <f>IF(buildings!BA337="","NULL",buildings!BA337)</f>
        <v>no conversion needed</v>
      </c>
      <c r="BB337" t="str">
        <f>IF(buildings!BB337="","NULL",buildings!BB337)</f>
        <v>"Other unspecified material" is lime.</v>
      </c>
      <c r="BC337" t="str">
        <f>IF(buildings!BC337="","NULL",buildings!BC337)</f>
        <v>NULL</v>
      </c>
      <c r="BD337" t="str">
        <f>IF(buildings!BD337="","NULL",buildings!BD337)</f>
        <v>NULL</v>
      </c>
      <c r="BE337" t="str">
        <f>IF(buildings!BE337="","NULL",buildings!BE337)</f>
        <v>Nistad (Heeren)</v>
      </c>
      <c r="BF337" t="str">
        <f>IF(buildings!BF337="","NULL",buildings!BF337)</f>
        <v>China</v>
      </c>
      <c r="BG337" t="str">
        <f>IF(buildings!BG337="","NULL",buildings!BG337)</f>
        <v>NULL</v>
      </c>
      <c r="BH337" t="str">
        <f>IF(buildings!BH337="","NULL",buildings!BH337)</f>
        <v>NULL</v>
      </c>
      <c r="BI337" t="str">
        <f>IF(buildings!BI337="","NULL",buildings!BI337)</f>
        <v>NULL</v>
      </c>
      <c r="BJ337" t="str">
        <f>IF(buildings!BJ337="","NULL",buildings!BJ337)</f>
        <v>NULL</v>
      </c>
      <c r="BK337" t="str">
        <f>IF(buildings!BK337="","NULL",buildings!BK337)</f>
        <v>NULL</v>
      </c>
      <c r="BL337" t="str">
        <f>IF(buildings!BL337="","NULL",buildings!BL337)</f>
        <v>NULL</v>
      </c>
      <c r="BM337" t="str">
        <f>IF(buildings!BM337="","NULL",buildings!BM337)</f>
        <v>NULL</v>
      </c>
      <c r="BN337" t="str">
        <f>IF(buildings!BN337="","NULL",buildings!BN337)</f>
        <v>NULL</v>
      </c>
      <c r="BO337" t="str">
        <f>IF(buildings!BO337="","NULL",buildings!BO337)</f>
        <v>NULL</v>
      </c>
      <c r="BP337" t="str">
        <f>IF(buildings!BP337="","NULL",buildings!BP337)</f>
        <v>NULL</v>
      </c>
      <c r="BQ337" t="str">
        <f>IF(buildings!BQ337="","NULL",buildings!BQ337)</f>
        <v>NULL</v>
      </c>
      <c r="BR337" t="str">
        <f>IF(buildings!BR337="","NULL",buildings!BR337)</f>
        <v>NULL</v>
      </c>
      <c r="BS337" t="str">
        <f>IF(buildings!BS337="","NULL",buildings!BS337)</f>
        <v>NULL</v>
      </c>
      <c r="BT337" t="str">
        <f>IF(buildings!BT337="","NULL",buildings!BT337)</f>
        <v>NULL</v>
      </c>
      <c r="BU337" t="str">
        <f>IF(buildings!BU337="","NULL",buildings!BU337)</f>
        <v>NULL</v>
      </c>
      <c r="BV337" t="str">
        <f>IF(buildings!BV337="","NULL",buildings!BV337)</f>
        <v>NULL</v>
      </c>
      <c r="BW337" t="str">
        <f>IF(buildings!BW337="","NULL",buildings!BW337)</f>
        <v>R32CHN</v>
      </c>
      <c r="BX337" t="str">
        <f>IF(buildings!BX337="","NULL",buildings!BX337)</f>
        <v>R5.2ASIA</v>
      </c>
      <c r="BY337" t="str">
        <f>IF(buildings!BY337="","NULL",buildings!BY337)</f>
        <v>NR_civic</v>
      </c>
      <c r="BZ337" t="str">
        <f>IF(buildings!BZ337="","NULL",buildings!BZ337)</f>
        <v>RC_unspecified</v>
      </c>
      <c r="CA337" t="str">
        <f>IF(buildings!CA337="","NULL",buildings!CA337)</f>
        <v>Standard</v>
      </c>
      <c r="CB337" t="str">
        <f>IF(buildings!CB337="","NULL",buildings!CB337)</f>
        <v>sample/average/statistics</v>
      </c>
      <c r="CC337" t="str">
        <f>IF(buildings!CC337="","NULL",buildings!CC337)</f>
        <v>NR</v>
      </c>
      <c r="CD337" t="str">
        <f>IF(buildings!CD337="","NULL",buildings!CD337)</f>
        <v>C</v>
      </c>
      <c r="CE337" t="str">
        <f>IF(buildings!CE337="","NULL",buildings!CE337)</f>
        <v>ASIA_CHN</v>
      </c>
    </row>
    <row r="338" spans="1:83">
      <c r="A338">
        <f>IF(buildings!A338="","NA",buildings!A338)</f>
        <v>336</v>
      </c>
      <c r="B338" t="str">
        <f>IF(buildings!B338="","NA",buildings!B338)</f>
        <v>China</v>
      </c>
      <c r="C338" t="str">
        <f>IF(buildings!C338="","NA",buildings!C338)</f>
        <v>avg</v>
      </c>
      <c r="D338" t="str">
        <f>IF(buildings!D338="","NA",buildings!D338)</f>
        <v>NA</v>
      </c>
      <c r="E338" t="str">
        <f>IF(buildings!E338="","NA",buildings!E338)</f>
        <v>NA</v>
      </c>
      <c r="F338">
        <f>IF(buildings!F338="","NA",buildings!F338)</f>
        <v>92</v>
      </c>
      <c r="G338" t="str">
        <f>IF(buildings!G338="","NA",buildings!G338)</f>
        <v>NA</v>
      </c>
      <c r="H338" t="str">
        <f>IF(buildings!H338="","NA",buildings!H338)</f>
        <v>NA</v>
      </c>
      <c r="I338" t="str">
        <f>IF(buildings!I338="","NA",buildings!I338)</f>
        <v>NA</v>
      </c>
      <c r="J338">
        <f>IF(buildings!J338="","NA",buildings!J338)</f>
        <v>25</v>
      </c>
      <c r="K338" t="str">
        <f>IF(buildings!K338="","NA",buildings!K338)</f>
        <v>NA</v>
      </c>
      <c r="L338" t="str">
        <f>IF(buildings!L338="","NA",buildings!L338)</f>
        <v>NA</v>
      </c>
      <c r="M338">
        <f>IF(buildings!M338="","NA",buildings!M338)</f>
        <v>623</v>
      </c>
      <c r="N338">
        <f>IF(buildings!N338="","NA",buildings!N338)</f>
        <v>201</v>
      </c>
      <c r="O338">
        <f>IF(buildings!O338="","NA",buildings!O338)</f>
        <v>847</v>
      </c>
      <c r="P338">
        <f>IF(buildings!P338="","NA",buildings!P338)</f>
        <v>352</v>
      </c>
      <c r="Q338" t="str">
        <f>IF(buildings!Q338="","NA",buildings!Q338)</f>
        <v>NA</v>
      </c>
      <c r="R338" t="str">
        <f>IF(buildings!R338="","NA",buildings!R338)</f>
        <v>NA</v>
      </c>
      <c r="S338" t="str">
        <f>IF(buildings!S338="","NA",buildings!S338)</f>
        <v>NA</v>
      </c>
      <c r="T338" t="str">
        <f>IF(buildings!T338="","NA",buildings!T338)</f>
        <v>NA</v>
      </c>
      <c r="U338" t="str">
        <f>IF(buildings!U338="","NA",buildings!U338)</f>
        <v>NA</v>
      </c>
      <c r="V338" t="str">
        <f>IF(buildings!V338="","NA",buildings!V338)</f>
        <v>NA</v>
      </c>
      <c r="W338" t="str">
        <f>IF(buildings!W338="","NA",buildings!W338)</f>
        <v>NA</v>
      </c>
      <c r="X338" t="str">
        <f>IF(buildings!X338="","NA",buildings!X338)</f>
        <v>NA</v>
      </c>
      <c r="Y338" t="str">
        <f>IF(buildings!Y338="","NA",buildings!Y338)</f>
        <v>NA</v>
      </c>
      <c r="Z338" t="str">
        <f>IF(buildings!Z338="","NA",buildings!Z338)</f>
        <v>NA</v>
      </c>
      <c r="AA338">
        <f>IF(buildings!AA338="","NA",buildings!AA338)</f>
        <v>6</v>
      </c>
      <c r="AB338">
        <f>IF(buildings!AB338="","NA",buildings!AB338)</f>
        <v>2</v>
      </c>
      <c r="AC338" t="str">
        <f>IF(buildings!AC338="","NA",buildings!AC338)</f>
        <v>NA</v>
      </c>
      <c r="AD338" t="str">
        <f>IF(buildings!AD338="","NA",buildings!AD338)</f>
        <v>NA</v>
      </c>
      <c r="AE338" t="str">
        <f>IF(buildings!AE338="","NA",buildings!AE338)</f>
        <v>NA</v>
      </c>
      <c r="AF338" t="str">
        <f>IF(buildings!AF338="","NA",buildings!AF338)</f>
        <v>NA</v>
      </c>
      <c r="AG338" t="str">
        <f>IF(buildings!AG338="","NA",buildings!AG338)</f>
        <v>NA</v>
      </c>
      <c r="AH338" t="str">
        <f>IF(buildings!AH338="","NA",buildings!AH338)</f>
        <v>NA</v>
      </c>
      <c r="AI338" t="str">
        <f>IF(buildings!AI338="","NA",buildings!AI338)</f>
        <v>NA</v>
      </c>
      <c r="AJ338" t="str">
        <f>IF(buildings!AJ338="","NA",buildings!AJ338)</f>
        <v>NA</v>
      </c>
      <c r="AK338">
        <f>IF(buildings!AK338="","NA",buildings!AK338)</f>
        <v>32</v>
      </c>
      <c r="AL338" t="str">
        <f>IF(buildings!AL338="","NA",buildings!AL338)</f>
        <v>average</v>
      </c>
      <c r="AM338" t="str">
        <f>IF(buildings!AM338="","NA",buildings!AM338)</f>
        <v>NA</v>
      </c>
      <c r="AN338" t="str">
        <f>IF(buildings!AN338="","NA",buildings!AN338)</f>
        <v>non-residential</v>
      </c>
      <c r="AO338" t="str">
        <f>IF(buildings!AO338="","NA",buildings!AO338)</f>
        <v>healthcare</v>
      </c>
      <c r="AP338" t="str">
        <f>IF(buildings!AP338="","NA",buildings!AP338)</f>
        <v xml:space="preserve">averaged </v>
      </c>
      <c r="AQ338" t="str">
        <f>IF(buildings!AQ338="","NA",buildings!AQ338)</f>
        <v>urban, rural</v>
      </c>
      <c r="AR338" t="str">
        <f>IF(buildings!AR338="","NA",buildings!AR338)</f>
        <v>NA</v>
      </c>
      <c r="AS338" t="str">
        <f>IF(buildings!AS338="","NA",buildings!AS338)</f>
        <v>Huang, Beijia; Zhao, Feng; Fishman, Tomer; Chen, Wei-Qiang; Heeren, Niko; Hertwich, Edgar G.</v>
      </c>
      <c r="AT338">
        <f>IF(buildings!AT338="","NA",buildings!AT338)</f>
        <v>2018</v>
      </c>
      <c r="AU338" t="str">
        <f>IF(buildings!AU338="","NA",buildings!AU338)</f>
        <v>Building Material Use and Associated Environmental Impacts in China 2000-2015</v>
      </c>
      <c r="AV338" t="str">
        <f>IF(buildings!AV338="","NA",buildings!AV338)</f>
        <v>Environmental Science and Technology</v>
      </c>
      <c r="AW338" t="str">
        <f>IF(buildings!AW338="","NA",buildings!AW338)</f>
        <v>Copyright Elsevier</v>
      </c>
      <c r="AX338" t="str">
        <f>IF(buildings!AX338="","NA",buildings!AX338)</f>
        <v>10.1021/acs.est.8b04104</v>
      </c>
      <c r="AY338" t="str">
        <f>IF(buildings!AY338="","NA",buildings!AY338)</f>
        <v>https://doi.org/10.1021/acs.est.8b04104</v>
      </c>
      <c r="AZ338" t="str">
        <f>IF(buildings!AZ338="","NULL",buildings!AZ338)</f>
        <v>NULL</v>
      </c>
      <c r="BA338" t="str">
        <f>IF(buildings!BA338="","NULL",buildings!BA338)</f>
        <v>no conversion needed</v>
      </c>
      <c r="BB338" t="str">
        <f>IF(buildings!BB338="","NULL",buildings!BB338)</f>
        <v>"Other unspecified material" is lime.</v>
      </c>
      <c r="BC338" t="str">
        <f>IF(buildings!BC338="","NULL",buildings!BC338)</f>
        <v>NULL</v>
      </c>
      <c r="BD338" t="str">
        <f>IF(buildings!BD338="","NULL",buildings!BD338)</f>
        <v>NULL</v>
      </c>
      <c r="BE338" t="str">
        <f>IF(buildings!BE338="","NULL",buildings!BE338)</f>
        <v>Nistad (Heeren)</v>
      </c>
      <c r="BF338" t="str">
        <f>IF(buildings!BF338="","NULL",buildings!BF338)</f>
        <v>China</v>
      </c>
      <c r="BG338" t="str">
        <f>IF(buildings!BG338="","NULL",buildings!BG338)</f>
        <v>NULL</v>
      </c>
      <c r="BH338" t="str">
        <f>IF(buildings!BH338="","NULL",buildings!BH338)</f>
        <v>NULL</v>
      </c>
      <c r="BI338" t="str">
        <f>IF(buildings!BI338="","NULL",buildings!BI338)</f>
        <v>NULL</v>
      </c>
      <c r="BJ338" t="str">
        <f>IF(buildings!BJ338="","NULL",buildings!BJ338)</f>
        <v>NULL</v>
      </c>
      <c r="BK338" t="str">
        <f>IF(buildings!BK338="","NULL",buildings!BK338)</f>
        <v>NULL</v>
      </c>
      <c r="BL338" t="str">
        <f>IF(buildings!BL338="","NULL",buildings!BL338)</f>
        <v>NULL</v>
      </c>
      <c r="BM338" t="str">
        <f>IF(buildings!BM338="","NULL",buildings!BM338)</f>
        <v>NULL</v>
      </c>
      <c r="BN338" t="str">
        <f>IF(buildings!BN338="","NULL",buildings!BN338)</f>
        <v>NULL</v>
      </c>
      <c r="BO338" t="str">
        <f>IF(buildings!BO338="","NULL",buildings!BO338)</f>
        <v>NULL</v>
      </c>
      <c r="BP338" t="str">
        <f>IF(buildings!BP338="","NULL",buildings!BP338)</f>
        <v>NULL</v>
      </c>
      <c r="BQ338" t="str">
        <f>IF(buildings!BQ338="","NULL",buildings!BQ338)</f>
        <v>NULL</v>
      </c>
      <c r="BR338" t="str">
        <f>IF(buildings!BR338="","NULL",buildings!BR338)</f>
        <v>NULL</v>
      </c>
      <c r="BS338" t="str">
        <f>IF(buildings!BS338="","NULL",buildings!BS338)</f>
        <v>NULL</v>
      </c>
      <c r="BT338" t="str">
        <f>IF(buildings!BT338="","NULL",buildings!BT338)</f>
        <v>NULL</v>
      </c>
      <c r="BU338" t="str">
        <f>IF(buildings!BU338="","NULL",buildings!BU338)</f>
        <v>NULL</v>
      </c>
      <c r="BV338" t="str">
        <f>IF(buildings!BV338="","NULL",buildings!BV338)</f>
        <v>NULL</v>
      </c>
      <c r="BW338" t="str">
        <f>IF(buildings!BW338="","NULL",buildings!BW338)</f>
        <v>R32CHN</v>
      </c>
      <c r="BX338" t="str">
        <f>IF(buildings!BX338="","NULL",buildings!BX338)</f>
        <v>R5.2ASIA</v>
      </c>
      <c r="BY338" t="str">
        <f>IF(buildings!BY338="","NULL",buildings!BY338)</f>
        <v>NR_civic</v>
      </c>
      <c r="BZ338" t="str">
        <f>IF(buildings!BZ338="","NULL",buildings!BZ338)</f>
        <v>RC_unspecified</v>
      </c>
      <c r="CA338" t="str">
        <f>IF(buildings!CA338="","NULL",buildings!CA338)</f>
        <v>Standard</v>
      </c>
      <c r="CB338" t="str">
        <f>IF(buildings!CB338="","NULL",buildings!CB338)</f>
        <v>sample/average/statistics</v>
      </c>
      <c r="CC338" t="str">
        <f>IF(buildings!CC338="","NULL",buildings!CC338)</f>
        <v>NR</v>
      </c>
      <c r="CD338" t="str">
        <f>IF(buildings!CD338="","NULL",buildings!CD338)</f>
        <v>C</v>
      </c>
      <c r="CE338" t="str">
        <f>IF(buildings!CE338="","NULL",buildings!CE338)</f>
        <v>ASIA_CHN</v>
      </c>
    </row>
    <row r="339" spans="1:83">
      <c r="A339">
        <f>IF(buildings!A339="","NA",buildings!A339)</f>
        <v>337</v>
      </c>
      <c r="B339" t="str">
        <f>IF(buildings!B339="","NA",buildings!B339)</f>
        <v>China</v>
      </c>
      <c r="C339" t="str">
        <f>IF(buildings!C339="","NA",buildings!C339)</f>
        <v>avg</v>
      </c>
      <c r="D339" t="str">
        <f>IF(buildings!D339="","NA",buildings!D339)</f>
        <v>NA</v>
      </c>
      <c r="E339" t="str">
        <f>IF(buildings!E339="","NA",buildings!E339)</f>
        <v>NA</v>
      </c>
      <c r="F339">
        <f>IF(buildings!F339="","NA",buildings!F339)</f>
        <v>19</v>
      </c>
      <c r="G339" t="str">
        <f>IF(buildings!G339="","NA",buildings!G339)</f>
        <v>NA</v>
      </c>
      <c r="H339" t="str">
        <f>IF(buildings!H339="","NA",buildings!H339)</f>
        <v>NA</v>
      </c>
      <c r="I339" t="str">
        <f>IF(buildings!I339="","NA",buildings!I339)</f>
        <v>NA</v>
      </c>
      <c r="J339">
        <f>IF(buildings!J339="","NA",buildings!J339)</f>
        <v>5</v>
      </c>
      <c r="K339" t="str">
        <f>IF(buildings!K339="","NA",buildings!K339)</f>
        <v>NA</v>
      </c>
      <c r="L339" t="str">
        <f>IF(buildings!L339="","NA",buildings!L339)</f>
        <v>NA</v>
      </c>
      <c r="M339">
        <f>IF(buildings!M339="","NA",buildings!M339)</f>
        <v>307</v>
      </c>
      <c r="N339">
        <f>IF(buildings!N339="","NA",buildings!N339)</f>
        <v>56</v>
      </c>
      <c r="O339">
        <f>IF(buildings!O339="","NA",buildings!O339)</f>
        <v>416</v>
      </c>
      <c r="P339">
        <f>IF(buildings!P339="","NA",buildings!P339)</f>
        <v>207</v>
      </c>
      <c r="Q339" t="str">
        <f>IF(buildings!Q339="","NA",buildings!Q339)</f>
        <v>NA</v>
      </c>
      <c r="R339" t="str">
        <f>IF(buildings!R339="","NA",buildings!R339)</f>
        <v>NA</v>
      </c>
      <c r="S339" t="str">
        <f>IF(buildings!S339="","NA",buildings!S339)</f>
        <v>NA</v>
      </c>
      <c r="T339" t="str">
        <f>IF(buildings!T339="","NA",buildings!T339)</f>
        <v>NA</v>
      </c>
      <c r="U339" t="str">
        <f>IF(buildings!U339="","NA",buildings!U339)</f>
        <v>NA</v>
      </c>
      <c r="V339" t="str">
        <f>IF(buildings!V339="","NA",buildings!V339)</f>
        <v>NA</v>
      </c>
      <c r="W339" t="str">
        <f>IF(buildings!W339="","NA",buildings!W339)</f>
        <v>NA</v>
      </c>
      <c r="X339" t="str">
        <f>IF(buildings!X339="","NA",buildings!X339)</f>
        <v>NA</v>
      </c>
      <c r="Y339" t="str">
        <f>IF(buildings!Y339="","NA",buildings!Y339)</f>
        <v>NA</v>
      </c>
      <c r="Z339" t="str">
        <f>IF(buildings!Z339="","NA",buildings!Z339)</f>
        <v>NA</v>
      </c>
      <c r="AA339">
        <f>IF(buildings!AA339="","NA",buildings!AA339)</f>
        <v>3</v>
      </c>
      <c r="AB339">
        <f>IF(buildings!AB339="","NA",buildings!AB339)</f>
        <v>1</v>
      </c>
      <c r="AC339" t="str">
        <f>IF(buildings!AC339="","NA",buildings!AC339)</f>
        <v>NA</v>
      </c>
      <c r="AD339" t="str">
        <f>IF(buildings!AD339="","NA",buildings!AD339)</f>
        <v>NA</v>
      </c>
      <c r="AE339" t="str">
        <f>IF(buildings!AE339="","NA",buildings!AE339)</f>
        <v>NA</v>
      </c>
      <c r="AF339" t="str">
        <f>IF(buildings!AF339="","NA",buildings!AF339)</f>
        <v>NA</v>
      </c>
      <c r="AG339" t="str">
        <f>IF(buildings!AG339="","NA",buildings!AG339)</f>
        <v>NA</v>
      </c>
      <c r="AH339" t="str">
        <f>IF(buildings!AH339="","NA",buildings!AH339)</f>
        <v>NA</v>
      </c>
      <c r="AI339" t="str">
        <f>IF(buildings!AI339="","NA",buildings!AI339)</f>
        <v>NA</v>
      </c>
      <c r="AJ339" t="str">
        <f>IF(buildings!AJ339="","NA",buildings!AJ339)</f>
        <v>NA</v>
      </c>
      <c r="AK339">
        <f>IF(buildings!AK339="","NA",buildings!AK339)</f>
        <v>9</v>
      </c>
      <c r="AL339" t="str">
        <f>IF(buildings!AL339="","NA",buildings!AL339)</f>
        <v>average</v>
      </c>
      <c r="AM339" t="str">
        <f>IF(buildings!AM339="","NA",buildings!AM339)</f>
        <v>NA</v>
      </c>
      <c r="AN339" t="str">
        <f>IF(buildings!AN339="","NA",buildings!AN339)</f>
        <v>non-residential</v>
      </c>
      <c r="AO339" t="str">
        <f>IF(buildings!AO339="","NA",buildings!AO339)</f>
        <v>research</v>
      </c>
      <c r="AP339" t="str">
        <f>IF(buildings!AP339="","NA",buildings!AP339)</f>
        <v xml:space="preserve">averaged </v>
      </c>
      <c r="AQ339" t="str">
        <f>IF(buildings!AQ339="","NA",buildings!AQ339)</f>
        <v>urban, rural</v>
      </c>
      <c r="AR339" t="str">
        <f>IF(buildings!AR339="","NA",buildings!AR339)</f>
        <v>NA</v>
      </c>
      <c r="AS339" t="str">
        <f>IF(buildings!AS339="","NA",buildings!AS339)</f>
        <v>Huang, Beijia; Zhao, Feng; Fishman, Tomer; Chen, Wei-Qiang; Heeren, Niko; Hertwich, Edgar G.</v>
      </c>
      <c r="AT339">
        <f>IF(buildings!AT339="","NA",buildings!AT339)</f>
        <v>2018</v>
      </c>
      <c r="AU339" t="str">
        <f>IF(buildings!AU339="","NA",buildings!AU339)</f>
        <v>Building Material Use and Associated Environmental Impacts in China 2000-2015</v>
      </c>
      <c r="AV339" t="str">
        <f>IF(buildings!AV339="","NA",buildings!AV339)</f>
        <v>Environmental Science and Technology</v>
      </c>
      <c r="AW339" t="str">
        <f>IF(buildings!AW339="","NA",buildings!AW339)</f>
        <v>Copyright Elsevier</v>
      </c>
      <c r="AX339" t="str">
        <f>IF(buildings!AX339="","NA",buildings!AX339)</f>
        <v>10.1021/acs.est.8b04104</v>
      </c>
      <c r="AY339" t="str">
        <f>IF(buildings!AY339="","NA",buildings!AY339)</f>
        <v>https://doi.org/10.1021/acs.est.8b04104</v>
      </c>
      <c r="AZ339" t="str">
        <f>IF(buildings!AZ339="","NULL",buildings!AZ339)</f>
        <v>NULL</v>
      </c>
      <c r="BA339" t="str">
        <f>IF(buildings!BA339="","NULL",buildings!BA339)</f>
        <v>no conversion needed</v>
      </c>
      <c r="BB339" t="str">
        <f>IF(buildings!BB339="","NULL",buildings!BB339)</f>
        <v>"Other unspecified material" is lime.</v>
      </c>
      <c r="BC339" t="str">
        <f>IF(buildings!BC339="","NULL",buildings!BC339)</f>
        <v>NULL</v>
      </c>
      <c r="BD339" t="str">
        <f>IF(buildings!BD339="","NULL",buildings!BD339)</f>
        <v>NULL</v>
      </c>
      <c r="BE339" t="str">
        <f>IF(buildings!BE339="","NULL",buildings!BE339)</f>
        <v>Nistad (Heeren)</v>
      </c>
      <c r="BF339" t="str">
        <f>IF(buildings!BF339="","NULL",buildings!BF339)</f>
        <v>China</v>
      </c>
      <c r="BG339" t="str">
        <f>IF(buildings!BG339="","NULL",buildings!BG339)</f>
        <v>NULL</v>
      </c>
      <c r="BH339" t="str">
        <f>IF(buildings!BH339="","NULL",buildings!BH339)</f>
        <v>NULL</v>
      </c>
      <c r="BI339" t="str">
        <f>IF(buildings!BI339="","NULL",buildings!BI339)</f>
        <v>NULL</v>
      </c>
      <c r="BJ339" t="str">
        <f>IF(buildings!BJ339="","NULL",buildings!BJ339)</f>
        <v>NULL</v>
      </c>
      <c r="BK339" t="str">
        <f>IF(buildings!BK339="","NULL",buildings!BK339)</f>
        <v>NULL</v>
      </c>
      <c r="BL339" t="str">
        <f>IF(buildings!BL339="","NULL",buildings!BL339)</f>
        <v>NULL</v>
      </c>
      <c r="BM339" t="str">
        <f>IF(buildings!BM339="","NULL",buildings!BM339)</f>
        <v>NULL</v>
      </c>
      <c r="BN339" t="str">
        <f>IF(buildings!BN339="","NULL",buildings!BN339)</f>
        <v>NULL</v>
      </c>
      <c r="BO339" t="str">
        <f>IF(buildings!BO339="","NULL",buildings!BO339)</f>
        <v>NULL</v>
      </c>
      <c r="BP339" t="str">
        <f>IF(buildings!BP339="","NULL",buildings!BP339)</f>
        <v>NULL</v>
      </c>
      <c r="BQ339" t="str">
        <f>IF(buildings!BQ339="","NULL",buildings!BQ339)</f>
        <v>NULL</v>
      </c>
      <c r="BR339" t="str">
        <f>IF(buildings!BR339="","NULL",buildings!BR339)</f>
        <v>NULL</v>
      </c>
      <c r="BS339" t="str">
        <f>IF(buildings!BS339="","NULL",buildings!BS339)</f>
        <v>NULL</v>
      </c>
      <c r="BT339" t="str">
        <f>IF(buildings!BT339="","NULL",buildings!BT339)</f>
        <v>NULL</v>
      </c>
      <c r="BU339" t="str">
        <f>IF(buildings!BU339="","NULL",buildings!BU339)</f>
        <v>NULL</v>
      </c>
      <c r="BV339" t="str">
        <f>IF(buildings!BV339="","NULL",buildings!BV339)</f>
        <v>NULL</v>
      </c>
      <c r="BW339" t="str">
        <f>IF(buildings!BW339="","NULL",buildings!BW339)</f>
        <v>R32CHN</v>
      </c>
      <c r="BX339" t="str">
        <f>IF(buildings!BX339="","NULL",buildings!BX339)</f>
        <v>R5.2ASIA</v>
      </c>
      <c r="BY339" t="str">
        <f>IF(buildings!BY339="","NULL",buildings!BY339)</f>
        <v>NR_civic</v>
      </c>
      <c r="BZ339" t="str">
        <f>IF(buildings!BZ339="","NULL",buildings!BZ339)</f>
        <v>RC_unspecified</v>
      </c>
      <c r="CA339" t="str">
        <f>IF(buildings!CA339="","NULL",buildings!CA339)</f>
        <v>Standard</v>
      </c>
      <c r="CB339" t="str">
        <f>IF(buildings!CB339="","NULL",buildings!CB339)</f>
        <v>sample/average/statistics</v>
      </c>
      <c r="CC339" t="str">
        <f>IF(buildings!CC339="","NULL",buildings!CC339)</f>
        <v>NR</v>
      </c>
      <c r="CD339" t="str">
        <f>IF(buildings!CD339="","NULL",buildings!CD339)</f>
        <v>C</v>
      </c>
      <c r="CE339" t="str">
        <f>IF(buildings!CE339="","NULL",buildings!CE339)</f>
        <v>ASIA_CHN</v>
      </c>
    </row>
    <row r="340" spans="1:83">
      <c r="A340">
        <f>IF(buildings!A340="","NA",buildings!A340)</f>
        <v>338</v>
      </c>
      <c r="B340" t="str">
        <f>IF(buildings!B340="","NA",buildings!B340)</f>
        <v>China</v>
      </c>
      <c r="C340" t="str">
        <f>IF(buildings!C340="","NA",buildings!C340)</f>
        <v>avg</v>
      </c>
      <c r="D340" t="str">
        <f>IF(buildings!D340="","NA",buildings!D340)</f>
        <v>NA</v>
      </c>
      <c r="E340" t="str">
        <f>IF(buildings!E340="","NA",buildings!E340)</f>
        <v>NA</v>
      </c>
      <c r="F340">
        <f>IF(buildings!F340="","NA",buildings!F340)</f>
        <v>66</v>
      </c>
      <c r="G340" t="str">
        <f>IF(buildings!G340="","NA",buildings!G340)</f>
        <v>NA</v>
      </c>
      <c r="H340" t="str">
        <f>IF(buildings!H340="","NA",buildings!H340)</f>
        <v>NA</v>
      </c>
      <c r="I340" t="str">
        <f>IF(buildings!I340="","NA",buildings!I340)</f>
        <v>NA</v>
      </c>
      <c r="J340">
        <f>IF(buildings!J340="","NA",buildings!J340)</f>
        <v>21</v>
      </c>
      <c r="K340" t="str">
        <f>IF(buildings!K340="","NA",buildings!K340)</f>
        <v>NA</v>
      </c>
      <c r="L340" t="str">
        <f>IF(buildings!L340="","NA",buildings!L340)</f>
        <v>NA</v>
      </c>
      <c r="M340">
        <f>IF(buildings!M340="","NA",buildings!M340)</f>
        <v>709</v>
      </c>
      <c r="N340">
        <f>IF(buildings!N340="","NA",buildings!N340)</f>
        <v>191</v>
      </c>
      <c r="O340">
        <f>IF(buildings!O340="","NA",buildings!O340)</f>
        <v>788</v>
      </c>
      <c r="P340">
        <f>IF(buildings!P340="","NA",buildings!P340)</f>
        <v>325</v>
      </c>
      <c r="Q340" t="str">
        <f>IF(buildings!Q340="","NA",buildings!Q340)</f>
        <v>NA</v>
      </c>
      <c r="R340" t="str">
        <f>IF(buildings!R340="","NA",buildings!R340)</f>
        <v>NA</v>
      </c>
      <c r="S340" t="str">
        <f>IF(buildings!S340="","NA",buildings!S340)</f>
        <v>NA</v>
      </c>
      <c r="T340" t="str">
        <f>IF(buildings!T340="","NA",buildings!T340)</f>
        <v>NA</v>
      </c>
      <c r="U340" t="str">
        <f>IF(buildings!U340="","NA",buildings!U340)</f>
        <v>NA</v>
      </c>
      <c r="V340" t="str">
        <f>IF(buildings!V340="","NA",buildings!V340)</f>
        <v>NA</v>
      </c>
      <c r="W340" t="str">
        <f>IF(buildings!W340="","NA",buildings!W340)</f>
        <v>NA</v>
      </c>
      <c r="X340" t="str">
        <f>IF(buildings!X340="","NA",buildings!X340)</f>
        <v>NA</v>
      </c>
      <c r="Y340" t="str">
        <f>IF(buildings!Y340="","NA",buildings!Y340)</f>
        <v>NA</v>
      </c>
      <c r="Z340" t="str">
        <f>IF(buildings!Z340="","NA",buildings!Z340)</f>
        <v>NA</v>
      </c>
      <c r="AA340">
        <f>IF(buildings!AA340="","NA",buildings!AA340)</f>
        <v>7</v>
      </c>
      <c r="AB340">
        <f>IF(buildings!AB340="","NA",buildings!AB340)</f>
        <v>2</v>
      </c>
      <c r="AC340" t="str">
        <f>IF(buildings!AC340="","NA",buildings!AC340)</f>
        <v>NA</v>
      </c>
      <c r="AD340" t="str">
        <f>IF(buildings!AD340="","NA",buildings!AD340)</f>
        <v>NA</v>
      </c>
      <c r="AE340" t="str">
        <f>IF(buildings!AE340="","NA",buildings!AE340)</f>
        <v>NA</v>
      </c>
      <c r="AF340" t="str">
        <f>IF(buildings!AF340="","NA",buildings!AF340)</f>
        <v>NA</v>
      </c>
      <c r="AG340" t="str">
        <f>IF(buildings!AG340="","NA",buildings!AG340)</f>
        <v>NA</v>
      </c>
      <c r="AH340" t="str">
        <f>IF(buildings!AH340="","NA",buildings!AH340)</f>
        <v>NA</v>
      </c>
      <c r="AI340" t="str">
        <f>IF(buildings!AI340="","NA",buildings!AI340)</f>
        <v>NA</v>
      </c>
      <c r="AJ340" t="str">
        <f>IF(buildings!AJ340="","NA",buildings!AJ340)</f>
        <v>NA</v>
      </c>
      <c r="AK340">
        <f>IF(buildings!AK340="","NA",buildings!AK340)</f>
        <v>32</v>
      </c>
      <c r="AL340" t="str">
        <f>IF(buildings!AL340="","NA",buildings!AL340)</f>
        <v>average</v>
      </c>
      <c r="AM340" t="str">
        <f>IF(buildings!AM340="","NA",buildings!AM340)</f>
        <v>NA</v>
      </c>
      <c r="AN340" t="str">
        <f>IF(buildings!AN340="","NA",buildings!AN340)</f>
        <v>non-residential</v>
      </c>
      <c r="AO340" t="str">
        <f>IF(buildings!AO340="","NA",buildings!AO340)</f>
        <v>other non-residential</v>
      </c>
      <c r="AP340" t="str">
        <f>IF(buildings!AP340="","NA",buildings!AP340)</f>
        <v xml:space="preserve">averaged </v>
      </c>
      <c r="AQ340" t="str">
        <f>IF(buildings!AQ340="","NA",buildings!AQ340)</f>
        <v>urban, rural</v>
      </c>
      <c r="AR340" t="str">
        <f>IF(buildings!AR340="","NA",buildings!AR340)</f>
        <v>NA</v>
      </c>
      <c r="AS340" t="str">
        <f>IF(buildings!AS340="","NA",buildings!AS340)</f>
        <v>Huang, Beijia; Zhao, Feng; Fishman, Tomer; Chen, Wei-Qiang; Heeren, Niko; Hertwich, Edgar G.</v>
      </c>
      <c r="AT340">
        <f>IF(buildings!AT340="","NA",buildings!AT340)</f>
        <v>2018</v>
      </c>
      <c r="AU340" t="str">
        <f>IF(buildings!AU340="","NA",buildings!AU340)</f>
        <v>Building Material Use and Associated Environmental Impacts in China 2000-2015</v>
      </c>
      <c r="AV340" t="str">
        <f>IF(buildings!AV340="","NA",buildings!AV340)</f>
        <v>Environmental Science and Technology</v>
      </c>
      <c r="AW340" t="str">
        <f>IF(buildings!AW340="","NA",buildings!AW340)</f>
        <v>Copyright Elsevier</v>
      </c>
      <c r="AX340" t="str">
        <f>IF(buildings!AX340="","NA",buildings!AX340)</f>
        <v>10.1021/acs.est.8b04104</v>
      </c>
      <c r="AY340" t="str">
        <f>IF(buildings!AY340="","NA",buildings!AY340)</f>
        <v>https://doi.org/10.1021/acs.est.8b04104</v>
      </c>
      <c r="AZ340" t="str">
        <f>IF(buildings!AZ340="","NULL",buildings!AZ340)</f>
        <v>NULL</v>
      </c>
      <c r="BA340" t="str">
        <f>IF(buildings!BA340="","NULL",buildings!BA340)</f>
        <v>no conversion needed</v>
      </c>
      <c r="BB340" t="str">
        <f>IF(buildings!BB340="","NULL",buildings!BB340)</f>
        <v>"Other unspecified material" is lime.</v>
      </c>
      <c r="BC340" t="str">
        <f>IF(buildings!BC340="","NULL",buildings!BC340)</f>
        <v>NULL</v>
      </c>
      <c r="BD340" t="str">
        <f>IF(buildings!BD340="","NULL",buildings!BD340)</f>
        <v>NULL</v>
      </c>
      <c r="BE340" t="str">
        <f>IF(buildings!BE340="","NULL",buildings!BE340)</f>
        <v>Nistad (Heeren)</v>
      </c>
      <c r="BF340" t="str">
        <f>IF(buildings!BF340="","NULL",buildings!BF340)</f>
        <v>China</v>
      </c>
      <c r="BG340" t="str">
        <f>IF(buildings!BG340="","NULL",buildings!BG340)</f>
        <v>NULL</v>
      </c>
      <c r="BH340" t="str">
        <f>IF(buildings!BH340="","NULL",buildings!BH340)</f>
        <v>NULL</v>
      </c>
      <c r="BI340" t="str">
        <f>IF(buildings!BI340="","NULL",buildings!BI340)</f>
        <v>NULL</v>
      </c>
      <c r="BJ340" t="str">
        <f>IF(buildings!BJ340="","NULL",buildings!BJ340)</f>
        <v>NULL</v>
      </c>
      <c r="BK340" t="str">
        <f>IF(buildings!BK340="","NULL",buildings!BK340)</f>
        <v>NULL</v>
      </c>
      <c r="BL340" t="str">
        <f>IF(buildings!BL340="","NULL",buildings!BL340)</f>
        <v>NULL</v>
      </c>
      <c r="BM340" t="str">
        <f>IF(buildings!BM340="","NULL",buildings!BM340)</f>
        <v>NULL</v>
      </c>
      <c r="BN340" t="str">
        <f>IF(buildings!BN340="","NULL",buildings!BN340)</f>
        <v>NULL</v>
      </c>
      <c r="BO340" t="str">
        <f>IF(buildings!BO340="","NULL",buildings!BO340)</f>
        <v>NULL</v>
      </c>
      <c r="BP340" t="str">
        <f>IF(buildings!BP340="","NULL",buildings!BP340)</f>
        <v>NULL</v>
      </c>
      <c r="BQ340" t="str">
        <f>IF(buildings!BQ340="","NULL",buildings!BQ340)</f>
        <v>NULL</v>
      </c>
      <c r="BR340" t="str">
        <f>IF(buildings!BR340="","NULL",buildings!BR340)</f>
        <v>NULL</v>
      </c>
      <c r="BS340" t="str">
        <f>IF(buildings!BS340="","NULL",buildings!BS340)</f>
        <v>NULL</v>
      </c>
      <c r="BT340" t="str">
        <f>IF(buildings!BT340="","NULL",buildings!BT340)</f>
        <v>NULL</v>
      </c>
      <c r="BU340" t="str">
        <f>IF(buildings!BU340="","NULL",buildings!BU340)</f>
        <v>NULL</v>
      </c>
      <c r="BV340" t="str">
        <f>IF(buildings!BV340="","NULL",buildings!BV340)</f>
        <v>NULL</v>
      </c>
      <c r="BW340" t="str">
        <f>IF(buildings!BW340="","NULL",buildings!BW340)</f>
        <v>R32CHN</v>
      </c>
      <c r="BX340" t="str">
        <f>IF(buildings!BX340="","NULL",buildings!BX340)</f>
        <v>R5.2ASIA</v>
      </c>
      <c r="BY340" t="str">
        <f>IF(buildings!BY340="","NULL",buildings!BY340)</f>
        <v>NR_unspecified</v>
      </c>
      <c r="BZ340" t="str">
        <f>IF(buildings!BZ340="","NULL",buildings!BZ340)</f>
        <v>RC_unspecified</v>
      </c>
      <c r="CA340" t="str">
        <f>IF(buildings!CA340="","NULL",buildings!CA340)</f>
        <v>Standard</v>
      </c>
      <c r="CB340" t="str">
        <f>IF(buildings!CB340="","NULL",buildings!CB340)</f>
        <v>sample/average/statistics</v>
      </c>
      <c r="CC340" t="str">
        <f>IF(buildings!CC340="","NULL",buildings!CC340)</f>
        <v>NR</v>
      </c>
      <c r="CD340" t="str">
        <f>IF(buildings!CD340="","NULL",buildings!CD340)</f>
        <v>C</v>
      </c>
      <c r="CE340" t="str">
        <f>IF(buildings!CE340="","NULL",buildings!CE340)</f>
        <v>ASIA_CHN</v>
      </c>
    </row>
    <row r="341" spans="1:83">
      <c r="A341">
        <f>IF(buildings!A341="","NA",buildings!A341)</f>
        <v>339</v>
      </c>
      <c r="B341" t="str">
        <f>IF(buildings!B341="","NA",buildings!B341)</f>
        <v>Canada</v>
      </c>
      <c r="C341" t="str">
        <f>IF(buildings!C341="","NA",buildings!C341)</f>
        <v>Vancouver</v>
      </c>
      <c r="D341" t="str">
        <f>IF(buildings!D341="","NA",buildings!D341)</f>
        <v>NA</v>
      </c>
      <c r="E341" t="str">
        <f>IF(buildings!E341="","NA",buildings!E341)</f>
        <v>NA</v>
      </c>
      <c r="F341">
        <f>IF(buildings!F341="","NA",buildings!F341)</f>
        <v>40.26682692</v>
      </c>
      <c r="G341" t="str">
        <f>IF(buildings!G341="","NA",buildings!G341)</f>
        <v>NA</v>
      </c>
      <c r="H341" t="str">
        <f>IF(buildings!H341="","NA",buildings!H341)</f>
        <v>NA</v>
      </c>
      <c r="I341">
        <f>IF(buildings!I341="","NA",buildings!I341)</f>
        <v>0.9375</v>
      </c>
      <c r="J341">
        <f>IF(buildings!J341="","NA",buildings!J341)</f>
        <v>25.17067308</v>
      </c>
      <c r="K341" t="str">
        <f>IF(buildings!K341="","NA",buildings!K341)</f>
        <v>NA</v>
      </c>
      <c r="L341" t="str">
        <f>IF(buildings!L341="","NA",buildings!L341)</f>
        <v>NA</v>
      </c>
      <c r="M341">
        <f>IF(buildings!M341="","NA",buildings!M341)</f>
        <v>936.3125</v>
      </c>
      <c r="N341">
        <f>IF(buildings!N341="","NA",buildings!N341)</f>
        <v>7.983173077</v>
      </c>
      <c r="O341">
        <f>IF(buildings!O341="","NA",buildings!O341)</f>
        <v>35.95192308</v>
      </c>
      <c r="P341" t="str">
        <f>IF(buildings!P341="","NA",buildings!P341)</f>
        <v>NA</v>
      </c>
      <c r="Q341" t="str">
        <f>IF(buildings!Q341="","NA",buildings!Q341)</f>
        <v>NA</v>
      </c>
      <c r="R341" t="str">
        <f>IF(buildings!R341="","NA",buildings!R341)</f>
        <v>NA</v>
      </c>
      <c r="S341">
        <f>IF(buildings!S341="","NA",buildings!S341)</f>
        <v>21.90625</v>
      </c>
      <c r="T341" t="str">
        <f>IF(buildings!T341="","NA",buildings!T341)</f>
        <v>NA</v>
      </c>
      <c r="U341" t="str">
        <f>IF(buildings!U341="","NA",buildings!U341)</f>
        <v>NA</v>
      </c>
      <c r="V341" t="str">
        <f>IF(buildings!V341="","NA",buildings!V341)</f>
        <v>NA</v>
      </c>
      <c r="W341" t="str">
        <f>IF(buildings!W341="","NA",buildings!W341)</f>
        <v>NA</v>
      </c>
      <c r="X341" t="str">
        <f>IF(buildings!X341="","NA",buildings!X341)</f>
        <v>NA</v>
      </c>
      <c r="Y341" t="str">
        <f>IF(buildings!Y341="","NA",buildings!Y341)</f>
        <v>NA</v>
      </c>
      <c r="Z341" t="str">
        <f>IF(buildings!Z341="","NA",buildings!Z341)</f>
        <v>NA</v>
      </c>
      <c r="AA341" t="str">
        <f>IF(buildings!AA341="","NA",buildings!AA341)</f>
        <v>NA</v>
      </c>
      <c r="AB341">
        <f>IF(buildings!AB341="","NA",buildings!AB341)</f>
        <v>1.230769231</v>
      </c>
      <c r="AC341">
        <f>IF(buildings!AC341="","NA",buildings!AC341)</f>
        <v>0.25480769199999997</v>
      </c>
      <c r="AD341">
        <f>IF(buildings!AD341="","NA",buildings!AD341)</f>
        <v>0.72836538500000003</v>
      </c>
      <c r="AE341">
        <f>IF(buildings!AE341="","NA",buildings!AE341)</f>
        <v>3.295673077</v>
      </c>
      <c r="AF341" t="str">
        <f>IF(buildings!AF341="","NA",buildings!AF341)</f>
        <v>NA</v>
      </c>
      <c r="AG341" t="str">
        <f>IF(buildings!AG341="","NA",buildings!AG341)</f>
        <v>NA</v>
      </c>
      <c r="AH341" t="str">
        <f>IF(buildings!AH341="","NA",buildings!AH341)</f>
        <v>NA</v>
      </c>
      <c r="AI341" t="str">
        <f>IF(buildings!AI341="","NA",buildings!AI341)</f>
        <v>NA</v>
      </c>
      <c r="AJ341" t="str">
        <f>IF(buildings!AJ341="","NA",buildings!AJ341)</f>
        <v>NA</v>
      </c>
      <c r="AK341">
        <f>IF(buildings!AK341="","NA",buildings!AK341)</f>
        <v>16.51442308</v>
      </c>
      <c r="AL341" t="str">
        <f>IF(buildings!AL341="","NA",buildings!AL341)</f>
        <v>residential building</v>
      </c>
      <c r="AM341">
        <f>IF(buildings!AM341="","NA",buildings!AM341)</f>
        <v>8</v>
      </c>
      <c r="AN341" t="str">
        <f>IF(buildings!AN341="","NA",buildings!AN341)</f>
        <v xml:space="preserve">residential </v>
      </c>
      <c r="AO341" t="str">
        <f>IF(buildings!AO341="","NA",buildings!AO341)</f>
        <v>MFH</v>
      </c>
      <c r="AP341" t="str">
        <f>IF(buildings!AP341="","NA",buildings!AP341)</f>
        <v>case study</v>
      </c>
      <c r="AQ341" t="str">
        <f>IF(buildings!AQ341="","NA",buildings!AQ341)</f>
        <v>urban</v>
      </c>
      <c r="AR341" t="str">
        <f>IF(buildings!AR341="","NA",buildings!AR341)</f>
        <v xml:space="preserve">gross </v>
      </c>
      <c r="AS341" t="str">
        <f>IF(buildings!AS341="","NA",buildings!AS341)</f>
        <v>Kumar, Venkatesh; Hewage, Kasun; Safiq, Rehan</v>
      </c>
      <c r="AT341">
        <f>IF(buildings!AT341="","NA",buildings!AT341)</f>
        <v>2015</v>
      </c>
      <c r="AU341" t="str">
        <f>IF(buildings!AU341="","NA",buildings!AU341)</f>
        <v>Life Cycle Assessment of Residential Buildings: A Case Study in Canada</v>
      </c>
      <c r="AV341" t="str">
        <f>IF(buildings!AV341="","NA",buildings!AV341)</f>
        <v xml:space="preserve">International Journal of Civil, Environmental, Structural, Construction and Architectural Engineering </v>
      </c>
      <c r="AW341" t="str">
        <f>IF(buildings!AW341="","NA",buildings!AW341)</f>
        <v>Copyright Elsevier</v>
      </c>
      <c r="AX341" t="str">
        <f>IF(buildings!AX341="","NA",buildings!AX341)</f>
        <v>NA</v>
      </c>
      <c r="AY341" t="str">
        <f>IF(buildings!AY341="","NA",buildings!AY341)</f>
        <v>https://pdfs.semanticscholar.org/362d/75bd7816564aa9a3f9a6612d693b084255eb.pdf</v>
      </c>
      <c r="AZ341" t="str">
        <f>IF(buildings!AZ341="","NULL",buildings!AZ341)</f>
        <v>NULL</v>
      </c>
      <c r="BA341" t="str">
        <f>IF(buildings!BA341="","NULL",buildings!BA341)</f>
        <v>divided material mass by floor area</v>
      </c>
      <c r="BB341" t="str">
        <f>IF(buildings!BB341="","NULL",buildings!BB341)</f>
        <v>"Wood" is oriented strand boards and small dimension softwood lumber. "Polystrene" sums expanded and extruded polystrene. "Plastic" includes polyester felt and polyethylene filter fabric. ""Other metal"" is galvanised sheet. ""Other materials"" is sum of the rest of the materials in Table 3."</v>
      </c>
      <c r="BC341" t="str">
        <f>IF(buildings!BC341="","NULL",buildings!BC341)</f>
        <v>NULL</v>
      </c>
      <c r="BD341" t="str">
        <f>IF(buildings!BD341="","NULL",buildings!BD341)</f>
        <v>NULL</v>
      </c>
      <c r="BE341" t="str">
        <f>IF(buildings!BE341="","NULL",buildings!BE341)</f>
        <v>Nistad (Heeren)</v>
      </c>
      <c r="BF341" t="str">
        <f>IF(buildings!BF341="","NULL",buildings!BF341)</f>
        <v xml:space="preserve">North-America </v>
      </c>
      <c r="BG341" t="str">
        <f>IF(buildings!BG341="","NULL",buildings!BG341)</f>
        <v>NULL</v>
      </c>
      <c r="BH341" t="str">
        <f>IF(buildings!BH341="","NULL",buildings!BH341)</f>
        <v>NULL</v>
      </c>
      <c r="BI341" t="str">
        <f>IF(buildings!BI341="","NULL",buildings!BI341)</f>
        <v>NULL</v>
      </c>
      <c r="BJ341" t="str">
        <f>IF(buildings!BJ341="","NULL",buildings!BJ341)</f>
        <v>NULL</v>
      </c>
      <c r="BK341" t="str">
        <f>IF(buildings!BK341="","NULL",buildings!BK341)</f>
        <v>NULL</v>
      </c>
      <c r="BL341" t="str">
        <f>IF(buildings!BL341="","NULL",buildings!BL341)</f>
        <v>NULL</v>
      </c>
      <c r="BM341" t="str">
        <f>IF(buildings!BM341="","NULL",buildings!BM341)</f>
        <v>NULL</v>
      </c>
      <c r="BN341" t="str">
        <f>IF(buildings!BN341="","NULL",buildings!BN341)</f>
        <v>NULL</v>
      </c>
      <c r="BO341" t="str">
        <f>IF(buildings!BO341="","NULL",buildings!BO341)</f>
        <v>NULL</v>
      </c>
      <c r="BP341" t="str">
        <f>IF(buildings!BP341="","NULL",buildings!BP341)</f>
        <v>NULL</v>
      </c>
      <c r="BQ341" t="str">
        <f>IF(buildings!BQ341="","NULL",buildings!BQ341)</f>
        <v>NULL</v>
      </c>
      <c r="BR341" t="str">
        <f>IF(buildings!BR341="","NULL",buildings!BR341)</f>
        <v>NULL</v>
      </c>
      <c r="BS341" t="str">
        <f>IF(buildings!BS341="","NULL",buildings!BS341)</f>
        <v>NULL</v>
      </c>
      <c r="BT341" t="str">
        <f>IF(buildings!BT341="","NULL",buildings!BT341)</f>
        <v>NULL</v>
      </c>
      <c r="BU341" t="str">
        <f>IF(buildings!BU341="","NULL",buildings!BU341)</f>
        <v>NULL</v>
      </c>
      <c r="BV341" t="str">
        <f>IF(buildings!BV341="","NULL",buildings!BV341)</f>
        <v>NULL</v>
      </c>
      <c r="BW341" t="str">
        <f>IF(buildings!BW341="","NULL",buildings!BW341)</f>
        <v>R32CAN</v>
      </c>
      <c r="BX341" t="str">
        <f>IF(buildings!BX341="","NULL",buildings!BX341)</f>
        <v>R5.2OECD</v>
      </c>
      <c r="BY341" t="str">
        <f>IF(buildings!BY341="","NULL",buildings!BY341)</f>
        <v>R_MFH_tower</v>
      </c>
      <c r="BZ341" t="str">
        <f>IF(buildings!BZ341="","NULL",buildings!BZ341)</f>
        <v>RC_unspecified</v>
      </c>
      <c r="CA341" t="str">
        <f>IF(buildings!CA341="","NULL",buildings!CA341)</f>
        <v>Efficient</v>
      </c>
      <c r="CB341" t="str">
        <f>IF(buildings!CB341="","NULL",buildings!CB341)</f>
        <v>real-world single case study</v>
      </c>
      <c r="CC341" t="str">
        <f>IF(buildings!CC341="","NULL",buildings!CC341)</f>
        <v>RM</v>
      </c>
      <c r="CD341" t="str">
        <f>IF(buildings!CD341="","NULL",buildings!CD341)</f>
        <v>C</v>
      </c>
      <c r="CE341" t="str">
        <f>IF(buildings!CE341="","NULL",buildings!CE341)</f>
        <v>OECD_CAN</v>
      </c>
    </row>
    <row r="342" spans="1:83">
      <c r="A342">
        <f>IF(buildings!A342="","NA",buildings!A342)</f>
        <v>340</v>
      </c>
      <c r="B342" t="str">
        <f>IF(buildings!B342="","NA",buildings!B342)</f>
        <v>Iran</v>
      </c>
      <c r="C342" t="str">
        <f>IF(buildings!C342="","NA",buildings!C342)</f>
        <v>Teheran</v>
      </c>
      <c r="D342" t="str">
        <f>IF(buildings!D342="","NA",buildings!D342)</f>
        <v>NA</v>
      </c>
      <c r="E342" t="str">
        <f>IF(buildings!E342="","NA",buildings!E342)</f>
        <v>NA</v>
      </c>
      <c r="F342">
        <f>IF(buildings!F342="","NA",buildings!F342)</f>
        <v>14.733333330000001</v>
      </c>
      <c r="G342" t="str">
        <f>IF(buildings!G342="","NA",buildings!G342)</f>
        <v>NA</v>
      </c>
      <c r="H342" t="str">
        <f>IF(buildings!H342="","NA",buildings!H342)</f>
        <v>NA</v>
      </c>
      <c r="I342" t="str">
        <f>IF(buildings!I342="","NA",buildings!I342)</f>
        <v>NA</v>
      </c>
      <c r="J342" t="str">
        <f>IF(buildings!J342="","NA",buildings!J342)</f>
        <v>NA</v>
      </c>
      <c r="K342" t="str">
        <f>IF(buildings!K342="","NA",buildings!K342)</f>
        <v>NA</v>
      </c>
      <c r="L342" t="str">
        <f>IF(buildings!L342="","NA",buildings!L342)</f>
        <v>NA</v>
      </c>
      <c r="M342">
        <f>IF(buildings!M342="","NA",buildings!M342)</f>
        <v>986.31666670000004</v>
      </c>
      <c r="N342" t="str">
        <f>IF(buildings!N342="","NA",buildings!N342)</f>
        <v>NA</v>
      </c>
      <c r="O342" t="str">
        <f>IF(buildings!O342="","NA",buildings!O342)</f>
        <v>NA</v>
      </c>
      <c r="P342" t="str">
        <f>IF(buildings!P342="","NA",buildings!P342)</f>
        <v>NA</v>
      </c>
      <c r="Q342">
        <f>IF(buildings!Q342="","NA",buildings!Q342)</f>
        <v>20.64993333</v>
      </c>
      <c r="R342" t="str">
        <f>IF(buildings!R342="","NA",buildings!R342)</f>
        <v>NA</v>
      </c>
      <c r="S342" t="str">
        <f>IF(buildings!S342="","NA",buildings!S342)</f>
        <v>NA</v>
      </c>
      <c r="T342" t="str">
        <f>IF(buildings!T342="","NA",buildings!T342)</f>
        <v>NA</v>
      </c>
      <c r="U342" t="str">
        <f>IF(buildings!U342="","NA",buildings!U342)</f>
        <v>NA</v>
      </c>
      <c r="V342" t="str">
        <f>IF(buildings!V342="","NA",buildings!V342)</f>
        <v>NA</v>
      </c>
      <c r="W342" t="str">
        <f>IF(buildings!W342="","NA",buildings!W342)</f>
        <v>NA</v>
      </c>
      <c r="X342" t="str">
        <f>IF(buildings!X342="","NA",buildings!X342)</f>
        <v>NA</v>
      </c>
      <c r="Y342" t="str">
        <f>IF(buildings!Y342="","NA",buildings!Y342)</f>
        <v>NA</v>
      </c>
      <c r="Z342" t="str">
        <f>IF(buildings!Z342="","NA",buildings!Z342)</f>
        <v>NA</v>
      </c>
      <c r="AA342">
        <f>IF(buildings!AA342="","NA",buildings!AA342)</f>
        <v>5.5</v>
      </c>
      <c r="AB342">
        <f>IF(buildings!AB342="","NA",buildings!AB342)</f>
        <v>0.21333333300000001</v>
      </c>
      <c r="AC342" t="str">
        <f>IF(buildings!AC342="","NA",buildings!AC342)</f>
        <v>NA</v>
      </c>
      <c r="AD342" t="str">
        <f>IF(buildings!AD342="","NA",buildings!AD342)</f>
        <v>NA</v>
      </c>
      <c r="AE342">
        <f>IF(buildings!AE342="","NA",buildings!AE342)</f>
        <v>0.41626666699999998</v>
      </c>
      <c r="AF342" t="str">
        <f>IF(buildings!AF342="","NA",buildings!AF342)</f>
        <v>NA</v>
      </c>
      <c r="AG342" t="str">
        <f>IF(buildings!AG342="","NA",buildings!AG342)</f>
        <v>NA</v>
      </c>
      <c r="AH342" t="str">
        <f>IF(buildings!AH342="","NA",buildings!AH342)</f>
        <v>NA</v>
      </c>
      <c r="AI342" t="str">
        <f>IF(buildings!AI342="","NA",buildings!AI342)</f>
        <v>NA</v>
      </c>
      <c r="AJ342" t="str">
        <f>IF(buildings!AJ342="","NA",buildings!AJ342)</f>
        <v>NA</v>
      </c>
      <c r="AK342" t="str">
        <f>IF(buildings!AK342="","NA",buildings!AK342)</f>
        <v>NA</v>
      </c>
      <c r="AL342" t="str">
        <f>IF(buildings!AL342="","NA",buildings!AL342)</f>
        <v>garden tower, with a steel-concrete structure</v>
      </c>
      <c r="AM342">
        <f>IF(buildings!AM342="","NA",buildings!AM342)</f>
        <v>20</v>
      </c>
      <c r="AN342" t="str">
        <f>IF(buildings!AN342="","NA",buildings!AN342)</f>
        <v xml:space="preserve">residential </v>
      </c>
      <c r="AO342" t="str">
        <f>IF(buildings!AO342="","NA",buildings!AO342)</f>
        <v>MFH</v>
      </c>
      <c r="AP342" t="str">
        <f>IF(buildings!AP342="","NA",buildings!AP342)</f>
        <v>case study</v>
      </c>
      <c r="AQ342" t="str">
        <f>IF(buildings!AQ342="","NA",buildings!AQ342)</f>
        <v>urban</v>
      </c>
      <c r="AR342" t="str">
        <f>IF(buildings!AR342="","NA",buildings!AR342)</f>
        <v xml:space="preserve">gross </v>
      </c>
      <c r="AS342" t="str">
        <f>IF(buildings!AS342="","NA",buildings!AS342)</f>
        <v>Nasab, Jafary T.; Monavari, S.M; Jozi, S.A.; Majedi, H.</v>
      </c>
      <c r="AT342">
        <f>IF(buildings!AT342="","NA",buildings!AT342)</f>
        <v>2019</v>
      </c>
      <c r="AU342" t="str">
        <f>IF(buildings!AU342="","NA",buildings!AU342)</f>
        <v>Assessment of carbon footprint in the construction phase of high-rise constructions in Teheran</v>
      </c>
      <c r="AV342" t="str">
        <f>IF(buildings!AV342="","NA",buildings!AV342)</f>
        <v>International Journal of Environmental Science and Technology</v>
      </c>
      <c r="AW342" t="str">
        <f>IF(buildings!AW342="","NA",buildings!AW342)</f>
        <v>Copyright Elsevier</v>
      </c>
      <c r="AX342" t="str">
        <f>IF(buildings!AX342="","NA",buildings!AX342)</f>
        <v>10.1007/s13762-019-02557-3</v>
      </c>
      <c r="AY342" t="str">
        <f>IF(buildings!AY342="","NA",buildings!AY342)</f>
        <v>https://doi.org/10.1007/s13762-019-02557-3</v>
      </c>
      <c r="AZ342" t="str">
        <f>IF(buildings!AZ342="","NULL",buildings!AZ342)</f>
        <v>for use_type or construction_type: 'This building has a dual system with a bending frame structure, particular to the steel and concrete structures. The roof of the structure has a shear-wall core, and the rest of the building is made of concrete slab. The walls are of the type of light block.'</v>
      </c>
      <c r="BA342" t="str">
        <f>IF(buildings!BA342="","NULL",buildings!BA342)</f>
        <v>divided material mass by floor area</v>
      </c>
      <c r="BB342" t="str">
        <f>IF(buildings!BB342="","NULL",buildings!BB342)</f>
        <v>NULL</v>
      </c>
      <c r="BC342" t="str">
        <f>IF(buildings!BC342="","NULL",buildings!BC342)</f>
        <v>NULL</v>
      </c>
      <c r="BD342" t="str">
        <f>IF(buildings!BD342="","NULL",buildings!BD342)</f>
        <v>NULL</v>
      </c>
      <c r="BE342" t="str">
        <f>IF(buildings!BE342="","NULL",buildings!BE342)</f>
        <v>Nistad (Heeren)</v>
      </c>
      <c r="BF342" t="str">
        <f>IF(buildings!BF342="","NULL",buildings!BF342)</f>
        <v>Middle-East</v>
      </c>
      <c r="BG342" t="str">
        <f>IF(buildings!BG342="","NULL",buildings!BG342)</f>
        <v>NULL</v>
      </c>
      <c r="BH342" t="str">
        <f>IF(buildings!BH342="","NULL",buildings!BH342)</f>
        <v>NULL</v>
      </c>
      <c r="BI342" t="str">
        <f>IF(buildings!BI342="","NULL",buildings!BI342)</f>
        <v>NULL</v>
      </c>
      <c r="BJ342" t="str">
        <f>IF(buildings!BJ342="","NULL",buildings!BJ342)</f>
        <v>NULL</v>
      </c>
      <c r="BK342" t="str">
        <f>IF(buildings!BK342="","NULL",buildings!BK342)</f>
        <v>NULL</v>
      </c>
      <c r="BL342" t="str">
        <f>IF(buildings!BL342="","NULL",buildings!BL342)</f>
        <v>NULL</v>
      </c>
      <c r="BM342" t="str">
        <f>IF(buildings!BM342="","NULL",buildings!BM342)</f>
        <v>NULL</v>
      </c>
      <c r="BN342" t="str">
        <f>IF(buildings!BN342="","NULL",buildings!BN342)</f>
        <v>NULL</v>
      </c>
      <c r="BO342" t="str">
        <f>IF(buildings!BO342="","NULL",buildings!BO342)</f>
        <v>NULL</v>
      </c>
      <c r="BP342" t="str">
        <f>IF(buildings!BP342="","NULL",buildings!BP342)</f>
        <v>NULL</v>
      </c>
      <c r="BQ342" t="str">
        <f>IF(buildings!BQ342="","NULL",buildings!BQ342)</f>
        <v>NULL</v>
      </c>
      <c r="BR342" t="str">
        <f>IF(buildings!BR342="","NULL",buildings!BR342)</f>
        <v>NULL</v>
      </c>
      <c r="BS342" t="str">
        <f>IF(buildings!BS342="","NULL",buildings!BS342)</f>
        <v>NULL</v>
      </c>
      <c r="BT342" t="str">
        <f>IF(buildings!BT342="","NULL",buildings!BT342)</f>
        <v>NULL</v>
      </c>
      <c r="BU342" t="str">
        <f>IF(buildings!BU342="","NULL",buildings!BU342)</f>
        <v>NULL</v>
      </c>
      <c r="BV342" t="str">
        <f>IF(buildings!BV342="","NULL",buildings!BV342)</f>
        <v>NULL</v>
      </c>
      <c r="BW342" t="str">
        <f>IF(buildings!BW342="","NULL",buildings!BW342)</f>
        <v>R32MEA-M</v>
      </c>
      <c r="BX342" t="str">
        <f>IF(buildings!BX342="","NULL",buildings!BX342)</f>
        <v>R5.2MAF</v>
      </c>
      <c r="BY342" t="str">
        <f>IF(buildings!BY342="","NULL",buildings!BY342)</f>
        <v>R_MFH_tower</v>
      </c>
      <c r="BZ342" t="str">
        <f>IF(buildings!BZ342="","NULL",buildings!BZ342)</f>
        <v>S_concretefloor</v>
      </c>
      <c r="CA342" t="str">
        <f>IF(buildings!CA342="","NULL",buildings!CA342)</f>
        <v>Standard</v>
      </c>
      <c r="CB342" t="str">
        <f>IF(buildings!CB342="","NULL",buildings!CB342)</f>
        <v>real-world single case study</v>
      </c>
      <c r="CC342" t="str">
        <f>IF(buildings!CC342="","NULL",buildings!CC342)</f>
        <v>RM</v>
      </c>
      <c r="CD342" t="str">
        <f>IF(buildings!CD342="","NULL",buildings!CD342)</f>
        <v>S</v>
      </c>
      <c r="CE342" t="str">
        <f>IF(buildings!CE342="","NULL",buildings!CE342)</f>
        <v>MAF_MEA-M</v>
      </c>
    </row>
    <row r="343" spans="1:83">
      <c r="A343">
        <f>IF(buildings!A343="","NA",buildings!A343)</f>
        <v>341</v>
      </c>
      <c r="B343" t="str">
        <f>IF(buildings!B343="","NA",buildings!B343)</f>
        <v>China</v>
      </c>
      <c r="C343" t="str">
        <f>IF(buildings!C343="","NA",buildings!C343)</f>
        <v>Sichunan</v>
      </c>
      <c r="D343">
        <f>IF(buildings!D343="","NA",buildings!D343)</f>
        <v>2008</v>
      </c>
      <c r="E343" t="str">
        <f>IF(buildings!E343="","NA",buildings!E343)</f>
        <v>NA</v>
      </c>
      <c r="F343">
        <f>IF(buildings!F343="","NA",buildings!F343)</f>
        <v>96.36133237</v>
      </c>
      <c r="G343" t="str">
        <f>IF(buildings!G343="","NA",buildings!G343)</f>
        <v>NA</v>
      </c>
      <c r="H343" t="str">
        <f>IF(buildings!H343="","NA",buildings!H343)</f>
        <v>NA</v>
      </c>
      <c r="I343" t="str">
        <f>IF(buildings!I343="","NA",buildings!I343)</f>
        <v>NA</v>
      </c>
      <c r="J343" t="str">
        <f>IF(buildings!J343="","NA",buildings!J343)</f>
        <v>NA</v>
      </c>
      <c r="K343" t="str">
        <f>IF(buildings!K343="","NA",buildings!K343)</f>
        <v>NA</v>
      </c>
      <c r="L343" t="str">
        <f>IF(buildings!L343="","NA",buildings!L343)</f>
        <v>NA</v>
      </c>
      <c r="M343">
        <f>IF(buildings!M343="","NA",buildings!M343)</f>
        <v>746.19840699999997</v>
      </c>
      <c r="N343">
        <f>IF(buildings!N343="","NA",buildings!N343)</f>
        <v>253.0774801</v>
      </c>
      <c r="O343">
        <f>IF(buildings!O343="","NA",buildings!O343)</f>
        <v>487.32802320000002</v>
      </c>
      <c r="P343" t="str">
        <f>IF(buildings!P343="","NA",buildings!P343)</f>
        <v>NA</v>
      </c>
      <c r="Q343" t="str">
        <f>IF(buildings!Q343="","NA",buildings!Q343)</f>
        <v>NA</v>
      </c>
      <c r="R343" t="str">
        <f>IF(buildings!R343="","NA",buildings!R343)</f>
        <v>NA</v>
      </c>
      <c r="S343" t="str">
        <f>IF(buildings!S343="","NA",buildings!S343)</f>
        <v>NA</v>
      </c>
      <c r="T343" t="str">
        <f>IF(buildings!T343="","NA",buildings!T343)</f>
        <v>NA</v>
      </c>
      <c r="U343" t="str">
        <f>IF(buildings!U343="","NA",buildings!U343)</f>
        <v>NA</v>
      </c>
      <c r="V343" t="str">
        <f>IF(buildings!V343="","NA",buildings!V343)</f>
        <v>NA</v>
      </c>
      <c r="W343" t="str">
        <f>IF(buildings!W343="","NA",buildings!W343)</f>
        <v>NA</v>
      </c>
      <c r="X343" t="str">
        <f>IF(buildings!X343="","NA",buildings!X343)</f>
        <v>NA</v>
      </c>
      <c r="Y343" t="str">
        <f>IF(buildings!Y343="","NA",buildings!Y343)</f>
        <v>NA</v>
      </c>
      <c r="Z343" t="str">
        <f>IF(buildings!Z343="","NA",buildings!Z343)</f>
        <v>NA</v>
      </c>
      <c r="AA343" t="str">
        <f>IF(buildings!AA343="","NA",buildings!AA343)</f>
        <v>NA</v>
      </c>
      <c r="AB343" t="str">
        <f>IF(buildings!AB343="","NA",buildings!AB343)</f>
        <v>NA</v>
      </c>
      <c r="AC343" t="str">
        <f>IF(buildings!AC343="","NA",buildings!AC343)</f>
        <v>NA</v>
      </c>
      <c r="AD343" t="str">
        <f>IF(buildings!AD343="","NA",buildings!AD343)</f>
        <v>NA</v>
      </c>
      <c r="AE343" t="str">
        <f>IF(buildings!AE343="","NA",buildings!AE343)</f>
        <v>NA</v>
      </c>
      <c r="AF343" t="str">
        <f>IF(buildings!AF343="","NA",buildings!AF343)</f>
        <v>NA</v>
      </c>
      <c r="AG343" t="str">
        <f>IF(buildings!AG343="","NA",buildings!AG343)</f>
        <v>NA</v>
      </c>
      <c r="AH343" t="str">
        <f>IF(buildings!AH343="","NA",buildings!AH343)</f>
        <v>NA</v>
      </c>
      <c r="AI343" t="str">
        <f>IF(buildings!AI343="","NA",buildings!AI343)</f>
        <v>NA</v>
      </c>
      <c r="AJ343" t="str">
        <f>IF(buildings!AJ343="","NA",buildings!AJ343)</f>
        <v>NA</v>
      </c>
      <c r="AK343">
        <f>IF(buildings!AK343="","NA",buildings!AK343)</f>
        <v>140.47791459999999</v>
      </c>
      <c r="AL343" t="str">
        <f>IF(buildings!AL343="","NA",buildings!AL343)</f>
        <v>steel-construction residential buildings</v>
      </c>
      <c r="AM343">
        <f>IF(buildings!AM343="","NA",buildings!AM343)</f>
        <v>6</v>
      </c>
      <c r="AN343" t="str">
        <f>IF(buildings!AN343="","NA",buildings!AN343)</f>
        <v xml:space="preserve">residential </v>
      </c>
      <c r="AO343" t="str">
        <f>IF(buildings!AO343="","NA",buildings!AO343)</f>
        <v>MFH</v>
      </c>
      <c r="AP343" t="str">
        <f>IF(buildings!AP343="","NA",buildings!AP343)</f>
        <v>case study</v>
      </c>
      <c r="AQ343" t="str">
        <f>IF(buildings!AQ343="","NA",buildings!AQ343)</f>
        <v>urban</v>
      </c>
      <c r="AR343" t="str">
        <f>IF(buildings!AR343="","NA",buildings!AR343)</f>
        <v xml:space="preserve">gross </v>
      </c>
      <c r="AS343" t="str">
        <f>IF(buildings!AS343="","NA",buildings!AS343)</f>
        <v>Su, Xing; Zhang, Xu</v>
      </c>
      <c r="AT343">
        <f>IF(buildings!AT343="","NA",buildings!AT343)</f>
        <v>2016</v>
      </c>
      <c r="AU343" t="str">
        <f>IF(buildings!AU343="","NA",buildings!AU343)</f>
        <v>A detailed analysis of the embodied energy and carbon emissions ofsteel-construction residential buildings in China</v>
      </c>
      <c r="AV343" t="str">
        <f>IF(buildings!AV343="","NA",buildings!AV343)</f>
        <v>Energy and Buildings</v>
      </c>
      <c r="AW343" t="str">
        <f>IF(buildings!AW343="","NA",buildings!AW343)</f>
        <v>Copyright Elsevier</v>
      </c>
      <c r="AX343" t="str">
        <f>IF(buildings!AX343="","NA",buildings!AX343)</f>
        <v>10.1016/j.enbuild.2016.03.070</v>
      </c>
      <c r="AY343" t="str">
        <f>IF(buildings!AY343="","NA",buildings!AY343)</f>
        <v>https://doi.org/10.1016/j.enbuild.2016.03.070</v>
      </c>
      <c r="AZ343" t="str">
        <f>IF(buildings!AZ343="","NULL",buildings!AZ343)</f>
        <v>NULL</v>
      </c>
      <c r="BA343" t="str">
        <f>IF(buildings!BA343="","NULL",buildings!BA343)</f>
        <v>divided material mass by floor area</v>
      </c>
      <c r="BB343" t="str">
        <f>IF(buildings!BB343="","NULL",buildings!BB343)</f>
        <v>"Other unspecified material" is lime.</v>
      </c>
      <c r="BC343" t="str">
        <f>IF(buildings!BC343="","NULL",buildings!BC343)</f>
        <v>NULL</v>
      </c>
      <c r="BD343" t="str">
        <f>IF(buildings!BD343="","NULL",buildings!BD343)</f>
        <v>NULL</v>
      </c>
      <c r="BE343" t="str">
        <f>IF(buildings!BE343="","NULL",buildings!BE343)</f>
        <v>Nistad (Heeren)</v>
      </c>
      <c r="BF343" t="str">
        <f>IF(buildings!BF343="","NULL",buildings!BF343)</f>
        <v>Chiina</v>
      </c>
      <c r="BG343" t="str">
        <f>IF(buildings!BG343="","NULL",buildings!BG343)</f>
        <v>NULL</v>
      </c>
      <c r="BH343" t="str">
        <f>IF(buildings!BH343="","NULL",buildings!BH343)</f>
        <v>NULL</v>
      </c>
      <c r="BI343" t="str">
        <f>IF(buildings!BI343="","NULL",buildings!BI343)</f>
        <v>NULL</v>
      </c>
      <c r="BJ343" t="str">
        <f>IF(buildings!BJ343="","NULL",buildings!BJ343)</f>
        <v>NULL</v>
      </c>
      <c r="BK343" t="str">
        <f>IF(buildings!BK343="","NULL",buildings!BK343)</f>
        <v>NULL</v>
      </c>
      <c r="BL343" t="str">
        <f>IF(buildings!BL343="","NULL",buildings!BL343)</f>
        <v>NULL</v>
      </c>
      <c r="BM343" t="str">
        <f>IF(buildings!BM343="","NULL",buildings!BM343)</f>
        <v>NULL</v>
      </c>
      <c r="BN343" t="str">
        <f>IF(buildings!BN343="","NULL",buildings!BN343)</f>
        <v>NULL</v>
      </c>
      <c r="BO343" t="str">
        <f>IF(buildings!BO343="","NULL",buildings!BO343)</f>
        <v>NULL</v>
      </c>
      <c r="BP343" t="str">
        <f>IF(buildings!BP343="","NULL",buildings!BP343)</f>
        <v>NULL</v>
      </c>
      <c r="BQ343" t="str">
        <f>IF(buildings!BQ343="","NULL",buildings!BQ343)</f>
        <v>NULL</v>
      </c>
      <c r="BR343" t="str">
        <f>IF(buildings!BR343="","NULL",buildings!BR343)</f>
        <v>NULL</v>
      </c>
      <c r="BS343" t="str">
        <f>IF(buildings!BS343="","NULL",buildings!BS343)</f>
        <v>NULL</v>
      </c>
      <c r="BT343" t="str">
        <f>IF(buildings!BT343="","NULL",buildings!BT343)</f>
        <v>NULL</v>
      </c>
      <c r="BU343" t="str">
        <f>IF(buildings!BU343="","NULL",buildings!BU343)</f>
        <v>NULL</v>
      </c>
      <c r="BV343" t="str">
        <f>IF(buildings!BV343="","NULL",buildings!BV343)</f>
        <v>NULL</v>
      </c>
      <c r="BW343" t="str">
        <f>IF(buildings!BW343="","NULL",buildings!BW343)</f>
        <v>R32CHN</v>
      </c>
      <c r="BX343" t="str">
        <f>IF(buildings!BX343="","NULL",buildings!BX343)</f>
        <v>R5.2ASIA</v>
      </c>
      <c r="BY343" t="str">
        <f>IF(buildings!BY343="","NULL",buildings!BY343)</f>
        <v>R_MFH_high</v>
      </c>
      <c r="BZ343" t="str">
        <f>IF(buildings!BZ343="","NULL",buildings!BZ343)</f>
        <v>S_concretefloor</v>
      </c>
      <c r="CA343" t="str">
        <f>IF(buildings!CA343="","NULL",buildings!CA343)</f>
        <v>Standard</v>
      </c>
      <c r="CB343" t="str">
        <f>IF(buildings!CB343="","NULL",buildings!CB343)</f>
        <v>real-world single case study</v>
      </c>
      <c r="CC343" t="str">
        <f>IF(buildings!CC343="","NULL",buildings!CC343)</f>
        <v>RM</v>
      </c>
      <c r="CD343" t="str">
        <f>IF(buildings!CD343="","NULL",buildings!CD343)</f>
        <v>S</v>
      </c>
      <c r="CE343" t="str">
        <f>IF(buildings!CE343="","NULL",buildings!CE343)</f>
        <v>ASIA_CHN</v>
      </c>
    </row>
    <row r="344" spans="1:83">
      <c r="A344">
        <f>IF(buildings!A344="","NA",buildings!A344)</f>
        <v>342</v>
      </c>
      <c r="B344" t="str">
        <f>IF(buildings!B344="","NA",buildings!B344)</f>
        <v>China</v>
      </c>
      <c r="C344" t="str">
        <f>IF(buildings!C344="","NA",buildings!C344)</f>
        <v>Sichunan</v>
      </c>
      <c r="D344">
        <f>IF(buildings!D344="","NA",buildings!D344)</f>
        <v>2008</v>
      </c>
      <c r="E344" t="str">
        <f>IF(buildings!E344="","NA",buildings!E344)</f>
        <v>NA</v>
      </c>
      <c r="F344">
        <f>IF(buildings!F344="","NA",buildings!F344)</f>
        <v>107.5036075</v>
      </c>
      <c r="G344" t="str">
        <f>IF(buildings!G344="","NA",buildings!G344)</f>
        <v>NA</v>
      </c>
      <c r="H344" t="str">
        <f>IF(buildings!H344="","NA",buildings!H344)</f>
        <v>NA</v>
      </c>
      <c r="I344" t="str">
        <f>IF(buildings!I344="","NA",buildings!I344)</f>
        <v>NA</v>
      </c>
      <c r="J344" t="str">
        <f>IF(buildings!J344="","NA",buildings!J344)</f>
        <v>NA</v>
      </c>
      <c r="K344" t="str">
        <f>IF(buildings!K344="","NA",buildings!K344)</f>
        <v>NA</v>
      </c>
      <c r="L344" t="str">
        <f>IF(buildings!L344="","NA",buildings!L344)</f>
        <v>NA</v>
      </c>
      <c r="M344">
        <f>IF(buildings!M344="","NA",buildings!M344)</f>
        <v>723.51190480000002</v>
      </c>
      <c r="N344">
        <f>IF(buildings!N344="","NA",buildings!N344)</f>
        <v>222.40259739999999</v>
      </c>
      <c r="O344">
        <f>IF(buildings!O344="","NA",buildings!O344)</f>
        <v>458.51370850000001</v>
      </c>
      <c r="P344" t="str">
        <f>IF(buildings!P344="","NA",buildings!P344)</f>
        <v>NA</v>
      </c>
      <c r="Q344" t="str">
        <f>IF(buildings!Q344="","NA",buildings!Q344)</f>
        <v>NA</v>
      </c>
      <c r="R344" t="str">
        <f>IF(buildings!R344="","NA",buildings!R344)</f>
        <v>NA</v>
      </c>
      <c r="S344" t="str">
        <f>IF(buildings!S344="","NA",buildings!S344)</f>
        <v>NA</v>
      </c>
      <c r="T344" t="str">
        <f>IF(buildings!T344="","NA",buildings!T344)</f>
        <v>NA</v>
      </c>
      <c r="U344" t="str">
        <f>IF(buildings!U344="","NA",buildings!U344)</f>
        <v>NA</v>
      </c>
      <c r="V344" t="str">
        <f>IF(buildings!V344="","NA",buildings!V344)</f>
        <v>NA</v>
      </c>
      <c r="W344" t="str">
        <f>IF(buildings!W344="","NA",buildings!W344)</f>
        <v>NA</v>
      </c>
      <c r="X344" t="str">
        <f>IF(buildings!X344="","NA",buildings!X344)</f>
        <v>NA</v>
      </c>
      <c r="Y344" t="str">
        <f>IF(buildings!Y344="","NA",buildings!Y344)</f>
        <v>NA</v>
      </c>
      <c r="Z344" t="str">
        <f>IF(buildings!Z344="","NA",buildings!Z344)</f>
        <v>NA</v>
      </c>
      <c r="AA344" t="str">
        <f>IF(buildings!AA344="","NA",buildings!AA344)</f>
        <v>NA</v>
      </c>
      <c r="AB344" t="str">
        <f>IF(buildings!AB344="","NA",buildings!AB344)</f>
        <v>NA</v>
      </c>
      <c r="AC344" t="str">
        <f>IF(buildings!AC344="","NA",buildings!AC344)</f>
        <v>NA</v>
      </c>
      <c r="AD344" t="str">
        <f>IF(buildings!AD344="","NA",buildings!AD344)</f>
        <v>NA</v>
      </c>
      <c r="AE344" t="str">
        <f>IF(buildings!AE344="","NA",buildings!AE344)</f>
        <v>NA</v>
      </c>
      <c r="AF344" t="str">
        <f>IF(buildings!AF344="","NA",buildings!AF344)</f>
        <v>NA</v>
      </c>
      <c r="AG344" t="str">
        <f>IF(buildings!AG344="","NA",buildings!AG344)</f>
        <v>NA</v>
      </c>
      <c r="AH344" t="str">
        <f>IF(buildings!AH344="","NA",buildings!AH344)</f>
        <v>NA</v>
      </c>
      <c r="AI344" t="str">
        <f>IF(buildings!AI344="","NA",buildings!AI344)</f>
        <v>NA</v>
      </c>
      <c r="AJ344" t="str">
        <f>IF(buildings!AJ344="","NA",buildings!AJ344)</f>
        <v>NA</v>
      </c>
      <c r="AK344">
        <f>IF(buildings!AK344="","NA",buildings!AK344)</f>
        <v>123.5569986</v>
      </c>
      <c r="AL344" t="str">
        <f>IF(buildings!AL344="","NA",buildings!AL344)</f>
        <v>steel-construction residential buildings</v>
      </c>
      <c r="AM344">
        <f>IF(buildings!AM344="","NA",buildings!AM344)</f>
        <v>11</v>
      </c>
      <c r="AN344" t="str">
        <f>IF(buildings!AN344="","NA",buildings!AN344)</f>
        <v xml:space="preserve">residential </v>
      </c>
      <c r="AO344" t="str">
        <f>IF(buildings!AO344="","NA",buildings!AO344)</f>
        <v>MFH</v>
      </c>
      <c r="AP344" t="str">
        <f>IF(buildings!AP344="","NA",buildings!AP344)</f>
        <v>case study</v>
      </c>
      <c r="AQ344" t="str">
        <f>IF(buildings!AQ344="","NA",buildings!AQ344)</f>
        <v>urban</v>
      </c>
      <c r="AR344" t="str">
        <f>IF(buildings!AR344="","NA",buildings!AR344)</f>
        <v xml:space="preserve">gross </v>
      </c>
      <c r="AS344" t="str">
        <f>IF(buildings!AS344="","NA",buildings!AS344)</f>
        <v>Su, Xing; Zhang, Xu</v>
      </c>
      <c r="AT344">
        <f>IF(buildings!AT344="","NA",buildings!AT344)</f>
        <v>2016</v>
      </c>
      <c r="AU344" t="str">
        <f>IF(buildings!AU344="","NA",buildings!AU344)</f>
        <v>A detailed analysis of the embodied energy and carbon emissions ofsteel-construction residential buildings in China</v>
      </c>
      <c r="AV344" t="str">
        <f>IF(buildings!AV344="","NA",buildings!AV344)</f>
        <v>Energy and Buildings</v>
      </c>
      <c r="AW344" t="str">
        <f>IF(buildings!AW344="","NA",buildings!AW344)</f>
        <v>Copyright Elsevier</v>
      </c>
      <c r="AX344" t="str">
        <f>IF(buildings!AX344="","NA",buildings!AX344)</f>
        <v>10.1016/j.enbuild.2016.03.070</v>
      </c>
      <c r="AY344" t="str">
        <f>IF(buildings!AY344="","NA",buildings!AY344)</f>
        <v>https://doi.org/10.1016/j.enbuild.2016.03.070</v>
      </c>
      <c r="AZ344" t="str">
        <f>IF(buildings!AZ344="","NULL",buildings!AZ344)</f>
        <v>NULL</v>
      </c>
      <c r="BA344" t="str">
        <f>IF(buildings!BA344="","NULL",buildings!BA344)</f>
        <v>divided material mass by floor area</v>
      </c>
      <c r="BB344" t="str">
        <f>IF(buildings!BB344="","NULL",buildings!BB344)</f>
        <v>"Other unspecified material" is lime.</v>
      </c>
      <c r="BC344" t="str">
        <f>IF(buildings!BC344="","NULL",buildings!BC344)</f>
        <v>NULL</v>
      </c>
      <c r="BD344" t="str">
        <f>IF(buildings!BD344="","NULL",buildings!BD344)</f>
        <v>NULL</v>
      </c>
      <c r="BE344" t="str">
        <f>IF(buildings!BE344="","NULL",buildings!BE344)</f>
        <v>Nistad (Heeren)</v>
      </c>
      <c r="BF344" t="str">
        <f>IF(buildings!BF344="","NULL",buildings!BF344)</f>
        <v>Chiina</v>
      </c>
      <c r="BG344" t="str">
        <f>IF(buildings!BG344="","NULL",buildings!BG344)</f>
        <v>NULL</v>
      </c>
      <c r="BH344" t="str">
        <f>IF(buildings!BH344="","NULL",buildings!BH344)</f>
        <v>NULL</v>
      </c>
      <c r="BI344" t="str">
        <f>IF(buildings!BI344="","NULL",buildings!BI344)</f>
        <v>NULL</v>
      </c>
      <c r="BJ344" t="str">
        <f>IF(buildings!BJ344="","NULL",buildings!BJ344)</f>
        <v>NULL</v>
      </c>
      <c r="BK344" t="str">
        <f>IF(buildings!BK344="","NULL",buildings!BK344)</f>
        <v>NULL</v>
      </c>
      <c r="BL344" t="str">
        <f>IF(buildings!BL344="","NULL",buildings!BL344)</f>
        <v>NULL</v>
      </c>
      <c r="BM344" t="str">
        <f>IF(buildings!BM344="","NULL",buildings!BM344)</f>
        <v>NULL</v>
      </c>
      <c r="BN344" t="str">
        <f>IF(buildings!BN344="","NULL",buildings!BN344)</f>
        <v>NULL</v>
      </c>
      <c r="BO344" t="str">
        <f>IF(buildings!BO344="","NULL",buildings!BO344)</f>
        <v>NULL</v>
      </c>
      <c r="BP344" t="str">
        <f>IF(buildings!BP344="","NULL",buildings!BP344)</f>
        <v>NULL</v>
      </c>
      <c r="BQ344" t="str">
        <f>IF(buildings!BQ344="","NULL",buildings!BQ344)</f>
        <v>NULL</v>
      </c>
      <c r="BR344" t="str">
        <f>IF(buildings!BR344="","NULL",buildings!BR344)</f>
        <v>NULL</v>
      </c>
      <c r="BS344" t="str">
        <f>IF(buildings!BS344="","NULL",buildings!BS344)</f>
        <v>NULL</v>
      </c>
      <c r="BT344" t="str">
        <f>IF(buildings!BT344="","NULL",buildings!BT344)</f>
        <v>NULL</v>
      </c>
      <c r="BU344" t="str">
        <f>IF(buildings!BU344="","NULL",buildings!BU344)</f>
        <v>NULL</v>
      </c>
      <c r="BV344" t="str">
        <f>IF(buildings!BV344="","NULL",buildings!BV344)</f>
        <v>NULL</v>
      </c>
      <c r="BW344" t="str">
        <f>IF(buildings!BW344="","NULL",buildings!BW344)</f>
        <v>R32CHN</v>
      </c>
      <c r="BX344" t="str">
        <f>IF(buildings!BX344="","NULL",buildings!BX344)</f>
        <v>R5.2ASIA</v>
      </c>
      <c r="BY344" t="str">
        <f>IF(buildings!BY344="","NULL",buildings!BY344)</f>
        <v>R_MFH_tower</v>
      </c>
      <c r="BZ344" t="str">
        <f>IF(buildings!BZ344="","NULL",buildings!BZ344)</f>
        <v>S_concretefloor</v>
      </c>
      <c r="CA344" t="str">
        <f>IF(buildings!CA344="","NULL",buildings!CA344)</f>
        <v>Standard</v>
      </c>
      <c r="CB344" t="str">
        <f>IF(buildings!CB344="","NULL",buildings!CB344)</f>
        <v>real-world single case study</v>
      </c>
      <c r="CC344" t="str">
        <f>IF(buildings!CC344="","NULL",buildings!CC344)</f>
        <v>RM</v>
      </c>
      <c r="CD344" t="str">
        <f>IF(buildings!CD344="","NULL",buildings!CD344)</f>
        <v>S</v>
      </c>
      <c r="CE344" t="str">
        <f>IF(buildings!CE344="","NULL",buildings!CE344)</f>
        <v>ASIA_CHN</v>
      </c>
    </row>
    <row r="345" spans="1:83">
      <c r="A345">
        <f>IF(buildings!A345="","NA",buildings!A345)</f>
        <v>343</v>
      </c>
      <c r="B345" t="str">
        <f>IF(buildings!B345="","NA",buildings!B345)</f>
        <v>China</v>
      </c>
      <c r="C345" t="str">
        <f>IF(buildings!C345="","NA",buildings!C345)</f>
        <v>Sichunan</v>
      </c>
      <c r="D345">
        <f>IF(buildings!D345="","NA",buildings!D345)</f>
        <v>2008</v>
      </c>
      <c r="E345" t="str">
        <f>IF(buildings!E345="","NA",buildings!E345)</f>
        <v>NA</v>
      </c>
      <c r="F345">
        <f>IF(buildings!F345="","NA",buildings!F345)</f>
        <v>120.9421349</v>
      </c>
      <c r="G345" t="str">
        <f>IF(buildings!G345="","NA",buildings!G345)</f>
        <v>NA</v>
      </c>
      <c r="H345" t="str">
        <f>IF(buildings!H345="","NA",buildings!H345)</f>
        <v>NA</v>
      </c>
      <c r="I345" t="str">
        <f>IF(buildings!I345="","NA",buildings!I345)</f>
        <v>NA</v>
      </c>
      <c r="J345" t="str">
        <f>IF(buildings!J345="","NA",buildings!J345)</f>
        <v>NA</v>
      </c>
      <c r="K345" t="str">
        <f>IF(buildings!K345="","NA",buildings!K345)</f>
        <v>NA</v>
      </c>
      <c r="L345" t="str">
        <f>IF(buildings!L345="","NA",buildings!L345)</f>
        <v>NA</v>
      </c>
      <c r="M345">
        <f>IF(buildings!M345="","NA",buildings!M345)</f>
        <v>677.16732820000004</v>
      </c>
      <c r="N345">
        <f>IF(buildings!N345="","NA",buildings!N345)</f>
        <v>244.09860040000001</v>
      </c>
      <c r="O345">
        <f>IF(buildings!O345="","NA",buildings!O345)</f>
        <v>489.34614579999999</v>
      </c>
      <c r="P345" t="str">
        <f>IF(buildings!P345="","NA",buildings!P345)</f>
        <v>NA</v>
      </c>
      <c r="Q345" t="str">
        <f>IF(buildings!Q345="","NA",buildings!Q345)</f>
        <v>NA</v>
      </c>
      <c r="R345" t="str">
        <f>IF(buildings!R345="","NA",buildings!R345)</f>
        <v>NA</v>
      </c>
      <c r="S345" t="str">
        <f>IF(buildings!S345="","NA",buildings!S345)</f>
        <v>NA</v>
      </c>
      <c r="T345" t="str">
        <f>IF(buildings!T345="","NA",buildings!T345)</f>
        <v>NA</v>
      </c>
      <c r="U345" t="str">
        <f>IF(buildings!U345="","NA",buildings!U345)</f>
        <v>NA</v>
      </c>
      <c r="V345" t="str">
        <f>IF(buildings!V345="","NA",buildings!V345)</f>
        <v>NA</v>
      </c>
      <c r="W345" t="str">
        <f>IF(buildings!W345="","NA",buildings!W345)</f>
        <v>NA</v>
      </c>
      <c r="X345" t="str">
        <f>IF(buildings!X345="","NA",buildings!X345)</f>
        <v>NA</v>
      </c>
      <c r="Y345" t="str">
        <f>IF(buildings!Y345="","NA",buildings!Y345)</f>
        <v>NA</v>
      </c>
      <c r="Z345" t="str">
        <f>IF(buildings!Z345="","NA",buildings!Z345)</f>
        <v>NA</v>
      </c>
      <c r="AA345" t="str">
        <f>IF(buildings!AA345="","NA",buildings!AA345)</f>
        <v>NA</v>
      </c>
      <c r="AB345" t="str">
        <f>IF(buildings!AB345="","NA",buildings!AB345)</f>
        <v>NA</v>
      </c>
      <c r="AC345" t="str">
        <f>IF(buildings!AC345="","NA",buildings!AC345)</f>
        <v>NA</v>
      </c>
      <c r="AD345" t="str">
        <f>IF(buildings!AD345="","NA",buildings!AD345)</f>
        <v>NA</v>
      </c>
      <c r="AE345" t="str">
        <f>IF(buildings!AE345="","NA",buildings!AE345)</f>
        <v>NA</v>
      </c>
      <c r="AF345" t="str">
        <f>IF(buildings!AF345="","NA",buildings!AF345)</f>
        <v>NA</v>
      </c>
      <c r="AG345" t="str">
        <f>IF(buildings!AG345="","NA",buildings!AG345)</f>
        <v>NA</v>
      </c>
      <c r="AH345" t="str">
        <f>IF(buildings!AH345="","NA",buildings!AH345)</f>
        <v>NA</v>
      </c>
      <c r="AI345" t="str">
        <f>IF(buildings!AI345="","NA",buildings!AI345)</f>
        <v>NA</v>
      </c>
      <c r="AJ345" t="str">
        <f>IF(buildings!AJ345="","NA",buildings!AJ345)</f>
        <v>NA</v>
      </c>
      <c r="AK345">
        <f>IF(buildings!AK345="","NA",buildings!AK345)</f>
        <v>135.57551699999999</v>
      </c>
      <c r="AL345" t="str">
        <f>IF(buildings!AL345="","NA",buildings!AL345)</f>
        <v>steel-construction residential buildings</v>
      </c>
      <c r="AM345">
        <f>IF(buildings!AM345="","NA",buildings!AM345)</f>
        <v>18</v>
      </c>
      <c r="AN345" t="str">
        <f>IF(buildings!AN345="","NA",buildings!AN345)</f>
        <v xml:space="preserve">residential </v>
      </c>
      <c r="AO345" t="str">
        <f>IF(buildings!AO345="","NA",buildings!AO345)</f>
        <v>MFH</v>
      </c>
      <c r="AP345" t="str">
        <f>IF(buildings!AP345="","NA",buildings!AP345)</f>
        <v>case study</v>
      </c>
      <c r="AQ345" t="str">
        <f>IF(buildings!AQ345="","NA",buildings!AQ345)</f>
        <v>urban</v>
      </c>
      <c r="AR345" t="str">
        <f>IF(buildings!AR345="","NA",buildings!AR345)</f>
        <v xml:space="preserve">gross </v>
      </c>
      <c r="AS345" t="str">
        <f>IF(buildings!AS345="","NA",buildings!AS345)</f>
        <v>Su, Xing; Zhang, Xu</v>
      </c>
      <c r="AT345">
        <f>IF(buildings!AT345="","NA",buildings!AT345)</f>
        <v>2016</v>
      </c>
      <c r="AU345" t="str">
        <f>IF(buildings!AU345="","NA",buildings!AU345)</f>
        <v>A detailed analysis of the embodied energy and carbon emissions ofsteel-construction residential buildings in China</v>
      </c>
      <c r="AV345" t="str">
        <f>IF(buildings!AV345="","NA",buildings!AV345)</f>
        <v>Energy and Buildings</v>
      </c>
      <c r="AW345" t="str">
        <f>IF(buildings!AW345="","NA",buildings!AW345)</f>
        <v>Copyright Elsevier</v>
      </c>
      <c r="AX345" t="str">
        <f>IF(buildings!AX345="","NA",buildings!AX345)</f>
        <v>10.1016/j.enbuild.2016.03.070</v>
      </c>
      <c r="AY345" t="str">
        <f>IF(buildings!AY345="","NA",buildings!AY345)</f>
        <v>https://doi.org/10.1016/j.enbuild.2016.03.070</v>
      </c>
      <c r="AZ345" t="str">
        <f>IF(buildings!AZ345="","NULL",buildings!AZ345)</f>
        <v>NULL</v>
      </c>
      <c r="BA345" t="str">
        <f>IF(buildings!BA345="","NULL",buildings!BA345)</f>
        <v>divided material mass by floor area</v>
      </c>
      <c r="BB345" t="str">
        <f>IF(buildings!BB345="","NULL",buildings!BB345)</f>
        <v>"Other unspecified material" is lime.</v>
      </c>
      <c r="BC345" t="str">
        <f>IF(buildings!BC345="","NULL",buildings!BC345)</f>
        <v>NULL</v>
      </c>
      <c r="BD345" t="str">
        <f>IF(buildings!BD345="","NULL",buildings!BD345)</f>
        <v>NULL</v>
      </c>
      <c r="BE345" t="str">
        <f>IF(buildings!BE345="","NULL",buildings!BE345)</f>
        <v>Nistad (Heeren)</v>
      </c>
      <c r="BF345" t="str">
        <f>IF(buildings!BF345="","NULL",buildings!BF345)</f>
        <v>Chiina</v>
      </c>
      <c r="BG345" t="str">
        <f>IF(buildings!BG345="","NULL",buildings!BG345)</f>
        <v>NULL</v>
      </c>
      <c r="BH345" t="str">
        <f>IF(buildings!BH345="","NULL",buildings!BH345)</f>
        <v>NULL</v>
      </c>
      <c r="BI345" t="str">
        <f>IF(buildings!BI345="","NULL",buildings!BI345)</f>
        <v>NULL</v>
      </c>
      <c r="BJ345" t="str">
        <f>IF(buildings!BJ345="","NULL",buildings!BJ345)</f>
        <v>NULL</v>
      </c>
      <c r="BK345" t="str">
        <f>IF(buildings!BK345="","NULL",buildings!BK345)</f>
        <v>NULL</v>
      </c>
      <c r="BL345" t="str">
        <f>IF(buildings!BL345="","NULL",buildings!BL345)</f>
        <v>NULL</v>
      </c>
      <c r="BM345" t="str">
        <f>IF(buildings!BM345="","NULL",buildings!BM345)</f>
        <v>NULL</v>
      </c>
      <c r="BN345" t="str">
        <f>IF(buildings!BN345="","NULL",buildings!BN345)</f>
        <v>NULL</v>
      </c>
      <c r="BO345" t="str">
        <f>IF(buildings!BO345="","NULL",buildings!BO345)</f>
        <v>NULL</v>
      </c>
      <c r="BP345" t="str">
        <f>IF(buildings!BP345="","NULL",buildings!BP345)</f>
        <v>NULL</v>
      </c>
      <c r="BQ345" t="str">
        <f>IF(buildings!BQ345="","NULL",buildings!BQ345)</f>
        <v>NULL</v>
      </c>
      <c r="BR345" t="str">
        <f>IF(buildings!BR345="","NULL",buildings!BR345)</f>
        <v>NULL</v>
      </c>
      <c r="BS345" t="str">
        <f>IF(buildings!BS345="","NULL",buildings!BS345)</f>
        <v>NULL</v>
      </c>
      <c r="BT345" t="str">
        <f>IF(buildings!BT345="","NULL",buildings!BT345)</f>
        <v>NULL</v>
      </c>
      <c r="BU345" t="str">
        <f>IF(buildings!BU345="","NULL",buildings!BU345)</f>
        <v>NULL</v>
      </c>
      <c r="BV345" t="str">
        <f>IF(buildings!BV345="","NULL",buildings!BV345)</f>
        <v>NULL</v>
      </c>
      <c r="BW345" t="str">
        <f>IF(buildings!BW345="","NULL",buildings!BW345)</f>
        <v>R32CHN</v>
      </c>
      <c r="BX345" t="str">
        <f>IF(buildings!BX345="","NULL",buildings!BX345)</f>
        <v>R5.2ASIA</v>
      </c>
      <c r="BY345" t="str">
        <f>IF(buildings!BY345="","NULL",buildings!BY345)</f>
        <v>R_MFH_tower</v>
      </c>
      <c r="BZ345" t="str">
        <f>IF(buildings!BZ345="","NULL",buildings!BZ345)</f>
        <v>S_concretefloor</v>
      </c>
      <c r="CA345" t="str">
        <f>IF(buildings!CA345="","NULL",buildings!CA345)</f>
        <v>Standard</v>
      </c>
      <c r="CB345" t="str">
        <f>IF(buildings!CB345="","NULL",buildings!CB345)</f>
        <v>real-world single case study</v>
      </c>
      <c r="CC345" t="str">
        <f>IF(buildings!CC345="","NULL",buildings!CC345)</f>
        <v>RM</v>
      </c>
      <c r="CD345" t="str">
        <f>IF(buildings!CD345="","NULL",buildings!CD345)</f>
        <v>S</v>
      </c>
      <c r="CE345" t="str">
        <f>IF(buildings!CE345="","NULL",buildings!CE345)</f>
        <v>ASIA_CHN</v>
      </c>
    </row>
    <row r="346" spans="1:83">
      <c r="A346">
        <f>IF(buildings!A346="","NA",buildings!A346)</f>
        <v>344</v>
      </c>
      <c r="B346" t="str">
        <f>IF(buildings!B346="","NA",buildings!B346)</f>
        <v>China</v>
      </c>
      <c r="C346" t="str">
        <f>IF(buildings!C346="","NA",buildings!C346)</f>
        <v>Nanjing</v>
      </c>
      <c r="D346">
        <f>IF(buildings!D346="","NA",buildings!D346)</f>
        <v>2000</v>
      </c>
      <c r="E346" t="str">
        <f>IF(buildings!E346="","NA",buildings!E346)</f>
        <v>NA</v>
      </c>
      <c r="F346">
        <f>IF(buildings!F346="","NA",buildings!F346)</f>
        <v>31.240561840000002</v>
      </c>
      <c r="G346">
        <f>IF(buildings!G346="","NA",buildings!G346)</f>
        <v>1.2090322000000001E-2</v>
      </c>
      <c r="H346">
        <f>IF(buildings!H346="","NA",buildings!H346)</f>
        <v>6.9255615000000006E-2</v>
      </c>
      <c r="I346" t="str">
        <f>IF(buildings!I346="","NA",buildings!I346)</f>
        <v>NA</v>
      </c>
      <c r="J346">
        <f>IF(buildings!J346="","NA",buildings!J346)</f>
        <v>1.741243407</v>
      </c>
      <c r="K346" t="str">
        <f>IF(buildings!K346="","NA",buildings!K346)</f>
        <v>NA</v>
      </c>
      <c r="L346" t="str">
        <f>IF(buildings!L346="","NA",buildings!L346)</f>
        <v>NA</v>
      </c>
      <c r="M346">
        <f>IF(buildings!M346="","NA",buildings!M346)</f>
        <v>708.88377879999996</v>
      </c>
      <c r="N346" t="str">
        <f>IF(buildings!N346="","NA",buildings!N346)</f>
        <v>NA</v>
      </c>
      <c r="O346">
        <f>IF(buildings!O346="","NA",buildings!O346)</f>
        <v>48.877200260000002</v>
      </c>
      <c r="P346">
        <f>IF(buildings!P346="","NA",buildings!P346)</f>
        <v>677.05802170000004</v>
      </c>
      <c r="Q346">
        <f>IF(buildings!Q346="","NA",buildings!Q346)</f>
        <v>112.3658863</v>
      </c>
      <c r="R346" t="str">
        <f>IF(buildings!R346="","NA",buildings!R346)</f>
        <v>NA</v>
      </c>
      <c r="S346" t="str">
        <f>IF(buildings!S346="","NA",buildings!S346)</f>
        <v>NA</v>
      </c>
      <c r="T346" t="str">
        <f>IF(buildings!T346="","NA",buildings!T346)</f>
        <v>NA</v>
      </c>
      <c r="U346" t="str">
        <f>IF(buildings!U346="","NA",buildings!U346)</f>
        <v>NA</v>
      </c>
      <c r="V346" t="str">
        <f>IF(buildings!V346="","NA",buildings!V346)</f>
        <v>NA</v>
      </c>
      <c r="W346" t="str">
        <f>IF(buildings!W346="","NA",buildings!W346)</f>
        <v>NA</v>
      </c>
      <c r="X346">
        <f>IF(buildings!X346="","NA",buildings!X346)</f>
        <v>45.217228710000001</v>
      </c>
      <c r="Y346" t="str">
        <f>IF(buildings!Y346="","NA",buildings!Y346)</f>
        <v>NA</v>
      </c>
      <c r="Z346">
        <f>IF(buildings!Z346="","NA",buildings!Z346)</f>
        <v>3.815296628</v>
      </c>
      <c r="AA346">
        <f>IF(buildings!AA346="","NA",buildings!AA346)</f>
        <v>10.0211877</v>
      </c>
      <c r="AB346">
        <f>IF(buildings!AB346="","NA",buildings!AB346)</f>
        <v>2.875896403</v>
      </c>
      <c r="AC346" t="str">
        <f>IF(buildings!AC346="","NA",buildings!AC346)</f>
        <v>NA</v>
      </c>
      <c r="AD346" t="str">
        <f>IF(buildings!AD346="","NA",buildings!AD346)</f>
        <v>NA</v>
      </c>
      <c r="AE346" t="str">
        <f>IF(buildings!AE346="","NA",buildings!AE346)</f>
        <v>NA</v>
      </c>
      <c r="AF346" t="str">
        <f>IF(buildings!AF346="","NA",buildings!AF346)</f>
        <v>NA</v>
      </c>
      <c r="AG346" t="str">
        <f>IF(buildings!AG346="","NA",buildings!AG346)</f>
        <v>NA</v>
      </c>
      <c r="AH346" t="str">
        <f>IF(buildings!AH346="","NA",buildings!AH346)</f>
        <v>NA</v>
      </c>
      <c r="AI346" t="str">
        <f>IF(buildings!AI346="","NA",buildings!AI346)</f>
        <v>NA</v>
      </c>
      <c r="AJ346" t="str">
        <f>IF(buildings!AJ346="","NA",buildings!AJ346)</f>
        <v>NA</v>
      </c>
      <c r="AK346">
        <f>IF(buildings!AK346="","NA",buildings!AK346)</f>
        <v>8.2590588510000007</v>
      </c>
      <c r="AL346" t="str">
        <f>IF(buildings!AL346="","NA",buildings!AL346)</f>
        <v>office building composed of reinforced concrete</v>
      </c>
      <c r="AM346">
        <f>IF(buildings!AM346="","NA",buildings!AM346)</f>
        <v>15</v>
      </c>
      <c r="AN346" t="str">
        <f>IF(buildings!AN346="","NA",buildings!AN346)</f>
        <v>non-residential</v>
      </c>
      <c r="AO346" t="str">
        <f>IF(buildings!AO346="","NA",buildings!AO346)</f>
        <v>office</v>
      </c>
      <c r="AP346" t="str">
        <f>IF(buildings!AP346="","NA",buildings!AP346)</f>
        <v>case study</v>
      </c>
      <c r="AQ346" t="str">
        <f>IF(buildings!AQ346="","NA",buildings!AQ346)</f>
        <v>urban</v>
      </c>
      <c r="AR346" t="str">
        <f>IF(buildings!AR346="","NA",buildings!AR346)</f>
        <v xml:space="preserve">gross </v>
      </c>
      <c r="AS346" t="str">
        <f>IF(buildings!AS346="","NA",buildings!AS346)</f>
        <v>Peng, Changhai</v>
      </c>
      <c r="AT346">
        <f>IF(buildings!AT346="","NA",buildings!AT346)</f>
        <v>2016</v>
      </c>
      <c r="AU346" t="str">
        <f>IF(buildings!AU346="","NA",buildings!AU346)</f>
        <v>Calculation of a building's life cycle carbon emissions based on Ecotect and building information modeling</v>
      </c>
      <c r="AV346" t="str">
        <f>IF(buildings!AV346="","NA",buildings!AV346)</f>
        <v>Journal of Cleaner Production</v>
      </c>
      <c r="AW346" t="str">
        <f>IF(buildings!AW346="","NA",buildings!AW346)</f>
        <v>Copyright Elsevier</v>
      </c>
      <c r="AX346" t="str">
        <f>IF(buildings!AX346="","NA",buildings!AX346)</f>
        <v>10.1016/j.jclepro.2015.08.078</v>
      </c>
      <c r="AY346" t="str">
        <f>IF(buildings!AY346="","NA",buildings!AY346)</f>
        <v>https://doi.org/10.1016/j.jclepro.2015.08.078</v>
      </c>
      <c r="AZ346" t="str">
        <f>IF(buildings!AZ346="","NULL",buildings!AZ346)</f>
        <v>for use_type or construction_type: 'It is an office building composed of reinforced concrete... There are 15 floors above the ground floor in the main building…'</v>
      </c>
      <c r="BA346" t="str">
        <f>IF(buildings!BA346="","NULL",buildings!BA346)</f>
        <v>divided material mass by floor area</v>
      </c>
      <c r="BB346" t="str">
        <f>IF(buildings!BB346="","NULL",buildings!BB346)</f>
        <v>"Other unspecified material" is lime.</v>
      </c>
      <c r="BC346" t="str">
        <f>IF(buildings!BC346="","NULL",buildings!BC346)</f>
        <v>NULL</v>
      </c>
      <c r="BD346" t="str">
        <f>IF(buildings!BD346="","NULL",buildings!BD346)</f>
        <v>NULL</v>
      </c>
      <c r="BE346" t="str">
        <f>IF(buildings!BE346="","NULL",buildings!BE346)</f>
        <v>Nistad (Heeren)</v>
      </c>
      <c r="BF346" t="str">
        <f>IF(buildings!BF346="","NULL",buildings!BF346)</f>
        <v>Chiina</v>
      </c>
      <c r="BG346" t="str">
        <f>IF(buildings!BG346="","NULL",buildings!BG346)</f>
        <v>NULL</v>
      </c>
      <c r="BH346" t="str">
        <f>IF(buildings!BH346="","NULL",buildings!BH346)</f>
        <v>NULL</v>
      </c>
      <c r="BI346" t="str">
        <f>IF(buildings!BI346="","NULL",buildings!BI346)</f>
        <v>NULL</v>
      </c>
      <c r="BJ346" t="str">
        <f>IF(buildings!BJ346="","NULL",buildings!BJ346)</f>
        <v>NULL</v>
      </c>
      <c r="BK346" t="str">
        <f>IF(buildings!BK346="","NULL",buildings!BK346)</f>
        <v>NULL</v>
      </c>
      <c r="BL346" t="str">
        <f>IF(buildings!BL346="","NULL",buildings!BL346)</f>
        <v>NULL</v>
      </c>
      <c r="BM346" t="str">
        <f>IF(buildings!BM346="","NULL",buildings!BM346)</f>
        <v>NULL</v>
      </c>
      <c r="BN346" t="str">
        <f>IF(buildings!BN346="","NULL",buildings!BN346)</f>
        <v>NULL</v>
      </c>
      <c r="BO346" t="str">
        <f>IF(buildings!BO346="","NULL",buildings!BO346)</f>
        <v>NULL</v>
      </c>
      <c r="BP346" t="str">
        <f>IF(buildings!BP346="","NULL",buildings!BP346)</f>
        <v>NULL</v>
      </c>
      <c r="BQ346" t="str">
        <f>IF(buildings!BQ346="","NULL",buildings!BQ346)</f>
        <v>NULL</v>
      </c>
      <c r="BR346" t="str">
        <f>IF(buildings!BR346="","NULL",buildings!BR346)</f>
        <v>NULL</v>
      </c>
      <c r="BS346" t="str">
        <f>IF(buildings!BS346="","NULL",buildings!BS346)</f>
        <v>NULL</v>
      </c>
      <c r="BT346" t="str">
        <f>IF(buildings!BT346="","NULL",buildings!BT346)</f>
        <v>NULL</v>
      </c>
      <c r="BU346" t="str">
        <f>IF(buildings!BU346="","NULL",buildings!BU346)</f>
        <v>NULL</v>
      </c>
      <c r="BV346" t="str">
        <f>IF(buildings!BV346="","NULL",buildings!BV346)</f>
        <v>NULL</v>
      </c>
      <c r="BW346" t="str">
        <f>IF(buildings!BW346="","NULL",buildings!BW346)</f>
        <v>R32CHN</v>
      </c>
      <c r="BX346" t="str">
        <f>IF(buildings!BX346="","NULL",buildings!BX346)</f>
        <v>R5.2ASIA</v>
      </c>
      <c r="BY346" t="str">
        <f>IF(buildings!BY346="","NULL",buildings!BY346)</f>
        <v>NR_office_high</v>
      </c>
      <c r="BZ346" t="str">
        <f>IF(buildings!BZ346="","NULL",buildings!BZ346)</f>
        <v>RC_concretefloor</v>
      </c>
      <c r="CA346" t="str">
        <f>IF(buildings!CA346="","NULL",buildings!CA346)</f>
        <v>Standard</v>
      </c>
      <c r="CB346" t="str">
        <f>IF(buildings!CB346="","NULL",buildings!CB346)</f>
        <v>real-world single case study</v>
      </c>
      <c r="CC346" t="str">
        <f>IF(buildings!CC346="","NULL",buildings!CC346)</f>
        <v>NR</v>
      </c>
      <c r="CD346" t="str">
        <f>IF(buildings!CD346="","NULL",buildings!CD346)</f>
        <v>C</v>
      </c>
      <c r="CE346" t="str">
        <f>IF(buildings!CE346="","NULL",buildings!CE346)</f>
        <v>ASIA_CHN</v>
      </c>
    </row>
    <row r="347" spans="1:83">
      <c r="A347">
        <f>IF(buildings!A347="","NA",buildings!A347)</f>
        <v>345</v>
      </c>
      <c r="B347" t="str">
        <f>IF(buildings!B347="","NA",buildings!B347)</f>
        <v>China</v>
      </c>
      <c r="C347" t="str">
        <f>IF(buildings!C347="","NA",buildings!C347)</f>
        <v>Chongqing</v>
      </c>
      <c r="D347" t="str">
        <f>IF(buildings!D347="","NA",buildings!D347)</f>
        <v>NA</v>
      </c>
      <c r="E347" t="str">
        <f>IF(buildings!E347="","NA",buildings!E347)</f>
        <v>NA</v>
      </c>
      <c r="F347">
        <f>IF(buildings!F347="","NA",buildings!F347)</f>
        <v>76.085989620000007</v>
      </c>
      <c r="G347" t="str">
        <f>IF(buildings!G347="","NA",buildings!G347)</f>
        <v>NA</v>
      </c>
      <c r="H347" t="str">
        <f>IF(buildings!H347="","NA",buildings!H347)</f>
        <v>NA</v>
      </c>
      <c r="I347" t="str">
        <f>IF(buildings!I347="","NA",buildings!I347)</f>
        <v>NA</v>
      </c>
      <c r="J347" t="str">
        <f>IF(buildings!J347="","NA",buildings!J347)</f>
        <v>NA</v>
      </c>
      <c r="K347" t="str">
        <f>IF(buildings!K347="","NA",buildings!K347)</f>
        <v>NA</v>
      </c>
      <c r="L347" t="str">
        <f>IF(buildings!L347="","NA",buildings!L347)</f>
        <v>NA</v>
      </c>
      <c r="M347">
        <f>IF(buildings!M347="","NA",buildings!M347)</f>
        <v>1255.8042989999999</v>
      </c>
      <c r="N347">
        <f>IF(buildings!N347="","NA",buildings!N347)</f>
        <v>54.707190509999997</v>
      </c>
      <c r="O347">
        <f>IF(buildings!O347="","NA",buildings!O347)</f>
        <v>362.7279466</v>
      </c>
      <c r="P347">
        <f>IF(buildings!P347="","NA",buildings!P347)</f>
        <v>179.86656780000001</v>
      </c>
      <c r="Q347" t="str">
        <f>IF(buildings!Q347="","NA",buildings!Q347)</f>
        <v>NA</v>
      </c>
      <c r="R347" t="str">
        <f>IF(buildings!R347="","NA",buildings!R347)</f>
        <v>NA</v>
      </c>
      <c r="S347" t="str">
        <f>IF(buildings!S347="","NA",buildings!S347)</f>
        <v>NA</v>
      </c>
      <c r="T347" t="str">
        <f>IF(buildings!T347="","NA",buildings!T347)</f>
        <v>NA</v>
      </c>
      <c r="U347" t="str">
        <f>IF(buildings!U347="","NA",buildings!U347)</f>
        <v>NA</v>
      </c>
      <c r="V347" t="str">
        <f>IF(buildings!V347="","NA",buildings!V347)</f>
        <v>NA</v>
      </c>
      <c r="W347" t="str">
        <f>IF(buildings!W347="","NA",buildings!W347)</f>
        <v>NA</v>
      </c>
      <c r="X347" t="str">
        <f>IF(buildings!X347="","NA",buildings!X347)</f>
        <v>NA</v>
      </c>
      <c r="Y347" t="str">
        <f>IF(buildings!Y347="","NA",buildings!Y347)</f>
        <v>NA</v>
      </c>
      <c r="Z347" t="str">
        <f>IF(buildings!Z347="","NA",buildings!Z347)</f>
        <v>NA</v>
      </c>
      <c r="AA347" t="str">
        <f>IF(buildings!AA347="","NA",buildings!AA347)</f>
        <v>NA</v>
      </c>
      <c r="AB347">
        <f>IF(buildings!AB347="","NA",buildings!AB347)</f>
        <v>2.253521127</v>
      </c>
      <c r="AC347" t="str">
        <f>IF(buildings!AC347="","NA",buildings!AC347)</f>
        <v>NA</v>
      </c>
      <c r="AD347" t="str">
        <f>IF(buildings!AD347="","NA",buildings!AD347)</f>
        <v>NA</v>
      </c>
      <c r="AE347" t="str">
        <f>IF(buildings!AE347="","NA",buildings!AE347)</f>
        <v>NA</v>
      </c>
      <c r="AF347" t="str">
        <f>IF(buildings!AF347="","NA",buildings!AF347)</f>
        <v>NA</v>
      </c>
      <c r="AG347" t="str">
        <f>IF(buildings!AG347="","NA",buildings!AG347)</f>
        <v>NA</v>
      </c>
      <c r="AH347" t="str">
        <f>IF(buildings!AH347="","NA",buildings!AH347)</f>
        <v>NA</v>
      </c>
      <c r="AI347" t="str">
        <f>IF(buildings!AI347="","NA",buildings!AI347)</f>
        <v>NA</v>
      </c>
      <c r="AJ347" t="str">
        <f>IF(buildings!AJ347="","NA",buildings!AJ347)</f>
        <v>NA</v>
      </c>
      <c r="AK347" t="str">
        <f>IF(buildings!AK347="","NA",buildings!AK347)</f>
        <v>NA</v>
      </c>
      <c r="AL347" t="str">
        <f>IF(buildings!AL347="","NA",buildings!AL347)</f>
        <v>residential project, prefabrication construction</v>
      </c>
      <c r="AM347">
        <f>IF(buildings!AM347="","NA",buildings!AM347)</f>
        <v>33</v>
      </c>
      <c r="AN347" t="str">
        <f>IF(buildings!AN347="","NA",buildings!AN347)</f>
        <v xml:space="preserve">residential </v>
      </c>
      <c r="AO347" t="str">
        <f>IF(buildings!AO347="","NA",buildings!AO347)</f>
        <v>MFH</v>
      </c>
      <c r="AP347" t="str">
        <f>IF(buildings!AP347="","NA",buildings!AP347)</f>
        <v>case study</v>
      </c>
      <c r="AQ347" t="str">
        <f>IF(buildings!AQ347="","NA",buildings!AQ347)</f>
        <v>urban</v>
      </c>
      <c r="AR347" t="str">
        <f>IF(buildings!AR347="","NA",buildings!AR347)</f>
        <v xml:space="preserve">gross </v>
      </c>
      <c r="AS347" t="str">
        <f>IF(buildings!AS347="","NA",buildings!AS347)</f>
        <v>Ji, Yingbo; Li, Kaijian; Liu, Guiwen; Shresta, Asheem; Jing, Jinxi</v>
      </c>
      <c r="AT347">
        <f>IF(buildings!AT347="","NA",buildings!AT347)</f>
        <v>2018</v>
      </c>
      <c r="AU347" t="str">
        <f>IF(buildings!AU347="","NA",buildings!AU347)</f>
        <v>Comparing greenhouse gas emissions of precast in-situ and conventional construction methods</v>
      </c>
      <c r="AV347" t="str">
        <f>IF(buildings!AV347="","NA",buildings!AV347)</f>
        <v xml:space="preserve">Journal of Cleaner Production </v>
      </c>
      <c r="AW347" t="str">
        <f>IF(buildings!AW347="","NA",buildings!AW347)</f>
        <v>Copyright Elsevier</v>
      </c>
      <c r="AX347" t="str">
        <f>IF(buildings!AX347="","NA",buildings!AX347)</f>
        <v>10.1016/j.jclepro.2016.07.143</v>
      </c>
      <c r="AY347" t="str">
        <f>IF(buildings!AY347="","NA",buildings!AY347)</f>
        <v>https://doi.org/10.1016/j.jclepro.2016.07.143</v>
      </c>
      <c r="AZ347" t="str">
        <f>IF(buildings!AZ347="","NULL",buildings!AZ347)</f>
        <v>NULL</v>
      </c>
      <c r="BA347" t="str">
        <f>IF(buildings!BA347="","NULL",buildings!BA347)</f>
        <v>divided material mass by floor area</v>
      </c>
      <c r="BB347" t="str">
        <f>IF(buildings!BB347="","NULL",buildings!BB347)</f>
        <v>NULL</v>
      </c>
      <c r="BC347" t="str">
        <f>IF(buildings!BC347="","NULL",buildings!BC347)</f>
        <v>NULL</v>
      </c>
      <c r="BD347" t="str">
        <f>IF(buildings!BD347="","NULL",buildings!BD347)</f>
        <v>NULL</v>
      </c>
      <c r="BE347" t="str">
        <f>IF(buildings!BE347="","NULL",buildings!BE347)</f>
        <v>Nistad (Heeren)</v>
      </c>
      <c r="BF347" t="str">
        <f>IF(buildings!BF347="","NULL",buildings!BF347)</f>
        <v>Chiina</v>
      </c>
      <c r="BG347" t="str">
        <f>IF(buildings!BG347="","NULL",buildings!BG347)</f>
        <v>NULL</v>
      </c>
      <c r="BH347" t="str">
        <f>IF(buildings!BH347="","NULL",buildings!BH347)</f>
        <v>NULL</v>
      </c>
      <c r="BI347" t="str">
        <f>IF(buildings!BI347="","NULL",buildings!BI347)</f>
        <v>NULL</v>
      </c>
      <c r="BJ347" t="str">
        <f>IF(buildings!BJ347="","NULL",buildings!BJ347)</f>
        <v>NULL</v>
      </c>
      <c r="BK347" t="str">
        <f>IF(buildings!BK347="","NULL",buildings!BK347)</f>
        <v>NULL</v>
      </c>
      <c r="BL347" t="str">
        <f>IF(buildings!BL347="","NULL",buildings!BL347)</f>
        <v>NULL</v>
      </c>
      <c r="BM347" t="str">
        <f>IF(buildings!BM347="","NULL",buildings!BM347)</f>
        <v>NULL</v>
      </c>
      <c r="BN347" t="str">
        <f>IF(buildings!BN347="","NULL",buildings!BN347)</f>
        <v>NULL</v>
      </c>
      <c r="BO347" t="str">
        <f>IF(buildings!BO347="","NULL",buildings!BO347)</f>
        <v>NULL</v>
      </c>
      <c r="BP347" t="str">
        <f>IF(buildings!BP347="","NULL",buildings!BP347)</f>
        <v>NULL</v>
      </c>
      <c r="BQ347" t="str">
        <f>IF(buildings!BQ347="","NULL",buildings!BQ347)</f>
        <v>NULL</v>
      </c>
      <c r="BR347" t="str">
        <f>IF(buildings!BR347="","NULL",buildings!BR347)</f>
        <v>NULL</v>
      </c>
      <c r="BS347" t="str">
        <f>IF(buildings!BS347="","NULL",buildings!BS347)</f>
        <v>NULL</v>
      </c>
      <c r="BT347" t="str">
        <f>IF(buildings!BT347="","NULL",buildings!BT347)</f>
        <v>NULL</v>
      </c>
      <c r="BU347" t="str">
        <f>IF(buildings!BU347="","NULL",buildings!BU347)</f>
        <v>NULL</v>
      </c>
      <c r="BV347" t="str">
        <f>IF(buildings!BV347="","NULL",buildings!BV347)</f>
        <v>NULL</v>
      </c>
      <c r="BW347" t="str">
        <f>IF(buildings!BW347="","NULL",buildings!BW347)</f>
        <v>R32CHN</v>
      </c>
      <c r="BX347" t="str">
        <f>IF(buildings!BX347="","NULL",buildings!BX347)</f>
        <v>R5.2ASIA</v>
      </c>
      <c r="BY347" t="str">
        <f>IF(buildings!BY347="","NULL",buildings!BY347)</f>
        <v>R_MFH_tower</v>
      </c>
      <c r="BZ347" t="str">
        <f>IF(buildings!BZ347="","NULL",buildings!BZ347)</f>
        <v>RC_prefab</v>
      </c>
      <c r="CA347" t="str">
        <f>IF(buildings!CA347="","NULL",buildings!CA347)</f>
        <v>Standard</v>
      </c>
      <c r="CB347" t="str">
        <f>IF(buildings!CB347="","NULL",buildings!CB347)</f>
        <v>real-world single case study</v>
      </c>
      <c r="CC347" t="str">
        <f>IF(buildings!CC347="","NULL",buildings!CC347)</f>
        <v>RM</v>
      </c>
      <c r="CD347" t="str">
        <f>IF(buildings!CD347="","NULL",buildings!CD347)</f>
        <v>C</v>
      </c>
      <c r="CE347" t="str">
        <f>IF(buildings!CE347="","NULL",buildings!CE347)</f>
        <v>ASIA_CHN</v>
      </c>
    </row>
    <row r="348" spans="1:83">
      <c r="A348">
        <f>IF(buildings!A348="","NA",buildings!A348)</f>
        <v>346</v>
      </c>
      <c r="B348" t="str">
        <f>IF(buildings!B348="","NA",buildings!B348)</f>
        <v>China</v>
      </c>
      <c r="C348" t="str">
        <f>IF(buildings!C348="","NA",buildings!C348)</f>
        <v>Chongqing</v>
      </c>
      <c r="D348" t="str">
        <f>IF(buildings!D348="","NA",buildings!D348)</f>
        <v>NA</v>
      </c>
      <c r="E348" t="str">
        <f>IF(buildings!E348="","NA",buildings!E348)</f>
        <v>NA</v>
      </c>
      <c r="F348">
        <f>IF(buildings!F348="","NA",buildings!F348)</f>
        <v>72.082481560000005</v>
      </c>
      <c r="G348" t="str">
        <f>IF(buildings!G348="","NA",buildings!G348)</f>
        <v>NA</v>
      </c>
      <c r="H348" t="str">
        <f>IF(buildings!H348="","NA",buildings!H348)</f>
        <v>NA</v>
      </c>
      <c r="I348" t="str">
        <f>IF(buildings!I348="","NA",buildings!I348)</f>
        <v>NA</v>
      </c>
      <c r="J348" t="str">
        <f>IF(buildings!J348="","NA",buildings!J348)</f>
        <v>NA</v>
      </c>
      <c r="K348" t="str">
        <f>IF(buildings!K348="","NA",buildings!K348)</f>
        <v>NA</v>
      </c>
      <c r="L348" t="str">
        <f>IF(buildings!L348="","NA",buildings!L348)</f>
        <v>NA</v>
      </c>
      <c r="M348">
        <f>IF(buildings!M348="","NA",buildings!M348)</f>
        <v>1287.381862</v>
      </c>
      <c r="N348">
        <f>IF(buildings!N348="","NA",buildings!N348)</f>
        <v>59.757651170000003</v>
      </c>
      <c r="O348">
        <f>IF(buildings!O348="","NA",buildings!O348)</f>
        <v>385.83237050000002</v>
      </c>
      <c r="P348">
        <f>IF(buildings!P348="","NA",buildings!P348)</f>
        <v>191.18300600000001</v>
      </c>
      <c r="Q348" t="str">
        <f>IF(buildings!Q348="","NA",buildings!Q348)</f>
        <v>NA</v>
      </c>
      <c r="R348" t="str">
        <f>IF(buildings!R348="","NA",buildings!R348)</f>
        <v>NA</v>
      </c>
      <c r="S348" t="str">
        <f>IF(buildings!S348="","NA",buildings!S348)</f>
        <v>NA</v>
      </c>
      <c r="T348" t="str">
        <f>IF(buildings!T348="","NA",buildings!T348)</f>
        <v>NA</v>
      </c>
      <c r="U348" t="str">
        <f>IF(buildings!U348="","NA",buildings!U348)</f>
        <v>NA</v>
      </c>
      <c r="V348" t="str">
        <f>IF(buildings!V348="","NA",buildings!V348)</f>
        <v>NA</v>
      </c>
      <c r="W348" t="str">
        <f>IF(buildings!W348="","NA",buildings!W348)</f>
        <v>NA</v>
      </c>
      <c r="X348" t="str">
        <f>IF(buildings!X348="","NA",buildings!X348)</f>
        <v>NA</v>
      </c>
      <c r="Y348" t="str">
        <f>IF(buildings!Y348="","NA",buildings!Y348)</f>
        <v>NA</v>
      </c>
      <c r="Z348" t="str">
        <f>IF(buildings!Z348="","NA",buildings!Z348)</f>
        <v>NA</v>
      </c>
      <c r="AA348" t="str">
        <f>IF(buildings!AA348="","NA",buildings!AA348)</f>
        <v>NA</v>
      </c>
      <c r="AB348">
        <f>IF(buildings!AB348="","NA",buildings!AB348)</f>
        <v>2.251651705</v>
      </c>
      <c r="AC348" t="str">
        <f>IF(buildings!AC348="","NA",buildings!AC348)</f>
        <v>NA</v>
      </c>
      <c r="AD348" t="str">
        <f>IF(buildings!AD348="","NA",buildings!AD348)</f>
        <v>NA</v>
      </c>
      <c r="AE348" t="str">
        <f>IF(buildings!AE348="","NA",buildings!AE348)</f>
        <v>NA</v>
      </c>
      <c r="AF348" t="str">
        <f>IF(buildings!AF348="","NA",buildings!AF348)</f>
        <v>NA</v>
      </c>
      <c r="AG348" t="str">
        <f>IF(buildings!AG348="","NA",buildings!AG348)</f>
        <v>NA</v>
      </c>
      <c r="AH348" t="str">
        <f>IF(buildings!AH348="","NA",buildings!AH348)</f>
        <v>NA</v>
      </c>
      <c r="AI348" t="str">
        <f>IF(buildings!AI348="","NA",buildings!AI348)</f>
        <v>NA</v>
      </c>
      <c r="AJ348" t="str">
        <f>IF(buildings!AJ348="","NA",buildings!AJ348)</f>
        <v>NA</v>
      </c>
      <c r="AK348" t="str">
        <f>IF(buildings!AK348="","NA",buildings!AK348)</f>
        <v>NA</v>
      </c>
      <c r="AL348" t="str">
        <f>IF(buildings!AL348="","NA",buildings!AL348)</f>
        <v>residential project, conventioNAl construction</v>
      </c>
      <c r="AM348">
        <f>IF(buildings!AM348="","NA",buildings!AM348)</f>
        <v>33</v>
      </c>
      <c r="AN348" t="str">
        <f>IF(buildings!AN348="","NA",buildings!AN348)</f>
        <v xml:space="preserve">residential </v>
      </c>
      <c r="AO348" t="str">
        <f>IF(buildings!AO348="","NA",buildings!AO348)</f>
        <v>MFH</v>
      </c>
      <c r="AP348" t="str">
        <f>IF(buildings!AP348="","NA",buildings!AP348)</f>
        <v>case study</v>
      </c>
      <c r="AQ348" t="str">
        <f>IF(buildings!AQ348="","NA",buildings!AQ348)</f>
        <v>urban</v>
      </c>
      <c r="AR348" t="str">
        <f>IF(buildings!AR348="","NA",buildings!AR348)</f>
        <v xml:space="preserve">gross </v>
      </c>
      <c r="AS348" t="str">
        <f>IF(buildings!AS348="","NA",buildings!AS348)</f>
        <v>Ji, Yingbo; Li, Kaijian; Liu, Guiwen; Shresta, Asheem; Jing, Jinxi</v>
      </c>
      <c r="AT348">
        <f>IF(buildings!AT348="","NA",buildings!AT348)</f>
        <v>2018</v>
      </c>
      <c r="AU348" t="str">
        <f>IF(buildings!AU348="","NA",buildings!AU348)</f>
        <v>Comparing greenhouse gas emissions of precast in-situ and conventional construction methods</v>
      </c>
      <c r="AV348" t="str">
        <f>IF(buildings!AV348="","NA",buildings!AV348)</f>
        <v xml:space="preserve">Journal of Cleaner Production </v>
      </c>
      <c r="AW348" t="str">
        <f>IF(buildings!AW348="","NA",buildings!AW348)</f>
        <v>Copyright Elsevier</v>
      </c>
      <c r="AX348" t="str">
        <f>IF(buildings!AX348="","NA",buildings!AX348)</f>
        <v>10.1016/j.jclepro.2016.07.143</v>
      </c>
      <c r="AY348" t="str">
        <f>IF(buildings!AY348="","NA",buildings!AY348)</f>
        <v>https://doi.org/10.1016/j.jclepro.2016.07.143</v>
      </c>
      <c r="AZ348" t="str">
        <f>IF(buildings!AZ348="","NULL",buildings!AZ348)</f>
        <v>NULL</v>
      </c>
      <c r="BA348" t="str">
        <f>IF(buildings!BA348="","NULL",buildings!BA348)</f>
        <v>divided material mass by floor area</v>
      </c>
      <c r="BB348" t="str">
        <f>IF(buildings!BB348="","NULL",buildings!BB348)</f>
        <v>NULL</v>
      </c>
      <c r="BC348" t="str">
        <f>IF(buildings!BC348="","NULL",buildings!BC348)</f>
        <v>NULL</v>
      </c>
      <c r="BD348" t="str">
        <f>IF(buildings!BD348="","NULL",buildings!BD348)</f>
        <v>NULL</v>
      </c>
      <c r="BE348" t="str">
        <f>IF(buildings!BE348="","NULL",buildings!BE348)</f>
        <v>Nistad (Heeren)</v>
      </c>
      <c r="BF348" t="str">
        <f>IF(buildings!BF348="","NULL",buildings!BF348)</f>
        <v>Chiina</v>
      </c>
      <c r="BG348" t="str">
        <f>IF(buildings!BG348="","NULL",buildings!BG348)</f>
        <v>NULL</v>
      </c>
      <c r="BH348" t="str">
        <f>IF(buildings!BH348="","NULL",buildings!BH348)</f>
        <v>NULL</v>
      </c>
      <c r="BI348" t="str">
        <f>IF(buildings!BI348="","NULL",buildings!BI348)</f>
        <v>NULL</v>
      </c>
      <c r="BJ348" t="str">
        <f>IF(buildings!BJ348="","NULL",buildings!BJ348)</f>
        <v>NULL</v>
      </c>
      <c r="BK348" t="str">
        <f>IF(buildings!BK348="","NULL",buildings!BK348)</f>
        <v>NULL</v>
      </c>
      <c r="BL348" t="str">
        <f>IF(buildings!BL348="","NULL",buildings!BL348)</f>
        <v>NULL</v>
      </c>
      <c r="BM348" t="str">
        <f>IF(buildings!BM348="","NULL",buildings!BM348)</f>
        <v>NULL</v>
      </c>
      <c r="BN348" t="str">
        <f>IF(buildings!BN348="","NULL",buildings!BN348)</f>
        <v>NULL</v>
      </c>
      <c r="BO348" t="str">
        <f>IF(buildings!BO348="","NULL",buildings!BO348)</f>
        <v>NULL</v>
      </c>
      <c r="BP348" t="str">
        <f>IF(buildings!BP348="","NULL",buildings!BP348)</f>
        <v>NULL</v>
      </c>
      <c r="BQ348" t="str">
        <f>IF(buildings!BQ348="","NULL",buildings!BQ348)</f>
        <v>NULL</v>
      </c>
      <c r="BR348" t="str">
        <f>IF(buildings!BR348="","NULL",buildings!BR348)</f>
        <v>NULL</v>
      </c>
      <c r="BS348" t="str">
        <f>IF(buildings!BS348="","NULL",buildings!BS348)</f>
        <v>NULL</v>
      </c>
      <c r="BT348" t="str">
        <f>IF(buildings!BT348="","NULL",buildings!BT348)</f>
        <v>NULL</v>
      </c>
      <c r="BU348" t="str">
        <f>IF(buildings!BU348="","NULL",buildings!BU348)</f>
        <v>NULL</v>
      </c>
      <c r="BV348" t="str">
        <f>IF(buildings!BV348="","NULL",buildings!BV348)</f>
        <v>NULL</v>
      </c>
      <c r="BW348" t="str">
        <f>IF(buildings!BW348="","NULL",buildings!BW348)</f>
        <v>R32CHN</v>
      </c>
      <c r="BX348" t="str">
        <f>IF(buildings!BX348="","NULL",buildings!BX348)</f>
        <v>R5.2ASIA</v>
      </c>
      <c r="BY348" t="str">
        <f>IF(buildings!BY348="","NULL",buildings!BY348)</f>
        <v>R_MFH_tower</v>
      </c>
      <c r="BZ348" t="str">
        <f>IF(buildings!BZ348="","NULL",buildings!BZ348)</f>
        <v>RC_concretefloor</v>
      </c>
      <c r="CA348" t="str">
        <f>IF(buildings!CA348="","NULL",buildings!CA348)</f>
        <v>Standard</v>
      </c>
      <c r="CB348" t="str">
        <f>IF(buildings!CB348="","NULL",buildings!CB348)</f>
        <v>real-world single case study</v>
      </c>
      <c r="CC348" t="str">
        <f>IF(buildings!CC348="","NULL",buildings!CC348)</f>
        <v>RM</v>
      </c>
      <c r="CD348" t="str">
        <f>IF(buildings!CD348="","NULL",buildings!CD348)</f>
        <v>C</v>
      </c>
      <c r="CE348" t="str">
        <f>IF(buildings!CE348="","NULL",buildings!CE348)</f>
        <v>ASIA_CHN</v>
      </c>
    </row>
    <row r="349" spans="1:83">
      <c r="A349">
        <f>IF(buildings!A349="","NA",buildings!A349)</f>
        <v>347</v>
      </c>
      <c r="B349" t="str">
        <f>IF(buildings!B349="","NA",buildings!B349)</f>
        <v>China</v>
      </c>
      <c r="C349" t="str">
        <f>IF(buildings!C349="","NA",buildings!C349)</f>
        <v>Schenzen</v>
      </c>
      <c r="D349" t="str">
        <f>IF(buildings!D349="","NA",buildings!D349)</f>
        <v>NA</v>
      </c>
      <c r="E349" t="str">
        <f>IF(buildings!E349="","NA",buildings!E349)</f>
        <v>NA</v>
      </c>
      <c r="F349">
        <f>IF(buildings!F349="","NA",buildings!F349)</f>
        <v>52.685185189999999</v>
      </c>
      <c r="G349" t="str">
        <f>IF(buildings!G349="","NA",buildings!G349)</f>
        <v>NA</v>
      </c>
      <c r="H349" t="str">
        <f>IF(buildings!H349="","NA",buildings!H349)</f>
        <v>NA</v>
      </c>
      <c r="I349" t="str">
        <f>IF(buildings!I349="","NA",buildings!I349)</f>
        <v>NA</v>
      </c>
      <c r="J349" t="str">
        <f>IF(buildings!J349="","NA",buildings!J349)</f>
        <v>NA</v>
      </c>
      <c r="K349" t="str">
        <f>IF(buildings!K349="","NA",buildings!K349)</f>
        <v>NA</v>
      </c>
      <c r="L349" t="str">
        <f>IF(buildings!L349="","NA",buildings!L349)</f>
        <v>NA</v>
      </c>
      <c r="M349">
        <f>IF(buildings!M349="","NA",buildings!M349)</f>
        <v>1236.6203700000001</v>
      </c>
      <c r="N349">
        <f>IF(buildings!N349="","NA",buildings!N349)</f>
        <v>60.495370370000003</v>
      </c>
      <c r="O349">
        <f>IF(buildings!O349="","NA",buildings!O349)</f>
        <v>357.27777780000002</v>
      </c>
      <c r="P349" t="str">
        <f>IF(buildings!P349="","NA",buildings!P349)</f>
        <v>NA</v>
      </c>
      <c r="Q349" t="str">
        <f>IF(buildings!Q349="","NA",buildings!Q349)</f>
        <v>NA</v>
      </c>
      <c r="R349" t="str">
        <f>IF(buildings!R349="","NA",buildings!R349)</f>
        <v>NA</v>
      </c>
      <c r="S349" t="str">
        <f>IF(buildings!S349="","NA",buildings!S349)</f>
        <v>NA</v>
      </c>
      <c r="T349" t="str">
        <f>IF(buildings!T349="","NA",buildings!T349)</f>
        <v>NA</v>
      </c>
      <c r="U349" t="str">
        <f>IF(buildings!U349="","NA",buildings!U349)</f>
        <v>NA</v>
      </c>
      <c r="V349" t="str">
        <f>IF(buildings!V349="","NA",buildings!V349)</f>
        <v>NA</v>
      </c>
      <c r="W349" t="str">
        <f>IF(buildings!W349="","NA",buildings!W349)</f>
        <v>NA</v>
      </c>
      <c r="X349" t="str">
        <f>IF(buildings!X349="","NA",buildings!X349)</f>
        <v>NA</v>
      </c>
      <c r="Y349" t="str">
        <f>IF(buildings!Y349="","NA",buildings!Y349)</f>
        <v>NA</v>
      </c>
      <c r="Z349" t="str">
        <f>IF(buildings!Z349="","NA",buildings!Z349)</f>
        <v>NA</v>
      </c>
      <c r="AA349" t="str">
        <f>IF(buildings!AA349="","NA",buildings!AA349)</f>
        <v>NA</v>
      </c>
      <c r="AB349">
        <f>IF(buildings!AB349="","NA",buildings!AB349)</f>
        <v>2.032407407</v>
      </c>
      <c r="AC349" t="str">
        <f>IF(buildings!AC349="","NA",buildings!AC349)</f>
        <v>NA</v>
      </c>
      <c r="AD349" t="str">
        <f>IF(buildings!AD349="","NA",buildings!AD349)</f>
        <v>NA</v>
      </c>
      <c r="AE349" t="str">
        <f>IF(buildings!AE349="","NA",buildings!AE349)</f>
        <v>NA</v>
      </c>
      <c r="AF349" t="str">
        <f>IF(buildings!AF349="","NA",buildings!AF349)</f>
        <v>NA</v>
      </c>
      <c r="AG349" t="str">
        <f>IF(buildings!AG349="","NA",buildings!AG349)</f>
        <v>NA</v>
      </c>
      <c r="AH349" t="str">
        <f>IF(buildings!AH349="","NA",buildings!AH349)</f>
        <v>NA</v>
      </c>
      <c r="AI349" t="str">
        <f>IF(buildings!AI349="","NA",buildings!AI349)</f>
        <v>NA</v>
      </c>
      <c r="AJ349" t="str">
        <f>IF(buildings!AJ349="","NA",buildings!AJ349)</f>
        <v>NA</v>
      </c>
      <c r="AK349" t="str">
        <f>IF(buildings!AK349="","NA",buildings!AK349)</f>
        <v>NA</v>
      </c>
      <c r="AL349" t="str">
        <f>IF(buildings!AL349="","NA",buildings!AL349)</f>
        <v>public rental housing project, semi-prefabrication</v>
      </c>
      <c r="AM349">
        <f>IF(buildings!AM349="","NA",buildings!AM349)</f>
        <v>25.45</v>
      </c>
      <c r="AN349" t="str">
        <f>IF(buildings!AN349="","NA",buildings!AN349)</f>
        <v xml:space="preserve">residential </v>
      </c>
      <c r="AO349" t="str">
        <f>IF(buildings!AO349="","NA",buildings!AO349)</f>
        <v>MFH</v>
      </c>
      <c r="AP349" t="str">
        <f>IF(buildings!AP349="","NA",buildings!AP349)</f>
        <v>case study</v>
      </c>
      <c r="AQ349" t="str">
        <f>IF(buildings!AQ349="","NA",buildings!AQ349)</f>
        <v>urban</v>
      </c>
      <c r="AR349" t="str">
        <f>IF(buildings!AR349="","NA",buildings!AR349)</f>
        <v>construction</v>
      </c>
      <c r="AS349" t="str">
        <f>IF(buildings!AS349="","NA",buildings!AS349)</f>
        <v>Mao, Chao; Shen, Qiping; Shen, Liyin; Liyaning, Tang</v>
      </c>
      <c r="AT349">
        <f>IF(buildings!AT349="","NA",buildings!AT349)</f>
        <v>2013</v>
      </c>
      <c r="AU349" t="str">
        <f>IF(buildings!AU349="","NA",buildings!AU349)</f>
        <v>Comparative study of greenhouse gas emissions between off-site prefabrication and conventional construction methods: Two case studies of residential projects</v>
      </c>
      <c r="AV349" t="str">
        <f>IF(buildings!AV349="","NA",buildings!AV349)</f>
        <v>NA</v>
      </c>
      <c r="AW349" t="str">
        <f>IF(buildings!AW349="","NA",buildings!AW349)</f>
        <v>Copyright Elsevier</v>
      </c>
      <c r="AX349" t="str">
        <f>IF(buildings!AX349="","NA",buildings!AX349)</f>
        <v>10.1016/j.enbuild.2013.07.033</v>
      </c>
      <c r="AY349" t="str">
        <f>IF(buildings!AY349="","NA",buildings!AY349)</f>
        <v>https://doi.org/10.1016/j.enbuild.2013.07.033</v>
      </c>
      <c r="AZ349" t="str">
        <f>IF(buildings!AZ349="","NULL",buildings!AZ349)</f>
        <v>NULL</v>
      </c>
      <c r="BA349" t="str">
        <f>IF(buildings!BA349="","NULL",buildings!BA349)</f>
        <v>divided material mass by floor area</v>
      </c>
      <c r="BB349" t="str">
        <f>IF(buildings!BB349="","NULL",buildings!BB349)</f>
        <v>NULL</v>
      </c>
      <c r="BC349" t="str">
        <f>IF(buildings!BC349="","NULL",buildings!BC349)</f>
        <v>NULL</v>
      </c>
      <c r="BD349" t="str">
        <f>IF(buildings!BD349="","NULL",buildings!BD349)</f>
        <v>NULL</v>
      </c>
      <c r="BE349" t="str">
        <f>IF(buildings!BE349="","NULL",buildings!BE349)</f>
        <v>Nistad (Heeren)</v>
      </c>
      <c r="BF349" t="str">
        <f>IF(buildings!BF349="","NULL",buildings!BF349)</f>
        <v>Chiina</v>
      </c>
      <c r="BG349" t="str">
        <f>IF(buildings!BG349="","NULL",buildings!BG349)</f>
        <v>NULL</v>
      </c>
      <c r="BH349" t="str">
        <f>IF(buildings!BH349="","NULL",buildings!BH349)</f>
        <v>NULL</v>
      </c>
      <c r="BI349" t="str">
        <f>IF(buildings!BI349="","NULL",buildings!BI349)</f>
        <v>NULL</v>
      </c>
      <c r="BJ349" t="str">
        <f>IF(buildings!BJ349="","NULL",buildings!BJ349)</f>
        <v>NULL</v>
      </c>
      <c r="BK349" t="str">
        <f>IF(buildings!BK349="","NULL",buildings!BK349)</f>
        <v>NULL</v>
      </c>
      <c r="BL349" t="str">
        <f>IF(buildings!BL349="","NULL",buildings!BL349)</f>
        <v>NULL</v>
      </c>
      <c r="BM349" t="str">
        <f>IF(buildings!BM349="","NULL",buildings!BM349)</f>
        <v>NULL</v>
      </c>
      <c r="BN349" t="str">
        <f>IF(buildings!BN349="","NULL",buildings!BN349)</f>
        <v>NULL</v>
      </c>
      <c r="BO349" t="str">
        <f>IF(buildings!BO349="","NULL",buildings!BO349)</f>
        <v>NULL</v>
      </c>
      <c r="BP349" t="str">
        <f>IF(buildings!BP349="","NULL",buildings!BP349)</f>
        <v>NULL</v>
      </c>
      <c r="BQ349" t="str">
        <f>IF(buildings!BQ349="","NULL",buildings!BQ349)</f>
        <v>NULL</v>
      </c>
      <c r="BR349" t="str">
        <f>IF(buildings!BR349="","NULL",buildings!BR349)</f>
        <v>NULL</v>
      </c>
      <c r="BS349" t="str">
        <f>IF(buildings!BS349="","NULL",buildings!BS349)</f>
        <v>NULL</v>
      </c>
      <c r="BT349" t="str">
        <f>IF(buildings!BT349="","NULL",buildings!BT349)</f>
        <v>NULL</v>
      </c>
      <c r="BU349" t="str">
        <f>IF(buildings!BU349="","NULL",buildings!BU349)</f>
        <v>NULL</v>
      </c>
      <c r="BV349" t="str">
        <f>IF(buildings!BV349="","NULL",buildings!BV349)</f>
        <v>NULL</v>
      </c>
      <c r="BW349" t="str">
        <f>IF(buildings!BW349="","NULL",buildings!BW349)</f>
        <v>R32CHN</v>
      </c>
      <c r="BX349" t="str">
        <f>IF(buildings!BX349="","NULL",buildings!BX349)</f>
        <v>R5.2ASIA</v>
      </c>
      <c r="BY349" t="str">
        <f>IF(buildings!BY349="","NULL",buildings!BY349)</f>
        <v>R_MFH_tower</v>
      </c>
      <c r="BZ349" t="str">
        <f>IF(buildings!BZ349="","NULL",buildings!BZ349)</f>
        <v>RC_prefab</v>
      </c>
      <c r="CA349" t="str">
        <f>IF(buildings!CA349="","NULL",buildings!CA349)</f>
        <v>Standard</v>
      </c>
      <c r="CB349" t="str">
        <f>IF(buildings!CB349="","NULL",buildings!CB349)</f>
        <v>real-world single case study</v>
      </c>
      <c r="CC349" t="str">
        <f>IF(buildings!CC349="","NULL",buildings!CC349)</f>
        <v>RM</v>
      </c>
      <c r="CD349" t="str">
        <f>IF(buildings!CD349="","NULL",buildings!CD349)</f>
        <v>C</v>
      </c>
      <c r="CE349" t="str">
        <f>IF(buildings!CE349="","NULL",buildings!CE349)</f>
        <v>ASIA_CHN</v>
      </c>
    </row>
    <row r="350" spans="1:83">
      <c r="A350">
        <f>IF(buildings!A350="","NA",buildings!A350)</f>
        <v>348</v>
      </c>
      <c r="B350" t="str">
        <f>IF(buildings!B350="","NA",buildings!B350)</f>
        <v>China</v>
      </c>
      <c r="C350" t="str">
        <f>IF(buildings!C350="","NA",buildings!C350)</f>
        <v>Schenzen</v>
      </c>
      <c r="D350" t="str">
        <f>IF(buildings!D350="","NA",buildings!D350)</f>
        <v>NA</v>
      </c>
      <c r="E350" t="str">
        <f>IF(buildings!E350="","NA",buildings!E350)</f>
        <v>NA</v>
      </c>
      <c r="F350">
        <f>IF(buildings!F350="","NA",buildings!F350)</f>
        <v>65.546558050000002</v>
      </c>
      <c r="G350" t="str">
        <f>IF(buildings!G350="","NA",buildings!G350)</f>
        <v>NA</v>
      </c>
      <c r="H350" t="str">
        <f>IF(buildings!H350="","NA",buildings!H350)</f>
        <v>NA</v>
      </c>
      <c r="I350" t="str">
        <f>IF(buildings!I350="","NA",buildings!I350)</f>
        <v>NA</v>
      </c>
      <c r="J350" t="str">
        <f>IF(buildings!J350="","NA",buildings!J350)</f>
        <v>NA</v>
      </c>
      <c r="K350" t="str">
        <f>IF(buildings!K350="","NA",buildings!K350)</f>
        <v>NA</v>
      </c>
      <c r="L350" t="str">
        <f>IF(buildings!L350="","NA",buildings!L350)</f>
        <v>NA</v>
      </c>
      <c r="M350">
        <f>IF(buildings!M350="","NA",buildings!M350)</f>
        <v>1366.1282619999999</v>
      </c>
      <c r="N350">
        <f>IF(buildings!N350="","NA",buildings!N350)</f>
        <v>78.371579030000007</v>
      </c>
      <c r="O350">
        <f>IF(buildings!O350="","NA",buildings!O350)</f>
        <v>465.10798390000002</v>
      </c>
      <c r="P350" t="str">
        <f>IF(buildings!P350="","NA",buildings!P350)</f>
        <v>NA</v>
      </c>
      <c r="Q350" t="str">
        <f>IF(buildings!Q350="","NA",buildings!Q350)</f>
        <v>NA</v>
      </c>
      <c r="R350" t="str">
        <f>IF(buildings!R350="","NA",buildings!R350)</f>
        <v>NA</v>
      </c>
      <c r="S350" t="str">
        <f>IF(buildings!S350="","NA",buildings!S350)</f>
        <v>NA</v>
      </c>
      <c r="T350" t="str">
        <f>IF(buildings!T350="","NA",buildings!T350)</f>
        <v>NA</v>
      </c>
      <c r="U350" t="str">
        <f>IF(buildings!U350="","NA",buildings!U350)</f>
        <v>NA</v>
      </c>
      <c r="V350" t="str">
        <f>IF(buildings!V350="","NA",buildings!V350)</f>
        <v>NA</v>
      </c>
      <c r="W350" t="str">
        <f>IF(buildings!W350="","NA",buildings!W350)</f>
        <v>NA</v>
      </c>
      <c r="X350" t="str">
        <f>IF(buildings!X350="","NA",buildings!X350)</f>
        <v>NA</v>
      </c>
      <c r="Y350" t="str">
        <f>IF(buildings!Y350="","NA",buildings!Y350)</f>
        <v>NA</v>
      </c>
      <c r="Z350" t="str">
        <f>IF(buildings!Z350="","NA",buildings!Z350)</f>
        <v>NA</v>
      </c>
      <c r="AA350" t="str">
        <f>IF(buildings!AA350="","NA",buildings!AA350)</f>
        <v>NA</v>
      </c>
      <c r="AB350">
        <f>IF(buildings!AB350="","NA",buildings!AB350)</f>
        <v>2.3371457910000002</v>
      </c>
      <c r="AC350" t="str">
        <f>IF(buildings!AC350="","NA",buildings!AC350)</f>
        <v>NA</v>
      </c>
      <c r="AD350" t="str">
        <f>IF(buildings!AD350="","NA",buildings!AD350)</f>
        <v>NA</v>
      </c>
      <c r="AE350" t="str">
        <f>IF(buildings!AE350="","NA",buildings!AE350)</f>
        <v>NA</v>
      </c>
      <c r="AF350" t="str">
        <f>IF(buildings!AF350="","NA",buildings!AF350)</f>
        <v>NA</v>
      </c>
      <c r="AG350" t="str">
        <f>IF(buildings!AG350="","NA",buildings!AG350)</f>
        <v>NA</v>
      </c>
      <c r="AH350" t="str">
        <f>IF(buildings!AH350="","NA",buildings!AH350)</f>
        <v>NA</v>
      </c>
      <c r="AI350" t="str">
        <f>IF(buildings!AI350="","NA",buildings!AI350)</f>
        <v>NA</v>
      </c>
      <c r="AJ350" t="str">
        <f>IF(buildings!AJ350="","NA",buildings!AJ350)</f>
        <v>NA</v>
      </c>
      <c r="AK350" t="str">
        <f>IF(buildings!AK350="","NA",buildings!AK350)</f>
        <v>NA</v>
      </c>
      <c r="AL350" t="str">
        <f>IF(buildings!AL350="","NA",buildings!AL350)</f>
        <v>general residential project associated with conventioNAl construction method</v>
      </c>
      <c r="AM350">
        <f>IF(buildings!AM350="","NA",buildings!AM350)</f>
        <v>25.45</v>
      </c>
      <c r="AN350" t="str">
        <f>IF(buildings!AN350="","NA",buildings!AN350)</f>
        <v xml:space="preserve">residential </v>
      </c>
      <c r="AO350" t="str">
        <f>IF(buildings!AO350="","NA",buildings!AO350)</f>
        <v>MFH</v>
      </c>
      <c r="AP350" t="str">
        <f>IF(buildings!AP350="","NA",buildings!AP350)</f>
        <v>case study</v>
      </c>
      <c r="AQ350" t="str">
        <f>IF(buildings!AQ350="","NA",buildings!AQ350)</f>
        <v>urban</v>
      </c>
      <c r="AR350" t="str">
        <f>IF(buildings!AR350="","NA",buildings!AR350)</f>
        <v>construction</v>
      </c>
      <c r="AS350" t="str">
        <f>IF(buildings!AS350="","NA",buildings!AS350)</f>
        <v>Mao, Chao; Shen, Qiping; Shen, Liyin; Liyaning, Tang</v>
      </c>
      <c r="AT350">
        <f>IF(buildings!AT350="","NA",buildings!AT350)</f>
        <v>2013</v>
      </c>
      <c r="AU350" t="str">
        <f>IF(buildings!AU350="","NA",buildings!AU350)</f>
        <v>Comparative study of greenhouse gas emissions between off-site prefabrication and conventional construction methods: Two case studies of residential projects</v>
      </c>
      <c r="AV350" t="str">
        <f>IF(buildings!AV350="","NA",buildings!AV350)</f>
        <v>NA</v>
      </c>
      <c r="AW350" t="str">
        <f>IF(buildings!AW350="","NA",buildings!AW350)</f>
        <v>Copyright Elsevier</v>
      </c>
      <c r="AX350" t="str">
        <f>IF(buildings!AX350="","NA",buildings!AX350)</f>
        <v>10.1016/j.enbuild.2013.07.033</v>
      </c>
      <c r="AY350" t="str">
        <f>IF(buildings!AY350="","NA",buildings!AY350)</f>
        <v>https://doi.org/10.1016/j.enbuild.2013.07.033</v>
      </c>
      <c r="AZ350" t="str">
        <f>IF(buildings!AZ350="","NULL",buildings!AZ350)</f>
        <v>NULL</v>
      </c>
      <c r="BA350" t="str">
        <f>IF(buildings!BA350="","NULL",buildings!BA350)</f>
        <v>divided material mass by floor area</v>
      </c>
      <c r="BB350" t="str">
        <f>IF(buildings!BB350="","NULL",buildings!BB350)</f>
        <v>NULL</v>
      </c>
      <c r="BC350" t="str">
        <f>IF(buildings!BC350="","NULL",buildings!BC350)</f>
        <v>NULL</v>
      </c>
      <c r="BD350" t="str">
        <f>IF(buildings!BD350="","NULL",buildings!BD350)</f>
        <v>NULL</v>
      </c>
      <c r="BE350" t="str">
        <f>IF(buildings!BE350="","NULL",buildings!BE350)</f>
        <v>Nistad (Heeren)</v>
      </c>
      <c r="BF350" t="str">
        <f>IF(buildings!BF350="","NULL",buildings!BF350)</f>
        <v>Chiina</v>
      </c>
      <c r="BG350" t="str">
        <f>IF(buildings!BG350="","NULL",buildings!BG350)</f>
        <v>NULL</v>
      </c>
      <c r="BH350" t="str">
        <f>IF(buildings!BH350="","NULL",buildings!BH350)</f>
        <v>NULL</v>
      </c>
      <c r="BI350" t="str">
        <f>IF(buildings!BI350="","NULL",buildings!BI350)</f>
        <v>NULL</v>
      </c>
      <c r="BJ350" t="str">
        <f>IF(buildings!BJ350="","NULL",buildings!BJ350)</f>
        <v>NULL</v>
      </c>
      <c r="BK350" t="str">
        <f>IF(buildings!BK350="","NULL",buildings!BK350)</f>
        <v>NULL</v>
      </c>
      <c r="BL350" t="str">
        <f>IF(buildings!BL350="","NULL",buildings!BL350)</f>
        <v>NULL</v>
      </c>
      <c r="BM350" t="str">
        <f>IF(buildings!BM350="","NULL",buildings!BM350)</f>
        <v>NULL</v>
      </c>
      <c r="BN350" t="str">
        <f>IF(buildings!BN350="","NULL",buildings!BN350)</f>
        <v>NULL</v>
      </c>
      <c r="BO350" t="str">
        <f>IF(buildings!BO350="","NULL",buildings!BO350)</f>
        <v>NULL</v>
      </c>
      <c r="BP350" t="str">
        <f>IF(buildings!BP350="","NULL",buildings!BP350)</f>
        <v>NULL</v>
      </c>
      <c r="BQ350" t="str">
        <f>IF(buildings!BQ350="","NULL",buildings!BQ350)</f>
        <v>NULL</v>
      </c>
      <c r="BR350" t="str">
        <f>IF(buildings!BR350="","NULL",buildings!BR350)</f>
        <v>NULL</v>
      </c>
      <c r="BS350" t="str">
        <f>IF(buildings!BS350="","NULL",buildings!BS350)</f>
        <v>NULL</v>
      </c>
      <c r="BT350" t="str">
        <f>IF(buildings!BT350="","NULL",buildings!BT350)</f>
        <v>NULL</v>
      </c>
      <c r="BU350" t="str">
        <f>IF(buildings!BU350="","NULL",buildings!BU350)</f>
        <v>NULL</v>
      </c>
      <c r="BV350" t="str">
        <f>IF(buildings!BV350="","NULL",buildings!BV350)</f>
        <v>NULL</v>
      </c>
      <c r="BW350" t="str">
        <f>IF(buildings!BW350="","NULL",buildings!BW350)</f>
        <v>R32CHN</v>
      </c>
      <c r="BX350" t="str">
        <f>IF(buildings!BX350="","NULL",buildings!BX350)</f>
        <v>R5.2ASIA</v>
      </c>
      <c r="BY350" t="str">
        <f>IF(buildings!BY350="","NULL",buildings!BY350)</f>
        <v>R_MFH_tower</v>
      </c>
      <c r="BZ350" t="str">
        <f>IF(buildings!BZ350="","NULL",buildings!BZ350)</f>
        <v>RC_concretefloor</v>
      </c>
      <c r="CA350" t="str">
        <f>IF(buildings!CA350="","NULL",buildings!CA350)</f>
        <v>Standard</v>
      </c>
      <c r="CB350" t="str">
        <f>IF(buildings!CB350="","NULL",buildings!CB350)</f>
        <v>real-world single case study</v>
      </c>
      <c r="CC350" t="str">
        <f>IF(buildings!CC350="","NULL",buildings!CC350)</f>
        <v>RM</v>
      </c>
      <c r="CD350" t="str">
        <f>IF(buildings!CD350="","NULL",buildings!CD350)</f>
        <v>C</v>
      </c>
      <c r="CE350" t="str">
        <f>IF(buildings!CE350="","NULL",buildings!CE350)</f>
        <v>ASIA_CHN</v>
      </c>
    </row>
    <row r="351" spans="1:83">
      <c r="A351">
        <f>IF(buildings!A351="","NA",buildings!A351)</f>
        <v>349</v>
      </c>
      <c r="B351" t="str">
        <f>IF(buildings!B351="","NA",buildings!B351)</f>
        <v>Canada</v>
      </c>
      <c r="C351" t="str">
        <f>IF(buildings!C351="","NA",buildings!C351)</f>
        <v>Vancouver</v>
      </c>
      <c r="D351">
        <f>IF(buildings!D351="","NA",buildings!D351)</f>
        <v>1980</v>
      </c>
      <c r="E351" t="str">
        <f>IF(buildings!E351="","NA",buildings!E351)</f>
        <v>NA</v>
      </c>
      <c r="F351">
        <f>IF(buildings!F351="","NA",buildings!F351)</f>
        <v>13.43385104</v>
      </c>
      <c r="G351" t="str">
        <f>IF(buildings!G351="","NA",buildings!G351)</f>
        <v>NA</v>
      </c>
      <c r="H351">
        <f>IF(buildings!H351="","NA",buildings!H351)</f>
        <v>14.454143520000001</v>
      </c>
      <c r="I351" t="str">
        <f>IF(buildings!I351="","NA",buildings!I351)</f>
        <v>NA</v>
      </c>
      <c r="J351">
        <f>IF(buildings!J351="","NA",buildings!J351)</f>
        <v>54.381589390000002</v>
      </c>
      <c r="K351" t="str">
        <f>IF(buildings!K351="","NA",buildings!K351)</f>
        <v>NA</v>
      </c>
      <c r="L351" t="str">
        <f>IF(buildings!L351="","NA",buildings!L351)</f>
        <v>NA</v>
      </c>
      <c r="M351">
        <f>IF(buildings!M351="","NA",buildings!M351)</f>
        <v>230.13263799999999</v>
      </c>
      <c r="N351" t="str">
        <f>IF(buildings!N351="","NA",buildings!N351)</f>
        <v>NA</v>
      </c>
      <c r="O351" t="str">
        <f>IF(buildings!O351="","NA",buildings!O351)</f>
        <v>NA</v>
      </c>
      <c r="P351" t="str">
        <f>IF(buildings!P351="","NA",buildings!P351)</f>
        <v>NA</v>
      </c>
      <c r="Q351" t="str">
        <f>IF(buildings!Q351="","NA",buildings!Q351)</f>
        <v>NA</v>
      </c>
      <c r="R351" t="str">
        <f>IF(buildings!R351="","NA",buildings!R351)</f>
        <v>NA</v>
      </c>
      <c r="S351" t="str">
        <f>IF(buildings!S351="","NA",buildings!S351)</f>
        <v>NA</v>
      </c>
      <c r="T351" t="str">
        <f>IF(buildings!T351="","NA",buildings!T351)</f>
        <v>NA</v>
      </c>
      <c r="U351" t="str">
        <f>IF(buildings!U351="","NA",buildings!U351)</f>
        <v>NA</v>
      </c>
      <c r="V351" t="str">
        <f>IF(buildings!V351="","NA",buildings!V351)</f>
        <v>NA</v>
      </c>
      <c r="W351" t="str">
        <f>IF(buildings!W351="","NA",buildings!W351)</f>
        <v>NA</v>
      </c>
      <c r="X351" t="str">
        <f>IF(buildings!X351="","NA",buildings!X351)</f>
        <v>NA</v>
      </c>
      <c r="Y351" t="str">
        <f>IF(buildings!Y351="","NA",buildings!Y351)</f>
        <v>NA</v>
      </c>
      <c r="Z351" t="str">
        <f>IF(buildings!Z351="","NA",buildings!Z351)</f>
        <v>NA</v>
      </c>
      <c r="AA351" t="str">
        <f>IF(buildings!AA351="","NA",buildings!AA351)</f>
        <v>NA</v>
      </c>
      <c r="AB351" t="str">
        <f>IF(buildings!AB351="","NA",buildings!AB351)</f>
        <v>NA</v>
      </c>
      <c r="AC351" t="str">
        <f>IF(buildings!AC351="","NA",buildings!AC351)</f>
        <v>NA</v>
      </c>
      <c r="AD351" t="str">
        <f>IF(buildings!AD351="","NA",buildings!AD351)</f>
        <v>NA</v>
      </c>
      <c r="AE351" t="str">
        <f>IF(buildings!AE351="","NA",buildings!AE351)</f>
        <v>NA</v>
      </c>
      <c r="AF351" t="str">
        <f>IF(buildings!AF351="","NA",buildings!AF351)</f>
        <v>NA</v>
      </c>
      <c r="AG351" t="str">
        <f>IF(buildings!AG351="","NA",buildings!AG351)</f>
        <v>NA</v>
      </c>
      <c r="AH351" t="str">
        <f>IF(buildings!AH351="","NA",buildings!AH351)</f>
        <v>NA</v>
      </c>
      <c r="AI351" t="str">
        <f>IF(buildings!AI351="","NA",buildings!AI351)</f>
        <v>NA</v>
      </c>
      <c r="AJ351" t="str">
        <f>IF(buildings!AJ351="","NA",buildings!AJ351)</f>
        <v>NA</v>
      </c>
      <c r="AK351" t="str">
        <f>IF(buildings!AK351="","NA",buildings!AK351)</f>
        <v>NA</v>
      </c>
      <c r="AL351" t="str">
        <f>IF(buildings!AL351="","NA",buildings!AL351)</f>
        <v>Two-story dwelling house with low-pitched roof with rain screen stones on the ground-floor facades and stucco on the second floor</v>
      </c>
      <c r="AM351">
        <f>IF(buildings!AM351="","NA",buildings!AM351)</f>
        <v>2</v>
      </c>
      <c r="AN351" t="str">
        <f>IF(buildings!AN351="","NA",buildings!AN351)</f>
        <v>residential</v>
      </c>
      <c r="AO351" t="str">
        <f>IF(buildings!AO351="","NA",buildings!AO351)</f>
        <v>SFH</v>
      </c>
      <c r="AP351" t="str">
        <f>IF(buildings!AP351="","NA",buildings!AP351)</f>
        <v>case study</v>
      </c>
      <c r="AQ351" t="str">
        <f>IF(buildings!AQ351="","NA",buildings!AQ351)</f>
        <v>Urban</v>
      </c>
      <c r="AR351" t="str">
        <f>IF(buildings!AR351="","NA",buildings!AR351)</f>
        <v>NULL</v>
      </c>
      <c r="AS351" t="str">
        <f>IF(buildings!AS351="","NA",buildings!AS351)</f>
        <v xml:space="preserve">Zhang, W., Tan, S., Lei, Y., &amp; Wang, S. </v>
      </c>
      <c r="AT351">
        <f>IF(buildings!AT351="","NA",buildings!AT351)</f>
        <v>2014</v>
      </c>
      <c r="AU351" t="str">
        <f>IF(buildings!AU351="","NA",buildings!AU351)</f>
        <v>Life cycle assessment of a single-family residential building in Canada: A case study</v>
      </c>
      <c r="AV351" t="str">
        <f>IF(buildings!AV351="","NA",buildings!AV351)</f>
        <v>Building Simulation</v>
      </c>
      <c r="AW351" t="str">
        <f>IF(buildings!AW351="","NA",buildings!AW351)</f>
        <v>Copyright Elsevier</v>
      </c>
      <c r="AX351" t="str">
        <f>IF(buildings!AX351="","NA",buildings!AX351)</f>
        <v>10.1007/s12273-013-0159-y</v>
      </c>
      <c r="AY351" t="str">
        <f>IF(buildings!AY351="","NA",buildings!AY351)</f>
        <v>https://doi.org/10.1007/s12273-013-0159-y</v>
      </c>
      <c r="AZ351" t="str">
        <f>IF(buildings!AZ351="","NULL",buildings!AZ351)</f>
        <v>NULL</v>
      </c>
      <c r="BA351" t="str">
        <f>IF(buildings!BA351="","NULL",buildings!BA351)</f>
        <v xml:space="preserve">Extracted from Marinova et al. (2020). Refer to the authors for further information </v>
      </c>
      <c r="BB351" t="str">
        <f>IF(buildings!BB351="","NULL",buildings!BB351)</f>
        <v xml:space="preserve">Extracted from Marinova et al. (2020). Refer to the authors for further information </v>
      </c>
      <c r="BC351" t="str">
        <f>IF(buildings!BC351="","NULL",buildings!BC351)</f>
        <v>NULL</v>
      </c>
      <c r="BD351" t="str">
        <f>IF(buildings!BD351="","NULL",buildings!BD351)</f>
        <v>NULL</v>
      </c>
      <c r="BE351" t="str">
        <f>IF(buildings!BE351="","NULL",buildings!BE351)</f>
        <v>Nistad (Heeren)</v>
      </c>
      <c r="BF351" t="str">
        <f>IF(buildings!BF351="","NULL",buildings!BF351)</f>
        <v>NULL</v>
      </c>
      <c r="BG351" t="str">
        <f>IF(buildings!BG351="","NULL",buildings!BG351)</f>
        <v>NULL</v>
      </c>
      <c r="BH351" t="str">
        <f>IF(buildings!BH351="","NULL",buildings!BH351)</f>
        <v>NULL</v>
      </c>
      <c r="BI351" t="str">
        <f>IF(buildings!BI351="","NULL",buildings!BI351)</f>
        <v>NULL</v>
      </c>
      <c r="BJ351" t="str">
        <f>IF(buildings!BJ351="","NULL",buildings!BJ351)</f>
        <v>NULL</v>
      </c>
      <c r="BK351" t="str">
        <f>IF(buildings!BK351="","NULL",buildings!BK351)</f>
        <v>NULL</v>
      </c>
      <c r="BL351" t="str">
        <f>IF(buildings!BL351="","NULL",buildings!BL351)</f>
        <v>NULL</v>
      </c>
      <c r="BM351" t="str">
        <f>IF(buildings!BM351="","NULL",buildings!BM351)</f>
        <v>NULL</v>
      </c>
      <c r="BN351" t="str">
        <f>IF(buildings!BN351="","NULL",buildings!BN351)</f>
        <v>NULL</v>
      </c>
      <c r="BO351" t="str">
        <f>IF(buildings!BO351="","NULL",buildings!BO351)</f>
        <v>NULL</v>
      </c>
      <c r="BP351" t="str">
        <f>IF(buildings!BP351="","NULL",buildings!BP351)</f>
        <v>NULL</v>
      </c>
      <c r="BQ351" t="str">
        <f>IF(buildings!BQ351="","NULL",buildings!BQ351)</f>
        <v>NULL</v>
      </c>
      <c r="BR351" t="str">
        <f>IF(buildings!BR351="","NULL",buildings!BR351)</f>
        <v>NULL</v>
      </c>
      <c r="BS351" t="str">
        <f>IF(buildings!BS351="","NULL",buildings!BS351)</f>
        <v>NULL</v>
      </c>
      <c r="BT351" t="str">
        <f>IF(buildings!BT351="","NULL",buildings!BT351)</f>
        <v>NULL</v>
      </c>
      <c r="BU351" t="str">
        <f>IF(buildings!BU351="","NULL",buildings!BU351)</f>
        <v>NULL</v>
      </c>
      <c r="BV351" t="str">
        <f>IF(buildings!BV351="","NULL",buildings!BV351)</f>
        <v>NULL</v>
      </c>
      <c r="BW351" t="str">
        <f>IF(buildings!BW351="","NULL",buildings!BW351)</f>
        <v>R32CAN</v>
      </c>
      <c r="BX351" t="str">
        <f>IF(buildings!BX351="","NULL",buildings!BX351)</f>
        <v>R5.2OECD</v>
      </c>
      <c r="BY351" t="str">
        <f>IF(buildings!BY351="","NULL",buildings!BY351)</f>
        <v>R_SFH_detached</v>
      </c>
      <c r="BZ351" t="str">
        <f>IF(buildings!BZ351="","NULL",buildings!BZ351)</f>
        <v>T_traditional</v>
      </c>
      <c r="CA351" t="str">
        <f>IF(buildings!CA351="","NULL",buildings!CA351)</f>
        <v>Standard</v>
      </c>
      <c r="CB351" t="str">
        <f>IF(buildings!CB351="","NULL",buildings!CB351)</f>
        <v>real-world single case study</v>
      </c>
      <c r="CC351" t="str">
        <f>IF(buildings!CC351="","NULL",buildings!CC351)</f>
        <v>RS</v>
      </c>
      <c r="CD351" t="str">
        <f>IF(buildings!CD351="","NULL",buildings!CD351)</f>
        <v>T</v>
      </c>
      <c r="CE351" t="str">
        <f>IF(buildings!CE351="","NULL",buildings!CE351)</f>
        <v>OECD_CAN</v>
      </c>
    </row>
    <row r="352" spans="1:83">
      <c r="A352">
        <f>IF(buildings!A352="","NA",buildings!A352)</f>
        <v>350</v>
      </c>
      <c r="B352" t="str">
        <f>IF(buildings!B352="","NA",buildings!B352)</f>
        <v>Canada</v>
      </c>
      <c r="C352" t="str">
        <f>IF(buildings!C352="","NA",buildings!C352)</f>
        <v>Vancouver</v>
      </c>
      <c r="D352" t="str">
        <f>IF(buildings!D352="","NA",buildings!D352)</f>
        <v>NA</v>
      </c>
      <c r="E352" t="str">
        <f>IF(buildings!E352="","NA",buildings!E352)</f>
        <v>NA</v>
      </c>
      <c r="F352">
        <f>IF(buildings!F352="","NA",buildings!F352)</f>
        <v>14.385</v>
      </c>
      <c r="G352" t="str">
        <f>IF(buildings!G352="","NA",buildings!G352)</f>
        <v>NA</v>
      </c>
      <c r="H352">
        <f>IF(buildings!H352="","NA",buildings!H352)</f>
        <v>4.7675000000000001</v>
      </c>
      <c r="I352" t="str">
        <f>IF(buildings!I352="","NA",buildings!I352)</f>
        <v>NA</v>
      </c>
      <c r="J352">
        <f>IF(buildings!J352="","NA",buildings!J352)</f>
        <v>43.127099999999999</v>
      </c>
      <c r="K352" t="str">
        <f>IF(buildings!K352="","NA",buildings!K352)</f>
        <v>NA</v>
      </c>
      <c r="L352" t="str">
        <f>IF(buildings!L352="","NA",buildings!L352)</f>
        <v>NA</v>
      </c>
      <c r="M352">
        <f>IF(buildings!M352="","NA",buildings!M352)</f>
        <v>576.74735999999996</v>
      </c>
      <c r="N352" t="str">
        <f>IF(buildings!N352="","NA",buildings!N352)</f>
        <v>NA</v>
      </c>
      <c r="O352" t="str">
        <f>IF(buildings!O352="","NA",buildings!O352)</f>
        <v>NA</v>
      </c>
      <c r="P352" t="str">
        <f>IF(buildings!P352="","NA",buildings!P352)</f>
        <v>NA</v>
      </c>
      <c r="Q352" t="str">
        <f>IF(buildings!Q352="","NA",buildings!Q352)</f>
        <v>NA</v>
      </c>
      <c r="R352" t="str">
        <f>IF(buildings!R352="","NA",buildings!R352)</f>
        <v>NA</v>
      </c>
      <c r="S352" t="str">
        <f>IF(buildings!S352="","NA",buildings!S352)</f>
        <v>NA</v>
      </c>
      <c r="T352" t="str">
        <f>IF(buildings!T352="","NA",buildings!T352)</f>
        <v>NA</v>
      </c>
      <c r="U352" t="str">
        <f>IF(buildings!U352="","NA",buildings!U352)</f>
        <v>NA</v>
      </c>
      <c r="V352" t="str">
        <f>IF(buildings!V352="","NA",buildings!V352)</f>
        <v>NA</v>
      </c>
      <c r="W352" t="str">
        <f>IF(buildings!W352="","NA",buildings!W352)</f>
        <v>NA</v>
      </c>
      <c r="X352" t="str">
        <f>IF(buildings!X352="","NA",buildings!X352)</f>
        <v>NA</v>
      </c>
      <c r="Y352" t="str">
        <f>IF(buildings!Y352="","NA",buildings!Y352)</f>
        <v>NA</v>
      </c>
      <c r="Z352" t="str">
        <f>IF(buildings!Z352="","NA",buildings!Z352)</f>
        <v>NA</v>
      </c>
      <c r="AA352" t="str">
        <f>IF(buildings!AA352="","NA",buildings!AA352)</f>
        <v>NA</v>
      </c>
      <c r="AB352" t="str">
        <f>IF(buildings!AB352="","NA",buildings!AB352)</f>
        <v>NA</v>
      </c>
      <c r="AC352" t="str">
        <f>IF(buildings!AC352="","NA",buildings!AC352)</f>
        <v>NA</v>
      </c>
      <c r="AD352" t="str">
        <f>IF(buildings!AD352="","NA",buildings!AD352)</f>
        <v>NA</v>
      </c>
      <c r="AE352" t="str">
        <f>IF(buildings!AE352="","NA",buildings!AE352)</f>
        <v>NA</v>
      </c>
      <c r="AF352" t="str">
        <f>IF(buildings!AF352="","NA",buildings!AF352)</f>
        <v>NA</v>
      </c>
      <c r="AG352" t="str">
        <f>IF(buildings!AG352="","NA",buildings!AG352)</f>
        <v>NA</v>
      </c>
      <c r="AH352" t="str">
        <f>IF(buildings!AH352="","NA",buildings!AH352)</f>
        <v>NA</v>
      </c>
      <c r="AI352" t="str">
        <f>IF(buildings!AI352="","NA",buildings!AI352)</f>
        <v>NA</v>
      </c>
      <c r="AJ352" t="str">
        <f>IF(buildings!AJ352="","NA",buildings!AJ352)</f>
        <v>NA</v>
      </c>
      <c r="AK352" t="str">
        <f>IF(buildings!AK352="","NA",buildings!AK352)</f>
        <v>NA</v>
      </c>
      <c r="AL352" t="str">
        <f>IF(buildings!AL352="","NA",buildings!AL352)</f>
        <v>NULL</v>
      </c>
      <c r="AM352">
        <f>IF(buildings!AM352="","NA",buildings!AM352)</f>
        <v>2</v>
      </c>
      <c r="AN352" t="str">
        <f>IF(buildings!AN352="","NA",buildings!AN352)</f>
        <v>residential</v>
      </c>
      <c r="AO352" t="str">
        <f>IF(buildings!AO352="","NA",buildings!AO352)</f>
        <v>SFH</v>
      </c>
      <c r="AP352" t="str">
        <f>IF(buildings!AP352="","NA",buildings!AP352)</f>
        <v>case study</v>
      </c>
      <c r="AQ352" t="str">
        <f>IF(buildings!AQ352="","NA",buildings!AQ352)</f>
        <v>Urban</v>
      </c>
      <c r="AR352" t="str">
        <f>IF(buildings!AR352="","NA",buildings!AR352)</f>
        <v>NULL</v>
      </c>
      <c r="AS352" t="str">
        <f>IF(buildings!AS352="","NA",buildings!AS352)</f>
        <v>Reza, B., Sadiq, R., &amp; Hewage, K.</v>
      </c>
      <c r="AT352">
        <f>IF(buildings!AT352="","NA",buildings!AT352)</f>
        <v>2014</v>
      </c>
      <c r="AU352" t="str">
        <f>IF(buildings!AU352="","NA",buildings!AU352)</f>
        <v>Emergy-based life cycle assessment (Em-LCA) of multi-unit and single-family residential buildings in Canada</v>
      </c>
      <c r="AV352" t="str">
        <f>IF(buildings!AV352="","NA",buildings!AV352)</f>
        <v>International Journal of Sustainable Built Environment</v>
      </c>
      <c r="AW352" t="str">
        <f>IF(buildings!AW352="","NA",buildings!AW352)</f>
        <v>Copyright Elsevier</v>
      </c>
      <c r="AX352" t="str">
        <f>IF(buildings!AX352="","NA",buildings!AX352)</f>
        <v>10.1016/j.ijsbe.2014.09.001</v>
      </c>
      <c r="AY352" t="str">
        <f>IF(buildings!AY352="","NA",buildings!AY352)</f>
        <v>https://doi.org/10.1016/j.ijsbe.2014.09.001</v>
      </c>
      <c r="AZ352" t="str">
        <f>IF(buildings!AZ352="","NULL",buildings!AZ352)</f>
        <v>for use_type or construction_type: 'In this study, a typical 200 square metre single-family house was designed based on BC building code (under part 9) and Vancouver seismic load. A 2-level wood-frame structural system has been selected based on common practices for single family houses in BC and Canada. In addition a typical 4000 square metre, multi-unit condominium residential was designed based on BC building code (under part 4) and Vancouver seismic load. A 7-storey plus one underground parking concrete-frame structural system has been chosen according to the common practices for multi-unit residential buildings in BC and Canada.'</v>
      </c>
      <c r="BA352" t="str">
        <f>IF(buildings!BA352="","NULL",buildings!BA352)</f>
        <v xml:space="preserve">Extracted from Marinova et al. (2020). Refer to the authors for further information </v>
      </c>
      <c r="BB352" t="str">
        <f>IF(buildings!BB352="","NULL",buildings!BB352)</f>
        <v xml:space="preserve">Extracted from Marinova et al. (2020). Refer to the authors for further information </v>
      </c>
      <c r="BC352" t="str">
        <f>IF(buildings!BC352="","NULL",buildings!BC352)</f>
        <v>NULL</v>
      </c>
      <c r="BD352" t="str">
        <f>IF(buildings!BD352="","NULL",buildings!BD352)</f>
        <v>NULL</v>
      </c>
      <c r="BE352" t="str">
        <f>IF(buildings!BE352="","NULL",buildings!BE352)</f>
        <v>Nistad (Heeren)</v>
      </c>
      <c r="BF352" t="str">
        <f>IF(buildings!BF352="","NULL",buildings!BF352)</f>
        <v>NULL</v>
      </c>
      <c r="BG352" t="str">
        <f>IF(buildings!BG352="","NULL",buildings!BG352)</f>
        <v>NULL</v>
      </c>
      <c r="BH352" t="str">
        <f>IF(buildings!BH352="","NULL",buildings!BH352)</f>
        <v>NULL</v>
      </c>
      <c r="BI352" t="str">
        <f>IF(buildings!BI352="","NULL",buildings!BI352)</f>
        <v>NULL</v>
      </c>
      <c r="BJ352" t="str">
        <f>IF(buildings!BJ352="","NULL",buildings!BJ352)</f>
        <v>NULL</v>
      </c>
      <c r="BK352" t="str">
        <f>IF(buildings!BK352="","NULL",buildings!BK352)</f>
        <v>NULL</v>
      </c>
      <c r="BL352" t="str">
        <f>IF(buildings!BL352="","NULL",buildings!BL352)</f>
        <v>NULL</v>
      </c>
      <c r="BM352" t="str">
        <f>IF(buildings!BM352="","NULL",buildings!BM352)</f>
        <v>NULL</v>
      </c>
      <c r="BN352" t="str">
        <f>IF(buildings!BN352="","NULL",buildings!BN352)</f>
        <v>NULL</v>
      </c>
      <c r="BO352" t="str">
        <f>IF(buildings!BO352="","NULL",buildings!BO352)</f>
        <v>NULL</v>
      </c>
      <c r="BP352" t="str">
        <f>IF(buildings!BP352="","NULL",buildings!BP352)</f>
        <v>NULL</v>
      </c>
      <c r="BQ352" t="str">
        <f>IF(buildings!BQ352="","NULL",buildings!BQ352)</f>
        <v>NULL</v>
      </c>
      <c r="BR352" t="str">
        <f>IF(buildings!BR352="","NULL",buildings!BR352)</f>
        <v>NULL</v>
      </c>
      <c r="BS352" t="str">
        <f>IF(buildings!BS352="","NULL",buildings!BS352)</f>
        <v>NULL</v>
      </c>
      <c r="BT352" t="str">
        <f>IF(buildings!BT352="","NULL",buildings!BT352)</f>
        <v>NULL</v>
      </c>
      <c r="BU352" t="str">
        <f>IF(buildings!BU352="","NULL",buildings!BU352)</f>
        <v>NULL</v>
      </c>
      <c r="BV352" t="str">
        <f>IF(buildings!BV352="","NULL",buildings!BV352)</f>
        <v>NULL</v>
      </c>
      <c r="BW352" t="str">
        <f>IF(buildings!BW352="","NULL",buildings!BW352)</f>
        <v>R32CAN</v>
      </c>
      <c r="BX352" t="str">
        <f>IF(buildings!BX352="","NULL",buildings!BX352)</f>
        <v>R5.2OECD</v>
      </c>
      <c r="BY352" t="str">
        <f>IF(buildings!BY352="","NULL",buildings!BY352)</f>
        <v>R_SFH_detached</v>
      </c>
      <c r="BZ352" t="str">
        <f>IF(buildings!BZ352="","NULL",buildings!BZ352)</f>
        <v>T_traditional</v>
      </c>
      <c r="CA352" t="str">
        <f>IF(buildings!CA352="","NULL",buildings!CA352)</f>
        <v>Standard</v>
      </c>
      <c r="CB352" t="str">
        <f>IF(buildings!CB352="","NULL",buildings!CB352)</f>
        <v>real-world single case study</v>
      </c>
      <c r="CC352" t="str">
        <f>IF(buildings!CC352="","NULL",buildings!CC352)</f>
        <v>RS</v>
      </c>
      <c r="CD352" t="str">
        <f>IF(buildings!CD352="","NULL",buildings!CD352)</f>
        <v>T</v>
      </c>
      <c r="CE352" t="str">
        <f>IF(buildings!CE352="","NULL",buildings!CE352)</f>
        <v>OECD_CAN</v>
      </c>
    </row>
    <row r="353" spans="1:83">
      <c r="A353">
        <f>IF(buildings!A353="","NA",buildings!A353)</f>
        <v>351</v>
      </c>
      <c r="B353" t="str">
        <f>IF(buildings!B353="","NA",buildings!B353)</f>
        <v>Canada</v>
      </c>
      <c r="C353" t="str">
        <f>IF(buildings!C353="","NA",buildings!C353)</f>
        <v>Vancouver</v>
      </c>
      <c r="D353" t="str">
        <f>IF(buildings!D353="","NA",buildings!D353)</f>
        <v>NA</v>
      </c>
      <c r="E353" t="str">
        <f>IF(buildings!E353="","NA",buildings!E353)</f>
        <v>NA</v>
      </c>
      <c r="F353">
        <f>IF(buildings!F353="","NA",buildings!F353)</f>
        <v>69.099774999999994</v>
      </c>
      <c r="G353" t="str">
        <f>IF(buildings!G353="","NA",buildings!G353)</f>
        <v>NA</v>
      </c>
      <c r="H353">
        <f>IF(buildings!H353="","NA",buildings!H353)</f>
        <v>8.5988500000000005</v>
      </c>
      <c r="I353" t="str">
        <f>IF(buildings!I353="","NA",buildings!I353)</f>
        <v>NA</v>
      </c>
      <c r="J353" t="str">
        <f>IF(buildings!J353="","NA",buildings!J353)</f>
        <v>NA</v>
      </c>
      <c r="K353" t="str">
        <f>IF(buildings!K353="","NA",buildings!K353)</f>
        <v>NA</v>
      </c>
      <c r="L353" t="str">
        <f>IF(buildings!L353="","NA",buildings!L353)</f>
        <v>NA</v>
      </c>
      <c r="M353">
        <f>IF(buildings!M353="","NA",buildings!M353)</f>
        <v>1823.2381780000001</v>
      </c>
      <c r="N353" t="str">
        <f>IF(buildings!N353="","NA",buildings!N353)</f>
        <v>NA</v>
      </c>
      <c r="O353" t="str">
        <f>IF(buildings!O353="","NA",buildings!O353)</f>
        <v>NA</v>
      </c>
      <c r="P353" t="str">
        <f>IF(buildings!P353="","NA",buildings!P353)</f>
        <v>NA</v>
      </c>
      <c r="Q353" t="str">
        <f>IF(buildings!Q353="","NA",buildings!Q353)</f>
        <v>NA</v>
      </c>
      <c r="R353" t="str">
        <f>IF(buildings!R353="","NA",buildings!R353)</f>
        <v>NA</v>
      </c>
      <c r="S353" t="str">
        <f>IF(buildings!S353="","NA",buildings!S353)</f>
        <v>NA</v>
      </c>
      <c r="T353" t="str">
        <f>IF(buildings!T353="","NA",buildings!T353)</f>
        <v>NA</v>
      </c>
      <c r="U353" t="str">
        <f>IF(buildings!U353="","NA",buildings!U353)</f>
        <v>NA</v>
      </c>
      <c r="V353" t="str">
        <f>IF(buildings!V353="","NA",buildings!V353)</f>
        <v>NA</v>
      </c>
      <c r="W353" t="str">
        <f>IF(buildings!W353="","NA",buildings!W353)</f>
        <v>NA</v>
      </c>
      <c r="X353" t="str">
        <f>IF(buildings!X353="","NA",buildings!X353)</f>
        <v>NA</v>
      </c>
      <c r="Y353" t="str">
        <f>IF(buildings!Y353="","NA",buildings!Y353)</f>
        <v>NA</v>
      </c>
      <c r="Z353" t="str">
        <f>IF(buildings!Z353="","NA",buildings!Z353)</f>
        <v>NA</v>
      </c>
      <c r="AA353" t="str">
        <f>IF(buildings!AA353="","NA",buildings!AA353)</f>
        <v>NA</v>
      </c>
      <c r="AB353" t="str">
        <f>IF(buildings!AB353="","NA",buildings!AB353)</f>
        <v>NA</v>
      </c>
      <c r="AC353" t="str">
        <f>IF(buildings!AC353="","NA",buildings!AC353)</f>
        <v>NA</v>
      </c>
      <c r="AD353" t="str">
        <f>IF(buildings!AD353="","NA",buildings!AD353)</f>
        <v>NA</v>
      </c>
      <c r="AE353" t="str">
        <f>IF(buildings!AE353="","NA",buildings!AE353)</f>
        <v>NA</v>
      </c>
      <c r="AF353" t="str">
        <f>IF(buildings!AF353="","NA",buildings!AF353)</f>
        <v>NA</v>
      </c>
      <c r="AG353" t="str">
        <f>IF(buildings!AG353="","NA",buildings!AG353)</f>
        <v>NA</v>
      </c>
      <c r="AH353" t="str">
        <f>IF(buildings!AH353="","NA",buildings!AH353)</f>
        <v>NA</v>
      </c>
      <c r="AI353" t="str">
        <f>IF(buildings!AI353="","NA",buildings!AI353)</f>
        <v>NA</v>
      </c>
      <c r="AJ353" t="str">
        <f>IF(buildings!AJ353="","NA",buildings!AJ353)</f>
        <v>NA</v>
      </c>
      <c r="AK353" t="str">
        <f>IF(buildings!AK353="","NA",buildings!AK353)</f>
        <v>NA</v>
      </c>
      <c r="AL353" t="str">
        <f>IF(buildings!AL353="","NA",buildings!AL353)</f>
        <v>NULL</v>
      </c>
      <c r="AM353">
        <f>IF(buildings!AM353="","NA",buildings!AM353)</f>
        <v>8</v>
      </c>
      <c r="AN353" t="str">
        <f>IF(buildings!AN353="","NA",buildings!AN353)</f>
        <v>residential</v>
      </c>
      <c r="AO353" t="str">
        <f>IF(buildings!AO353="","NA",buildings!AO353)</f>
        <v>MFH</v>
      </c>
      <c r="AP353" t="str">
        <f>IF(buildings!AP353="","NA",buildings!AP353)</f>
        <v>case study</v>
      </c>
      <c r="AQ353" t="str">
        <f>IF(buildings!AQ353="","NA",buildings!AQ353)</f>
        <v>Urban</v>
      </c>
      <c r="AR353" t="str">
        <f>IF(buildings!AR353="","NA",buildings!AR353)</f>
        <v>NULL</v>
      </c>
      <c r="AS353" t="str">
        <f>IF(buildings!AS353="","NA",buildings!AS353)</f>
        <v>Reza, B., Sadiq, R., &amp; Hewage, K.</v>
      </c>
      <c r="AT353">
        <f>IF(buildings!AT353="","NA",buildings!AT353)</f>
        <v>2014</v>
      </c>
      <c r="AU353" t="str">
        <f>IF(buildings!AU353="","NA",buildings!AU353)</f>
        <v>Emergy-based life cycle assessment (Em-LCA) of multi-unit and single-family residential buildings in Canada</v>
      </c>
      <c r="AV353" t="str">
        <f>IF(buildings!AV353="","NA",buildings!AV353)</f>
        <v>International Journal of Sustainable Built Environment</v>
      </c>
      <c r="AW353" t="str">
        <f>IF(buildings!AW353="","NA",buildings!AW353)</f>
        <v>Copyright Elsevier</v>
      </c>
      <c r="AX353" t="str">
        <f>IF(buildings!AX353="","NA",buildings!AX353)</f>
        <v>10.1016/j.ijsbe.2014.09.001</v>
      </c>
      <c r="AY353" t="str">
        <f>IF(buildings!AY353="","NA",buildings!AY353)</f>
        <v>https://doi.org/10.1016/j.ijsbe.2014.09.001</v>
      </c>
      <c r="AZ353" t="str">
        <f>IF(buildings!AZ353="","NULL",buildings!AZ353)</f>
        <v>for use_type or construction_type: 'In this study, a typical 200 square metre single-family house was designed based on BC building code (under part 9) and Vancouver seismic load. A 2-level wood-frame structural system has been selected based on common practices for single family houses in BC and Canada. In addition a typical 4000 square metre, multi-unit condominium residential was designed based on BC building code (under part 4) and Vancouver seismic load. A 7-storey plus one underground parking concrete-frame structural system has been chosen according to the common practices for multi-unit residential buildings in BC and Canada.'</v>
      </c>
      <c r="BA353" t="str">
        <f>IF(buildings!BA353="","NULL",buildings!BA353)</f>
        <v xml:space="preserve">Extracted from Marinova et al. (2020). Refer to the authors for further information </v>
      </c>
      <c r="BB353" t="str">
        <f>IF(buildings!BB353="","NULL",buildings!BB353)</f>
        <v xml:space="preserve">Extracted from Marinova et al. (2020). Refer to the authors for further information </v>
      </c>
      <c r="BC353" t="str">
        <f>IF(buildings!BC353="","NULL",buildings!BC353)</f>
        <v>NULL</v>
      </c>
      <c r="BD353" t="str">
        <f>IF(buildings!BD353="","NULL",buildings!BD353)</f>
        <v>NULL</v>
      </c>
      <c r="BE353" t="str">
        <f>IF(buildings!BE353="","NULL",buildings!BE353)</f>
        <v>Nistad (Heeren)</v>
      </c>
      <c r="BF353" t="str">
        <f>IF(buildings!BF353="","NULL",buildings!BF353)</f>
        <v>NULL</v>
      </c>
      <c r="BG353" t="str">
        <f>IF(buildings!BG353="","NULL",buildings!BG353)</f>
        <v>NULL</v>
      </c>
      <c r="BH353" t="str">
        <f>IF(buildings!BH353="","NULL",buildings!BH353)</f>
        <v>NULL</v>
      </c>
      <c r="BI353" t="str">
        <f>IF(buildings!BI353="","NULL",buildings!BI353)</f>
        <v>NULL</v>
      </c>
      <c r="BJ353" t="str">
        <f>IF(buildings!BJ353="","NULL",buildings!BJ353)</f>
        <v>NULL</v>
      </c>
      <c r="BK353" t="str">
        <f>IF(buildings!BK353="","NULL",buildings!BK353)</f>
        <v>NULL</v>
      </c>
      <c r="BL353" t="str">
        <f>IF(buildings!BL353="","NULL",buildings!BL353)</f>
        <v>NULL</v>
      </c>
      <c r="BM353" t="str">
        <f>IF(buildings!BM353="","NULL",buildings!BM353)</f>
        <v>NULL</v>
      </c>
      <c r="BN353" t="str">
        <f>IF(buildings!BN353="","NULL",buildings!BN353)</f>
        <v>NULL</v>
      </c>
      <c r="BO353" t="str">
        <f>IF(buildings!BO353="","NULL",buildings!BO353)</f>
        <v>NULL</v>
      </c>
      <c r="BP353" t="str">
        <f>IF(buildings!BP353="","NULL",buildings!BP353)</f>
        <v>NULL</v>
      </c>
      <c r="BQ353" t="str">
        <f>IF(buildings!BQ353="","NULL",buildings!BQ353)</f>
        <v>NULL</v>
      </c>
      <c r="BR353" t="str">
        <f>IF(buildings!BR353="","NULL",buildings!BR353)</f>
        <v>NULL</v>
      </c>
      <c r="BS353" t="str">
        <f>IF(buildings!BS353="","NULL",buildings!BS353)</f>
        <v>NULL</v>
      </c>
      <c r="BT353" t="str">
        <f>IF(buildings!BT353="","NULL",buildings!BT353)</f>
        <v>NULL</v>
      </c>
      <c r="BU353" t="str">
        <f>IF(buildings!BU353="","NULL",buildings!BU353)</f>
        <v>NULL</v>
      </c>
      <c r="BV353" t="str">
        <f>IF(buildings!BV353="","NULL",buildings!BV353)</f>
        <v>NULL</v>
      </c>
      <c r="BW353" t="str">
        <f>IF(buildings!BW353="","NULL",buildings!BW353)</f>
        <v>R32CAN</v>
      </c>
      <c r="BX353" t="str">
        <f>IF(buildings!BX353="","NULL",buildings!BX353)</f>
        <v>R5.2OECD</v>
      </c>
      <c r="BY353" t="str">
        <f>IF(buildings!BY353="","NULL",buildings!BY353)</f>
        <v>R_MFH_tower</v>
      </c>
      <c r="BZ353" t="str">
        <f>IF(buildings!BZ353="","NULL",buildings!BZ353)</f>
        <v>RC_concretefloor</v>
      </c>
      <c r="CA353" t="str">
        <f>IF(buildings!CA353="","NULL",buildings!CA353)</f>
        <v>Standard</v>
      </c>
      <c r="CB353" t="str">
        <f>IF(buildings!CB353="","NULL",buildings!CB353)</f>
        <v>real-world single case study</v>
      </c>
      <c r="CC353" t="str">
        <f>IF(buildings!CC353="","NULL",buildings!CC353)</f>
        <v>RM</v>
      </c>
      <c r="CD353" t="str">
        <f>IF(buildings!CD353="","NULL",buildings!CD353)</f>
        <v>C</v>
      </c>
      <c r="CE353" t="str">
        <f>IF(buildings!CE353="","NULL",buildings!CE353)</f>
        <v>OECD_CAN</v>
      </c>
    </row>
    <row r="354" spans="1:83">
      <c r="A354">
        <f>IF(buildings!A354="","NA",buildings!A354)</f>
        <v>352</v>
      </c>
      <c r="B354" t="str">
        <f>IF(buildings!B354="","NA",buildings!B354)</f>
        <v>USA</v>
      </c>
      <c r="C354" t="str">
        <f>IF(buildings!C354="","NA",buildings!C354)</f>
        <v>Michigan area, Ann Arbor</v>
      </c>
      <c r="D354" t="str">
        <f>IF(buildings!D354="","NA",buildings!D354)</f>
        <v>NA</v>
      </c>
      <c r="E354">
        <f>IF(buildings!E354="","NA",buildings!E354)</f>
        <v>2008</v>
      </c>
      <c r="F354">
        <f>IF(buildings!F354="","NA",buildings!F354)</f>
        <v>17.203807879999999</v>
      </c>
      <c r="G354" t="str">
        <f>IF(buildings!G354="","NA",buildings!G354)</f>
        <v>NA</v>
      </c>
      <c r="H354">
        <f>IF(buildings!H354="","NA",buildings!H354)</f>
        <v>0.35718616399999997</v>
      </c>
      <c r="I354" t="str">
        <f>IF(buildings!I354="","NA",buildings!I354)</f>
        <v>NA</v>
      </c>
      <c r="J354">
        <f>IF(buildings!J354="","NA",buildings!J354)</f>
        <v>67.324100090000002</v>
      </c>
      <c r="K354" t="str">
        <f>IF(buildings!K354="","NA",buildings!K354)</f>
        <v>NA</v>
      </c>
      <c r="L354" t="str">
        <f>IF(buildings!L354="","NA",buildings!L354)</f>
        <v>NA</v>
      </c>
      <c r="M354">
        <f>IF(buildings!M354="","NA",buildings!M354)</f>
        <v>795.39647219999995</v>
      </c>
      <c r="N354" t="str">
        <f>IF(buildings!N354="","NA",buildings!N354)</f>
        <v>NA</v>
      </c>
      <c r="O354" t="str">
        <f>IF(buildings!O354="","NA",buildings!O354)</f>
        <v>NA</v>
      </c>
      <c r="P354" t="str">
        <f>IF(buildings!P354="","NA",buildings!P354)</f>
        <v>NA</v>
      </c>
      <c r="Q354" t="str">
        <f>IF(buildings!Q354="","NA",buildings!Q354)</f>
        <v>NA</v>
      </c>
      <c r="R354" t="str">
        <f>IF(buildings!R354="","NA",buildings!R354)</f>
        <v>NA</v>
      </c>
      <c r="S354" t="str">
        <f>IF(buildings!S354="","NA",buildings!S354)</f>
        <v>NA</v>
      </c>
      <c r="T354" t="str">
        <f>IF(buildings!T354="","NA",buildings!T354)</f>
        <v>NA</v>
      </c>
      <c r="U354" t="str">
        <f>IF(buildings!U354="","NA",buildings!U354)</f>
        <v>NA</v>
      </c>
      <c r="V354" t="str">
        <f>IF(buildings!V354="","NA",buildings!V354)</f>
        <v>NA</v>
      </c>
      <c r="W354" t="str">
        <f>IF(buildings!W354="","NA",buildings!W354)</f>
        <v>NA</v>
      </c>
      <c r="X354" t="str">
        <f>IF(buildings!X354="","NA",buildings!X354)</f>
        <v>NA</v>
      </c>
      <c r="Y354" t="str">
        <f>IF(buildings!Y354="","NA",buildings!Y354)</f>
        <v>NA</v>
      </c>
      <c r="Z354" t="str">
        <f>IF(buildings!Z354="","NA",buildings!Z354)</f>
        <v>NA</v>
      </c>
      <c r="AA354" t="str">
        <f>IF(buildings!AA354="","NA",buildings!AA354)</f>
        <v>NA</v>
      </c>
      <c r="AB354">
        <f>IF(buildings!AB354="","NA",buildings!AB354)</f>
        <v>4.4461549549999999</v>
      </c>
      <c r="AC354" t="str">
        <f>IF(buildings!AC354="","NA",buildings!AC354)</f>
        <v>NA</v>
      </c>
      <c r="AD354" t="str">
        <f>IF(buildings!AD354="","NA",buildings!AD354)</f>
        <v>NA</v>
      </c>
      <c r="AE354" t="str">
        <f>IF(buildings!AE354="","NA",buildings!AE354)</f>
        <v>NA</v>
      </c>
      <c r="AF354" t="str">
        <f>IF(buildings!AF354="","NA",buildings!AF354)</f>
        <v>NA</v>
      </c>
      <c r="AG354" t="str">
        <f>IF(buildings!AG354="","NA",buildings!AG354)</f>
        <v>NA</v>
      </c>
      <c r="AH354" t="str">
        <f>IF(buildings!AH354="","NA",buildings!AH354)</f>
        <v>NA</v>
      </c>
      <c r="AI354" t="str">
        <f>IF(buildings!AI354="","NA",buildings!AI354)</f>
        <v>NA</v>
      </c>
      <c r="AJ354" t="str">
        <f>IF(buildings!AJ354="","NA",buildings!AJ354)</f>
        <v>NA</v>
      </c>
      <c r="AK354" t="str">
        <f>IF(buildings!AK354="","NA",buildings!AK354)</f>
        <v>NA</v>
      </c>
      <c r="AL354" t="str">
        <f>IF(buildings!AL354="","NA",buildings!AL354)</f>
        <v>NULL</v>
      </c>
      <c r="AM354">
        <f>IF(buildings!AM354="","NA",buildings!AM354)</f>
        <v>2</v>
      </c>
      <c r="AN354" t="str">
        <f>IF(buildings!AN354="","NA",buildings!AN354)</f>
        <v>residential</v>
      </c>
      <c r="AO354" t="str">
        <f>IF(buildings!AO354="","NA",buildings!AO354)</f>
        <v>SFH</v>
      </c>
      <c r="AP354" t="str">
        <f>IF(buildings!AP354="","NA",buildings!AP354)</f>
        <v>case study</v>
      </c>
      <c r="AQ354" t="str">
        <f>IF(buildings!AQ354="","NA",buildings!AQ354)</f>
        <v>Urban</v>
      </c>
      <c r="AR354" t="str">
        <f>IF(buildings!AR354="","NA",buildings!AR354)</f>
        <v>NULL</v>
      </c>
      <c r="AS354" t="str">
        <f>IF(buildings!AS354="","NA",buildings!AS354)</f>
        <v>Blanchard, S., &amp; Reppe, P.</v>
      </c>
      <c r="AT354">
        <f>IF(buildings!AT354="","NA",buildings!AT354)</f>
        <v>1998</v>
      </c>
      <c r="AU354" t="str">
        <f>IF(buildings!AU354="","NA",buildings!AU354)</f>
        <v>Life Cycle Analysis of a Residential Home in Michigan</v>
      </c>
      <c r="AV354" t="str">
        <f>IF(buildings!AV354="","NA",buildings!AV354)</f>
        <v>Center for Sustainable Systems, University of Michigan</v>
      </c>
      <c r="AW354" t="str">
        <f>IF(buildings!AW354="","NA",buildings!AW354)</f>
        <v>Copyright Elsevier</v>
      </c>
      <c r="AX354" t="str">
        <f>IF(buildings!AX354="","NA",buildings!AX354)</f>
        <v>NA</v>
      </c>
      <c r="AY354" t="str">
        <f>IF(buildings!AY354="","NA",buildings!AY354)</f>
        <v>http://css.umich.edu/sites/default/files/css_doc/CSS98-05.pdf</v>
      </c>
      <c r="AZ354" t="str">
        <f>IF(buildings!AZ354="","NULL",buildings!AZ354)</f>
        <v>NULL</v>
      </c>
      <c r="BA354" t="str">
        <f>IF(buildings!BA354="","NULL",buildings!BA354)</f>
        <v xml:space="preserve">Extracted from Marinova et al. (2020). Refer to the authors for further information </v>
      </c>
      <c r="BB354" t="str">
        <f>IF(buildings!BB354="","NULL",buildings!BB354)</f>
        <v xml:space="preserve">Extracted from Marinova et al. (2020). Refer to the authors for further information </v>
      </c>
      <c r="BC354" t="str">
        <f>IF(buildings!BC354="","NULL",buildings!BC354)</f>
        <v>NULL</v>
      </c>
      <c r="BD354" t="str">
        <f>IF(buildings!BD354="","NULL",buildings!BD354)</f>
        <v>NULL</v>
      </c>
      <c r="BE354" t="str">
        <f>IF(buildings!BE354="","NULL",buildings!BE354)</f>
        <v>Nistad (Heeren)</v>
      </c>
      <c r="BF354" t="str">
        <f>IF(buildings!BF354="","NULL",buildings!BF354)</f>
        <v>NULL</v>
      </c>
      <c r="BG354" t="str">
        <f>IF(buildings!BG354="","NULL",buildings!BG354)</f>
        <v>NULL</v>
      </c>
      <c r="BH354" t="str">
        <f>IF(buildings!BH354="","NULL",buildings!BH354)</f>
        <v>NULL</v>
      </c>
      <c r="BI354" t="str">
        <f>IF(buildings!BI354="","NULL",buildings!BI354)</f>
        <v>NULL</v>
      </c>
      <c r="BJ354" t="str">
        <f>IF(buildings!BJ354="","NULL",buildings!BJ354)</f>
        <v>NULL</v>
      </c>
      <c r="BK354" t="str">
        <f>IF(buildings!BK354="","NULL",buildings!BK354)</f>
        <v>NULL</v>
      </c>
      <c r="BL354" t="str">
        <f>IF(buildings!BL354="","NULL",buildings!BL354)</f>
        <v>NULL</v>
      </c>
      <c r="BM354" t="str">
        <f>IF(buildings!BM354="","NULL",buildings!BM354)</f>
        <v>NULL</v>
      </c>
      <c r="BN354" t="str">
        <f>IF(buildings!BN354="","NULL",buildings!BN354)</f>
        <v>NULL</v>
      </c>
      <c r="BO354" t="str">
        <f>IF(buildings!BO354="","NULL",buildings!BO354)</f>
        <v>NULL</v>
      </c>
      <c r="BP354" t="str">
        <f>IF(buildings!BP354="","NULL",buildings!BP354)</f>
        <v>NULL</v>
      </c>
      <c r="BQ354" t="str">
        <f>IF(buildings!BQ354="","NULL",buildings!BQ354)</f>
        <v>NULL</v>
      </c>
      <c r="BR354" t="str">
        <f>IF(buildings!BR354="","NULL",buildings!BR354)</f>
        <v>NULL</v>
      </c>
      <c r="BS354" t="str">
        <f>IF(buildings!BS354="","NULL",buildings!BS354)</f>
        <v>NULL</v>
      </c>
      <c r="BT354" t="str">
        <f>IF(buildings!BT354="","NULL",buildings!BT354)</f>
        <v>NULL</v>
      </c>
      <c r="BU354" t="str">
        <f>IF(buildings!BU354="","NULL",buildings!BU354)</f>
        <v>NULL</v>
      </c>
      <c r="BV354" t="str">
        <f>IF(buildings!BV354="","NULL",buildings!BV354)</f>
        <v>NULL</v>
      </c>
      <c r="BW354" t="str">
        <f>IF(buildings!BW354="","NULL",buildings!BW354)</f>
        <v>R32USA</v>
      </c>
      <c r="BX354" t="str">
        <f>IF(buildings!BX354="","NULL",buildings!BX354)</f>
        <v>R5.2OECD</v>
      </c>
      <c r="BY354" t="str">
        <f>IF(buildings!BY354="","NULL",buildings!BY354)</f>
        <v>R_SFH_detached</v>
      </c>
      <c r="BZ354" t="str">
        <f>IF(buildings!BZ354="","NULL",buildings!BZ354)</f>
        <v>T_traditional</v>
      </c>
      <c r="CA354" t="str">
        <f>IF(buildings!CA354="","NULL",buildings!CA354)</f>
        <v>Standard</v>
      </c>
      <c r="CB354" t="str">
        <f>IF(buildings!CB354="","NULL",buildings!CB354)</f>
        <v>real-world single case study</v>
      </c>
      <c r="CC354" t="str">
        <f>IF(buildings!CC354="","NULL",buildings!CC354)</f>
        <v>RS</v>
      </c>
      <c r="CD354" t="str">
        <f>IF(buildings!CD354="","NULL",buildings!CD354)</f>
        <v>T</v>
      </c>
      <c r="CE354" t="str">
        <f>IF(buildings!CE354="","NULL",buildings!CE354)</f>
        <v>OECD_USA</v>
      </c>
    </row>
    <row r="355" spans="1:83">
      <c r="A355">
        <f>IF(buildings!A355="","NA",buildings!A355)</f>
        <v>353</v>
      </c>
      <c r="B355" t="str">
        <f>IF(buildings!B355="","NA",buildings!B355)</f>
        <v>USA</v>
      </c>
      <c r="C355" t="str">
        <f>IF(buildings!C355="","NA",buildings!C355)</f>
        <v>New Jersey, Monmouth County</v>
      </c>
      <c r="D355" t="str">
        <f>IF(buildings!D355="","NA",buildings!D355)</f>
        <v>NA</v>
      </c>
      <c r="E355" t="str">
        <f>IF(buildings!E355="","NA",buildings!E355)</f>
        <v>NA</v>
      </c>
      <c r="F355" t="str">
        <f>IF(buildings!F355="","NA",buildings!F355)</f>
        <v>NA</v>
      </c>
      <c r="G355" t="str">
        <f>IF(buildings!G355="","NA",buildings!G355)</f>
        <v>NA</v>
      </c>
      <c r="H355">
        <f>IF(buildings!H355="","NA",buildings!H355)</f>
        <v>1.363636364</v>
      </c>
      <c r="I355" t="str">
        <f>IF(buildings!I355="","NA",buildings!I355)</f>
        <v>NA</v>
      </c>
      <c r="J355">
        <f>IF(buildings!J355="","NA",buildings!J355)</f>
        <v>29.569930070000002</v>
      </c>
      <c r="K355" t="str">
        <f>IF(buildings!K355="","NA",buildings!K355)</f>
        <v>NA</v>
      </c>
      <c r="L355" t="str">
        <f>IF(buildings!L355="","NA",buildings!L355)</f>
        <v>NA</v>
      </c>
      <c r="M355">
        <f>IF(buildings!M355="","NA",buildings!M355)</f>
        <v>551.75174830000003</v>
      </c>
      <c r="N355" t="str">
        <f>IF(buildings!N355="","NA",buildings!N355)</f>
        <v>NA</v>
      </c>
      <c r="O355" t="str">
        <f>IF(buildings!O355="","NA",buildings!O355)</f>
        <v>NA</v>
      </c>
      <c r="P355" t="str">
        <f>IF(buildings!P355="","NA",buildings!P355)</f>
        <v>NA</v>
      </c>
      <c r="Q355" t="str">
        <f>IF(buildings!Q355="","NA",buildings!Q355)</f>
        <v>NA</v>
      </c>
      <c r="R355" t="str">
        <f>IF(buildings!R355="","NA",buildings!R355)</f>
        <v>NA</v>
      </c>
      <c r="S355" t="str">
        <f>IF(buildings!S355="","NA",buildings!S355)</f>
        <v>NA</v>
      </c>
      <c r="T355" t="str">
        <f>IF(buildings!T355="","NA",buildings!T355)</f>
        <v>NA</v>
      </c>
      <c r="U355" t="str">
        <f>IF(buildings!U355="","NA",buildings!U355)</f>
        <v>NA</v>
      </c>
      <c r="V355" t="str">
        <f>IF(buildings!V355="","NA",buildings!V355)</f>
        <v>NA</v>
      </c>
      <c r="W355" t="str">
        <f>IF(buildings!W355="","NA",buildings!W355)</f>
        <v>NA</v>
      </c>
      <c r="X355" t="str">
        <f>IF(buildings!X355="","NA",buildings!X355)</f>
        <v>NA</v>
      </c>
      <c r="Y355" t="str">
        <f>IF(buildings!Y355="","NA",buildings!Y355)</f>
        <v>NA</v>
      </c>
      <c r="Z355" t="str">
        <f>IF(buildings!Z355="","NA",buildings!Z355)</f>
        <v>NA</v>
      </c>
      <c r="AA355" t="str">
        <f>IF(buildings!AA355="","NA",buildings!AA355)</f>
        <v>NA</v>
      </c>
      <c r="AB355">
        <f>IF(buildings!AB355="","NA",buildings!AB355)</f>
        <v>2.1958041960000001</v>
      </c>
      <c r="AC355" t="str">
        <f>IF(buildings!AC355="","NA",buildings!AC355)</f>
        <v>NA</v>
      </c>
      <c r="AD355" t="str">
        <f>IF(buildings!AD355="","NA",buildings!AD355)</f>
        <v>NA</v>
      </c>
      <c r="AE355" t="str">
        <f>IF(buildings!AE355="","NA",buildings!AE355)</f>
        <v>NA</v>
      </c>
      <c r="AF355" t="str">
        <f>IF(buildings!AF355="","NA",buildings!AF355)</f>
        <v>NA</v>
      </c>
      <c r="AG355" t="str">
        <f>IF(buildings!AG355="","NA",buildings!AG355)</f>
        <v>NA</v>
      </c>
      <c r="AH355" t="str">
        <f>IF(buildings!AH355="","NA",buildings!AH355)</f>
        <v>NA</v>
      </c>
      <c r="AI355" t="str">
        <f>IF(buildings!AI355="","NA",buildings!AI355)</f>
        <v>NA</v>
      </c>
      <c r="AJ355" t="str">
        <f>IF(buildings!AJ355="","NA",buildings!AJ355)</f>
        <v>NA</v>
      </c>
      <c r="AK355" t="str">
        <f>IF(buildings!AK355="","NA",buildings!AK355)</f>
        <v>NA</v>
      </c>
      <c r="AL355" t="str">
        <f>IF(buildings!AL355="","NA",buildings!AL355)</f>
        <v>NULL</v>
      </c>
      <c r="AM355">
        <f>IF(buildings!AM355="","NA",buildings!AM355)</f>
        <v>2</v>
      </c>
      <c r="AN355" t="str">
        <f>IF(buildings!AN355="","NA",buildings!AN355)</f>
        <v>residential</v>
      </c>
      <c r="AO355" t="str">
        <f>IF(buildings!AO355="","NA",buildings!AO355)</f>
        <v>SFH</v>
      </c>
      <c r="AP355" t="str">
        <f>IF(buildings!AP355="","NA",buildings!AP355)</f>
        <v>case study</v>
      </c>
      <c r="AQ355" t="str">
        <f>IF(buildings!AQ355="","NA",buildings!AQ355)</f>
        <v>Urban</v>
      </c>
      <c r="AR355" t="str">
        <f>IF(buildings!AR355="","NA",buildings!AR355)</f>
        <v>NULL</v>
      </c>
      <c r="AS355" t="str">
        <f>IF(buildings!AS355="","NA",buildings!AS355)</f>
        <v xml:space="preserve">Mosteiro-Romero, M., Krogmann, U., Wallbaum, H., Ostermeyer, Y., Senick, J. S., &amp; Andrews, C. J. </v>
      </c>
      <c r="AT355">
        <f>IF(buildings!AT355="","NA",buildings!AT355)</f>
        <v>2014</v>
      </c>
      <c r="AU355" t="str">
        <f>IF(buildings!AU355="","NA",buildings!AU355)</f>
        <v>Relative importance of electricity sources and construction practices in residential buildings: A Swiss-US comparison of energy relatedlife-cycle impacts</v>
      </c>
      <c r="AV355" t="str">
        <f>IF(buildings!AV355="","NA",buildings!AV355)</f>
        <v xml:space="preserve">Energy and Buildings </v>
      </c>
      <c r="AW355" t="str">
        <f>IF(buildings!AW355="","NA",buildings!AW355)</f>
        <v>Copyright Elsevier</v>
      </c>
      <c r="AX355" t="str">
        <f>IF(buildings!AX355="","NA",buildings!AX355)</f>
        <v>10.1016/j.enbuild.2013.09.046</v>
      </c>
      <c r="AY355" t="str">
        <f>IF(buildings!AY355="","NA",buildings!AY355)</f>
        <v>https://doi.org/10.1016/j.enbuild.2013.09.046</v>
      </c>
      <c r="AZ355" t="str">
        <f>IF(buildings!AZ355="","NULL",buildings!AZ355)</f>
        <v>NULL</v>
      </c>
      <c r="BA355" t="str">
        <f>IF(buildings!BA355="","NULL",buildings!BA355)</f>
        <v xml:space="preserve">Extracted from Marinova et al. (2020). Refer to the authors for further information </v>
      </c>
      <c r="BB355" t="str">
        <f>IF(buildings!BB355="","NULL",buildings!BB355)</f>
        <v xml:space="preserve">Extracted from Marinova et al. (2020). Refer to the authors for further information </v>
      </c>
      <c r="BC355" t="str">
        <f>IF(buildings!BC355="","NULL",buildings!BC355)</f>
        <v>NULL</v>
      </c>
      <c r="BD355" t="str">
        <f>IF(buildings!BD355="","NULL",buildings!BD355)</f>
        <v>NULL</v>
      </c>
      <c r="BE355" t="str">
        <f>IF(buildings!BE355="","NULL",buildings!BE355)</f>
        <v>Nistad (Heeren)</v>
      </c>
      <c r="BF355" t="str">
        <f>IF(buildings!BF355="","NULL",buildings!BF355)</f>
        <v>NULL</v>
      </c>
      <c r="BG355" t="str">
        <f>IF(buildings!BG355="","NULL",buildings!BG355)</f>
        <v>NULL</v>
      </c>
      <c r="BH355" t="str">
        <f>IF(buildings!BH355="","NULL",buildings!BH355)</f>
        <v>NULL</v>
      </c>
      <c r="BI355" t="str">
        <f>IF(buildings!BI355="","NULL",buildings!BI355)</f>
        <v>NULL</v>
      </c>
      <c r="BJ355" t="str">
        <f>IF(buildings!BJ355="","NULL",buildings!BJ355)</f>
        <v>NULL</v>
      </c>
      <c r="BK355" t="str">
        <f>IF(buildings!BK355="","NULL",buildings!BK355)</f>
        <v>NULL</v>
      </c>
      <c r="BL355" t="str">
        <f>IF(buildings!BL355="","NULL",buildings!BL355)</f>
        <v>NULL</v>
      </c>
      <c r="BM355" t="str">
        <f>IF(buildings!BM355="","NULL",buildings!BM355)</f>
        <v>NULL</v>
      </c>
      <c r="BN355" t="str">
        <f>IF(buildings!BN355="","NULL",buildings!BN355)</f>
        <v>NULL</v>
      </c>
      <c r="BO355" t="str">
        <f>IF(buildings!BO355="","NULL",buildings!BO355)</f>
        <v>NULL</v>
      </c>
      <c r="BP355" t="str">
        <f>IF(buildings!BP355="","NULL",buildings!BP355)</f>
        <v>NULL</v>
      </c>
      <c r="BQ355" t="str">
        <f>IF(buildings!BQ355="","NULL",buildings!BQ355)</f>
        <v>NULL</v>
      </c>
      <c r="BR355" t="str">
        <f>IF(buildings!BR355="","NULL",buildings!BR355)</f>
        <v>NULL</v>
      </c>
      <c r="BS355" t="str">
        <f>IF(buildings!BS355="","NULL",buildings!BS355)</f>
        <v>NULL</v>
      </c>
      <c r="BT355" t="str">
        <f>IF(buildings!BT355="","NULL",buildings!BT355)</f>
        <v>NULL</v>
      </c>
      <c r="BU355" t="str">
        <f>IF(buildings!BU355="","NULL",buildings!BU355)</f>
        <v>NULL</v>
      </c>
      <c r="BV355" t="str">
        <f>IF(buildings!BV355="","NULL",buildings!BV355)</f>
        <v>NULL</v>
      </c>
      <c r="BW355" t="str">
        <f>IF(buildings!BW355="","NULL",buildings!BW355)</f>
        <v>R32USA</v>
      </c>
      <c r="BX355" t="str">
        <f>IF(buildings!BX355="","NULL",buildings!BX355)</f>
        <v>R5.2OECD</v>
      </c>
      <c r="BY355" t="str">
        <f>IF(buildings!BY355="","NULL",buildings!BY355)</f>
        <v>R_SFH_detached</v>
      </c>
      <c r="BZ355" t="str">
        <f>IF(buildings!BZ355="","NULL",buildings!BZ355)</f>
        <v>T_traditional</v>
      </c>
      <c r="CA355" t="str">
        <f>IF(buildings!CA355="","NULL",buildings!CA355)</f>
        <v>Efficient</v>
      </c>
      <c r="CB355" t="str">
        <f>IF(buildings!CB355="","NULL",buildings!CB355)</f>
        <v>real-world single case study</v>
      </c>
      <c r="CC355" t="str">
        <f>IF(buildings!CC355="","NULL",buildings!CC355)</f>
        <v>RS</v>
      </c>
      <c r="CD355" t="str">
        <f>IF(buildings!CD355="","NULL",buildings!CD355)</f>
        <v>T</v>
      </c>
      <c r="CE355" t="str">
        <f>IF(buildings!CE355="","NULL",buildings!CE355)</f>
        <v>OECD_USA</v>
      </c>
    </row>
    <row r="356" spans="1:83">
      <c r="A356">
        <f>IF(buildings!A356="","NA",buildings!A356)</f>
        <v>354</v>
      </c>
      <c r="B356" t="str">
        <f>IF(buildings!B356="","NA",buildings!B356)</f>
        <v>Brazil</v>
      </c>
      <c r="C356" t="str">
        <f>IF(buildings!C356="","NA",buildings!C356)</f>
        <v>Salvador</v>
      </c>
      <c r="D356" t="str">
        <f>IF(buildings!D356="","NA",buildings!D356)</f>
        <v>NA</v>
      </c>
      <c r="E356" t="str">
        <f>IF(buildings!E356="","NA",buildings!E356)</f>
        <v>NA</v>
      </c>
      <c r="F356" t="str">
        <f>IF(buildings!F356="","NA",buildings!F356)</f>
        <v>NA</v>
      </c>
      <c r="G356" t="str">
        <f>IF(buildings!G356="","NA",buildings!G356)</f>
        <v>NA</v>
      </c>
      <c r="H356" t="str">
        <f>IF(buildings!H356="","NA",buildings!H356)</f>
        <v>NA</v>
      </c>
      <c r="I356" t="str">
        <f>IF(buildings!I356="","NA",buildings!I356)</f>
        <v>NA</v>
      </c>
      <c r="J356" t="str">
        <f>IF(buildings!J356="","NA",buildings!J356)</f>
        <v>NA</v>
      </c>
      <c r="K356" t="str">
        <f>IF(buildings!K356="","NA",buildings!K356)</f>
        <v>NA</v>
      </c>
      <c r="L356" t="str">
        <f>IF(buildings!L356="","NA",buildings!L356)</f>
        <v>NA</v>
      </c>
      <c r="M356">
        <f>IF(buildings!M356="","NA",buildings!M356)</f>
        <v>496.39782609999997</v>
      </c>
      <c r="N356" t="str">
        <f>IF(buildings!N356="","NA",buildings!N356)</f>
        <v>NA</v>
      </c>
      <c r="O356" t="str">
        <f>IF(buildings!O356="","NA",buildings!O356)</f>
        <v>NA</v>
      </c>
      <c r="P356" t="str">
        <f>IF(buildings!P356="","NA",buildings!P356)</f>
        <v>NA</v>
      </c>
      <c r="Q356" t="str">
        <f>IF(buildings!Q356="","NA",buildings!Q356)</f>
        <v>NA</v>
      </c>
      <c r="R356" t="str">
        <f>IF(buildings!R356="","NA",buildings!R356)</f>
        <v>NA</v>
      </c>
      <c r="S356" t="str">
        <f>IF(buildings!S356="","NA",buildings!S356)</f>
        <v>NA</v>
      </c>
      <c r="T356" t="str">
        <f>IF(buildings!T356="","NA",buildings!T356)</f>
        <v>NA</v>
      </c>
      <c r="U356" t="str">
        <f>IF(buildings!U356="","NA",buildings!U356)</f>
        <v>NA</v>
      </c>
      <c r="V356" t="str">
        <f>IF(buildings!V356="","NA",buildings!V356)</f>
        <v>NA</v>
      </c>
      <c r="W356" t="str">
        <f>IF(buildings!W356="","NA",buildings!W356)</f>
        <v>NA</v>
      </c>
      <c r="X356" t="str">
        <f>IF(buildings!X356="","NA",buildings!X356)</f>
        <v>NA</v>
      </c>
      <c r="Y356" t="str">
        <f>IF(buildings!Y356="","NA",buildings!Y356)</f>
        <v>NA</v>
      </c>
      <c r="Z356" t="str">
        <f>IF(buildings!Z356="","NA",buildings!Z356)</f>
        <v>NA</v>
      </c>
      <c r="AA356" t="str">
        <f>IF(buildings!AA356="","NA",buildings!AA356)</f>
        <v>NA</v>
      </c>
      <c r="AB356" t="str">
        <f>IF(buildings!AB356="","NA",buildings!AB356)</f>
        <v>NA</v>
      </c>
      <c r="AC356" t="str">
        <f>IF(buildings!AC356="","NA",buildings!AC356)</f>
        <v>NA</v>
      </c>
      <c r="AD356" t="str">
        <f>IF(buildings!AD356="","NA",buildings!AD356)</f>
        <v>NA</v>
      </c>
      <c r="AE356" t="str">
        <f>IF(buildings!AE356="","NA",buildings!AE356)</f>
        <v>NA</v>
      </c>
      <c r="AF356" t="str">
        <f>IF(buildings!AF356="","NA",buildings!AF356)</f>
        <v>NA</v>
      </c>
      <c r="AG356" t="str">
        <f>IF(buildings!AG356="","NA",buildings!AG356)</f>
        <v>NA</v>
      </c>
      <c r="AH356" t="str">
        <f>IF(buildings!AH356="","NA",buildings!AH356)</f>
        <v>NA</v>
      </c>
      <c r="AI356" t="str">
        <f>IF(buildings!AI356="","NA",buildings!AI356)</f>
        <v>NA</v>
      </c>
      <c r="AJ356" t="str">
        <f>IF(buildings!AJ356="","NA",buildings!AJ356)</f>
        <v>NA</v>
      </c>
      <c r="AK356" t="str">
        <f>IF(buildings!AK356="","NA",buildings!AK356)</f>
        <v>NA</v>
      </c>
      <c r="AL356" t="str">
        <f>IF(buildings!AL356="","NA",buildings!AL356)</f>
        <v>Metal piles foundation, conventional structure in reinforced concrete, masonry in concrete blocks, walls and ceilings coated with PVA paint, floors and facade in ceramic tiles and gypsum ceilings, concrete gutter and metal roof tile.</v>
      </c>
      <c r="AM356">
        <f>IF(buildings!AM356="","NA",buildings!AM356)</f>
        <v>16</v>
      </c>
      <c r="AN356" t="str">
        <f>IF(buildings!AN356="","NA",buildings!AN356)</f>
        <v>residential</v>
      </c>
      <c r="AO356" t="str">
        <f>IF(buildings!AO356="","NA",buildings!AO356)</f>
        <v>MFH</v>
      </c>
      <c r="AP356" t="str">
        <f>IF(buildings!AP356="","NA",buildings!AP356)</f>
        <v>case study</v>
      </c>
      <c r="AQ356" t="str">
        <f>IF(buildings!AQ356="","NA",buildings!AQ356)</f>
        <v>Urban</v>
      </c>
      <c r="AR356" t="str">
        <f>IF(buildings!AR356="","NA",buildings!AR356)</f>
        <v>NULL</v>
      </c>
      <c r="AS356" t="str">
        <f>IF(buildings!AS356="","NA",buildings!AS356)</f>
        <v xml:space="preserve">Evangelista, P. P. A., Kiperstok, A., Torres, E. A., &amp; Gonçalves, J. P. </v>
      </c>
      <c r="AT356">
        <f>IF(buildings!AT356="","NA",buildings!AT356)</f>
        <v>2018</v>
      </c>
      <c r="AU356" t="str">
        <f>IF(buildings!AU356="","NA",buildings!AU356)</f>
        <v>Environmental performance analysis of residential buildings in Brazil 
using LCA</v>
      </c>
      <c r="AV356" t="str">
        <f>IF(buildings!AV356="","NA",buildings!AV356)</f>
        <v>Construction and Building Materials</v>
      </c>
      <c r="AW356" t="str">
        <f>IF(buildings!AW356="","NA",buildings!AW356)</f>
        <v>Copyright Elsevier</v>
      </c>
      <c r="AX356" t="str">
        <f>IF(buildings!AX356="","NA",buildings!AX356)</f>
        <v>10.1016/j.conbuildmat.2018.02.045</v>
      </c>
      <c r="AY356" t="str">
        <f>IF(buildings!AY356="","NA",buildings!AY356)</f>
        <v>https://doi.org/10.1016/j.conbuildmat.2018.02.045</v>
      </c>
      <c r="AZ356" t="str">
        <f>IF(buildings!AZ356="","NULL",buildings!AZ356)</f>
        <v>NULL</v>
      </c>
      <c r="BA356" t="str">
        <f>IF(buildings!BA356="","NULL",buildings!BA356)</f>
        <v xml:space="preserve">Extracted from Marinova et al. (2020). Refer to the authors for further information </v>
      </c>
      <c r="BB356" t="str">
        <f>IF(buildings!BB356="","NULL",buildings!BB356)</f>
        <v xml:space="preserve">Extracted from Marinova et al. (2020). Refer to the authors for further information </v>
      </c>
      <c r="BC356" t="str">
        <f>IF(buildings!BC356="","NULL",buildings!BC356)</f>
        <v>The houses are classified by income class and building type</v>
      </c>
      <c r="BD356" t="str">
        <f>IF(buildings!BD356="","NULL",buildings!BD356)</f>
        <v>NULL</v>
      </c>
      <c r="BE356" t="str">
        <f>IF(buildings!BE356="","NULL",buildings!BE356)</f>
        <v>Nistad (Heeren)</v>
      </c>
      <c r="BF356" t="str">
        <f>IF(buildings!BF356="","NULL",buildings!BF356)</f>
        <v>NULL</v>
      </c>
      <c r="BG356" t="str">
        <f>IF(buildings!BG356="","NULL",buildings!BG356)</f>
        <v>NULL</v>
      </c>
      <c r="BH356" t="str">
        <f>IF(buildings!BH356="","NULL",buildings!BH356)</f>
        <v>NULL</v>
      </c>
      <c r="BI356" t="str">
        <f>IF(buildings!BI356="","NULL",buildings!BI356)</f>
        <v>NULL</v>
      </c>
      <c r="BJ356" t="str">
        <f>IF(buildings!BJ356="","NULL",buildings!BJ356)</f>
        <v>NULL</v>
      </c>
      <c r="BK356" t="str">
        <f>IF(buildings!BK356="","NULL",buildings!BK356)</f>
        <v>NULL</v>
      </c>
      <c r="BL356" t="str">
        <f>IF(buildings!BL356="","NULL",buildings!BL356)</f>
        <v>NULL</v>
      </c>
      <c r="BM356" t="str">
        <f>IF(buildings!BM356="","NULL",buildings!BM356)</f>
        <v>NULL</v>
      </c>
      <c r="BN356" t="str">
        <f>IF(buildings!BN356="","NULL",buildings!BN356)</f>
        <v>NULL</v>
      </c>
      <c r="BO356" t="str">
        <f>IF(buildings!BO356="","NULL",buildings!BO356)</f>
        <v>NULL</v>
      </c>
      <c r="BP356" t="str">
        <f>IF(buildings!BP356="","NULL",buildings!BP356)</f>
        <v>NULL</v>
      </c>
      <c r="BQ356" t="str">
        <f>IF(buildings!BQ356="","NULL",buildings!BQ356)</f>
        <v>NULL</v>
      </c>
      <c r="BR356" t="str">
        <f>IF(buildings!BR356="","NULL",buildings!BR356)</f>
        <v>NULL</v>
      </c>
      <c r="BS356" t="str">
        <f>IF(buildings!BS356="","NULL",buildings!BS356)</f>
        <v>NULL</v>
      </c>
      <c r="BT356" t="str">
        <f>IF(buildings!BT356="","NULL",buildings!BT356)</f>
        <v>NULL</v>
      </c>
      <c r="BU356" t="str">
        <f>IF(buildings!BU356="","NULL",buildings!BU356)</f>
        <v>NULL</v>
      </c>
      <c r="BV356" t="str">
        <f>IF(buildings!BV356="","NULL",buildings!BV356)</f>
        <v>NULL</v>
      </c>
      <c r="BW356" t="str">
        <f>IF(buildings!BW356="","NULL",buildings!BW356)</f>
        <v>R32BRA</v>
      </c>
      <c r="BX356" t="str">
        <f>IF(buildings!BX356="","NULL",buildings!BX356)</f>
        <v>R5.2LAM</v>
      </c>
      <c r="BY356" t="str">
        <f>IF(buildings!BY356="","NULL",buildings!BY356)</f>
        <v>R_MFH_tower</v>
      </c>
      <c r="BZ356" t="str">
        <f>IF(buildings!BZ356="","NULL",buildings!BZ356)</f>
        <v>RC_unspecified</v>
      </c>
      <c r="CA356" t="str">
        <f>IF(buildings!CA356="","NULL",buildings!CA356)</f>
        <v>Standard</v>
      </c>
      <c r="CB356" t="str">
        <f>IF(buildings!CB356="","NULL",buildings!CB356)</f>
        <v>real-world single case study</v>
      </c>
      <c r="CC356" t="str">
        <f>IF(buildings!CC356="","NULL",buildings!CC356)</f>
        <v>RM</v>
      </c>
      <c r="CD356" t="str">
        <f>IF(buildings!CD356="","NULL",buildings!CD356)</f>
        <v>C</v>
      </c>
      <c r="CE356" t="str">
        <f>IF(buildings!CE356="","NULL",buildings!CE356)</f>
        <v>LAM_BRA</v>
      </c>
    </row>
    <row r="357" spans="1:83">
      <c r="A357">
        <f>IF(buildings!A357="","NA",buildings!A357)</f>
        <v>355</v>
      </c>
      <c r="B357" t="str">
        <f>IF(buildings!B357="","NA",buildings!B357)</f>
        <v>Brazil</v>
      </c>
      <c r="C357" t="str">
        <f>IF(buildings!C357="","NA",buildings!C357)</f>
        <v>Camaçari</v>
      </c>
      <c r="D357" t="str">
        <f>IF(buildings!D357="","NA",buildings!D357)</f>
        <v>NA</v>
      </c>
      <c r="E357" t="str">
        <f>IF(buildings!E357="","NA",buildings!E357)</f>
        <v>NA</v>
      </c>
      <c r="F357" t="str">
        <f>IF(buildings!F357="","NA",buildings!F357)</f>
        <v>NA</v>
      </c>
      <c r="G357" t="str">
        <f>IF(buildings!G357="","NA",buildings!G357)</f>
        <v>NA</v>
      </c>
      <c r="H357" t="str">
        <f>IF(buildings!H357="","NA",buildings!H357)</f>
        <v>NA</v>
      </c>
      <c r="I357" t="str">
        <f>IF(buildings!I357="","NA",buildings!I357)</f>
        <v>NA</v>
      </c>
      <c r="J357" t="str">
        <f>IF(buildings!J357="","NA",buildings!J357)</f>
        <v>NA</v>
      </c>
      <c r="K357" t="str">
        <f>IF(buildings!K357="","NA",buildings!K357)</f>
        <v>NA</v>
      </c>
      <c r="L357" t="str">
        <f>IF(buildings!L357="","NA",buildings!L357)</f>
        <v>NA</v>
      </c>
      <c r="M357">
        <f>IF(buildings!M357="","NA",buildings!M357)</f>
        <v>965.29592660000003</v>
      </c>
      <c r="N357" t="str">
        <f>IF(buildings!N357="","NA",buildings!N357)</f>
        <v>NA</v>
      </c>
      <c r="O357" t="str">
        <f>IF(buildings!O357="","NA",buildings!O357)</f>
        <v>NA</v>
      </c>
      <c r="P357" t="str">
        <f>IF(buildings!P357="","NA",buildings!P357)</f>
        <v>NA</v>
      </c>
      <c r="Q357" t="str">
        <f>IF(buildings!Q357="","NA",buildings!Q357)</f>
        <v>NA</v>
      </c>
      <c r="R357" t="str">
        <f>IF(buildings!R357="","NA",buildings!R357)</f>
        <v>NA</v>
      </c>
      <c r="S357" t="str">
        <f>IF(buildings!S357="","NA",buildings!S357)</f>
        <v>NA</v>
      </c>
      <c r="T357" t="str">
        <f>IF(buildings!T357="","NA",buildings!T357)</f>
        <v>NA</v>
      </c>
      <c r="U357" t="str">
        <f>IF(buildings!U357="","NA",buildings!U357)</f>
        <v>NA</v>
      </c>
      <c r="V357" t="str">
        <f>IF(buildings!V357="","NA",buildings!V357)</f>
        <v>NA</v>
      </c>
      <c r="W357" t="str">
        <f>IF(buildings!W357="","NA",buildings!W357)</f>
        <v>NA</v>
      </c>
      <c r="X357" t="str">
        <f>IF(buildings!X357="","NA",buildings!X357)</f>
        <v>NA</v>
      </c>
      <c r="Y357" t="str">
        <f>IF(buildings!Y357="","NA",buildings!Y357)</f>
        <v>NA</v>
      </c>
      <c r="Z357" t="str">
        <f>IF(buildings!Z357="","NA",buildings!Z357)</f>
        <v>NA</v>
      </c>
      <c r="AA357" t="str">
        <f>IF(buildings!AA357="","NA",buildings!AA357)</f>
        <v>NA</v>
      </c>
      <c r="AB357" t="str">
        <f>IF(buildings!AB357="","NA",buildings!AB357)</f>
        <v>NA</v>
      </c>
      <c r="AC357" t="str">
        <f>IF(buildings!AC357="","NA",buildings!AC357)</f>
        <v>NA</v>
      </c>
      <c r="AD357" t="str">
        <f>IF(buildings!AD357="","NA",buildings!AD357)</f>
        <v>NA</v>
      </c>
      <c r="AE357" t="str">
        <f>IF(buildings!AE357="","NA",buildings!AE357)</f>
        <v>NA</v>
      </c>
      <c r="AF357" t="str">
        <f>IF(buildings!AF357="","NA",buildings!AF357)</f>
        <v>NA</v>
      </c>
      <c r="AG357" t="str">
        <f>IF(buildings!AG357="","NA",buildings!AG357)</f>
        <v>NA</v>
      </c>
      <c r="AH357" t="str">
        <f>IF(buildings!AH357="","NA",buildings!AH357)</f>
        <v>NA</v>
      </c>
      <c r="AI357" t="str">
        <f>IF(buildings!AI357="","NA",buildings!AI357)</f>
        <v>NA</v>
      </c>
      <c r="AJ357" t="str">
        <f>IF(buildings!AJ357="","NA",buildings!AJ357)</f>
        <v>NA</v>
      </c>
      <c r="AK357" t="str">
        <f>IF(buildings!AK357="","NA",buildings!AK357)</f>
        <v>NA</v>
      </c>
      <c r="AL357" t="str">
        <f>IF(buildings!AL357="","NA",buildings!AL357)</f>
        <v>Shallow foundation, self-supporting reinforced concrete wall. EPS panel shafts and ceramic blocks in support buildings. Walls coated with gypsum plaster and PVA paint, PVC ceiling cladding and wood structure and ceramic roof tile</v>
      </c>
      <c r="AM357">
        <f>IF(buildings!AM357="","NA",buildings!AM357)</f>
        <v>5</v>
      </c>
      <c r="AN357" t="str">
        <f>IF(buildings!AN357="","NA",buildings!AN357)</f>
        <v>residential</v>
      </c>
      <c r="AO357" t="str">
        <f>IF(buildings!AO357="","NA",buildings!AO357)</f>
        <v>MFH</v>
      </c>
      <c r="AP357" t="str">
        <f>IF(buildings!AP357="","NA",buildings!AP357)</f>
        <v>case study</v>
      </c>
      <c r="AQ357" t="str">
        <f>IF(buildings!AQ357="","NA",buildings!AQ357)</f>
        <v>Urban</v>
      </c>
      <c r="AR357" t="str">
        <f>IF(buildings!AR357="","NA",buildings!AR357)</f>
        <v>NULL</v>
      </c>
      <c r="AS357" t="str">
        <f>IF(buildings!AS357="","NA",buildings!AS357)</f>
        <v xml:space="preserve">Evangelista, P. P. A., Kiperstok, A., Torres, E. A., &amp; Gonçalves, J. P. </v>
      </c>
      <c r="AT357">
        <f>IF(buildings!AT357="","NA",buildings!AT357)</f>
        <v>2018</v>
      </c>
      <c r="AU357" t="str">
        <f>IF(buildings!AU357="","NA",buildings!AU357)</f>
        <v>Environmental performance analysis of residential buildings in Brazil 
using LCA</v>
      </c>
      <c r="AV357" t="str">
        <f>IF(buildings!AV357="","NA",buildings!AV357)</f>
        <v>Construction and Building Materials</v>
      </c>
      <c r="AW357" t="str">
        <f>IF(buildings!AW357="","NA",buildings!AW357)</f>
        <v>Copyright Elsevier</v>
      </c>
      <c r="AX357" t="str">
        <f>IF(buildings!AX357="","NA",buildings!AX357)</f>
        <v>10.1016/j.conbuildmat.2018.02.045</v>
      </c>
      <c r="AY357" t="str">
        <f>IF(buildings!AY357="","NA",buildings!AY357)</f>
        <v>https://doi.org/10.1016/j.conbuildmat.2018.02.045</v>
      </c>
      <c r="AZ357" t="str">
        <f>IF(buildings!AZ357="","NULL",buildings!AZ357)</f>
        <v>NULL</v>
      </c>
      <c r="BA357" t="str">
        <f>IF(buildings!BA357="","NULL",buildings!BA357)</f>
        <v xml:space="preserve">Extracted from Marinova et al. (2020). Refer to the authors for further information </v>
      </c>
      <c r="BB357" t="str">
        <f>IF(buildings!BB357="","NULL",buildings!BB357)</f>
        <v xml:space="preserve">Extracted from Marinova et al. (2020). Refer to the authors for further information </v>
      </c>
      <c r="BC357" t="str">
        <f>IF(buildings!BC357="","NULL",buildings!BC357)</f>
        <v>The houses are classified by income class and building type</v>
      </c>
      <c r="BD357" t="str">
        <f>IF(buildings!BD357="","NULL",buildings!BD357)</f>
        <v>NULL</v>
      </c>
      <c r="BE357" t="str">
        <f>IF(buildings!BE357="","NULL",buildings!BE357)</f>
        <v>Nistad (Heeren)</v>
      </c>
      <c r="BF357" t="str">
        <f>IF(buildings!BF357="","NULL",buildings!BF357)</f>
        <v>NULL</v>
      </c>
      <c r="BG357" t="str">
        <f>IF(buildings!BG357="","NULL",buildings!BG357)</f>
        <v>NULL</v>
      </c>
      <c r="BH357" t="str">
        <f>IF(buildings!BH357="","NULL",buildings!BH357)</f>
        <v>NULL</v>
      </c>
      <c r="BI357" t="str">
        <f>IF(buildings!BI357="","NULL",buildings!BI357)</f>
        <v>NULL</v>
      </c>
      <c r="BJ357" t="str">
        <f>IF(buildings!BJ357="","NULL",buildings!BJ357)</f>
        <v>NULL</v>
      </c>
      <c r="BK357" t="str">
        <f>IF(buildings!BK357="","NULL",buildings!BK357)</f>
        <v>NULL</v>
      </c>
      <c r="BL357" t="str">
        <f>IF(buildings!BL357="","NULL",buildings!BL357)</f>
        <v>NULL</v>
      </c>
      <c r="BM357" t="str">
        <f>IF(buildings!BM357="","NULL",buildings!BM357)</f>
        <v>NULL</v>
      </c>
      <c r="BN357" t="str">
        <f>IF(buildings!BN357="","NULL",buildings!BN357)</f>
        <v>NULL</v>
      </c>
      <c r="BO357" t="str">
        <f>IF(buildings!BO357="","NULL",buildings!BO357)</f>
        <v>NULL</v>
      </c>
      <c r="BP357" t="str">
        <f>IF(buildings!BP357="","NULL",buildings!BP357)</f>
        <v>NULL</v>
      </c>
      <c r="BQ357" t="str">
        <f>IF(buildings!BQ357="","NULL",buildings!BQ357)</f>
        <v>NULL</v>
      </c>
      <c r="BR357" t="str">
        <f>IF(buildings!BR357="","NULL",buildings!BR357)</f>
        <v>NULL</v>
      </c>
      <c r="BS357" t="str">
        <f>IF(buildings!BS357="","NULL",buildings!BS357)</f>
        <v>NULL</v>
      </c>
      <c r="BT357" t="str">
        <f>IF(buildings!BT357="","NULL",buildings!BT357)</f>
        <v>NULL</v>
      </c>
      <c r="BU357" t="str">
        <f>IF(buildings!BU357="","NULL",buildings!BU357)</f>
        <v>NULL</v>
      </c>
      <c r="BV357" t="str">
        <f>IF(buildings!BV357="","NULL",buildings!BV357)</f>
        <v>NULL</v>
      </c>
      <c r="BW357" t="str">
        <f>IF(buildings!BW357="","NULL",buildings!BW357)</f>
        <v>R32BRA</v>
      </c>
      <c r="BX357" t="str">
        <f>IF(buildings!BX357="","NULL",buildings!BX357)</f>
        <v>R5.2LAM</v>
      </c>
      <c r="BY357" t="str">
        <f>IF(buildings!BY357="","NULL",buildings!BY357)</f>
        <v>R_MFH_high</v>
      </c>
      <c r="BZ357" t="str">
        <f>IF(buildings!BZ357="","NULL",buildings!BZ357)</f>
        <v>RC_unspecified</v>
      </c>
      <c r="CA357" t="str">
        <f>IF(buildings!CA357="","NULL",buildings!CA357)</f>
        <v>Standard</v>
      </c>
      <c r="CB357" t="str">
        <f>IF(buildings!CB357="","NULL",buildings!CB357)</f>
        <v>real-world single case study</v>
      </c>
      <c r="CC357" t="str">
        <f>IF(buildings!CC357="","NULL",buildings!CC357)</f>
        <v>RM</v>
      </c>
      <c r="CD357" t="str">
        <f>IF(buildings!CD357="","NULL",buildings!CD357)</f>
        <v>C</v>
      </c>
      <c r="CE357" t="str">
        <f>IF(buildings!CE357="","NULL",buildings!CE357)</f>
        <v>LAM_BRA</v>
      </c>
    </row>
    <row r="358" spans="1:83">
      <c r="A358">
        <f>IF(buildings!A358="","NA",buildings!A358)</f>
        <v>356</v>
      </c>
      <c r="B358" t="str">
        <f>IF(buildings!B358="","NA",buildings!B358)</f>
        <v>Brazil</v>
      </c>
      <c r="C358" t="str">
        <f>IF(buildings!C358="","NA",buildings!C358)</f>
        <v>Salvador</v>
      </c>
      <c r="D358" t="str">
        <f>IF(buildings!D358="","NA",buildings!D358)</f>
        <v>NA</v>
      </c>
      <c r="E358" t="str">
        <f>IF(buildings!E358="","NA",buildings!E358)</f>
        <v>NA</v>
      </c>
      <c r="F358" t="str">
        <f>IF(buildings!F358="","NA",buildings!F358)</f>
        <v>NA</v>
      </c>
      <c r="G358" t="str">
        <f>IF(buildings!G358="","NA",buildings!G358)</f>
        <v>NA</v>
      </c>
      <c r="H358" t="str">
        <f>IF(buildings!H358="","NA",buildings!H358)</f>
        <v>NA</v>
      </c>
      <c r="I358" t="str">
        <f>IF(buildings!I358="","NA",buildings!I358)</f>
        <v>NA</v>
      </c>
      <c r="J358" t="str">
        <f>IF(buildings!J358="","NA",buildings!J358)</f>
        <v>NA</v>
      </c>
      <c r="K358" t="str">
        <f>IF(buildings!K358="","NA",buildings!K358)</f>
        <v>NA</v>
      </c>
      <c r="L358" t="str">
        <f>IF(buildings!L358="","NA",buildings!L358)</f>
        <v>NA</v>
      </c>
      <c r="M358">
        <f>IF(buildings!M358="","NA",buildings!M358)</f>
        <v>782.57829179999999</v>
      </c>
      <c r="N358" t="str">
        <f>IF(buildings!N358="","NA",buildings!N358)</f>
        <v>NA</v>
      </c>
      <c r="O358" t="str">
        <f>IF(buildings!O358="","NA",buildings!O358)</f>
        <v>NA</v>
      </c>
      <c r="P358" t="str">
        <f>IF(buildings!P358="","NA",buildings!P358)</f>
        <v>NA</v>
      </c>
      <c r="Q358" t="str">
        <f>IF(buildings!Q358="","NA",buildings!Q358)</f>
        <v>NA</v>
      </c>
      <c r="R358" t="str">
        <f>IF(buildings!R358="","NA",buildings!R358)</f>
        <v>NA</v>
      </c>
      <c r="S358" t="str">
        <f>IF(buildings!S358="","NA",buildings!S358)</f>
        <v>NA</v>
      </c>
      <c r="T358" t="str">
        <f>IF(buildings!T358="","NA",buildings!T358)</f>
        <v>NA</v>
      </c>
      <c r="U358" t="str">
        <f>IF(buildings!U358="","NA",buildings!U358)</f>
        <v>NA</v>
      </c>
      <c r="V358" t="str">
        <f>IF(buildings!V358="","NA",buildings!V358)</f>
        <v>NA</v>
      </c>
      <c r="W358" t="str">
        <f>IF(buildings!W358="","NA",buildings!W358)</f>
        <v>NA</v>
      </c>
      <c r="X358" t="str">
        <f>IF(buildings!X358="","NA",buildings!X358)</f>
        <v>NA</v>
      </c>
      <c r="Y358" t="str">
        <f>IF(buildings!Y358="","NA",buildings!Y358)</f>
        <v>NA</v>
      </c>
      <c r="Z358" t="str">
        <f>IF(buildings!Z358="","NA",buildings!Z358)</f>
        <v>NA</v>
      </c>
      <c r="AA358" t="str">
        <f>IF(buildings!AA358="","NA",buildings!AA358)</f>
        <v>NA</v>
      </c>
      <c r="AB358" t="str">
        <f>IF(buildings!AB358="","NA",buildings!AB358)</f>
        <v>NA</v>
      </c>
      <c r="AC358" t="str">
        <f>IF(buildings!AC358="","NA",buildings!AC358)</f>
        <v>NA</v>
      </c>
      <c r="AD358" t="str">
        <f>IF(buildings!AD358="","NA",buildings!AD358)</f>
        <v>NA</v>
      </c>
      <c r="AE358" t="str">
        <f>IF(buildings!AE358="","NA",buildings!AE358)</f>
        <v>NA</v>
      </c>
      <c r="AF358" t="str">
        <f>IF(buildings!AF358="","NA",buildings!AF358)</f>
        <v>NA</v>
      </c>
      <c r="AG358" t="str">
        <f>IF(buildings!AG358="","NA",buildings!AG358)</f>
        <v>NA</v>
      </c>
      <c r="AH358" t="str">
        <f>IF(buildings!AH358="","NA",buildings!AH358)</f>
        <v>NA</v>
      </c>
      <c r="AI358" t="str">
        <f>IF(buildings!AI358="","NA",buildings!AI358)</f>
        <v>NA</v>
      </c>
      <c r="AJ358" t="str">
        <f>IF(buildings!AJ358="","NA",buildings!AJ358)</f>
        <v>NA</v>
      </c>
      <c r="AK358" t="str">
        <f>IF(buildings!AK358="","NA",buildings!AK358)</f>
        <v>NA</v>
      </c>
      <c r="AL358" t="str">
        <f>IF(buildings!AL358="","NA",buildings!AL358)</f>
        <v xml:space="preserve">Shallow foundation, conventional structure in reinforced concrete, masonry in ceramic blocks. Walls and ceilings coated with PVA paint, floors and facade – granite, natural rocks and ceramic tiles and gypsum ceilings cladding. Wood structure and fiber  roof tiles </v>
      </c>
      <c r="AM358">
        <f>IF(buildings!AM358="","NA",buildings!AM358)</f>
        <v>4</v>
      </c>
      <c r="AN358" t="str">
        <f>IF(buildings!AN358="","NA",buildings!AN358)</f>
        <v>residential</v>
      </c>
      <c r="AO358" t="str">
        <f>IF(buildings!AO358="","NA",buildings!AO358)</f>
        <v>SFH</v>
      </c>
      <c r="AP358" t="str">
        <f>IF(buildings!AP358="","NA",buildings!AP358)</f>
        <v>case study</v>
      </c>
      <c r="AQ358" t="str">
        <f>IF(buildings!AQ358="","NA",buildings!AQ358)</f>
        <v>Urban</v>
      </c>
      <c r="AR358" t="str">
        <f>IF(buildings!AR358="","NA",buildings!AR358)</f>
        <v>NULL</v>
      </c>
      <c r="AS358" t="str">
        <f>IF(buildings!AS358="","NA",buildings!AS358)</f>
        <v xml:space="preserve">Evangelista, P. P. A., Kiperstok, A., Torres, E. A., &amp; Gonçalves, J. P. </v>
      </c>
      <c r="AT358">
        <f>IF(buildings!AT358="","NA",buildings!AT358)</f>
        <v>2018</v>
      </c>
      <c r="AU358" t="str">
        <f>IF(buildings!AU358="","NA",buildings!AU358)</f>
        <v>Environmental performance analysis of residential buildings in Brazil 
using LCA</v>
      </c>
      <c r="AV358" t="str">
        <f>IF(buildings!AV358="","NA",buildings!AV358)</f>
        <v>Construction and Building Materials</v>
      </c>
      <c r="AW358" t="str">
        <f>IF(buildings!AW358="","NA",buildings!AW358)</f>
        <v>Copyright Elsevier</v>
      </c>
      <c r="AX358" t="str">
        <f>IF(buildings!AX358="","NA",buildings!AX358)</f>
        <v>10.1016/j.conbuildmat.2018.02.045</v>
      </c>
      <c r="AY358" t="str">
        <f>IF(buildings!AY358="","NA",buildings!AY358)</f>
        <v>https://doi.org/10.1016/j.conbuildmat.2018.02.045</v>
      </c>
      <c r="AZ358" t="str">
        <f>IF(buildings!AZ358="","NULL",buildings!AZ358)</f>
        <v>NULL</v>
      </c>
      <c r="BA358" t="str">
        <f>IF(buildings!BA358="","NULL",buildings!BA358)</f>
        <v xml:space="preserve">Extracted from Marinova et al. (2020). Refer to the authors for further information </v>
      </c>
      <c r="BB358" t="str">
        <f>IF(buildings!BB358="","NULL",buildings!BB358)</f>
        <v xml:space="preserve">Extracted from Marinova et al. (2020). Refer to the authors for further information </v>
      </c>
      <c r="BC358" t="str">
        <f>IF(buildings!BC358="","NULL",buildings!BC358)</f>
        <v>The houses are classified by income class and building type</v>
      </c>
      <c r="BD358" t="str">
        <f>IF(buildings!BD358="","NULL",buildings!BD358)</f>
        <v>NULL</v>
      </c>
      <c r="BE358" t="str">
        <f>IF(buildings!BE358="","NULL",buildings!BE358)</f>
        <v>Nistad (Heeren)</v>
      </c>
      <c r="BF358" t="str">
        <f>IF(buildings!BF358="","NULL",buildings!BF358)</f>
        <v>NULL</v>
      </c>
      <c r="BG358" t="str">
        <f>IF(buildings!BG358="","NULL",buildings!BG358)</f>
        <v>NULL</v>
      </c>
      <c r="BH358" t="str">
        <f>IF(buildings!BH358="","NULL",buildings!BH358)</f>
        <v>NULL</v>
      </c>
      <c r="BI358" t="str">
        <f>IF(buildings!BI358="","NULL",buildings!BI358)</f>
        <v>NULL</v>
      </c>
      <c r="BJ358" t="str">
        <f>IF(buildings!BJ358="","NULL",buildings!BJ358)</f>
        <v>NULL</v>
      </c>
      <c r="BK358" t="str">
        <f>IF(buildings!BK358="","NULL",buildings!BK358)</f>
        <v>NULL</v>
      </c>
      <c r="BL358" t="str">
        <f>IF(buildings!BL358="","NULL",buildings!BL358)</f>
        <v>NULL</v>
      </c>
      <c r="BM358" t="str">
        <f>IF(buildings!BM358="","NULL",buildings!BM358)</f>
        <v>NULL</v>
      </c>
      <c r="BN358" t="str">
        <f>IF(buildings!BN358="","NULL",buildings!BN358)</f>
        <v>NULL</v>
      </c>
      <c r="BO358" t="str">
        <f>IF(buildings!BO358="","NULL",buildings!BO358)</f>
        <v>NULL</v>
      </c>
      <c r="BP358" t="str">
        <f>IF(buildings!BP358="","NULL",buildings!BP358)</f>
        <v>NULL</v>
      </c>
      <c r="BQ358" t="str">
        <f>IF(buildings!BQ358="","NULL",buildings!BQ358)</f>
        <v>NULL</v>
      </c>
      <c r="BR358" t="str">
        <f>IF(buildings!BR358="","NULL",buildings!BR358)</f>
        <v>NULL</v>
      </c>
      <c r="BS358" t="str">
        <f>IF(buildings!BS358="","NULL",buildings!BS358)</f>
        <v>NULL</v>
      </c>
      <c r="BT358" t="str">
        <f>IF(buildings!BT358="","NULL",buildings!BT358)</f>
        <v>NULL</v>
      </c>
      <c r="BU358" t="str">
        <f>IF(buildings!BU358="","NULL",buildings!BU358)</f>
        <v>NULL</v>
      </c>
      <c r="BV358" t="str">
        <f>IF(buildings!BV358="","NULL",buildings!BV358)</f>
        <v>NULL</v>
      </c>
      <c r="BW358" t="str">
        <f>IF(buildings!BW358="","NULL",buildings!BW358)</f>
        <v>R32BRA</v>
      </c>
      <c r="BX358" t="str">
        <f>IF(buildings!BX358="","NULL",buildings!BX358)</f>
        <v>R5.2LAM</v>
      </c>
      <c r="BY358" t="str">
        <f>IF(buildings!BY358="","NULL",buildings!BY358)</f>
        <v>R_SFH_unspecified</v>
      </c>
      <c r="BZ358" t="str">
        <f>IF(buildings!BZ358="","NULL",buildings!BZ358)</f>
        <v>RC_unspecified</v>
      </c>
      <c r="CA358" t="str">
        <f>IF(buildings!CA358="","NULL",buildings!CA358)</f>
        <v>Standard</v>
      </c>
      <c r="CB358" t="str">
        <f>IF(buildings!CB358="","NULL",buildings!CB358)</f>
        <v>real-world single case study</v>
      </c>
      <c r="CC358" t="str">
        <f>IF(buildings!CC358="","NULL",buildings!CC358)</f>
        <v>RS</v>
      </c>
      <c r="CD358" t="str">
        <f>IF(buildings!CD358="","NULL",buildings!CD358)</f>
        <v>C</v>
      </c>
      <c r="CE358" t="str">
        <f>IF(buildings!CE358="","NULL",buildings!CE358)</f>
        <v>LAM_BRA</v>
      </c>
    </row>
    <row r="359" spans="1:83">
      <c r="A359">
        <f>IF(buildings!A359="","NA",buildings!A359)</f>
        <v>357</v>
      </c>
      <c r="B359" t="str">
        <f>IF(buildings!B359="","NA",buildings!B359)</f>
        <v>Brazil</v>
      </c>
      <c r="C359" t="str">
        <f>IF(buildings!C359="","NA",buildings!C359)</f>
        <v>Feira de Santana</v>
      </c>
      <c r="D359" t="str">
        <f>IF(buildings!D359="","NA",buildings!D359)</f>
        <v>NA</v>
      </c>
      <c r="E359" t="str">
        <f>IF(buildings!E359="","NA",buildings!E359)</f>
        <v>NA</v>
      </c>
      <c r="F359" t="str">
        <f>IF(buildings!F359="","NA",buildings!F359)</f>
        <v>NA</v>
      </c>
      <c r="G359" t="str">
        <f>IF(buildings!G359="","NA",buildings!G359)</f>
        <v>NA</v>
      </c>
      <c r="H359" t="str">
        <f>IF(buildings!H359="","NA",buildings!H359)</f>
        <v>NA</v>
      </c>
      <c r="I359" t="str">
        <f>IF(buildings!I359="","NA",buildings!I359)</f>
        <v>NA</v>
      </c>
      <c r="J359" t="str">
        <f>IF(buildings!J359="","NA",buildings!J359)</f>
        <v>NA</v>
      </c>
      <c r="K359" t="str">
        <f>IF(buildings!K359="","NA",buildings!K359)</f>
        <v>NA</v>
      </c>
      <c r="L359" t="str">
        <f>IF(buildings!L359="","NA",buildings!L359)</f>
        <v>NA</v>
      </c>
      <c r="M359">
        <f>IF(buildings!M359="","NA",buildings!M359)</f>
        <v>1065.0892859999999</v>
      </c>
      <c r="N359" t="str">
        <f>IF(buildings!N359="","NA",buildings!N359)</f>
        <v>NA</v>
      </c>
      <c r="O359" t="str">
        <f>IF(buildings!O359="","NA",buildings!O359)</f>
        <v>NA</v>
      </c>
      <c r="P359" t="str">
        <f>IF(buildings!P359="","NA",buildings!P359)</f>
        <v>NA</v>
      </c>
      <c r="Q359" t="str">
        <f>IF(buildings!Q359="","NA",buildings!Q359)</f>
        <v>NA</v>
      </c>
      <c r="R359" t="str">
        <f>IF(buildings!R359="","NA",buildings!R359)</f>
        <v>NA</v>
      </c>
      <c r="S359" t="str">
        <f>IF(buildings!S359="","NA",buildings!S359)</f>
        <v>NA</v>
      </c>
      <c r="T359" t="str">
        <f>IF(buildings!T359="","NA",buildings!T359)</f>
        <v>NA</v>
      </c>
      <c r="U359" t="str">
        <f>IF(buildings!U359="","NA",buildings!U359)</f>
        <v>NA</v>
      </c>
      <c r="V359" t="str">
        <f>IF(buildings!V359="","NA",buildings!V359)</f>
        <v>NA</v>
      </c>
      <c r="W359" t="str">
        <f>IF(buildings!W359="","NA",buildings!W359)</f>
        <v>NA</v>
      </c>
      <c r="X359" t="str">
        <f>IF(buildings!X359="","NA",buildings!X359)</f>
        <v>NA</v>
      </c>
      <c r="Y359" t="str">
        <f>IF(buildings!Y359="","NA",buildings!Y359)</f>
        <v>NA</v>
      </c>
      <c r="Z359" t="str">
        <f>IF(buildings!Z359="","NA",buildings!Z359)</f>
        <v>NA</v>
      </c>
      <c r="AA359" t="str">
        <f>IF(buildings!AA359="","NA",buildings!AA359)</f>
        <v>NA</v>
      </c>
      <c r="AB359" t="str">
        <f>IF(buildings!AB359="","NA",buildings!AB359)</f>
        <v>NA</v>
      </c>
      <c r="AC359" t="str">
        <f>IF(buildings!AC359="","NA",buildings!AC359)</f>
        <v>NA</v>
      </c>
      <c r="AD359" t="str">
        <f>IF(buildings!AD359="","NA",buildings!AD359)</f>
        <v>NA</v>
      </c>
      <c r="AE359" t="str">
        <f>IF(buildings!AE359="","NA",buildings!AE359)</f>
        <v>NA</v>
      </c>
      <c r="AF359" t="str">
        <f>IF(buildings!AF359="","NA",buildings!AF359)</f>
        <v>NA</v>
      </c>
      <c r="AG359" t="str">
        <f>IF(buildings!AG359="","NA",buildings!AG359)</f>
        <v>NA</v>
      </c>
      <c r="AH359" t="str">
        <f>IF(buildings!AH359="","NA",buildings!AH359)</f>
        <v>NA</v>
      </c>
      <c r="AI359" t="str">
        <f>IF(buildings!AI359="","NA",buildings!AI359)</f>
        <v>NA</v>
      </c>
      <c r="AJ359" t="str">
        <f>IF(buildings!AJ359="","NA",buildings!AJ359)</f>
        <v>NA</v>
      </c>
      <c r="AK359" t="str">
        <f>IF(buildings!AK359="","NA",buildings!AK359)</f>
        <v>NA</v>
      </c>
      <c r="AL359" t="str">
        <f>IF(buildings!AL359="","NA",buildings!AL359)</f>
        <v>Shallow foundation, conventional structure in reinforced concrete, masonry in concrete blocks. Walls and ceilings coated with PVA paint, ceramic tile floors and gypsum ceilings cladding. Wood structure and ceramic roof tiles</v>
      </c>
      <c r="AM359">
        <f>IF(buildings!AM359="","NA",buildings!AM359)</f>
        <v>1</v>
      </c>
      <c r="AN359" t="str">
        <f>IF(buildings!AN359="","NA",buildings!AN359)</f>
        <v>residential</v>
      </c>
      <c r="AO359" t="str">
        <f>IF(buildings!AO359="","NA",buildings!AO359)</f>
        <v>SFH</v>
      </c>
      <c r="AP359" t="str">
        <f>IF(buildings!AP359="","NA",buildings!AP359)</f>
        <v>case study</v>
      </c>
      <c r="AQ359" t="str">
        <f>IF(buildings!AQ359="","NA",buildings!AQ359)</f>
        <v>Urban</v>
      </c>
      <c r="AR359" t="str">
        <f>IF(buildings!AR359="","NA",buildings!AR359)</f>
        <v>NULL</v>
      </c>
      <c r="AS359" t="str">
        <f>IF(buildings!AS359="","NA",buildings!AS359)</f>
        <v xml:space="preserve">Evangelista, P. P. A., Kiperstok, A., Torres, E. A., &amp; Gonçalves, J. P. </v>
      </c>
      <c r="AT359">
        <f>IF(buildings!AT359="","NA",buildings!AT359)</f>
        <v>2018</v>
      </c>
      <c r="AU359" t="str">
        <f>IF(buildings!AU359="","NA",buildings!AU359)</f>
        <v>Environmental performance analysis of residential buildings in Brazil 
using LCA</v>
      </c>
      <c r="AV359" t="str">
        <f>IF(buildings!AV359="","NA",buildings!AV359)</f>
        <v>Construction and Building Materials</v>
      </c>
      <c r="AW359" t="str">
        <f>IF(buildings!AW359="","NA",buildings!AW359)</f>
        <v>Copyright Elsevier</v>
      </c>
      <c r="AX359" t="str">
        <f>IF(buildings!AX359="","NA",buildings!AX359)</f>
        <v>10.1016/j.conbuildmat.2018.02.045</v>
      </c>
      <c r="AY359" t="str">
        <f>IF(buildings!AY359="","NA",buildings!AY359)</f>
        <v>https://doi.org/10.1016/j.conbuildmat.2018.02.045</v>
      </c>
      <c r="AZ359" t="str">
        <f>IF(buildings!AZ359="","NULL",buildings!AZ359)</f>
        <v>NULL</v>
      </c>
      <c r="BA359" t="str">
        <f>IF(buildings!BA359="","NULL",buildings!BA359)</f>
        <v xml:space="preserve">Extracted from Marinova et al. (2020). Refer to the authors for further information </v>
      </c>
      <c r="BB359" t="str">
        <f>IF(buildings!BB359="","NULL",buildings!BB359)</f>
        <v xml:space="preserve">Extracted from Marinova et al. (2020). Refer to the authors for further information </v>
      </c>
      <c r="BC359" t="str">
        <f>IF(buildings!BC359="","NULL",buildings!BC359)</f>
        <v>The houses are classified by income class and building type</v>
      </c>
      <c r="BD359" t="str">
        <f>IF(buildings!BD359="","NULL",buildings!BD359)</f>
        <v>NULL</v>
      </c>
      <c r="BE359" t="str">
        <f>IF(buildings!BE359="","NULL",buildings!BE359)</f>
        <v>Nistad (Heeren)</v>
      </c>
      <c r="BF359" t="str">
        <f>IF(buildings!BF359="","NULL",buildings!BF359)</f>
        <v>NULL</v>
      </c>
      <c r="BG359" t="str">
        <f>IF(buildings!BG359="","NULL",buildings!BG359)</f>
        <v>NULL</v>
      </c>
      <c r="BH359" t="str">
        <f>IF(buildings!BH359="","NULL",buildings!BH359)</f>
        <v>NULL</v>
      </c>
      <c r="BI359" t="str">
        <f>IF(buildings!BI359="","NULL",buildings!BI359)</f>
        <v>NULL</v>
      </c>
      <c r="BJ359" t="str">
        <f>IF(buildings!BJ359="","NULL",buildings!BJ359)</f>
        <v>NULL</v>
      </c>
      <c r="BK359" t="str">
        <f>IF(buildings!BK359="","NULL",buildings!BK359)</f>
        <v>NULL</v>
      </c>
      <c r="BL359" t="str">
        <f>IF(buildings!BL359="","NULL",buildings!BL359)</f>
        <v>NULL</v>
      </c>
      <c r="BM359" t="str">
        <f>IF(buildings!BM359="","NULL",buildings!BM359)</f>
        <v>NULL</v>
      </c>
      <c r="BN359" t="str">
        <f>IF(buildings!BN359="","NULL",buildings!BN359)</f>
        <v>NULL</v>
      </c>
      <c r="BO359" t="str">
        <f>IF(buildings!BO359="","NULL",buildings!BO359)</f>
        <v>NULL</v>
      </c>
      <c r="BP359" t="str">
        <f>IF(buildings!BP359="","NULL",buildings!BP359)</f>
        <v>NULL</v>
      </c>
      <c r="BQ359" t="str">
        <f>IF(buildings!BQ359="","NULL",buildings!BQ359)</f>
        <v>NULL</v>
      </c>
      <c r="BR359" t="str">
        <f>IF(buildings!BR359="","NULL",buildings!BR359)</f>
        <v>NULL</v>
      </c>
      <c r="BS359" t="str">
        <f>IF(buildings!BS359="","NULL",buildings!BS359)</f>
        <v>NULL</v>
      </c>
      <c r="BT359" t="str">
        <f>IF(buildings!BT359="","NULL",buildings!BT359)</f>
        <v>NULL</v>
      </c>
      <c r="BU359" t="str">
        <f>IF(buildings!BU359="","NULL",buildings!BU359)</f>
        <v>NULL</v>
      </c>
      <c r="BV359" t="str">
        <f>IF(buildings!BV359="","NULL",buildings!BV359)</f>
        <v>NULL</v>
      </c>
      <c r="BW359" t="str">
        <f>IF(buildings!BW359="","NULL",buildings!BW359)</f>
        <v>R32BRA</v>
      </c>
      <c r="BX359" t="str">
        <f>IF(buildings!BX359="","NULL",buildings!BX359)</f>
        <v>R5.2LAM</v>
      </c>
      <c r="BY359" t="str">
        <f>IF(buildings!BY359="","NULL",buildings!BY359)</f>
        <v>R_SFH_unspecified</v>
      </c>
      <c r="BZ359" t="str">
        <f>IF(buildings!BZ359="","NULL",buildings!BZ359)</f>
        <v>RC_unspecified</v>
      </c>
      <c r="CA359" t="str">
        <f>IF(buildings!CA359="","NULL",buildings!CA359)</f>
        <v>Standard</v>
      </c>
      <c r="CB359" t="str">
        <f>IF(buildings!CB359="","NULL",buildings!CB359)</f>
        <v>real-world single case study</v>
      </c>
      <c r="CC359" t="str">
        <f>IF(buildings!CC359="","NULL",buildings!CC359)</f>
        <v>RS</v>
      </c>
      <c r="CD359" t="str">
        <f>IF(buildings!CD359="","NULL",buildings!CD359)</f>
        <v>C</v>
      </c>
      <c r="CE359" t="str">
        <f>IF(buildings!CE359="","NULL",buildings!CE359)</f>
        <v>LAM_BRA</v>
      </c>
    </row>
    <row r="360" spans="1:83">
      <c r="A360">
        <f>IF(buildings!A360="","NA",buildings!A360)</f>
        <v>358</v>
      </c>
      <c r="B360" t="str">
        <f>IF(buildings!B360="","NA",buildings!B360)</f>
        <v>Chile</v>
      </c>
      <c r="C360" t="str">
        <f>IF(buildings!C360="","NA",buildings!C360)</f>
        <v>Punta Arenas City</v>
      </c>
      <c r="D360" t="str">
        <f>IF(buildings!D360="","NA",buildings!D360)</f>
        <v>NA</v>
      </c>
      <c r="E360" t="str">
        <f>IF(buildings!E360="","NA",buildings!E360)</f>
        <v>NA</v>
      </c>
      <c r="F360">
        <f>IF(buildings!F360="","NA",buildings!F360)</f>
        <v>35.5</v>
      </c>
      <c r="G360" t="str">
        <f>IF(buildings!G360="","NA",buildings!G360)</f>
        <v>NA</v>
      </c>
      <c r="H360" t="str">
        <f>IF(buildings!H360="","NA",buildings!H360)</f>
        <v>NA</v>
      </c>
      <c r="I360" t="str">
        <f>IF(buildings!I360="","NA",buildings!I360)</f>
        <v>NA</v>
      </c>
      <c r="J360">
        <f>IF(buildings!J360="","NA",buildings!J360)</f>
        <v>24.75</v>
      </c>
      <c r="K360" t="str">
        <f>IF(buildings!K360="","NA",buildings!K360)</f>
        <v>NA</v>
      </c>
      <c r="L360" t="str">
        <f>IF(buildings!L360="","NA",buildings!L360)</f>
        <v>NA</v>
      </c>
      <c r="M360">
        <f>IF(buildings!M360="","NA",buildings!M360)</f>
        <v>225.90625</v>
      </c>
      <c r="N360" t="str">
        <f>IF(buildings!N360="","NA",buildings!N360)</f>
        <v>NA</v>
      </c>
      <c r="O360" t="str">
        <f>IF(buildings!O360="","NA",buildings!O360)</f>
        <v>NA</v>
      </c>
      <c r="P360" t="str">
        <f>IF(buildings!P360="","NA",buildings!P360)</f>
        <v>NA</v>
      </c>
      <c r="Q360" t="str">
        <f>IF(buildings!Q360="","NA",buildings!Q360)</f>
        <v>NA</v>
      </c>
      <c r="R360" t="str">
        <f>IF(buildings!R360="","NA",buildings!R360)</f>
        <v>NA</v>
      </c>
      <c r="S360" t="str">
        <f>IF(buildings!S360="","NA",buildings!S360)</f>
        <v>NA</v>
      </c>
      <c r="T360" t="str">
        <f>IF(buildings!T360="","NA",buildings!T360)</f>
        <v>NA</v>
      </c>
      <c r="U360" t="str">
        <f>IF(buildings!U360="","NA",buildings!U360)</f>
        <v>NA</v>
      </c>
      <c r="V360" t="str">
        <f>IF(buildings!V360="","NA",buildings!V360)</f>
        <v>NA</v>
      </c>
      <c r="W360" t="str">
        <f>IF(buildings!W360="","NA",buildings!W360)</f>
        <v>NA</v>
      </c>
      <c r="X360" t="str">
        <f>IF(buildings!X360="","NA",buildings!X360)</f>
        <v>NA</v>
      </c>
      <c r="Y360" t="str">
        <f>IF(buildings!Y360="","NA",buildings!Y360)</f>
        <v>NA</v>
      </c>
      <c r="Z360" t="str">
        <f>IF(buildings!Z360="","NA",buildings!Z360)</f>
        <v>NA</v>
      </c>
      <c r="AA360" t="str">
        <f>IF(buildings!AA360="","NA",buildings!AA360)</f>
        <v>NA</v>
      </c>
      <c r="AB360" t="str">
        <f>IF(buildings!AB360="","NA",buildings!AB360)</f>
        <v>NA</v>
      </c>
      <c r="AC360" t="str">
        <f>IF(buildings!AC360="","NA",buildings!AC360)</f>
        <v>NA</v>
      </c>
      <c r="AD360" t="str">
        <f>IF(buildings!AD360="","NA",buildings!AD360)</f>
        <v>NA</v>
      </c>
      <c r="AE360" t="str">
        <f>IF(buildings!AE360="","NA",buildings!AE360)</f>
        <v>NA</v>
      </c>
      <c r="AF360" t="str">
        <f>IF(buildings!AF360="","NA",buildings!AF360)</f>
        <v>NA</v>
      </c>
      <c r="AG360" t="str">
        <f>IF(buildings!AG360="","NA",buildings!AG360)</f>
        <v>NA</v>
      </c>
      <c r="AH360" t="str">
        <f>IF(buildings!AH360="","NA",buildings!AH360)</f>
        <v>NA</v>
      </c>
      <c r="AI360" t="str">
        <f>IF(buildings!AI360="","NA",buildings!AI360)</f>
        <v>NA</v>
      </c>
      <c r="AJ360" t="str">
        <f>IF(buildings!AJ360="","NA",buildings!AJ360)</f>
        <v>NA</v>
      </c>
      <c r="AK360" t="str">
        <f>IF(buildings!AK360="","NA",buildings!AK360)</f>
        <v>NA</v>
      </c>
      <c r="AL360" t="str">
        <f>IF(buildings!AL360="","NA",buildings!AL360)</f>
        <v>Floor: 8 cm gravel or sand, 0,2 cm polyurethane, 7 cm concrete. Ceiling: 0,1 cm corrugated iron, 5 cm expanded polystyrene, timber structure 45x70 mm, 1 cm vulcanite board. Interior walls: 1 cm vulcanite board, timber structure 45x70 mm, 1 cm vulcanite board. Exterior walls: 0,5 cm zinc, 0,1 cm felt, timber structure 45x70 mm, 5 cm glass wool, 1 cm vulcanite board</v>
      </c>
      <c r="AM360">
        <f>IF(buildings!AM360="","NA",buildings!AM360)</f>
        <v>1</v>
      </c>
      <c r="AN360" t="str">
        <f>IF(buildings!AN360="","NA",buildings!AN360)</f>
        <v>residential</v>
      </c>
      <c r="AO360" t="str">
        <f>IF(buildings!AO360="","NA",buildings!AO360)</f>
        <v>SFH</v>
      </c>
      <c r="AP360" t="str">
        <f>IF(buildings!AP360="","NA",buildings!AP360)</f>
        <v>averaged</v>
      </c>
      <c r="AQ360" t="str">
        <f>IF(buildings!AQ360="","NA",buildings!AQ360)</f>
        <v>Urban</v>
      </c>
      <c r="AR360" t="str">
        <f>IF(buildings!AR360="","NA",buildings!AR360)</f>
        <v>NULL</v>
      </c>
      <c r="AS360" t="str">
        <f>IF(buildings!AS360="","NA",buildings!AS360)</f>
        <v xml:space="preserve">Oyarzo, J., &amp; Peuportier, B. </v>
      </c>
      <c r="AT360">
        <f>IF(buildings!AT360="","NA",buildings!AT360)</f>
        <v>2014</v>
      </c>
      <c r="AU360" t="str">
        <f>IF(buildings!AU360="","NA",buildings!AU360)</f>
        <v>Life cycle assessment model applied to housing in Chile</v>
      </c>
      <c r="AV360" t="str">
        <f>IF(buildings!AV360="","NA",buildings!AV360)</f>
        <v>Journal of Cleaner Production</v>
      </c>
      <c r="AW360" t="str">
        <f>IF(buildings!AW360="","NA",buildings!AW360)</f>
        <v>Copyright Elsevier</v>
      </c>
      <c r="AX360" t="str">
        <f>IF(buildings!AX360="","NA",buildings!AX360)</f>
        <v>10.1016/j.jclepro.2014.01.090</v>
      </c>
      <c r="AY360" t="str">
        <f>IF(buildings!AY360="","NA",buildings!AY360)</f>
        <v>https://doi.org/10.1016/j.jclepro.2014.01.090</v>
      </c>
      <c r="AZ360" t="str">
        <f>IF(buildings!AZ360="","NULL",buildings!AZ360)</f>
        <v>NULL</v>
      </c>
      <c r="BA360" t="str">
        <f>IF(buildings!BA360="","NULL",buildings!BA360)</f>
        <v xml:space="preserve">Extracted from Marinova et al. (2020). Refer to the authors for further information </v>
      </c>
      <c r="BB360" t="str">
        <f>IF(buildings!BB360="","NULL",buildings!BB360)</f>
        <v xml:space="preserve">Extracted from Marinova et al. (2020). Refer to the authors for further information </v>
      </c>
      <c r="BC360" t="str">
        <f>IF(buildings!BC360="","NULL",buildings!BC360)</f>
        <v>Building types available in the city, size, material
composition, year of construction</v>
      </c>
      <c r="BD360" t="str">
        <f>IF(buildings!BD360="","NULL",buildings!BD360)</f>
        <v>NULL</v>
      </c>
      <c r="BE360" t="str">
        <f>IF(buildings!BE360="","NULL",buildings!BE360)</f>
        <v>Nistad (Heeren)</v>
      </c>
      <c r="BF360" t="str">
        <f>IF(buildings!BF360="","NULL",buildings!BF360)</f>
        <v>NULL</v>
      </c>
      <c r="BG360" t="str">
        <f>IF(buildings!BG360="","NULL",buildings!BG360)</f>
        <v>NULL</v>
      </c>
      <c r="BH360" t="str">
        <f>IF(buildings!BH360="","NULL",buildings!BH360)</f>
        <v>NULL</v>
      </c>
      <c r="BI360" t="str">
        <f>IF(buildings!BI360="","NULL",buildings!BI360)</f>
        <v>NULL</v>
      </c>
      <c r="BJ360" t="str">
        <f>IF(buildings!BJ360="","NULL",buildings!BJ360)</f>
        <v>NULL</v>
      </c>
      <c r="BK360" t="str">
        <f>IF(buildings!BK360="","NULL",buildings!BK360)</f>
        <v>NULL</v>
      </c>
      <c r="BL360" t="str">
        <f>IF(buildings!BL360="","NULL",buildings!BL360)</f>
        <v>NULL</v>
      </c>
      <c r="BM360" t="str">
        <f>IF(buildings!BM360="","NULL",buildings!BM360)</f>
        <v>NULL</v>
      </c>
      <c r="BN360" t="str">
        <f>IF(buildings!BN360="","NULL",buildings!BN360)</f>
        <v>NULL</v>
      </c>
      <c r="BO360" t="str">
        <f>IF(buildings!BO360="","NULL",buildings!BO360)</f>
        <v>NULL</v>
      </c>
      <c r="BP360" t="str">
        <f>IF(buildings!BP360="","NULL",buildings!BP360)</f>
        <v>NULL</v>
      </c>
      <c r="BQ360" t="str">
        <f>IF(buildings!BQ360="","NULL",buildings!BQ360)</f>
        <v>NULL</v>
      </c>
      <c r="BR360" t="str">
        <f>IF(buildings!BR360="","NULL",buildings!BR360)</f>
        <v>NULL</v>
      </c>
      <c r="BS360" t="str">
        <f>IF(buildings!BS360="","NULL",buildings!BS360)</f>
        <v>NULL</v>
      </c>
      <c r="BT360" t="str">
        <f>IF(buildings!BT360="","NULL",buildings!BT360)</f>
        <v>NULL</v>
      </c>
      <c r="BU360" t="str">
        <f>IF(buildings!BU360="","NULL",buildings!BU360)</f>
        <v>NULL</v>
      </c>
      <c r="BV360" t="str">
        <f>IF(buildings!BV360="","NULL",buildings!BV360)</f>
        <v>NULL</v>
      </c>
      <c r="BW360" t="str">
        <f>IF(buildings!BW360="","NULL",buildings!BW360)</f>
        <v>R32LAM-M</v>
      </c>
      <c r="BX360" t="str">
        <f>IF(buildings!BX360="","NULL",buildings!BX360)</f>
        <v>R5.2LAM</v>
      </c>
      <c r="BY360" t="str">
        <f>IF(buildings!BY360="","NULL",buildings!BY360)</f>
        <v>R_SFH_unspecified</v>
      </c>
      <c r="BZ360" t="str">
        <f>IF(buildings!BZ360="","NULL",buildings!BZ360)</f>
        <v>T_traditional</v>
      </c>
      <c r="CA360" t="str">
        <f>IF(buildings!CA360="","NULL",buildings!CA360)</f>
        <v>Standard</v>
      </c>
      <c r="CB360" t="str">
        <f>IF(buildings!CB360="","NULL",buildings!CB360)</f>
        <v>sample/average/statistics</v>
      </c>
      <c r="CC360" t="str">
        <f>IF(buildings!CC360="","NULL",buildings!CC360)</f>
        <v>RS</v>
      </c>
      <c r="CD360" t="str">
        <f>IF(buildings!CD360="","NULL",buildings!CD360)</f>
        <v>T</v>
      </c>
      <c r="CE360" t="str">
        <f>IF(buildings!CE360="","NULL",buildings!CE360)</f>
        <v>LAM_LAM-M</v>
      </c>
    </row>
    <row r="361" spans="1:83">
      <c r="A361">
        <f>IF(buildings!A361="","NA",buildings!A361)</f>
        <v>359</v>
      </c>
      <c r="B361" t="str">
        <f>IF(buildings!B361="","NA",buildings!B361)</f>
        <v>Colombia</v>
      </c>
      <c r="C361" t="str">
        <f>IF(buildings!C361="","NA",buildings!C361)</f>
        <v>Pamplona city</v>
      </c>
      <c r="D361" t="str">
        <f>IF(buildings!D361="","NA",buildings!D361)</f>
        <v>NA</v>
      </c>
      <c r="E361" t="str">
        <f>IF(buildings!E361="","NA",buildings!E361)</f>
        <v>NA</v>
      </c>
      <c r="F361">
        <f>IF(buildings!F361="","NA",buildings!F361)</f>
        <v>39.285714290000001</v>
      </c>
      <c r="G361" t="str">
        <f>IF(buildings!G361="","NA",buildings!G361)</f>
        <v>NA</v>
      </c>
      <c r="H361">
        <f>IF(buildings!H361="","NA",buildings!H361)</f>
        <v>0.39285714300000002</v>
      </c>
      <c r="I361" t="str">
        <f>IF(buildings!I361="","NA",buildings!I361)</f>
        <v>NA</v>
      </c>
      <c r="J361">
        <f>IF(buildings!J361="","NA",buildings!J361)</f>
        <v>17.678571430000002</v>
      </c>
      <c r="K361" t="str">
        <f>IF(buildings!K361="","NA",buildings!K361)</f>
        <v>NA</v>
      </c>
      <c r="L361" t="str">
        <f>IF(buildings!L361="","NA",buildings!L361)</f>
        <v>NA</v>
      </c>
      <c r="M361">
        <f>IF(buildings!M361="","NA",buildings!M361)</f>
        <v>894.85714289999999</v>
      </c>
      <c r="N361" t="str">
        <f>IF(buildings!N361="","NA",buildings!N361)</f>
        <v>NA</v>
      </c>
      <c r="O361" t="str">
        <f>IF(buildings!O361="","NA",buildings!O361)</f>
        <v>NA</v>
      </c>
      <c r="P361" t="str">
        <f>IF(buildings!P361="","NA",buildings!P361)</f>
        <v>NA</v>
      </c>
      <c r="Q361" t="str">
        <f>IF(buildings!Q361="","NA",buildings!Q361)</f>
        <v>NA</v>
      </c>
      <c r="R361" t="str">
        <f>IF(buildings!R361="","NA",buildings!R361)</f>
        <v>NA</v>
      </c>
      <c r="S361" t="str">
        <f>IF(buildings!S361="","NA",buildings!S361)</f>
        <v>NA</v>
      </c>
      <c r="T361" t="str">
        <f>IF(buildings!T361="","NA",buildings!T361)</f>
        <v>NA</v>
      </c>
      <c r="U361" t="str">
        <f>IF(buildings!U361="","NA",buildings!U361)</f>
        <v>NA</v>
      </c>
      <c r="V361" t="str">
        <f>IF(buildings!V361="","NA",buildings!V361)</f>
        <v>NA</v>
      </c>
      <c r="W361" t="str">
        <f>IF(buildings!W361="","NA",buildings!W361)</f>
        <v>NA</v>
      </c>
      <c r="X361" t="str">
        <f>IF(buildings!X361="","NA",buildings!X361)</f>
        <v>NA</v>
      </c>
      <c r="Y361" t="str">
        <f>IF(buildings!Y361="","NA",buildings!Y361)</f>
        <v>NA</v>
      </c>
      <c r="Z361" t="str">
        <f>IF(buildings!Z361="","NA",buildings!Z361)</f>
        <v>NA</v>
      </c>
      <c r="AA361" t="str">
        <f>IF(buildings!AA361="","NA",buildings!AA361)</f>
        <v>NA</v>
      </c>
      <c r="AB361">
        <f>IF(buildings!AB361="","NA",buildings!AB361)</f>
        <v>1.071428571</v>
      </c>
      <c r="AC361" t="str">
        <f>IF(buildings!AC361="","NA",buildings!AC361)</f>
        <v>NA</v>
      </c>
      <c r="AD361" t="str">
        <f>IF(buildings!AD361="","NA",buildings!AD361)</f>
        <v>NA</v>
      </c>
      <c r="AE361" t="str">
        <f>IF(buildings!AE361="","NA",buildings!AE361)</f>
        <v>NA</v>
      </c>
      <c r="AF361" t="str">
        <f>IF(buildings!AF361="","NA",buildings!AF361)</f>
        <v>NA</v>
      </c>
      <c r="AG361" t="str">
        <f>IF(buildings!AG361="","NA",buildings!AG361)</f>
        <v>NA</v>
      </c>
      <c r="AH361" t="str">
        <f>IF(buildings!AH361="","NA",buildings!AH361)</f>
        <v>NA</v>
      </c>
      <c r="AI361" t="str">
        <f>IF(buildings!AI361="","NA",buildings!AI361)</f>
        <v>NA</v>
      </c>
      <c r="AJ361" t="str">
        <f>IF(buildings!AJ361="","NA",buildings!AJ361)</f>
        <v>NA</v>
      </c>
      <c r="AK361" t="str">
        <f>IF(buildings!AK361="","NA",buildings!AK361)</f>
        <v>NA</v>
      </c>
      <c r="AL361" t="str">
        <f>IF(buildings!AL361="","NA",buildings!AL361)</f>
        <v>Dwelling, part of an existing semidetached house
divided into two storey. The main construction materials are brick, concrete and steel, and the upper ceiling is covered in roof tiles</v>
      </c>
      <c r="AM361">
        <f>IF(buildings!AM361="","NA",buildings!AM361)</f>
        <v>2</v>
      </c>
      <c r="AN361" t="str">
        <f>IF(buildings!AN361="","NA",buildings!AN361)</f>
        <v>residential</v>
      </c>
      <c r="AO361" t="str">
        <f>IF(buildings!AO361="","NA",buildings!AO361)</f>
        <v>MFH</v>
      </c>
      <c r="AP361" t="str">
        <f>IF(buildings!AP361="","NA",buildings!AP361)</f>
        <v>case study</v>
      </c>
      <c r="AQ361" t="str">
        <f>IF(buildings!AQ361="","NA",buildings!AQ361)</f>
        <v>Urban</v>
      </c>
      <c r="AR361" t="str">
        <f>IF(buildings!AR361="","NA",buildings!AR361)</f>
        <v>NULL</v>
      </c>
      <c r="AS361" t="str">
        <f>IF(buildings!AS361="","NA",buildings!AS361)</f>
        <v>Ortiz-Rodríguez, O., Castells, F., &amp; Sonnemann, G.</v>
      </c>
      <c r="AT361">
        <f>IF(buildings!AT361="","NA",buildings!AT361)</f>
        <v>2010</v>
      </c>
      <c r="AU361" t="str">
        <f>IF(buildings!AU361="","NA",buildings!AU361)</f>
        <v>Life cycle assessment of two dwellings: One in Spain, a developed country, and one in Colombia, a country under development</v>
      </c>
      <c r="AV361" t="str">
        <f>IF(buildings!AV361="","NA",buildings!AV361)</f>
        <v>Science of the Total Environment</v>
      </c>
      <c r="AW361" t="str">
        <f>IF(buildings!AW361="","NA",buildings!AW361)</f>
        <v>Copyright Elsevier</v>
      </c>
      <c r="AX361" t="str">
        <f>IF(buildings!AX361="","NA",buildings!AX361)</f>
        <v>10.1016/j.scitotenv.2010.02.021</v>
      </c>
      <c r="AY361" t="str">
        <f>IF(buildings!AY361="","NA",buildings!AY361)</f>
        <v>https://doi.org/10.1016/j.scitotenv.2010.02.021</v>
      </c>
      <c r="AZ361" t="str">
        <f>IF(buildings!AZ361="","NULL",buildings!AZ361)</f>
        <v>NULL</v>
      </c>
      <c r="BA361" t="str">
        <f>IF(buildings!BA361="","NULL",buildings!BA361)</f>
        <v xml:space="preserve">Extracted from Marinova et al. (2020). Refer to the authors for further information </v>
      </c>
      <c r="BB361" t="str">
        <f>IF(buildings!BB361="","NULL",buildings!BB361)</f>
        <v xml:space="preserve">Extracted from Marinova et al. (2020). Refer to the authors for further information </v>
      </c>
      <c r="BC361" t="str">
        <f>IF(buildings!BC361="","NULL",buildings!BC361)</f>
        <v xml:space="preserve">Region </v>
      </c>
      <c r="BD361" t="str">
        <f>IF(buildings!BD361="","NULL",buildings!BD361)</f>
        <v>NULL</v>
      </c>
      <c r="BE361" t="str">
        <f>IF(buildings!BE361="","NULL",buildings!BE361)</f>
        <v>Nistad (Heeren)</v>
      </c>
      <c r="BF361" t="str">
        <f>IF(buildings!BF361="","NULL",buildings!BF361)</f>
        <v>NULL</v>
      </c>
      <c r="BG361" t="str">
        <f>IF(buildings!BG361="","NULL",buildings!BG361)</f>
        <v>NULL</v>
      </c>
      <c r="BH361" t="str">
        <f>IF(buildings!BH361="","NULL",buildings!BH361)</f>
        <v>NULL</v>
      </c>
      <c r="BI361" t="str">
        <f>IF(buildings!BI361="","NULL",buildings!BI361)</f>
        <v>NULL</v>
      </c>
      <c r="BJ361" t="str">
        <f>IF(buildings!BJ361="","NULL",buildings!BJ361)</f>
        <v>NULL</v>
      </c>
      <c r="BK361" t="str">
        <f>IF(buildings!BK361="","NULL",buildings!BK361)</f>
        <v>NULL</v>
      </c>
      <c r="BL361" t="str">
        <f>IF(buildings!BL361="","NULL",buildings!BL361)</f>
        <v>NULL</v>
      </c>
      <c r="BM361" t="str">
        <f>IF(buildings!BM361="","NULL",buildings!BM361)</f>
        <v>NULL</v>
      </c>
      <c r="BN361" t="str">
        <f>IF(buildings!BN361="","NULL",buildings!BN361)</f>
        <v>NULL</v>
      </c>
      <c r="BO361" t="str">
        <f>IF(buildings!BO361="","NULL",buildings!BO361)</f>
        <v>NULL</v>
      </c>
      <c r="BP361" t="str">
        <f>IF(buildings!BP361="","NULL",buildings!BP361)</f>
        <v>NULL</v>
      </c>
      <c r="BQ361" t="str">
        <f>IF(buildings!BQ361="","NULL",buildings!BQ361)</f>
        <v>NULL</v>
      </c>
      <c r="BR361" t="str">
        <f>IF(buildings!BR361="","NULL",buildings!BR361)</f>
        <v>NULL</v>
      </c>
      <c r="BS361" t="str">
        <f>IF(buildings!BS361="","NULL",buildings!BS361)</f>
        <v>NULL</v>
      </c>
      <c r="BT361" t="str">
        <f>IF(buildings!BT361="","NULL",buildings!BT361)</f>
        <v>NULL</v>
      </c>
      <c r="BU361" t="str">
        <f>IF(buildings!BU361="","NULL",buildings!BU361)</f>
        <v>NULL</v>
      </c>
      <c r="BV361" t="str">
        <f>IF(buildings!BV361="","NULL",buildings!BV361)</f>
        <v>NULL</v>
      </c>
      <c r="BW361" t="str">
        <f>IF(buildings!BW361="","NULL",buildings!BW361)</f>
        <v>R32LAM-M</v>
      </c>
      <c r="BX361" t="str">
        <f>IF(buildings!BX361="","NULL",buildings!BX361)</f>
        <v>R5.2LAM</v>
      </c>
      <c r="BY361" t="str">
        <f>IF(buildings!BY361="","NULL",buildings!BY361)</f>
        <v>R_MFH_low</v>
      </c>
      <c r="BZ361" t="str">
        <f>IF(buildings!BZ361="","NULL",buildings!BZ361)</f>
        <v>M_brick</v>
      </c>
      <c r="CA361" t="str">
        <f>IF(buildings!CA361="","NULL",buildings!CA361)</f>
        <v>Efficient</v>
      </c>
      <c r="CB361" t="str">
        <f>IF(buildings!CB361="","NULL",buildings!CB361)</f>
        <v>real-world single case study</v>
      </c>
      <c r="CC361" t="str">
        <f>IF(buildings!CC361="","NULL",buildings!CC361)</f>
        <v>RM</v>
      </c>
      <c r="CD361" t="str">
        <f>IF(buildings!CD361="","NULL",buildings!CD361)</f>
        <v>M</v>
      </c>
      <c r="CE361" t="str">
        <f>IF(buildings!CE361="","NULL",buildings!CE361)</f>
        <v>LAM_LAM-M</v>
      </c>
    </row>
    <row r="362" spans="1:83">
      <c r="A362">
        <f>IF(buildings!A362="","NA",buildings!A362)</f>
        <v>360</v>
      </c>
      <c r="B362" t="str">
        <f>IF(buildings!B362="","NA",buildings!B362)</f>
        <v>Cameroon</v>
      </c>
      <c r="C362" t="str">
        <f>IF(buildings!C362="","NA",buildings!C362)</f>
        <v>NA</v>
      </c>
      <c r="D362" t="str">
        <f>IF(buildings!D362="","NA",buildings!D362)</f>
        <v>NA</v>
      </c>
      <c r="E362" t="str">
        <f>IF(buildings!E362="","NA",buildings!E362)</f>
        <v>NA</v>
      </c>
      <c r="F362">
        <f>IF(buildings!F362="","NA",buildings!F362)</f>
        <v>9.4715250970000007</v>
      </c>
      <c r="G362" t="str">
        <f>IF(buildings!G362="","NA",buildings!G362)</f>
        <v>NA</v>
      </c>
      <c r="H362">
        <f>IF(buildings!H362="","NA",buildings!H362)</f>
        <v>3.0662805660000001</v>
      </c>
      <c r="I362" t="str">
        <f>IF(buildings!I362="","NA",buildings!I362)</f>
        <v>NA</v>
      </c>
      <c r="J362">
        <f>IF(buildings!J362="","NA",buildings!J362)</f>
        <v>7.4485199489999996</v>
      </c>
      <c r="K362" t="str">
        <f>IF(buildings!K362="","NA",buildings!K362)</f>
        <v>NA</v>
      </c>
      <c r="L362" t="str">
        <f>IF(buildings!L362="","NA",buildings!L362)</f>
        <v>NA</v>
      </c>
      <c r="M362">
        <f>IF(buildings!M362="","NA",buildings!M362)</f>
        <v>711.969112</v>
      </c>
      <c r="N362" t="str">
        <f>IF(buildings!N362="","NA",buildings!N362)</f>
        <v>NA</v>
      </c>
      <c r="O362" t="str">
        <f>IF(buildings!O362="","NA",buildings!O362)</f>
        <v>NA</v>
      </c>
      <c r="P362" t="str">
        <f>IF(buildings!P362="","NA",buildings!P362)</f>
        <v>NA</v>
      </c>
      <c r="Q362" t="str">
        <f>IF(buildings!Q362="","NA",buildings!Q362)</f>
        <v>NA</v>
      </c>
      <c r="R362" t="str">
        <f>IF(buildings!R362="","NA",buildings!R362)</f>
        <v>NA</v>
      </c>
      <c r="S362" t="str">
        <f>IF(buildings!S362="","NA",buildings!S362)</f>
        <v>NA</v>
      </c>
      <c r="T362" t="str">
        <f>IF(buildings!T362="","NA",buildings!T362)</f>
        <v>NA</v>
      </c>
      <c r="U362" t="str">
        <f>IF(buildings!U362="","NA",buildings!U362)</f>
        <v>NA</v>
      </c>
      <c r="V362" t="str">
        <f>IF(buildings!V362="","NA",buildings!V362)</f>
        <v>NA</v>
      </c>
      <c r="W362" t="str">
        <f>IF(buildings!W362="","NA",buildings!W362)</f>
        <v>NA</v>
      </c>
      <c r="X362" t="str">
        <f>IF(buildings!X362="","NA",buildings!X362)</f>
        <v>NA</v>
      </c>
      <c r="Y362" t="str">
        <f>IF(buildings!Y362="","NA",buildings!Y362)</f>
        <v>NA</v>
      </c>
      <c r="Z362" t="str">
        <f>IF(buildings!Z362="","NA",buildings!Z362)</f>
        <v>NA</v>
      </c>
      <c r="AA362" t="str">
        <f>IF(buildings!AA362="","NA",buildings!AA362)</f>
        <v>NA</v>
      </c>
      <c r="AB362">
        <f>IF(buildings!AB362="","NA",buildings!AB362)</f>
        <v>3.6196910999999998E-2</v>
      </c>
      <c r="AC362" t="str">
        <f>IF(buildings!AC362="","NA",buildings!AC362)</f>
        <v>NA</v>
      </c>
      <c r="AD362" t="str">
        <f>IF(buildings!AD362="","NA",buildings!AD362)</f>
        <v>NA</v>
      </c>
      <c r="AE362" t="str">
        <f>IF(buildings!AE362="","NA",buildings!AE362)</f>
        <v>NA</v>
      </c>
      <c r="AF362" t="str">
        <f>IF(buildings!AF362="","NA",buildings!AF362)</f>
        <v>NA</v>
      </c>
      <c r="AG362" t="str">
        <f>IF(buildings!AG362="","NA",buildings!AG362)</f>
        <v>NA</v>
      </c>
      <c r="AH362" t="str">
        <f>IF(buildings!AH362="","NA",buildings!AH362)</f>
        <v>NA</v>
      </c>
      <c r="AI362" t="str">
        <f>IF(buildings!AI362="","NA",buildings!AI362)</f>
        <v>NA</v>
      </c>
      <c r="AJ362" t="str">
        <f>IF(buildings!AJ362="","NA",buildings!AJ362)</f>
        <v>NA</v>
      </c>
      <c r="AK362" t="str">
        <f>IF(buildings!AK362="","NA",buildings!AK362)</f>
        <v>NA</v>
      </c>
      <c r="AL362" t="str">
        <f>IF(buildings!AL362="","NA",buildings!AL362)</f>
        <v>Mud-brick house</v>
      </c>
      <c r="AM362">
        <f>IF(buildings!AM362="","NA",buildings!AM362)</f>
        <v>1</v>
      </c>
      <c r="AN362" t="str">
        <f>IF(buildings!AN362="","NA",buildings!AN362)</f>
        <v>residential</v>
      </c>
      <c r="AO362" t="str">
        <f>IF(buildings!AO362="","NA",buildings!AO362)</f>
        <v>SFH</v>
      </c>
      <c r="AP362" t="str">
        <f>IF(buildings!AP362="","NA",buildings!AP362)</f>
        <v>case study</v>
      </c>
      <c r="AQ362" t="str">
        <f>IF(buildings!AQ362="","NA",buildings!AQ362)</f>
        <v>Urban</v>
      </c>
      <c r="AR362" t="str">
        <f>IF(buildings!AR362="","NA",buildings!AR362)</f>
        <v>NULL</v>
      </c>
      <c r="AS362" t="str">
        <f>IF(buildings!AS362="","NA",buildings!AS362)</f>
        <v>F.Henry, A., G.Elambo, N., J.H.M., T., E.N.Fabrice, O., &amp; M.Blanche, M.</v>
      </c>
      <c r="AT362">
        <f>IF(buildings!AT362="","NA",buildings!AT362)</f>
        <v>2014</v>
      </c>
      <c r="AU362" t="str">
        <f>IF(buildings!AU362="","NA",buildings!AU362)</f>
        <v>Embodied energy and CO2 analyses of mud-brick and cement-block houses</v>
      </c>
      <c r="AV362" t="str">
        <f>IF(buildings!AV362="","NA",buildings!AV362)</f>
        <v>AIMS Energy</v>
      </c>
      <c r="AW362" t="str">
        <f>IF(buildings!AW362="","NA",buildings!AW362)</f>
        <v>Copyright Elsevier</v>
      </c>
      <c r="AX362" t="str">
        <f>IF(buildings!AX362="","NA",buildings!AX362)</f>
        <v>10.3934/energy.2014.1.18</v>
      </c>
      <c r="AY362" t="str">
        <f>IF(buildings!AY362="","NA",buildings!AY362)</f>
        <v>https://doi.org/10.3934/energy.2014.1.18</v>
      </c>
      <c r="AZ362" t="str">
        <f>IF(buildings!AZ362="","NULL",buildings!AZ362)</f>
        <v>NULL</v>
      </c>
      <c r="BA362" t="str">
        <f>IF(buildings!BA362="","NULL",buildings!BA362)</f>
        <v xml:space="preserve">Extracted from Marinova et al. (2020). Refer to the authors for further information </v>
      </c>
      <c r="BB362" t="str">
        <f>IF(buildings!BB362="","NULL",buildings!BB362)</f>
        <v xml:space="preserve">Extracted from Marinova et al. (2020). Refer to the authors for further information </v>
      </c>
      <c r="BC362" t="str">
        <f>IF(buildings!BC362="","NULL",buildings!BC362)</f>
        <v>Conctruction materials</v>
      </c>
      <c r="BD362" t="str">
        <f>IF(buildings!BD362="","NULL",buildings!BD362)</f>
        <v>NULL</v>
      </c>
      <c r="BE362" t="str">
        <f>IF(buildings!BE362="","NULL",buildings!BE362)</f>
        <v>Nistad (Heeren)</v>
      </c>
      <c r="BF362" t="str">
        <f>IF(buildings!BF362="","NULL",buildings!BF362)</f>
        <v>NULL</v>
      </c>
      <c r="BG362" t="str">
        <f>IF(buildings!BG362="","NULL",buildings!BG362)</f>
        <v>NULL</v>
      </c>
      <c r="BH362" t="str">
        <f>IF(buildings!BH362="","NULL",buildings!BH362)</f>
        <v>NULL</v>
      </c>
      <c r="BI362" t="str">
        <f>IF(buildings!BI362="","NULL",buildings!BI362)</f>
        <v>NULL</v>
      </c>
      <c r="BJ362" t="str">
        <f>IF(buildings!BJ362="","NULL",buildings!BJ362)</f>
        <v>NULL</v>
      </c>
      <c r="BK362" t="str">
        <f>IF(buildings!BK362="","NULL",buildings!BK362)</f>
        <v>NULL</v>
      </c>
      <c r="BL362" t="str">
        <f>IF(buildings!BL362="","NULL",buildings!BL362)</f>
        <v>NULL</v>
      </c>
      <c r="BM362" t="str">
        <f>IF(buildings!BM362="","NULL",buildings!BM362)</f>
        <v>NULL</v>
      </c>
      <c r="BN362" t="str">
        <f>IF(buildings!BN362="","NULL",buildings!BN362)</f>
        <v>NULL</v>
      </c>
      <c r="BO362" t="str">
        <f>IF(buildings!BO362="","NULL",buildings!BO362)</f>
        <v>NULL</v>
      </c>
      <c r="BP362" t="str">
        <f>IF(buildings!BP362="","NULL",buildings!BP362)</f>
        <v>NULL</v>
      </c>
      <c r="BQ362" t="str">
        <f>IF(buildings!BQ362="","NULL",buildings!BQ362)</f>
        <v>NULL</v>
      </c>
      <c r="BR362" t="str">
        <f>IF(buildings!BR362="","NULL",buildings!BR362)</f>
        <v>NULL</v>
      </c>
      <c r="BS362" t="str">
        <f>IF(buildings!BS362="","NULL",buildings!BS362)</f>
        <v>NULL</v>
      </c>
      <c r="BT362" t="str">
        <f>IF(buildings!BT362="","NULL",buildings!BT362)</f>
        <v>NULL</v>
      </c>
      <c r="BU362" t="str">
        <f>IF(buildings!BU362="","NULL",buildings!BU362)</f>
        <v>NULL</v>
      </c>
      <c r="BV362" t="str">
        <f>IF(buildings!BV362="","NULL",buildings!BV362)</f>
        <v>NULL</v>
      </c>
      <c r="BW362" t="str">
        <f>IF(buildings!BW362="","NULL",buildings!BW362)</f>
        <v>R32SSA-L</v>
      </c>
      <c r="BX362" t="str">
        <f>IF(buildings!BX362="","NULL",buildings!BX362)</f>
        <v>R5.2MAF</v>
      </c>
      <c r="BY362" t="str">
        <f>IF(buildings!BY362="","NULL",buildings!BY362)</f>
        <v>R_SFH_unspecified</v>
      </c>
      <c r="BZ362" t="str">
        <f>IF(buildings!BZ362="","NULL",buildings!BZ362)</f>
        <v>M_adobe_mud</v>
      </c>
      <c r="CA362" t="str">
        <f>IF(buildings!CA362="","NULL",buildings!CA362)</f>
        <v>Efficient</v>
      </c>
      <c r="CB362" t="str">
        <f>IF(buildings!CB362="","NULL",buildings!CB362)</f>
        <v>real-world single case study</v>
      </c>
      <c r="CC362" t="str">
        <f>IF(buildings!CC362="","NULL",buildings!CC362)</f>
        <v>RS</v>
      </c>
      <c r="CD362" t="str">
        <f>IF(buildings!CD362="","NULL",buildings!CD362)</f>
        <v>M</v>
      </c>
      <c r="CE362" t="str">
        <f>IF(buildings!CE362="","NULL",buildings!CE362)</f>
        <v>MAF_SSA-L</v>
      </c>
    </row>
    <row r="363" spans="1:83">
      <c r="A363">
        <f>IF(buildings!A363="","NA",buildings!A363)</f>
        <v>361</v>
      </c>
      <c r="B363" t="str">
        <f>IF(buildings!B363="","NA",buildings!B363)</f>
        <v>Cameroon</v>
      </c>
      <c r="C363" t="str">
        <f>IF(buildings!C363="","NA",buildings!C363)</f>
        <v>NA</v>
      </c>
      <c r="D363" t="str">
        <f>IF(buildings!D363="","NA",buildings!D363)</f>
        <v>NA</v>
      </c>
      <c r="E363" t="str">
        <f>IF(buildings!E363="","NA",buildings!E363)</f>
        <v>NA</v>
      </c>
      <c r="F363">
        <f>IF(buildings!F363="","NA",buildings!F363)</f>
        <v>8.3975181859999992</v>
      </c>
      <c r="G363" t="str">
        <f>IF(buildings!G363="","NA",buildings!G363)</f>
        <v>NA</v>
      </c>
      <c r="H363">
        <f>IF(buildings!H363="","NA",buildings!H363)</f>
        <v>2.7064612750000001</v>
      </c>
      <c r="I363" t="str">
        <f>IF(buildings!I363="","NA",buildings!I363)</f>
        <v>NA</v>
      </c>
      <c r="J363">
        <f>IF(buildings!J363="","NA",buildings!J363)</f>
        <v>6.3243474539999998</v>
      </c>
      <c r="K363" t="str">
        <f>IF(buildings!K363="","NA",buildings!K363)</f>
        <v>NA</v>
      </c>
      <c r="L363" t="str">
        <f>IF(buildings!L363="","NA",buildings!L363)</f>
        <v>NA</v>
      </c>
      <c r="M363">
        <f>IF(buildings!M363="","NA",buildings!M363)</f>
        <v>639.35601199999996</v>
      </c>
      <c r="N363" t="str">
        <f>IF(buildings!N363="","NA",buildings!N363)</f>
        <v>NA</v>
      </c>
      <c r="O363" t="str">
        <f>IF(buildings!O363="","NA",buildings!O363)</f>
        <v>NA</v>
      </c>
      <c r="P363" t="str">
        <f>IF(buildings!P363="","NA",buildings!P363)</f>
        <v>NA</v>
      </c>
      <c r="Q363" t="str">
        <f>IF(buildings!Q363="","NA",buildings!Q363)</f>
        <v>NA</v>
      </c>
      <c r="R363" t="str">
        <f>IF(buildings!R363="","NA",buildings!R363)</f>
        <v>NA</v>
      </c>
      <c r="S363" t="str">
        <f>IF(buildings!S363="","NA",buildings!S363)</f>
        <v>NA</v>
      </c>
      <c r="T363" t="str">
        <f>IF(buildings!T363="","NA",buildings!T363)</f>
        <v>NA</v>
      </c>
      <c r="U363" t="str">
        <f>IF(buildings!U363="","NA",buildings!U363)</f>
        <v>NA</v>
      </c>
      <c r="V363" t="str">
        <f>IF(buildings!V363="","NA",buildings!V363)</f>
        <v>NA</v>
      </c>
      <c r="W363" t="str">
        <f>IF(buildings!W363="","NA",buildings!W363)</f>
        <v>NA</v>
      </c>
      <c r="X363" t="str">
        <f>IF(buildings!X363="","NA",buildings!X363)</f>
        <v>NA</v>
      </c>
      <c r="Y363" t="str">
        <f>IF(buildings!Y363="","NA",buildings!Y363)</f>
        <v>NA</v>
      </c>
      <c r="Z363" t="str">
        <f>IF(buildings!Z363="","NA",buildings!Z363)</f>
        <v>NA</v>
      </c>
      <c r="AA363" t="str">
        <f>IF(buildings!AA363="","NA",buildings!AA363)</f>
        <v>NA</v>
      </c>
      <c r="AB363">
        <f>IF(buildings!AB363="","NA",buildings!AB363)</f>
        <v>3.4766795000000003E-2</v>
      </c>
      <c r="AC363" t="str">
        <f>IF(buildings!AC363="","NA",buildings!AC363)</f>
        <v>NA</v>
      </c>
      <c r="AD363" t="str">
        <f>IF(buildings!AD363="","NA",buildings!AD363)</f>
        <v>NA</v>
      </c>
      <c r="AE363" t="str">
        <f>IF(buildings!AE363="","NA",buildings!AE363)</f>
        <v>NA</v>
      </c>
      <c r="AF363" t="str">
        <f>IF(buildings!AF363="","NA",buildings!AF363)</f>
        <v>NA</v>
      </c>
      <c r="AG363" t="str">
        <f>IF(buildings!AG363="","NA",buildings!AG363)</f>
        <v>NA</v>
      </c>
      <c r="AH363" t="str">
        <f>IF(buildings!AH363="","NA",buildings!AH363)</f>
        <v>NA</v>
      </c>
      <c r="AI363" t="str">
        <f>IF(buildings!AI363="","NA",buildings!AI363)</f>
        <v>NA</v>
      </c>
      <c r="AJ363" t="str">
        <f>IF(buildings!AJ363="","NA",buildings!AJ363)</f>
        <v>NA</v>
      </c>
      <c r="AK363" t="str">
        <f>IF(buildings!AK363="","NA",buildings!AK363)</f>
        <v>NA</v>
      </c>
      <c r="AL363" t="str">
        <f>IF(buildings!AL363="","NA",buildings!AL363)</f>
        <v>Cement-block house</v>
      </c>
      <c r="AM363">
        <f>IF(buildings!AM363="","NA",buildings!AM363)</f>
        <v>1</v>
      </c>
      <c r="AN363" t="str">
        <f>IF(buildings!AN363="","NA",buildings!AN363)</f>
        <v>residential</v>
      </c>
      <c r="AO363" t="str">
        <f>IF(buildings!AO363="","NA",buildings!AO363)</f>
        <v>SFH</v>
      </c>
      <c r="AP363" t="str">
        <f>IF(buildings!AP363="","NA",buildings!AP363)</f>
        <v>case study</v>
      </c>
      <c r="AQ363" t="str">
        <f>IF(buildings!AQ363="","NA",buildings!AQ363)</f>
        <v>Urban</v>
      </c>
      <c r="AR363" t="str">
        <f>IF(buildings!AR363="","NA",buildings!AR363)</f>
        <v>NULL</v>
      </c>
      <c r="AS363" t="str">
        <f>IF(buildings!AS363="","NA",buildings!AS363)</f>
        <v>F.Henry, A., G.Elambo, N., J.H.M., T., E.N.Fabrice, O., &amp; M.Blanche, M.</v>
      </c>
      <c r="AT363">
        <f>IF(buildings!AT363="","NA",buildings!AT363)</f>
        <v>2014</v>
      </c>
      <c r="AU363" t="str">
        <f>IF(buildings!AU363="","NA",buildings!AU363)</f>
        <v>Embodied energy and CO2 analyses of mud-brick and cement-block houses</v>
      </c>
      <c r="AV363" t="str">
        <f>IF(buildings!AV363="","NA",buildings!AV363)</f>
        <v>AIMS Energy</v>
      </c>
      <c r="AW363" t="str">
        <f>IF(buildings!AW363="","NA",buildings!AW363)</f>
        <v>Copyright Elsevier</v>
      </c>
      <c r="AX363" t="str">
        <f>IF(buildings!AX363="","NA",buildings!AX363)</f>
        <v>10.3934/energy.2014.1.18</v>
      </c>
      <c r="AY363" t="str">
        <f>IF(buildings!AY363="","NA",buildings!AY363)</f>
        <v>https://doi.org/10.3934/energy.2014.1.18</v>
      </c>
      <c r="AZ363" t="str">
        <f>IF(buildings!AZ363="","NULL",buildings!AZ363)</f>
        <v>for use_type or construction_type: 'In this study two residential buildings are the objects of assessments. The two buildings represent typical houses common in Cameroon. One is predominantly made up of what is generally referred to as imported materials, i.e., cement-block house; the other is constructed predominantly out of local building materials, i.e. mud-brick house'</v>
      </c>
      <c r="BA363" t="str">
        <f>IF(buildings!BA363="","NULL",buildings!BA363)</f>
        <v xml:space="preserve">Extracted from Marinova et al. (2020). Refer to the authors for further information </v>
      </c>
      <c r="BB363" t="str">
        <f>IF(buildings!BB363="","NULL",buildings!BB363)</f>
        <v xml:space="preserve">Extracted from Marinova et al. (2020). Refer to the authors for further information </v>
      </c>
      <c r="BC363" t="str">
        <f>IF(buildings!BC363="","NULL",buildings!BC363)</f>
        <v>NULL</v>
      </c>
      <c r="BD363" t="str">
        <f>IF(buildings!BD363="","NULL",buildings!BD363)</f>
        <v>NULL</v>
      </c>
      <c r="BE363" t="str">
        <f>IF(buildings!BE363="","NULL",buildings!BE363)</f>
        <v>Nistad (Heeren)</v>
      </c>
      <c r="BF363" t="str">
        <f>IF(buildings!BF363="","NULL",buildings!BF363)</f>
        <v>NULL</v>
      </c>
      <c r="BG363" t="str">
        <f>IF(buildings!BG363="","NULL",buildings!BG363)</f>
        <v>NULL</v>
      </c>
      <c r="BH363" t="str">
        <f>IF(buildings!BH363="","NULL",buildings!BH363)</f>
        <v>NULL</v>
      </c>
      <c r="BI363" t="str">
        <f>IF(buildings!BI363="","NULL",buildings!BI363)</f>
        <v>NULL</v>
      </c>
      <c r="BJ363" t="str">
        <f>IF(buildings!BJ363="","NULL",buildings!BJ363)</f>
        <v>NULL</v>
      </c>
      <c r="BK363" t="str">
        <f>IF(buildings!BK363="","NULL",buildings!BK363)</f>
        <v>NULL</v>
      </c>
      <c r="BL363" t="str">
        <f>IF(buildings!BL363="","NULL",buildings!BL363)</f>
        <v>NULL</v>
      </c>
      <c r="BM363" t="str">
        <f>IF(buildings!BM363="","NULL",buildings!BM363)</f>
        <v>NULL</v>
      </c>
      <c r="BN363" t="str">
        <f>IF(buildings!BN363="","NULL",buildings!BN363)</f>
        <v>NULL</v>
      </c>
      <c r="BO363" t="str">
        <f>IF(buildings!BO363="","NULL",buildings!BO363)</f>
        <v>NULL</v>
      </c>
      <c r="BP363" t="str">
        <f>IF(buildings!BP363="","NULL",buildings!BP363)</f>
        <v>NULL</v>
      </c>
      <c r="BQ363" t="str">
        <f>IF(buildings!BQ363="","NULL",buildings!BQ363)</f>
        <v>NULL</v>
      </c>
      <c r="BR363" t="str">
        <f>IF(buildings!BR363="","NULL",buildings!BR363)</f>
        <v>NULL</v>
      </c>
      <c r="BS363" t="str">
        <f>IF(buildings!BS363="","NULL",buildings!BS363)</f>
        <v>NULL</v>
      </c>
      <c r="BT363" t="str">
        <f>IF(buildings!BT363="","NULL",buildings!BT363)</f>
        <v>NULL</v>
      </c>
      <c r="BU363" t="str">
        <f>IF(buildings!BU363="","NULL",buildings!BU363)</f>
        <v>NULL</v>
      </c>
      <c r="BV363" t="str">
        <f>IF(buildings!BV363="","NULL",buildings!BV363)</f>
        <v>NULL</v>
      </c>
      <c r="BW363" t="str">
        <f>IF(buildings!BW363="","NULL",buildings!BW363)</f>
        <v>R32SSA-L</v>
      </c>
      <c r="BX363" t="str">
        <f>IF(buildings!BX363="","NULL",buildings!BX363)</f>
        <v>R5.2MAF</v>
      </c>
      <c r="BY363" t="str">
        <f>IF(buildings!BY363="","NULL",buildings!BY363)</f>
        <v>R_SFH_unspecified</v>
      </c>
      <c r="BZ363" t="str">
        <f>IF(buildings!BZ363="","NULL",buildings!BZ363)</f>
        <v>M_brick</v>
      </c>
      <c r="CA363" t="str">
        <f>IF(buildings!CA363="","NULL",buildings!CA363)</f>
        <v>Standard</v>
      </c>
      <c r="CB363" t="str">
        <f>IF(buildings!CB363="","NULL",buildings!CB363)</f>
        <v>real-world single case study</v>
      </c>
      <c r="CC363" t="str">
        <f>IF(buildings!CC363="","NULL",buildings!CC363)</f>
        <v>RS</v>
      </c>
      <c r="CD363" t="str">
        <f>IF(buildings!CD363="","NULL",buildings!CD363)</f>
        <v>M</v>
      </c>
      <c r="CE363" t="str">
        <f>IF(buildings!CE363="","NULL",buildings!CE363)</f>
        <v>MAF_SSA-L</v>
      </c>
    </row>
    <row r="364" spans="1:83">
      <c r="A364">
        <f>IF(buildings!A364="","NA",buildings!A364)</f>
        <v>362</v>
      </c>
      <c r="B364" t="str">
        <f>IF(buildings!B364="","NA",buildings!B364)</f>
        <v>Nigeria</v>
      </c>
      <c r="C364" t="str">
        <f>IF(buildings!C364="","NA",buildings!C364)</f>
        <v>Lagos</v>
      </c>
      <c r="D364">
        <f>IF(buildings!D364="","NA",buildings!D364)</f>
        <v>2013</v>
      </c>
      <c r="E364" t="str">
        <f>IF(buildings!E364="","NA",buildings!E364)</f>
        <v>NA</v>
      </c>
      <c r="F364">
        <f>IF(buildings!F364="","NA",buildings!F364)</f>
        <v>26.72839506</v>
      </c>
      <c r="G364" t="str">
        <f>IF(buildings!G364="","NA",buildings!G364)</f>
        <v>NA</v>
      </c>
      <c r="H364" t="str">
        <f>IF(buildings!H364="","NA",buildings!H364)</f>
        <v>NA</v>
      </c>
      <c r="I364" t="str">
        <f>IF(buildings!I364="","NA",buildings!I364)</f>
        <v>NA</v>
      </c>
      <c r="J364">
        <f>IF(buildings!J364="","NA",buildings!J364)</f>
        <v>42.057098770000003</v>
      </c>
      <c r="K364" t="str">
        <f>IF(buildings!K364="","NA",buildings!K364)</f>
        <v>NA</v>
      </c>
      <c r="L364" t="str">
        <f>IF(buildings!L364="","NA",buildings!L364)</f>
        <v>NA</v>
      </c>
      <c r="M364" t="str">
        <f>IF(buildings!M364="","NA",buildings!M364)</f>
        <v>NA</v>
      </c>
      <c r="N364" t="str">
        <f>IF(buildings!N364="","NA",buildings!N364)</f>
        <v>NA</v>
      </c>
      <c r="O364" t="str">
        <f>IF(buildings!O364="","NA",buildings!O364)</f>
        <v>NA</v>
      </c>
      <c r="P364" t="str">
        <f>IF(buildings!P364="","NA",buildings!P364)</f>
        <v>NA</v>
      </c>
      <c r="Q364" t="str">
        <f>IF(buildings!Q364="","NA",buildings!Q364)</f>
        <v>NA</v>
      </c>
      <c r="R364" t="str">
        <f>IF(buildings!R364="","NA",buildings!R364)</f>
        <v>NA</v>
      </c>
      <c r="S364" t="str">
        <f>IF(buildings!S364="","NA",buildings!S364)</f>
        <v>NA</v>
      </c>
      <c r="T364" t="str">
        <f>IF(buildings!T364="","NA",buildings!T364)</f>
        <v>NA</v>
      </c>
      <c r="U364" t="str">
        <f>IF(buildings!U364="","NA",buildings!U364)</f>
        <v>NA</v>
      </c>
      <c r="V364" t="str">
        <f>IF(buildings!V364="","NA",buildings!V364)</f>
        <v>NA</v>
      </c>
      <c r="W364" t="str">
        <f>IF(buildings!W364="","NA",buildings!W364)</f>
        <v>NA</v>
      </c>
      <c r="X364" t="str">
        <f>IF(buildings!X364="","NA",buildings!X364)</f>
        <v>NA</v>
      </c>
      <c r="Y364" t="str">
        <f>IF(buildings!Y364="","NA",buildings!Y364)</f>
        <v>NA</v>
      </c>
      <c r="Z364" t="str">
        <f>IF(buildings!Z364="","NA",buildings!Z364)</f>
        <v>NA</v>
      </c>
      <c r="AA364" t="str">
        <f>IF(buildings!AA364="","NA",buildings!AA364)</f>
        <v>NA</v>
      </c>
      <c r="AB364" t="str">
        <f>IF(buildings!AB364="","NA",buildings!AB364)</f>
        <v>NA</v>
      </c>
      <c r="AC364" t="str">
        <f>IF(buildings!AC364="","NA",buildings!AC364)</f>
        <v>NA</v>
      </c>
      <c r="AD364" t="str">
        <f>IF(buildings!AD364="","NA",buildings!AD364)</f>
        <v>NA</v>
      </c>
      <c r="AE364" t="str">
        <f>IF(buildings!AE364="","NA",buildings!AE364)</f>
        <v>NA</v>
      </c>
      <c r="AF364" t="str">
        <f>IF(buildings!AF364="","NA",buildings!AF364)</f>
        <v>NA</v>
      </c>
      <c r="AG364" t="str">
        <f>IF(buildings!AG364="","NA",buildings!AG364)</f>
        <v>NA</v>
      </c>
      <c r="AH364" t="str">
        <f>IF(buildings!AH364="","NA",buildings!AH364)</f>
        <v>NA</v>
      </c>
      <c r="AI364" t="str">
        <f>IF(buildings!AI364="","NA",buildings!AI364)</f>
        <v>NA</v>
      </c>
      <c r="AJ364" t="str">
        <f>IF(buildings!AJ364="","NA",buildings!AJ364)</f>
        <v>NA</v>
      </c>
      <c r="AK364" t="str">
        <f>IF(buildings!AK364="","NA",buildings!AK364)</f>
        <v>NA</v>
      </c>
      <c r="AL364" t="str">
        <f>IF(buildings!AL364="","NA",buildings!AL364)</f>
        <v>NA</v>
      </c>
      <c r="AM364">
        <f>IF(buildings!AM364="","NA",buildings!AM364)</f>
        <v>3</v>
      </c>
      <c r="AN364" t="str">
        <f>IF(buildings!AN364="","NA",buildings!AN364)</f>
        <v>residential</v>
      </c>
      <c r="AO364" t="str">
        <f>IF(buildings!AO364="","NA",buildings!AO364)</f>
        <v>SFH</v>
      </c>
      <c r="AP364" t="str">
        <f>IF(buildings!AP364="","NA",buildings!AP364)</f>
        <v>case study</v>
      </c>
      <c r="AQ364" t="str">
        <f>IF(buildings!AQ364="","NA",buildings!AQ364)</f>
        <v>Urban</v>
      </c>
      <c r="AR364" t="str">
        <f>IF(buildings!AR364="","NA",buildings!AR364)</f>
        <v>NULL</v>
      </c>
      <c r="AS364" t="str">
        <f>IF(buildings!AS364="","NA",buildings!AS364)</f>
        <v xml:space="preserve">Ezema, I. C., &amp; Olotuah, A. O. </v>
      </c>
      <c r="AT364">
        <f>IF(buildings!AT364="","NA",buildings!AT364)</f>
        <v>2015</v>
      </c>
      <c r="AU364" t="str">
        <f>IF(buildings!AU364="","NA",buildings!AU364)</f>
        <v>Estimating Embodied Energy in Residential Buildings in a Nigerian Context</v>
      </c>
      <c r="AV364" t="str">
        <f>IF(buildings!AV364="","NA",buildings!AV364)</f>
        <v>Covenant University Repository</v>
      </c>
      <c r="AW364" t="str">
        <f>IF(buildings!AW364="","NA",buildings!AW364)</f>
        <v>Copyright Elsevier</v>
      </c>
      <c r="AX364" t="str">
        <f>IF(buildings!AX364="","NA",buildings!AX364)</f>
        <v>NA</v>
      </c>
      <c r="AY364" t="str">
        <f>IF(buildings!AY364="","NA",buildings!AY364)</f>
        <v>http://eprints.covenantuniversity.edu.ng/6337/#.Xm-VNPlKhaQ</v>
      </c>
      <c r="AZ364" t="str">
        <f>IF(buildings!AZ364="","NULL",buildings!AZ364)</f>
        <v>NULL</v>
      </c>
      <c r="BA364" t="str">
        <f>IF(buildings!BA364="","NULL",buildings!BA364)</f>
        <v xml:space="preserve">Extracted from Marinova et al. (2020). Refer to the authors for further information </v>
      </c>
      <c r="BB364" t="str">
        <f>IF(buildings!BB364="","NULL",buildings!BB364)</f>
        <v xml:space="preserve">Extracted from Marinova et al. (2020). Refer to the authors for further information </v>
      </c>
      <c r="BC364" t="str">
        <f>IF(buildings!BC364="","NULL",buildings!BC364)</f>
        <v>NULL</v>
      </c>
      <c r="BD364" t="str">
        <f>IF(buildings!BD364="","NULL",buildings!BD364)</f>
        <v>NULL</v>
      </c>
      <c r="BE364" t="str">
        <f>IF(buildings!BE364="","NULL",buildings!BE364)</f>
        <v>Nistad (Heeren)</v>
      </c>
      <c r="BF364" t="str">
        <f>IF(buildings!BF364="","NULL",buildings!BF364)</f>
        <v>NULL</v>
      </c>
      <c r="BG364" t="str">
        <f>IF(buildings!BG364="","NULL",buildings!BG364)</f>
        <v>NULL</v>
      </c>
      <c r="BH364" t="str">
        <f>IF(buildings!BH364="","NULL",buildings!BH364)</f>
        <v>NULL</v>
      </c>
      <c r="BI364" t="str">
        <f>IF(buildings!BI364="","NULL",buildings!BI364)</f>
        <v>NULL</v>
      </c>
      <c r="BJ364" t="str">
        <f>IF(buildings!BJ364="","NULL",buildings!BJ364)</f>
        <v>NULL</v>
      </c>
      <c r="BK364" t="str">
        <f>IF(buildings!BK364="","NULL",buildings!BK364)</f>
        <v>NULL</v>
      </c>
      <c r="BL364" t="str">
        <f>IF(buildings!BL364="","NULL",buildings!BL364)</f>
        <v>NULL</v>
      </c>
      <c r="BM364" t="str">
        <f>IF(buildings!BM364="","NULL",buildings!BM364)</f>
        <v>NULL</v>
      </c>
      <c r="BN364" t="str">
        <f>IF(buildings!BN364="","NULL",buildings!BN364)</f>
        <v>NULL</v>
      </c>
      <c r="BO364" t="str">
        <f>IF(buildings!BO364="","NULL",buildings!BO364)</f>
        <v>NULL</v>
      </c>
      <c r="BP364" t="str">
        <f>IF(buildings!BP364="","NULL",buildings!BP364)</f>
        <v>NULL</v>
      </c>
      <c r="BQ364" t="str">
        <f>IF(buildings!BQ364="","NULL",buildings!BQ364)</f>
        <v>NULL</v>
      </c>
      <c r="BR364" t="str">
        <f>IF(buildings!BR364="","NULL",buildings!BR364)</f>
        <v>NULL</v>
      </c>
      <c r="BS364" t="str">
        <f>IF(buildings!BS364="","NULL",buildings!BS364)</f>
        <v>NULL</v>
      </c>
      <c r="BT364" t="str">
        <f>IF(buildings!BT364="","NULL",buildings!BT364)</f>
        <v>NULL</v>
      </c>
      <c r="BU364" t="str">
        <f>IF(buildings!BU364="","NULL",buildings!BU364)</f>
        <v>NULL</v>
      </c>
      <c r="BV364" t="str">
        <f>IF(buildings!BV364="","NULL",buildings!BV364)</f>
        <v>NULL</v>
      </c>
      <c r="BW364" t="str">
        <f>IF(buildings!BW364="","NULL",buildings!BW364)</f>
        <v>R32SSA-L</v>
      </c>
      <c r="BX364" t="str">
        <f>IF(buildings!BX364="","NULL",buildings!BX364)</f>
        <v>R5.2MAF</v>
      </c>
      <c r="BY364" t="str">
        <f>IF(buildings!BY364="","NULL",buildings!BY364)</f>
        <v>R_MFH_low</v>
      </c>
      <c r="BZ364" t="str">
        <f>IF(buildings!BZ364="","NULL",buildings!BZ364)</f>
        <v>RC_concretefloor</v>
      </c>
      <c r="CA364" t="str">
        <f>IF(buildings!CA364="","NULL",buildings!CA364)</f>
        <v>Standard</v>
      </c>
      <c r="CB364" t="str">
        <f>IF(buildings!CB364="","NULL",buildings!CB364)</f>
        <v>real-world single case study</v>
      </c>
      <c r="CC364" t="str">
        <f>IF(buildings!CC364="","NULL",buildings!CC364)</f>
        <v>RM</v>
      </c>
      <c r="CD364" t="str">
        <f>IF(buildings!CD364="","NULL",buildings!CD364)</f>
        <v>C</v>
      </c>
      <c r="CE364" t="str">
        <f>IF(buildings!CE364="","NULL",buildings!CE364)</f>
        <v>MAF_SSA-L</v>
      </c>
    </row>
    <row r="365" spans="1:83">
      <c r="A365">
        <f>IF(buildings!A365="","NA",buildings!A365)</f>
        <v>363</v>
      </c>
      <c r="B365" t="str">
        <f>IF(buildings!B365="","NA",buildings!B365)</f>
        <v>South Africa</v>
      </c>
      <c r="C365" t="str">
        <f>IF(buildings!C365="","NA",buildings!C365)</f>
        <v>Cape Town</v>
      </c>
      <c r="D365" t="str">
        <f>IF(buildings!D365="","NA",buildings!D365)</f>
        <v>NA</v>
      </c>
      <c r="E365" t="str">
        <f>IF(buildings!E365="","NA",buildings!E365)</f>
        <v>NA</v>
      </c>
      <c r="F365" t="str">
        <f>IF(buildings!F365="","NA",buildings!F365)</f>
        <v>NA</v>
      </c>
      <c r="G365" t="str">
        <f>IF(buildings!G365="","NA",buildings!G365)</f>
        <v>NA</v>
      </c>
      <c r="H365" t="str">
        <f>IF(buildings!H365="","NA",buildings!H365)</f>
        <v>NA</v>
      </c>
      <c r="I365" t="str">
        <f>IF(buildings!I365="","NA",buildings!I365)</f>
        <v>NA</v>
      </c>
      <c r="J365" t="str">
        <f>IF(buildings!J365="","NA",buildings!J365)</f>
        <v>NA</v>
      </c>
      <c r="K365" t="str">
        <f>IF(buildings!K365="","NA",buildings!K365)</f>
        <v>NA</v>
      </c>
      <c r="L365" t="str">
        <f>IF(buildings!L365="","NA",buildings!L365)</f>
        <v>NA</v>
      </c>
      <c r="M365" t="str">
        <f>IF(buildings!M365="","NA",buildings!M365)</f>
        <v>NA</v>
      </c>
      <c r="N365" t="str">
        <f>IF(buildings!N365="","NA",buildings!N365)</f>
        <v>NA</v>
      </c>
      <c r="O365" t="str">
        <f>IF(buildings!O365="","NA",buildings!O365)</f>
        <v>NA</v>
      </c>
      <c r="P365" t="str">
        <f>IF(buildings!P365="","NA",buildings!P365)</f>
        <v>NA</v>
      </c>
      <c r="Q365" t="str">
        <f>IF(buildings!Q365="","NA",buildings!Q365)</f>
        <v>NA</v>
      </c>
      <c r="R365" t="str">
        <f>IF(buildings!R365="","NA",buildings!R365)</f>
        <v>NA</v>
      </c>
      <c r="S365" t="str">
        <f>IF(buildings!S365="","NA",buildings!S365)</f>
        <v>NA</v>
      </c>
      <c r="T365" t="str">
        <f>IF(buildings!T365="","NA",buildings!T365)</f>
        <v>NA</v>
      </c>
      <c r="U365" t="str">
        <f>IF(buildings!U365="","NA",buildings!U365)</f>
        <v>NA</v>
      </c>
      <c r="V365" t="str">
        <f>IF(buildings!V365="","NA",buildings!V365)</f>
        <v>NA</v>
      </c>
      <c r="W365" t="str">
        <f>IF(buildings!W365="","NA",buildings!W365)</f>
        <v>NA</v>
      </c>
      <c r="X365" t="str">
        <f>IF(buildings!X365="","NA",buildings!X365)</f>
        <v>NA</v>
      </c>
      <c r="Y365" t="str">
        <f>IF(buildings!Y365="","NA",buildings!Y365)</f>
        <v>NA</v>
      </c>
      <c r="Z365" t="str">
        <f>IF(buildings!Z365="","NA",buildings!Z365)</f>
        <v>NA</v>
      </c>
      <c r="AA365" t="str">
        <f>IF(buildings!AA365="","NA",buildings!AA365)</f>
        <v>NA</v>
      </c>
      <c r="AB365" t="str">
        <f>IF(buildings!AB365="","NA",buildings!AB365)</f>
        <v>NA</v>
      </c>
      <c r="AC365" t="str">
        <f>IF(buildings!AC365="","NA",buildings!AC365)</f>
        <v>NA</v>
      </c>
      <c r="AD365" t="str">
        <f>IF(buildings!AD365="","NA",buildings!AD365)</f>
        <v>NA</v>
      </c>
      <c r="AE365" t="str">
        <f>IF(buildings!AE365="","NA",buildings!AE365)</f>
        <v>NA</v>
      </c>
      <c r="AF365" t="str">
        <f>IF(buildings!AF365="","NA",buildings!AF365)</f>
        <v>NA</v>
      </c>
      <c r="AG365" t="str">
        <f>IF(buildings!AG365="","NA",buildings!AG365)</f>
        <v>NA</v>
      </c>
      <c r="AH365" t="str">
        <f>IF(buildings!AH365="","NA",buildings!AH365)</f>
        <v>NA</v>
      </c>
      <c r="AI365" t="str">
        <f>IF(buildings!AI365="","NA",buildings!AI365)</f>
        <v>NA</v>
      </c>
      <c r="AJ365" t="str">
        <f>IF(buildings!AJ365="","NA",buildings!AJ365)</f>
        <v>NA</v>
      </c>
      <c r="AK365" t="str">
        <f>IF(buildings!AK365="","NA",buildings!AK365)</f>
        <v>NA</v>
      </c>
      <c r="AL365" t="str">
        <f>IF(buildings!AL365="","NA",buildings!AL365)</f>
        <v>NULL</v>
      </c>
      <c r="AM365" t="str">
        <f>IF(buildings!AM365="","NA",buildings!AM365)</f>
        <v>NULL</v>
      </c>
      <c r="AN365" t="str">
        <f>IF(buildings!AN365="","NA",buildings!AN365)</f>
        <v>residential</v>
      </c>
      <c r="AO365" t="str">
        <f>IF(buildings!AO365="","NA",buildings!AO365)</f>
        <v>SFH</v>
      </c>
      <c r="AP365" t="str">
        <f>IF(buildings!AP365="","NA",buildings!AP365)</f>
        <v>averaged</v>
      </c>
      <c r="AQ365" t="str">
        <f>IF(buildings!AQ365="","NA",buildings!AQ365)</f>
        <v>Urban</v>
      </c>
      <c r="AR365" t="str">
        <f>IF(buildings!AR365="","NA",buildings!AR365)</f>
        <v>NULL</v>
      </c>
      <c r="AS365" t="str">
        <f>IF(buildings!AS365="","NA",buildings!AS365)</f>
        <v xml:space="preserve">Van Beers, D., &amp; Graedel, T. E. </v>
      </c>
      <c r="AT365">
        <f>IF(buildings!AT365="","NA",buildings!AT365)</f>
        <v>2003</v>
      </c>
      <c r="AU365" t="str">
        <f>IF(buildings!AU365="","NA",buildings!AU365)</f>
        <v>The magnitude and spatial distribution of in-use copper stocks in Cape Town, South Africa</v>
      </c>
      <c r="AV365" t="str">
        <f>IF(buildings!AV365="","NA",buildings!AV365)</f>
        <v>South African Journal of Science</v>
      </c>
      <c r="AW365" t="str">
        <f>IF(buildings!AW365="","NA",buildings!AW365)</f>
        <v>Copyright Elsevier</v>
      </c>
      <c r="AX365" t="str">
        <f>IF(buildings!AX365="","NA",buildings!AX365)</f>
        <v>NA</v>
      </c>
      <c r="AY365" t="str">
        <f>IF(buildings!AY365="","NA",buildings!AY365)</f>
        <v>https://hdl.handle.net/10520/EJC97582</v>
      </c>
      <c r="AZ365" t="str">
        <f>IF(buildings!AZ365="","NULL",buildings!AZ365)</f>
        <v>NULL</v>
      </c>
      <c r="BA365" t="str">
        <f>IF(buildings!BA365="","NULL",buildings!BA365)</f>
        <v xml:space="preserve">Extracted from Marinova et al. (2020). Refer to the authors for further information </v>
      </c>
      <c r="BB365" t="str">
        <f>IF(buildings!BB365="","NULL",buildings!BB365)</f>
        <v xml:space="preserve">Extracted from Marinova et al. (2020). Refer to the authors for further information </v>
      </c>
      <c r="BC365" t="str">
        <f>IF(buildings!BC365="","NULL",buildings!BC365)</f>
        <v>NULL</v>
      </c>
      <c r="BD365" t="str">
        <f>IF(buildings!BD365="","NULL",buildings!BD365)</f>
        <v>NULL</v>
      </c>
      <c r="BE365" t="str">
        <f>IF(buildings!BE365="","NULL",buildings!BE365)</f>
        <v>Nistad (Heeren)</v>
      </c>
      <c r="BF365" t="str">
        <f>IF(buildings!BF365="","NULL",buildings!BF365)</f>
        <v>NULL</v>
      </c>
      <c r="BG365" t="str">
        <f>IF(buildings!BG365="","NULL",buildings!BG365)</f>
        <v>NULL</v>
      </c>
      <c r="BH365" t="str">
        <f>IF(buildings!BH365="","NULL",buildings!BH365)</f>
        <v>NULL</v>
      </c>
      <c r="BI365" t="str">
        <f>IF(buildings!BI365="","NULL",buildings!BI365)</f>
        <v>NULL</v>
      </c>
      <c r="BJ365" t="str">
        <f>IF(buildings!BJ365="","NULL",buildings!BJ365)</f>
        <v>NULL</v>
      </c>
      <c r="BK365" t="str">
        <f>IF(buildings!BK365="","NULL",buildings!BK365)</f>
        <v>NULL</v>
      </c>
      <c r="BL365" t="str">
        <f>IF(buildings!BL365="","NULL",buildings!BL365)</f>
        <v>NULL</v>
      </c>
      <c r="BM365" t="str">
        <f>IF(buildings!BM365="","NULL",buildings!BM365)</f>
        <v>NULL</v>
      </c>
      <c r="BN365" t="str">
        <f>IF(buildings!BN365="","NULL",buildings!BN365)</f>
        <v>NULL</v>
      </c>
      <c r="BO365" t="str">
        <f>IF(buildings!BO365="","NULL",buildings!BO365)</f>
        <v>NULL</v>
      </c>
      <c r="BP365" t="str">
        <f>IF(buildings!BP365="","NULL",buildings!BP365)</f>
        <v>NULL</v>
      </c>
      <c r="BQ365" t="str">
        <f>IF(buildings!BQ365="","NULL",buildings!BQ365)</f>
        <v>NULL</v>
      </c>
      <c r="BR365" t="str">
        <f>IF(buildings!BR365="","NULL",buildings!BR365)</f>
        <v>NULL</v>
      </c>
      <c r="BS365" t="str">
        <f>IF(buildings!BS365="","NULL",buildings!BS365)</f>
        <v>NULL</v>
      </c>
      <c r="BT365" t="str">
        <f>IF(buildings!BT365="","NULL",buildings!BT365)</f>
        <v>NULL</v>
      </c>
      <c r="BU365" t="str">
        <f>IF(buildings!BU365="","NULL",buildings!BU365)</f>
        <v>NULL</v>
      </c>
      <c r="BV365" t="str">
        <f>IF(buildings!BV365="","NULL",buildings!BV365)</f>
        <v>NULL</v>
      </c>
      <c r="BW365" t="str">
        <f>IF(buildings!BW365="","NULL",buildings!BW365)</f>
        <v>R32SAF</v>
      </c>
      <c r="BX365" t="str">
        <f>IF(buildings!BX365="","NULL",buildings!BX365)</f>
        <v>R5.2MAF</v>
      </c>
      <c r="BY365" t="str">
        <f>IF(buildings!BY365="","NULL",buildings!BY365)</f>
        <v>R_SFH_unspecified</v>
      </c>
      <c r="BZ365" t="str">
        <f>IF(buildings!BZ365="","NULL",buildings!BZ365)</f>
        <v>Unspecified</v>
      </c>
      <c r="CA365" t="str">
        <f>IF(buildings!CA365="","NULL",buildings!CA365)</f>
        <v>Unspecified</v>
      </c>
      <c r="CB365" t="str">
        <f>IF(buildings!CB365="","NULL",buildings!CB365)</f>
        <v>sample/average/statistics</v>
      </c>
      <c r="CC365" t="str">
        <f>IF(buildings!CC365="","NULL",buildings!CC365)</f>
        <v>RS</v>
      </c>
      <c r="CD365" t="str">
        <f>IF(buildings!CD365="","NULL",buildings!CD365)</f>
        <v>U</v>
      </c>
      <c r="CE365" t="str">
        <f>IF(buildings!CE365="","NULL",buildings!CE365)</f>
        <v>MAF_SAF</v>
      </c>
    </row>
    <row r="366" spans="1:83">
      <c r="A366">
        <f>IF(buildings!A366="","NA",buildings!A366)</f>
        <v>364</v>
      </c>
      <c r="B366" t="str">
        <f>IF(buildings!B366="","NA",buildings!B366)</f>
        <v>South Africa</v>
      </c>
      <c r="C366" t="str">
        <f>IF(buildings!C366="","NA",buildings!C366)</f>
        <v>Cape Town</v>
      </c>
      <c r="D366" t="str">
        <f>IF(buildings!D366="","NA",buildings!D366)</f>
        <v>NA</v>
      </c>
      <c r="E366" t="str">
        <f>IF(buildings!E366="","NA",buildings!E366)</f>
        <v>NA</v>
      </c>
      <c r="F366" t="str">
        <f>IF(buildings!F366="","NA",buildings!F366)</f>
        <v>NA</v>
      </c>
      <c r="G366" t="str">
        <f>IF(buildings!G366="","NA",buildings!G366)</f>
        <v>NA</v>
      </c>
      <c r="H366" t="str">
        <f>IF(buildings!H366="","NA",buildings!H366)</f>
        <v>NA</v>
      </c>
      <c r="I366" t="str">
        <f>IF(buildings!I366="","NA",buildings!I366)</f>
        <v>NA</v>
      </c>
      <c r="J366" t="str">
        <f>IF(buildings!J366="","NA",buildings!J366)</f>
        <v>NA</v>
      </c>
      <c r="K366" t="str">
        <f>IF(buildings!K366="","NA",buildings!K366)</f>
        <v>NA</v>
      </c>
      <c r="L366" t="str">
        <f>IF(buildings!L366="","NA",buildings!L366)</f>
        <v>NA</v>
      </c>
      <c r="M366" t="str">
        <f>IF(buildings!M366="","NA",buildings!M366)</f>
        <v>NA</v>
      </c>
      <c r="N366" t="str">
        <f>IF(buildings!N366="","NA",buildings!N366)</f>
        <v>NA</v>
      </c>
      <c r="O366" t="str">
        <f>IF(buildings!O366="","NA",buildings!O366)</f>
        <v>NA</v>
      </c>
      <c r="P366" t="str">
        <f>IF(buildings!P366="","NA",buildings!P366)</f>
        <v>NA</v>
      </c>
      <c r="Q366" t="str">
        <f>IF(buildings!Q366="","NA",buildings!Q366)</f>
        <v>NA</v>
      </c>
      <c r="R366" t="str">
        <f>IF(buildings!R366="","NA",buildings!R366)</f>
        <v>NA</v>
      </c>
      <c r="S366" t="str">
        <f>IF(buildings!S366="","NA",buildings!S366)</f>
        <v>NA</v>
      </c>
      <c r="T366" t="str">
        <f>IF(buildings!T366="","NA",buildings!T366)</f>
        <v>NA</v>
      </c>
      <c r="U366" t="str">
        <f>IF(buildings!U366="","NA",buildings!U366)</f>
        <v>NA</v>
      </c>
      <c r="V366" t="str">
        <f>IF(buildings!V366="","NA",buildings!V366)</f>
        <v>NA</v>
      </c>
      <c r="W366" t="str">
        <f>IF(buildings!W366="","NA",buildings!W366)</f>
        <v>NA</v>
      </c>
      <c r="X366" t="str">
        <f>IF(buildings!X366="","NA",buildings!X366)</f>
        <v>NA</v>
      </c>
      <c r="Y366" t="str">
        <f>IF(buildings!Y366="","NA",buildings!Y366)</f>
        <v>NA</v>
      </c>
      <c r="Z366" t="str">
        <f>IF(buildings!Z366="","NA",buildings!Z366)</f>
        <v>NA</v>
      </c>
      <c r="AA366" t="str">
        <f>IF(buildings!AA366="","NA",buildings!AA366)</f>
        <v>NA</v>
      </c>
      <c r="AB366" t="str">
        <f>IF(buildings!AB366="","NA",buildings!AB366)</f>
        <v>NA</v>
      </c>
      <c r="AC366" t="str">
        <f>IF(buildings!AC366="","NA",buildings!AC366)</f>
        <v>NA</v>
      </c>
      <c r="AD366" t="str">
        <f>IF(buildings!AD366="","NA",buildings!AD366)</f>
        <v>NA</v>
      </c>
      <c r="AE366" t="str">
        <f>IF(buildings!AE366="","NA",buildings!AE366)</f>
        <v>NA</v>
      </c>
      <c r="AF366" t="str">
        <f>IF(buildings!AF366="","NA",buildings!AF366)</f>
        <v>NA</v>
      </c>
      <c r="AG366" t="str">
        <f>IF(buildings!AG366="","NA",buildings!AG366)</f>
        <v>NA</v>
      </c>
      <c r="AH366" t="str">
        <f>IF(buildings!AH366="","NA",buildings!AH366)</f>
        <v>NA</v>
      </c>
      <c r="AI366" t="str">
        <f>IF(buildings!AI366="","NA",buildings!AI366)</f>
        <v>NA</v>
      </c>
      <c r="AJ366" t="str">
        <f>IF(buildings!AJ366="","NA",buildings!AJ366)</f>
        <v>NA</v>
      </c>
      <c r="AK366" t="str">
        <f>IF(buildings!AK366="","NA",buildings!AK366)</f>
        <v>NA</v>
      </c>
      <c r="AL366" t="str">
        <f>IF(buildings!AL366="","NA",buildings!AL366)</f>
        <v>NULL</v>
      </c>
      <c r="AM366" t="str">
        <f>IF(buildings!AM366="","NA",buildings!AM366)</f>
        <v>NULL</v>
      </c>
      <c r="AN366" t="str">
        <f>IF(buildings!AN366="","NA",buildings!AN366)</f>
        <v>residential</v>
      </c>
      <c r="AO366" t="str">
        <f>IF(buildings!AO366="","NA",buildings!AO366)</f>
        <v>SFH</v>
      </c>
      <c r="AP366" t="str">
        <f>IF(buildings!AP366="","NA",buildings!AP366)</f>
        <v>averaged</v>
      </c>
      <c r="AQ366" t="str">
        <f>IF(buildings!AQ366="","NA",buildings!AQ366)</f>
        <v>Urban</v>
      </c>
      <c r="AR366" t="str">
        <f>IF(buildings!AR366="","NA",buildings!AR366)</f>
        <v>NULL</v>
      </c>
      <c r="AS366" t="str">
        <f>IF(buildings!AS366="","NA",buildings!AS366)</f>
        <v xml:space="preserve">Van Beers, D., &amp; Graedel, T. E. </v>
      </c>
      <c r="AT366">
        <f>IF(buildings!AT366="","NA",buildings!AT366)</f>
        <v>2003</v>
      </c>
      <c r="AU366" t="str">
        <f>IF(buildings!AU366="","NA",buildings!AU366)</f>
        <v>The magnitude and spatial distribution of in-use copper stocks in Cape Town, South Africa</v>
      </c>
      <c r="AV366" t="str">
        <f>IF(buildings!AV366="","NA",buildings!AV366)</f>
        <v>South African Journal of Science</v>
      </c>
      <c r="AW366" t="str">
        <f>IF(buildings!AW366="","NA",buildings!AW366)</f>
        <v>Copyright Elsevier</v>
      </c>
      <c r="AX366" t="str">
        <f>IF(buildings!AX366="","NA",buildings!AX366)</f>
        <v>NA</v>
      </c>
      <c r="AY366" t="str">
        <f>IF(buildings!AY366="","NA",buildings!AY366)</f>
        <v>https://hdl.handle.net/10520/EJC97582</v>
      </c>
      <c r="AZ366" t="str">
        <f>IF(buildings!AZ366="","NULL",buildings!AZ366)</f>
        <v>NULL</v>
      </c>
      <c r="BA366" t="str">
        <f>IF(buildings!BA366="","NULL",buildings!BA366)</f>
        <v xml:space="preserve">Extracted from Marinova et al. (2020). Refer to the authors for further information </v>
      </c>
      <c r="BB366" t="str">
        <f>IF(buildings!BB366="","NULL",buildings!BB366)</f>
        <v xml:space="preserve">Extracted from Marinova et al. (2020). Refer to the authors for further information </v>
      </c>
      <c r="BC366" t="str">
        <f>IF(buildings!BC366="","NULL",buildings!BC366)</f>
        <v>NULL</v>
      </c>
      <c r="BD366" t="str">
        <f>IF(buildings!BD366="","NULL",buildings!BD366)</f>
        <v>NULL</v>
      </c>
      <c r="BE366" t="str">
        <f>IF(buildings!BE366="","NULL",buildings!BE366)</f>
        <v>Nistad (Heeren)</v>
      </c>
      <c r="BF366" t="str">
        <f>IF(buildings!BF366="","NULL",buildings!BF366)</f>
        <v>NULL</v>
      </c>
      <c r="BG366" t="str">
        <f>IF(buildings!BG366="","NULL",buildings!BG366)</f>
        <v>NULL</v>
      </c>
      <c r="BH366" t="str">
        <f>IF(buildings!BH366="","NULL",buildings!BH366)</f>
        <v>NULL</v>
      </c>
      <c r="BI366" t="str">
        <f>IF(buildings!BI366="","NULL",buildings!BI366)</f>
        <v>NULL</v>
      </c>
      <c r="BJ366" t="str">
        <f>IF(buildings!BJ366="","NULL",buildings!BJ366)</f>
        <v>NULL</v>
      </c>
      <c r="BK366" t="str">
        <f>IF(buildings!BK366="","NULL",buildings!BK366)</f>
        <v>NULL</v>
      </c>
      <c r="BL366" t="str">
        <f>IF(buildings!BL366="","NULL",buildings!BL366)</f>
        <v>NULL</v>
      </c>
      <c r="BM366" t="str">
        <f>IF(buildings!BM366="","NULL",buildings!BM366)</f>
        <v>NULL</v>
      </c>
      <c r="BN366" t="str">
        <f>IF(buildings!BN366="","NULL",buildings!BN366)</f>
        <v>NULL</v>
      </c>
      <c r="BO366" t="str">
        <f>IF(buildings!BO366="","NULL",buildings!BO366)</f>
        <v>NULL</v>
      </c>
      <c r="BP366" t="str">
        <f>IF(buildings!BP366="","NULL",buildings!BP366)</f>
        <v>NULL</v>
      </c>
      <c r="BQ366" t="str">
        <f>IF(buildings!BQ366="","NULL",buildings!BQ366)</f>
        <v>NULL</v>
      </c>
      <c r="BR366" t="str">
        <f>IF(buildings!BR366="","NULL",buildings!BR366)</f>
        <v>NULL</v>
      </c>
      <c r="BS366" t="str">
        <f>IF(buildings!BS366="","NULL",buildings!BS366)</f>
        <v>NULL</v>
      </c>
      <c r="BT366" t="str">
        <f>IF(buildings!BT366="","NULL",buildings!BT366)</f>
        <v>NULL</v>
      </c>
      <c r="BU366" t="str">
        <f>IF(buildings!BU366="","NULL",buildings!BU366)</f>
        <v>NULL</v>
      </c>
      <c r="BV366" t="str">
        <f>IF(buildings!BV366="","NULL",buildings!BV366)</f>
        <v>NULL</v>
      </c>
      <c r="BW366" t="str">
        <f>IF(buildings!BW366="","NULL",buildings!BW366)</f>
        <v>R32SAF</v>
      </c>
      <c r="BX366" t="str">
        <f>IF(buildings!BX366="","NULL",buildings!BX366)</f>
        <v>R5.2MAF</v>
      </c>
      <c r="BY366" t="str">
        <f>IF(buildings!BY366="","NULL",buildings!BY366)</f>
        <v>R_SFH_unspecified</v>
      </c>
      <c r="BZ366" t="str">
        <f>IF(buildings!BZ366="","NULL",buildings!BZ366)</f>
        <v>Unspecified</v>
      </c>
      <c r="CA366" t="str">
        <f>IF(buildings!CA366="","NULL",buildings!CA366)</f>
        <v>Unspecified</v>
      </c>
      <c r="CB366" t="str">
        <f>IF(buildings!CB366="","NULL",buildings!CB366)</f>
        <v>sample/average/statistics</v>
      </c>
      <c r="CC366" t="str">
        <f>IF(buildings!CC366="","NULL",buildings!CC366)</f>
        <v>RS</v>
      </c>
      <c r="CD366" t="str">
        <f>IF(buildings!CD366="","NULL",buildings!CD366)</f>
        <v>U</v>
      </c>
      <c r="CE366" t="str">
        <f>IF(buildings!CE366="","NULL",buildings!CE366)</f>
        <v>MAF_SAF</v>
      </c>
    </row>
    <row r="367" spans="1:83">
      <c r="A367">
        <f>IF(buildings!A367="","NA",buildings!A367)</f>
        <v>365</v>
      </c>
      <c r="B367" t="str">
        <f>IF(buildings!B367="","NA",buildings!B367)</f>
        <v>Scotland</v>
      </c>
      <c r="C367" t="str">
        <f>IF(buildings!C367="","NA",buildings!C367)</f>
        <v>NA</v>
      </c>
      <c r="D367" t="str">
        <f>IF(buildings!D367="","NA",buildings!D367)</f>
        <v>NA</v>
      </c>
      <c r="E367" t="str">
        <f>IF(buildings!E367="","NA",buildings!E367)</f>
        <v>NA</v>
      </c>
      <c r="F367" t="str">
        <f>IF(buildings!F367="","NA",buildings!F367)</f>
        <v>NA</v>
      </c>
      <c r="G367" t="str">
        <f>IF(buildings!G367="","NA",buildings!G367)</f>
        <v>NA</v>
      </c>
      <c r="H367">
        <f>IF(buildings!H367="","NA",buildings!H367)</f>
        <v>0.234259259</v>
      </c>
      <c r="I367" t="str">
        <f>IF(buildings!I367="","NA",buildings!I367)</f>
        <v>NA</v>
      </c>
      <c r="J367">
        <f>IF(buildings!J367="","NA",buildings!J367)</f>
        <v>53.00925926</v>
      </c>
      <c r="K367" t="str">
        <f>IF(buildings!K367="","NA",buildings!K367)</f>
        <v>NA</v>
      </c>
      <c r="L367" t="str">
        <f>IF(buildings!L367="","NA",buildings!L367)</f>
        <v>NA</v>
      </c>
      <c r="M367">
        <f>IF(buildings!M367="","NA",buildings!M367)</f>
        <v>1211.1111109999999</v>
      </c>
      <c r="N367" t="str">
        <f>IF(buildings!N367="","NA",buildings!N367)</f>
        <v>NA</v>
      </c>
      <c r="O367" t="str">
        <f>IF(buildings!O367="","NA",buildings!O367)</f>
        <v>NA</v>
      </c>
      <c r="P367" t="str">
        <f>IF(buildings!P367="","NA",buildings!P367)</f>
        <v>NA</v>
      </c>
      <c r="Q367" t="str">
        <f>IF(buildings!Q367="","NA",buildings!Q367)</f>
        <v>NA</v>
      </c>
      <c r="R367" t="str">
        <f>IF(buildings!R367="","NA",buildings!R367)</f>
        <v>NA</v>
      </c>
      <c r="S367" t="str">
        <f>IF(buildings!S367="","NA",buildings!S367)</f>
        <v>NA</v>
      </c>
      <c r="T367" t="str">
        <f>IF(buildings!T367="","NA",buildings!T367)</f>
        <v>NA</v>
      </c>
      <c r="U367" t="str">
        <f>IF(buildings!U367="","NA",buildings!U367)</f>
        <v>NA</v>
      </c>
      <c r="V367" t="str">
        <f>IF(buildings!V367="","NA",buildings!V367)</f>
        <v>NA</v>
      </c>
      <c r="W367" t="str">
        <f>IF(buildings!W367="","NA",buildings!W367)</f>
        <v>NA</v>
      </c>
      <c r="X367" t="str">
        <f>IF(buildings!X367="","NA",buildings!X367)</f>
        <v>NA</v>
      </c>
      <c r="Y367" t="str">
        <f>IF(buildings!Y367="","NA",buildings!Y367)</f>
        <v>NA</v>
      </c>
      <c r="Z367" t="str">
        <f>IF(buildings!Z367="","NA",buildings!Z367)</f>
        <v>NA</v>
      </c>
      <c r="AA367" t="str">
        <f>IF(buildings!AA367="","NA",buildings!AA367)</f>
        <v>NA</v>
      </c>
      <c r="AB367" t="str">
        <f>IF(buildings!AB367="","NA",buildings!AB367)</f>
        <v>NA</v>
      </c>
      <c r="AC367" t="str">
        <f>IF(buildings!AC367="","NA",buildings!AC367)</f>
        <v>NA</v>
      </c>
      <c r="AD367" t="str">
        <f>IF(buildings!AD367="","NA",buildings!AD367)</f>
        <v>NA</v>
      </c>
      <c r="AE367" t="str">
        <f>IF(buildings!AE367="","NA",buildings!AE367)</f>
        <v>NA</v>
      </c>
      <c r="AF367" t="str">
        <f>IF(buildings!AF367="","NA",buildings!AF367)</f>
        <v>NA</v>
      </c>
      <c r="AG367" t="str">
        <f>IF(buildings!AG367="","NA",buildings!AG367)</f>
        <v>NA</v>
      </c>
      <c r="AH367" t="str">
        <f>IF(buildings!AH367="","NA",buildings!AH367)</f>
        <v>NA</v>
      </c>
      <c r="AI367" t="str">
        <f>IF(buildings!AI367="","NA",buildings!AI367)</f>
        <v>NA</v>
      </c>
      <c r="AJ367" t="str">
        <f>IF(buildings!AJ367="","NA",buildings!AJ367)</f>
        <v>NA</v>
      </c>
      <c r="AK367" t="str">
        <f>IF(buildings!AK367="","NA",buildings!AK367)</f>
        <v>NA</v>
      </c>
      <c r="AL367" t="str">
        <f>IF(buildings!AL367="","NA",buildings!AL367)</f>
        <v>Semi detached three-bedroom house</v>
      </c>
      <c r="AM367" t="str">
        <f>IF(buildings!AM367="","NA",buildings!AM367)</f>
        <v>NULL</v>
      </c>
      <c r="AN367" t="str">
        <f>IF(buildings!AN367="","NA",buildings!AN367)</f>
        <v>residential</v>
      </c>
      <c r="AO367" t="str">
        <f>IF(buildings!AO367="","NA",buildings!AO367)</f>
        <v>MFH</v>
      </c>
      <c r="AP367" t="str">
        <f>IF(buildings!AP367="","NA",buildings!AP367)</f>
        <v>case study</v>
      </c>
      <c r="AQ367" t="str">
        <f>IF(buildings!AQ367="","NA",buildings!AQ367)</f>
        <v>Urban</v>
      </c>
      <c r="AR367" t="str">
        <f>IF(buildings!AR367="","NA",buildings!AR367)</f>
        <v>NULL</v>
      </c>
      <c r="AS367" t="str">
        <f>IF(buildings!AS367="","NA",buildings!AS367)</f>
        <v>Asif, M. Ã., Muneer, T., &amp; Kelley, R.</v>
      </c>
      <c r="AT367">
        <f>IF(buildings!AT367="","NA",buildings!AT367)</f>
        <v>2005</v>
      </c>
      <c r="AU367" t="str">
        <f>IF(buildings!AU367="","NA",buildings!AU367)</f>
        <v>Life cycle assessment: A case study of a dwelling home in Scotland</v>
      </c>
      <c r="AV367" t="str">
        <f>IF(buildings!AV367="","NA",buildings!AV367)</f>
        <v>Building and Environment</v>
      </c>
      <c r="AW367" t="str">
        <f>IF(buildings!AW367="","NA",buildings!AW367)</f>
        <v>Copyright Elsevier</v>
      </c>
      <c r="AX367" t="str">
        <f>IF(buildings!AX367="","NA",buildings!AX367)</f>
        <v>10.1016/j.buildenv.2005.11.023</v>
      </c>
      <c r="AY367" t="str">
        <f>IF(buildings!AY367="","NA",buildings!AY367)</f>
        <v>https://doi.org/10.1016/j.buildenv.2005.11.023</v>
      </c>
      <c r="AZ367" t="str">
        <f>IF(buildings!AZ367="","NULL",buildings!AZ367)</f>
        <v>NULL</v>
      </c>
      <c r="BA367" t="str">
        <f>IF(buildings!BA367="","NULL",buildings!BA367)</f>
        <v xml:space="preserve">Extracted from Marinova et al. (2020). Refer to the authors for further information </v>
      </c>
      <c r="BB367" t="str">
        <f>IF(buildings!BB367="","NULL",buildings!BB367)</f>
        <v xml:space="preserve">Extracted from Marinova et al. (2020). Refer to the authors for further information </v>
      </c>
      <c r="BC367" t="str">
        <f>IF(buildings!BC367="","NULL",buildings!BC367)</f>
        <v>NULL</v>
      </c>
      <c r="BD367" t="str">
        <f>IF(buildings!BD367="","NULL",buildings!BD367)</f>
        <v>NULL</v>
      </c>
      <c r="BE367" t="str">
        <f>IF(buildings!BE367="","NULL",buildings!BE367)</f>
        <v>Nistad (Heeren)</v>
      </c>
      <c r="BF367" t="str">
        <f>IF(buildings!BF367="","NULL",buildings!BF367)</f>
        <v>NULL</v>
      </c>
      <c r="BG367" t="str">
        <f>IF(buildings!BG367="","NULL",buildings!BG367)</f>
        <v>NULL</v>
      </c>
      <c r="BH367" t="str">
        <f>IF(buildings!BH367="","NULL",buildings!BH367)</f>
        <v>NULL</v>
      </c>
      <c r="BI367" t="str">
        <f>IF(buildings!BI367="","NULL",buildings!BI367)</f>
        <v>NULL</v>
      </c>
      <c r="BJ367" t="str">
        <f>IF(buildings!BJ367="","NULL",buildings!BJ367)</f>
        <v>NULL</v>
      </c>
      <c r="BK367" t="str">
        <f>IF(buildings!BK367="","NULL",buildings!BK367)</f>
        <v>NULL</v>
      </c>
      <c r="BL367" t="str">
        <f>IF(buildings!BL367="","NULL",buildings!BL367)</f>
        <v>NULL</v>
      </c>
      <c r="BM367" t="str">
        <f>IF(buildings!BM367="","NULL",buildings!BM367)</f>
        <v>NULL</v>
      </c>
      <c r="BN367" t="str">
        <f>IF(buildings!BN367="","NULL",buildings!BN367)</f>
        <v>NULL</v>
      </c>
      <c r="BO367" t="str">
        <f>IF(buildings!BO367="","NULL",buildings!BO367)</f>
        <v>NULL</v>
      </c>
      <c r="BP367" t="str">
        <f>IF(buildings!BP367="","NULL",buildings!BP367)</f>
        <v>NULL</v>
      </c>
      <c r="BQ367" t="str">
        <f>IF(buildings!BQ367="","NULL",buildings!BQ367)</f>
        <v>NULL</v>
      </c>
      <c r="BR367" t="str">
        <f>IF(buildings!BR367="","NULL",buildings!BR367)</f>
        <v>NULL</v>
      </c>
      <c r="BS367" t="str">
        <f>IF(buildings!BS367="","NULL",buildings!BS367)</f>
        <v>NULL</v>
      </c>
      <c r="BT367" t="str">
        <f>IF(buildings!BT367="","NULL",buildings!BT367)</f>
        <v>NULL</v>
      </c>
      <c r="BU367" t="str">
        <f>IF(buildings!BU367="","NULL",buildings!BU367)</f>
        <v>NULL</v>
      </c>
      <c r="BV367" t="str">
        <f>IF(buildings!BV367="","NULL",buildings!BV367)</f>
        <v>NULL</v>
      </c>
      <c r="BW367" t="str">
        <f>IF(buildings!BW367="","NULL",buildings!BW367)</f>
        <v>R32EU15</v>
      </c>
      <c r="BX367" t="str">
        <f>IF(buildings!BX367="","NULL",buildings!BX367)</f>
        <v>R5.2OECD</v>
      </c>
      <c r="BY367" t="str">
        <f>IF(buildings!BY367="","NULL",buildings!BY367)</f>
        <v>R_SFH_detached</v>
      </c>
      <c r="BZ367" t="str">
        <f>IF(buildings!BZ367="","NULL",buildings!BZ367)</f>
        <v>Unspecified</v>
      </c>
      <c r="CA367" t="str">
        <f>IF(buildings!CA367="","NULL",buildings!CA367)</f>
        <v>Standard</v>
      </c>
      <c r="CB367" t="str">
        <f>IF(buildings!CB367="","NULL",buildings!CB367)</f>
        <v>real-world single case study</v>
      </c>
      <c r="CC367" t="str">
        <f>IF(buildings!CC367="","NULL",buildings!CC367)</f>
        <v>RS</v>
      </c>
      <c r="CD367" t="str">
        <f>IF(buildings!CD367="","NULL",buildings!CD367)</f>
        <v>U</v>
      </c>
      <c r="CE367" t="str">
        <f>IF(buildings!CE367="","NULL",buildings!CE367)</f>
        <v>OECD_EU15</v>
      </c>
    </row>
    <row r="368" spans="1:83">
      <c r="A368">
        <f>IF(buildings!A368="","NA",buildings!A368)</f>
        <v>366</v>
      </c>
      <c r="B368" t="str">
        <f>IF(buildings!B368="","NA",buildings!B368)</f>
        <v>Belgium</v>
      </c>
      <c r="C368" t="str">
        <f>IF(buildings!C368="","NA",buildings!C368)</f>
        <v>Brussels</v>
      </c>
      <c r="D368" t="str">
        <f>IF(buildings!D368="","NA",buildings!D368)</f>
        <v>NA</v>
      </c>
      <c r="E368">
        <f>IF(buildings!E368="","NA",buildings!E368)</f>
        <v>2012</v>
      </c>
      <c r="F368">
        <f>IF(buildings!F368="","NA",buildings!F368)</f>
        <v>39.909090910000003</v>
      </c>
      <c r="G368" t="str">
        <f>IF(buildings!G368="","NA",buildings!G368)</f>
        <v>NA</v>
      </c>
      <c r="H368" t="str">
        <f>IF(buildings!H368="","NA",buildings!H368)</f>
        <v>NA</v>
      </c>
      <c r="I368" t="str">
        <f>IF(buildings!I368="","NA",buildings!I368)</f>
        <v>NA</v>
      </c>
      <c r="J368">
        <f>IF(buildings!J368="","NA",buildings!J368)</f>
        <v>18.739393939999999</v>
      </c>
      <c r="K368" t="str">
        <f>IF(buildings!K368="","NA",buildings!K368)</f>
        <v>NA</v>
      </c>
      <c r="L368" t="str">
        <f>IF(buildings!L368="","NA",buildings!L368)</f>
        <v>NA</v>
      </c>
      <c r="M368">
        <f>IF(buildings!M368="","NA",buildings!M368)</f>
        <v>790.11232319999999</v>
      </c>
      <c r="N368" t="str">
        <f>IF(buildings!N368="","NA",buildings!N368)</f>
        <v>NA</v>
      </c>
      <c r="O368" t="str">
        <f>IF(buildings!O368="","NA",buildings!O368)</f>
        <v>NA</v>
      </c>
      <c r="P368" t="str">
        <f>IF(buildings!P368="","NA",buildings!P368)</f>
        <v>NA</v>
      </c>
      <c r="Q368" t="str">
        <f>IF(buildings!Q368="","NA",buildings!Q368)</f>
        <v>NA</v>
      </c>
      <c r="R368" t="str">
        <f>IF(buildings!R368="","NA",buildings!R368)</f>
        <v>NA</v>
      </c>
      <c r="S368" t="str">
        <f>IF(buildings!S368="","NA",buildings!S368)</f>
        <v>NA</v>
      </c>
      <c r="T368" t="str">
        <f>IF(buildings!T368="","NA",buildings!T368)</f>
        <v>NA</v>
      </c>
      <c r="U368" t="str">
        <f>IF(buildings!U368="","NA",buildings!U368)</f>
        <v>NA</v>
      </c>
      <c r="V368" t="str">
        <f>IF(buildings!V368="","NA",buildings!V368)</f>
        <v>NA</v>
      </c>
      <c r="W368" t="str">
        <f>IF(buildings!W368="","NA",buildings!W368)</f>
        <v>NA</v>
      </c>
      <c r="X368" t="str">
        <f>IF(buildings!X368="","NA",buildings!X368)</f>
        <v>NA</v>
      </c>
      <c r="Y368" t="str">
        <f>IF(buildings!Y368="","NA",buildings!Y368)</f>
        <v>NA</v>
      </c>
      <c r="Z368" t="str">
        <f>IF(buildings!Z368="","NA",buildings!Z368)</f>
        <v>NA</v>
      </c>
      <c r="AA368" t="str">
        <f>IF(buildings!AA368="","NA",buildings!AA368)</f>
        <v>NA</v>
      </c>
      <c r="AB368" t="str">
        <f>IF(buildings!AB368="","NA",buildings!AB368)</f>
        <v>NA</v>
      </c>
      <c r="AC368" t="str">
        <f>IF(buildings!AC368="","NA",buildings!AC368)</f>
        <v>NA</v>
      </c>
      <c r="AD368" t="str">
        <f>IF(buildings!AD368="","NA",buildings!AD368)</f>
        <v>NA</v>
      </c>
      <c r="AE368" t="str">
        <f>IF(buildings!AE368="","NA",buildings!AE368)</f>
        <v>NA</v>
      </c>
      <c r="AF368" t="str">
        <f>IF(buildings!AF368="","NA",buildings!AF368)</f>
        <v>NA</v>
      </c>
      <c r="AG368" t="str">
        <f>IF(buildings!AG368="","NA",buildings!AG368)</f>
        <v>NA</v>
      </c>
      <c r="AH368" t="str">
        <f>IF(buildings!AH368="","NA",buildings!AH368)</f>
        <v>NA</v>
      </c>
      <c r="AI368" t="str">
        <f>IF(buildings!AI368="","NA",buildings!AI368)</f>
        <v>NA</v>
      </c>
      <c r="AJ368" t="str">
        <f>IF(buildings!AJ368="","NA",buildings!AJ368)</f>
        <v>NA</v>
      </c>
      <c r="AK368" t="str">
        <f>IF(buildings!AK368="","NA",buildings!AK368)</f>
        <v>NA</v>
      </c>
      <c r="AL368" t="str">
        <f>IF(buildings!AL368="","NA",buildings!AL368)</f>
        <v>Passive house. The sub-structure consists of individual reinforced concrete footings,
linked by a network of concrete beams.</v>
      </c>
      <c r="AM368">
        <f>IF(buildings!AM368="","NA",buildings!AM368)</f>
        <v>3</v>
      </c>
      <c r="AN368" t="str">
        <f>IF(buildings!AN368="","NA",buildings!AN368)</f>
        <v>residential</v>
      </c>
      <c r="AO368" t="str">
        <f>IF(buildings!AO368="","NA",buildings!AO368)</f>
        <v>SFH</v>
      </c>
      <c r="AP368" t="str">
        <f>IF(buildings!AP368="","NA",buildings!AP368)</f>
        <v>case study</v>
      </c>
      <c r="AQ368" t="str">
        <f>IF(buildings!AQ368="","NA",buildings!AQ368)</f>
        <v>Urban</v>
      </c>
      <c r="AR368" t="str">
        <f>IF(buildings!AR368="","NA",buildings!AR368)</f>
        <v>NULL</v>
      </c>
      <c r="AS368" t="str">
        <f>IF(buildings!AS368="","NA",buildings!AS368)</f>
        <v xml:space="preserve">Stephan, A., &amp; Athanassiadis, A. </v>
      </c>
      <c r="AT368">
        <f>IF(buildings!AT368="","NA",buildings!AT368)</f>
        <v>2013</v>
      </c>
      <c r="AU368" t="str">
        <f>IF(buildings!AU368="","NA",buildings!AU368)</f>
        <v>Towards a comprehensive energy assessment of residential buildings</v>
      </c>
      <c r="AV368" t="str">
        <f>IF(buildings!AV368="","NA",buildings!AV368)</f>
        <v xml:space="preserve">University of Melbourne </v>
      </c>
      <c r="AW368" t="str">
        <f>IF(buildings!AW368="","NA",buildings!AW368)</f>
        <v>Copyright Elsevier</v>
      </c>
      <c r="AX368" t="str">
        <f>IF(buildings!AX368="","NA",buildings!AX368)</f>
        <v>NA</v>
      </c>
      <c r="AY368" t="str">
        <f>IF(buildings!AY368="","NA",buildings!AY368)</f>
        <v>https://minerva-access.unimelb.edu.au/bitstream/handle/11343/38263/300596_Andre%20Stephan_PhD_Towards_a_comprehensive_energy_assessment_of_res._bldgs.pdf?sequence=1</v>
      </c>
      <c r="AZ368" t="str">
        <f>IF(buildings!AZ368="","NULL",buildings!AZ368)</f>
        <v>NULL</v>
      </c>
      <c r="BA368" t="str">
        <f>IF(buildings!BA368="","NULL",buildings!BA368)</f>
        <v xml:space="preserve">Extracted from Marinova et al. (2020). Refer to the authors for further information </v>
      </c>
      <c r="BB368" t="str">
        <f>IF(buildings!BB368="","NULL",buildings!BB368)</f>
        <v xml:space="preserve">Extracted from Marinova et al. (2020). Refer to the authors for further information </v>
      </c>
      <c r="BC368" t="str">
        <f>IF(buildings!BC368="","NULL",buildings!BC368)</f>
        <v>NULL</v>
      </c>
      <c r="BD368" t="str">
        <f>IF(buildings!BD368="","NULL",buildings!BD368)</f>
        <v>NULL</v>
      </c>
      <c r="BE368" t="str">
        <f>IF(buildings!BE368="","NULL",buildings!BE368)</f>
        <v>Nistad (Heeren)</v>
      </c>
      <c r="BF368" t="str">
        <f>IF(buildings!BF368="","NULL",buildings!BF368)</f>
        <v>NULL</v>
      </c>
      <c r="BG368" t="str">
        <f>IF(buildings!BG368="","NULL",buildings!BG368)</f>
        <v>NULL</v>
      </c>
      <c r="BH368" t="str">
        <f>IF(buildings!BH368="","NULL",buildings!BH368)</f>
        <v>NULL</v>
      </c>
      <c r="BI368" t="str">
        <f>IF(buildings!BI368="","NULL",buildings!BI368)</f>
        <v>NULL</v>
      </c>
      <c r="BJ368" t="str">
        <f>IF(buildings!BJ368="","NULL",buildings!BJ368)</f>
        <v>NULL</v>
      </c>
      <c r="BK368" t="str">
        <f>IF(buildings!BK368="","NULL",buildings!BK368)</f>
        <v>NULL</v>
      </c>
      <c r="BL368" t="str">
        <f>IF(buildings!BL368="","NULL",buildings!BL368)</f>
        <v>NULL</v>
      </c>
      <c r="BM368" t="str">
        <f>IF(buildings!BM368="","NULL",buildings!BM368)</f>
        <v>NULL</v>
      </c>
      <c r="BN368" t="str">
        <f>IF(buildings!BN368="","NULL",buildings!BN368)</f>
        <v>NULL</v>
      </c>
      <c r="BO368" t="str">
        <f>IF(buildings!BO368="","NULL",buildings!BO368)</f>
        <v>NULL</v>
      </c>
      <c r="BP368" t="str">
        <f>IF(buildings!BP368="","NULL",buildings!BP368)</f>
        <v>NULL</v>
      </c>
      <c r="BQ368" t="str">
        <f>IF(buildings!BQ368="","NULL",buildings!BQ368)</f>
        <v>NULL</v>
      </c>
      <c r="BR368" t="str">
        <f>IF(buildings!BR368="","NULL",buildings!BR368)</f>
        <v>NULL</v>
      </c>
      <c r="BS368" t="str">
        <f>IF(buildings!BS368="","NULL",buildings!BS368)</f>
        <v>NULL</v>
      </c>
      <c r="BT368" t="str">
        <f>IF(buildings!BT368="","NULL",buildings!BT368)</f>
        <v>NULL</v>
      </c>
      <c r="BU368" t="str">
        <f>IF(buildings!BU368="","NULL",buildings!BU368)</f>
        <v>NULL</v>
      </c>
      <c r="BV368" t="str">
        <f>IF(buildings!BV368="","NULL",buildings!BV368)</f>
        <v>NULL</v>
      </c>
      <c r="BW368" t="str">
        <f>IF(buildings!BW368="","NULL",buildings!BW368)</f>
        <v>R32EU15</v>
      </c>
      <c r="BX368" t="str">
        <f>IF(buildings!BX368="","NULL",buildings!BX368)</f>
        <v>R5.2OECD</v>
      </c>
      <c r="BY368" t="str">
        <f>IF(buildings!BY368="","NULL",buildings!BY368)</f>
        <v>R_SFH_detached</v>
      </c>
      <c r="BZ368" t="str">
        <f>IF(buildings!BZ368="","NULL",buildings!BZ368)</f>
        <v>RC_concretefloor</v>
      </c>
      <c r="CA368" t="str">
        <f>IF(buildings!CA368="","NULL",buildings!CA368)</f>
        <v>Zero_energy</v>
      </c>
      <c r="CB368" t="str">
        <f>IF(buildings!CB368="","NULL",buildings!CB368)</f>
        <v>real-world single case study</v>
      </c>
      <c r="CC368" t="str">
        <f>IF(buildings!CC368="","NULL",buildings!CC368)</f>
        <v>RS</v>
      </c>
      <c r="CD368" t="str">
        <f>IF(buildings!CD368="","NULL",buildings!CD368)</f>
        <v>C</v>
      </c>
      <c r="CE368" t="str">
        <f>IF(buildings!CE368="","NULL",buildings!CE368)</f>
        <v>OECD_EU15</v>
      </c>
    </row>
    <row r="369" spans="1:83">
      <c r="A369">
        <f>IF(buildings!A369="","NA",buildings!A369)</f>
        <v>367</v>
      </c>
      <c r="B369" t="str">
        <f>IF(buildings!B369="","NA",buildings!B369)</f>
        <v>Belgium</v>
      </c>
      <c r="C369" t="str">
        <f>IF(buildings!C369="","NA",buildings!C369)</f>
        <v>Brussels</v>
      </c>
      <c r="D369">
        <f>IF(buildings!D369="","NA",buildings!D369)</f>
        <v>1970</v>
      </c>
      <c r="E369">
        <f>IF(buildings!E369="","NA",buildings!E369)</f>
        <v>1975</v>
      </c>
      <c r="F369">
        <f>IF(buildings!F369="","NA",buildings!F369)</f>
        <v>24.847222219999999</v>
      </c>
      <c r="G369" t="str">
        <f>IF(buildings!G369="","NA",buildings!G369)</f>
        <v>NA</v>
      </c>
      <c r="H369" t="str">
        <f>IF(buildings!H369="","NA",buildings!H369)</f>
        <v>NA</v>
      </c>
      <c r="I369" t="str">
        <f>IF(buildings!I369="","NA",buildings!I369)</f>
        <v>NA</v>
      </c>
      <c r="J369">
        <f>IF(buildings!J369="","NA",buildings!J369)</f>
        <v>10.94375</v>
      </c>
      <c r="K369" t="str">
        <f>IF(buildings!K369="","NA",buildings!K369)</f>
        <v>NA</v>
      </c>
      <c r="L369" t="str">
        <f>IF(buildings!L369="","NA",buildings!L369)</f>
        <v>NA</v>
      </c>
      <c r="M369">
        <f>IF(buildings!M369="","NA",buildings!M369)</f>
        <v>1053.8922219999999</v>
      </c>
      <c r="N369" t="str">
        <f>IF(buildings!N369="","NA",buildings!N369)</f>
        <v>NA</v>
      </c>
      <c r="O369" t="str">
        <f>IF(buildings!O369="","NA",buildings!O369)</f>
        <v>NA</v>
      </c>
      <c r="P369" t="str">
        <f>IF(buildings!P369="","NA",buildings!P369)</f>
        <v>NA</v>
      </c>
      <c r="Q369" t="str">
        <f>IF(buildings!Q369="","NA",buildings!Q369)</f>
        <v>NA</v>
      </c>
      <c r="R369" t="str">
        <f>IF(buildings!R369="","NA",buildings!R369)</f>
        <v>NA</v>
      </c>
      <c r="S369" t="str">
        <f>IF(buildings!S369="","NA",buildings!S369)</f>
        <v>NA</v>
      </c>
      <c r="T369" t="str">
        <f>IF(buildings!T369="","NA",buildings!T369)</f>
        <v>NA</v>
      </c>
      <c r="U369" t="str">
        <f>IF(buildings!U369="","NA",buildings!U369)</f>
        <v>NA</v>
      </c>
      <c r="V369" t="str">
        <f>IF(buildings!V369="","NA",buildings!V369)</f>
        <v>NA</v>
      </c>
      <c r="W369" t="str">
        <f>IF(buildings!W369="","NA",buildings!W369)</f>
        <v>NA</v>
      </c>
      <c r="X369" t="str">
        <f>IF(buildings!X369="","NA",buildings!X369)</f>
        <v>NA</v>
      </c>
      <c r="Y369" t="str">
        <f>IF(buildings!Y369="","NA",buildings!Y369)</f>
        <v>NA</v>
      </c>
      <c r="Z369" t="str">
        <f>IF(buildings!Z369="","NA",buildings!Z369)</f>
        <v>NA</v>
      </c>
      <c r="AA369" t="str">
        <f>IF(buildings!AA369="","NA",buildings!AA369)</f>
        <v>NA</v>
      </c>
      <c r="AB369" t="str">
        <f>IF(buildings!AB369="","NA",buildings!AB369)</f>
        <v>NA</v>
      </c>
      <c r="AC369" t="str">
        <f>IF(buildings!AC369="","NA",buildings!AC369)</f>
        <v>NA</v>
      </c>
      <c r="AD369" t="str">
        <f>IF(buildings!AD369="","NA",buildings!AD369)</f>
        <v>NA</v>
      </c>
      <c r="AE369" t="str">
        <f>IF(buildings!AE369="","NA",buildings!AE369)</f>
        <v>NA</v>
      </c>
      <c r="AF369" t="str">
        <f>IF(buildings!AF369="","NA",buildings!AF369)</f>
        <v>NA</v>
      </c>
      <c r="AG369" t="str">
        <f>IF(buildings!AG369="","NA",buildings!AG369)</f>
        <v>NA</v>
      </c>
      <c r="AH369" t="str">
        <f>IF(buildings!AH369="","NA",buildings!AH369)</f>
        <v>NA</v>
      </c>
      <c r="AI369" t="str">
        <f>IF(buildings!AI369="","NA",buildings!AI369)</f>
        <v>NA</v>
      </c>
      <c r="AJ369" t="str">
        <f>IF(buildings!AJ369="","NA",buildings!AJ369)</f>
        <v>NA</v>
      </c>
      <c r="AK369" t="str">
        <f>IF(buildings!AK369="","NA",buildings!AK369)</f>
        <v>NA</v>
      </c>
      <c r="AL369" t="str">
        <f>IF(buildings!AL369="","NA",buildings!AL369)</f>
        <v>Double fronted adjoined apartment</v>
      </c>
      <c r="AM369" t="str">
        <f>IF(buildings!AM369="","NA",buildings!AM369)</f>
        <v>10 for the whole building</v>
      </c>
      <c r="AN369" t="str">
        <f>IF(buildings!AN369="","NA",buildings!AN369)</f>
        <v>residential</v>
      </c>
      <c r="AO369" t="str">
        <f>IF(buildings!AO369="","NA",buildings!AO369)</f>
        <v>MFH</v>
      </c>
      <c r="AP369" t="str">
        <f>IF(buildings!AP369="","NA",buildings!AP369)</f>
        <v>case study</v>
      </c>
      <c r="AQ369" t="str">
        <f>IF(buildings!AQ369="","NA",buildings!AQ369)</f>
        <v>Urban</v>
      </c>
      <c r="AR369" t="str">
        <f>IF(buildings!AR369="","NA",buildings!AR369)</f>
        <v>NULL</v>
      </c>
      <c r="AS369" t="str">
        <f>IF(buildings!AS369="","NA",buildings!AS369)</f>
        <v xml:space="preserve">Stephan, A., &amp; Athanassiadis, A. </v>
      </c>
      <c r="AT369">
        <f>IF(buildings!AT369="","NA",buildings!AT369)</f>
        <v>2013</v>
      </c>
      <c r="AU369" t="str">
        <f>IF(buildings!AU369="","NA",buildings!AU369)</f>
        <v>Towards a comprehensive energy assessment of residential buildings</v>
      </c>
      <c r="AV369" t="str">
        <f>IF(buildings!AV369="","NA",buildings!AV369)</f>
        <v xml:space="preserve">University of Melbourne </v>
      </c>
      <c r="AW369" t="str">
        <f>IF(buildings!AW369="","NA",buildings!AW369)</f>
        <v>Copyright Elsevier</v>
      </c>
      <c r="AX369" t="str">
        <f>IF(buildings!AX369="","NA",buildings!AX369)</f>
        <v>NA</v>
      </c>
      <c r="AY369" t="str">
        <f>IF(buildings!AY369="","NA",buildings!AY369)</f>
        <v>https://minerva-access.unimelb.edu.au/bitstream/handle/11343/38263/300596_Andre%20Stephan_PhD_Towards_a_comprehensive_energy_assessment_of_res._bldgs.pdf?sequence=1</v>
      </c>
      <c r="AZ369" t="str">
        <f>IF(buildings!AZ369="","NULL",buildings!AZ369)</f>
        <v>for use_type or construction_type: '90 apartments across 10 storeys'</v>
      </c>
      <c r="BA369" t="str">
        <f>IF(buildings!BA369="","NULL",buildings!BA369)</f>
        <v xml:space="preserve">Extracted from Marinova et al. (2020). Refer to the authors for further information </v>
      </c>
      <c r="BB369" t="str">
        <f>IF(buildings!BB369="","NULL",buildings!BB369)</f>
        <v xml:space="preserve">Extracted from Marinova et al. (2020). Refer to the authors for further information </v>
      </c>
      <c r="BC369" t="str">
        <f>IF(buildings!BC369="","NULL",buildings!BC369)</f>
        <v>NULL</v>
      </c>
      <c r="BD369" t="str">
        <f>IF(buildings!BD369="","NULL",buildings!BD369)</f>
        <v>NULL</v>
      </c>
      <c r="BE369" t="str">
        <f>IF(buildings!BE369="","NULL",buildings!BE369)</f>
        <v>Nistad (Heeren)</v>
      </c>
      <c r="BF369" t="str">
        <f>IF(buildings!BF369="","NULL",buildings!BF369)</f>
        <v>NULL</v>
      </c>
      <c r="BG369" t="str">
        <f>IF(buildings!BG369="","NULL",buildings!BG369)</f>
        <v>NULL</v>
      </c>
      <c r="BH369" t="str">
        <f>IF(buildings!BH369="","NULL",buildings!BH369)</f>
        <v>NULL</v>
      </c>
      <c r="BI369" t="str">
        <f>IF(buildings!BI369="","NULL",buildings!BI369)</f>
        <v>NULL</v>
      </c>
      <c r="BJ369" t="str">
        <f>IF(buildings!BJ369="","NULL",buildings!BJ369)</f>
        <v>NULL</v>
      </c>
      <c r="BK369" t="str">
        <f>IF(buildings!BK369="","NULL",buildings!BK369)</f>
        <v>NULL</v>
      </c>
      <c r="BL369" t="str">
        <f>IF(buildings!BL369="","NULL",buildings!BL369)</f>
        <v>NULL</v>
      </c>
      <c r="BM369" t="str">
        <f>IF(buildings!BM369="","NULL",buildings!BM369)</f>
        <v>NULL</v>
      </c>
      <c r="BN369" t="str">
        <f>IF(buildings!BN369="","NULL",buildings!BN369)</f>
        <v>NULL</v>
      </c>
      <c r="BO369" t="str">
        <f>IF(buildings!BO369="","NULL",buildings!BO369)</f>
        <v>NULL</v>
      </c>
      <c r="BP369" t="str">
        <f>IF(buildings!BP369="","NULL",buildings!BP369)</f>
        <v>NULL</v>
      </c>
      <c r="BQ369" t="str">
        <f>IF(buildings!BQ369="","NULL",buildings!BQ369)</f>
        <v>NULL</v>
      </c>
      <c r="BR369" t="str">
        <f>IF(buildings!BR369="","NULL",buildings!BR369)</f>
        <v>NULL</v>
      </c>
      <c r="BS369" t="str">
        <f>IF(buildings!BS369="","NULL",buildings!BS369)</f>
        <v>NULL</v>
      </c>
      <c r="BT369" t="str">
        <f>IF(buildings!BT369="","NULL",buildings!BT369)</f>
        <v>NULL</v>
      </c>
      <c r="BU369" t="str">
        <f>IF(buildings!BU369="","NULL",buildings!BU369)</f>
        <v>NULL</v>
      </c>
      <c r="BV369" t="str">
        <f>IF(buildings!BV369="","NULL",buildings!BV369)</f>
        <v>NULL</v>
      </c>
      <c r="BW369" t="str">
        <f>IF(buildings!BW369="","NULL",buildings!BW369)</f>
        <v>R32EU15</v>
      </c>
      <c r="BX369" t="str">
        <f>IF(buildings!BX369="","NULL",buildings!BX369)</f>
        <v>R5.2OECD</v>
      </c>
      <c r="BY369" t="str">
        <f>IF(buildings!BY369="","NULL",buildings!BY369)</f>
        <v>R_MFH_tower</v>
      </c>
      <c r="BZ369" t="str">
        <f>IF(buildings!BZ369="","NULL",buildings!BZ369)</f>
        <v>RC_concretefloor</v>
      </c>
      <c r="CA369" t="str">
        <f>IF(buildings!CA369="","NULL",buildings!CA369)</f>
        <v>Standard</v>
      </c>
      <c r="CB369" t="str">
        <f>IF(buildings!CB369="","NULL",buildings!CB369)</f>
        <v>real-world single case study</v>
      </c>
      <c r="CC369" t="str">
        <f>IF(buildings!CC369="","NULL",buildings!CC369)</f>
        <v>RM</v>
      </c>
      <c r="CD369" t="str">
        <f>IF(buildings!CD369="","NULL",buildings!CD369)</f>
        <v>C</v>
      </c>
      <c r="CE369" t="str">
        <f>IF(buildings!CE369="","NULL",buildings!CE369)</f>
        <v>OECD_EU15</v>
      </c>
    </row>
    <row r="370" spans="1:83">
      <c r="A370">
        <f>IF(buildings!A370="","NA",buildings!A370)</f>
        <v>368</v>
      </c>
      <c r="B370" t="str">
        <f>IF(buildings!B370="","NA",buildings!B370)</f>
        <v>UK</v>
      </c>
      <c r="C370" t="str">
        <f>IF(buildings!C370="","NA",buildings!C370)</f>
        <v>NA</v>
      </c>
      <c r="D370" t="str">
        <f>IF(buildings!D370="","NA",buildings!D370)</f>
        <v>NA</v>
      </c>
      <c r="E370" t="str">
        <f>IF(buildings!E370="","NA",buildings!E370)</f>
        <v>NA</v>
      </c>
      <c r="F370" t="str">
        <f>IF(buildings!F370="","NA",buildings!F370)</f>
        <v>NA</v>
      </c>
      <c r="G370" t="str">
        <f>IF(buildings!G370="","NA",buildings!G370)</f>
        <v>NA</v>
      </c>
      <c r="H370" t="str">
        <f>IF(buildings!H370="","NA",buildings!H370)</f>
        <v>NA</v>
      </c>
      <c r="I370" t="str">
        <f>IF(buildings!I370="","NA",buildings!I370)</f>
        <v>NA</v>
      </c>
      <c r="J370">
        <f>IF(buildings!J370="","NA",buildings!J370)</f>
        <v>38.284615379999998</v>
      </c>
      <c r="K370" t="str">
        <f>IF(buildings!K370="","NA",buildings!K370)</f>
        <v>NA</v>
      </c>
      <c r="L370" t="str">
        <f>IF(buildings!L370="","NA",buildings!L370)</f>
        <v>NA</v>
      </c>
      <c r="M370">
        <f>IF(buildings!M370="","NA",buildings!M370)</f>
        <v>411.86153849999999</v>
      </c>
      <c r="N370" t="str">
        <f>IF(buildings!N370="","NA",buildings!N370)</f>
        <v>NA</v>
      </c>
      <c r="O370" t="str">
        <f>IF(buildings!O370="","NA",buildings!O370)</f>
        <v>NA</v>
      </c>
      <c r="P370" t="str">
        <f>IF(buildings!P370="","NA",buildings!P370)</f>
        <v>NA</v>
      </c>
      <c r="Q370" t="str">
        <f>IF(buildings!Q370="","NA",buildings!Q370)</f>
        <v>NA</v>
      </c>
      <c r="R370" t="str">
        <f>IF(buildings!R370="","NA",buildings!R370)</f>
        <v>NA</v>
      </c>
      <c r="S370" t="str">
        <f>IF(buildings!S370="","NA",buildings!S370)</f>
        <v>NA</v>
      </c>
      <c r="T370" t="str">
        <f>IF(buildings!T370="","NA",buildings!T370)</f>
        <v>NA</v>
      </c>
      <c r="U370" t="str">
        <f>IF(buildings!U370="","NA",buildings!U370)</f>
        <v>NA</v>
      </c>
      <c r="V370" t="str">
        <f>IF(buildings!V370="","NA",buildings!V370)</f>
        <v>NA</v>
      </c>
      <c r="W370" t="str">
        <f>IF(buildings!W370="","NA",buildings!W370)</f>
        <v>NA</v>
      </c>
      <c r="X370" t="str">
        <f>IF(buildings!X370="","NA",buildings!X370)</f>
        <v>NA</v>
      </c>
      <c r="Y370" t="str">
        <f>IF(buildings!Y370="","NA",buildings!Y370)</f>
        <v>NA</v>
      </c>
      <c r="Z370" t="str">
        <f>IF(buildings!Z370="","NA",buildings!Z370)</f>
        <v>NA</v>
      </c>
      <c r="AA370" t="str">
        <f>IF(buildings!AA370="","NA",buildings!AA370)</f>
        <v>NA</v>
      </c>
      <c r="AB370" t="str">
        <f>IF(buildings!AB370="","NA",buildings!AB370)</f>
        <v>NA</v>
      </c>
      <c r="AC370" t="str">
        <f>IF(buildings!AC370="","NA",buildings!AC370)</f>
        <v>NA</v>
      </c>
      <c r="AD370" t="str">
        <f>IF(buildings!AD370="","NA",buildings!AD370)</f>
        <v>NA</v>
      </c>
      <c r="AE370" t="str">
        <f>IF(buildings!AE370="","NA",buildings!AE370)</f>
        <v>NA</v>
      </c>
      <c r="AF370" t="str">
        <f>IF(buildings!AF370="","NA",buildings!AF370)</f>
        <v>NA</v>
      </c>
      <c r="AG370" t="str">
        <f>IF(buildings!AG370="","NA",buildings!AG370)</f>
        <v>NA</v>
      </c>
      <c r="AH370" t="str">
        <f>IF(buildings!AH370="","NA",buildings!AH370)</f>
        <v>NA</v>
      </c>
      <c r="AI370" t="str">
        <f>IF(buildings!AI370="","NA",buildings!AI370)</f>
        <v>NA</v>
      </c>
      <c r="AJ370" t="str">
        <f>IF(buildings!AJ370="","NA",buildings!AJ370)</f>
        <v>NA</v>
      </c>
      <c r="AK370" t="str">
        <f>IF(buildings!AK370="","NA",buildings!AK370)</f>
        <v>NA</v>
      </c>
      <c r="AL370" t="str">
        <f>IF(buildings!AL370="","NA",buildings!AL370)</f>
        <v>Traditional build: brick and block</v>
      </c>
      <c r="AM370">
        <f>IF(buildings!AM370="","NA",buildings!AM370)</f>
        <v>2</v>
      </c>
      <c r="AN370" t="str">
        <f>IF(buildings!AN370="","NA",buildings!AN370)</f>
        <v>residential</v>
      </c>
      <c r="AO370" t="str">
        <f>IF(buildings!AO370="","NA",buildings!AO370)</f>
        <v>SFH</v>
      </c>
      <c r="AP370" t="str">
        <f>IF(buildings!AP370="","NA",buildings!AP370)</f>
        <v>case study</v>
      </c>
      <c r="AQ370" t="str">
        <f>IF(buildings!AQ370="","NA",buildings!AQ370)</f>
        <v>Rural</v>
      </c>
      <c r="AR370" t="str">
        <f>IF(buildings!AR370="","NA",buildings!AR370)</f>
        <v>NULL</v>
      </c>
      <c r="AS370" t="str">
        <f>IF(buildings!AS370="","NA",buildings!AS370)</f>
        <v xml:space="preserve">Cuéllar-Franca, R. M., &amp; Azapagic, A. </v>
      </c>
      <c r="AT370">
        <f>IF(buildings!AT370="","NA",buildings!AT370)</f>
        <v>2012</v>
      </c>
      <c r="AU370" t="str">
        <f>IF(buildings!AU370="","NA",buildings!AU370)</f>
        <v>Environmental impacts of the UK residential sector: Life cycle assessment of houses</v>
      </c>
      <c r="AV370" t="str">
        <f>IF(buildings!AV370="","NA",buildings!AV370)</f>
        <v>Building and Environment</v>
      </c>
      <c r="AW370" t="str">
        <f>IF(buildings!AW370="","NA",buildings!AW370)</f>
        <v>Copyright Elsevier</v>
      </c>
      <c r="AX370" t="str">
        <f>IF(buildings!AX370="","NA",buildings!AX370)</f>
        <v>10.1016/j.buildenv.2012.02.005</v>
      </c>
      <c r="AY370" t="str">
        <f>IF(buildings!AY370="","NA",buildings!AY370)</f>
        <v>https://doi.org/10.1016/j.buildenv.2012.02.005</v>
      </c>
      <c r="AZ370" t="str">
        <f>IF(buildings!AZ370="","NULL",buildings!AZ370)</f>
        <v>for use_type or construction_type: 'Detached house'</v>
      </c>
      <c r="BA370" t="str">
        <f>IF(buildings!BA370="","NULL",buildings!BA370)</f>
        <v xml:space="preserve">Extracted from Marinova et al. (2020). Refer to the authors for further information </v>
      </c>
      <c r="BB370" t="str">
        <f>IF(buildings!BB370="","NULL",buildings!BB370)</f>
        <v xml:space="preserve">Extracted from Marinova et al. (2020). Refer to the authors for further information </v>
      </c>
      <c r="BC370" t="str">
        <f>IF(buildings!BC370="","NULL",buildings!BC370)</f>
        <v xml:space="preserve">Type of house </v>
      </c>
      <c r="BD370" t="str">
        <f>IF(buildings!BD370="","NULL",buildings!BD370)</f>
        <v>NULL</v>
      </c>
      <c r="BE370" t="str">
        <f>IF(buildings!BE370="","NULL",buildings!BE370)</f>
        <v>Nistad (Heeren)</v>
      </c>
      <c r="BF370" t="str">
        <f>IF(buildings!BF370="","NULL",buildings!BF370)</f>
        <v>NULL</v>
      </c>
      <c r="BG370" t="str">
        <f>IF(buildings!BG370="","NULL",buildings!BG370)</f>
        <v>NULL</v>
      </c>
      <c r="BH370" t="str">
        <f>IF(buildings!BH370="","NULL",buildings!BH370)</f>
        <v>NULL</v>
      </c>
      <c r="BI370" t="str">
        <f>IF(buildings!BI370="","NULL",buildings!BI370)</f>
        <v>NULL</v>
      </c>
      <c r="BJ370" t="str">
        <f>IF(buildings!BJ370="","NULL",buildings!BJ370)</f>
        <v>NULL</v>
      </c>
      <c r="BK370" t="str">
        <f>IF(buildings!BK370="","NULL",buildings!BK370)</f>
        <v>NULL</v>
      </c>
      <c r="BL370" t="str">
        <f>IF(buildings!BL370="","NULL",buildings!BL370)</f>
        <v>NULL</v>
      </c>
      <c r="BM370" t="str">
        <f>IF(buildings!BM370="","NULL",buildings!BM370)</f>
        <v>NULL</v>
      </c>
      <c r="BN370" t="str">
        <f>IF(buildings!BN370="","NULL",buildings!BN370)</f>
        <v>NULL</v>
      </c>
      <c r="BO370" t="str">
        <f>IF(buildings!BO370="","NULL",buildings!BO370)</f>
        <v>NULL</v>
      </c>
      <c r="BP370" t="str">
        <f>IF(buildings!BP370="","NULL",buildings!BP370)</f>
        <v>NULL</v>
      </c>
      <c r="BQ370" t="str">
        <f>IF(buildings!BQ370="","NULL",buildings!BQ370)</f>
        <v>NULL</v>
      </c>
      <c r="BR370" t="str">
        <f>IF(buildings!BR370="","NULL",buildings!BR370)</f>
        <v>NULL</v>
      </c>
      <c r="BS370" t="str">
        <f>IF(buildings!BS370="","NULL",buildings!BS370)</f>
        <v>NULL</v>
      </c>
      <c r="BT370" t="str">
        <f>IF(buildings!BT370="","NULL",buildings!BT370)</f>
        <v>NULL</v>
      </c>
      <c r="BU370" t="str">
        <f>IF(buildings!BU370="","NULL",buildings!BU370)</f>
        <v>NULL</v>
      </c>
      <c r="BV370" t="str">
        <f>IF(buildings!BV370="","NULL",buildings!BV370)</f>
        <v>NULL</v>
      </c>
      <c r="BW370" t="str">
        <f>IF(buildings!BW370="","NULL",buildings!BW370)</f>
        <v>R32EU15</v>
      </c>
      <c r="BX370" t="str">
        <f>IF(buildings!BX370="","NULL",buildings!BX370)</f>
        <v>R5.2OECD</v>
      </c>
      <c r="BY370" t="str">
        <f>IF(buildings!BY370="","NULL",buildings!BY370)</f>
        <v>R_SFH_detached</v>
      </c>
      <c r="BZ370" t="str">
        <f>IF(buildings!BZ370="","NULL",buildings!BZ370)</f>
        <v>M_brick</v>
      </c>
      <c r="CA370" t="str">
        <f>IF(buildings!CA370="","NULL",buildings!CA370)</f>
        <v>Standard</v>
      </c>
      <c r="CB370" t="str">
        <f>IF(buildings!CB370="","NULL",buildings!CB370)</f>
        <v>sample/average/statistics</v>
      </c>
      <c r="CC370" t="str">
        <f>IF(buildings!CC370="","NULL",buildings!CC370)</f>
        <v>RS</v>
      </c>
      <c r="CD370" t="str">
        <f>IF(buildings!CD370="","NULL",buildings!CD370)</f>
        <v>M</v>
      </c>
      <c r="CE370" t="str">
        <f>IF(buildings!CE370="","NULL",buildings!CE370)</f>
        <v>OECD_EU15</v>
      </c>
    </row>
    <row r="371" spans="1:83">
      <c r="A371">
        <f>IF(buildings!A371="","NA",buildings!A371)</f>
        <v>369</v>
      </c>
      <c r="B371" t="str">
        <f>IF(buildings!B371="","NA",buildings!B371)</f>
        <v>UK</v>
      </c>
      <c r="C371" t="str">
        <f>IF(buildings!C371="","NA",buildings!C371)</f>
        <v>NA</v>
      </c>
      <c r="D371" t="str">
        <f>IF(buildings!D371="","NA",buildings!D371)</f>
        <v>NA</v>
      </c>
      <c r="E371" t="str">
        <f>IF(buildings!E371="","NA",buildings!E371)</f>
        <v>NA</v>
      </c>
      <c r="F371" t="str">
        <f>IF(buildings!F371="","NA",buildings!F371)</f>
        <v>NA</v>
      </c>
      <c r="G371" t="str">
        <f>IF(buildings!G371="","NA",buildings!G371)</f>
        <v>NA</v>
      </c>
      <c r="H371" t="str">
        <f>IF(buildings!H371="","NA",buildings!H371)</f>
        <v>NA</v>
      </c>
      <c r="I371" t="str">
        <f>IF(buildings!I371="","NA",buildings!I371)</f>
        <v>NA</v>
      </c>
      <c r="J371">
        <f>IF(buildings!J371="","NA",buildings!J371)</f>
        <v>39.222222219999999</v>
      </c>
      <c r="K371" t="str">
        <f>IF(buildings!K371="","NA",buildings!K371)</f>
        <v>NA</v>
      </c>
      <c r="L371" t="str">
        <f>IF(buildings!L371="","NA",buildings!L371)</f>
        <v>NA</v>
      </c>
      <c r="M371">
        <f>IF(buildings!M371="","NA",buildings!M371)</f>
        <v>446.02222219999999</v>
      </c>
      <c r="N371" t="str">
        <f>IF(buildings!N371="","NA",buildings!N371)</f>
        <v>NA</v>
      </c>
      <c r="O371" t="str">
        <f>IF(buildings!O371="","NA",buildings!O371)</f>
        <v>NA</v>
      </c>
      <c r="P371" t="str">
        <f>IF(buildings!P371="","NA",buildings!P371)</f>
        <v>NA</v>
      </c>
      <c r="Q371" t="str">
        <f>IF(buildings!Q371="","NA",buildings!Q371)</f>
        <v>NA</v>
      </c>
      <c r="R371" t="str">
        <f>IF(buildings!R371="","NA",buildings!R371)</f>
        <v>NA</v>
      </c>
      <c r="S371" t="str">
        <f>IF(buildings!S371="","NA",buildings!S371)</f>
        <v>NA</v>
      </c>
      <c r="T371" t="str">
        <f>IF(buildings!T371="","NA",buildings!T371)</f>
        <v>NA</v>
      </c>
      <c r="U371" t="str">
        <f>IF(buildings!U371="","NA",buildings!U371)</f>
        <v>NA</v>
      </c>
      <c r="V371" t="str">
        <f>IF(buildings!V371="","NA",buildings!V371)</f>
        <v>NA</v>
      </c>
      <c r="W371" t="str">
        <f>IF(buildings!W371="","NA",buildings!W371)</f>
        <v>NA</v>
      </c>
      <c r="X371" t="str">
        <f>IF(buildings!X371="","NA",buildings!X371)</f>
        <v>NA</v>
      </c>
      <c r="Y371" t="str">
        <f>IF(buildings!Y371="","NA",buildings!Y371)</f>
        <v>NA</v>
      </c>
      <c r="Z371" t="str">
        <f>IF(buildings!Z371="","NA",buildings!Z371)</f>
        <v>NA</v>
      </c>
      <c r="AA371" t="str">
        <f>IF(buildings!AA371="","NA",buildings!AA371)</f>
        <v>NA</v>
      </c>
      <c r="AB371" t="str">
        <f>IF(buildings!AB371="","NA",buildings!AB371)</f>
        <v>NA</v>
      </c>
      <c r="AC371" t="str">
        <f>IF(buildings!AC371="","NA",buildings!AC371)</f>
        <v>NA</v>
      </c>
      <c r="AD371" t="str">
        <f>IF(buildings!AD371="","NA",buildings!AD371)</f>
        <v>NA</v>
      </c>
      <c r="AE371" t="str">
        <f>IF(buildings!AE371="","NA",buildings!AE371)</f>
        <v>NA</v>
      </c>
      <c r="AF371" t="str">
        <f>IF(buildings!AF371="","NA",buildings!AF371)</f>
        <v>NA</v>
      </c>
      <c r="AG371" t="str">
        <f>IF(buildings!AG371="","NA",buildings!AG371)</f>
        <v>NA</v>
      </c>
      <c r="AH371" t="str">
        <f>IF(buildings!AH371="","NA",buildings!AH371)</f>
        <v>NA</v>
      </c>
      <c r="AI371" t="str">
        <f>IF(buildings!AI371="","NA",buildings!AI371)</f>
        <v>NA</v>
      </c>
      <c r="AJ371" t="str">
        <f>IF(buildings!AJ371="","NA",buildings!AJ371)</f>
        <v>NA</v>
      </c>
      <c r="AK371" t="str">
        <f>IF(buildings!AK371="","NA",buildings!AK371)</f>
        <v>NA</v>
      </c>
      <c r="AL371" t="str">
        <f>IF(buildings!AL371="","NA",buildings!AL371)</f>
        <v>Traditional build: brick and block</v>
      </c>
      <c r="AM371">
        <f>IF(buildings!AM371="","NA",buildings!AM371)</f>
        <v>2</v>
      </c>
      <c r="AN371" t="str">
        <f>IF(buildings!AN371="","NA",buildings!AN371)</f>
        <v>residential</v>
      </c>
      <c r="AO371" t="str">
        <f>IF(buildings!AO371="","NA",buildings!AO371)</f>
        <v>MFH</v>
      </c>
      <c r="AP371" t="str">
        <f>IF(buildings!AP371="","NA",buildings!AP371)</f>
        <v>case study</v>
      </c>
      <c r="AQ371" t="str">
        <f>IF(buildings!AQ371="","NA",buildings!AQ371)</f>
        <v>Rural</v>
      </c>
      <c r="AR371" t="str">
        <f>IF(buildings!AR371="","NA",buildings!AR371)</f>
        <v>NULL</v>
      </c>
      <c r="AS371" t="str">
        <f>IF(buildings!AS371="","NA",buildings!AS371)</f>
        <v xml:space="preserve">Cuéllar-Franca, R. M., &amp; Azapagic, A. </v>
      </c>
      <c r="AT371">
        <f>IF(buildings!AT371="","NA",buildings!AT371)</f>
        <v>2012</v>
      </c>
      <c r="AU371" t="str">
        <f>IF(buildings!AU371="","NA",buildings!AU371)</f>
        <v>Environmental impacts of the UK residential sector: Life cycle assessment of houses</v>
      </c>
      <c r="AV371" t="str">
        <f>IF(buildings!AV371="","NA",buildings!AV371)</f>
        <v>Building and Environment</v>
      </c>
      <c r="AW371" t="str">
        <f>IF(buildings!AW371="","NA",buildings!AW371)</f>
        <v>Copyright Elsevier</v>
      </c>
      <c r="AX371" t="str">
        <f>IF(buildings!AX371="","NA",buildings!AX371)</f>
        <v>10.1016/j.buildenv.2012.02.005</v>
      </c>
      <c r="AY371" t="str">
        <f>IF(buildings!AY371="","NA",buildings!AY371)</f>
        <v>https://doi.org/10.1016/j.buildenv.2012.02.005</v>
      </c>
      <c r="AZ371" t="str">
        <f>IF(buildings!AZ371="","NULL",buildings!AZ371)</f>
        <v>for use_type or construction_type: 'Semi-detached house'</v>
      </c>
      <c r="BA371" t="str">
        <f>IF(buildings!BA371="","NULL",buildings!BA371)</f>
        <v xml:space="preserve">Extracted from Marinova et al. (2020). Refer to the authors for further information </v>
      </c>
      <c r="BB371" t="str">
        <f>IF(buildings!BB371="","NULL",buildings!BB371)</f>
        <v xml:space="preserve">Extracted from Marinova et al. (2020). Refer to the authors for further information </v>
      </c>
      <c r="BC371" t="str">
        <f>IF(buildings!BC371="","NULL",buildings!BC371)</f>
        <v xml:space="preserve">Type of house </v>
      </c>
      <c r="BD371" t="str">
        <f>IF(buildings!BD371="","NULL",buildings!BD371)</f>
        <v>NULL</v>
      </c>
      <c r="BE371" t="str">
        <f>IF(buildings!BE371="","NULL",buildings!BE371)</f>
        <v>Nistad (Heeren)</v>
      </c>
      <c r="BF371" t="str">
        <f>IF(buildings!BF371="","NULL",buildings!BF371)</f>
        <v>NULL</v>
      </c>
      <c r="BG371" t="str">
        <f>IF(buildings!BG371="","NULL",buildings!BG371)</f>
        <v>NULL</v>
      </c>
      <c r="BH371" t="str">
        <f>IF(buildings!BH371="","NULL",buildings!BH371)</f>
        <v>NULL</v>
      </c>
      <c r="BI371" t="str">
        <f>IF(buildings!BI371="","NULL",buildings!BI371)</f>
        <v>NULL</v>
      </c>
      <c r="BJ371" t="str">
        <f>IF(buildings!BJ371="","NULL",buildings!BJ371)</f>
        <v>NULL</v>
      </c>
      <c r="BK371" t="str">
        <f>IF(buildings!BK371="","NULL",buildings!BK371)</f>
        <v>NULL</v>
      </c>
      <c r="BL371" t="str">
        <f>IF(buildings!BL371="","NULL",buildings!BL371)</f>
        <v>NULL</v>
      </c>
      <c r="BM371" t="str">
        <f>IF(buildings!BM371="","NULL",buildings!BM371)</f>
        <v>NULL</v>
      </c>
      <c r="BN371" t="str">
        <f>IF(buildings!BN371="","NULL",buildings!BN371)</f>
        <v>NULL</v>
      </c>
      <c r="BO371" t="str">
        <f>IF(buildings!BO371="","NULL",buildings!BO371)</f>
        <v>NULL</v>
      </c>
      <c r="BP371" t="str">
        <f>IF(buildings!BP371="","NULL",buildings!BP371)</f>
        <v>NULL</v>
      </c>
      <c r="BQ371" t="str">
        <f>IF(buildings!BQ371="","NULL",buildings!BQ371)</f>
        <v>NULL</v>
      </c>
      <c r="BR371" t="str">
        <f>IF(buildings!BR371="","NULL",buildings!BR371)</f>
        <v>NULL</v>
      </c>
      <c r="BS371" t="str">
        <f>IF(buildings!BS371="","NULL",buildings!BS371)</f>
        <v>NULL</v>
      </c>
      <c r="BT371" t="str">
        <f>IF(buildings!BT371="","NULL",buildings!BT371)</f>
        <v>NULL</v>
      </c>
      <c r="BU371" t="str">
        <f>IF(buildings!BU371="","NULL",buildings!BU371)</f>
        <v>NULL</v>
      </c>
      <c r="BV371" t="str">
        <f>IF(buildings!BV371="","NULL",buildings!BV371)</f>
        <v>NULL</v>
      </c>
      <c r="BW371" t="str">
        <f>IF(buildings!BW371="","NULL",buildings!BW371)</f>
        <v>R32EU15</v>
      </c>
      <c r="BX371" t="str">
        <f>IF(buildings!BX371="","NULL",buildings!BX371)</f>
        <v>R5.2OECD</v>
      </c>
      <c r="BY371" t="str">
        <f>IF(buildings!BY371="","NULL",buildings!BY371)</f>
        <v>R_SFH_detached</v>
      </c>
      <c r="BZ371" t="str">
        <f>IF(buildings!BZ371="","NULL",buildings!BZ371)</f>
        <v>M_brick</v>
      </c>
      <c r="CA371" t="str">
        <f>IF(buildings!CA371="","NULL",buildings!CA371)</f>
        <v>Standard</v>
      </c>
      <c r="CB371" t="str">
        <f>IF(buildings!CB371="","NULL",buildings!CB371)</f>
        <v>sample/average/statistics</v>
      </c>
      <c r="CC371" t="str">
        <f>IF(buildings!CC371="","NULL",buildings!CC371)</f>
        <v>RS</v>
      </c>
      <c r="CD371" t="str">
        <f>IF(buildings!CD371="","NULL",buildings!CD371)</f>
        <v>M</v>
      </c>
      <c r="CE371" t="str">
        <f>IF(buildings!CE371="","NULL",buildings!CE371)</f>
        <v>OECD_EU15</v>
      </c>
    </row>
    <row r="372" spans="1:83">
      <c r="A372">
        <f>IF(buildings!A372="","NA",buildings!A372)</f>
        <v>370</v>
      </c>
      <c r="B372" t="str">
        <f>IF(buildings!B372="","NA",buildings!B372)</f>
        <v>UK</v>
      </c>
      <c r="C372" t="str">
        <f>IF(buildings!C372="","NA",buildings!C372)</f>
        <v>NA</v>
      </c>
      <c r="D372" t="str">
        <f>IF(buildings!D372="","NA",buildings!D372)</f>
        <v>NA</v>
      </c>
      <c r="E372" t="str">
        <f>IF(buildings!E372="","NA",buildings!E372)</f>
        <v>NA</v>
      </c>
      <c r="F372" t="str">
        <f>IF(buildings!F372="","NA",buildings!F372)</f>
        <v>NA</v>
      </c>
      <c r="G372" t="str">
        <f>IF(buildings!G372="","NA",buildings!G372)</f>
        <v>NA</v>
      </c>
      <c r="H372" t="str">
        <f>IF(buildings!H372="","NA",buildings!H372)</f>
        <v>NA</v>
      </c>
      <c r="I372" t="str">
        <f>IF(buildings!I372="","NA",buildings!I372)</f>
        <v>NA</v>
      </c>
      <c r="J372">
        <f>IF(buildings!J372="","NA",buildings!J372)</f>
        <v>41.066666669999996</v>
      </c>
      <c r="K372" t="str">
        <f>IF(buildings!K372="","NA",buildings!K372)</f>
        <v>NA</v>
      </c>
      <c r="L372" t="str">
        <f>IF(buildings!L372="","NA",buildings!L372)</f>
        <v>NA</v>
      </c>
      <c r="M372">
        <f>IF(buildings!M372="","NA",buildings!M372)</f>
        <v>479.03333329999998</v>
      </c>
      <c r="N372" t="str">
        <f>IF(buildings!N372="","NA",buildings!N372)</f>
        <v>NA</v>
      </c>
      <c r="O372" t="str">
        <f>IF(buildings!O372="","NA",buildings!O372)</f>
        <v>NA</v>
      </c>
      <c r="P372" t="str">
        <f>IF(buildings!P372="","NA",buildings!P372)</f>
        <v>NA</v>
      </c>
      <c r="Q372" t="str">
        <f>IF(buildings!Q372="","NA",buildings!Q372)</f>
        <v>NA</v>
      </c>
      <c r="R372" t="str">
        <f>IF(buildings!R372="","NA",buildings!R372)</f>
        <v>NA</v>
      </c>
      <c r="S372" t="str">
        <f>IF(buildings!S372="","NA",buildings!S372)</f>
        <v>NA</v>
      </c>
      <c r="T372" t="str">
        <f>IF(buildings!T372="","NA",buildings!T372)</f>
        <v>NA</v>
      </c>
      <c r="U372" t="str">
        <f>IF(buildings!U372="","NA",buildings!U372)</f>
        <v>NA</v>
      </c>
      <c r="V372" t="str">
        <f>IF(buildings!V372="","NA",buildings!V372)</f>
        <v>NA</v>
      </c>
      <c r="W372" t="str">
        <f>IF(buildings!W372="","NA",buildings!W372)</f>
        <v>NA</v>
      </c>
      <c r="X372" t="str">
        <f>IF(buildings!X372="","NA",buildings!X372)</f>
        <v>NA</v>
      </c>
      <c r="Y372" t="str">
        <f>IF(buildings!Y372="","NA",buildings!Y372)</f>
        <v>NA</v>
      </c>
      <c r="Z372" t="str">
        <f>IF(buildings!Z372="","NA",buildings!Z372)</f>
        <v>NA</v>
      </c>
      <c r="AA372" t="str">
        <f>IF(buildings!AA372="","NA",buildings!AA372)</f>
        <v>NA</v>
      </c>
      <c r="AB372" t="str">
        <f>IF(buildings!AB372="","NA",buildings!AB372)</f>
        <v>NA</v>
      </c>
      <c r="AC372" t="str">
        <f>IF(buildings!AC372="","NA",buildings!AC372)</f>
        <v>NA</v>
      </c>
      <c r="AD372" t="str">
        <f>IF(buildings!AD372="","NA",buildings!AD372)</f>
        <v>NA</v>
      </c>
      <c r="AE372" t="str">
        <f>IF(buildings!AE372="","NA",buildings!AE372)</f>
        <v>NA</v>
      </c>
      <c r="AF372" t="str">
        <f>IF(buildings!AF372="","NA",buildings!AF372)</f>
        <v>NA</v>
      </c>
      <c r="AG372" t="str">
        <f>IF(buildings!AG372="","NA",buildings!AG372)</f>
        <v>NA</v>
      </c>
      <c r="AH372" t="str">
        <f>IF(buildings!AH372="","NA",buildings!AH372)</f>
        <v>NA</v>
      </c>
      <c r="AI372" t="str">
        <f>IF(buildings!AI372="","NA",buildings!AI372)</f>
        <v>NA</v>
      </c>
      <c r="AJ372" t="str">
        <f>IF(buildings!AJ372="","NA",buildings!AJ372)</f>
        <v>NA</v>
      </c>
      <c r="AK372" t="str">
        <f>IF(buildings!AK372="","NA",buildings!AK372)</f>
        <v>NA</v>
      </c>
      <c r="AL372" t="str">
        <f>IF(buildings!AL372="","NA",buildings!AL372)</f>
        <v>Traditional build: brick and block</v>
      </c>
      <c r="AM372">
        <f>IF(buildings!AM372="","NA",buildings!AM372)</f>
        <v>2</v>
      </c>
      <c r="AN372" t="str">
        <f>IF(buildings!AN372="","NA",buildings!AN372)</f>
        <v>residential</v>
      </c>
      <c r="AO372" t="str">
        <f>IF(buildings!AO372="","NA",buildings!AO372)</f>
        <v>MFH</v>
      </c>
      <c r="AP372" t="str">
        <f>IF(buildings!AP372="","NA",buildings!AP372)</f>
        <v>case study</v>
      </c>
      <c r="AQ372" t="str">
        <f>IF(buildings!AQ372="","NA",buildings!AQ372)</f>
        <v>Rural</v>
      </c>
      <c r="AR372" t="str">
        <f>IF(buildings!AR372="","NA",buildings!AR372)</f>
        <v>NULL</v>
      </c>
      <c r="AS372" t="str">
        <f>IF(buildings!AS372="","NA",buildings!AS372)</f>
        <v xml:space="preserve">Cuéllar-Franca, R. M., &amp; Azapagic, A. </v>
      </c>
      <c r="AT372">
        <f>IF(buildings!AT372="","NA",buildings!AT372)</f>
        <v>2012</v>
      </c>
      <c r="AU372" t="str">
        <f>IF(buildings!AU372="","NA",buildings!AU372)</f>
        <v>Environmental impacts of the UK residential sector: Life cycle assessment of houses</v>
      </c>
      <c r="AV372" t="str">
        <f>IF(buildings!AV372="","NA",buildings!AV372)</f>
        <v>Building and Environment</v>
      </c>
      <c r="AW372" t="str">
        <f>IF(buildings!AW372="","NA",buildings!AW372)</f>
        <v>Copyright Elsevier</v>
      </c>
      <c r="AX372" t="str">
        <f>IF(buildings!AX372="","NA",buildings!AX372)</f>
        <v>10.1016/j.buildenv.2012.02.005</v>
      </c>
      <c r="AY372" t="str">
        <f>IF(buildings!AY372="","NA",buildings!AY372)</f>
        <v>https://doi.org/10.1016/j.buildenv.2012.02.005</v>
      </c>
      <c r="AZ372" t="str">
        <f>IF(buildings!AZ372="","NULL",buildings!AZ372)</f>
        <v>for use_type or construction_type: 'Terraced house'</v>
      </c>
      <c r="BA372" t="str">
        <f>IF(buildings!BA372="","NULL",buildings!BA372)</f>
        <v xml:space="preserve">Extracted from Marinova et al. (2020). Refer to the authors for further information </v>
      </c>
      <c r="BB372" t="str">
        <f>IF(buildings!BB372="","NULL",buildings!BB372)</f>
        <v xml:space="preserve">Extracted from Marinova et al. (2020). Refer to the authors for further information </v>
      </c>
      <c r="BC372" t="str">
        <f>IF(buildings!BC372="","NULL",buildings!BC372)</f>
        <v xml:space="preserve">Type of house </v>
      </c>
      <c r="BD372" t="str">
        <f>IF(buildings!BD372="","NULL",buildings!BD372)</f>
        <v>NULL</v>
      </c>
      <c r="BE372" t="str">
        <f>IF(buildings!BE372="","NULL",buildings!BE372)</f>
        <v>Nistad (Heeren)</v>
      </c>
      <c r="BF372" t="str">
        <f>IF(buildings!BF372="","NULL",buildings!BF372)</f>
        <v>NULL</v>
      </c>
      <c r="BG372" t="str">
        <f>IF(buildings!BG372="","NULL",buildings!BG372)</f>
        <v>NULL</v>
      </c>
      <c r="BH372" t="str">
        <f>IF(buildings!BH372="","NULL",buildings!BH372)</f>
        <v>NULL</v>
      </c>
      <c r="BI372" t="str">
        <f>IF(buildings!BI372="","NULL",buildings!BI372)</f>
        <v>NULL</v>
      </c>
      <c r="BJ372" t="str">
        <f>IF(buildings!BJ372="","NULL",buildings!BJ372)</f>
        <v>NULL</v>
      </c>
      <c r="BK372" t="str">
        <f>IF(buildings!BK372="","NULL",buildings!BK372)</f>
        <v>NULL</v>
      </c>
      <c r="BL372" t="str">
        <f>IF(buildings!BL372="","NULL",buildings!BL372)</f>
        <v>NULL</v>
      </c>
      <c r="BM372" t="str">
        <f>IF(buildings!BM372="","NULL",buildings!BM372)</f>
        <v>NULL</v>
      </c>
      <c r="BN372" t="str">
        <f>IF(buildings!BN372="","NULL",buildings!BN372)</f>
        <v>NULL</v>
      </c>
      <c r="BO372" t="str">
        <f>IF(buildings!BO372="","NULL",buildings!BO372)</f>
        <v>NULL</v>
      </c>
      <c r="BP372" t="str">
        <f>IF(buildings!BP372="","NULL",buildings!BP372)</f>
        <v>NULL</v>
      </c>
      <c r="BQ372" t="str">
        <f>IF(buildings!BQ372="","NULL",buildings!BQ372)</f>
        <v>NULL</v>
      </c>
      <c r="BR372" t="str">
        <f>IF(buildings!BR372="","NULL",buildings!BR372)</f>
        <v>NULL</v>
      </c>
      <c r="BS372" t="str">
        <f>IF(buildings!BS372="","NULL",buildings!BS372)</f>
        <v>NULL</v>
      </c>
      <c r="BT372" t="str">
        <f>IF(buildings!BT372="","NULL",buildings!BT372)</f>
        <v>NULL</v>
      </c>
      <c r="BU372" t="str">
        <f>IF(buildings!BU372="","NULL",buildings!BU372)</f>
        <v>NULL</v>
      </c>
      <c r="BV372" t="str">
        <f>IF(buildings!BV372="","NULL",buildings!BV372)</f>
        <v>NULL</v>
      </c>
      <c r="BW372" t="str">
        <f>IF(buildings!BW372="","NULL",buildings!BW372)</f>
        <v>R32EU15</v>
      </c>
      <c r="BX372" t="str">
        <f>IF(buildings!BX372="","NULL",buildings!BX372)</f>
        <v>R5.2OECD</v>
      </c>
      <c r="BY372" t="str">
        <f>IF(buildings!BY372="","NULL",buildings!BY372)</f>
        <v>R_SFH_rowhouse</v>
      </c>
      <c r="BZ372" t="str">
        <f>IF(buildings!BZ372="","NULL",buildings!BZ372)</f>
        <v>M_brick</v>
      </c>
      <c r="CA372" t="str">
        <f>IF(buildings!CA372="","NULL",buildings!CA372)</f>
        <v>Standard</v>
      </c>
      <c r="CB372" t="str">
        <f>IF(buildings!CB372="","NULL",buildings!CB372)</f>
        <v>sample/average/statistics</v>
      </c>
      <c r="CC372" t="str">
        <f>IF(buildings!CC372="","NULL",buildings!CC372)</f>
        <v>RS</v>
      </c>
      <c r="CD372" t="str">
        <f>IF(buildings!CD372="","NULL",buildings!CD372)</f>
        <v>M</v>
      </c>
      <c r="CE372" t="str">
        <f>IF(buildings!CE372="","NULL",buildings!CE372)</f>
        <v>OECD_EU15</v>
      </c>
    </row>
    <row r="373" spans="1:83">
      <c r="A373">
        <f>IF(buildings!A373="","NA",buildings!A373)</f>
        <v>371</v>
      </c>
      <c r="B373" t="str">
        <f>IF(buildings!B373="","NA",buildings!B373)</f>
        <v>Belgium</v>
      </c>
      <c r="C373" t="str">
        <f>IF(buildings!C373="","NA",buildings!C373)</f>
        <v>Niel</v>
      </c>
      <c r="D373" t="str">
        <f>IF(buildings!D373="","NA",buildings!D373)</f>
        <v>NA</v>
      </c>
      <c r="E373" t="str">
        <f>IF(buildings!E373="","NA",buildings!E373)</f>
        <v>NA</v>
      </c>
      <c r="F373">
        <f>IF(buildings!F373="","NA",buildings!F373)</f>
        <v>24.632478630000001</v>
      </c>
      <c r="G373" t="str">
        <f>IF(buildings!G373="","NA",buildings!G373)</f>
        <v>NA</v>
      </c>
      <c r="H373" t="str">
        <f>IF(buildings!H373="","NA",buildings!H373)</f>
        <v>NA</v>
      </c>
      <c r="I373" t="str">
        <f>IF(buildings!I373="","NA",buildings!I373)</f>
        <v>NA</v>
      </c>
      <c r="J373">
        <f>IF(buildings!J373="","NA",buildings!J373)</f>
        <v>9.7948717950000006</v>
      </c>
      <c r="K373" t="str">
        <f>IF(buildings!K373="","NA",buildings!K373)</f>
        <v>NA</v>
      </c>
      <c r="L373" t="str">
        <f>IF(buildings!L373="","NA",buildings!L373)</f>
        <v>NA</v>
      </c>
      <c r="M373">
        <f>IF(buildings!M373="","NA",buildings!M373)</f>
        <v>1047.9316240000001</v>
      </c>
      <c r="N373" t="str">
        <f>IF(buildings!N373="","NA",buildings!N373)</f>
        <v>NA</v>
      </c>
      <c r="O373" t="str">
        <f>IF(buildings!O373="","NA",buildings!O373)</f>
        <v>NA</v>
      </c>
      <c r="P373" t="str">
        <f>IF(buildings!P373="","NA",buildings!P373)</f>
        <v>NA</v>
      </c>
      <c r="Q373" t="str">
        <f>IF(buildings!Q373="","NA",buildings!Q373)</f>
        <v>NA</v>
      </c>
      <c r="R373" t="str">
        <f>IF(buildings!R373="","NA",buildings!R373)</f>
        <v>NA</v>
      </c>
      <c r="S373" t="str">
        <f>IF(buildings!S373="","NA",buildings!S373)</f>
        <v>NA</v>
      </c>
      <c r="T373" t="str">
        <f>IF(buildings!T373="","NA",buildings!T373)</f>
        <v>NA</v>
      </c>
      <c r="U373" t="str">
        <f>IF(buildings!U373="","NA",buildings!U373)</f>
        <v>NA</v>
      </c>
      <c r="V373" t="str">
        <f>IF(buildings!V373="","NA",buildings!V373)</f>
        <v>NA</v>
      </c>
      <c r="W373" t="str">
        <f>IF(buildings!W373="","NA",buildings!W373)</f>
        <v>NA</v>
      </c>
      <c r="X373" t="str">
        <f>IF(buildings!X373="","NA",buildings!X373)</f>
        <v>NA</v>
      </c>
      <c r="Y373" t="str">
        <f>IF(buildings!Y373="","NA",buildings!Y373)</f>
        <v>NA</v>
      </c>
      <c r="Z373" t="str">
        <f>IF(buildings!Z373="","NA",buildings!Z373)</f>
        <v>NA</v>
      </c>
      <c r="AA373" t="str">
        <f>IF(buildings!AA373="","NA",buildings!AA373)</f>
        <v>NA</v>
      </c>
      <c r="AB373" t="str">
        <f>IF(buildings!AB373="","NA",buildings!AB373)</f>
        <v>NA</v>
      </c>
      <c r="AC373" t="str">
        <f>IF(buildings!AC373="","NA",buildings!AC373)</f>
        <v>NA</v>
      </c>
      <c r="AD373" t="str">
        <f>IF(buildings!AD373="","NA",buildings!AD373)</f>
        <v>NA</v>
      </c>
      <c r="AE373" t="str">
        <f>IF(buildings!AE373="","NA",buildings!AE373)</f>
        <v>NA</v>
      </c>
      <c r="AF373" t="str">
        <f>IF(buildings!AF373="","NA",buildings!AF373)</f>
        <v>NA</v>
      </c>
      <c r="AG373" t="str">
        <f>IF(buildings!AG373="","NA",buildings!AG373)</f>
        <v>NA</v>
      </c>
      <c r="AH373" t="str">
        <f>IF(buildings!AH373="","NA",buildings!AH373)</f>
        <v>NA</v>
      </c>
      <c r="AI373" t="str">
        <f>IF(buildings!AI373="","NA",buildings!AI373)</f>
        <v>NA</v>
      </c>
      <c r="AJ373" t="str">
        <f>IF(buildings!AJ373="","NA",buildings!AJ373)</f>
        <v>NA</v>
      </c>
      <c r="AK373" t="str">
        <f>IF(buildings!AK373="","NA",buildings!AK373)</f>
        <v>NA</v>
      </c>
      <c r="AL373" t="str">
        <f>IF(buildings!AL373="","NA",buildings!AL373)</f>
        <v>Massive structure with load-bearing masonry brick walls, an air cavity and brick façade, concrete floor slabs and pitched roof</v>
      </c>
      <c r="AM373">
        <f>IF(buildings!AM373="","NA",buildings!AM373)</f>
        <v>2</v>
      </c>
      <c r="AN373" t="str">
        <f>IF(buildings!AN373="","NA",buildings!AN373)</f>
        <v>residential</v>
      </c>
      <c r="AO373" t="str">
        <f>IF(buildings!AO373="","NA",buildings!AO373)</f>
        <v>MFH</v>
      </c>
      <c r="AP373" t="str">
        <f>IF(buildings!AP373="","NA",buildings!AP373)</f>
        <v>case study</v>
      </c>
      <c r="AQ373" t="str">
        <f>IF(buildings!AQ373="","NA",buildings!AQ373)</f>
        <v>Urban</v>
      </c>
      <c r="AR373" t="str">
        <f>IF(buildings!AR373="","NA",buildings!AR373)</f>
        <v>NULL</v>
      </c>
      <c r="AS373" t="str">
        <f>IF(buildings!AS373="","NA",buildings!AS373)</f>
        <v>Buyle, M., Audenaert, A., Braet, J., &amp; Debacker, W.</v>
      </c>
      <c r="AT373">
        <f>IF(buildings!AT373="","NA",buildings!AT373)</f>
        <v>2015</v>
      </c>
      <c r="AU373" t="str">
        <f>IF(buildings!AU373="","NA",buildings!AU373)</f>
        <v>Towards a more sustainable building stock: Optimizing a flemish dwelling using a life cycle approach</v>
      </c>
      <c r="AV373" t="str">
        <f>IF(buildings!AV373="","NA",buildings!AV373)</f>
        <v>Buildings</v>
      </c>
      <c r="AW373" t="str">
        <f>IF(buildings!AW373="","NA",buildings!AW373)</f>
        <v>Copyright Elsevier</v>
      </c>
      <c r="AX373" t="str">
        <f>IF(buildings!AX373="","NA",buildings!AX373)</f>
        <v>10.3390/buildings5020424</v>
      </c>
      <c r="AY373" t="str">
        <f>IF(buildings!AY373="","NA",buildings!AY373)</f>
        <v>https://doi.org/10.3390/buildings5020424</v>
      </c>
      <c r="AZ373" t="str">
        <f>IF(buildings!AZ373="","NULL",buildings!AZ373)</f>
        <v>for use_type or construction_type: 'Standard: in situ reinforced concrete slab, PUR; Passive: in situ reinforced concrete slab, PUR'</v>
      </c>
      <c r="BA373" t="str">
        <f>IF(buildings!BA373="","NULL",buildings!BA373)</f>
        <v xml:space="preserve">Extracted from Marinova et al. (2020). Refer to the authors for further information </v>
      </c>
      <c r="BB373" t="str">
        <f>IF(buildings!BB373="","NULL",buildings!BB373)</f>
        <v xml:space="preserve">Extracted from Marinova et al. (2020). Refer to the authors for further information </v>
      </c>
      <c r="BC373" t="str">
        <f>IF(buildings!BC373="","NULL",buildings!BC373)</f>
        <v>NULL</v>
      </c>
      <c r="BD373" t="str">
        <f>IF(buildings!BD373="","NULL",buildings!BD373)</f>
        <v>NULL</v>
      </c>
      <c r="BE373" t="str">
        <f>IF(buildings!BE373="","NULL",buildings!BE373)</f>
        <v>Nistad (Heeren)</v>
      </c>
      <c r="BF373" t="str">
        <f>IF(buildings!BF373="","NULL",buildings!BF373)</f>
        <v>NULL</v>
      </c>
      <c r="BG373" t="str">
        <f>IF(buildings!BG373="","NULL",buildings!BG373)</f>
        <v>NULL</v>
      </c>
      <c r="BH373" t="str">
        <f>IF(buildings!BH373="","NULL",buildings!BH373)</f>
        <v>NULL</v>
      </c>
      <c r="BI373" t="str">
        <f>IF(buildings!BI373="","NULL",buildings!BI373)</f>
        <v>NULL</v>
      </c>
      <c r="BJ373" t="str">
        <f>IF(buildings!BJ373="","NULL",buildings!BJ373)</f>
        <v>NULL</v>
      </c>
      <c r="BK373" t="str">
        <f>IF(buildings!BK373="","NULL",buildings!BK373)</f>
        <v>NULL</v>
      </c>
      <c r="BL373" t="str">
        <f>IF(buildings!BL373="","NULL",buildings!BL373)</f>
        <v>NULL</v>
      </c>
      <c r="BM373" t="str">
        <f>IF(buildings!BM373="","NULL",buildings!BM373)</f>
        <v>NULL</v>
      </c>
      <c r="BN373" t="str">
        <f>IF(buildings!BN373="","NULL",buildings!BN373)</f>
        <v>NULL</v>
      </c>
      <c r="BO373" t="str">
        <f>IF(buildings!BO373="","NULL",buildings!BO373)</f>
        <v>NULL</v>
      </c>
      <c r="BP373" t="str">
        <f>IF(buildings!BP373="","NULL",buildings!BP373)</f>
        <v>NULL</v>
      </c>
      <c r="BQ373" t="str">
        <f>IF(buildings!BQ373="","NULL",buildings!BQ373)</f>
        <v>NULL</v>
      </c>
      <c r="BR373" t="str">
        <f>IF(buildings!BR373="","NULL",buildings!BR373)</f>
        <v>NULL</v>
      </c>
      <c r="BS373" t="str">
        <f>IF(buildings!BS373="","NULL",buildings!BS373)</f>
        <v>NULL</v>
      </c>
      <c r="BT373" t="str">
        <f>IF(buildings!BT373="","NULL",buildings!BT373)</f>
        <v>NULL</v>
      </c>
      <c r="BU373" t="str">
        <f>IF(buildings!BU373="","NULL",buildings!BU373)</f>
        <v>NULL</v>
      </c>
      <c r="BV373" t="str">
        <f>IF(buildings!BV373="","NULL",buildings!BV373)</f>
        <v>NULL</v>
      </c>
      <c r="BW373" t="str">
        <f>IF(buildings!BW373="","NULL",buildings!BW373)</f>
        <v>R32EU15</v>
      </c>
      <c r="BX373" t="str">
        <f>IF(buildings!BX373="","NULL",buildings!BX373)</f>
        <v>R5.2OECD</v>
      </c>
      <c r="BY373" t="str">
        <f>IF(buildings!BY373="","NULL",buildings!BY373)</f>
        <v>R_MFH_low</v>
      </c>
      <c r="BZ373" t="str">
        <f>IF(buildings!BZ373="","NULL",buildings!BZ373)</f>
        <v>RC_concretefloor</v>
      </c>
      <c r="CA373" t="str">
        <f>IF(buildings!CA373="","NULL",buildings!CA373)</f>
        <v>Unspecified</v>
      </c>
      <c r="CB373" t="str">
        <f>IF(buildings!CB373="","NULL",buildings!CB373)</f>
        <v>real-world single case study</v>
      </c>
      <c r="CC373" t="str">
        <f>IF(buildings!CC373="","NULL",buildings!CC373)</f>
        <v>RM</v>
      </c>
      <c r="CD373" t="str">
        <f>IF(buildings!CD373="","NULL",buildings!CD373)</f>
        <v>C</v>
      </c>
      <c r="CE373" t="str">
        <f>IF(buildings!CE373="","NULL",buildings!CE373)</f>
        <v>OECD_EU15</v>
      </c>
    </row>
    <row r="374" spans="1:83">
      <c r="A374">
        <f>IF(buildings!A374="","NA",buildings!A374)</f>
        <v>372</v>
      </c>
      <c r="B374" t="str">
        <f>IF(buildings!B374="","NA",buildings!B374)</f>
        <v>Switzerland</v>
      </c>
      <c r="C374" t="str">
        <f>IF(buildings!C374="","NA",buildings!C374)</f>
        <v>Chur</v>
      </c>
      <c r="D374" t="str">
        <f>IF(buildings!D374="","NA",buildings!D374)</f>
        <v>NA</v>
      </c>
      <c r="E374" t="str">
        <f>IF(buildings!E374="","NA",buildings!E374)</f>
        <v>NA</v>
      </c>
      <c r="F374" t="str">
        <f>IF(buildings!F374="","NA",buildings!F374)</f>
        <v>NA</v>
      </c>
      <c r="G374" t="str">
        <f>IF(buildings!G374="","NA",buildings!G374)</f>
        <v>NA</v>
      </c>
      <c r="H374">
        <f>IF(buildings!H374="","NA",buildings!H374)</f>
        <v>0.93484419299999999</v>
      </c>
      <c r="I374" t="str">
        <f>IF(buildings!I374="","NA",buildings!I374)</f>
        <v>NA</v>
      </c>
      <c r="J374">
        <f>IF(buildings!J374="","NA",buildings!J374)</f>
        <v>44.062322950000002</v>
      </c>
      <c r="K374" t="str">
        <f>IF(buildings!K374="","NA",buildings!K374)</f>
        <v>NA</v>
      </c>
      <c r="L374" t="str">
        <f>IF(buildings!L374="","NA",buildings!L374)</f>
        <v>NA</v>
      </c>
      <c r="M374">
        <f>IF(buildings!M374="","NA",buildings!M374)</f>
        <v>857.24645889999999</v>
      </c>
      <c r="N374" t="str">
        <f>IF(buildings!N374="","NA",buildings!N374)</f>
        <v>NA</v>
      </c>
      <c r="O374" t="str">
        <f>IF(buildings!O374="","NA",buildings!O374)</f>
        <v>NA</v>
      </c>
      <c r="P374" t="str">
        <f>IF(buildings!P374="","NA",buildings!P374)</f>
        <v>NA</v>
      </c>
      <c r="Q374" t="str">
        <f>IF(buildings!Q374="","NA",buildings!Q374)</f>
        <v>NA</v>
      </c>
      <c r="R374" t="str">
        <f>IF(buildings!R374="","NA",buildings!R374)</f>
        <v>NA</v>
      </c>
      <c r="S374" t="str">
        <f>IF(buildings!S374="","NA",buildings!S374)</f>
        <v>NA</v>
      </c>
      <c r="T374" t="str">
        <f>IF(buildings!T374="","NA",buildings!T374)</f>
        <v>NA</v>
      </c>
      <c r="U374" t="str">
        <f>IF(buildings!U374="","NA",buildings!U374)</f>
        <v>NA</v>
      </c>
      <c r="V374" t="str">
        <f>IF(buildings!V374="","NA",buildings!V374)</f>
        <v>NA</v>
      </c>
      <c r="W374" t="str">
        <f>IF(buildings!W374="","NA",buildings!W374)</f>
        <v>NA</v>
      </c>
      <c r="X374" t="str">
        <f>IF(buildings!X374="","NA",buildings!X374)</f>
        <v>NA</v>
      </c>
      <c r="Y374" t="str">
        <f>IF(buildings!Y374="","NA",buildings!Y374)</f>
        <v>NA</v>
      </c>
      <c r="Z374" t="str">
        <f>IF(buildings!Z374="","NA",buildings!Z374)</f>
        <v>NA</v>
      </c>
      <c r="AA374" t="str">
        <f>IF(buildings!AA374="","NA",buildings!AA374)</f>
        <v>NA</v>
      </c>
      <c r="AB374">
        <f>IF(buildings!AB374="","NA",buildings!AB374)</f>
        <v>5.6600566570000002</v>
      </c>
      <c r="AC374" t="str">
        <f>IF(buildings!AC374="","NA",buildings!AC374)</f>
        <v>NA</v>
      </c>
      <c r="AD374" t="str">
        <f>IF(buildings!AD374="","NA",buildings!AD374)</f>
        <v>NA</v>
      </c>
      <c r="AE374" t="str">
        <f>IF(buildings!AE374="","NA",buildings!AE374)</f>
        <v>NA</v>
      </c>
      <c r="AF374" t="str">
        <f>IF(buildings!AF374="","NA",buildings!AF374)</f>
        <v>NA</v>
      </c>
      <c r="AG374" t="str">
        <f>IF(buildings!AG374="","NA",buildings!AG374)</f>
        <v>NA</v>
      </c>
      <c r="AH374" t="str">
        <f>IF(buildings!AH374="","NA",buildings!AH374)</f>
        <v>NA</v>
      </c>
      <c r="AI374" t="str">
        <f>IF(buildings!AI374="","NA",buildings!AI374)</f>
        <v>NA</v>
      </c>
      <c r="AJ374" t="str">
        <f>IF(buildings!AJ374="","NA",buildings!AJ374)</f>
        <v>NA</v>
      </c>
      <c r="AK374" t="str">
        <f>IF(buildings!AK374="","NA",buildings!AK374)</f>
        <v>NA</v>
      </c>
      <c r="AL374" t="str">
        <f>IF(buildings!AL374="","NA",buildings!AL374)</f>
        <v>Typical Minergie-P certified building design, using concrete andbrick for the unheated basement and the below ground garage andlight wood frame construction for the first and second floors</v>
      </c>
      <c r="AM374">
        <f>IF(buildings!AM374="","NA",buildings!AM374)</f>
        <v>2</v>
      </c>
      <c r="AN374" t="str">
        <f>IF(buildings!AN374="","NA",buildings!AN374)</f>
        <v>residential</v>
      </c>
      <c r="AO374" t="str">
        <f>IF(buildings!AO374="","NA",buildings!AO374)</f>
        <v>SFH</v>
      </c>
      <c r="AP374" t="str">
        <f>IF(buildings!AP374="","NA",buildings!AP374)</f>
        <v>case study</v>
      </c>
      <c r="AQ374" t="str">
        <f>IF(buildings!AQ374="","NA",buildings!AQ374)</f>
        <v>Urban</v>
      </c>
      <c r="AR374" t="str">
        <f>IF(buildings!AR374="","NA",buildings!AR374)</f>
        <v>NULL</v>
      </c>
      <c r="AS374" t="str">
        <f>IF(buildings!AS374="","NA",buildings!AS374)</f>
        <v xml:space="preserve">Mosteiro-Romero, M., Krogmann, U., Wallbaum, H., Ostermeyer, Y., Senick, J. S., &amp; Andrews, C. J. </v>
      </c>
      <c r="AT374">
        <f>IF(buildings!AT374="","NA",buildings!AT374)</f>
        <v>2014</v>
      </c>
      <c r="AU374" t="str">
        <f>IF(buildings!AU374="","NA",buildings!AU374)</f>
        <v>Relative importance of electricity sources and construction practices in residential buildings: A Swiss-US comparison of energy relatedlife-cycle impacts</v>
      </c>
      <c r="AV374" t="str">
        <f>IF(buildings!AV374="","NA",buildings!AV374)</f>
        <v xml:space="preserve">Energy and Buildings </v>
      </c>
      <c r="AW374" t="str">
        <f>IF(buildings!AW374="","NA",buildings!AW374)</f>
        <v>Copyright Elsevier</v>
      </c>
      <c r="AX374" t="str">
        <f>IF(buildings!AX374="","NA",buildings!AX374)</f>
        <v>10.1016/j.enbuild.2013.09.046</v>
      </c>
      <c r="AY374" t="str">
        <f>IF(buildings!AY374="","NA",buildings!AY374)</f>
        <v>https://doi.org/10.1016/j.enbuild.2013.09.046</v>
      </c>
      <c r="AZ374" t="str">
        <f>IF(buildings!AZ374="","NULL",buildings!AZ374)</f>
        <v>NULL</v>
      </c>
      <c r="BA374" t="str">
        <f>IF(buildings!BA374="","NULL",buildings!BA374)</f>
        <v xml:space="preserve">Extracted from Marinova et al. (2020). Refer to the authors for further information </v>
      </c>
      <c r="BB374" t="str">
        <f>IF(buildings!BB374="","NULL",buildings!BB374)</f>
        <v xml:space="preserve">Extracted from Marinova et al. (2020). Refer to the authors for further information </v>
      </c>
      <c r="BC374" t="str">
        <f>IF(buildings!BC374="","NULL",buildings!BC374)</f>
        <v>NULL</v>
      </c>
      <c r="BD374" t="str">
        <f>IF(buildings!BD374="","NULL",buildings!BD374)</f>
        <v>NULL</v>
      </c>
      <c r="BE374" t="str">
        <f>IF(buildings!BE374="","NULL",buildings!BE374)</f>
        <v>Nistad (Heeren)</v>
      </c>
      <c r="BF374" t="str">
        <f>IF(buildings!BF374="","NULL",buildings!BF374)</f>
        <v>NULL</v>
      </c>
      <c r="BG374" t="str">
        <f>IF(buildings!BG374="","NULL",buildings!BG374)</f>
        <v>NULL</v>
      </c>
      <c r="BH374" t="str">
        <f>IF(buildings!BH374="","NULL",buildings!BH374)</f>
        <v>NULL</v>
      </c>
      <c r="BI374" t="str">
        <f>IF(buildings!BI374="","NULL",buildings!BI374)</f>
        <v>NULL</v>
      </c>
      <c r="BJ374" t="str">
        <f>IF(buildings!BJ374="","NULL",buildings!BJ374)</f>
        <v>NULL</v>
      </c>
      <c r="BK374" t="str">
        <f>IF(buildings!BK374="","NULL",buildings!BK374)</f>
        <v>NULL</v>
      </c>
      <c r="BL374" t="str">
        <f>IF(buildings!BL374="","NULL",buildings!BL374)</f>
        <v>NULL</v>
      </c>
      <c r="BM374" t="str">
        <f>IF(buildings!BM374="","NULL",buildings!BM374)</f>
        <v>NULL</v>
      </c>
      <c r="BN374" t="str">
        <f>IF(buildings!BN374="","NULL",buildings!BN374)</f>
        <v>NULL</v>
      </c>
      <c r="BO374" t="str">
        <f>IF(buildings!BO374="","NULL",buildings!BO374)</f>
        <v>NULL</v>
      </c>
      <c r="BP374" t="str">
        <f>IF(buildings!BP374="","NULL",buildings!BP374)</f>
        <v>NULL</v>
      </c>
      <c r="BQ374" t="str">
        <f>IF(buildings!BQ374="","NULL",buildings!BQ374)</f>
        <v>NULL</v>
      </c>
      <c r="BR374" t="str">
        <f>IF(buildings!BR374="","NULL",buildings!BR374)</f>
        <v>NULL</v>
      </c>
      <c r="BS374" t="str">
        <f>IF(buildings!BS374="","NULL",buildings!BS374)</f>
        <v>NULL</v>
      </c>
      <c r="BT374" t="str">
        <f>IF(buildings!BT374="","NULL",buildings!BT374)</f>
        <v>NULL</v>
      </c>
      <c r="BU374" t="str">
        <f>IF(buildings!BU374="","NULL",buildings!BU374)</f>
        <v>NULL</v>
      </c>
      <c r="BV374" t="str">
        <f>IF(buildings!BV374="","NULL",buildings!BV374)</f>
        <v>NULL</v>
      </c>
      <c r="BW374" t="str">
        <f>IF(buildings!BW374="","NULL",buildings!BW374)</f>
        <v>R32EFTA</v>
      </c>
      <c r="BX374" t="str">
        <f>IF(buildings!BX374="","NULL",buildings!BX374)</f>
        <v>R5.2OECD</v>
      </c>
      <c r="BY374" t="str">
        <f>IF(buildings!BY374="","NULL",buildings!BY374)</f>
        <v>R_SFH_unspecified</v>
      </c>
      <c r="BZ374" t="str">
        <f>IF(buildings!BZ374="","NULL",buildings!BZ374)</f>
        <v>RC_concretefloor</v>
      </c>
      <c r="CA374" t="str">
        <f>IF(buildings!CA374="","NULL",buildings!CA374)</f>
        <v>Efficient</v>
      </c>
      <c r="CB374" t="str">
        <f>IF(buildings!CB374="","NULL",buildings!CB374)</f>
        <v>real-world single case study</v>
      </c>
      <c r="CC374" t="str">
        <f>IF(buildings!CC374="","NULL",buildings!CC374)</f>
        <v>RS</v>
      </c>
      <c r="CD374" t="str">
        <f>IF(buildings!CD374="","NULL",buildings!CD374)</f>
        <v>C</v>
      </c>
      <c r="CE374" t="str">
        <f>IF(buildings!CE374="","NULL",buildings!CE374)</f>
        <v>OECD_EFTA</v>
      </c>
    </row>
    <row r="375" spans="1:83">
      <c r="A375">
        <f>IF(buildings!A375="","NA",buildings!A375)</f>
        <v>373</v>
      </c>
      <c r="B375" t="str">
        <f>IF(buildings!B375="","NA",buildings!B375)</f>
        <v>Italy</v>
      </c>
      <c r="C375" t="str">
        <f>IF(buildings!C375="","NA",buildings!C375)</f>
        <v>Padua</v>
      </c>
      <c r="D375">
        <f>IF(buildings!D375="","NA",buildings!D375)</f>
        <v>1981</v>
      </c>
      <c r="E375" t="str">
        <f>IF(buildings!E375="","NA",buildings!E375)</f>
        <v>NA</v>
      </c>
      <c r="F375">
        <f>IF(buildings!F375="","NA",buildings!F375)</f>
        <v>23</v>
      </c>
      <c r="G375" t="str">
        <f>IF(buildings!G375="","NA",buildings!G375)</f>
        <v>NA</v>
      </c>
      <c r="H375" t="str">
        <f>IF(buildings!H375="","NA",buildings!H375)</f>
        <v>NA</v>
      </c>
      <c r="I375" t="str">
        <f>IF(buildings!I375="","NA",buildings!I375)</f>
        <v>NA</v>
      </c>
      <c r="J375">
        <f>IF(buildings!J375="","NA",buildings!J375)</f>
        <v>77</v>
      </c>
      <c r="K375" t="str">
        <f>IF(buildings!K375="","NA",buildings!K375)</f>
        <v>NA</v>
      </c>
      <c r="L375" t="str">
        <f>IF(buildings!L375="","NA",buildings!L375)</f>
        <v>NA</v>
      </c>
      <c r="M375">
        <f>IF(buildings!M375="","NA",buildings!M375)</f>
        <v>679</v>
      </c>
      <c r="N375" t="str">
        <f>IF(buildings!N375="","NA",buildings!N375)</f>
        <v>NA</v>
      </c>
      <c r="O375" t="str">
        <f>IF(buildings!O375="","NA",buildings!O375)</f>
        <v>NA</v>
      </c>
      <c r="P375" t="str">
        <f>IF(buildings!P375="","NA",buildings!P375)</f>
        <v>NA</v>
      </c>
      <c r="Q375" t="str">
        <f>IF(buildings!Q375="","NA",buildings!Q375)</f>
        <v>NA</v>
      </c>
      <c r="R375" t="str">
        <f>IF(buildings!R375="","NA",buildings!R375)</f>
        <v>NA</v>
      </c>
      <c r="S375" t="str">
        <f>IF(buildings!S375="","NA",buildings!S375)</f>
        <v>NA</v>
      </c>
      <c r="T375" t="str">
        <f>IF(buildings!T375="","NA",buildings!T375)</f>
        <v>NA</v>
      </c>
      <c r="U375" t="str">
        <f>IF(buildings!U375="","NA",buildings!U375)</f>
        <v>NA</v>
      </c>
      <c r="V375" t="str">
        <f>IF(buildings!V375="","NA",buildings!V375)</f>
        <v>NA</v>
      </c>
      <c r="W375" t="str">
        <f>IF(buildings!W375="","NA",buildings!W375)</f>
        <v>NA</v>
      </c>
      <c r="X375" t="str">
        <f>IF(buildings!X375="","NA",buildings!X375)</f>
        <v>NA</v>
      </c>
      <c r="Y375" t="str">
        <f>IF(buildings!Y375="","NA",buildings!Y375)</f>
        <v>NA</v>
      </c>
      <c r="Z375" t="str">
        <f>IF(buildings!Z375="","NA",buildings!Z375)</f>
        <v>NA</v>
      </c>
      <c r="AA375" t="str">
        <f>IF(buildings!AA375="","NA",buildings!AA375)</f>
        <v>NA</v>
      </c>
      <c r="AB375">
        <f>IF(buildings!AB375="","NA",buildings!AB375)</f>
        <v>3</v>
      </c>
      <c r="AC375" t="str">
        <f>IF(buildings!AC375="","NA",buildings!AC375)</f>
        <v>NA</v>
      </c>
      <c r="AD375" t="str">
        <f>IF(buildings!AD375="","NA",buildings!AD375)</f>
        <v>NA</v>
      </c>
      <c r="AE375" t="str">
        <f>IF(buildings!AE375="","NA",buildings!AE375)</f>
        <v>NA</v>
      </c>
      <c r="AF375" t="str">
        <f>IF(buildings!AF375="","NA",buildings!AF375)</f>
        <v>NA</v>
      </c>
      <c r="AG375" t="str">
        <f>IF(buildings!AG375="","NA",buildings!AG375)</f>
        <v>NA</v>
      </c>
      <c r="AH375" t="str">
        <f>IF(buildings!AH375="","NA",buildings!AH375)</f>
        <v>NA</v>
      </c>
      <c r="AI375" t="str">
        <f>IF(buildings!AI375="","NA",buildings!AI375)</f>
        <v>NA</v>
      </c>
      <c r="AJ375" t="str">
        <f>IF(buildings!AJ375="","NA",buildings!AJ375)</f>
        <v>NA</v>
      </c>
      <c r="AK375" t="str">
        <f>IF(buildings!AK375="","NA",buildings!AK375)</f>
        <v>NA</v>
      </c>
      <c r="AL375" t="str">
        <f>IF(buildings!AL375="","NA",buildings!AL375)</f>
        <v>NULL</v>
      </c>
      <c r="AM375" t="str">
        <f>IF(buildings!AM375="","NA",buildings!AM375)</f>
        <v>up to 2</v>
      </c>
      <c r="AN375" t="str">
        <f>IF(buildings!AN375="","NA",buildings!AN375)</f>
        <v>residential</v>
      </c>
      <c r="AO375" t="str">
        <f>IF(buildings!AO375="","NA",buildings!AO375)</f>
        <v>SFH</v>
      </c>
      <c r="AP375" t="str">
        <f>IF(buildings!AP375="","NA",buildings!AP375)</f>
        <v>averaged</v>
      </c>
      <c r="AQ375" t="str">
        <f>IF(buildings!AQ375="","NA",buildings!AQ375)</f>
        <v>Urban</v>
      </c>
      <c r="AR375" t="str">
        <f>IF(buildings!AR375="","NA",buildings!AR375)</f>
        <v>NULL</v>
      </c>
      <c r="AS375" t="str">
        <f>IF(buildings!AS375="","NA",buildings!AS375)</f>
        <v xml:space="preserve">Miatto, A., Schandl, H., Forlin, L., Ronzani, F., Borin, P., Giordano, A., &amp; Tanikawa, H. </v>
      </c>
      <c r="AT375">
        <f>IF(buildings!AT375="","NA",buildings!AT375)</f>
        <v>2019</v>
      </c>
      <c r="AU375" t="str">
        <f>IF(buildings!AU375="","NA",buildings!AU375)</f>
        <v>A spatial analysis of material stock accumulation and demolition waste potential of buildings: A case study of Padua</v>
      </c>
      <c r="AV375" t="str">
        <f>IF(buildings!AV375="","NA",buildings!AV375)</f>
        <v>Resources, conservation, recycling</v>
      </c>
      <c r="AW375" t="str">
        <f>IF(buildings!AW375="","NA",buildings!AW375)</f>
        <v>Copyright Elsevier</v>
      </c>
      <c r="AX375" t="str">
        <f>IF(buildings!AX375="","NA",buildings!AX375)</f>
        <v>10.1016/j.resconrec.2018.12.011</v>
      </c>
      <c r="AY375" t="str">
        <f>IF(buildings!AY375="","NA",buildings!AY375)</f>
        <v>https://doi.org/10.1016/j.resconrec.2018.12.011</v>
      </c>
      <c r="AZ375" t="str">
        <f>IF(buildings!AZ375="","NULL",buildings!AZ375)</f>
        <v>NULL</v>
      </c>
      <c r="BA375" t="str">
        <f>IF(buildings!BA375="","NULL",buildings!BA375)</f>
        <v xml:space="preserve">Extracted from Marinova et al. (2020). Refer to the authors for further information </v>
      </c>
      <c r="BB375" t="str">
        <f>IF(buildings!BB375="","NULL",buildings!BB375)</f>
        <v xml:space="preserve">Extracted from Marinova et al. (2020). Refer to the authors for further information </v>
      </c>
      <c r="BC375" t="str">
        <f>IF(buildings!BC375="","NULL",buildings!BC375)</f>
        <v>NULL</v>
      </c>
      <c r="BD375" t="str">
        <f>IF(buildings!BD375="","NULL",buildings!BD375)</f>
        <v>NULL</v>
      </c>
      <c r="BE375" t="str">
        <f>IF(buildings!BE375="","NULL",buildings!BE375)</f>
        <v>Nistad (Heeren)</v>
      </c>
      <c r="BF375" t="str">
        <f>IF(buildings!BF375="","NULL",buildings!BF375)</f>
        <v>NULL</v>
      </c>
      <c r="BG375" t="str">
        <f>IF(buildings!BG375="","NULL",buildings!BG375)</f>
        <v>NULL</v>
      </c>
      <c r="BH375" t="str">
        <f>IF(buildings!BH375="","NULL",buildings!BH375)</f>
        <v>NULL</v>
      </c>
      <c r="BI375" t="str">
        <f>IF(buildings!BI375="","NULL",buildings!BI375)</f>
        <v>NULL</v>
      </c>
      <c r="BJ375" t="str">
        <f>IF(buildings!BJ375="","NULL",buildings!BJ375)</f>
        <v>NULL</v>
      </c>
      <c r="BK375" t="str">
        <f>IF(buildings!BK375="","NULL",buildings!BK375)</f>
        <v>NULL</v>
      </c>
      <c r="BL375" t="str">
        <f>IF(buildings!BL375="","NULL",buildings!BL375)</f>
        <v>NULL</v>
      </c>
      <c r="BM375" t="str">
        <f>IF(buildings!BM375="","NULL",buildings!BM375)</f>
        <v>NULL</v>
      </c>
      <c r="BN375" t="str">
        <f>IF(buildings!BN375="","NULL",buildings!BN375)</f>
        <v>NULL</v>
      </c>
      <c r="BO375" t="str">
        <f>IF(buildings!BO375="","NULL",buildings!BO375)</f>
        <v>NULL</v>
      </c>
      <c r="BP375" t="str">
        <f>IF(buildings!BP375="","NULL",buildings!BP375)</f>
        <v>NULL</v>
      </c>
      <c r="BQ375" t="str">
        <f>IF(buildings!BQ375="","NULL",buildings!BQ375)</f>
        <v>NULL</v>
      </c>
      <c r="BR375" t="str">
        <f>IF(buildings!BR375="","NULL",buildings!BR375)</f>
        <v>NULL</v>
      </c>
      <c r="BS375" t="str">
        <f>IF(buildings!BS375="","NULL",buildings!BS375)</f>
        <v>NULL</v>
      </c>
      <c r="BT375" t="str">
        <f>IF(buildings!BT375="","NULL",buildings!BT375)</f>
        <v>NULL</v>
      </c>
      <c r="BU375" t="str">
        <f>IF(buildings!BU375="","NULL",buildings!BU375)</f>
        <v>NULL</v>
      </c>
      <c r="BV375" t="str">
        <f>IF(buildings!BV375="","NULL",buildings!BV375)</f>
        <v>NULL</v>
      </c>
      <c r="BW375" t="str">
        <f>IF(buildings!BW375="","NULL",buildings!BW375)</f>
        <v>R32EU15</v>
      </c>
      <c r="BX375" t="str">
        <f>IF(buildings!BX375="","NULL",buildings!BX375)</f>
        <v>R5.2OECD</v>
      </c>
      <c r="BY375" t="str">
        <f>IF(buildings!BY375="","NULL",buildings!BY375)</f>
        <v>R_SFH_unspecified</v>
      </c>
      <c r="BZ375" t="str">
        <f>IF(buildings!BZ375="","NULL",buildings!BZ375)</f>
        <v>RC_unspecified</v>
      </c>
      <c r="CA375" t="str">
        <f>IF(buildings!CA375="","NULL",buildings!CA375)</f>
        <v>Standard</v>
      </c>
      <c r="CB375" t="str">
        <f>IF(buildings!CB375="","NULL",buildings!CB375)</f>
        <v>sample/average/statistics</v>
      </c>
      <c r="CC375" t="str">
        <f>IF(buildings!CC375="","NULL",buildings!CC375)</f>
        <v>RS</v>
      </c>
      <c r="CD375" t="str">
        <f>IF(buildings!CD375="","NULL",buildings!CD375)</f>
        <v>C</v>
      </c>
      <c r="CE375" t="str">
        <f>IF(buildings!CE375="","NULL",buildings!CE375)</f>
        <v>OECD_EU15</v>
      </c>
    </row>
    <row r="376" spans="1:83">
      <c r="A376">
        <f>IF(buildings!A376="","NA",buildings!A376)</f>
        <v>374</v>
      </c>
      <c r="B376" t="str">
        <f>IF(buildings!B376="","NA",buildings!B376)</f>
        <v>Italy</v>
      </c>
      <c r="C376" t="str">
        <f>IF(buildings!C376="","NA",buildings!C376)</f>
        <v>Padua</v>
      </c>
      <c r="D376">
        <f>IF(buildings!D376="","NA",buildings!D376)</f>
        <v>1996</v>
      </c>
      <c r="E376" t="str">
        <f>IF(buildings!E376="","NA",buildings!E376)</f>
        <v>NA</v>
      </c>
      <c r="F376">
        <f>IF(buildings!F376="","NA",buildings!F376)</f>
        <v>30</v>
      </c>
      <c r="G376" t="str">
        <f>IF(buildings!G376="","NA",buildings!G376)</f>
        <v>NA</v>
      </c>
      <c r="H376" t="str">
        <f>IF(buildings!H376="","NA",buildings!H376)</f>
        <v>NA</v>
      </c>
      <c r="I376" t="str">
        <f>IF(buildings!I376="","NA",buildings!I376)</f>
        <v>NA</v>
      </c>
      <c r="J376">
        <f>IF(buildings!J376="","NA",buildings!J376)</f>
        <v>72</v>
      </c>
      <c r="K376" t="str">
        <f>IF(buildings!K376="","NA",buildings!K376)</f>
        <v>NA</v>
      </c>
      <c r="L376" t="str">
        <f>IF(buildings!L376="","NA",buildings!L376)</f>
        <v>NA</v>
      </c>
      <c r="M376">
        <f>IF(buildings!M376="","NA",buildings!M376)</f>
        <v>750</v>
      </c>
      <c r="N376" t="str">
        <f>IF(buildings!N376="","NA",buildings!N376)</f>
        <v>NA</v>
      </c>
      <c r="O376" t="str">
        <f>IF(buildings!O376="","NA",buildings!O376)</f>
        <v>NA</v>
      </c>
      <c r="P376" t="str">
        <f>IF(buildings!P376="","NA",buildings!P376)</f>
        <v>NA</v>
      </c>
      <c r="Q376" t="str">
        <f>IF(buildings!Q376="","NA",buildings!Q376)</f>
        <v>NA</v>
      </c>
      <c r="R376" t="str">
        <f>IF(buildings!R376="","NA",buildings!R376)</f>
        <v>NA</v>
      </c>
      <c r="S376" t="str">
        <f>IF(buildings!S376="","NA",buildings!S376)</f>
        <v>NA</v>
      </c>
      <c r="T376" t="str">
        <f>IF(buildings!T376="","NA",buildings!T376)</f>
        <v>NA</v>
      </c>
      <c r="U376" t="str">
        <f>IF(buildings!U376="","NA",buildings!U376)</f>
        <v>NA</v>
      </c>
      <c r="V376" t="str">
        <f>IF(buildings!V376="","NA",buildings!V376)</f>
        <v>NA</v>
      </c>
      <c r="W376" t="str">
        <f>IF(buildings!W376="","NA",buildings!W376)</f>
        <v>NA</v>
      </c>
      <c r="X376" t="str">
        <f>IF(buildings!X376="","NA",buildings!X376)</f>
        <v>NA</v>
      </c>
      <c r="Y376" t="str">
        <f>IF(buildings!Y376="","NA",buildings!Y376)</f>
        <v>NA</v>
      </c>
      <c r="Z376" t="str">
        <f>IF(buildings!Z376="","NA",buildings!Z376)</f>
        <v>NA</v>
      </c>
      <c r="AA376" t="str">
        <f>IF(buildings!AA376="","NA",buildings!AA376)</f>
        <v>NA</v>
      </c>
      <c r="AB376">
        <f>IF(buildings!AB376="","NA",buildings!AB376)</f>
        <v>3</v>
      </c>
      <c r="AC376" t="str">
        <f>IF(buildings!AC376="","NA",buildings!AC376)</f>
        <v>NA</v>
      </c>
      <c r="AD376" t="str">
        <f>IF(buildings!AD376="","NA",buildings!AD376)</f>
        <v>NA</v>
      </c>
      <c r="AE376" t="str">
        <f>IF(buildings!AE376="","NA",buildings!AE376)</f>
        <v>NA</v>
      </c>
      <c r="AF376" t="str">
        <f>IF(buildings!AF376="","NA",buildings!AF376)</f>
        <v>NA</v>
      </c>
      <c r="AG376" t="str">
        <f>IF(buildings!AG376="","NA",buildings!AG376)</f>
        <v>NA</v>
      </c>
      <c r="AH376" t="str">
        <f>IF(buildings!AH376="","NA",buildings!AH376)</f>
        <v>NA</v>
      </c>
      <c r="AI376" t="str">
        <f>IF(buildings!AI376="","NA",buildings!AI376)</f>
        <v>NA</v>
      </c>
      <c r="AJ376" t="str">
        <f>IF(buildings!AJ376="","NA",buildings!AJ376)</f>
        <v>NA</v>
      </c>
      <c r="AK376" t="str">
        <f>IF(buildings!AK376="","NA",buildings!AK376)</f>
        <v>NA</v>
      </c>
      <c r="AL376" t="str">
        <f>IF(buildings!AL376="","NA",buildings!AL376)</f>
        <v>NULL</v>
      </c>
      <c r="AM376" t="str">
        <f>IF(buildings!AM376="","NA",buildings!AM376)</f>
        <v>up to 2</v>
      </c>
      <c r="AN376" t="str">
        <f>IF(buildings!AN376="","NA",buildings!AN376)</f>
        <v>residential</v>
      </c>
      <c r="AO376" t="str">
        <f>IF(buildings!AO376="","NA",buildings!AO376)</f>
        <v>SFH</v>
      </c>
      <c r="AP376" t="str">
        <f>IF(buildings!AP376="","NA",buildings!AP376)</f>
        <v>averaged</v>
      </c>
      <c r="AQ376" t="str">
        <f>IF(buildings!AQ376="","NA",buildings!AQ376)</f>
        <v>Urban</v>
      </c>
      <c r="AR376" t="str">
        <f>IF(buildings!AR376="","NA",buildings!AR376)</f>
        <v>NULL</v>
      </c>
      <c r="AS376" t="str">
        <f>IF(buildings!AS376="","NA",buildings!AS376)</f>
        <v xml:space="preserve">Miatto, A., Schandl, H., Forlin, L., Ronzani, F., Borin, P., Giordano, A., &amp; Tanikawa, H. </v>
      </c>
      <c r="AT376">
        <f>IF(buildings!AT376="","NA",buildings!AT376)</f>
        <v>2019</v>
      </c>
      <c r="AU376" t="str">
        <f>IF(buildings!AU376="","NA",buildings!AU376)</f>
        <v>A spatial analysis of material stock accumulation and demolition waste potential of buildings: A case study of Padua</v>
      </c>
      <c r="AV376" t="str">
        <f>IF(buildings!AV376="","NA",buildings!AV376)</f>
        <v>Resources, conservation, recycling</v>
      </c>
      <c r="AW376" t="str">
        <f>IF(buildings!AW376="","NA",buildings!AW376)</f>
        <v>Copyright Elsevier</v>
      </c>
      <c r="AX376" t="str">
        <f>IF(buildings!AX376="","NA",buildings!AX376)</f>
        <v>10.1016/j.resconrec.2018.12.011</v>
      </c>
      <c r="AY376" t="str">
        <f>IF(buildings!AY376="","NA",buildings!AY376)</f>
        <v>https://doi.org/10.1016/j.resconrec.2018.12.011</v>
      </c>
      <c r="AZ376" t="str">
        <f>IF(buildings!AZ376="","NULL",buildings!AZ376)</f>
        <v>NULL</v>
      </c>
      <c r="BA376" t="str">
        <f>IF(buildings!BA376="","NULL",buildings!BA376)</f>
        <v xml:space="preserve">Extracted from Marinova et al. (2020). Refer to the authors for further information </v>
      </c>
      <c r="BB376" t="str">
        <f>IF(buildings!BB376="","NULL",buildings!BB376)</f>
        <v xml:space="preserve">Extracted from Marinova et al. (2020). Refer to the authors for further information </v>
      </c>
      <c r="BC376" t="str">
        <f>IF(buildings!BC376="","NULL",buildings!BC376)</f>
        <v>NULL</v>
      </c>
      <c r="BD376" t="str">
        <f>IF(buildings!BD376="","NULL",buildings!BD376)</f>
        <v>NULL</v>
      </c>
      <c r="BE376" t="str">
        <f>IF(buildings!BE376="","NULL",buildings!BE376)</f>
        <v>Nistad (Heeren)</v>
      </c>
      <c r="BF376" t="str">
        <f>IF(buildings!BF376="","NULL",buildings!BF376)</f>
        <v>NULL</v>
      </c>
      <c r="BG376" t="str">
        <f>IF(buildings!BG376="","NULL",buildings!BG376)</f>
        <v>NULL</v>
      </c>
      <c r="BH376" t="str">
        <f>IF(buildings!BH376="","NULL",buildings!BH376)</f>
        <v>NULL</v>
      </c>
      <c r="BI376" t="str">
        <f>IF(buildings!BI376="","NULL",buildings!BI376)</f>
        <v>NULL</v>
      </c>
      <c r="BJ376" t="str">
        <f>IF(buildings!BJ376="","NULL",buildings!BJ376)</f>
        <v>NULL</v>
      </c>
      <c r="BK376" t="str">
        <f>IF(buildings!BK376="","NULL",buildings!BK376)</f>
        <v>NULL</v>
      </c>
      <c r="BL376" t="str">
        <f>IF(buildings!BL376="","NULL",buildings!BL376)</f>
        <v>NULL</v>
      </c>
      <c r="BM376" t="str">
        <f>IF(buildings!BM376="","NULL",buildings!BM376)</f>
        <v>NULL</v>
      </c>
      <c r="BN376" t="str">
        <f>IF(buildings!BN376="","NULL",buildings!BN376)</f>
        <v>NULL</v>
      </c>
      <c r="BO376" t="str">
        <f>IF(buildings!BO376="","NULL",buildings!BO376)</f>
        <v>NULL</v>
      </c>
      <c r="BP376" t="str">
        <f>IF(buildings!BP376="","NULL",buildings!BP376)</f>
        <v>NULL</v>
      </c>
      <c r="BQ376" t="str">
        <f>IF(buildings!BQ376="","NULL",buildings!BQ376)</f>
        <v>NULL</v>
      </c>
      <c r="BR376" t="str">
        <f>IF(buildings!BR376="","NULL",buildings!BR376)</f>
        <v>NULL</v>
      </c>
      <c r="BS376" t="str">
        <f>IF(buildings!BS376="","NULL",buildings!BS376)</f>
        <v>NULL</v>
      </c>
      <c r="BT376" t="str">
        <f>IF(buildings!BT376="","NULL",buildings!BT376)</f>
        <v>NULL</v>
      </c>
      <c r="BU376" t="str">
        <f>IF(buildings!BU376="","NULL",buildings!BU376)</f>
        <v>NULL</v>
      </c>
      <c r="BV376" t="str">
        <f>IF(buildings!BV376="","NULL",buildings!BV376)</f>
        <v>NULL</v>
      </c>
      <c r="BW376" t="str">
        <f>IF(buildings!BW376="","NULL",buildings!BW376)</f>
        <v>R32EU15</v>
      </c>
      <c r="BX376" t="str">
        <f>IF(buildings!BX376="","NULL",buildings!BX376)</f>
        <v>R5.2OECD</v>
      </c>
      <c r="BY376" t="str">
        <f>IF(buildings!BY376="","NULL",buildings!BY376)</f>
        <v>R_SFH_unspecified</v>
      </c>
      <c r="BZ376" t="str">
        <f>IF(buildings!BZ376="","NULL",buildings!BZ376)</f>
        <v>RC_unspecified</v>
      </c>
      <c r="CA376" t="str">
        <f>IF(buildings!CA376="","NULL",buildings!CA376)</f>
        <v>Standard</v>
      </c>
      <c r="CB376" t="str">
        <f>IF(buildings!CB376="","NULL",buildings!CB376)</f>
        <v>sample/average/statistics</v>
      </c>
      <c r="CC376" t="str">
        <f>IF(buildings!CC376="","NULL",buildings!CC376)</f>
        <v>RS</v>
      </c>
      <c r="CD376" t="str">
        <f>IF(buildings!CD376="","NULL",buildings!CD376)</f>
        <v>C</v>
      </c>
      <c r="CE376" t="str">
        <f>IF(buildings!CE376="","NULL",buildings!CE376)</f>
        <v>OECD_EU15</v>
      </c>
    </row>
    <row r="377" spans="1:83">
      <c r="A377">
        <f>IF(buildings!A377="","NA",buildings!A377)</f>
        <v>375</v>
      </c>
      <c r="B377" t="str">
        <f>IF(buildings!B377="","NA",buildings!B377)</f>
        <v>Italy</v>
      </c>
      <c r="C377" t="str">
        <f>IF(buildings!C377="","NA",buildings!C377)</f>
        <v>Padua</v>
      </c>
      <c r="D377">
        <f>IF(buildings!D377="","NA",buildings!D377)</f>
        <v>2007</v>
      </c>
      <c r="E377" t="str">
        <f>IF(buildings!E377="","NA",buildings!E377)</f>
        <v>NA</v>
      </c>
      <c r="F377">
        <f>IF(buildings!F377="","NA",buildings!F377)</f>
        <v>34</v>
      </c>
      <c r="G377" t="str">
        <f>IF(buildings!G377="","NA",buildings!G377)</f>
        <v>NA</v>
      </c>
      <c r="H377" t="str">
        <f>IF(buildings!H377="","NA",buildings!H377)</f>
        <v>NA</v>
      </c>
      <c r="I377" t="str">
        <f>IF(buildings!I377="","NA",buildings!I377)</f>
        <v>NA</v>
      </c>
      <c r="J377">
        <f>IF(buildings!J377="","NA",buildings!J377)</f>
        <v>69</v>
      </c>
      <c r="K377" t="str">
        <f>IF(buildings!K377="","NA",buildings!K377)</f>
        <v>NA</v>
      </c>
      <c r="L377" t="str">
        <f>IF(buildings!L377="","NA",buildings!L377)</f>
        <v>NA</v>
      </c>
      <c r="M377">
        <f>IF(buildings!M377="","NA",buildings!M377)</f>
        <v>137</v>
      </c>
      <c r="N377" t="str">
        <f>IF(buildings!N377="","NA",buildings!N377)</f>
        <v>NA</v>
      </c>
      <c r="O377" t="str">
        <f>IF(buildings!O377="","NA",buildings!O377)</f>
        <v>NA</v>
      </c>
      <c r="P377" t="str">
        <f>IF(buildings!P377="","NA",buildings!P377)</f>
        <v>NA</v>
      </c>
      <c r="Q377" t="str">
        <f>IF(buildings!Q377="","NA",buildings!Q377)</f>
        <v>NA</v>
      </c>
      <c r="R377" t="str">
        <f>IF(buildings!R377="","NA",buildings!R377)</f>
        <v>NA</v>
      </c>
      <c r="S377" t="str">
        <f>IF(buildings!S377="","NA",buildings!S377)</f>
        <v>NA</v>
      </c>
      <c r="T377" t="str">
        <f>IF(buildings!T377="","NA",buildings!T377)</f>
        <v>NA</v>
      </c>
      <c r="U377" t="str">
        <f>IF(buildings!U377="","NA",buildings!U377)</f>
        <v>NA</v>
      </c>
      <c r="V377" t="str">
        <f>IF(buildings!V377="","NA",buildings!V377)</f>
        <v>NA</v>
      </c>
      <c r="W377" t="str">
        <f>IF(buildings!W377="","NA",buildings!W377)</f>
        <v>NA</v>
      </c>
      <c r="X377" t="str">
        <f>IF(buildings!X377="","NA",buildings!X377)</f>
        <v>NA</v>
      </c>
      <c r="Y377" t="str">
        <f>IF(buildings!Y377="","NA",buildings!Y377)</f>
        <v>NA</v>
      </c>
      <c r="Z377" t="str">
        <f>IF(buildings!Z377="","NA",buildings!Z377)</f>
        <v>NA</v>
      </c>
      <c r="AA377" t="str">
        <f>IF(buildings!AA377="","NA",buildings!AA377)</f>
        <v>NA</v>
      </c>
      <c r="AB377">
        <f>IF(buildings!AB377="","NA",buildings!AB377)</f>
        <v>3</v>
      </c>
      <c r="AC377" t="str">
        <f>IF(buildings!AC377="","NA",buildings!AC377)</f>
        <v>NA</v>
      </c>
      <c r="AD377" t="str">
        <f>IF(buildings!AD377="","NA",buildings!AD377)</f>
        <v>NA</v>
      </c>
      <c r="AE377" t="str">
        <f>IF(buildings!AE377="","NA",buildings!AE377)</f>
        <v>NA</v>
      </c>
      <c r="AF377" t="str">
        <f>IF(buildings!AF377="","NA",buildings!AF377)</f>
        <v>NA</v>
      </c>
      <c r="AG377" t="str">
        <f>IF(buildings!AG377="","NA",buildings!AG377)</f>
        <v>NA</v>
      </c>
      <c r="AH377" t="str">
        <f>IF(buildings!AH377="","NA",buildings!AH377)</f>
        <v>NA</v>
      </c>
      <c r="AI377" t="str">
        <f>IF(buildings!AI377="","NA",buildings!AI377)</f>
        <v>NA</v>
      </c>
      <c r="AJ377" t="str">
        <f>IF(buildings!AJ377="","NA",buildings!AJ377)</f>
        <v>NA</v>
      </c>
      <c r="AK377" t="str">
        <f>IF(buildings!AK377="","NA",buildings!AK377)</f>
        <v>NA</v>
      </c>
      <c r="AL377" t="str">
        <f>IF(buildings!AL377="","NA",buildings!AL377)</f>
        <v>NULL</v>
      </c>
      <c r="AM377" t="str">
        <f>IF(buildings!AM377="","NA",buildings!AM377)</f>
        <v>up to 2</v>
      </c>
      <c r="AN377" t="str">
        <f>IF(buildings!AN377="","NA",buildings!AN377)</f>
        <v>residential</v>
      </c>
      <c r="AO377" t="str">
        <f>IF(buildings!AO377="","NA",buildings!AO377)</f>
        <v>SFH</v>
      </c>
      <c r="AP377" t="str">
        <f>IF(buildings!AP377="","NA",buildings!AP377)</f>
        <v>averaged</v>
      </c>
      <c r="AQ377" t="str">
        <f>IF(buildings!AQ377="","NA",buildings!AQ377)</f>
        <v>Urban</v>
      </c>
      <c r="AR377" t="str">
        <f>IF(buildings!AR377="","NA",buildings!AR377)</f>
        <v>NULL</v>
      </c>
      <c r="AS377" t="str">
        <f>IF(buildings!AS377="","NA",buildings!AS377)</f>
        <v xml:space="preserve">Miatto, A., Schandl, H., Forlin, L., Ronzani, F., Borin, P., Giordano, A., &amp; Tanikawa, H. </v>
      </c>
      <c r="AT377">
        <f>IF(buildings!AT377="","NA",buildings!AT377)</f>
        <v>2019</v>
      </c>
      <c r="AU377" t="str">
        <f>IF(buildings!AU377="","NA",buildings!AU377)</f>
        <v>A spatial analysis of material stock accumulation and demolition waste potential of buildings: A case study of Padua</v>
      </c>
      <c r="AV377" t="str">
        <f>IF(buildings!AV377="","NA",buildings!AV377)</f>
        <v>Resources, conservation, recycling</v>
      </c>
      <c r="AW377" t="str">
        <f>IF(buildings!AW377="","NA",buildings!AW377)</f>
        <v>Copyright Elsevier</v>
      </c>
      <c r="AX377" t="str">
        <f>IF(buildings!AX377="","NA",buildings!AX377)</f>
        <v>10.1016/j.resconrec.2018.12.011</v>
      </c>
      <c r="AY377" t="str">
        <f>IF(buildings!AY377="","NA",buildings!AY377)</f>
        <v>https://doi.org/10.1016/j.resconrec.2018.12.011</v>
      </c>
      <c r="AZ377" t="str">
        <f>IF(buildings!AZ377="","NULL",buildings!AZ377)</f>
        <v>NULL</v>
      </c>
      <c r="BA377" t="str">
        <f>IF(buildings!BA377="","NULL",buildings!BA377)</f>
        <v xml:space="preserve">Extracted from Marinova et al. (2020). Refer to the authors for further information </v>
      </c>
      <c r="BB377" t="str">
        <f>IF(buildings!BB377="","NULL",buildings!BB377)</f>
        <v xml:space="preserve">Extracted from Marinova et al. (2020). Refer to the authors for further information </v>
      </c>
      <c r="BC377" t="str">
        <f>IF(buildings!BC377="","NULL",buildings!BC377)</f>
        <v>NULL</v>
      </c>
      <c r="BD377" t="str">
        <f>IF(buildings!BD377="","NULL",buildings!BD377)</f>
        <v>NULL</v>
      </c>
      <c r="BE377" t="str">
        <f>IF(buildings!BE377="","NULL",buildings!BE377)</f>
        <v>Nistad (Heeren)</v>
      </c>
      <c r="BF377" t="str">
        <f>IF(buildings!BF377="","NULL",buildings!BF377)</f>
        <v>NULL</v>
      </c>
      <c r="BG377" t="str">
        <f>IF(buildings!BG377="","NULL",buildings!BG377)</f>
        <v>NULL</v>
      </c>
      <c r="BH377" t="str">
        <f>IF(buildings!BH377="","NULL",buildings!BH377)</f>
        <v>NULL</v>
      </c>
      <c r="BI377" t="str">
        <f>IF(buildings!BI377="","NULL",buildings!BI377)</f>
        <v>NULL</v>
      </c>
      <c r="BJ377" t="str">
        <f>IF(buildings!BJ377="","NULL",buildings!BJ377)</f>
        <v>NULL</v>
      </c>
      <c r="BK377" t="str">
        <f>IF(buildings!BK377="","NULL",buildings!BK377)</f>
        <v>NULL</v>
      </c>
      <c r="BL377" t="str">
        <f>IF(buildings!BL377="","NULL",buildings!BL377)</f>
        <v>NULL</v>
      </c>
      <c r="BM377" t="str">
        <f>IF(buildings!BM377="","NULL",buildings!BM377)</f>
        <v>NULL</v>
      </c>
      <c r="BN377" t="str">
        <f>IF(buildings!BN377="","NULL",buildings!BN377)</f>
        <v>NULL</v>
      </c>
      <c r="BO377" t="str">
        <f>IF(buildings!BO377="","NULL",buildings!BO377)</f>
        <v>NULL</v>
      </c>
      <c r="BP377" t="str">
        <f>IF(buildings!BP377="","NULL",buildings!BP377)</f>
        <v>NULL</v>
      </c>
      <c r="BQ377" t="str">
        <f>IF(buildings!BQ377="","NULL",buildings!BQ377)</f>
        <v>NULL</v>
      </c>
      <c r="BR377" t="str">
        <f>IF(buildings!BR377="","NULL",buildings!BR377)</f>
        <v>NULL</v>
      </c>
      <c r="BS377" t="str">
        <f>IF(buildings!BS377="","NULL",buildings!BS377)</f>
        <v>NULL</v>
      </c>
      <c r="BT377" t="str">
        <f>IF(buildings!BT377="","NULL",buildings!BT377)</f>
        <v>NULL</v>
      </c>
      <c r="BU377" t="str">
        <f>IF(buildings!BU377="","NULL",buildings!BU377)</f>
        <v>NULL</v>
      </c>
      <c r="BV377" t="str">
        <f>IF(buildings!BV377="","NULL",buildings!BV377)</f>
        <v>NULL</v>
      </c>
      <c r="BW377" t="str">
        <f>IF(buildings!BW377="","NULL",buildings!BW377)</f>
        <v>R32EU15</v>
      </c>
      <c r="BX377" t="str">
        <f>IF(buildings!BX377="","NULL",buildings!BX377)</f>
        <v>R5.2OECD</v>
      </c>
      <c r="BY377" t="str">
        <f>IF(buildings!BY377="","NULL",buildings!BY377)</f>
        <v>R_SFH_unspecified</v>
      </c>
      <c r="BZ377" t="str">
        <f>IF(buildings!BZ377="","NULL",buildings!BZ377)</f>
        <v>RC_unspecified</v>
      </c>
      <c r="CA377" t="str">
        <f>IF(buildings!CA377="","NULL",buildings!CA377)</f>
        <v>Standard</v>
      </c>
      <c r="CB377" t="str">
        <f>IF(buildings!CB377="","NULL",buildings!CB377)</f>
        <v>sample/average/statistics</v>
      </c>
      <c r="CC377" t="str">
        <f>IF(buildings!CC377="","NULL",buildings!CC377)</f>
        <v>RS</v>
      </c>
      <c r="CD377" t="str">
        <f>IF(buildings!CD377="","NULL",buildings!CD377)</f>
        <v>C</v>
      </c>
      <c r="CE377" t="str">
        <f>IF(buildings!CE377="","NULL",buildings!CE377)</f>
        <v>OECD_EU15</v>
      </c>
    </row>
    <row r="378" spans="1:83">
      <c r="A378">
        <f>IF(buildings!A378="","NA",buildings!A378)</f>
        <v>376</v>
      </c>
      <c r="B378" t="str">
        <f>IF(buildings!B378="","NA",buildings!B378)</f>
        <v>Italy</v>
      </c>
      <c r="C378" t="str">
        <f>IF(buildings!C378="","NA",buildings!C378)</f>
        <v>Padua</v>
      </c>
      <c r="D378">
        <f>IF(buildings!D378="","NA",buildings!D378)</f>
        <v>1981</v>
      </c>
      <c r="E378" t="str">
        <f>IF(buildings!E378="","NA",buildings!E378)</f>
        <v>NA</v>
      </c>
      <c r="F378">
        <f>IF(buildings!F378="","NA",buildings!F378)</f>
        <v>37</v>
      </c>
      <c r="G378" t="str">
        <f>IF(buildings!G378="","NA",buildings!G378)</f>
        <v>NA</v>
      </c>
      <c r="H378" t="str">
        <f>IF(buildings!H378="","NA",buildings!H378)</f>
        <v>NA</v>
      </c>
      <c r="I378" t="str">
        <f>IF(buildings!I378="","NA",buildings!I378)</f>
        <v>NA</v>
      </c>
      <c r="J378">
        <f>IF(buildings!J378="","NA",buildings!J378)</f>
        <v>112</v>
      </c>
      <c r="K378" t="str">
        <f>IF(buildings!K378="","NA",buildings!K378)</f>
        <v>NA</v>
      </c>
      <c r="L378" t="str">
        <f>IF(buildings!L378="","NA",buildings!L378)</f>
        <v>NA</v>
      </c>
      <c r="M378">
        <f>IF(buildings!M378="","NA",buildings!M378)</f>
        <v>1010</v>
      </c>
      <c r="N378" t="str">
        <f>IF(buildings!N378="","NA",buildings!N378)</f>
        <v>NA</v>
      </c>
      <c r="O378" t="str">
        <f>IF(buildings!O378="","NA",buildings!O378)</f>
        <v>NA</v>
      </c>
      <c r="P378" t="str">
        <f>IF(buildings!P378="","NA",buildings!P378)</f>
        <v>NA</v>
      </c>
      <c r="Q378" t="str">
        <f>IF(buildings!Q378="","NA",buildings!Q378)</f>
        <v>NA</v>
      </c>
      <c r="R378" t="str">
        <f>IF(buildings!R378="","NA",buildings!R378)</f>
        <v>NA</v>
      </c>
      <c r="S378" t="str">
        <f>IF(buildings!S378="","NA",buildings!S378)</f>
        <v>NA</v>
      </c>
      <c r="T378" t="str">
        <f>IF(buildings!T378="","NA",buildings!T378)</f>
        <v>NA</v>
      </c>
      <c r="U378" t="str">
        <f>IF(buildings!U378="","NA",buildings!U378)</f>
        <v>NA</v>
      </c>
      <c r="V378" t="str">
        <f>IF(buildings!V378="","NA",buildings!V378)</f>
        <v>NA</v>
      </c>
      <c r="W378" t="str">
        <f>IF(buildings!W378="","NA",buildings!W378)</f>
        <v>NA</v>
      </c>
      <c r="X378" t="str">
        <f>IF(buildings!X378="","NA",buildings!X378)</f>
        <v>NA</v>
      </c>
      <c r="Y378" t="str">
        <f>IF(buildings!Y378="","NA",buildings!Y378)</f>
        <v>NA</v>
      </c>
      <c r="Z378" t="str">
        <f>IF(buildings!Z378="","NA",buildings!Z378)</f>
        <v>NA</v>
      </c>
      <c r="AA378" t="str">
        <f>IF(buildings!AA378="","NA",buildings!AA378)</f>
        <v>NA</v>
      </c>
      <c r="AB378">
        <f>IF(buildings!AB378="","NA",buildings!AB378)</f>
        <v>4</v>
      </c>
      <c r="AC378" t="str">
        <f>IF(buildings!AC378="","NA",buildings!AC378)</f>
        <v>NA</v>
      </c>
      <c r="AD378" t="str">
        <f>IF(buildings!AD378="","NA",buildings!AD378)</f>
        <v>NA</v>
      </c>
      <c r="AE378" t="str">
        <f>IF(buildings!AE378="","NA",buildings!AE378)</f>
        <v>NA</v>
      </c>
      <c r="AF378" t="str">
        <f>IF(buildings!AF378="","NA",buildings!AF378)</f>
        <v>NA</v>
      </c>
      <c r="AG378" t="str">
        <f>IF(buildings!AG378="","NA",buildings!AG378)</f>
        <v>NA</v>
      </c>
      <c r="AH378" t="str">
        <f>IF(buildings!AH378="","NA",buildings!AH378)</f>
        <v>NA</v>
      </c>
      <c r="AI378" t="str">
        <f>IF(buildings!AI378="","NA",buildings!AI378)</f>
        <v>NA</v>
      </c>
      <c r="AJ378" t="str">
        <f>IF(buildings!AJ378="","NA",buildings!AJ378)</f>
        <v>NA</v>
      </c>
      <c r="AK378" t="str">
        <f>IF(buildings!AK378="","NA",buildings!AK378)</f>
        <v>NA</v>
      </c>
      <c r="AL378" t="str">
        <f>IF(buildings!AL378="","NA",buildings!AL378)</f>
        <v>NULL</v>
      </c>
      <c r="AM378" t="str">
        <f>IF(buildings!AM378="","NA",buildings!AM378)</f>
        <v>between 3 and 4</v>
      </c>
      <c r="AN378" t="str">
        <f>IF(buildings!AN378="","NA",buildings!AN378)</f>
        <v>residential</v>
      </c>
      <c r="AO378" t="str">
        <f>IF(buildings!AO378="","NA",buildings!AO378)</f>
        <v>SFH</v>
      </c>
      <c r="AP378" t="str">
        <f>IF(buildings!AP378="","NA",buildings!AP378)</f>
        <v>averaged</v>
      </c>
      <c r="AQ378" t="str">
        <f>IF(buildings!AQ378="","NA",buildings!AQ378)</f>
        <v>Urban</v>
      </c>
      <c r="AR378" t="str">
        <f>IF(buildings!AR378="","NA",buildings!AR378)</f>
        <v>NULL</v>
      </c>
      <c r="AS378" t="str">
        <f>IF(buildings!AS378="","NA",buildings!AS378)</f>
        <v xml:space="preserve">Miatto, A., Schandl, H., Forlin, L., Ronzani, F., Borin, P., Giordano, A., &amp; Tanikawa, H. </v>
      </c>
      <c r="AT378">
        <f>IF(buildings!AT378="","NA",buildings!AT378)</f>
        <v>2019</v>
      </c>
      <c r="AU378" t="str">
        <f>IF(buildings!AU378="","NA",buildings!AU378)</f>
        <v>A spatial analysis of material stock accumulation and demolition waste potential of buildings: A case study of Padua</v>
      </c>
      <c r="AV378" t="str">
        <f>IF(buildings!AV378="","NA",buildings!AV378)</f>
        <v>Resources, conservation, recycling</v>
      </c>
      <c r="AW378" t="str">
        <f>IF(buildings!AW378="","NA",buildings!AW378)</f>
        <v>Copyright Elsevier</v>
      </c>
      <c r="AX378" t="str">
        <f>IF(buildings!AX378="","NA",buildings!AX378)</f>
        <v>10.1016/j.resconrec.2018.12.011</v>
      </c>
      <c r="AY378" t="str">
        <f>IF(buildings!AY378="","NA",buildings!AY378)</f>
        <v>https://doi.org/10.1016/j.resconrec.2018.12.011</v>
      </c>
      <c r="AZ378" t="str">
        <f>IF(buildings!AZ378="","NULL",buildings!AZ378)</f>
        <v>NULL</v>
      </c>
      <c r="BA378" t="str">
        <f>IF(buildings!BA378="","NULL",buildings!BA378)</f>
        <v xml:space="preserve">Extracted from Marinova et al. (2020). Refer to the authors for further information </v>
      </c>
      <c r="BB378" t="str">
        <f>IF(buildings!BB378="","NULL",buildings!BB378)</f>
        <v xml:space="preserve">Extracted from Marinova et al. (2020). Refer to the authors for further information </v>
      </c>
      <c r="BC378" t="str">
        <f>IF(buildings!BC378="","NULL",buildings!BC378)</f>
        <v>NULL</v>
      </c>
      <c r="BD378" t="str">
        <f>IF(buildings!BD378="","NULL",buildings!BD378)</f>
        <v>NULL</v>
      </c>
      <c r="BE378" t="str">
        <f>IF(buildings!BE378="","NULL",buildings!BE378)</f>
        <v>Nistad (Heeren)</v>
      </c>
      <c r="BF378" t="str">
        <f>IF(buildings!BF378="","NULL",buildings!BF378)</f>
        <v>NULL</v>
      </c>
      <c r="BG378" t="str">
        <f>IF(buildings!BG378="","NULL",buildings!BG378)</f>
        <v>NULL</v>
      </c>
      <c r="BH378" t="str">
        <f>IF(buildings!BH378="","NULL",buildings!BH378)</f>
        <v>NULL</v>
      </c>
      <c r="BI378" t="str">
        <f>IF(buildings!BI378="","NULL",buildings!BI378)</f>
        <v>NULL</v>
      </c>
      <c r="BJ378" t="str">
        <f>IF(buildings!BJ378="","NULL",buildings!BJ378)</f>
        <v>NULL</v>
      </c>
      <c r="BK378" t="str">
        <f>IF(buildings!BK378="","NULL",buildings!BK378)</f>
        <v>NULL</v>
      </c>
      <c r="BL378" t="str">
        <f>IF(buildings!BL378="","NULL",buildings!BL378)</f>
        <v>NULL</v>
      </c>
      <c r="BM378" t="str">
        <f>IF(buildings!BM378="","NULL",buildings!BM378)</f>
        <v>NULL</v>
      </c>
      <c r="BN378" t="str">
        <f>IF(buildings!BN378="","NULL",buildings!BN378)</f>
        <v>NULL</v>
      </c>
      <c r="BO378" t="str">
        <f>IF(buildings!BO378="","NULL",buildings!BO378)</f>
        <v>NULL</v>
      </c>
      <c r="BP378" t="str">
        <f>IF(buildings!BP378="","NULL",buildings!BP378)</f>
        <v>NULL</v>
      </c>
      <c r="BQ378" t="str">
        <f>IF(buildings!BQ378="","NULL",buildings!BQ378)</f>
        <v>NULL</v>
      </c>
      <c r="BR378" t="str">
        <f>IF(buildings!BR378="","NULL",buildings!BR378)</f>
        <v>NULL</v>
      </c>
      <c r="BS378" t="str">
        <f>IF(buildings!BS378="","NULL",buildings!BS378)</f>
        <v>NULL</v>
      </c>
      <c r="BT378" t="str">
        <f>IF(buildings!BT378="","NULL",buildings!BT378)</f>
        <v>NULL</v>
      </c>
      <c r="BU378" t="str">
        <f>IF(buildings!BU378="","NULL",buildings!BU378)</f>
        <v>NULL</v>
      </c>
      <c r="BV378" t="str">
        <f>IF(buildings!BV378="","NULL",buildings!BV378)</f>
        <v>NULL</v>
      </c>
      <c r="BW378" t="str">
        <f>IF(buildings!BW378="","NULL",buildings!BW378)</f>
        <v>R32EU15</v>
      </c>
      <c r="BX378" t="str">
        <f>IF(buildings!BX378="","NULL",buildings!BX378)</f>
        <v>R5.2OECD</v>
      </c>
      <c r="BY378" t="str">
        <f>IF(buildings!BY378="","NULL",buildings!BY378)</f>
        <v>R_MFH_low</v>
      </c>
      <c r="BZ378" t="str">
        <f>IF(buildings!BZ378="","NULL",buildings!BZ378)</f>
        <v>RC_unspecified</v>
      </c>
      <c r="CA378" t="str">
        <f>IF(buildings!CA378="","NULL",buildings!CA378)</f>
        <v>Standard</v>
      </c>
      <c r="CB378" t="str">
        <f>IF(buildings!CB378="","NULL",buildings!CB378)</f>
        <v>sample/average/statistics</v>
      </c>
      <c r="CC378" t="str">
        <f>IF(buildings!CC378="","NULL",buildings!CC378)</f>
        <v>RM</v>
      </c>
      <c r="CD378" t="str">
        <f>IF(buildings!CD378="","NULL",buildings!CD378)</f>
        <v>C</v>
      </c>
      <c r="CE378" t="str">
        <f>IF(buildings!CE378="","NULL",buildings!CE378)</f>
        <v>OECD_EU15</v>
      </c>
    </row>
    <row r="379" spans="1:83">
      <c r="A379">
        <f>IF(buildings!A379="","NA",buildings!A379)</f>
        <v>377</v>
      </c>
      <c r="B379" t="str">
        <f>IF(buildings!B379="","NA",buildings!B379)</f>
        <v>Italy</v>
      </c>
      <c r="C379" t="str">
        <f>IF(buildings!C379="","NA",buildings!C379)</f>
        <v>Padua</v>
      </c>
      <c r="D379">
        <f>IF(buildings!D379="","NA",buildings!D379)</f>
        <v>1969</v>
      </c>
      <c r="E379" t="str">
        <f>IF(buildings!E379="","NA",buildings!E379)</f>
        <v>NA</v>
      </c>
      <c r="F379">
        <f>IF(buildings!F379="","NA",buildings!F379)</f>
        <v>49</v>
      </c>
      <c r="G379" t="str">
        <f>IF(buildings!G379="","NA",buildings!G379)</f>
        <v>NA</v>
      </c>
      <c r="H379" t="str">
        <f>IF(buildings!H379="","NA",buildings!H379)</f>
        <v>NA</v>
      </c>
      <c r="I379" t="str">
        <f>IF(buildings!I379="","NA",buildings!I379)</f>
        <v>NA</v>
      </c>
      <c r="J379">
        <f>IF(buildings!J379="","NA",buildings!J379)</f>
        <v>102</v>
      </c>
      <c r="K379" t="str">
        <f>IF(buildings!K379="","NA",buildings!K379)</f>
        <v>NA</v>
      </c>
      <c r="L379" t="str">
        <f>IF(buildings!L379="","NA",buildings!L379)</f>
        <v>NA</v>
      </c>
      <c r="M379">
        <f>IF(buildings!M379="","NA",buildings!M379)</f>
        <v>1148</v>
      </c>
      <c r="N379" t="str">
        <f>IF(buildings!N379="","NA",buildings!N379)</f>
        <v>NA</v>
      </c>
      <c r="O379" t="str">
        <f>IF(buildings!O379="","NA",buildings!O379)</f>
        <v>NA</v>
      </c>
      <c r="P379" t="str">
        <f>IF(buildings!P379="","NA",buildings!P379)</f>
        <v>NA</v>
      </c>
      <c r="Q379" t="str">
        <f>IF(buildings!Q379="","NA",buildings!Q379)</f>
        <v>NA</v>
      </c>
      <c r="R379" t="str">
        <f>IF(buildings!R379="","NA",buildings!R379)</f>
        <v>NA</v>
      </c>
      <c r="S379" t="str">
        <f>IF(buildings!S379="","NA",buildings!S379)</f>
        <v>NA</v>
      </c>
      <c r="T379" t="str">
        <f>IF(buildings!T379="","NA",buildings!T379)</f>
        <v>NA</v>
      </c>
      <c r="U379" t="str">
        <f>IF(buildings!U379="","NA",buildings!U379)</f>
        <v>NA</v>
      </c>
      <c r="V379" t="str">
        <f>IF(buildings!V379="","NA",buildings!V379)</f>
        <v>NA</v>
      </c>
      <c r="W379" t="str">
        <f>IF(buildings!W379="","NA",buildings!W379)</f>
        <v>NA</v>
      </c>
      <c r="X379" t="str">
        <f>IF(buildings!X379="","NA",buildings!X379)</f>
        <v>NA</v>
      </c>
      <c r="Y379" t="str">
        <f>IF(buildings!Y379="","NA",buildings!Y379)</f>
        <v>NA</v>
      </c>
      <c r="Z379" t="str">
        <f>IF(buildings!Z379="","NA",buildings!Z379)</f>
        <v>NA</v>
      </c>
      <c r="AA379" t="str">
        <f>IF(buildings!AA379="","NA",buildings!AA379)</f>
        <v>NA</v>
      </c>
      <c r="AB379">
        <f>IF(buildings!AB379="","NA",buildings!AB379)</f>
        <v>5</v>
      </c>
      <c r="AC379" t="str">
        <f>IF(buildings!AC379="","NA",buildings!AC379)</f>
        <v>NA</v>
      </c>
      <c r="AD379" t="str">
        <f>IF(buildings!AD379="","NA",buildings!AD379)</f>
        <v>NA</v>
      </c>
      <c r="AE379" t="str">
        <f>IF(buildings!AE379="","NA",buildings!AE379)</f>
        <v>NA</v>
      </c>
      <c r="AF379" t="str">
        <f>IF(buildings!AF379="","NA",buildings!AF379)</f>
        <v>NA</v>
      </c>
      <c r="AG379" t="str">
        <f>IF(buildings!AG379="","NA",buildings!AG379)</f>
        <v>NA</v>
      </c>
      <c r="AH379" t="str">
        <f>IF(buildings!AH379="","NA",buildings!AH379)</f>
        <v>NA</v>
      </c>
      <c r="AI379" t="str">
        <f>IF(buildings!AI379="","NA",buildings!AI379)</f>
        <v>NA</v>
      </c>
      <c r="AJ379" t="str">
        <f>IF(buildings!AJ379="","NA",buildings!AJ379)</f>
        <v>NA</v>
      </c>
      <c r="AK379" t="str">
        <f>IF(buildings!AK379="","NA",buildings!AK379)</f>
        <v>NA</v>
      </c>
      <c r="AL379" t="str">
        <f>IF(buildings!AL379="","NA",buildings!AL379)</f>
        <v>NULL</v>
      </c>
      <c r="AM379" t="str">
        <f>IF(buildings!AM379="","NA",buildings!AM379)</f>
        <v>between 3 and 4</v>
      </c>
      <c r="AN379" t="str">
        <f>IF(buildings!AN379="","NA",buildings!AN379)</f>
        <v>residential</v>
      </c>
      <c r="AO379" t="str">
        <f>IF(buildings!AO379="","NA",buildings!AO379)</f>
        <v>SFH</v>
      </c>
      <c r="AP379" t="str">
        <f>IF(buildings!AP379="","NA",buildings!AP379)</f>
        <v>averaged</v>
      </c>
      <c r="AQ379" t="str">
        <f>IF(buildings!AQ379="","NA",buildings!AQ379)</f>
        <v>Urban</v>
      </c>
      <c r="AR379" t="str">
        <f>IF(buildings!AR379="","NA",buildings!AR379)</f>
        <v>NULL</v>
      </c>
      <c r="AS379" t="str">
        <f>IF(buildings!AS379="","NA",buildings!AS379)</f>
        <v xml:space="preserve">Miatto, A., Schandl, H., Forlin, L., Ronzani, F., Borin, P., Giordano, A., &amp; Tanikawa, H. </v>
      </c>
      <c r="AT379">
        <f>IF(buildings!AT379="","NA",buildings!AT379)</f>
        <v>2019</v>
      </c>
      <c r="AU379" t="str">
        <f>IF(buildings!AU379="","NA",buildings!AU379)</f>
        <v>A spatial analysis of material stock accumulation and demolition waste potential of buildings: A case study of Padua</v>
      </c>
      <c r="AV379" t="str">
        <f>IF(buildings!AV379="","NA",buildings!AV379)</f>
        <v>Resources, conservation, recycling</v>
      </c>
      <c r="AW379" t="str">
        <f>IF(buildings!AW379="","NA",buildings!AW379)</f>
        <v>Copyright Elsevier</v>
      </c>
      <c r="AX379" t="str">
        <f>IF(buildings!AX379="","NA",buildings!AX379)</f>
        <v>10.1016/j.resconrec.2018.12.011</v>
      </c>
      <c r="AY379" t="str">
        <f>IF(buildings!AY379="","NA",buildings!AY379)</f>
        <v>https://doi.org/10.1016/j.resconrec.2018.12.011</v>
      </c>
      <c r="AZ379" t="str">
        <f>IF(buildings!AZ379="","NULL",buildings!AZ379)</f>
        <v>NULL</v>
      </c>
      <c r="BA379" t="str">
        <f>IF(buildings!BA379="","NULL",buildings!BA379)</f>
        <v xml:space="preserve">Extracted from Marinova et al. (2020). Refer to the authors for further information </v>
      </c>
      <c r="BB379" t="str">
        <f>IF(buildings!BB379="","NULL",buildings!BB379)</f>
        <v xml:space="preserve">Extracted from Marinova et al. (2020). Refer to the authors for further information </v>
      </c>
      <c r="BC379" t="str">
        <f>IF(buildings!BC379="","NULL",buildings!BC379)</f>
        <v>NULL</v>
      </c>
      <c r="BD379" t="str">
        <f>IF(buildings!BD379="","NULL",buildings!BD379)</f>
        <v>NULL</v>
      </c>
      <c r="BE379" t="str">
        <f>IF(buildings!BE379="","NULL",buildings!BE379)</f>
        <v>Nistad (Heeren)</v>
      </c>
      <c r="BF379" t="str">
        <f>IF(buildings!BF379="","NULL",buildings!BF379)</f>
        <v>NULL</v>
      </c>
      <c r="BG379" t="str">
        <f>IF(buildings!BG379="","NULL",buildings!BG379)</f>
        <v>NULL</v>
      </c>
      <c r="BH379" t="str">
        <f>IF(buildings!BH379="","NULL",buildings!BH379)</f>
        <v>NULL</v>
      </c>
      <c r="BI379" t="str">
        <f>IF(buildings!BI379="","NULL",buildings!BI379)</f>
        <v>NULL</v>
      </c>
      <c r="BJ379" t="str">
        <f>IF(buildings!BJ379="","NULL",buildings!BJ379)</f>
        <v>NULL</v>
      </c>
      <c r="BK379" t="str">
        <f>IF(buildings!BK379="","NULL",buildings!BK379)</f>
        <v>NULL</v>
      </c>
      <c r="BL379" t="str">
        <f>IF(buildings!BL379="","NULL",buildings!BL379)</f>
        <v>NULL</v>
      </c>
      <c r="BM379" t="str">
        <f>IF(buildings!BM379="","NULL",buildings!BM379)</f>
        <v>NULL</v>
      </c>
      <c r="BN379" t="str">
        <f>IF(buildings!BN379="","NULL",buildings!BN379)</f>
        <v>NULL</v>
      </c>
      <c r="BO379" t="str">
        <f>IF(buildings!BO379="","NULL",buildings!BO379)</f>
        <v>NULL</v>
      </c>
      <c r="BP379" t="str">
        <f>IF(buildings!BP379="","NULL",buildings!BP379)</f>
        <v>NULL</v>
      </c>
      <c r="BQ379" t="str">
        <f>IF(buildings!BQ379="","NULL",buildings!BQ379)</f>
        <v>NULL</v>
      </c>
      <c r="BR379" t="str">
        <f>IF(buildings!BR379="","NULL",buildings!BR379)</f>
        <v>NULL</v>
      </c>
      <c r="BS379" t="str">
        <f>IF(buildings!BS379="","NULL",buildings!BS379)</f>
        <v>NULL</v>
      </c>
      <c r="BT379" t="str">
        <f>IF(buildings!BT379="","NULL",buildings!BT379)</f>
        <v>NULL</v>
      </c>
      <c r="BU379" t="str">
        <f>IF(buildings!BU379="","NULL",buildings!BU379)</f>
        <v>NULL</v>
      </c>
      <c r="BV379" t="str">
        <f>IF(buildings!BV379="","NULL",buildings!BV379)</f>
        <v>NULL</v>
      </c>
      <c r="BW379" t="str">
        <f>IF(buildings!BW379="","NULL",buildings!BW379)</f>
        <v>R32EU15</v>
      </c>
      <c r="BX379" t="str">
        <f>IF(buildings!BX379="","NULL",buildings!BX379)</f>
        <v>R5.2OECD</v>
      </c>
      <c r="BY379" t="str">
        <f>IF(buildings!BY379="","NULL",buildings!BY379)</f>
        <v>R_MFH_low</v>
      </c>
      <c r="BZ379" t="str">
        <f>IF(buildings!BZ379="","NULL",buildings!BZ379)</f>
        <v>RC_unspecified</v>
      </c>
      <c r="CA379" t="str">
        <f>IF(buildings!CA379="","NULL",buildings!CA379)</f>
        <v>Standard</v>
      </c>
      <c r="CB379" t="str">
        <f>IF(buildings!CB379="","NULL",buildings!CB379)</f>
        <v>sample/average/statistics</v>
      </c>
      <c r="CC379" t="str">
        <f>IF(buildings!CC379="","NULL",buildings!CC379)</f>
        <v>RM</v>
      </c>
      <c r="CD379" t="str">
        <f>IF(buildings!CD379="","NULL",buildings!CD379)</f>
        <v>C</v>
      </c>
      <c r="CE379" t="str">
        <f>IF(buildings!CE379="","NULL",buildings!CE379)</f>
        <v>OECD_EU15</v>
      </c>
    </row>
    <row r="380" spans="1:83">
      <c r="A380">
        <f>IF(buildings!A380="","NA",buildings!A380)</f>
        <v>378</v>
      </c>
      <c r="B380" t="str">
        <f>IF(buildings!B380="","NA",buildings!B380)</f>
        <v>Italy</v>
      </c>
      <c r="C380" t="str">
        <f>IF(buildings!C380="","NA",buildings!C380)</f>
        <v>Padua</v>
      </c>
      <c r="D380">
        <f>IF(buildings!D380="","NA",buildings!D380)</f>
        <v>2007</v>
      </c>
      <c r="E380" t="str">
        <f>IF(buildings!E380="","NA",buildings!E380)</f>
        <v>NA</v>
      </c>
      <c r="F380">
        <f>IF(buildings!F380="","NA",buildings!F380)</f>
        <v>56</v>
      </c>
      <c r="G380" t="str">
        <f>IF(buildings!G380="","NA",buildings!G380)</f>
        <v>NA</v>
      </c>
      <c r="H380" t="str">
        <f>IF(buildings!H380="","NA",buildings!H380)</f>
        <v>NA</v>
      </c>
      <c r="I380" t="str">
        <f>IF(buildings!I380="","NA",buildings!I380)</f>
        <v>NA</v>
      </c>
      <c r="J380">
        <f>IF(buildings!J380="","NA",buildings!J380)</f>
        <v>92</v>
      </c>
      <c r="K380" t="str">
        <f>IF(buildings!K380="","NA",buildings!K380)</f>
        <v>NA</v>
      </c>
      <c r="L380" t="str">
        <f>IF(buildings!L380="","NA",buildings!L380)</f>
        <v>NA</v>
      </c>
      <c r="M380">
        <f>IF(buildings!M380="","NA",buildings!M380)</f>
        <v>1181</v>
      </c>
      <c r="N380" t="str">
        <f>IF(buildings!N380="","NA",buildings!N380)</f>
        <v>NA</v>
      </c>
      <c r="O380" t="str">
        <f>IF(buildings!O380="","NA",buildings!O380)</f>
        <v>NA</v>
      </c>
      <c r="P380" t="str">
        <f>IF(buildings!P380="","NA",buildings!P380)</f>
        <v>NA</v>
      </c>
      <c r="Q380" t="str">
        <f>IF(buildings!Q380="","NA",buildings!Q380)</f>
        <v>NA</v>
      </c>
      <c r="R380" t="str">
        <f>IF(buildings!R380="","NA",buildings!R380)</f>
        <v>NA</v>
      </c>
      <c r="S380" t="str">
        <f>IF(buildings!S380="","NA",buildings!S380)</f>
        <v>NA</v>
      </c>
      <c r="T380" t="str">
        <f>IF(buildings!T380="","NA",buildings!T380)</f>
        <v>NA</v>
      </c>
      <c r="U380" t="str">
        <f>IF(buildings!U380="","NA",buildings!U380)</f>
        <v>NA</v>
      </c>
      <c r="V380" t="str">
        <f>IF(buildings!V380="","NA",buildings!V380)</f>
        <v>NA</v>
      </c>
      <c r="W380" t="str">
        <f>IF(buildings!W380="","NA",buildings!W380)</f>
        <v>NA</v>
      </c>
      <c r="X380" t="str">
        <f>IF(buildings!X380="","NA",buildings!X380)</f>
        <v>NA</v>
      </c>
      <c r="Y380" t="str">
        <f>IF(buildings!Y380="","NA",buildings!Y380)</f>
        <v>NA</v>
      </c>
      <c r="Z380" t="str">
        <f>IF(buildings!Z380="","NA",buildings!Z380)</f>
        <v>NA</v>
      </c>
      <c r="AA380" t="str">
        <f>IF(buildings!AA380="","NA",buildings!AA380)</f>
        <v>NA</v>
      </c>
      <c r="AB380">
        <f>IF(buildings!AB380="","NA",buildings!AB380)</f>
        <v>5</v>
      </c>
      <c r="AC380" t="str">
        <f>IF(buildings!AC380="","NA",buildings!AC380)</f>
        <v>NA</v>
      </c>
      <c r="AD380" t="str">
        <f>IF(buildings!AD380="","NA",buildings!AD380)</f>
        <v>NA</v>
      </c>
      <c r="AE380" t="str">
        <f>IF(buildings!AE380="","NA",buildings!AE380)</f>
        <v>NA</v>
      </c>
      <c r="AF380" t="str">
        <f>IF(buildings!AF380="","NA",buildings!AF380)</f>
        <v>NA</v>
      </c>
      <c r="AG380" t="str">
        <f>IF(buildings!AG380="","NA",buildings!AG380)</f>
        <v>NA</v>
      </c>
      <c r="AH380" t="str">
        <f>IF(buildings!AH380="","NA",buildings!AH380)</f>
        <v>NA</v>
      </c>
      <c r="AI380" t="str">
        <f>IF(buildings!AI380="","NA",buildings!AI380)</f>
        <v>NA</v>
      </c>
      <c r="AJ380" t="str">
        <f>IF(buildings!AJ380="","NA",buildings!AJ380)</f>
        <v>NA</v>
      </c>
      <c r="AK380" t="str">
        <f>IF(buildings!AK380="","NA",buildings!AK380)</f>
        <v>NA</v>
      </c>
      <c r="AL380" t="str">
        <f>IF(buildings!AL380="","NA",buildings!AL380)</f>
        <v>NULL</v>
      </c>
      <c r="AM380" t="str">
        <f>IF(buildings!AM380="","NA",buildings!AM380)</f>
        <v>between 3 and 4</v>
      </c>
      <c r="AN380" t="str">
        <f>IF(buildings!AN380="","NA",buildings!AN380)</f>
        <v>residential</v>
      </c>
      <c r="AO380" t="str">
        <f>IF(buildings!AO380="","NA",buildings!AO380)</f>
        <v>SFH</v>
      </c>
      <c r="AP380" t="str">
        <f>IF(buildings!AP380="","NA",buildings!AP380)</f>
        <v>averaged</v>
      </c>
      <c r="AQ380" t="str">
        <f>IF(buildings!AQ380="","NA",buildings!AQ380)</f>
        <v>Urban</v>
      </c>
      <c r="AR380" t="str">
        <f>IF(buildings!AR380="","NA",buildings!AR380)</f>
        <v>NULL</v>
      </c>
      <c r="AS380" t="str">
        <f>IF(buildings!AS380="","NA",buildings!AS380)</f>
        <v xml:space="preserve">Miatto, A., Schandl, H., Forlin, L., Ronzani, F., Borin, P., Giordano, A., &amp; Tanikawa, H. </v>
      </c>
      <c r="AT380">
        <f>IF(buildings!AT380="","NA",buildings!AT380)</f>
        <v>2019</v>
      </c>
      <c r="AU380" t="str">
        <f>IF(buildings!AU380="","NA",buildings!AU380)</f>
        <v>A spatial analysis of material stock accumulation and demolition waste potential of buildings: A case study of Padua</v>
      </c>
      <c r="AV380" t="str">
        <f>IF(buildings!AV380="","NA",buildings!AV380)</f>
        <v>Resources, conservation, recycling</v>
      </c>
      <c r="AW380" t="str">
        <f>IF(buildings!AW380="","NA",buildings!AW380)</f>
        <v>Copyright Elsevier</v>
      </c>
      <c r="AX380" t="str">
        <f>IF(buildings!AX380="","NA",buildings!AX380)</f>
        <v>10.1016/j.resconrec.2018.12.011</v>
      </c>
      <c r="AY380" t="str">
        <f>IF(buildings!AY380="","NA",buildings!AY380)</f>
        <v>https://doi.org/10.1016/j.resconrec.2018.12.011</v>
      </c>
      <c r="AZ380" t="str">
        <f>IF(buildings!AZ380="","NULL",buildings!AZ380)</f>
        <v>NULL</v>
      </c>
      <c r="BA380" t="str">
        <f>IF(buildings!BA380="","NULL",buildings!BA380)</f>
        <v xml:space="preserve">Extracted from Marinova et al. (2020). Refer to the authors for further information </v>
      </c>
      <c r="BB380" t="str">
        <f>IF(buildings!BB380="","NULL",buildings!BB380)</f>
        <v xml:space="preserve">Extracted from Marinova et al. (2020). Refer to the authors for further information </v>
      </c>
      <c r="BC380" t="str">
        <f>IF(buildings!BC380="","NULL",buildings!BC380)</f>
        <v>NULL</v>
      </c>
      <c r="BD380" t="str">
        <f>IF(buildings!BD380="","NULL",buildings!BD380)</f>
        <v>NULL</v>
      </c>
      <c r="BE380" t="str">
        <f>IF(buildings!BE380="","NULL",buildings!BE380)</f>
        <v>Nistad (Heeren)</v>
      </c>
      <c r="BF380" t="str">
        <f>IF(buildings!BF380="","NULL",buildings!BF380)</f>
        <v>NULL</v>
      </c>
      <c r="BG380" t="str">
        <f>IF(buildings!BG380="","NULL",buildings!BG380)</f>
        <v>NULL</v>
      </c>
      <c r="BH380" t="str">
        <f>IF(buildings!BH380="","NULL",buildings!BH380)</f>
        <v>NULL</v>
      </c>
      <c r="BI380" t="str">
        <f>IF(buildings!BI380="","NULL",buildings!BI380)</f>
        <v>NULL</v>
      </c>
      <c r="BJ380" t="str">
        <f>IF(buildings!BJ380="","NULL",buildings!BJ380)</f>
        <v>NULL</v>
      </c>
      <c r="BK380" t="str">
        <f>IF(buildings!BK380="","NULL",buildings!BK380)</f>
        <v>NULL</v>
      </c>
      <c r="BL380" t="str">
        <f>IF(buildings!BL380="","NULL",buildings!BL380)</f>
        <v>NULL</v>
      </c>
      <c r="BM380" t="str">
        <f>IF(buildings!BM380="","NULL",buildings!BM380)</f>
        <v>NULL</v>
      </c>
      <c r="BN380" t="str">
        <f>IF(buildings!BN380="","NULL",buildings!BN380)</f>
        <v>NULL</v>
      </c>
      <c r="BO380" t="str">
        <f>IF(buildings!BO380="","NULL",buildings!BO380)</f>
        <v>NULL</v>
      </c>
      <c r="BP380" t="str">
        <f>IF(buildings!BP380="","NULL",buildings!BP380)</f>
        <v>NULL</v>
      </c>
      <c r="BQ380" t="str">
        <f>IF(buildings!BQ380="","NULL",buildings!BQ380)</f>
        <v>NULL</v>
      </c>
      <c r="BR380" t="str">
        <f>IF(buildings!BR380="","NULL",buildings!BR380)</f>
        <v>NULL</v>
      </c>
      <c r="BS380" t="str">
        <f>IF(buildings!BS380="","NULL",buildings!BS380)</f>
        <v>NULL</v>
      </c>
      <c r="BT380" t="str">
        <f>IF(buildings!BT380="","NULL",buildings!BT380)</f>
        <v>NULL</v>
      </c>
      <c r="BU380" t="str">
        <f>IF(buildings!BU380="","NULL",buildings!BU380)</f>
        <v>NULL</v>
      </c>
      <c r="BV380" t="str">
        <f>IF(buildings!BV380="","NULL",buildings!BV380)</f>
        <v>NULL</v>
      </c>
      <c r="BW380" t="str">
        <f>IF(buildings!BW380="","NULL",buildings!BW380)</f>
        <v>R32EU15</v>
      </c>
      <c r="BX380" t="str">
        <f>IF(buildings!BX380="","NULL",buildings!BX380)</f>
        <v>R5.2OECD</v>
      </c>
      <c r="BY380" t="str">
        <f>IF(buildings!BY380="","NULL",buildings!BY380)</f>
        <v>R_MFH_low</v>
      </c>
      <c r="BZ380" t="str">
        <f>IF(buildings!BZ380="","NULL",buildings!BZ380)</f>
        <v>RC_unspecified</v>
      </c>
      <c r="CA380" t="str">
        <f>IF(buildings!CA380="","NULL",buildings!CA380)</f>
        <v>Standard</v>
      </c>
      <c r="CB380" t="str">
        <f>IF(buildings!CB380="","NULL",buildings!CB380)</f>
        <v>sample/average/statistics</v>
      </c>
      <c r="CC380" t="str">
        <f>IF(buildings!CC380="","NULL",buildings!CC380)</f>
        <v>RM</v>
      </c>
      <c r="CD380" t="str">
        <f>IF(buildings!CD380="","NULL",buildings!CD380)</f>
        <v>C</v>
      </c>
      <c r="CE380" t="str">
        <f>IF(buildings!CE380="","NULL",buildings!CE380)</f>
        <v>OECD_EU15</v>
      </c>
    </row>
    <row r="381" spans="1:83">
      <c r="A381">
        <f>IF(buildings!A381="","NA",buildings!A381)</f>
        <v>379</v>
      </c>
      <c r="B381" t="str">
        <f>IF(buildings!B381="","NA",buildings!B381)</f>
        <v>Italy</v>
      </c>
      <c r="C381" t="str">
        <f>IF(buildings!C381="","NA",buildings!C381)</f>
        <v>Padua</v>
      </c>
      <c r="D381">
        <f>IF(buildings!D381="","NA",buildings!D381)</f>
        <v>1981</v>
      </c>
      <c r="E381" t="str">
        <f>IF(buildings!E381="","NA",buildings!E381)</f>
        <v>NA</v>
      </c>
      <c r="F381">
        <f>IF(buildings!F381="","NA",buildings!F381)</f>
        <v>104</v>
      </c>
      <c r="G381" t="str">
        <f>IF(buildings!G381="","NA",buildings!G381)</f>
        <v>NA</v>
      </c>
      <c r="H381" t="str">
        <f>IF(buildings!H381="","NA",buildings!H381)</f>
        <v>NA</v>
      </c>
      <c r="I381" t="str">
        <f>IF(buildings!I381="","NA",buildings!I381)</f>
        <v>NA</v>
      </c>
      <c r="J381">
        <f>IF(buildings!J381="","NA",buildings!J381)</f>
        <v>136</v>
      </c>
      <c r="K381" t="str">
        <f>IF(buildings!K381="","NA",buildings!K381)</f>
        <v>NA</v>
      </c>
      <c r="L381" t="str">
        <f>IF(buildings!L381="","NA",buildings!L381)</f>
        <v>NA</v>
      </c>
      <c r="M381">
        <f>IF(buildings!M381="","NA",buildings!M381)</f>
        <v>766</v>
      </c>
      <c r="N381" t="str">
        <f>IF(buildings!N381="","NA",buildings!N381)</f>
        <v>NA</v>
      </c>
      <c r="O381" t="str">
        <f>IF(buildings!O381="","NA",buildings!O381)</f>
        <v>NA</v>
      </c>
      <c r="P381" t="str">
        <f>IF(buildings!P381="","NA",buildings!P381)</f>
        <v>NA</v>
      </c>
      <c r="Q381" t="str">
        <f>IF(buildings!Q381="","NA",buildings!Q381)</f>
        <v>NA</v>
      </c>
      <c r="R381" t="str">
        <f>IF(buildings!R381="","NA",buildings!R381)</f>
        <v>NA</v>
      </c>
      <c r="S381" t="str">
        <f>IF(buildings!S381="","NA",buildings!S381)</f>
        <v>NA</v>
      </c>
      <c r="T381" t="str">
        <f>IF(buildings!T381="","NA",buildings!T381)</f>
        <v>NA</v>
      </c>
      <c r="U381" t="str">
        <f>IF(buildings!U381="","NA",buildings!U381)</f>
        <v>NA</v>
      </c>
      <c r="V381" t="str">
        <f>IF(buildings!V381="","NA",buildings!V381)</f>
        <v>NA</v>
      </c>
      <c r="W381" t="str">
        <f>IF(buildings!W381="","NA",buildings!W381)</f>
        <v>NA</v>
      </c>
      <c r="X381" t="str">
        <f>IF(buildings!X381="","NA",buildings!X381)</f>
        <v>NA</v>
      </c>
      <c r="Y381" t="str">
        <f>IF(buildings!Y381="","NA",buildings!Y381)</f>
        <v>NA</v>
      </c>
      <c r="Z381" t="str">
        <f>IF(buildings!Z381="","NA",buildings!Z381)</f>
        <v>NA</v>
      </c>
      <c r="AA381" t="str">
        <f>IF(buildings!AA381="","NA",buildings!AA381)</f>
        <v>NA</v>
      </c>
      <c r="AB381">
        <f>IF(buildings!AB381="","NA",buildings!AB381)</f>
        <v>8</v>
      </c>
      <c r="AC381" t="str">
        <f>IF(buildings!AC381="","NA",buildings!AC381)</f>
        <v>NA</v>
      </c>
      <c r="AD381" t="str">
        <f>IF(buildings!AD381="","NA",buildings!AD381)</f>
        <v>NA</v>
      </c>
      <c r="AE381" t="str">
        <f>IF(buildings!AE381="","NA",buildings!AE381)</f>
        <v>NA</v>
      </c>
      <c r="AF381" t="str">
        <f>IF(buildings!AF381="","NA",buildings!AF381)</f>
        <v>NA</v>
      </c>
      <c r="AG381" t="str">
        <f>IF(buildings!AG381="","NA",buildings!AG381)</f>
        <v>NA</v>
      </c>
      <c r="AH381" t="str">
        <f>IF(buildings!AH381="","NA",buildings!AH381)</f>
        <v>NA</v>
      </c>
      <c r="AI381" t="str">
        <f>IF(buildings!AI381="","NA",buildings!AI381)</f>
        <v>NA</v>
      </c>
      <c r="AJ381" t="str">
        <f>IF(buildings!AJ381="","NA",buildings!AJ381)</f>
        <v>NA</v>
      </c>
      <c r="AK381" t="str">
        <f>IF(buildings!AK381="","NA",buildings!AK381)</f>
        <v>NA</v>
      </c>
      <c r="AL381" t="str">
        <f>IF(buildings!AL381="","NA",buildings!AL381)</f>
        <v>NULL</v>
      </c>
      <c r="AM381" t="str">
        <f>IF(buildings!AM381="","NA",buildings!AM381)</f>
        <v>5 and more</v>
      </c>
      <c r="AN381" t="str">
        <f>IF(buildings!AN381="","NA",buildings!AN381)</f>
        <v>residential</v>
      </c>
      <c r="AO381" t="str">
        <f>IF(buildings!AO381="","NA",buildings!AO381)</f>
        <v>MFH</v>
      </c>
      <c r="AP381" t="str">
        <f>IF(buildings!AP381="","NA",buildings!AP381)</f>
        <v>averaged</v>
      </c>
      <c r="AQ381" t="str">
        <f>IF(buildings!AQ381="","NA",buildings!AQ381)</f>
        <v>Urban</v>
      </c>
      <c r="AR381" t="str">
        <f>IF(buildings!AR381="","NA",buildings!AR381)</f>
        <v>NULL</v>
      </c>
      <c r="AS381" t="str">
        <f>IF(buildings!AS381="","NA",buildings!AS381)</f>
        <v xml:space="preserve">Miatto, A., Schandl, H., Forlin, L., Ronzani, F., Borin, P., Giordano, A., &amp; Tanikawa, H. </v>
      </c>
      <c r="AT381">
        <f>IF(buildings!AT381="","NA",buildings!AT381)</f>
        <v>2019</v>
      </c>
      <c r="AU381" t="str">
        <f>IF(buildings!AU381="","NA",buildings!AU381)</f>
        <v>A spatial analysis of material stock accumulation and demolition waste potential of buildings: A case study of Padua</v>
      </c>
      <c r="AV381" t="str">
        <f>IF(buildings!AV381="","NA",buildings!AV381)</f>
        <v>Resources, conservation, recycling</v>
      </c>
      <c r="AW381" t="str">
        <f>IF(buildings!AW381="","NA",buildings!AW381)</f>
        <v>Copyright Elsevier</v>
      </c>
      <c r="AX381" t="str">
        <f>IF(buildings!AX381="","NA",buildings!AX381)</f>
        <v>10.1016/j.resconrec.2018.12.011</v>
      </c>
      <c r="AY381" t="str">
        <f>IF(buildings!AY381="","NA",buildings!AY381)</f>
        <v>https://doi.org/10.1016/j.resconrec.2018.12.011</v>
      </c>
      <c r="AZ381" t="str">
        <f>IF(buildings!AZ381="","NULL",buildings!AZ381)</f>
        <v>NULL</v>
      </c>
      <c r="BA381" t="str">
        <f>IF(buildings!BA381="","NULL",buildings!BA381)</f>
        <v xml:space="preserve">Extracted from Marinova et al. (2020). Refer to the authors for further information </v>
      </c>
      <c r="BB381" t="str">
        <f>IF(buildings!BB381="","NULL",buildings!BB381)</f>
        <v xml:space="preserve">Extracted from Marinova et al. (2020). Refer to the authors for further information </v>
      </c>
      <c r="BC381" t="str">
        <f>IF(buildings!BC381="","NULL",buildings!BC381)</f>
        <v>NULL</v>
      </c>
      <c r="BD381" t="str">
        <f>IF(buildings!BD381="","NULL",buildings!BD381)</f>
        <v>NULL</v>
      </c>
      <c r="BE381" t="str">
        <f>IF(buildings!BE381="","NULL",buildings!BE381)</f>
        <v>Nistad (Heeren)</v>
      </c>
      <c r="BF381" t="str">
        <f>IF(buildings!BF381="","NULL",buildings!BF381)</f>
        <v>NULL</v>
      </c>
      <c r="BG381" t="str">
        <f>IF(buildings!BG381="","NULL",buildings!BG381)</f>
        <v>NULL</v>
      </c>
      <c r="BH381" t="str">
        <f>IF(buildings!BH381="","NULL",buildings!BH381)</f>
        <v>NULL</v>
      </c>
      <c r="BI381" t="str">
        <f>IF(buildings!BI381="","NULL",buildings!BI381)</f>
        <v>NULL</v>
      </c>
      <c r="BJ381" t="str">
        <f>IF(buildings!BJ381="","NULL",buildings!BJ381)</f>
        <v>NULL</v>
      </c>
      <c r="BK381" t="str">
        <f>IF(buildings!BK381="","NULL",buildings!BK381)</f>
        <v>NULL</v>
      </c>
      <c r="BL381" t="str">
        <f>IF(buildings!BL381="","NULL",buildings!BL381)</f>
        <v>NULL</v>
      </c>
      <c r="BM381" t="str">
        <f>IF(buildings!BM381="","NULL",buildings!BM381)</f>
        <v>NULL</v>
      </c>
      <c r="BN381" t="str">
        <f>IF(buildings!BN381="","NULL",buildings!BN381)</f>
        <v>NULL</v>
      </c>
      <c r="BO381" t="str">
        <f>IF(buildings!BO381="","NULL",buildings!BO381)</f>
        <v>NULL</v>
      </c>
      <c r="BP381" t="str">
        <f>IF(buildings!BP381="","NULL",buildings!BP381)</f>
        <v>NULL</v>
      </c>
      <c r="BQ381" t="str">
        <f>IF(buildings!BQ381="","NULL",buildings!BQ381)</f>
        <v>NULL</v>
      </c>
      <c r="BR381" t="str">
        <f>IF(buildings!BR381="","NULL",buildings!BR381)</f>
        <v>NULL</v>
      </c>
      <c r="BS381" t="str">
        <f>IF(buildings!BS381="","NULL",buildings!BS381)</f>
        <v>NULL</v>
      </c>
      <c r="BT381" t="str">
        <f>IF(buildings!BT381="","NULL",buildings!BT381)</f>
        <v>NULL</v>
      </c>
      <c r="BU381" t="str">
        <f>IF(buildings!BU381="","NULL",buildings!BU381)</f>
        <v>NULL</v>
      </c>
      <c r="BV381" t="str">
        <f>IF(buildings!BV381="","NULL",buildings!BV381)</f>
        <v>NULL</v>
      </c>
      <c r="BW381" t="str">
        <f>IF(buildings!BW381="","NULL",buildings!BW381)</f>
        <v>R32EU15</v>
      </c>
      <c r="BX381" t="str">
        <f>IF(buildings!BX381="","NULL",buildings!BX381)</f>
        <v>R5.2OECD</v>
      </c>
      <c r="BY381" t="str">
        <f>IF(buildings!BY381="","NULL",buildings!BY381)</f>
        <v>R_MFH_high</v>
      </c>
      <c r="BZ381" t="str">
        <f>IF(buildings!BZ381="","NULL",buildings!BZ381)</f>
        <v>RC_unspecified</v>
      </c>
      <c r="CA381" t="str">
        <f>IF(buildings!CA381="","NULL",buildings!CA381)</f>
        <v>Standard</v>
      </c>
      <c r="CB381" t="str">
        <f>IF(buildings!CB381="","NULL",buildings!CB381)</f>
        <v>sample/average/statistics</v>
      </c>
      <c r="CC381" t="str">
        <f>IF(buildings!CC381="","NULL",buildings!CC381)</f>
        <v>RM</v>
      </c>
      <c r="CD381" t="str">
        <f>IF(buildings!CD381="","NULL",buildings!CD381)</f>
        <v>C</v>
      </c>
      <c r="CE381" t="str">
        <f>IF(buildings!CE381="","NULL",buildings!CE381)</f>
        <v>OECD_EU15</v>
      </c>
    </row>
    <row r="382" spans="1:83">
      <c r="A382">
        <f>IF(buildings!A382="","NA",buildings!A382)</f>
        <v>380</v>
      </c>
      <c r="B382" t="str">
        <f>IF(buildings!B382="","NA",buildings!B382)</f>
        <v>Italy</v>
      </c>
      <c r="C382" t="str">
        <f>IF(buildings!C382="","NA",buildings!C382)</f>
        <v>Padua</v>
      </c>
      <c r="D382">
        <f>IF(buildings!D382="","NA",buildings!D382)</f>
        <v>1969</v>
      </c>
      <c r="E382" t="str">
        <f>IF(buildings!E382="","NA",buildings!E382)</f>
        <v>NA</v>
      </c>
      <c r="F382">
        <f>IF(buildings!F382="","NA",buildings!F382)</f>
        <v>120</v>
      </c>
      <c r="G382" t="str">
        <f>IF(buildings!G382="","NA",buildings!G382)</f>
        <v>NA</v>
      </c>
      <c r="H382" t="str">
        <f>IF(buildings!H382="","NA",buildings!H382)</f>
        <v>NA</v>
      </c>
      <c r="I382" t="str">
        <f>IF(buildings!I382="","NA",buildings!I382)</f>
        <v>NA</v>
      </c>
      <c r="J382">
        <f>IF(buildings!J382="","NA",buildings!J382)</f>
        <v>123</v>
      </c>
      <c r="K382" t="str">
        <f>IF(buildings!K382="","NA",buildings!K382)</f>
        <v>NA</v>
      </c>
      <c r="L382" t="str">
        <f>IF(buildings!L382="","NA",buildings!L382)</f>
        <v>NA</v>
      </c>
      <c r="M382">
        <f>IF(buildings!M382="","NA",buildings!M382)</f>
        <v>966</v>
      </c>
      <c r="N382" t="str">
        <f>IF(buildings!N382="","NA",buildings!N382)</f>
        <v>NA</v>
      </c>
      <c r="O382" t="str">
        <f>IF(buildings!O382="","NA",buildings!O382)</f>
        <v>NA</v>
      </c>
      <c r="P382" t="str">
        <f>IF(buildings!P382="","NA",buildings!P382)</f>
        <v>NA</v>
      </c>
      <c r="Q382" t="str">
        <f>IF(buildings!Q382="","NA",buildings!Q382)</f>
        <v>NA</v>
      </c>
      <c r="R382" t="str">
        <f>IF(buildings!R382="","NA",buildings!R382)</f>
        <v>NA</v>
      </c>
      <c r="S382" t="str">
        <f>IF(buildings!S382="","NA",buildings!S382)</f>
        <v>NA</v>
      </c>
      <c r="T382" t="str">
        <f>IF(buildings!T382="","NA",buildings!T382)</f>
        <v>NA</v>
      </c>
      <c r="U382" t="str">
        <f>IF(buildings!U382="","NA",buildings!U382)</f>
        <v>NA</v>
      </c>
      <c r="V382" t="str">
        <f>IF(buildings!V382="","NA",buildings!V382)</f>
        <v>NA</v>
      </c>
      <c r="W382" t="str">
        <f>IF(buildings!W382="","NA",buildings!W382)</f>
        <v>NA</v>
      </c>
      <c r="X382" t="str">
        <f>IF(buildings!X382="","NA",buildings!X382)</f>
        <v>NA</v>
      </c>
      <c r="Y382" t="str">
        <f>IF(buildings!Y382="","NA",buildings!Y382)</f>
        <v>NA</v>
      </c>
      <c r="Z382" t="str">
        <f>IF(buildings!Z382="","NA",buildings!Z382)</f>
        <v>NA</v>
      </c>
      <c r="AA382" t="str">
        <f>IF(buildings!AA382="","NA",buildings!AA382)</f>
        <v>NA</v>
      </c>
      <c r="AB382">
        <f>IF(buildings!AB382="","NA",buildings!AB382)</f>
        <v>8</v>
      </c>
      <c r="AC382" t="str">
        <f>IF(buildings!AC382="","NA",buildings!AC382)</f>
        <v>NA</v>
      </c>
      <c r="AD382" t="str">
        <f>IF(buildings!AD382="","NA",buildings!AD382)</f>
        <v>NA</v>
      </c>
      <c r="AE382" t="str">
        <f>IF(buildings!AE382="","NA",buildings!AE382)</f>
        <v>NA</v>
      </c>
      <c r="AF382" t="str">
        <f>IF(buildings!AF382="","NA",buildings!AF382)</f>
        <v>NA</v>
      </c>
      <c r="AG382" t="str">
        <f>IF(buildings!AG382="","NA",buildings!AG382)</f>
        <v>NA</v>
      </c>
      <c r="AH382" t="str">
        <f>IF(buildings!AH382="","NA",buildings!AH382)</f>
        <v>NA</v>
      </c>
      <c r="AI382" t="str">
        <f>IF(buildings!AI382="","NA",buildings!AI382)</f>
        <v>NA</v>
      </c>
      <c r="AJ382" t="str">
        <f>IF(buildings!AJ382="","NA",buildings!AJ382)</f>
        <v>NA</v>
      </c>
      <c r="AK382" t="str">
        <f>IF(buildings!AK382="","NA",buildings!AK382)</f>
        <v>NA</v>
      </c>
      <c r="AL382" t="str">
        <f>IF(buildings!AL382="","NA",buildings!AL382)</f>
        <v>NULL</v>
      </c>
      <c r="AM382" t="str">
        <f>IF(buildings!AM382="","NA",buildings!AM382)</f>
        <v>5 and more</v>
      </c>
      <c r="AN382" t="str">
        <f>IF(buildings!AN382="","NA",buildings!AN382)</f>
        <v>residential</v>
      </c>
      <c r="AO382" t="str">
        <f>IF(buildings!AO382="","NA",buildings!AO382)</f>
        <v>MFH</v>
      </c>
      <c r="AP382" t="str">
        <f>IF(buildings!AP382="","NA",buildings!AP382)</f>
        <v>averaged</v>
      </c>
      <c r="AQ382" t="str">
        <f>IF(buildings!AQ382="","NA",buildings!AQ382)</f>
        <v>Urban</v>
      </c>
      <c r="AR382" t="str">
        <f>IF(buildings!AR382="","NA",buildings!AR382)</f>
        <v>NULL</v>
      </c>
      <c r="AS382" t="str">
        <f>IF(buildings!AS382="","NA",buildings!AS382)</f>
        <v xml:space="preserve">Miatto, A., Schandl, H., Forlin, L., Ronzani, F., Borin, P., Giordano, A., &amp; Tanikawa, H. </v>
      </c>
      <c r="AT382">
        <f>IF(buildings!AT382="","NA",buildings!AT382)</f>
        <v>2019</v>
      </c>
      <c r="AU382" t="str">
        <f>IF(buildings!AU382="","NA",buildings!AU382)</f>
        <v>A spatial analysis of material stock accumulation and demolition waste potential of buildings: A case study of Padua</v>
      </c>
      <c r="AV382" t="str">
        <f>IF(buildings!AV382="","NA",buildings!AV382)</f>
        <v>Resources, conservation, recycling</v>
      </c>
      <c r="AW382" t="str">
        <f>IF(buildings!AW382="","NA",buildings!AW382)</f>
        <v>Copyright Elsevier</v>
      </c>
      <c r="AX382" t="str">
        <f>IF(buildings!AX382="","NA",buildings!AX382)</f>
        <v>10.1016/j.resconrec.2018.12.011</v>
      </c>
      <c r="AY382" t="str">
        <f>IF(buildings!AY382="","NA",buildings!AY382)</f>
        <v>https://doi.org/10.1016/j.resconrec.2018.12.011</v>
      </c>
      <c r="AZ382" t="str">
        <f>IF(buildings!AZ382="","NULL",buildings!AZ382)</f>
        <v>NULL</v>
      </c>
      <c r="BA382" t="str">
        <f>IF(buildings!BA382="","NULL",buildings!BA382)</f>
        <v xml:space="preserve">Extracted from Marinova et al. (2020). Refer to the authors for further information </v>
      </c>
      <c r="BB382" t="str">
        <f>IF(buildings!BB382="","NULL",buildings!BB382)</f>
        <v xml:space="preserve">Extracted from Marinova et al. (2020). Refer to the authors for further information </v>
      </c>
      <c r="BC382" t="str">
        <f>IF(buildings!BC382="","NULL",buildings!BC382)</f>
        <v>NULL</v>
      </c>
      <c r="BD382" t="str">
        <f>IF(buildings!BD382="","NULL",buildings!BD382)</f>
        <v>NULL</v>
      </c>
      <c r="BE382" t="str">
        <f>IF(buildings!BE382="","NULL",buildings!BE382)</f>
        <v>Nistad (Heeren)</v>
      </c>
      <c r="BF382" t="str">
        <f>IF(buildings!BF382="","NULL",buildings!BF382)</f>
        <v>NULL</v>
      </c>
      <c r="BG382" t="str">
        <f>IF(buildings!BG382="","NULL",buildings!BG382)</f>
        <v>NULL</v>
      </c>
      <c r="BH382" t="str">
        <f>IF(buildings!BH382="","NULL",buildings!BH382)</f>
        <v>NULL</v>
      </c>
      <c r="BI382" t="str">
        <f>IF(buildings!BI382="","NULL",buildings!BI382)</f>
        <v>NULL</v>
      </c>
      <c r="BJ382" t="str">
        <f>IF(buildings!BJ382="","NULL",buildings!BJ382)</f>
        <v>NULL</v>
      </c>
      <c r="BK382" t="str">
        <f>IF(buildings!BK382="","NULL",buildings!BK382)</f>
        <v>NULL</v>
      </c>
      <c r="BL382" t="str">
        <f>IF(buildings!BL382="","NULL",buildings!BL382)</f>
        <v>NULL</v>
      </c>
      <c r="BM382" t="str">
        <f>IF(buildings!BM382="","NULL",buildings!BM382)</f>
        <v>NULL</v>
      </c>
      <c r="BN382" t="str">
        <f>IF(buildings!BN382="","NULL",buildings!BN382)</f>
        <v>NULL</v>
      </c>
      <c r="BO382" t="str">
        <f>IF(buildings!BO382="","NULL",buildings!BO382)</f>
        <v>NULL</v>
      </c>
      <c r="BP382" t="str">
        <f>IF(buildings!BP382="","NULL",buildings!BP382)</f>
        <v>NULL</v>
      </c>
      <c r="BQ382" t="str">
        <f>IF(buildings!BQ382="","NULL",buildings!BQ382)</f>
        <v>NULL</v>
      </c>
      <c r="BR382" t="str">
        <f>IF(buildings!BR382="","NULL",buildings!BR382)</f>
        <v>NULL</v>
      </c>
      <c r="BS382" t="str">
        <f>IF(buildings!BS382="","NULL",buildings!BS382)</f>
        <v>NULL</v>
      </c>
      <c r="BT382" t="str">
        <f>IF(buildings!BT382="","NULL",buildings!BT382)</f>
        <v>NULL</v>
      </c>
      <c r="BU382" t="str">
        <f>IF(buildings!BU382="","NULL",buildings!BU382)</f>
        <v>NULL</v>
      </c>
      <c r="BV382" t="str">
        <f>IF(buildings!BV382="","NULL",buildings!BV382)</f>
        <v>NULL</v>
      </c>
      <c r="BW382" t="str">
        <f>IF(buildings!BW382="","NULL",buildings!BW382)</f>
        <v>R32EU15</v>
      </c>
      <c r="BX382" t="str">
        <f>IF(buildings!BX382="","NULL",buildings!BX382)</f>
        <v>R5.2OECD</v>
      </c>
      <c r="BY382" t="str">
        <f>IF(buildings!BY382="","NULL",buildings!BY382)</f>
        <v>R_MFH_high</v>
      </c>
      <c r="BZ382" t="str">
        <f>IF(buildings!BZ382="","NULL",buildings!BZ382)</f>
        <v>RC_unspecified</v>
      </c>
      <c r="CA382" t="str">
        <f>IF(buildings!CA382="","NULL",buildings!CA382)</f>
        <v>Standard</v>
      </c>
      <c r="CB382" t="str">
        <f>IF(buildings!CB382="","NULL",buildings!CB382)</f>
        <v>sample/average/statistics</v>
      </c>
      <c r="CC382" t="str">
        <f>IF(buildings!CC382="","NULL",buildings!CC382)</f>
        <v>RM</v>
      </c>
      <c r="CD382" t="str">
        <f>IF(buildings!CD382="","NULL",buildings!CD382)</f>
        <v>C</v>
      </c>
      <c r="CE382" t="str">
        <f>IF(buildings!CE382="","NULL",buildings!CE382)</f>
        <v>OECD_EU15</v>
      </c>
    </row>
    <row r="383" spans="1:83">
      <c r="A383">
        <f>IF(buildings!A383="","NA",buildings!A383)</f>
        <v>381</v>
      </c>
      <c r="B383" t="str">
        <f>IF(buildings!B383="","NA",buildings!B383)</f>
        <v>Italy</v>
      </c>
      <c r="C383" t="str">
        <f>IF(buildings!C383="","NA",buildings!C383)</f>
        <v>Padua</v>
      </c>
      <c r="D383">
        <f>IF(buildings!D383="","NA",buildings!D383)</f>
        <v>2007</v>
      </c>
      <c r="E383" t="str">
        <f>IF(buildings!E383="","NA",buildings!E383)</f>
        <v>NA</v>
      </c>
      <c r="F383">
        <f>IF(buildings!F383="","NA",buildings!F383)</f>
        <v>133</v>
      </c>
      <c r="G383" t="str">
        <f>IF(buildings!G383="","NA",buildings!G383)</f>
        <v>NA</v>
      </c>
      <c r="H383" t="str">
        <f>IF(buildings!H383="","NA",buildings!H383)</f>
        <v>NA</v>
      </c>
      <c r="I383" t="str">
        <f>IF(buildings!I383="","NA",buildings!I383)</f>
        <v>NA</v>
      </c>
      <c r="J383">
        <f>IF(buildings!J383="","NA",buildings!J383)</f>
        <v>123</v>
      </c>
      <c r="K383" t="str">
        <f>IF(buildings!K383="","NA",buildings!K383)</f>
        <v>NA</v>
      </c>
      <c r="L383" t="str">
        <f>IF(buildings!L383="","NA",buildings!L383)</f>
        <v>NA</v>
      </c>
      <c r="M383">
        <f>IF(buildings!M383="","NA",buildings!M383)</f>
        <v>1126</v>
      </c>
      <c r="N383" t="str">
        <f>IF(buildings!N383="","NA",buildings!N383)</f>
        <v>NA</v>
      </c>
      <c r="O383" t="str">
        <f>IF(buildings!O383="","NA",buildings!O383)</f>
        <v>NA</v>
      </c>
      <c r="P383" t="str">
        <f>IF(buildings!P383="","NA",buildings!P383)</f>
        <v>NA</v>
      </c>
      <c r="Q383" t="str">
        <f>IF(buildings!Q383="","NA",buildings!Q383)</f>
        <v>NA</v>
      </c>
      <c r="R383" t="str">
        <f>IF(buildings!R383="","NA",buildings!R383)</f>
        <v>NA</v>
      </c>
      <c r="S383" t="str">
        <f>IF(buildings!S383="","NA",buildings!S383)</f>
        <v>NA</v>
      </c>
      <c r="T383" t="str">
        <f>IF(buildings!T383="","NA",buildings!T383)</f>
        <v>NA</v>
      </c>
      <c r="U383" t="str">
        <f>IF(buildings!U383="","NA",buildings!U383)</f>
        <v>NA</v>
      </c>
      <c r="V383" t="str">
        <f>IF(buildings!V383="","NA",buildings!V383)</f>
        <v>NA</v>
      </c>
      <c r="W383" t="str">
        <f>IF(buildings!W383="","NA",buildings!W383)</f>
        <v>NA</v>
      </c>
      <c r="X383" t="str">
        <f>IF(buildings!X383="","NA",buildings!X383)</f>
        <v>NA</v>
      </c>
      <c r="Y383" t="str">
        <f>IF(buildings!Y383="","NA",buildings!Y383)</f>
        <v>NA</v>
      </c>
      <c r="Z383" t="str">
        <f>IF(buildings!Z383="","NA",buildings!Z383)</f>
        <v>NA</v>
      </c>
      <c r="AA383" t="str">
        <f>IF(buildings!AA383="","NA",buildings!AA383)</f>
        <v>NA</v>
      </c>
      <c r="AB383">
        <f>IF(buildings!AB383="","NA",buildings!AB383)</f>
        <v>9</v>
      </c>
      <c r="AC383" t="str">
        <f>IF(buildings!AC383="","NA",buildings!AC383)</f>
        <v>NA</v>
      </c>
      <c r="AD383" t="str">
        <f>IF(buildings!AD383="","NA",buildings!AD383)</f>
        <v>NA</v>
      </c>
      <c r="AE383" t="str">
        <f>IF(buildings!AE383="","NA",buildings!AE383)</f>
        <v>NA</v>
      </c>
      <c r="AF383" t="str">
        <f>IF(buildings!AF383="","NA",buildings!AF383)</f>
        <v>NA</v>
      </c>
      <c r="AG383" t="str">
        <f>IF(buildings!AG383="","NA",buildings!AG383)</f>
        <v>NA</v>
      </c>
      <c r="AH383" t="str">
        <f>IF(buildings!AH383="","NA",buildings!AH383)</f>
        <v>NA</v>
      </c>
      <c r="AI383" t="str">
        <f>IF(buildings!AI383="","NA",buildings!AI383)</f>
        <v>NA</v>
      </c>
      <c r="AJ383" t="str">
        <f>IF(buildings!AJ383="","NA",buildings!AJ383)</f>
        <v>NA</v>
      </c>
      <c r="AK383" t="str">
        <f>IF(buildings!AK383="","NA",buildings!AK383)</f>
        <v>NA</v>
      </c>
      <c r="AL383" t="str">
        <f>IF(buildings!AL383="","NA",buildings!AL383)</f>
        <v>NULL</v>
      </c>
      <c r="AM383" t="str">
        <f>IF(buildings!AM383="","NA",buildings!AM383)</f>
        <v>5 and more</v>
      </c>
      <c r="AN383" t="str">
        <f>IF(buildings!AN383="","NA",buildings!AN383)</f>
        <v>residential</v>
      </c>
      <c r="AO383" t="str">
        <f>IF(buildings!AO383="","NA",buildings!AO383)</f>
        <v>MFH</v>
      </c>
      <c r="AP383" t="str">
        <f>IF(buildings!AP383="","NA",buildings!AP383)</f>
        <v>averaged</v>
      </c>
      <c r="AQ383" t="str">
        <f>IF(buildings!AQ383="","NA",buildings!AQ383)</f>
        <v>Urban</v>
      </c>
      <c r="AR383" t="str">
        <f>IF(buildings!AR383="","NA",buildings!AR383)</f>
        <v>NULL</v>
      </c>
      <c r="AS383" t="str">
        <f>IF(buildings!AS383="","NA",buildings!AS383)</f>
        <v xml:space="preserve">Miatto, A., Schandl, H., Forlin, L., Ronzani, F., Borin, P., Giordano, A., &amp; Tanikawa, H. </v>
      </c>
      <c r="AT383">
        <f>IF(buildings!AT383="","NA",buildings!AT383)</f>
        <v>2019</v>
      </c>
      <c r="AU383" t="str">
        <f>IF(buildings!AU383="","NA",buildings!AU383)</f>
        <v>A spatial analysis of material stock accumulation and demolition waste potential of buildings: A case study of Padua</v>
      </c>
      <c r="AV383" t="str">
        <f>IF(buildings!AV383="","NA",buildings!AV383)</f>
        <v>Resources, conservation, recycling</v>
      </c>
      <c r="AW383" t="str">
        <f>IF(buildings!AW383="","NA",buildings!AW383)</f>
        <v>Copyright Elsevier</v>
      </c>
      <c r="AX383" t="str">
        <f>IF(buildings!AX383="","NA",buildings!AX383)</f>
        <v>10.1016/j.resconrec.2018.12.011</v>
      </c>
      <c r="AY383" t="str">
        <f>IF(buildings!AY383="","NA",buildings!AY383)</f>
        <v>https://doi.org/10.1016/j.resconrec.2018.12.011</v>
      </c>
      <c r="AZ383" t="str">
        <f>IF(buildings!AZ383="","NULL",buildings!AZ383)</f>
        <v>NULL</v>
      </c>
      <c r="BA383" t="str">
        <f>IF(buildings!BA383="","NULL",buildings!BA383)</f>
        <v xml:space="preserve">Extracted from Marinova et al. (2020). Refer to the authors for further information </v>
      </c>
      <c r="BB383" t="str">
        <f>IF(buildings!BB383="","NULL",buildings!BB383)</f>
        <v xml:space="preserve">Extracted from Marinova et al. (2020). Refer to the authors for further information </v>
      </c>
      <c r="BC383" t="str">
        <f>IF(buildings!BC383="","NULL",buildings!BC383)</f>
        <v>NULL</v>
      </c>
      <c r="BD383" t="str">
        <f>IF(buildings!BD383="","NULL",buildings!BD383)</f>
        <v>NULL</v>
      </c>
      <c r="BE383" t="str">
        <f>IF(buildings!BE383="","NULL",buildings!BE383)</f>
        <v>Nistad (Heeren)</v>
      </c>
      <c r="BF383" t="str">
        <f>IF(buildings!BF383="","NULL",buildings!BF383)</f>
        <v>NULL</v>
      </c>
      <c r="BG383" t="str">
        <f>IF(buildings!BG383="","NULL",buildings!BG383)</f>
        <v>NULL</v>
      </c>
      <c r="BH383" t="str">
        <f>IF(buildings!BH383="","NULL",buildings!BH383)</f>
        <v>NULL</v>
      </c>
      <c r="BI383" t="str">
        <f>IF(buildings!BI383="","NULL",buildings!BI383)</f>
        <v>NULL</v>
      </c>
      <c r="BJ383" t="str">
        <f>IF(buildings!BJ383="","NULL",buildings!BJ383)</f>
        <v>NULL</v>
      </c>
      <c r="BK383" t="str">
        <f>IF(buildings!BK383="","NULL",buildings!BK383)</f>
        <v>NULL</v>
      </c>
      <c r="BL383" t="str">
        <f>IF(buildings!BL383="","NULL",buildings!BL383)</f>
        <v>NULL</v>
      </c>
      <c r="BM383" t="str">
        <f>IF(buildings!BM383="","NULL",buildings!BM383)</f>
        <v>NULL</v>
      </c>
      <c r="BN383" t="str">
        <f>IF(buildings!BN383="","NULL",buildings!BN383)</f>
        <v>NULL</v>
      </c>
      <c r="BO383" t="str">
        <f>IF(buildings!BO383="","NULL",buildings!BO383)</f>
        <v>NULL</v>
      </c>
      <c r="BP383" t="str">
        <f>IF(buildings!BP383="","NULL",buildings!BP383)</f>
        <v>NULL</v>
      </c>
      <c r="BQ383" t="str">
        <f>IF(buildings!BQ383="","NULL",buildings!BQ383)</f>
        <v>NULL</v>
      </c>
      <c r="BR383" t="str">
        <f>IF(buildings!BR383="","NULL",buildings!BR383)</f>
        <v>NULL</v>
      </c>
      <c r="BS383" t="str">
        <f>IF(buildings!BS383="","NULL",buildings!BS383)</f>
        <v>NULL</v>
      </c>
      <c r="BT383" t="str">
        <f>IF(buildings!BT383="","NULL",buildings!BT383)</f>
        <v>NULL</v>
      </c>
      <c r="BU383" t="str">
        <f>IF(buildings!BU383="","NULL",buildings!BU383)</f>
        <v>NULL</v>
      </c>
      <c r="BV383" t="str">
        <f>IF(buildings!BV383="","NULL",buildings!BV383)</f>
        <v>NULL</v>
      </c>
      <c r="BW383" t="str">
        <f>IF(buildings!BW383="","NULL",buildings!BW383)</f>
        <v>R32EU15</v>
      </c>
      <c r="BX383" t="str">
        <f>IF(buildings!BX383="","NULL",buildings!BX383)</f>
        <v>R5.2OECD</v>
      </c>
      <c r="BY383" t="str">
        <f>IF(buildings!BY383="","NULL",buildings!BY383)</f>
        <v>R_MFH_high</v>
      </c>
      <c r="BZ383" t="str">
        <f>IF(buildings!BZ383="","NULL",buildings!BZ383)</f>
        <v>RC_unspecified</v>
      </c>
      <c r="CA383" t="str">
        <f>IF(buildings!CA383="","NULL",buildings!CA383)</f>
        <v>Standard</v>
      </c>
      <c r="CB383" t="str">
        <f>IF(buildings!CB383="","NULL",buildings!CB383)</f>
        <v>sample/average/statistics</v>
      </c>
      <c r="CC383" t="str">
        <f>IF(buildings!CC383="","NULL",buildings!CC383)</f>
        <v>RM</v>
      </c>
      <c r="CD383" t="str">
        <f>IF(buildings!CD383="","NULL",buildings!CD383)</f>
        <v>C</v>
      </c>
      <c r="CE383" t="str">
        <f>IF(buildings!CE383="","NULL",buildings!CE383)</f>
        <v>OECD_EU15</v>
      </c>
    </row>
    <row r="384" spans="1:83">
      <c r="A384">
        <f>IF(buildings!A384="","NA",buildings!A384)</f>
        <v>382</v>
      </c>
      <c r="B384" t="str">
        <f>IF(buildings!B384="","NA",buildings!B384)</f>
        <v>Poland</v>
      </c>
      <c r="C384" t="str">
        <f>IF(buildings!C384="","NA",buildings!C384)</f>
        <v>Poland</v>
      </c>
      <c r="D384" t="str">
        <f>IF(buildings!D384="","NA",buildings!D384)</f>
        <v>NA</v>
      </c>
      <c r="E384" t="str">
        <f>IF(buildings!E384="","NA",buildings!E384)</f>
        <v>NA</v>
      </c>
      <c r="F384" t="str">
        <f>IF(buildings!F384="","NA",buildings!F384)</f>
        <v>NA</v>
      </c>
      <c r="G384" t="str">
        <f>IF(buildings!G384="","NA",buildings!G384)</f>
        <v>NA</v>
      </c>
      <c r="H384" t="str">
        <f>IF(buildings!H384="","NA",buildings!H384)</f>
        <v>NA</v>
      </c>
      <c r="I384" t="str">
        <f>IF(buildings!I384="","NA",buildings!I384)</f>
        <v>NA</v>
      </c>
      <c r="J384">
        <f>IF(buildings!J384="","NA",buildings!J384)</f>
        <v>41.317829459999999</v>
      </c>
      <c r="K384" t="str">
        <f>IF(buildings!K384="","NA",buildings!K384)</f>
        <v>NA</v>
      </c>
      <c r="L384" t="str">
        <f>IF(buildings!L384="","NA",buildings!L384)</f>
        <v>NA</v>
      </c>
      <c r="M384">
        <f>IF(buildings!M384="","NA",buildings!M384)</f>
        <v>1091.787026</v>
      </c>
      <c r="N384" t="str">
        <f>IF(buildings!N384="","NA",buildings!N384)</f>
        <v>NA</v>
      </c>
      <c r="O384" t="str">
        <f>IF(buildings!O384="","NA",buildings!O384)</f>
        <v>NA</v>
      </c>
      <c r="P384" t="str">
        <f>IF(buildings!P384="","NA",buildings!P384)</f>
        <v>NA</v>
      </c>
      <c r="Q384" t="str">
        <f>IF(buildings!Q384="","NA",buildings!Q384)</f>
        <v>NA</v>
      </c>
      <c r="R384" t="str">
        <f>IF(buildings!R384="","NA",buildings!R384)</f>
        <v>NA</v>
      </c>
      <c r="S384" t="str">
        <f>IF(buildings!S384="","NA",buildings!S384)</f>
        <v>NA</v>
      </c>
      <c r="T384" t="str">
        <f>IF(buildings!T384="","NA",buildings!T384)</f>
        <v>NA</v>
      </c>
      <c r="U384" t="str">
        <f>IF(buildings!U384="","NA",buildings!U384)</f>
        <v>NA</v>
      </c>
      <c r="V384" t="str">
        <f>IF(buildings!V384="","NA",buildings!V384)</f>
        <v>NA</v>
      </c>
      <c r="W384" t="str">
        <f>IF(buildings!W384="","NA",buildings!W384)</f>
        <v>NA</v>
      </c>
      <c r="X384" t="str">
        <f>IF(buildings!X384="","NA",buildings!X384)</f>
        <v>NA</v>
      </c>
      <c r="Y384" t="str">
        <f>IF(buildings!Y384="","NA",buildings!Y384)</f>
        <v>NA</v>
      </c>
      <c r="Z384" t="str">
        <f>IF(buildings!Z384="","NA",buildings!Z384)</f>
        <v>NA</v>
      </c>
      <c r="AA384" t="str">
        <f>IF(buildings!AA384="","NA",buildings!AA384)</f>
        <v>NA</v>
      </c>
      <c r="AB384">
        <f>IF(buildings!AB384="","NA",buildings!AB384)</f>
        <v>2.825377397</v>
      </c>
      <c r="AC384" t="str">
        <f>IF(buildings!AC384="","NA",buildings!AC384)</f>
        <v>NA</v>
      </c>
      <c r="AD384" t="str">
        <f>IF(buildings!AD384="","NA",buildings!AD384)</f>
        <v>NA</v>
      </c>
      <c r="AE384" t="str">
        <f>IF(buildings!AE384="","NA",buildings!AE384)</f>
        <v>NA</v>
      </c>
      <c r="AF384" t="str">
        <f>IF(buildings!AF384="","NA",buildings!AF384)</f>
        <v>NA</v>
      </c>
      <c r="AG384" t="str">
        <f>IF(buildings!AG384="","NA",buildings!AG384)</f>
        <v>NA</v>
      </c>
      <c r="AH384" t="str">
        <f>IF(buildings!AH384="","NA",buildings!AH384)</f>
        <v>NA</v>
      </c>
      <c r="AI384" t="str">
        <f>IF(buildings!AI384="","NA",buildings!AI384)</f>
        <v>NA</v>
      </c>
      <c r="AJ384" t="str">
        <f>IF(buildings!AJ384="","NA",buildings!AJ384)</f>
        <v>NA</v>
      </c>
      <c r="AK384" t="str">
        <f>IF(buildings!AK384="","NA",buildings!AK384)</f>
        <v>NA</v>
      </c>
      <c r="AL384" t="str">
        <f>IF(buildings!AL384="","NA",buildings!AL384)</f>
        <v xml:space="preserve">Conventional masonry building </v>
      </c>
      <c r="AM384">
        <f>IF(buildings!AM384="","NA",buildings!AM384)</f>
        <v>1</v>
      </c>
      <c r="AN384" t="str">
        <f>IF(buildings!AN384="","NA",buildings!AN384)</f>
        <v>residential</v>
      </c>
      <c r="AO384" t="str">
        <f>IF(buildings!AO384="","NA",buildings!AO384)</f>
        <v>SFH</v>
      </c>
      <c r="AP384" t="str">
        <f>IF(buildings!AP384="","NA",buildings!AP384)</f>
        <v>case study</v>
      </c>
      <c r="AQ384" t="str">
        <f>IF(buildings!AQ384="","NA",buildings!AQ384)</f>
        <v>Urban</v>
      </c>
      <c r="AR384" t="str">
        <f>IF(buildings!AR384="","NA",buildings!AR384)</f>
        <v>NULL</v>
      </c>
      <c r="AS384" t="str">
        <f>IF(buildings!AS384="","NA",buildings!AS384)</f>
        <v xml:space="preserve">Pajchrowski, G., Noskowiak, A., Lewandowska, A., &amp; Strykowski, W. </v>
      </c>
      <c r="AT384">
        <f>IF(buildings!AT384="","NA",buildings!AT384)</f>
        <v>2014</v>
      </c>
      <c r="AU384" t="str">
        <f>IF(buildings!AU384="","NA",buildings!AU384)</f>
        <v>Wood as a building material in the light of environmental assessment of full life cycle of four buildings</v>
      </c>
      <c r="AV384" t="str">
        <f>IF(buildings!AV384="","NA",buildings!AV384)</f>
        <v>Construction and Building Materials</v>
      </c>
      <c r="AW384" t="str">
        <f>IF(buildings!AW384="","NA",buildings!AW384)</f>
        <v>Copyright Elsevier</v>
      </c>
      <c r="AX384" t="str">
        <f>IF(buildings!AX384="","NA",buildings!AX384)</f>
        <v>10.1016/j.conbuildmat.2013.11.066</v>
      </c>
      <c r="AY384" t="str">
        <f>IF(buildings!AY384="","NA",buildings!AY384)</f>
        <v>https://doi.org/10.1016/j.conbuildmat.2013.11.066</v>
      </c>
      <c r="AZ384" t="str">
        <f>IF(buildings!AZ384="","NULL",buildings!AZ384)</f>
        <v>NULL</v>
      </c>
      <c r="BA384" t="str">
        <f>IF(buildings!BA384="","NULL",buildings!BA384)</f>
        <v xml:space="preserve">Extracted from Marinova et al. (2020). Refer to the authors for further information </v>
      </c>
      <c r="BB384" t="str">
        <f>IF(buildings!BB384="","NULL",buildings!BB384)</f>
        <v xml:space="preserve">Extracted from Marinova et al. (2020). Refer to the authors for further information </v>
      </c>
      <c r="BC384" t="str">
        <f>IF(buildings!BC384="","NULL",buildings!BC384)</f>
        <v>These buildings differed in material structure, building technology and the energy standard.</v>
      </c>
      <c r="BD384" t="str">
        <f>IF(buildings!BD384="","NULL",buildings!BD384)</f>
        <v>NULL</v>
      </c>
      <c r="BE384" t="str">
        <f>IF(buildings!BE384="","NULL",buildings!BE384)</f>
        <v>Nistad (Heeren)</v>
      </c>
      <c r="BF384" t="str">
        <f>IF(buildings!BF384="","NULL",buildings!BF384)</f>
        <v>NULL</v>
      </c>
      <c r="BG384" t="str">
        <f>IF(buildings!BG384="","NULL",buildings!BG384)</f>
        <v>NULL</v>
      </c>
      <c r="BH384" t="str">
        <f>IF(buildings!BH384="","NULL",buildings!BH384)</f>
        <v>NULL</v>
      </c>
      <c r="BI384" t="str">
        <f>IF(buildings!BI384="","NULL",buildings!BI384)</f>
        <v>NULL</v>
      </c>
      <c r="BJ384" t="str">
        <f>IF(buildings!BJ384="","NULL",buildings!BJ384)</f>
        <v>NULL</v>
      </c>
      <c r="BK384" t="str">
        <f>IF(buildings!BK384="","NULL",buildings!BK384)</f>
        <v>NULL</v>
      </c>
      <c r="BL384" t="str">
        <f>IF(buildings!BL384="","NULL",buildings!BL384)</f>
        <v>NULL</v>
      </c>
      <c r="BM384" t="str">
        <f>IF(buildings!BM384="","NULL",buildings!BM384)</f>
        <v>NULL</v>
      </c>
      <c r="BN384" t="str">
        <f>IF(buildings!BN384="","NULL",buildings!BN384)</f>
        <v>NULL</v>
      </c>
      <c r="BO384" t="str">
        <f>IF(buildings!BO384="","NULL",buildings!BO384)</f>
        <v>NULL</v>
      </c>
      <c r="BP384" t="str">
        <f>IF(buildings!BP384="","NULL",buildings!BP384)</f>
        <v>NULL</v>
      </c>
      <c r="BQ384" t="str">
        <f>IF(buildings!BQ384="","NULL",buildings!BQ384)</f>
        <v>NULL</v>
      </c>
      <c r="BR384" t="str">
        <f>IF(buildings!BR384="","NULL",buildings!BR384)</f>
        <v>NULL</v>
      </c>
      <c r="BS384" t="str">
        <f>IF(buildings!BS384="","NULL",buildings!BS384)</f>
        <v>NULL</v>
      </c>
      <c r="BT384" t="str">
        <f>IF(buildings!BT384="","NULL",buildings!BT384)</f>
        <v>NULL</v>
      </c>
      <c r="BU384" t="str">
        <f>IF(buildings!BU384="","NULL",buildings!BU384)</f>
        <v>NULL</v>
      </c>
      <c r="BV384" t="str">
        <f>IF(buildings!BV384="","NULL",buildings!BV384)</f>
        <v>NULL</v>
      </c>
      <c r="BW384" t="str">
        <f>IF(buildings!BW384="","NULL",buildings!BW384)</f>
        <v>R32EU12-H</v>
      </c>
      <c r="BX384" t="str">
        <f>IF(buildings!BX384="","NULL",buildings!BX384)</f>
        <v>R5.2OECD</v>
      </c>
      <c r="BY384" t="str">
        <f>IF(buildings!BY384="","NULL",buildings!BY384)</f>
        <v>R_SFH_detached</v>
      </c>
      <c r="BZ384" t="str">
        <f>IF(buildings!BZ384="","NULL",buildings!BZ384)</f>
        <v>M_brick</v>
      </c>
      <c r="CA384" t="str">
        <f>IF(buildings!CA384="","NULL",buildings!CA384)</f>
        <v>Standard</v>
      </c>
      <c r="CB384" t="str">
        <f>IF(buildings!CB384="","NULL",buildings!CB384)</f>
        <v>modeled/hypothetical/regulations</v>
      </c>
      <c r="CC384" t="str">
        <f>IF(buildings!CC384="","NULL",buildings!CC384)</f>
        <v>RS</v>
      </c>
      <c r="CD384" t="str">
        <f>IF(buildings!CD384="","NULL",buildings!CD384)</f>
        <v>M</v>
      </c>
      <c r="CE384" t="str">
        <f>IF(buildings!CE384="","NULL",buildings!CE384)</f>
        <v>OECD_EU12-H</v>
      </c>
    </row>
    <row r="385" spans="1:83">
      <c r="A385">
        <f>IF(buildings!A385="","NA",buildings!A385)</f>
        <v>383</v>
      </c>
      <c r="B385" t="str">
        <f>IF(buildings!B385="","NA",buildings!B385)</f>
        <v>Poland</v>
      </c>
      <c r="C385" t="str">
        <f>IF(buildings!C385="","NA",buildings!C385)</f>
        <v>Poland</v>
      </c>
      <c r="D385" t="str">
        <f>IF(buildings!D385="","NA",buildings!D385)</f>
        <v>NA</v>
      </c>
      <c r="E385" t="str">
        <f>IF(buildings!E385="","NA",buildings!E385)</f>
        <v>NA</v>
      </c>
      <c r="F385" t="str">
        <f>IF(buildings!F385="","NA",buildings!F385)</f>
        <v>NA</v>
      </c>
      <c r="G385" t="str">
        <f>IF(buildings!G385="","NA",buildings!G385)</f>
        <v>NA</v>
      </c>
      <c r="H385" t="str">
        <f>IF(buildings!H385="","NA",buildings!H385)</f>
        <v>NA</v>
      </c>
      <c r="I385" t="str">
        <f>IF(buildings!I385="","NA",buildings!I385)</f>
        <v>NA</v>
      </c>
      <c r="J385">
        <f>IF(buildings!J385="","NA",buildings!J385)</f>
        <v>41.854345170000002</v>
      </c>
      <c r="K385" t="str">
        <f>IF(buildings!K385="","NA",buildings!K385)</f>
        <v>NA</v>
      </c>
      <c r="L385" t="str">
        <f>IF(buildings!L385="","NA",buildings!L385)</f>
        <v>NA</v>
      </c>
      <c r="M385">
        <f>IF(buildings!M385="","NA",buildings!M385)</f>
        <v>1030.899633</v>
      </c>
      <c r="N385" t="str">
        <f>IF(buildings!N385="","NA",buildings!N385)</f>
        <v>NA</v>
      </c>
      <c r="O385" t="str">
        <f>IF(buildings!O385="","NA",buildings!O385)</f>
        <v>NA</v>
      </c>
      <c r="P385" t="str">
        <f>IF(buildings!P385="","NA",buildings!P385)</f>
        <v>NA</v>
      </c>
      <c r="Q385" t="str">
        <f>IF(buildings!Q385="","NA",buildings!Q385)</f>
        <v>NA</v>
      </c>
      <c r="R385" t="str">
        <f>IF(buildings!R385="","NA",buildings!R385)</f>
        <v>NA</v>
      </c>
      <c r="S385" t="str">
        <f>IF(buildings!S385="","NA",buildings!S385)</f>
        <v>NA</v>
      </c>
      <c r="T385" t="str">
        <f>IF(buildings!T385="","NA",buildings!T385)</f>
        <v>NA</v>
      </c>
      <c r="U385" t="str">
        <f>IF(buildings!U385="","NA",buildings!U385)</f>
        <v>NA</v>
      </c>
      <c r="V385" t="str">
        <f>IF(buildings!V385="","NA",buildings!V385)</f>
        <v>NA</v>
      </c>
      <c r="W385" t="str">
        <f>IF(buildings!W385="","NA",buildings!W385)</f>
        <v>NA</v>
      </c>
      <c r="X385" t="str">
        <f>IF(buildings!X385="","NA",buildings!X385)</f>
        <v>NA</v>
      </c>
      <c r="Y385" t="str">
        <f>IF(buildings!Y385="","NA",buildings!Y385)</f>
        <v>NA</v>
      </c>
      <c r="Z385" t="str">
        <f>IF(buildings!Z385="","NA",buildings!Z385)</f>
        <v>NA</v>
      </c>
      <c r="AA385" t="str">
        <f>IF(buildings!AA385="","NA",buildings!AA385)</f>
        <v>NA</v>
      </c>
      <c r="AB385">
        <f>IF(buildings!AB385="","NA",buildings!AB385)</f>
        <v>8.7158302729999999</v>
      </c>
      <c r="AC385" t="str">
        <f>IF(buildings!AC385="","NA",buildings!AC385)</f>
        <v>NA</v>
      </c>
      <c r="AD385" t="str">
        <f>IF(buildings!AD385="","NA",buildings!AD385)</f>
        <v>NA</v>
      </c>
      <c r="AE385" t="str">
        <f>IF(buildings!AE385="","NA",buildings!AE385)</f>
        <v>NA</v>
      </c>
      <c r="AF385" t="str">
        <f>IF(buildings!AF385="","NA",buildings!AF385)</f>
        <v>NA</v>
      </c>
      <c r="AG385" t="str">
        <f>IF(buildings!AG385="","NA",buildings!AG385)</f>
        <v>NA</v>
      </c>
      <c r="AH385" t="str">
        <f>IF(buildings!AH385="","NA",buildings!AH385)</f>
        <v>NA</v>
      </c>
      <c r="AI385" t="str">
        <f>IF(buildings!AI385="","NA",buildings!AI385)</f>
        <v>NA</v>
      </c>
      <c r="AJ385" t="str">
        <f>IF(buildings!AJ385="","NA",buildings!AJ385)</f>
        <v>NA</v>
      </c>
      <c r="AK385" t="str">
        <f>IF(buildings!AK385="","NA",buildings!AK385)</f>
        <v>NA</v>
      </c>
      <c r="AL385" t="str">
        <f>IF(buildings!AL385="","NA",buildings!AL385)</f>
        <v>Passive masonry building</v>
      </c>
      <c r="AM385">
        <f>IF(buildings!AM385="","NA",buildings!AM385)</f>
        <v>1</v>
      </c>
      <c r="AN385" t="str">
        <f>IF(buildings!AN385="","NA",buildings!AN385)</f>
        <v>residential</v>
      </c>
      <c r="AO385" t="str">
        <f>IF(buildings!AO385="","NA",buildings!AO385)</f>
        <v>SFH</v>
      </c>
      <c r="AP385" t="str">
        <f>IF(buildings!AP385="","NA",buildings!AP385)</f>
        <v>case study</v>
      </c>
      <c r="AQ385" t="str">
        <f>IF(buildings!AQ385="","NA",buildings!AQ385)</f>
        <v>Urban</v>
      </c>
      <c r="AR385" t="str">
        <f>IF(buildings!AR385="","NA",buildings!AR385)</f>
        <v>NULL</v>
      </c>
      <c r="AS385" t="str">
        <f>IF(buildings!AS385="","NA",buildings!AS385)</f>
        <v xml:space="preserve">Pajchrowski, G., Noskowiak, A., Lewandowska, A., &amp; Strykowski, W. </v>
      </c>
      <c r="AT385">
        <f>IF(buildings!AT385="","NA",buildings!AT385)</f>
        <v>2014</v>
      </c>
      <c r="AU385" t="str">
        <f>IF(buildings!AU385="","NA",buildings!AU385)</f>
        <v>Wood as a building material in the light of environmental assessment of full life cycle of four buildings</v>
      </c>
      <c r="AV385" t="str">
        <f>IF(buildings!AV385="","NA",buildings!AV385)</f>
        <v>Construction and Building Materials</v>
      </c>
      <c r="AW385" t="str">
        <f>IF(buildings!AW385="","NA",buildings!AW385)</f>
        <v>Copyright Elsevier</v>
      </c>
      <c r="AX385" t="str">
        <f>IF(buildings!AX385="","NA",buildings!AX385)</f>
        <v>10.1016/j.conbuildmat.2013.11.066</v>
      </c>
      <c r="AY385" t="str">
        <f>IF(buildings!AY385="","NA",buildings!AY385)</f>
        <v>https://doi.org/10.1016/j.conbuildmat.2013.11.066</v>
      </c>
      <c r="AZ385" t="str">
        <f>IF(buildings!AZ385="","NULL",buildings!AZ385)</f>
        <v>NULL</v>
      </c>
      <c r="BA385" t="str">
        <f>IF(buildings!BA385="","NULL",buildings!BA385)</f>
        <v xml:space="preserve">Extracted from Marinova et al. (2020). Refer to the authors for further information </v>
      </c>
      <c r="BB385" t="str">
        <f>IF(buildings!BB385="","NULL",buildings!BB385)</f>
        <v xml:space="preserve">Extracted from Marinova et al. (2020). Refer to the authors for further information </v>
      </c>
      <c r="BC385" t="str">
        <f>IF(buildings!BC385="","NULL",buildings!BC385)</f>
        <v>These buildings differed in material structure, building technology and the energy standard.</v>
      </c>
      <c r="BD385" t="str">
        <f>IF(buildings!BD385="","NULL",buildings!BD385)</f>
        <v>NULL</v>
      </c>
      <c r="BE385" t="str">
        <f>IF(buildings!BE385="","NULL",buildings!BE385)</f>
        <v>Nistad (Heeren)</v>
      </c>
      <c r="BF385" t="str">
        <f>IF(buildings!BF385="","NULL",buildings!BF385)</f>
        <v>NULL</v>
      </c>
      <c r="BG385" t="str">
        <f>IF(buildings!BG385="","NULL",buildings!BG385)</f>
        <v>NULL</v>
      </c>
      <c r="BH385" t="str">
        <f>IF(buildings!BH385="","NULL",buildings!BH385)</f>
        <v>NULL</v>
      </c>
      <c r="BI385" t="str">
        <f>IF(buildings!BI385="","NULL",buildings!BI385)</f>
        <v>NULL</v>
      </c>
      <c r="BJ385" t="str">
        <f>IF(buildings!BJ385="","NULL",buildings!BJ385)</f>
        <v>NULL</v>
      </c>
      <c r="BK385" t="str">
        <f>IF(buildings!BK385="","NULL",buildings!BK385)</f>
        <v>NULL</v>
      </c>
      <c r="BL385" t="str">
        <f>IF(buildings!BL385="","NULL",buildings!BL385)</f>
        <v>NULL</v>
      </c>
      <c r="BM385" t="str">
        <f>IF(buildings!BM385="","NULL",buildings!BM385)</f>
        <v>NULL</v>
      </c>
      <c r="BN385" t="str">
        <f>IF(buildings!BN385="","NULL",buildings!BN385)</f>
        <v>NULL</v>
      </c>
      <c r="BO385" t="str">
        <f>IF(buildings!BO385="","NULL",buildings!BO385)</f>
        <v>NULL</v>
      </c>
      <c r="BP385" t="str">
        <f>IF(buildings!BP385="","NULL",buildings!BP385)</f>
        <v>NULL</v>
      </c>
      <c r="BQ385" t="str">
        <f>IF(buildings!BQ385="","NULL",buildings!BQ385)</f>
        <v>NULL</v>
      </c>
      <c r="BR385" t="str">
        <f>IF(buildings!BR385="","NULL",buildings!BR385)</f>
        <v>NULL</v>
      </c>
      <c r="BS385" t="str">
        <f>IF(buildings!BS385="","NULL",buildings!BS385)</f>
        <v>NULL</v>
      </c>
      <c r="BT385" t="str">
        <f>IF(buildings!BT385="","NULL",buildings!BT385)</f>
        <v>NULL</v>
      </c>
      <c r="BU385" t="str">
        <f>IF(buildings!BU385="","NULL",buildings!BU385)</f>
        <v>NULL</v>
      </c>
      <c r="BV385" t="str">
        <f>IF(buildings!BV385="","NULL",buildings!BV385)</f>
        <v>NULL</v>
      </c>
      <c r="BW385" t="str">
        <f>IF(buildings!BW385="","NULL",buildings!BW385)</f>
        <v>R32EU12-H</v>
      </c>
      <c r="BX385" t="str">
        <f>IF(buildings!BX385="","NULL",buildings!BX385)</f>
        <v>R5.2OECD</v>
      </c>
      <c r="BY385" t="str">
        <f>IF(buildings!BY385="","NULL",buildings!BY385)</f>
        <v>R_SFH_detached</v>
      </c>
      <c r="BZ385" t="str">
        <f>IF(buildings!BZ385="","NULL",buildings!BZ385)</f>
        <v>M_brick</v>
      </c>
      <c r="CA385" t="str">
        <f>IF(buildings!CA385="","NULL",buildings!CA385)</f>
        <v>Efficient</v>
      </c>
      <c r="CB385" t="str">
        <f>IF(buildings!CB385="","NULL",buildings!CB385)</f>
        <v>modeled/hypothetical/regulations</v>
      </c>
      <c r="CC385" t="str">
        <f>IF(buildings!CC385="","NULL",buildings!CC385)</f>
        <v>RS</v>
      </c>
      <c r="CD385" t="str">
        <f>IF(buildings!CD385="","NULL",buildings!CD385)</f>
        <v>M</v>
      </c>
      <c r="CE385" t="str">
        <f>IF(buildings!CE385="","NULL",buildings!CE385)</f>
        <v>OECD_EU12-H</v>
      </c>
    </row>
    <row r="386" spans="1:83">
      <c r="A386">
        <f>IF(buildings!A386="","NA",buildings!A386)</f>
        <v>384</v>
      </c>
      <c r="B386" t="str">
        <f>IF(buildings!B386="","NA",buildings!B386)</f>
        <v>Poland</v>
      </c>
      <c r="C386" t="str">
        <f>IF(buildings!C386="","NA",buildings!C386)</f>
        <v>Poland</v>
      </c>
      <c r="D386" t="str">
        <f>IF(buildings!D386="","NA",buildings!D386)</f>
        <v>NA</v>
      </c>
      <c r="E386" t="str">
        <f>IF(buildings!E386="","NA",buildings!E386)</f>
        <v>NA</v>
      </c>
      <c r="F386" t="str">
        <f>IF(buildings!F386="","NA",buildings!F386)</f>
        <v>NA</v>
      </c>
      <c r="G386" t="str">
        <f>IF(buildings!G386="","NA",buildings!G386)</f>
        <v>NA</v>
      </c>
      <c r="H386" t="str">
        <f>IF(buildings!H386="","NA",buildings!H386)</f>
        <v>NA</v>
      </c>
      <c r="I386" t="str">
        <f>IF(buildings!I386="","NA",buildings!I386)</f>
        <v>NA</v>
      </c>
      <c r="J386">
        <f>IF(buildings!J386="","NA",buildings!J386)</f>
        <v>139.01978779999999</v>
      </c>
      <c r="K386" t="str">
        <f>IF(buildings!K386="","NA",buildings!K386)</f>
        <v>NA</v>
      </c>
      <c r="L386" t="str">
        <f>IF(buildings!L386="","NA",buildings!L386)</f>
        <v>NA</v>
      </c>
      <c r="M386">
        <f>IF(buildings!M386="","NA",buildings!M386)</f>
        <v>613.68319050000002</v>
      </c>
      <c r="N386" t="str">
        <f>IF(buildings!N386="","NA",buildings!N386)</f>
        <v>NA</v>
      </c>
      <c r="O386" t="str">
        <f>IF(buildings!O386="","NA",buildings!O386)</f>
        <v>NA</v>
      </c>
      <c r="P386" t="str">
        <f>IF(buildings!P386="","NA",buildings!P386)</f>
        <v>NA</v>
      </c>
      <c r="Q386" t="str">
        <f>IF(buildings!Q386="","NA",buildings!Q386)</f>
        <v>NA</v>
      </c>
      <c r="R386" t="str">
        <f>IF(buildings!R386="","NA",buildings!R386)</f>
        <v>NA</v>
      </c>
      <c r="S386" t="str">
        <f>IF(buildings!S386="","NA",buildings!S386)</f>
        <v>NA</v>
      </c>
      <c r="T386" t="str">
        <f>IF(buildings!T386="","NA",buildings!T386)</f>
        <v>NA</v>
      </c>
      <c r="U386" t="str">
        <f>IF(buildings!U386="","NA",buildings!U386)</f>
        <v>NA</v>
      </c>
      <c r="V386" t="str">
        <f>IF(buildings!V386="","NA",buildings!V386)</f>
        <v>NA</v>
      </c>
      <c r="W386" t="str">
        <f>IF(buildings!W386="","NA",buildings!W386)</f>
        <v>NA</v>
      </c>
      <c r="X386" t="str">
        <f>IF(buildings!X386="","NA",buildings!X386)</f>
        <v>NA</v>
      </c>
      <c r="Y386" t="str">
        <f>IF(buildings!Y386="","NA",buildings!Y386)</f>
        <v>NA</v>
      </c>
      <c r="Z386" t="str">
        <f>IF(buildings!Z386="","NA",buildings!Z386)</f>
        <v>NA</v>
      </c>
      <c r="AA386" t="str">
        <f>IF(buildings!AA386="","NA",buildings!AA386)</f>
        <v>NA</v>
      </c>
      <c r="AB386">
        <f>IF(buildings!AB386="","NA",buildings!AB386)</f>
        <v>2.825377397</v>
      </c>
      <c r="AC386" t="str">
        <f>IF(buildings!AC386="","NA",buildings!AC386)</f>
        <v>NA</v>
      </c>
      <c r="AD386" t="str">
        <f>IF(buildings!AD386="","NA",buildings!AD386)</f>
        <v>NA</v>
      </c>
      <c r="AE386" t="str">
        <f>IF(buildings!AE386="","NA",buildings!AE386)</f>
        <v>NA</v>
      </c>
      <c r="AF386" t="str">
        <f>IF(buildings!AF386="","NA",buildings!AF386)</f>
        <v>NA</v>
      </c>
      <c r="AG386" t="str">
        <f>IF(buildings!AG386="","NA",buildings!AG386)</f>
        <v>NA</v>
      </c>
      <c r="AH386" t="str">
        <f>IF(buildings!AH386="","NA",buildings!AH386)</f>
        <v>NA</v>
      </c>
      <c r="AI386" t="str">
        <f>IF(buildings!AI386="","NA",buildings!AI386)</f>
        <v>NA</v>
      </c>
      <c r="AJ386" t="str">
        <f>IF(buildings!AJ386="","NA",buildings!AJ386)</f>
        <v>NA</v>
      </c>
      <c r="AK386" t="str">
        <f>IF(buildings!AK386="","NA",buildings!AK386)</f>
        <v>NA</v>
      </c>
      <c r="AL386" t="str">
        <f>IF(buildings!AL386="","NA",buildings!AL386)</f>
        <v>conventional wooden building</v>
      </c>
      <c r="AM386">
        <f>IF(buildings!AM386="","NA",buildings!AM386)</f>
        <v>1</v>
      </c>
      <c r="AN386" t="str">
        <f>IF(buildings!AN386="","NA",buildings!AN386)</f>
        <v>residential</v>
      </c>
      <c r="AO386" t="str">
        <f>IF(buildings!AO386="","NA",buildings!AO386)</f>
        <v>SFH</v>
      </c>
      <c r="AP386" t="str">
        <f>IF(buildings!AP386="","NA",buildings!AP386)</f>
        <v>case study</v>
      </c>
      <c r="AQ386" t="str">
        <f>IF(buildings!AQ386="","NA",buildings!AQ386)</f>
        <v>Urban</v>
      </c>
      <c r="AR386" t="str">
        <f>IF(buildings!AR386="","NA",buildings!AR386)</f>
        <v>NULL</v>
      </c>
      <c r="AS386" t="str">
        <f>IF(buildings!AS386="","NA",buildings!AS386)</f>
        <v xml:space="preserve">Pajchrowski, G., Noskowiak, A., Lewandowska, A., &amp; Strykowski, W. </v>
      </c>
      <c r="AT386">
        <f>IF(buildings!AT386="","NA",buildings!AT386)</f>
        <v>2014</v>
      </c>
      <c r="AU386" t="str">
        <f>IF(buildings!AU386="","NA",buildings!AU386)</f>
        <v>Wood as a building material in the light of environmental assessment of full life cycle of four buildings</v>
      </c>
      <c r="AV386" t="str">
        <f>IF(buildings!AV386="","NA",buildings!AV386)</f>
        <v>Construction and Building Materials</v>
      </c>
      <c r="AW386" t="str">
        <f>IF(buildings!AW386="","NA",buildings!AW386)</f>
        <v>Copyright Elsevier</v>
      </c>
      <c r="AX386" t="str">
        <f>IF(buildings!AX386="","NA",buildings!AX386)</f>
        <v>10.1016/j.conbuildmat.2013.11.066</v>
      </c>
      <c r="AY386" t="str">
        <f>IF(buildings!AY386="","NA",buildings!AY386)</f>
        <v>https://doi.org/10.1016/j.conbuildmat.2013.11.066</v>
      </c>
      <c r="AZ386" t="str">
        <f>IF(buildings!AZ386="","NULL",buildings!AZ386)</f>
        <v>NULL</v>
      </c>
      <c r="BA386" t="str">
        <f>IF(buildings!BA386="","NULL",buildings!BA386)</f>
        <v xml:space="preserve">Extracted from Marinova et al. (2020). Refer to the authors for further information </v>
      </c>
      <c r="BB386" t="str">
        <f>IF(buildings!BB386="","NULL",buildings!BB386)</f>
        <v xml:space="preserve">Extracted from Marinova et al. (2020). Refer to the authors for further information </v>
      </c>
      <c r="BC386" t="str">
        <f>IF(buildings!BC386="","NULL",buildings!BC386)</f>
        <v>These buildings differed in material structure, building technology and the energy standard.</v>
      </c>
      <c r="BD386" t="str">
        <f>IF(buildings!BD386="","NULL",buildings!BD386)</f>
        <v>NULL</v>
      </c>
      <c r="BE386" t="str">
        <f>IF(buildings!BE386="","NULL",buildings!BE386)</f>
        <v>Nistad (Heeren)</v>
      </c>
      <c r="BF386" t="str">
        <f>IF(buildings!BF386="","NULL",buildings!BF386)</f>
        <v>NULL</v>
      </c>
      <c r="BG386" t="str">
        <f>IF(buildings!BG386="","NULL",buildings!BG386)</f>
        <v>NULL</v>
      </c>
      <c r="BH386" t="str">
        <f>IF(buildings!BH386="","NULL",buildings!BH386)</f>
        <v>NULL</v>
      </c>
      <c r="BI386" t="str">
        <f>IF(buildings!BI386="","NULL",buildings!BI386)</f>
        <v>NULL</v>
      </c>
      <c r="BJ386" t="str">
        <f>IF(buildings!BJ386="","NULL",buildings!BJ386)</f>
        <v>NULL</v>
      </c>
      <c r="BK386" t="str">
        <f>IF(buildings!BK386="","NULL",buildings!BK386)</f>
        <v>NULL</v>
      </c>
      <c r="BL386" t="str">
        <f>IF(buildings!BL386="","NULL",buildings!BL386)</f>
        <v>NULL</v>
      </c>
      <c r="BM386" t="str">
        <f>IF(buildings!BM386="","NULL",buildings!BM386)</f>
        <v>NULL</v>
      </c>
      <c r="BN386" t="str">
        <f>IF(buildings!BN386="","NULL",buildings!BN386)</f>
        <v>NULL</v>
      </c>
      <c r="BO386" t="str">
        <f>IF(buildings!BO386="","NULL",buildings!BO386)</f>
        <v>NULL</v>
      </c>
      <c r="BP386" t="str">
        <f>IF(buildings!BP386="","NULL",buildings!BP386)</f>
        <v>NULL</v>
      </c>
      <c r="BQ386" t="str">
        <f>IF(buildings!BQ386="","NULL",buildings!BQ386)</f>
        <v>NULL</v>
      </c>
      <c r="BR386" t="str">
        <f>IF(buildings!BR386="","NULL",buildings!BR386)</f>
        <v>NULL</v>
      </c>
      <c r="BS386" t="str">
        <f>IF(buildings!BS386="","NULL",buildings!BS386)</f>
        <v>NULL</v>
      </c>
      <c r="BT386" t="str">
        <f>IF(buildings!BT386="","NULL",buildings!BT386)</f>
        <v>NULL</v>
      </c>
      <c r="BU386" t="str">
        <f>IF(buildings!BU386="","NULL",buildings!BU386)</f>
        <v>NULL</v>
      </c>
      <c r="BV386" t="str">
        <f>IF(buildings!BV386="","NULL",buildings!BV386)</f>
        <v>NULL</v>
      </c>
      <c r="BW386" t="str">
        <f>IF(buildings!BW386="","NULL",buildings!BW386)</f>
        <v>R32EU12-H</v>
      </c>
      <c r="BX386" t="str">
        <f>IF(buildings!BX386="","NULL",buildings!BX386)</f>
        <v>R5.2OECD</v>
      </c>
      <c r="BY386" t="str">
        <f>IF(buildings!BY386="","NULL",buildings!BY386)</f>
        <v>R_SFH_detached</v>
      </c>
      <c r="BZ386" t="str">
        <f>IF(buildings!BZ386="","NULL",buildings!BZ386)</f>
        <v>T_traditional</v>
      </c>
      <c r="CA386" t="str">
        <f>IF(buildings!CA386="","NULL",buildings!CA386)</f>
        <v>Standard</v>
      </c>
      <c r="CB386" t="str">
        <f>IF(buildings!CB386="","NULL",buildings!CB386)</f>
        <v>modeled/hypothetical/regulations</v>
      </c>
      <c r="CC386" t="str">
        <f>IF(buildings!CC386="","NULL",buildings!CC386)</f>
        <v>RS</v>
      </c>
      <c r="CD386" t="str">
        <f>IF(buildings!CD386="","NULL",buildings!CD386)</f>
        <v>T</v>
      </c>
      <c r="CE386" t="str">
        <f>IF(buildings!CE386="","NULL",buildings!CE386)</f>
        <v>OECD_EU12-H</v>
      </c>
    </row>
    <row r="387" spans="1:83">
      <c r="A387">
        <f>IF(buildings!A387="","NA",buildings!A387)</f>
        <v>385</v>
      </c>
      <c r="B387" t="str">
        <f>IF(buildings!B387="","NA",buildings!B387)</f>
        <v>Poland</v>
      </c>
      <c r="C387" t="str">
        <f>IF(buildings!C387="","NA",buildings!C387)</f>
        <v>Poland</v>
      </c>
      <c r="D387" t="str">
        <f>IF(buildings!D387="","NA",buildings!D387)</f>
        <v>NA</v>
      </c>
      <c r="E387" t="str">
        <f>IF(buildings!E387="","NA",buildings!E387)</f>
        <v>NA</v>
      </c>
      <c r="F387" t="str">
        <f>IF(buildings!F387="","NA",buildings!F387)</f>
        <v>NA</v>
      </c>
      <c r="G387" t="str">
        <f>IF(buildings!G387="","NA",buildings!G387)</f>
        <v>NA</v>
      </c>
      <c r="H387" t="str">
        <f>IF(buildings!H387="","NA",buildings!H387)</f>
        <v>NA</v>
      </c>
      <c r="I387" t="str">
        <f>IF(buildings!I387="","NA",buildings!I387)</f>
        <v>NA</v>
      </c>
      <c r="J387">
        <f>IF(buildings!J387="","NA",buildings!J387)</f>
        <v>191.129131</v>
      </c>
      <c r="K387" t="str">
        <f>IF(buildings!K387="","NA",buildings!K387)</f>
        <v>NA</v>
      </c>
      <c r="L387" t="str">
        <f>IF(buildings!L387="","NA",buildings!L387)</f>
        <v>NA</v>
      </c>
      <c r="M387">
        <f>IF(buildings!M387="","NA",buildings!M387)</f>
        <v>551.14851080000005</v>
      </c>
      <c r="N387" t="str">
        <f>IF(buildings!N387="","NA",buildings!N387)</f>
        <v>NA</v>
      </c>
      <c r="O387" t="str">
        <f>IF(buildings!O387="","NA",buildings!O387)</f>
        <v>NA</v>
      </c>
      <c r="P387" t="str">
        <f>IF(buildings!P387="","NA",buildings!P387)</f>
        <v>NA</v>
      </c>
      <c r="Q387" t="str">
        <f>IF(buildings!Q387="","NA",buildings!Q387)</f>
        <v>NA</v>
      </c>
      <c r="R387" t="str">
        <f>IF(buildings!R387="","NA",buildings!R387)</f>
        <v>NA</v>
      </c>
      <c r="S387" t="str">
        <f>IF(buildings!S387="","NA",buildings!S387)</f>
        <v>NA</v>
      </c>
      <c r="T387" t="str">
        <f>IF(buildings!T387="","NA",buildings!T387)</f>
        <v>NA</v>
      </c>
      <c r="U387" t="str">
        <f>IF(buildings!U387="","NA",buildings!U387)</f>
        <v>NA</v>
      </c>
      <c r="V387" t="str">
        <f>IF(buildings!V387="","NA",buildings!V387)</f>
        <v>NA</v>
      </c>
      <c r="W387" t="str">
        <f>IF(buildings!W387="","NA",buildings!W387)</f>
        <v>NA</v>
      </c>
      <c r="X387" t="str">
        <f>IF(buildings!X387="","NA",buildings!X387)</f>
        <v>NA</v>
      </c>
      <c r="Y387" t="str">
        <f>IF(buildings!Y387="","NA",buildings!Y387)</f>
        <v>NA</v>
      </c>
      <c r="Z387" t="str">
        <f>IF(buildings!Z387="","NA",buildings!Z387)</f>
        <v>NA</v>
      </c>
      <c r="AA387" t="str">
        <f>IF(buildings!AA387="","NA",buildings!AA387)</f>
        <v>NA</v>
      </c>
      <c r="AB387">
        <f>IF(buildings!AB387="","NA",buildings!AB387)</f>
        <v>119.80620159999999</v>
      </c>
      <c r="AC387" t="str">
        <f>IF(buildings!AC387="","NA",buildings!AC387)</f>
        <v>NA</v>
      </c>
      <c r="AD387" t="str">
        <f>IF(buildings!AD387="","NA",buildings!AD387)</f>
        <v>NA</v>
      </c>
      <c r="AE387" t="str">
        <f>IF(buildings!AE387="","NA",buildings!AE387)</f>
        <v>NA</v>
      </c>
      <c r="AF387" t="str">
        <f>IF(buildings!AF387="","NA",buildings!AF387)</f>
        <v>NA</v>
      </c>
      <c r="AG387" t="str">
        <f>IF(buildings!AG387="","NA",buildings!AG387)</f>
        <v>NA</v>
      </c>
      <c r="AH387" t="str">
        <f>IF(buildings!AH387="","NA",buildings!AH387)</f>
        <v>NA</v>
      </c>
      <c r="AI387" t="str">
        <f>IF(buildings!AI387="","NA",buildings!AI387)</f>
        <v>NA</v>
      </c>
      <c r="AJ387" t="str">
        <f>IF(buildings!AJ387="","NA",buildings!AJ387)</f>
        <v>NA</v>
      </c>
      <c r="AK387" t="str">
        <f>IF(buildings!AK387="","NA",buildings!AK387)</f>
        <v>NA</v>
      </c>
      <c r="AL387" t="str">
        <f>IF(buildings!AL387="","NA",buildings!AL387)</f>
        <v>passive wooden building</v>
      </c>
      <c r="AM387">
        <f>IF(buildings!AM387="","NA",buildings!AM387)</f>
        <v>1</v>
      </c>
      <c r="AN387" t="str">
        <f>IF(buildings!AN387="","NA",buildings!AN387)</f>
        <v>residential</v>
      </c>
      <c r="AO387" t="str">
        <f>IF(buildings!AO387="","NA",buildings!AO387)</f>
        <v>SFH</v>
      </c>
      <c r="AP387" t="str">
        <f>IF(buildings!AP387="","NA",buildings!AP387)</f>
        <v>case study</v>
      </c>
      <c r="AQ387" t="str">
        <f>IF(buildings!AQ387="","NA",buildings!AQ387)</f>
        <v>Urban</v>
      </c>
      <c r="AR387" t="str">
        <f>IF(buildings!AR387="","NA",buildings!AR387)</f>
        <v>NULL</v>
      </c>
      <c r="AS387" t="str">
        <f>IF(buildings!AS387="","NA",buildings!AS387)</f>
        <v xml:space="preserve">Pajchrowski, G., Noskowiak, A., Lewandowska, A., &amp; Strykowski, W. </v>
      </c>
      <c r="AT387">
        <f>IF(buildings!AT387="","NA",buildings!AT387)</f>
        <v>2014</v>
      </c>
      <c r="AU387" t="str">
        <f>IF(buildings!AU387="","NA",buildings!AU387)</f>
        <v>Wood as a building material in the light of environmental assessment of full life cycle of four buildings</v>
      </c>
      <c r="AV387" t="str">
        <f>IF(buildings!AV387="","NA",buildings!AV387)</f>
        <v>Construction and Building Materials</v>
      </c>
      <c r="AW387" t="str">
        <f>IF(buildings!AW387="","NA",buildings!AW387)</f>
        <v>Copyright Elsevier</v>
      </c>
      <c r="AX387" t="str">
        <f>IF(buildings!AX387="","NA",buildings!AX387)</f>
        <v>10.1016/j.conbuildmat.2013.11.066</v>
      </c>
      <c r="AY387" t="str">
        <f>IF(buildings!AY387="","NA",buildings!AY387)</f>
        <v>https://doi.org/10.1016/j.conbuildmat.2013.11.066</v>
      </c>
      <c r="AZ387" t="str">
        <f>IF(buildings!AZ387="","NULL",buildings!AZ387)</f>
        <v>NULL</v>
      </c>
      <c r="BA387" t="str">
        <f>IF(buildings!BA387="","NULL",buildings!BA387)</f>
        <v xml:space="preserve">Extracted from Marinova et al. (2020). Refer to the authors for further information </v>
      </c>
      <c r="BB387" t="str">
        <f>IF(buildings!BB387="","NULL",buildings!BB387)</f>
        <v xml:space="preserve">Extracted from Marinova et al. (2020). Refer to the authors for further information </v>
      </c>
      <c r="BC387" t="str">
        <f>IF(buildings!BC387="","NULL",buildings!BC387)</f>
        <v>These buildings differed in material structure, building technology and the energy standard.</v>
      </c>
      <c r="BD387" t="str">
        <f>IF(buildings!BD387="","NULL",buildings!BD387)</f>
        <v>NULL</v>
      </c>
      <c r="BE387" t="str">
        <f>IF(buildings!BE387="","NULL",buildings!BE387)</f>
        <v>Nistad (Heeren)</v>
      </c>
      <c r="BF387" t="str">
        <f>IF(buildings!BF387="","NULL",buildings!BF387)</f>
        <v>NULL</v>
      </c>
      <c r="BG387" t="str">
        <f>IF(buildings!BG387="","NULL",buildings!BG387)</f>
        <v>NULL</v>
      </c>
      <c r="BH387" t="str">
        <f>IF(buildings!BH387="","NULL",buildings!BH387)</f>
        <v>NULL</v>
      </c>
      <c r="BI387" t="str">
        <f>IF(buildings!BI387="","NULL",buildings!BI387)</f>
        <v>NULL</v>
      </c>
      <c r="BJ387" t="str">
        <f>IF(buildings!BJ387="","NULL",buildings!BJ387)</f>
        <v>NULL</v>
      </c>
      <c r="BK387" t="str">
        <f>IF(buildings!BK387="","NULL",buildings!BK387)</f>
        <v>NULL</v>
      </c>
      <c r="BL387" t="str">
        <f>IF(buildings!BL387="","NULL",buildings!BL387)</f>
        <v>NULL</v>
      </c>
      <c r="BM387" t="str">
        <f>IF(buildings!BM387="","NULL",buildings!BM387)</f>
        <v>NULL</v>
      </c>
      <c r="BN387" t="str">
        <f>IF(buildings!BN387="","NULL",buildings!BN387)</f>
        <v>NULL</v>
      </c>
      <c r="BO387" t="str">
        <f>IF(buildings!BO387="","NULL",buildings!BO387)</f>
        <v>NULL</v>
      </c>
      <c r="BP387" t="str">
        <f>IF(buildings!BP387="","NULL",buildings!BP387)</f>
        <v>NULL</v>
      </c>
      <c r="BQ387" t="str">
        <f>IF(buildings!BQ387="","NULL",buildings!BQ387)</f>
        <v>NULL</v>
      </c>
      <c r="BR387" t="str">
        <f>IF(buildings!BR387="","NULL",buildings!BR387)</f>
        <v>NULL</v>
      </c>
      <c r="BS387" t="str">
        <f>IF(buildings!BS387="","NULL",buildings!BS387)</f>
        <v>NULL</v>
      </c>
      <c r="BT387" t="str">
        <f>IF(buildings!BT387="","NULL",buildings!BT387)</f>
        <v>NULL</v>
      </c>
      <c r="BU387" t="str">
        <f>IF(buildings!BU387="","NULL",buildings!BU387)</f>
        <v>NULL</v>
      </c>
      <c r="BV387" t="str">
        <f>IF(buildings!BV387="","NULL",buildings!BV387)</f>
        <v>NULL</v>
      </c>
      <c r="BW387" t="str">
        <f>IF(buildings!BW387="","NULL",buildings!BW387)</f>
        <v>R32EU12-H</v>
      </c>
      <c r="BX387" t="str">
        <f>IF(buildings!BX387="","NULL",buildings!BX387)</f>
        <v>R5.2OECD</v>
      </c>
      <c r="BY387" t="str">
        <f>IF(buildings!BY387="","NULL",buildings!BY387)</f>
        <v>R_SFH_detached</v>
      </c>
      <c r="BZ387" t="str">
        <f>IF(buildings!BZ387="","NULL",buildings!BZ387)</f>
        <v>T_traditional</v>
      </c>
      <c r="CA387" t="str">
        <f>IF(buildings!CA387="","NULL",buildings!CA387)</f>
        <v>Efficient</v>
      </c>
      <c r="CB387" t="str">
        <f>IF(buildings!CB387="","NULL",buildings!CB387)</f>
        <v>modeled/hypothetical/regulations</v>
      </c>
      <c r="CC387" t="str">
        <f>IF(buildings!CC387="","NULL",buildings!CC387)</f>
        <v>RS</v>
      </c>
      <c r="CD387" t="str">
        <f>IF(buildings!CD387="","NULL",buildings!CD387)</f>
        <v>T</v>
      </c>
      <c r="CE387" t="str">
        <f>IF(buildings!CE387="","NULL",buildings!CE387)</f>
        <v>OECD_EU12-H</v>
      </c>
    </row>
    <row r="388" spans="1:83">
      <c r="A388">
        <f>IF(buildings!A388="","NA",buildings!A388)</f>
        <v>386</v>
      </c>
      <c r="B388" t="str">
        <f>IF(buildings!B388="","NA",buildings!B388)</f>
        <v>Turkey</v>
      </c>
      <c r="C388" t="str">
        <f>IF(buildings!C388="","NA",buildings!C388)</f>
        <v>Gaziantep</v>
      </c>
      <c r="D388" t="str">
        <f>IF(buildings!D388="","NA",buildings!D388)</f>
        <v>NA</v>
      </c>
      <c r="E388" t="str">
        <f>IF(buildings!E388="","NA",buildings!E388)</f>
        <v>NA</v>
      </c>
      <c r="F388">
        <f>IF(buildings!F388="","NA",buildings!F388)</f>
        <v>40.645076920000001</v>
      </c>
      <c r="G388" t="str">
        <f>IF(buildings!G388="","NA",buildings!G388)</f>
        <v>NA</v>
      </c>
      <c r="H388" t="str">
        <f>IF(buildings!H388="","NA",buildings!H388)</f>
        <v>NA</v>
      </c>
      <c r="I388" t="str">
        <f>IF(buildings!I388="","NA",buildings!I388)</f>
        <v>NA</v>
      </c>
      <c r="J388">
        <f>IF(buildings!J388="","NA",buildings!J388)</f>
        <v>8.0792307690000005</v>
      </c>
      <c r="K388" t="str">
        <f>IF(buildings!K388="","NA",buildings!K388)</f>
        <v>NA</v>
      </c>
      <c r="L388" t="str">
        <f>IF(buildings!L388="","NA",buildings!L388)</f>
        <v>NA</v>
      </c>
      <c r="M388">
        <f>IF(buildings!M388="","NA",buildings!M388)</f>
        <v>768.27323079999996</v>
      </c>
      <c r="N388" t="str">
        <f>IF(buildings!N388="","NA",buildings!N388)</f>
        <v>NA</v>
      </c>
      <c r="O388" t="str">
        <f>IF(buildings!O388="","NA",buildings!O388)</f>
        <v>NA</v>
      </c>
      <c r="P388" t="str">
        <f>IF(buildings!P388="","NA",buildings!P388)</f>
        <v>NA</v>
      </c>
      <c r="Q388" t="str">
        <f>IF(buildings!Q388="","NA",buildings!Q388)</f>
        <v>NA</v>
      </c>
      <c r="R388" t="str">
        <f>IF(buildings!R388="","NA",buildings!R388)</f>
        <v>NA</v>
      </c>
      <c r="S388" t="str">
        <f>IF(buildings!S388="","NA",buildings!S388)</f>
        <v>NA</v>
      </c>
      <c r="T388" t="str">
        <f>IF(buildings!T388="","NA",buildings!T388)</f>
        <v>NA</v>
      </c>
      <c r="U388" t="str">
        <f>IF(buildings!U388="","NA",buildings!U388)</f>
        <v>NA</v>
      </c>
      <c r="V388" t="str">
        <f>IF(buildings!V388="","NA",buildings!V388)</f>
        <v>NA</v>
      </c>
      <c r="W388" t="str">
        <f>IF(buildings!W388="","NA",buildings!W388)</f>
        <v>NA</v>
      </c>
      <c r="X388" t="str">
        <f>IF(buildings!X388="","NA",buildings!X388)</f>
        <v>NA</v>
      </c>
      <c r="Y388" t="str">
        <f>IF(buildings!Y388="","NA",buildings!Y388)</f>
        <v>NA</v>
      </c>
      <c r="Z388" t="str">
        <f>IF(buildings!Z388="","NA",buildings!Z388)</f>
        <v>NA</v>
      </c>
      <c r="AA388" t="str">
        <f>IF(buildings!AA388="","NA",buildings!AA388)</f>
        <v>NA</v>
      </c>
      <c r="AB388" t="str">
        <f>IF(buildings!AB388="","NA",buildings!AB388)</f>
        <v>NA</v>
      </c>
      <c r="AC388" t="str">
        <f>IF(buildings!AC388="","NA",buildings!AC388)</f>
        <v>NA</v>
      </c>
      <c r="AD388" t="str">
        <f>IF(buildings!AD388="","NA",buildings!AD388)</f>
        <v>NA</v>
      </c>
      <c r="AE388" t="str">
        <f>IF(buildings!AE388="","NA",buildings!AE388)</f>
        <v>NA</v>
      </c>
      <c r="AF388" t="str">
        <f>IF(buildings!AF388="","NA",buildings!AF388)</f>
        <v>NA</v>
      </c>
      <c r="AG388" t="str">
        <f>IF(buildings!AG388="","NA",buildings!AG388)</f>
        <v>NA</v>
      </c>
      <c r="AH388" t="str">
        <f>IF(buildings!AH388="","NA",buildings!AH388)</f>
        <v>NA</v>
      </c>
      <c r="AI388" t="str">
        <f>IF(buildings!AI388="","NA",buildings!AI388)</f>
        <v>NA</v>
      </c>
      <c r="AJ388" t="str">
        <f>IF(buildings!AJ388="","NA",buildings!AJ388)</f>
        <v>NA</v>
      </c>
      <c r="AK388" t="str">
        <f>IF(buildings!AK388="","NA",buildings!AK388)</f>
        <v>NA</v>
      </c>
      <c r="AL388" t="str">
        <f>IF(buildings!AL388="","NA",buildings!AL388)</f>
        <v>The external walls consist of 150 mm concrete block, 24 mm of plaster inside and outside. The internal walls: 100 mm concrete block, 24 mm of
plaster inside and outside. 30 mm
polyurethane and 150 mm concrete roof</v>
      </c>
      <c r="AM388">
        <f>IF(buildings!AM388="","NA",buildings!AM388)</f>
        <v>13</v>
      </c>
      <c r="AN388" t="str">
        <f>IF(buildings!AN388="","NA",buildings!AN388)</f>
        <v>residential</v>
      </c>
      <c r="AO388" t="str">
        <f>IF(buildings!AO388="","NA",buildings!AO388)</f>
        <v>MFH</v>
      </c>
      <c r="AP388" t="str">
        <f>IF(buildings!AP388="","NA",buildings!AP388)</f>
        <v>case study</v>
      </c>
      <c r="AQ388" t="str">
        <f>IF(buildings!AQ388="","NA",buildings!AQ388)</f>
        <v>Urban</v>
      </c>
      <c r="AR388" t="str">
        <f>IF(buildings!AR388="","NA",buildings!AR388)</f>
        <v>NULL</v>
      </c>
      <c r="AS388" t="str">
        <f>IF(buildings!AS388="","NA",buildings!AS388)</f>
        <v>Atmaca, A., &amp; Atmaca, N.</v>
      </c>
      <c r="AT388">
        <f>IF(buildings!AT388="","NA",buildings!AT388)</f>
        <v>2015</v>
      </c>
      <c r="AU388" t="str">
        <f>IF(buildings!AU388="","NA",buildings!AU388)</f>
        <v>Life cycle energy (LCEA) and carbon dioxide emissions (LCCO2A) assessment of two residential buildings in Gaziantep, Turkey</v>
      </c>
      <c r="AV388" t="str">
        <f>IF(buildings!AV388="","NA",buildings!AV388)</f>
        <v>Energy and Buildings</v>
      </c>
      <c r="AW388" t="str">
        <f>IF(buildings!AW388="","NA",buildings!AW388)</f>
        <v>Copyright Elsevier</v>
      </c>
      <c r="AX388" t="str">
        <f>IF(buildings!AX388="","NA",buildings!AX388)</f>
        <v>10.1016/j.enbuild.2015.06.008</v>
      </c>
      <c r="AY388" t="str">
        <f>IF(buildings!AY388="","NA",buildings!AY388)</f>
        <v>https://doi.org/10.1016/j.enbuild.2015.06.008</v>
      </c>
      <c r="AZ388" t="str">
        <f>IF(buildings!AZ388="","NULL",buildings!AZ388)</f>
        <v>NULL</v>
      </c>
      <c r="BA388" t="str">
        <f>IF(buildings!BA388="","NULL",buildings!BA388)</f>
        <v xml:space="preserve">Extracted from Marinova et al. (2020). Refer to the authors for further information </v>
      </c>
      <c r="BB388" t="str">
        <f>IF(buildings!BB388="","NULL",buildings!BB388)</f>
        <v xml:space="preserve">Extracted from Marinova et al. (2020). Refer to the authors for further information </v>
      </c>
      <c r="BC388" t="str">
        <f>IF(buildings!BC388="","NULL",buildings!BC388)</f>
        <v xml:space="preserve">Buildings constructed with urban and rural areas </v>
      </c>
      <c r="BD388" t="str">
        <f>IF(buildings!BD388="","NULL",buildings!BD388)</f>
        <v>NULL</v>
      </c>
      <c r="BE388" t="str">
        <f>IF(buildings!BE388="","NULL",buildings!BE388)</f>
        <v>Nistad (Heeren)</v>
      </c>
      <c r="BF388" t="str">
        <f>IF(buildings!BF388="","NULL",buildings!BF388)</f>
        <v>NULL</v>
      </c>
      <c r="BG388" t="str">
        <f>IF(buildings!BG388="","NULL",buildings!BG388)</f>
        <v>NULL</v>
      </c>
      <c r="BH388" t="str">
        <f>IF(buildings!BH388="","NULL",buildings!BH388)</f>
        <v>NULL</v>
      </c>
      <c r="BI388" t="str">
        <f>IF(buildings!BI388="","NULL",buildings!BI388)</f>
        <v>NULL</v>
      </c>
      <c r="BJ388" t="str">
        <f>IF(buildings!BJ388="","NULL",buildings!BJ388)</f>
        <v>NULL</v>
      </c>
      <c r="BK388" t="str">
        <f>IF(buildings!BK388="","NULL",buildings!BK388)</f>
        <v>NULL</v>
      </c>
      <c r="BL388" t="str">
        <f>IF(buildings!BL388="","NULL",buildings!BL388)</f>
        <v>NULL</v>
      </c>
      <c r="BM388" t="str">
        <f>IF(buildings!BM388="","NULL",buildings!BM388)</f>
        <v>NULL</v>
      </c>
      <c r="BN388" t="str">
        <f>IF(buildings!BN388="","NULL",buildings!BN388)</f>
        <v>NULL</v>
      </c>
      <c r="BO388" t="str">
        <f>IF(buildings!BO388="","NULL",buildings!BO388)</f>
        <v>NULL</v>
      </c>
      <c r="BP388" t="str">
        <f>IF(buildings!BP388="","NULL",buildings!BP388)</f>
        <v>NULL</v>
      </c>
      <c r="BQ388" t="str">
        <f>IF(buildings!BQ388="","NULL",buildings!BQ388)</f>
        <v>NULL</v>
      </c>
      <c r="BR388" t="str">
        <f>IF(buildings!BR388="","NULL",buildings!BR388)</f>
        <v>NULL</v>
      </c>
      <c r="BS388" t="str">
        <f>IF(buildings!BS388="","NULL",buildings!BS388)</f>
        <v>NULL</v>
      </c>
      <c r="BT388" t="str">
        <f>IF(buildings!BT388="","NULL",buildings!BT388)</f>
        <v>NULL</v>
      </c>
      <c r="BU388" t="str">
        <f>IF(buildings!BU388="","NULL",buildings!BU388)</f>
        <v>NULL</v>
      </c>
      <c r="BV388" t="str">
        <f>IF(buildings!BV388="","NULL",buildings!BV388)</f>
        <v>NULL</v>
      </c>
      <c r="BW388" t="str">
        <f>IF(buildings!BW388="","NULL",buildings!BW388)</f>
        <v>R32TUR</v>
      </c>
      <c r="BX388" t="str">
        <f>IF(buildings!BX388="","NULL",buildings!BX388)</f>
        <v>R5.2OECD</v>
      </c>
      <c r="BY388" t="str">
        <f>IF(buildings!BY388="","NULL",buildings!BY388)</f>
        <v>R_MFH_tower</v>
      </c>
      <c r="BZ388" t="str">
        <f>IF(buildings!BZ388="","NULL",buildings!BZ388)</f>
        <v>M_brick</v>
      </c>
      <c r="CA388" t="str">
        <f>IF(buildings!CA388="","NULL",buildings!CA388)</f>
        <v>Standard</v>
      </c>
      <c r="CB388" t="str">
        <f>IF(buildings!CB388="","NULL",buildings!CB388)</f>
        <v>real-world single case study</v>
      </c>
      <c r="CC388" t="str">
        <f>IF(buildings!CC388="","NULL",buildings!CC388)</f>
        <v>RM</v>
      </c>
      <c r="CD388" t="str">
        <f>IF(buildings!CD388="","NULL",buildings!CD388)</f>
        <v>M</v>
      </c>
      <c r="CE388" t="str">
        <f>IF(buildings!CE388="","NULL",buildings!CE388)</f>
        <v>OECD_TUR</v>
      </c>
    </row>
    <row r="389" spans="1:83">
      <c r="A389">
        <f>IF(buildings!A389="","NA",buildings!A389)</f>
        <v>387</v>
      </c>
      <c r="B389" t="str">
        <f>IF(buildings!B389="","NA",buildings!B389)</f>
        <v>Turkey</v>
      </c>
      <c r="C389" t="str">
        <f>IF(buildings!C389="","NA",buildings!C389)</f>
        <v>Gaziantep</v>
      </c>
      <c r="D389" t="str">
        <f>IF(buildings!D389="","NA",buildings!D389)</f>
        <v>NA</v>
      </c>
      <c r="E389" t="str">
        <f>IF(buildings!E389="","NA",buildings!E389)</f>
        <v>NA</v>
      </c>
      <c r="F389">
        <f>IF(buildings!F389="","NA",buildings!F389)</f>
        <v>75.502727269999994</v>
      </c>
      <c r="G389" t="str">
        <f>IF(buildings!G389="","NA",buildings!G389)</f>
        <v>NA</v>
      </c>
      <c r="H389" t="str">
        <f>IF(buildings!H389="","NA",buildings!H389)</f>
        <v>NA</v>
      </c>
      <c r="I389" t="str">
        <f>IF(buildings!I389="","NA",buildings!I389)</f>
        <v>NA</v>
      </c>
      <c r="J389">
        <f>IF(buildings!J389="","NA",buildings!J389)</f>
        <v>9.5727272729999999</v>
      </c>
      <c r="K389" t="str">
        <f>IF(buildings!K389="","NA",buildings!K389)</f>
        <v>NA</v>
      </c>
      <c r="L389" t="str">
        <f>IF(buildings!L389="","NA",buildings!L389)</f>
        <v>NA</v>
      </c>
      <c r="M389">
        <f>IF(buildings!M389="","NA",buildings!M389)</f>
        <v>1507.636364</v>
      </c>
      <c r="N389" t="str">
        <f>IF(buildings!N389="","NA",buildings!N389)</f>
        <v>NA</v>
      </c>
      <c r="O389" t="str">
        <f>IF(buildings!O389="","NA",buildings!O389)</f>
        <v>NA</v>
      </c>
      <c r="P389" t="str">
        <f>IF(buildings!P389="","NA",buildings!P389)</f>
        <v>NA</v>
      </c>
      <c r="Q389" t="str">
        <f>IF(buildings!Q389="","NA",buildings!Q389)</f>
        <v>NA</v>
      </c>
      <c r="R389" t="str">
        <f>IF(buildings!R389="","NA",buildings!R389)</f>
        <v>NA</v>
      </c>
      <c r="S389" t="str">
        <f>IF(buildings!S389="","NA",buildings!S389)</f>
        <v>NA</v>
      </c>
      <c r="T389" t="str">
        <f>IF(buildings!T389="","NA",buildings!T389)</f>
        <v>NA</v>
      </c>
      <c r="U389" t="str">
        <f>IF(buildings!U389="","NA",buildings!U389)</f>
        <v>NA</v>
      </c>
      <c r="V389" t="str">
        <f>IF(buildings!V389="","NA",buildings!V389)</f>
        <v>NA</v>
      </c>
      <c r="W389" t="str">
        <f>IF(buildings!W389="","NA",buildings!W389)</f>
        <v>NA</v>
      </c>
      <c r="X389" t="str">
        <f>IF(buildings!X389="","NA",buildings!X389)</f>
        <v>NA</v>
      </c>
      <c r="Y389" t="str">
        <f>IF(buildings!Y389="","NA",buildings!Y389)</f>
        <v>NA</v>
      </c>
      <c r="Z389" t="str">
        <f>IF(buildings!Z389="","NA",buildings!Z389)</f>
        <v>NA</v>
      </c>
      <c r="AA389" t="str">
        <f>IF(buildings!AA389="","NA",buildings!AA389)</f>
        <v>NA</v>
      </c>
      <c r="AB389" t="str">
        <f>IF(buildings!AB389="","NA",buildings!AB389)</f>
        <v>NA</v>
      </c>
      <c r="AC389" t="str">
        <f>IF(buildings!AC389="","NA",buildings!AC389)</f>
        <v>NA</v>
      </c>
      <c r="AD389" t="str">
        <f>IF(buildings!AD389="","NA",buildings!AD389)</f>
        <v>NA</v>
      </c>
      <c r="AE389" t="str">
        <f>IF(buildings!AE389="","NA",buildings!AE389)</f>
        <v>NA</v>
      </c>
      <c r="AF389" t="str">
        <f>IF(buildings!AF389="","NA",buildings!AF389)</f>
        <v>NA</v>
      </c>
      <c r="AG389" t="str">
        <f>IF(buildings!AG389="","NA",buildings!AG389)</f>
        <v>NA</v>
      </c>
      <c r="AH389" t="str">
        <f>IF(buildings!AH389="","NA",buildings!AH389)</f>
        <v>NA</v>
      </c>
      <c r="AI389" t="str">
        <f>IF(buildings!AI389="","NA",buildings!AI389)</f>
        <v>NA</v>
      </c>
      <c r="AJ389" t="str">
        <f>IF(buildings!AJ389="","NA",buildings!AJ389)</f>
        <v>NA</v>
      </c>
      <c r="AK389" t="str">
        <f>IF(buildings!AK389="","NA",buildings!AK389)</f>
        <v>NA</v>
      </c>
      <c r="AL389" t="str">
        <f>IF(buildings!AL389="","NA",buildings!AL389)</f>
        <v xml:space="preserve">The external walls consist of 150 mm concrete block, 20 mm of plaster
inside and outside. The internal walls: 100 mm concrete block, 20 mm of plaster inside and outside. 140 mm perlite and 150 mm concrete roof. </v>
      </c>
      <c r="AM389">
        <f>IF(buildings!AM389="","NA",buildings!AM389)</f>
        <v>3</v>
      </c>
      <c r="AN389" t="str">
        <f>IF(buildings!AN389="","NA",buildings!AN389)</f>
        <v>residential</v>
      </c>
      <c r="AO389" t="str">
        <f>IF(buildings!AO389="","NA",buildings!AO389)</f>
        <v>SFH</v>
      </c>
      <c r="AP389" t="str">
        <f>IF(buildings!AP389="","NA",buildings!AP389)</f>
        <v>case study</v>
      </c>
      <c r="AQ389" t="str">
        <f>IF(buildings!AQ389="","NA",buildings!AQ389)</f>
        <v>Rural</v>
      </c>
      <c r="AR389" t="str">
        <f>IF(buildings!AR389="","NA",buildings!AR389)</f>
        <v>NULL</v>
      </c>
      <c r="AS389" t="str">
        <f>IF(buildings!AS389="","NA",buildings!AS389)</f>
        <v>Atmaca, A., &amp; Atmaca, N.</v>
      </c>
      <c r="AT389">
        <f>IF(buildings!AT389="","NA",buildings!AT389)</f>
        <v>2015</v>
      </c>
      <c r="AU389" t="str">
        <f>IF(buildings!AU389="","NA",buildings!AU389)</f>
        <v>Life cycle energy (LCEA) and carbon dioxide emissions (LCCO2A) assessment of two residential buildings in Gaziantep, Turkey</v>
      </c>
      <c r="AV389" t="str">
        <f>IF(buildings!AV389="","NA",buildings!AV389)</f>
        <v>Energy and Buildings</v>
      </c>
      <c r="AW389" t="str">
        <f>IF(buildings!AW389="","NA",buildings!AW389)</f>
        <v>Copyright Elsevier</v>
      </c>
      <c r="AX389" t="str">
        <f>IF(buildings!AX389="","NA",buildings!AX389)</f>
        <v>10.1016/j.enbuild.2015.06.008</v>
      </c>
      <c r="AY389" t="str">
        <f>IF(buildings!AY389="","NA",buildings!AY389)</f>
        <v>https://doi.org/10.1016/j.enbuild.2015.06.008</v>
      </c>
      <c r="AZ389" t="str">
        <f>IF(buildings!AZ389="","NULL",buildings!AZ389)</f>
        <v>NULL</v>
      </c>
      <c r="BA389" t="str">
        <f>IF(buildings!BA389="","NULL",buildings!BA389)</f>
        <v xml:space="preserve">Extracted from Marinova et al. (2020). Refer to the authors for further information </v>
      </c>
      <c r="BB389" t="str">
        <f>IF(buildings!BB389="","NULL",buildings!BB389)</f>
        <v xml:space="preserve">Extracted from Marinova et al. (2020). Refer to the authors for further information </v>
      </c>
      <c r="BC389" t="str">
        <f>IF(buildings!BC389="","NULL",buildings!BC389)</f>
        <v xml:space="preserve">Buildings constructed with urban and rural areas </v>
      </c>
      <c r="BD389" t="str">
        <f>IF(buildings!BD389="","NULL",buildings!BD389)</f>
        <v>NULL</v>
      </c>
      <c r="BE389" t="str">
        <f>IF(buildings!BE389="","NULL",buildings!BE389)</f>
        <v>Nistad (Heeren)</v>
      </c>
      <c r="BF389" t="str">
        <f>IF(buildings!BF389="","NULL",buildings!BF389)</f>
        <v>NULL</v>
      </c>
      <c r="BG389" t="str">
        <f>IF(buildings!BG389="","NULL",buildings!BG389)</f>
        <v>NULL</v>
      </c>
      <c r="BH389" t="str">
        <f>IF(buildings!BH389="","NULL",buildings!BH389)</f>
        <v>NULL</v>
      </c>
      <c r="BI389" t="str">
        <f>IF(buildings!BI389="","NULL",buildings!BI389)</f>
        <v>NULL</v>
      </c>
      <c r="BJ389" t="str">
        <f>IF(buildings!BJ389="","NULL",buildings!BJ389)</f>
        <v>NULL</v>
      </c>
      <c r="BK389" t="str">
        <f>IF(buildings!BK389="","NULL",buildings!BK389)</f>
        <v>NULL</v>
      </c>
      <c r="BL389" t="str">
        <f>IF(buildings!BL389="","NULL",buildings!BL389)</f>
        <v>NULL</v>
      </c>
      <c r="BM389" t="str">
        <f>IF(buildings!BM389="","NULL",buildings!BM389)</f>
        <v>NULL</v>
      </c>
      <c r="BN389" t="str">
        <f>IF(buildings!BN389="","NULL",buildings!BN389)</f>
        <v>NULL</v>
      </c>
      <c r="BO389" t="str">
        <f>IF(buildings!BO389="","NULL",buildings!BO389)</f>
        <v>NULL</v>
      </c>
      <c r="BP389" t="str">
        <f>IF(buildings!BP389="","NULL",buildings!BP389)</f>
        <v>NULL</v>
      </c>
      <c r="BQ389" t="str">
        <f>IF(buildings!BQ389="","NULL",buildings!BQ389)</f>
        <v>NULL</v>
      </c>
      <c r="BR389" t="str">
        <f>IF(buildings!BR389="","NULL",buildings!BR389)</f>
        <v>NULL</v>
      </c>
      <c r="BS389" t="str">
        <f>IF(buildings!BS389="","NULL",buildings!BS389)</f>
        <v>NULL</v>
      </c>
      <c r="BT389" t="str">
        <f>IF(buildings!BT389="","NULL",buildings!BT389)</f>
        <v>NULL</v>
      </c>
      <c r="BU389" t="str">
        <f>IF(buildings!BU389="","NULL",buildings!BU389)</f>
        <v>NULL</v>
      </c>
      <c r="BV389" t="str">
        <f>IF(buildings!BV389="","NULL",buildings!BV389)</f>
        <v>NULL</v>
      </c>
      <c r="BW389" t="str">
        <f>IF(buildings!BW389="","NULL",buildings!BW389)</f>
        <v>R32TUR</v>
      </c>
      <c r="BX389" t="str">
        <f>IF(buildings!BX389="","NULL",buildings!BX389)</f>
        <v>R5.2OECD</v>
      </c>
      <c r="BY389" t="str">
        <f>IF(buildings!BY389="","NULL",buildings!BY389)</f>
        <v>R_MFH_low</v>
      </c>
      <c r="BZ389" t="str">
        <f>IF(buildings!BZ389="","NULL",buildings!BZ389)</f>
        <v>M_brick</v>
      </c>
      <c r="CA389" t="str">
        <f>IF(buildings!CA389="","NULL",buildings!CA389)</f>
        <v>Standard</v>
      </c>
      <c r="CB389" t="str">
        <f>IF(buildings!CB389="","NULL",buildings!CB389)</f>
        <v>real-world single case study</v>
      </c>
      <c r="CC389" t="str">
        <f>IF(buildings!CC389="","NULL",buildings!CC389)</f>
        <v>RM</v>
      </c>
      <c r="CD389" t="str">
        <f>IF(buildings!CD389="","NULL",buildings!CD389)</f>
        <v>M</v>
      </c>
      <c r="CE389" t="str">
        <f>IF(buildings!CE389="","NULL",buildings!CE389)</f>
        <v>OECD_TUR</v>
      </c>
    </row>
    <row r="390" spans="1:83">
      <c r="A390">
        <f>IF(buildings!A390="","NA",buildings!A390)</f>
        <v>388</v>
      </c>
      <c r="B390" t="str">
        <f>IF(buildings!B390="","NA",buildings!B390)</f>
        <v>Lebanon</v>
      </c>
      <c r="C390" t="str">
        <f>IF(buildings!C390="","NA",buildings!C390)</f>
        <v>Sehaileh</v>
      </c>
      <c r="D390">
        <f>IF(buildings!D390="","NA",buildings!D390)</f>
        <v>2008</v>
      </c>
      <c r="E390">
        <f>IF(buildings!E390="","NA",buildings!E390)</f>
        <v>2011</v>
      </c>
      <c r="F390">
        <f>IF(buildings!F390="","NA",buildings!F390)</f>
        <v>335.18805309999999</v>
      </c>
      <c r="G390" t="str">
        <f>IF(buildings!G390="","NA",buildings!G390)</f>
        <v>NA</v>
      </c>
      <c r="H390" t="str">
        <f>IF(buildings!H390="","NA",buildings!H390)</f>
        <v>NA</v>
      </c>
      <c r="I390" t="str">
        <f>IF(buildings!I390="","NA",buildings!I390)</f>
        <v>NA</v>
      </c>
      <c r="J390" t="str">
        <f>IF(buildings!J390="","NA",buildings!J390)</f>
        <v>NA</v>
      </c>
      <c r="K390" t="str">
        <f>IF(buildings!K390="","NA",buildings!K390)</f>
        <v>NA</v>
      </c>
      <c r="L390" t="str">
        <f>IF(buildings!L390="","NA",buildings!L390)</f>
        <v>NA</v>
      </c>
      <c r="M390">
        <f>IF(buildings!M390="","NA",buildings!M390)</f>
        <v>1926.3185840000001</v>
      </c>
      <c r="N390" t="str">
        <f>IF(buildings!N390="","NA",buildings!N390)</f>
        <v>NA</v>
      </c>
      <c r="O390" t="str">
        <f>IF(buildings!O390="","NA",buildings!O390)</f>
        <v>NA</v>
      </c>
      <c r="P390" t="str">
        <f>IF(buildings!P390="","NA",buildings!P390)</f>
        <v>NA</v>
      </c>
      <c r="Q390" t="str">
        <f>IF(buildings!Q390="","NA",buildings!Q390)</f>
        <v>NA</v>
      </c>
      <c r="R390" t="str">
        <f>IF(buildings!R390="","NA",buildings!R390)</f>
        <v>NA</v>
      </c>
      <c r="S390" t="str">
        <f>IF(buildings!S390="","NA",buildings!S390)</f>
        <v>NA</v>
      </c>
      <c r="T390" t="str">
        <f>IF(buildings!T390="","NA",buildings!T390)</f>
        <v>NA</v>
      </c>
      <c r="U390" t="str">
        <f>IF(buildings!U390="","NA",buildings!U390)</f>
        <v>NA</v>
      </c>
      <c r="V390" t="str">
        <f>IF(buildings!V390="","NA",buildings!V390)</f>
        <v>NA</v>
      </c>
      <c r="W390" t="str">
        <f>IF(buildings!W390="","NA",buildings!W390)</f>
        <v>NA</v>
      </c>
      <c r="X390" t="str">
        <f>IF(buildings!X390="","NA",buildings!X390)</f>
        <v>NA</v>
      </c>
      <c r="Y390" t="str">
        <f>IF(buildings!Y390="","NA",buildings!Y390)</f>
        <v>NA</v>
      </c>
      <c r="Z390" t="str">
        <f>IF(buildings!Z390="","NA",buildings!Z390)</f>
        <v>NA</v>
      </c>
      <c r="AA390" t="str">
        <f>IF(buildings!AA390="","NA",buildings!AA390)</f>
        <v>NA</v>
      </c>
      <c r="AB390" t="str">
        <f>IF(buildings!AB390="","NA",buildings!AB390)</f>
        <v>NA</v>
      </c>
      <c r="AC390" t="str">
        <f>IF(buildings!AC390="","NA",buildings!AC390)</f>
        <v>NA</v>
      </c>
      <c r="AD390" t="str">
        <f>IF(buildings!AD390="","NA",buildings!AD390)</f>
        <v>NA</v>
      </c>
      <c r="AE390" t="str">
        <f>IF(buildings!AE390="","NA",buildings!AE390)</f>
        <v>NA</v>
      </c>
      <c r="AF390" t="str">
        <f>IF(buildings!AF390="","NA",buildings!AF390)</f>
        <v>NA</v>
      </c>
      <c r="AG390" t="str">
        <f>IF(buildings!AG390="","NA",buildings!AG390)</f>
        <v>NA</v>
      </c>
      <c r="AH390" t="str">
        <f>IF(buildings!AH390="","NA",buildings!AH390)</f>
        <v>NA</v>
      </c>
      <c r="AI390" t="str">
        <f>IF(buildings!AI390="","NA",buildings!AI390)</f>
        <v>NA</v>
      </c>
      <c r="AJ390" t="str">
        <f>IF(buildings!AJ390="","NA",buildings!AJ390)</f>
        <v>NA</v>
      </c>
      <c r="AK390" t="str">
        <f>IF(buildings!AK390="","NA",buildings!AK390)</f>
        <v>NA</v>
      </c>
      <c r="AL390" t="str">
        <f>IF(buildings!AL390="","NA",buildings!AL390)</f>
        <v>The case study building is supported by a cast in-situ RC (reinforced concrete) structure like most residential buildings of this type in Lebanon. The foundations are shallow consisting mainly of continuous footings and are relatively small compared to the size of the building as the ground in Mount Lebanon is almost always rocky and provides a very high bearing capacity. This avoids the need for deep foundations as in other countries with poor soil conditions, such as Belgium or the Netherlands. The foundations support RC columns and walls which support the slabs, typically about 250 mm thick. The latter are constituted by embedded primary beams (about 800 mm wide on average) resting on the RC columns and walls which in turn support secondary beams (called ribs) that run perpendicular to the primary beams. These ribs are about 150mm wide and separated by 400mmwide gaps filled with hollow concrete blocks 180 mm high topped by a 70 mm thick compressive slab. The hollow blocks and reinforcement steel are first placed on the wooden formwork before casting the ready mix concrete. The outer walls are double concrete blocks walls with an air blade in between. They are stone-clad on the outside and rendered with a concrete mortar and painted on the inside. The double glazed windows are installed on an aluminium frame which is not thermally broken.</v>
      </c>
      <c r="AM390">
        <f>IF(buildings!AM390="","NA",buildings!AM390)</f>
        <v>4</v>
      </c>
      <c r="AN390" t="str">
        <f>IF(buildings!AN390="","NA",buildings!AN390)</f>
        <v>residential</v>
      </c>
      <c r="AO390" t="str">
        <f>IF(buildings!AO390="","NA",buildings!AO390)</f>
        <v>SFH</v>
      </c>
      <c r="AP390" t="str">
        <f>IF(buildings!AP390="","NA",buildings!AP390)</f>
        <v>case study</v>
      </c>
      <c r="AQ390" t="str">
        <f>IF(buildings!AQ390="","NA",buildings!AQ390)</f>
        <v>Urban</v>
      </c>
      <c r="AR390" t="str">
        <f>IF(buildings!AR390="","NA",buildings!AR390)</f>
        <v>NULL</v>
      </c>
      <c r="AS390" t="str">
        <f>IF(buildings!AS390="","NA",buildings!AS390)</f>
        <v xml:space="preserve">Stephan, A., &amp; Stephan, L. </v>
      </c>
      <c r="AT390">
        <f>IF(buildings!AT390="","NA",buildings!AT390)</f>
        <v>2014</v>
      </c>
      <c r="AU390" t="str">
        <f>IF(buildings!AU390="","NA",buildings!AU390)</f>
        <v>Reducing the total life cycle energy demand of recent residential buildings in Lebanon</v>
      </c>
      <c r="AV390" t="str">
        <f>IF(buildings!AV390="","NA",buildings!AV390)</f>
        <v>Energy</v>
      </c>
      <c r="AW390" t="str">
        <f>IF(buildings!AW390="","NA",buildings!AW390)</f>
        <v>Copyright Elsevier</v>
      </c>
      <c r="AX390" t="str">
        <f>IF(buildings!AX390="","NA",buildings!AX390)</f>
        <v>10.1016/j.energy.2014.07.028</v>
      </c>
      <c r="AY390" t="str">
        <f>IF(buildings!AY390="","NA",buildings!AY390)</f>
        <v>https://doi.org/10.1016/j.energy.2014.07.028</v>
      </c>
      <c r="AZ390" t="str">
        <f>IF(buildings!AZ390="","NULL",buildings!AZ390)</f>
        <v>NULL</v>
      </c>
      <c r="BA390" t="str">
        <f>IF(buildings!BA390="","NULL",buildings!BA390)</f>
        <v xml:space="preserve">Extracted from Marinova et al. (2020). Refer to the authors for further information </v>
      </c>
      <c r="BB390" t="str">
        <f>IF(buildings!BB390="","NULL",buildings!BB390)</f>
        <v xml:space="preserve">Extracted from Marinova et al. (2020). Refer to the authors for further information </v>
      </c>
      <c r="BC390" t="str">
        <f>IF(buildings!BC390="","NULL",buildings!BC390)</f>
        <v>NULL</v>
      </c>
      <c r="BD390" t="str">
        <f>IF(buildings!BD390="","NULL",buildings!BD390)</f>
        <v>NULL</v>
      </c>
      <c r="BE390" t="str">
        <f>IF(buildings!BE390="","NULL",buildings!BE390)</f>
        <v>Nistad (Heeren)</v>
      </c>
      <c r="BF390" t="str">
        <f>IF(buildings!BF390="","NULL",buildings!BF390)</f>
        <v>NULL</v>
      </c>
      <c r="BG390" t="str">
        <f>IF(buildings!BG390="","NULL",buildings!BG390)</f>
        <v>NULL</v>
      </c>
      <c r="BH390" t="str">
        <f>IF(buildings!BH390="","NULL",buildings!BH390)</f>
        <v>NULL</v>
      </c>
      <c r="BI390" t="str">
        <f>IF(buildings!BI390="","NULL",buildings!BI390)</f>
        <v>NULL</v>
      </c>
      <c r="BJ390" t="str">
        <f>IF(buildings!BJ390="","NULL",buildings!BJ390)</f>
        <v>NULL</v>
      </c>
      <c r="BK390" t="str">
        <f>IF(buildings!BK390="","NULL",buildings!BK390)</f>
        <v>NULL</v>
      </c>
      <c r="BL390" t="str">
        <f>IF(buildings!BL390="","NULL",buildings!BL390)</f>
        <v>NULL</v>
      </c>
      <c r="BM390" t="str">
        <f>IF(buildings!BM390="","NULL",buildings!BM390)</f>
        <v>NULL</v>
      </c>
      <c r="BN390" t="str">
        <f>IF(buildings!BN390="","NULL",buildings!BN390)</f>
        <v>NULL</v>
      </c>
      <c r="BO390" t="str">
        <f>IF(buildings!BO390="","NULL",buildings!BO390)</f>
        <v>NULL</v>
      </c>
      <c r="BP390" t="str">
        <f>IF(buildings!BP390="","NULL",buildings!BP390)</f>
        <v>NULL</v>
      </c>
      <c r="BQ390" t="str">
        <f>IF(buildings!BQ390="","NULL",buildings!BQ390)</f>
        <v>NULL</v>
      </c>
      <c r="BR390" t="str">
        <f>IF(buildings!BR390="","NULL",buildings!BR390)</f>
        <v>NULL</v>
      </c>
      <c r="BS390" t="str">
        <f>IF(buildings!BS390="","NULL",buildings!BS390)</f>
        <v>NULL</v>
      </c>
      <c r="BT390" t="str">
        <f>IF(buildings!BT390="","NULL",buildings!BT390)</f>
        <v>NULL</v>
      </c>
      <c r="BU390" t="str">
        <f>IF(buildings!BU390="","NULL",buildings!BU390)</f>
        <v>NULL</v>
      </c>
      <c r="BV390" t="str">
        <f>IF(buildings!BV390="","NULL",buildings!BV390)</f>
        <v>NULL</v>
      </c>
      <c r="BW390" t="str">
        <f>IF(buildings!BW390="","NULL",buildings!BW390)</f>
        <v>R32MEA-M</v>
      </c>
      <c r="BX390" t="str">
        <f>IF(buildings!BX390="","NULL",buildings!BX390)</f>
        <v>R5.2MAF</v>
      </c>
      <c r="BY390" t="str">
        <f>IF(buildings!BY390="","NULL",buildings!BY390)</f>
        <v>R_SFH_unspecified</v>
      </c>
      <c r="BZ390" t="str">
        <f>IF(buildings!BZ390="","NULL",buildings!BZ390)</f>
        <v>RC_unspecified</v>
      </c>
      <c r="CA390" t="str">
        <f>IF(buildings!CA390="","NULL",buildings!CA390)</f>
        <v>Standard</v>
      </c>
      <c r="CB390" t="str">
        <f>IF(buildings!CB390="","NULL",buildings!CB390)</f>
        <v>real-world single case study</v>
      </c>
      <c r="CC390" t="str">
        <f>IF(buildings!CC390="","NULL",buildings!CC390)</f>
        <v>RS</v>
      </c>
      <c r="CD390" t="str">
        <f>IF(buildings!CD390="","NULL",buildings!CD390)</f>
        <v>C</v>
      </c>
      <c r="CE390" t="str">
        <f>IF(buildings!CE390="","NULL",buildings!CE390)</f>
        <v>MAF_MEA-M</v>
      </c>
    </row>
    <row r="391" spans="1:83">
      <c r="A391">
        <f>IF(buildings!A391="","NA",buildings!A391)</f>
        <v>389</v>
      </c>
      <c r="B391" t="str">
        <f>IF(buildings!B391="","NA",buildings!B391)</f>
        <v>Saudi Arabia</v>
      </c>
      <c r="C391" t="str">
        <f>IF(buildings!C391="","NA",buildings!C391)</f>
        <v>Dhahran</v>
      </c>
      <c r="D391">
        <f>IF(buildings!D391="","NA",buildings!D391)</f>
        <v>2013</v>
      </c>
      <c r="E391" t="str">
        <f>IF(buildings!E391="","NA",buildings!E391)</f>
        <v>NA</v>
      </c>
      <c r="F391">
        <f>IF(buildings!F391="","NA",buildings!F391)</f>
        <v>102.55316569999999</v>
      </c>
      <c r="G391" t="str">
        <f>IF(buildings!G391="","NA",buildings!G391)</f>
        <v>NA</v>
      </c>
      <c r="H391">
        <f>IF(buildings!H391="","NA",buildings!H391)</f>
        <v>1.0920531200000001</v>
      </c>
      <c r="I391" t="str">
        <f>IF(buildings!I391="","NA",buildings!I391)</f>
        <v>NA</v>
      </c>
      <c r="J391">
        <f>IF(buildings!J391="","NA",buildings!J391)</f>
        <v>11.88250597</v>
      </c>
      <c r="K391" t="str">
        <f>IF(buildings!K391="","NA",buildings!K391)</f>
        <v>NA</v>
      </c>
      <c r="L391" t="str">
        <f>IF(buildings!L391="","NA",buildings!L391)</f>
        <v>NA</v>
      </c>
      <c r="M391">
        <f>IF(buildings!M391="","NA",buildings!M391)</f>
        <v>3062.407357</v>
      </c>
      <c r="N391" t="str">
        <f>IF(buildings!N391="","NA",buildings!N391)</f>
        <v>NA</v>
      </c>
      <c r="O391" t="str">
        <f>IF(buildings!O391="","NA",buildings!O391)</f>
        <v>NA</v>
      </c>
      <c r="P391" t="str">
        <f>IF(buildings!P391="","NA",buildings!P391)</f>
        <v>NA</v>
      </c>
      <c r="Q391" t="str">
        <f>IF(buildings!Q391="","NA",buildings!Q391)</f>
        <v>NA</v>
      </c>
      <c r="R391" t="str">
        <f>IF(buildings!R391="","NA",buildings!R391)</f>
        <v>NA</v>
      </c>
      <c r="S391" t="str">
        <f>IF(buildings!S391="","NA",buildings!S391)</f>
        <v>NA</v>
      </c>
      <c r="T391" t="str">
        <f>IF(buildings!T391="","NA",buildings!T391)</f>
        <v>NA</v>
      </c>
      <c r="U391" t="str">
        <f>IF(buildings!U391="","NA",buildings!U391)</f>
        <v>NA</v>
      </c>
      <c r="V391" t="str">
        <f>IF(buildings!V391="","NA",buildings!V391)</f>
        <v>NA</v>
      </c>
      <c r="W391" t="str">
        <f>IF(buildings!W391="","NA",buildings!W391)</f>
        <v>NA</v>
      </c>
      <c r="X391" t="str">
        <f>IF(buildings!X391="","NA",buildings!X391)</f>
        <v>NA</v>
      </c>
      <c r="Y391" t="str">
        <f>IF(buildings!Y391="","NA",buildings!Y391)</f>
        <v>NA</v>
      </c>
      <c r="Z391" t="str">
        <f>IF(buildings!Z391="","NA",buildings!Z391)</f>
        <v>NA</v>
      </c>
      <c r="AA391" t="str">
        <f>IF(buildings!AA391="","NA",buildings!AA391)</f>
        <v>NA</v>
      </c>
      <c r="AB391">
        <f>IF(buildings!AB391="","NA",buildings!AB391)</f>
        <v>2.722570106</v>
      </c>
      <c r="AC391" t="str">
        <f>IF(buildings!AC391="","NA",buildings!AC391)</f>
        <v>NA</v>
      </c>
      <c r="AD391" t="str">
        <f>IF(buildings!AD391="","NA",buildings!AD391)</f>
        <v>NA</v>
      </c>
      <c r="AE391" t="str">
        <f>IF(buildings!AE391="","NA",buildings!AE391)</f>
        <v>NA</v>
      </c>
      <c r="AF391" t="str">
        <f>IF(buildings!AF391="","NA",buildings!AF391)</f>
        <v>NA</v>
      </c>
      <c r="AG391" t="str">
        <f>IF(buildings!AG391="","NA",buildings!AG391)</f>
        <v>NA</v>
      </c>
      <c r="AH391" t="str">
        <f>IF(buildings!AH391="","NA",buildings!AH391)</f>
        <v>NA</v>
      </c>
      <c r="AI391" t="str">
        <f>IF(buildings!AI391="","NA",buildings!AI391)</f>
        <v>NA</v>
      </c>
      <c r="AJ391" t="str">
        <f>IF(buildings!AJ391="","NA",buildings!AJ391)</f>
        <v>NA</v>
      </c>
      <c r="AK391" t="str">
        <f>IF(buildings!AK391="","NA",buildings!AK391)</f>
        <v>NA</v>
      </c>
      <c r="AL391" t="str">
        <f>IF(buildings!AL391="","NA",buildings!AL391)</f>
        <v>NULL</v>
      </c>
      <c r="AM391">
        <f>IF(buildings!AM391="","NA",buildings!AM391)</f>
        <v>2</v>
      </c>
      <c r="AN391" t="str">
        <f>IF(buildings!AN391="","NA",buildings!AN391)</f>
        <v>residential</v>
      </c>
      <c r="AO391" t="str">
        <f>IF(buildings!AO391="","NA",buildings!AO391)</f>
        <v>SFH</v>
      </c>
      <c r="AP391" t="str">
        <f>IF(buildings!AP391="","NA",buildings!AP391)</f>
        <v>case study</v>
      </c>
      <c r="AQ391" t="str">
        <f>IF(buildings!AQ391="","NA",buildings!AQ391)</f>
        <v>Urban</v>
      </c>
      <c r="AR391" t="str">
        <f>IF(buildings!AR391="","NA",buildings!AR391)</f>
        <v>NULL</v>
      </c>
      <c r="AS391" t="str">
        <f>IF(buildings!AS391="","NA",buildings!AS391)</f>
        <v>Asif, M., Dehwah, A., Ashraf, F., Khan, H., Shaukat, M., &amp; Hassan, M.</v>
      </c>
      <c r="AT391">
        <f>IF(buildings!AT391="","NA",buildings!AT391)</f>
        <v>2017</v>
      </c>
      <c r="AU391" t="str">
        <f>IF(buildings!AU391="","NA",buildings!AU391)</f>
        <v>Life cycle assessment of a three-bedroom house in Saudi Arabia</v>
      </c>
      <c r="AV391" t="str">
        <f>IF(buildings!AV391="","NA",buildings!AV391)</f>
        <v>Environments</v>
      </c>
      <c r="AW391" t="str">
        <f>IF(buildings!AW391="","NA",buildings!AW391)</f>
        <v>Copyright Elsevier</v>
      </c>
      <c r="AX391" t="str">
        <f>IF(buildings!AX391="","NA",buildings!AX391)</f>
        <v>10.3390/environments4030052</v>
      </c>
      <c r="AY391" t="str">
        <f>IF(buildings!AY391="","NA",buildings!AY391)</f>
        <v>https://doi.org/10.3390/environments4030052</v>
      </c>
      <c r="AZ391" t="str">
        <f>IF(buildings!AZ391="","NULL",buildings!AZ391)</f>
        <v>NULL</v>
      </c>
      <c r="BA391" t="str">
        <f>IF(buildings!BA391="","NULL",buildings!BA391)</f>
        <v xml:space="preserve">Extracted from Marinova et al. (2020). Refer to the authors for further information </v>
      </c>
      <c r="BB391" t="str">
        <f>IF(buildings!BB391="","NULL",buildings!BB391)</f>
        <v xml:space="preserve">Extracted from Marinova et al. (2020). Refer to the authors for further information </v>
      </c>
      <c r="BC391" t="str">
        <f>IF(buildings!BC391="","NULL",buildings!BC391)</f>
        <v>NULL</v>
      </c>
      <c r="BD391" t="str">
        <f>IF(buildings!BD391="","NULL",buildings!BD391)</f>
        <v>NULL</v>
      </c>
      <c r="BE391" t="str">
        <f>IF(buildings!BE391="","NULL",buildings!BE391)</f>
        <v>Nistad (Heeren)</v>
      </c>
      <c r="BF391" t="str">
        <f>IF(buildings!BF391="","NULL",buildings!BF391)</f>
        <v>NULL</v>
      </c>
      <c r="BG391" t="str">
        <f>IF(buildings!BG391="","NULL",buildings!BG391)</f>
        <v>NULL</v>
      </c>
      <c r="BH391" t="str">
        <f>IF(buildings!BH391="","NULL",buildings!BH391)</f>
        <v>NULL</v>
      </c>
      <c r="BI391" t="str">
        <f>IF(buildings!BI391="","NULL",buildings!BI391)</f>
        <v>NULL</v>
      </c>
      <c r="BJ391" t="str">
        <f>IF(buildings!BJ391="","NULL",buildings!BJ391)</f>
        <v>NULL</v>
      </c>
      <c r="BK391" t="str">
        <f>IF(buildings!BK391="","NULL",buildings!BK391)</f>
        <v>NULL</v>
      </c>
      <c r="BL391" t="str">
        <f>IF(buildings!BL391="","NULL",buildings!BL391)</f>
        <v>NULL</v>
      </c>
      <c r="BM391" t="str">
        <f>IF(buildings!BM391="","NULL",buildings!BM391)</f>
        <v>NULL</v>
      </c>
      <c r="BN391" t="str">
        <f>IF(buildings!BN391="","NULL",buildings!BN391)</f>
        <v>NULL</v>
      </c>
      <c r="BO391" t="str">
        <f>IF(buildings!BO391="","NULL",buildings!BO391)</f>
        <v>NULL</v>
      </c>
      <c r="BP391" t="str">
        <f>IF(buildings!BP391="","NULL",buildings!BP391)</f>
        <v>NULL</v>
      </c>
      <c r="BQ391" t="str">
        <f>IF(buildings!BQ391="","NULL",buildings!BQ391)</f>
        <v>NULL</v>
      </c>
      <c r="BR391" t="str">
        <f>IF(buildings!BR391="","NULL",buildings!BR391)</f>
        <v>NULL</v>
      </c>
      <c r="BS391" t="str">
        <f>IF(buildings!BS391="","NULL",buildings!BS391)</f>
        <v>NULL</v>
      </c>
      <c r="BT391" t="str">
        <f>IF(buildings!BT391="","NULL",buildings!BT391)</f>
        <v>NULL</v>
      </c>
      <c r="BU391" t="str">
        <f>IF(buildings!BU391="","NULL",buildings!BU391)</f>
        <v>NULL</v>
      </c>
      <c r="BV391" t="str">
        <f>IF(buildings!BV391="","NULL",buildings!BV391)</f>
        <v>NULL</v>
      </c>
      <c r="BW391" t="str">
        <f>IF(buildings!BW391="","NULL",buildings!BW391)</f>
        <v>R32MEA-H</v>
      </c>
      <c r="BX391" t="str">
        <f>IF(buildings!BX391="","NULL",buildings!BX391)</f>
        <v>R5.2MAF</v>
      </c>
      <c r="BY391" t="str">
        <f>IF(buildings!BY391="","NULL",buildings!BY391)</f>
        <v>R_SFH_detached</v>
      </c>
      <c r="BZ391" t="str">
        <f>IF(buildings!BZ391="","NULL",buildings!BZ391)</f>
        <v>RC_concretefloor</v>
      </c>
      <c r="CA391" t="str">
        <f>IF(buildings!CA391="","NULL",buildings!CA391)</f>
        <v>Standard</v>
      </c>
      <c r="CB391" t="str">
        <f>IF(buildings!CB391="","NULL",buildings!CB391)</f>
        <v>real-world single case study</v>
      </c>
      <c r="CC391" t="str">
        <f>IF(buildings!CC391="","NULL",buildings!CC391)</f>
        <v>RS</v>
      </c>
      <c r="CD391" t="str">
        <f>IF(buildings!CD391="","NULL",buildings!CD391)</f>
        <v>C</v>
      </c>
      <c r="CE391" t="str">
        <f>IF(buildings!CE391="","NULL",buildings!CE391)</f>
        <v>MAF_MEA-H</v>
      </c>
    </row>
    <row r="392" spans="1:83">
      <c r="A392">
        <f>IF(buildings!A392="","NA",buildings!A392)</f>
        <v>390</v>
      </c>
      <c r="B392" t="str">
        <f>IF(buildings!B392="","NA",buildings!B392)</f>
        <v>Jordan</v>
      </c>
      <c r="C392" t="str">
        <f>IF(buildings!C392="","NA",buildings!C392)</f>
        <v>Irbid</v>
      </c>
      <c r="D392" t="str">
        <f>IF(buildings!D392="","NA",buildings!D392)</f>
        <v>NA</v>
      </c>
      <c r="E392" t="str">
        <f>IF(buildings!E392="","NA",buildings!E392)</f>
        <v>NA</v>
      </c>
      <c r="F392" t="str">
        <f>IF(buildings!F392="","NA",buildings!F392)</f>
        <v>NA</v>
      </c>
      <c r="G392" t="str">
        <f>IF(buildings!G392="","NA",buildings!G392)</f>
        <v>NA</v>
      </c>
      <c r="H392">
        <f>IF(buildings!H392="","NA",buildings!H392)</f>
        <v>0.55555555599999995</v>
      </c>
      <c r="I392" t="str">
        <f>IF(buildings!I392="","NA",buildings!I392)</f>
        <v>NA</v>
      </c>
      <c r="J392" t="str">
        <f>IF(buildings!J392="","NA",buildings!J392)</f>
        <v>NA</v>
      </c>
      <c r="K392" t="str">
        <f>IF(buildings!K392="","NA",buildings!K392)</f>
        <v>NA</v>
      </c>
      <c r="L392" t="str">
        <f>IF(buildings!L392="","NA",buildings!L392)</f>
        <v>NA</v>
      </c>
      <c r="M392">
        <f>IF(buildings!M392="","NA",buildings!M392)</f>
        <v>780.49382720000006</v>
      </c>
      <c r="N392" t="str">
        <f>IF(buildings!N392="","NA",buildings!N392)</f>
        <v>NA</v>
      </c>
      <c r="O392" t="str">
        <f>IF(buildings!O392="","NA",buildings!O392)</f>
        <v>NA</v>
      </c>
      <c r="P392" t="str">
        <f>IF(buildings!P392="","NA",buildings!P392)</f>
        <v>NA</v>
      </c>
      <c r="Q392" t="str">
        <f>IF(buildings!Q392="","NA",buildings!Q392)</f>
        <v>NA</v>
      </c>
      <c r="R392" t="str">
        <f>IF(buildings!R392="","NA",buildings!R392)</f>
        <v>NA</v>
      </c>
      <c r="S392" t="str">
        <f>IF(buildings!S392="","NA",buildings!S392)</f>
        <v>NA</v>
      </c>
      <c r="T392" t="str">
        <f>IF(buildings!T392="","NA",buildings!T392)</f>
        <v>NA</v>
      </c>
      <c r="U392" t="str">
        <f>IF(buildings!U392="","NA",buildings!U392)</f>
        <v>NA</v>
      </c>
      <c r="V392" t="str">
        <f>IF(buildings!V392="","NA",buildings!V392)</f>
        <v>NA</v>
      </c>
      <c r="W392" t="str">
        <f>IF(buildings!W392="","NA",buildings!W392)</f>
        <v>NA</v>
      </c>
      <c r="X392" t="str">
        <f>IF(buildings!X392="","NA",buildings!X392)</f>
        <v>NA</v>
      </c>
      <c r="Y392" t="str">
        <f>IF(buildings!Y392="","NA",buildings!Y392)</f>
        <v>NA</v>
      </c>
      <c r="Z392" t="str">
        <f>IF(buildings!Z392="","NA",buildings!Z392)</f>
        <v>NA</v>
      </c>
      <c r="AA392" t="str">
        <f>IF(buildings!AA392="","NA",buildings!AA392)</f>
        <v>NA</v>
      </c>
      <c r="AB392" t="str">
        <f>IF(buildings!AB392="","NA",buildings!AB392)</f>
        <v>NA</v>
      </c>
      <c r="AC392" t="str">
        <f>IF(buildings!AC392="","NA",buildings!AC392)</f>
        <v>NA</v>
      </c>
      <c r="AD392" t="str">
        <f>IF(buildings!AD392="","NA",buildings!AD392)</f>
        <v>NA</v>
      </c>
      <c r="AE392" t="str">
        <f>IF(buildings!AE392="","NA",buildings!AE392)</f>
        <v>NA</v>
      </c>
      <c r="AF392" t="str">
        <f>IF(buildings!AF392="","NA",buildings!AF392)</f>
        <v>NA</v>
      </c>
      <c r="AG392" t="str">
        <f>IF(buildings!AG392="","NA",buildings!AG392)</f>
        <v>NA</v>
      </c>
      <c r="AH392" t="str">
        <f>IF(buildings!AH392="","NA",buildings!AH392)</f>
        <v>NA</v>
      </c>
      <c r="AI392" t="str">
        <f>IF(buildings!AI392="","NA",buildings!AI392)</f>
        <v>NA</v>
      </c>
      <c r="AJ392" t="str">
        <f>IF(buildings!AJ392="","NA",buildings!AJ392)</f>
        <v>NA</v>
      </c>
      <c r="AK392" t="str">
        <f>IF(buildings!AK392="","NA",buildings!AK392)</f>
        <v>NA</v>
      </c>
      <c r="AL392" t="str">
        <f>IF(buildings!AL392="","NA",buildings!AL392)</f>
        <v>It typically consists of two layers of hollow concrete blocks with a 50 mm gap. The wall is cladded on both sides with 25 mm cement plaster</v>
      </c>
      <c r="AM392">
        <f>IF(buildings!AM392="","NA",buildings!AM392)</f>
        <v>1</v>
      </c>
      <c r="AN392" t="str">
        <f>IF(buildings!AN392="","NA",buildings!AN392)</f>
        <v>residential</v>
      </c>
      <c r="AO392" t="str">
        <f>IF(buildings!AO392="","NA",buildings!AO392)</f>
        <v>SFH</v>
      </c>
      <c r="AP392" t="str">
        <f>IF(buildings!AP392="","NA",buildings!AP392)</f>
        <v>case study</v>
      </c>
      <c r="AQ392" t="str">
        <f>IF(buildings!AQ392="","NA",buildings!AQ392)</f>
        <v>Urban</v>
      </c>
      <c r="AR392" t="str">
        <f>IF(buildings!AR392="","NA",buildings!AR392)</f>
        <v>NULL</v>
      </c>
      <c r="AS392" t="str">
        <f>IF(buildings!AS392="","NA",buildings!AS392)</f>
        <v>El Hanandeh, A.</v>
      </c>
      <c r="AT392">
        <f>IF(buildings!AT392="","NA",buildings!AT392)</f>
        <v>2015</v>
      </c>
      <c r="AU392" t="str">
        <f>IF(buildings!AU392="","NA",buildings!AU392)</f>
        <v>Environmental assessment of popular single-family house construction alternatives in Jordan</v>
      </c>
      <c r="AV392" t="str">
        <f>IF(buildings!AV392="","NA",buildings!AV392)</f>
        <v>Building and Environment</v>
      </c>
      <c r="AW392" t="str">
        <f>IF(buildings!AW392="","NA",buildings!AW392)</f>
        <v>Copyright Elsevier</v>
      </c>
      <c r="AX392" t="str">
        <f>IF(buildings!AX392="","NA",buildings!AX392)</f>
        <v>10.1016/j.buildenv.2015.04.032</v>
      </c>
      <c r="AY392" t="str">
        <f>IF(buildings!AY392="","NA",buildings!AY392)</f>
        <v>https://doi.org/10.1016/j.buildenv.2015.04.032</v>
      </c>
      <c r="AZ392" t="str">
        <f>IF(buildings!AZ392="","NULL",buildings!AZ392)</f>
        <v>for use_type or construction_type: 'Walls in Jordan are typically non-load bearing. The load is usually carried by frame constructed on site using reinforced concrete columns and beams.'</v>
      </c>
      <c r="BA392" t="str">
        <f>IF(buildings!BA392="","NULL",buildings!BA392)</f>
        <v xml:space="preserve">Extracted from Marinova et al. (2020). Refer to the authors for further information </v>
      </c>
      <c r="BB392" t="str">
        <f>IF(buildings!BB392="","NULL",buildings!BB392)</f>
        <v xml:space="preserve">Extracted from Marinova et al. (2020). Refer to the authors for further information </v>
      </c>
      <c r="BC392" t="str">
        <f>IF(buildings!BC392="","NULL",buildings!BC392)</f>
        <v>NULL</v>
      </c>
      <c r="BD392" t="str">
        <f>IF(buildings!BD392="","NULL",buildings!BD392)</f>
        <v>NULL</v>
      </c>
      <c r="BE392" t="str">
        <f>IF(buildings!BE392="","NULL",buildings!BE392)</f>
        <v>Nistad (Heeren)</v>
      </c>
      <c r="BF392" t="str">
        <f>IF(buildings!BF392="","NULL",buildings!BF392)</f>
        <v>NULL</v>
      </c>
      <c r="BG392" t="str">
        <f>IF(buildings!BG392="","NULL",buildings!BG392)</f>
        <v>NULL</v>
      </c>
      <c r="BH392" t="str">
        <f>IF(buildings!BH392="","NULL",buildings!BH392)</f>
        <v>NULL</v>
      </c>
      <c r="BI392" t="str">
        <f>IF(buildings!BI392="","NULL",buildings!BI392)</f>
        <v>NULL</v>
      </c>
      <c r="BJ392" t="str">
        <f>IF(buildings!BJ392="","NULL",buildings!BJ392)</f>
        <v>NULL</v>
      </c>
      <c r="BK392" t="str">
        <f>IF(buildings!BK392="","NULL",buildings!BK392)</f>
        <v>NULL</v>
      </c>
      <c r="BL392" t="str">
        <f>IF(buildings!BL392="","NULL",buildings!BL392)</f>
        <v>NULL</v>
      </c>
      <c r="BM392" t="str">
        <f>IF(buildings!BM392="","NULL",buildings!BM392)</f>
        <v>NULL</v>
      </c>
      <c r="BN392" t="str">
        <f>IF(buildings!BN392="","NULL",buildings!BN392)</f>
        <v>NULL</v>
      </c>
      <c r="BO392" t="str">
        <f>IF(buildings!BO392="","NULL",buildings!BO392)</f>
        <v>NULL</v>
      </c>
      <c r="BP392" t="str">
        <f>IF(buildings!BP392="","NULL",buildings!BP392)</f>
        <v>NULL</v>
      </c>
      <c r="BQ392" t="str">
        <f>IF(buildings!BQ392="","NULL",buildings!BQ392)</f>
        <v>NULL</v>
      </c>
      <c r="BR392" t="str">
        <f>IF(buildings!BR392="","NULL",buildings!BR392)</f>
        <v>NULL</v>
      </c>
      <c r="BS392" t="str">
        <f>IF(buildings!BS392="","NULL",buildings!BS392)</f>
        <v>NULL</v>
      </c>
      <c r="BT392" t="str">
        <f>IF(buildings!BT392="","NULL",buildings!BT392)</f>
        <v>NULL</v>
      </c>
      <c r="BU392" t="str">
        <f>IF(buildings!BU392="","NULL",buildings!BU392)</f>
        <v>NULL</v>
      </c>
      <c r="BV392" t="str">
        <f>IF(buildings!BV392="","NULL",buildings!BV392)</f>
        <v>NULL</v>
      </c>
      <c r="BW392" t="str">
        <f>IF(buildings!BW392="","NULL",buildings!BW392)</f>
        <v>R32MEA-M</v>
      </c>
      <c r="BX392" t="str">
        <f>IF(buildings!BX392="","NULL",buildings!BX392)</f>
        <v>R5.2MAF</v>
      </c>
      <c r="BY392" t="str">
        <f>IF(buildings!BY392="","NULL",buildings!BY392)</f>
        <v>R_SFH_unspecified</v>
      </c>
      <c r="BZ392" t="str">
        <f>IF(buildings!BZ392="","NULL",buildings!BZ392)</f>
        <v>RC_unspecified</v>
      </c>
      <c r="CA392" t="str">
        <f>IF(buildings!CA392="","NULL",buildings!CA392)</f>
        <v>Standard</v>
      </c>
      <c r="CB392" t="str">
        <f>IF(buildings!CB392="","NULL",buildings!CB392)</f>
        <v>sample/average/statistics</v>
      </c>
      <c r="CC392" t="str">
        <f>IF(buildings!CC392="","NULL",buildings!CC392)</f>
        <v>RS</v>
      </c>
      <c r="CD392" t="str">
        <f>IF(buildings!CD392="","NULL",buildings!CD392)</f>
        <v>C</v>
      </c>
      <c r="CE392" t="str">
        <f>IF(buildings!CE392="","NULL",buildings!CE392)</f>
        <v>MAF_MEA-M</v>
      </c>
    </row>
    <row r="393" spans="1:83">
      <c r="A393">
        <f>IF(buildings!A393="","NA",buildings!A393)</f>
        <v>391</v>
      </c>
      <c r="B393" t="str">
        <f>IF(buildings!B393="","NA",buildings!B393)</f>
        <v>Jordan</v>
      </c>
      <c r="C393" t="str">
        <f>IF(buildings!C393="","NA",buildings!C393)</f>
        <v>Irbid</v>
      </c>
      <c r="D393" t="str">
        <f>IF(buildings!D393="","NA",buildings!D393)</f>
        <v>NA</v>
      </c>
      <c r="E393" t="str">
        <f>IF(buildings!E393="","NA",buildings!E393)</f>
        <v>NA</v>
      </c>
      <c r="F393" t="str">
        <f>IF(buildings!F393="","NA",buildings!F393)</f>
        <v>NA</v>
      </c>
      <c r="G393" t="str">
        <f>IF(buildings!G393="","NA",buildings!G393)</f>
        <v>NA</v>
      </c>
      <c r="H393">
        <f>IF(buildings!H393="","NA",buildings!H393)</f>
        <v>0.55555555599999995</v>
      </c>
      <c r="I393" t="str">
        <f>IF(buildings!I393="","NA",buildings!I393)</f>
        <v>NA</v>
      </c>
      <c r="J393" t="str">
        <f>IF(buildings!J393="","NA",buildings!J393)</f>
        <v>NA</v>
      </c>
      <c r="K393" t="str">
        <f>IF(buildings!K393="","NA",buildings!K393)</f>
        <v>NA</v>
      </c>
      <c r="L393" t="str">
        <f>IF(buildings!L393="","NA",buildings!L393)</f>
        <v>NA</v>
      </c>
      <c r="M393">
        <f>IF(buildings!M393="","NA",buildings!M393)</f>
        <v>1083.0246910000001</v>
      </c>
      <c r="N393">
        <f>IF(buildings!N393="","NA",buildings!N393)</f>
        <v>103.45679010000001</v>
      </c>
      <c r="O393" t="str">
        <f>IF(buildings!O393="","NA",buildings!O393)</f>
        <v>NA</v>
      </c>
      <c r="P393" t="str">
        <f>IF(buildings!P393="","NA",buildings!P393)</f>
        <v>NA</v>
      </c>
      <c r="Q393" t="str">
        <f>IF(buildings!Q393="","NA",buildings!Q393)</f>
        <v>NA</v>
      </c>
      <c r="R393" t="str">
        <f>IF(buildings!R393="","NA",buildings!R393)</f>
        <v>NA</v>
      </c>
      <c r="S393" t="str">
        <f>IF(buildings!S393="","NA",buildings!S393)</f>
        <v>NA</v>
      </c>
      <c r="T393" t="str">
        <f>IF(buildings!T393="","NA",buildings!T393)</f>
        <v>NA</v>
      </c>
      <c r="U393" t="str">
        <f>IF(buildings!U393="","NA",buildings!U393)</f>
        <v>NA</v>
      </c>
      <c r="V393" t="str">
        <f>IF(buildings!V393="","NA",buildings!V393)</f>
        <v>NA</v>
      </c>
      <c r="W393" t="str">
        <f>IF(buildings!W393="","NA",buildings!W393)</f>
        <v>NA</v>
      </c>
      <c r="X393" t="str">
        <f>IF(buildings!X393="","NA",buildings!X393)</f>
        <v>NA</v>
      </c>
      <c r="Y393" t="str">
        <f>IF(buildings!Y393="","NA",buildings!Y393)</f>
        <v>NA</v>
      </c>
      <c r="Z393" t="str">
        <f>IF(buildings!Z393="","NA",buildings!Z393)</f>
        <v>NA</v>
      </c>
      <c r="AA393" t="str">
        <f>IF(buildings!AA393="","NA",buildings!AA393)</f>
        <v>NA</v>
      </c>
      <c r="AB393" t="str">
        <f>IF(buildings!AB393="","NA",buildings!AB393)</f>
        <v>NA</v>
      </c>
      <c r="AC393" t="str">
        <f>IF(buildings!AC393="","NA",buildings!AC393)</f>
        <v>NA</v>
      </c>
      <c r="AD393" t="str">
        <f>IF(buildings!AD393="","NA",buildings!AD393)</f>
        <v>NA</v>
      </c>
      <c r="AE393" t="str">
        <f>IF(buildings!AE393="","NA",buildings!AE393)</f>
        <v>NA</v>
      </c>
      <c r="AF393" t="str">
        <f>IF(buildings!AF393="","NA",buildings!AF393)</f>
        <v>NA</v>
      </c>
      <c r="AG393" t="str">
        <f>IF(buildings!AG393="","NA",buildings!AG393)</f>
        <v>NA</v>
      </c>
      <c r="AH393" t="str">
        <f>IF(buildings!AH393="","NA",buildings!AH393)</f>
        <v>NA</v>
      </c>
      <c r="AI393" t="str">
        <f>IF(buildings!AI393="","NA",buildings!AI393)</f>
        <v>NA</v>
      </c>
      <c r="AJ393" t="str">
        <f>IF(buildings!AJ393="","NA",buildings!AJ393)</f>
        <v>NA</v>
      </c>
      <c r="AK393" t="str">
        <f>IF(buildings!AK393="","NA",buildings!AK393)</f>
        <v>NA</v>
      </c>
      <c r="AL393" t="str">
        <f>IF(buildings!AL393="","NA",buildings!AL393)</f>
        <v xml:space="preserve"> A typical limestone façade consists of a limestone cladding 30-50 mm thickness backed by 100 mm concrete wall followed by 100 mm hollow concrete blocks and 25 mm cement plaster</v>
      </c>
      <c r="AM393">
        <f>IF(buildings!AM393="","NA",buildings!AM393)</f>
        <v>1</v>
      </c>
      <c r="AN393" t="str">
        <f>IF(buildings!AN393="","NA",buildings!AN393)</f>
        <v>residential</v>
      </c>
      <c r="AO393" t="str">
        <f>IF(buildings!AO393="","NA",buildings!AO393)</f>
        <v>SFH</v>
      </c>
      <c r="AP393" t="str">
        <f>IF(buildings!AP393="","NA",buildings!AP393)</f>
        <v>case study</v>
      </c>
      <c r="AQ393" t="str">
        <f>IF(buildings!AQ393="","NA",buildings!AQ393)</f>
        <v>Urban</v>
      </c>
      <c r="AR393" t="str">
        <f>IF(buildings!AR393="","NA",buildings!AR393)</f>
        <v>NULL</v>
      </c>
      <c r="AS393" t="str">
        <f>IF(buildings!AS393="","NA",buildings!AS393)</f>
        <v>El Hanandeh, A.</v>
      </c>
      <c r="AT393">
        <f>IF(buildings!AT393="","NA",buildings!AT393)</f>
        <v>2015</v>
      </c>
      <c r="AU393" t="str">
        <f>IF(buildings!AU393="","NA",buildings!AU393)</f>
        <v>Environmental assessment of popular single-family house construction alternatives in Jordan</v>
      </c>
      <c r="AV393" t="str">
        <f>IF(buildings!AV393="","NA",buildings!AV393)</f>
        <v>Building and Environment</v>
      </c>
      <c r="AW393" t="str">
        <f>IF(buildings!AW393="","NA",buildings!AW393)</f>
        <v>Copyright Elsevier</v>
      </c>
      <c r="AX393" t="str">
        <f>IF(buildings!AX393="","NA",buildings!AX393)</f>
        <v>10.1016/j.buildenv.2015.04.032</v>
      </c>
      <c r="AY393" t="str">
        <f>IF(buildings!AY393="","NA",buildings!AY393)</f>
        <v>https://doi.org/10.1016/j.buildenv.2015.04.032</v>
      </c>
      <c r="AZ393" t="str">
        <f>IF(buildings!AZ393="","NULL",buildings!AZ393)</f>
        <v>for use_type or construction_type: 'Walls in Jordan are typically non-load bearing. The load is usually carried by frame constructed on site using reinforced concrete columns and beams.'</v>
      </c>
      <c r="BA393" t="str">
        <f>IF(buildings!BA393="","NULL",buildings!BA393)</f>
        <v xml:space="preserve">Extracted from Marinova et al. (2020). Refer to the authors for further information </v>
      </c>
      <c r="BB393" t="str">
        <f>IF(buildings!BB393="","NULL",buildings!BB393)</f>
        <v xml:space="preserve">Extracted from Marinova et al. (2020). Refer to the authors for further information </v>
      </c>
      <c r="BC393" t="str">
        <f>IF(buildings!BC393="","NULL",buildings!BC393)</f>
        <v>NULL</v>
      </c>
      <c r="BD393" t="str">
        <f>IF(buildings!BD393="","NULL",buildings!BD393)</f>
        <v>NULL</v>
      </c>
      <c r="BE393" t="str">
        <f>IF(buildings!BE393="","NULL",buildings!BE393)</f>
        <v>Nistad (Heeren)</v>
      </c>
      <c r="BF393" t="str">
        <f>IF(buildings!BF393="","NULL",buildings!BF393)</f>
        <v>NULL</v>
      </c>
      <c r="BG393" t="str">
        <f>IF(buildings!BG393="","NULL",buildings!BG393)</f>
        <v>NULL</v>
      </c>
      <c r="BH393" t="str">
        <f>IF(buildings!BH393="","NULL",buildings!BH393)</f>
        <v>NULL</v>
      </c>
      <c r="BI393" t="str">
        <f>IF(buildings!BI393="","NULL",buildings!BI393)</f>
        <v>NULL</v>
      </c>
      <c r="BJ393" t="str">
        <f>IF(buildings!BJ393="","NULL",buildings!BJ393)</f>
        <v>NULL</v>
      </c>
      <c r="BK393" t="str">
        <f>IF(buildings!BK393="","NULL",buildings!BK393)</f>
        <v>NULL</v>
      </c>
      <c r="BL393" t="str">
        <f>IF(buildings!BL393="","NULL",buildings!BL393)</f>
        <v>NULL</v>
      </c>
      <c r="BM393" t="str">
        <f>IF(buildings!BM393="","NULL",buildings!BM393)</f>
        <v>NULL</v>
      </c>
      <c r="BN393" t="str">
        <f>IF(buildings!BN393="","NULL",buildings!BN393)</f>
        <v>NULL</v>
      </c>
      <c r="BO393" t="str">
        <f>IF(buildings!BO393="","NULL",buildings!BO393)</f>
        <v>NULL</v>
      </c>
      <c r="BP393" t="str">
        <f>IF(buildings!BP393="","NULL",buildings!BP393)</f>
        <v>NULL</v>
      </c>
      <c r="BQ393" t="str">
        <f>IF(buildings!BQ393="","NULL",buildings!BQ393)</f>
        <v>NULL</v>
      </c>
      <c r="BR393" t="str">
        <f>IF(buildings!BR393="","NULL",buildings!BR393)</f>
        <v>NULL</v>
      </c>
      <c r="BS393" t="str">
        <f>IF(buildings!BS393="","NULL",buildings!BS393)</f>
        <v>NULL</v>
      </c>
      <c r="BT393" t="str">
        <f>IF(buildings!BT393="","NULL",buildings!BT393)</f>
        <v>NULL</v>
      </c>
      <c r="BU393" t="str">
        <f>IF(buildings!BU393="","NULL",buildings!BU393)</f>
        <v>NULL</v>
      </c>
      <c r="BV393" t="str">
        <f>IF(buildings!BV393="","NULL",buildings!BV393)</f>
        <v>NULL</v>
      </c>
      <c r="BW393" t="str">
        <f>IF(buildings!BW393="","NULL",buildings!BW393)</f>
        <v>R32MEA-M</v>
      </c>
      <c r="BX393" t="str">
        <f>IF(buildings!BX393="","NULL",buildings!BX393)</f>
        <v>R5.2MAF</v>
      </c>
      <c r="BY393" t="str">
        <f>IF(buildings!BY393="","NULL",buildings!BY393)</f>
        <v>R_SFH_unspecified</v>
      </c>
      <c r="BZ393" t="str">
        <f>IF(buildings!BZ393="","NULL",buildings!BZ393)</f>
        <v>RC_unspecified</v>
      </c>
      <c r="CA393" t="str">
        <f>IF(buildings!CA393="","NULL",buildings!CA393)</f>
        <v>Standard</v>
      </c>
      <c r="CB393" t="str">
        <f>IF(buildings!CB393="","NULL",buildings!CB393)</f>
        <v>sample/average/statistics</v>
      </c>
      <c r="CC393" t="str">
        <f>IF(buildings!CC393="","NULL",buildings!CC393)</f>
        <v>RS</v>
      </c>
      <c r="CD393" t="str">
        <f>IF(buildings!CD393="","NULL",buildings!CD393)</f>
        <v>C</v>
      </c>
      <c r="CE393" t="str">
        <f>IF(buildings!CE393="","NULL",buildings!CE393)</f>
        <v>MAF_MEA-M</v>
      </c>
    </row>
    <row r="394" spans="1:83">
      <c r="A394">
        <f>IF(buildings!A394="","NA",buildings!A394)</f>
        <v>392</v>
      </c>
      <c r="B394" t="str">
        <f>IF(buildings!B394="","NA",buildings!B394)</f>
        <v>India</v>
      </c>
      <c r="C394" t="str">
        <f>IF(buildings!C394="","NA",buildings!C394)</f>
        <v>City of Chennai</v>
      </c>
      <c r="D394" t="str">
        <f>IF(buildings!D394="","NA",buildings!D394)</f>
        <v>NA</v>
      </c>
      <c r="E394" t="str">
        <f>IF(buildings!E394="","NA",buildings!E394)</f>
        <v>NA</v>
      </c>
      <c r="F394">
        <f>IF(buildings!F394="","NA",buildings!F394)</f>
        <v>121.20547259999999</v>
      </c>
      <c r="G394" t="str">
        <f>IF(buildings!G394="","NA",buildings!G394)</f>
        <v>NA</v>
      </c>
      <c r="H394" t="str">
        <f>IF(buildings!H394="","NA",buildings!H394)</f>
        <v>NA</v>
      </c>
      <c r="I394" t="str">
        <f>IF(buildings!I394="","NA",buildings!I394)</f>
        <v>NA</v>
      </c>
      <c r="J394" t="str">
        <f>IF(buildings!J394="","NA",buildings!J394)</f>
        <v>NA</v>
      </c>
      <c r="K394" t="str">
        <f>IF(buildings!K394="","NA",buildings!K394)</f>
        <v>NA</v>
      </c>
      <c r="L394" t="str">
        <f>IF(buildings!L394="","NA",buildings!L394)</f>
        <v>NA</v>
      </c>
      <c r="M394">
        <f>IF(buildings!M394="","NA",buildings!M394)</f>
        <v>1733.602848</v>
      </c>
      <c r="N394" t="str">
        <f>IF(buildings!N394="","NA",buildings!N394)</f>
        <v>NA</v>
      </c>
      <c r="O394" t="str">
        <f>IF(buildings!O394="","NA",buildings!O394)</f>
        <v>NA</v>
      </c>
      <c r="P394" t="str">
        <f>IF(buildings!P394="","NA",buildings!P394)</f>
        <v>NA</v>
      </c>
      <c r="Q394" t="str">
        <f>IF(buildings!Q394="","NA",buildings!Q394)</f>
        <v>NA</v>
      </c>
      <c r="R394" t="str">
        <f>IF(buildings!R394="","NA",buildings!R394)</f>
        <v>NA</v>
      </c>
      <c r="S394" t="str">
        <f>IF(buildings!S394="","NA",buildings!S394)</f>
        <v>NA</v>
      </c>
      <c r="T394" t="str">
        <f>IF(buildings!T394="","NA",buildings!T394)</f>
        <v>NA</v>
      </c>
      <c r="U394" t="str">
        <f>IF(buildings!U394="","NA",buildings!U394)</f>
        <v>NA</v>
      </c>
      <c r="V394" t="str">
        <f>IF(buildings!V394="","NA",buildings!V394)</f>
        <v>NA</v>
      </c>
      <c r="W394" t="str">
        <f>IF(buildings!W394="","NA",buildings!W394)</f>
        <v>NA</v>
      </c>
      <c r="X394" t="str">
        <f>IF(buildings!X394="","NA",buildings!X394)</f>
        <v>NA</v>
      </c>
      <c r="Y394" t="str">
        <f>IF(buildings!Y394="","NA",buildings!Y394)</f>
        <v>NA</v>
      </c>
      <c r="Z394" t="str">
        <f>IF(buildings!Z394="","NA",buildings!Z394)</f>
        <v>NA</v>
      </c>
      <c r="AA394" t="str">
        <f>IF(buildings!AA394="","NA",buildings!AA394)</f>
        <v>NA</v>
      </c>
      <c r="AB394" t="str">
        <f>IF(buildings!AB394="","NA",buildings!AB394)</f>
        <v>NA</v>
      </c>
      <c r="AC394" t="str">
        <f>IF(buildings!AC394="","NA",buildings!AC394)</f>
        <v>NA</v>
      </c>
      <c r="AD394" t="str">
        <f>IF(buildings!AD394="","NA",buildings!AD394)</f>
        <v>NA</v>
      </c>
      <c r="AE394" t="str">
        <f>IF(buildings!AE394="","NA",buildings!AE394)</f>
        <v>NA</v>
      </c>
      <c r="AF394" t="str">
        <f>IF(buildings!AF394="","NA",buildings!AF394)</f>
        <v>NA</v>
      </c>
      <c r="AG394" t="str">
        <f>IF(buildings!AG394="","NA",buildings!AG394)</f>
        <v>NA</v>
      </c>
      <c r="AH394" t="str">
        <f>IF(buildings!AH394="","NA",buildings!AH394)</f>
        <v>NA</v>
      </c>
      <c r="AI394" t="str">
        <f>IF(buildings!AI394="","NA",buildings!AI394)</f>
        <v>NA</v>
      </c>
      <c r="AJ394" t="str">
        <f>IF(buildings!AJ394="","NA",buildings!AJ394)</f>
        <v>NA</v>
      </c>
      <c r="AK394" t="str">
        <f>IF(buildings!AK394="","NA",buildings!AK394)</f>
        <v>NA</v>
      </c>
      <c r="AL394" t="str">
        <f>IF(buildings!AL394="","NA",buildings!AL394)</f>
        <v>NULL</v>
      </c>
      <c r="AM394">
        <f>IF(buildings!AM394="","NA",buildings!AM394)</f>
        <v>7</v>
      </c>
      <c r="AN394" t="str">
        <f>IF(buildings!AN394="","NA",buildings!AN394)</f>
        <v>residential</v>
      </c>
      <c r="AO394" t="str">
        <f>IF(buildings!AO394="","NA",buildings!AO394)</f>
        <v>MFH</v>
      </c>
      <c r="AP394" t="str">
        <f>IF(buildings!AP394="","NA",buildings!AP394)</f>
        <v>case study</v>
      </c>
      <c r="AQ394" t="str">
        <f>IF(buildings!AQ394="","NA",buildings!AQ394)</f>
        <v>Urban</v>
      </c>
      <c r="AR394" t="str">
        <f>IF(buildings!AR394="","NA",buildings!AR394)</f>
        <v>NULL</v>
      </c>
      <c r="AS394" t="str">
        <f>IF(buildings!AS394="","NA",buildings!AS394)</f>
        <v xml:space="preserve">Pinky Devi, L., &amp; Palaniappan, S. </v>
      </c>
      <c r="AT394">
        <f>IF(buildings!AT394="","NA",buildings!AT394)</f>
        <v>2014</v>
      </c>
      <c r="AU394" t="str">
        <f>IF(buildings!AU394="","NA",buildings!AU394)</f>
        <v>A case study on life cycle energy use of residential building in Southern India</v>
      </c>
      <c r="AV394" t="str">
        <f>IF(buildings!AV394="","NA",buildings!AV394)</f>
        <v xml:space="preserve">Energy and buildings </v>
      </c>
      <c r="AW394" t="str">
        <f>IF(buildings!AW394="","NA",buildings!AW394)</f>
        <v>Copyright Elsevier</v>
      </c>
      <c r="AX394" t="str">
        <f>IF(buildings!AX394="","NA",buildings!AX394)</f>
        <v>10.1016/j.enbuild.2014.05.034</v>
      </c>
      <c r="AY394" t="str">
        <f>IF(buildings!AY394="","NA",buildings!AY394)</f>
        <v>https://doi.org/10.1016/j.enbuild.2014.05.034</v>
      </c>
      <c r="AZ394" t="str">
        <f>IF(buildings!AZ394="","NULL",buildings!AZ394)</f>
        <v>for use_type or construction_type: 'Building envelope comprises of all the walling elements. External, terrace parapet and utility walls are based on 230 mm cement blocks and internal walls are based on 110 mm flyash block. Cement mortar 1:4 of 10 mm thickness is used for building envelope'</v>
      </c>
      <c r="BA394" t="str">
        <f>IF(buildings!BA394="","NULL",buildings!BA394)</f>
        <v xml:space="preserve">Extracted from Marinova et al. (2020). Refer to the authors for further information </v>
      </c>
      <c r="BB394" t="str">
        <f>IF(buildings!BB394="","NULL",buildings!BB394)</f>
        <v xml:space="preserve">Extracted from Marinova et al. (2020). Refer to the authors for further information </v>
      </c>
      <c r="BC394" t="str">
        <f>IF(buildings!BC394="","NULL",buildings!BC394)</f>
        <v>NULL</v>
      </c>
      <c r="BD394" t="str">
        <f>IF(buildings!BD394="","NULL",buildings!BD394)</f>
        <v>NULL</v>
      </c>
      <c r="BE394" t="str">
        <f>IF(buildings!BE394="","NULL",buildings!BE394)</f>
        <v>Nistad (Heeren)</v>
      </c>
      <c r="BF394" t="str">
        <f>IF(buildings!BF394="","NULL",buildings!BF394)</f>
        <v>NULL</v>
      </c>
      <c r="BG394" t="str">
        <f>IF(buildings!BG394="","NULL",buildings!BG394)</f>
        <v>NULL</v>
      </c>
      <c r="BH394" t="str">
        <f>IF(buildings!BH394="","NULL",buildings!BH394)</f>
        <v>NULL</v>
      </c>
      <c r="BI394" t="str">
        <f>IF(buildings!BI394="","NULL",buildings!BI394)</f>
        <v>NULL</v>
      </c>
      <c r="BJ394" t="str">
        <f>IF(buildings!BJ394="","NULL",buildings!BJ394)</f>
        <v>NULL</v>
      </c>
      <c r="BK394" t="str">
        <f>IF(buildings!BK394="","NULL",buildings!BK394)</f>
        <v>NULL</v>
      </c>
      <c r="BL394" t="str">
        <f>IF(buildings!BL394="","NULL",buildings!BL394)</f>
        <v>NULL</v>
      </c>
      <c r="BM394" t="str">
        <f>IF(buildings!BM394="","NULL",buildings!BM394)</f>
        <v>NULL</v>
      </c>
      <c r="BN394" t="str">
        <f>IF(buildings!BN394="","NULL",buildings!BN394)</f>
        <v>NULL</v>
      </c>
      <c r="BO394" t="str">
        <f>IF(buildings!BO394="","NULL",buildings!BO394)</f>
        <v>NULL</v>
      </c>
      <c r="BP394" t="str">
        <f>IF(buildings!BP394="","NULL",buildings!BP394)</f>
        <v>NULL</v>
      </c>
      <c r="BQ394" t="str">
        <f>IF(buildings!BQ394="","NULL",buildings!BQ394)</f>
        <v>NULL</v>
      </c>
      <c r="BR394" t="str">
        <f>IF(buildings!BR394="","NULL",buildings!BR394)</f>
        <v>NULL</v>
      </c>
      <c r="BS394" t="str">
        <f>IF(buildings!BS394="","NULL",buildings!BS394)</f>
        <v>NULL</v>
      </c>
      <c r="BT394" t="str">
        <f>IF(buildings!BT394="","NULL",buildings!BT394)</f>
        <v>NULL</v>
      </c>
      <c r="BU394" t="str">
        <f>IF(buildings!BU394="","NULL",buildings!BU394)</f>
        <v>NULL</v>
      </c>
      <c r="BV394" t="str">
        <f>IF(buildings!BV394="","NULL",buildings!BV394)</f>
        <v>NULL</v>
      </c>
      <c r="BW394" t="str">
        <f>IF(buildings!BW394="","NULL",buildings!BW394)</f>
        <v>R32IND</v>
      </c>
      <c r="BX394" t="str">
        <f>IF(buildings!BX394="","NULL",buildings!BX394)</f>
        <v>R5.2ASIA</v>
      </c>
      <c r="BY394" t="str">
        <f>IF(buildings!BY394="","NULL",buildings!BY394)</f>
        <v>R_MFH_high</v>
      </c>
      <c r="BZ394" t="str">
        <f>IF(buildings!BZ394="","NULL",buildings!BZ394)</f>
        <v>M_brick</v>
      </c>
      <c r="CA394" t="str">
        <f>IF(buildings!CA394="","NULL",buildings!CA394)</f>
        <v>Standard</v>
      </c>
      <c r="CB394" t="str">
        <f>IF(buildings!CB394="","NULL",buildings!CB394)</f>
        <v>real-world single case study</v>
      </c>
      <c r="CC394" t="str">
        <f>IF(buildings!CC394="","NULL",buildings!CC394)</f>
        <v>RM</v>
      </c>
      <c r="CD394" t="str">
        <f>IF(buildings!CD394="","NULL",buildings!CD394)</f>
        <v>M</v>
      </c>
      <c r="CE394" t="str">
        <f>IF(buildings!CE394="","NULL",buildings!CE394)</f>
        <v>ASIA_IND</v>
      </c>
    </row>
    <row r="395" spans="1:83">
      <c r="A395">
        <f>IF(buildings!A395="","NA",buildings!A395)</f>
        <v>393</v>
      </c>
      <c r="B395" t="str">
        <f>IF(buildings!B395="","NA",buildings!B395)</f>
        <v>India</v>
      </c>
      <c r="C395" t="str">
        <f>IF(buildings!C395="","NA",buildings!C395)</f>
        <v>NA</v>
      </c>
      <c r="D395" t="str">
        <f>IF(buildings!D395="","NA",buildings!D395)</f>
        <v>NA</v>
      </c>
      <c r="E395" t="str">
        <f>IF(buildings!E395="","NA",buildings!E395)</f>
        <v>NA</v>
      </c>
      <c r="F395">
        <f>IF(buildings!F395="","NA",buildings!F395)</f>
        <v>16</v>
      </c>
      <c r="G395" t="str">
        <f>IF(buildings!G395="","NA",buildings!G395)</f>
        <v>NA</v>
      </c>
      <c r="H395" t="str">
        <f>IF(buildings!H395="","NA",buildings!H395)</f>
        <v>NA</v>
      </c>
      <c r="I395" t="str">
        <f>IF(buildings!I395="","NA",buildings!I395)</f>
        <v>NA</v>
      </c>
      <c r="J395" t="str">
        <f>IF(buildings!J395="","NA",buildings!J395)</f>
        <v>NA</v>
      </c>
      <c r="K395" t="str">
        <f>IF(buildings!K395="","NA",buildings!K395)</f>
        <v>NA</v>
      </c>
      <c r="L395" t="str">
        <f>IF(buildings!L395="","NA",buildings!L395)</f>
        <v>NA</v>
      </c>
      <c r="M395" t="str">
        <f>IF(buildings!M395="","NA",buildings!M395)</f>
        <v>NA</v>
      </c>
      <c r="N395" t="str">
        <f>IF(buildings!N395="","NA",buildings!N395)</f>
        <v>NA</v>
      </c>
      <c r="O395" t="str">
        <f>IF(buildings!O395="","NA",buildings!O395)</f>
        <v>NA</v>
      </c>
      <c r="P395" t="str">
        <f>IF(buildings!P395="","NA",buildings!P395)</f>
        <v>NA</v>
      </c>
      <c r="Q395" t="str">
        <f>IF(buildings!Q395="","NA",buildings!Q395)</f>
        <v>NA</v>
      </c>
      <c r="R395" t="str">
        <f>IF(buildings!R395="","NA",buildings!R395)</f>
        <v>NA</v>
      </c>
      <c r="S395" t="str">
        <f>IF(buildings!S395="","NA",buildings!S395)</f>
        <v>NA</v>
      </c>
      <c r="T395" t="str">
        <f>IF(buildings!T395="","NA",buildings!T395)</f>
        <v>NA</v>
      </c>
      <c r="U395" t="str">
        <f>IF(buildings!U395="","NA",buildings!U395)</f>
        <v>NA</v>
      </c>
      <c r="V395" t="str">
        <f>IF(buildings!V395="","NA",buildings!V395)</f>
        <v>NA</v>
      </c>
      <c r="W395" t="str">
        <f>IF(buildings!W395="","NA",buildings!W395)</f>
        <v>NA</v>
      </c>
      <c r="X395" t="str">
        <f>IF(buildings!X395="","NA",buildings!X395)</f>
        <v>NA</v>
      </c>
      <c r="Y395" t="str">
        <f>IF(buildings!Y395="","NA",buildings!Y395)</f>
        <v>NA</v>
      </c>
      <c r="Z395" t="str">
        <f>IF(buildings!Z395="","NA",buildings!Z395)</f>
        <v>NA</v>
      </c>
      <c r="AA395" t="str">
        <f>IF(buildings!AA395="","NA",buildings!AA395)</f>
        <v>NA</v>
      </c>
      <c r="AB395" t="str">
        <f>IF(buildings!AB395="","NA",buildings!AB395)</f>
        <v>NA</v>
      </c>
      <c r="AC395" t="str">
        <f>IF(buildings!AC395="","NA",buildings!AC395)</f>
        <v>NA</v>
      </c>
      <c r="AD395" t="str">
        <f>IF(buildings!AD395="","NA",buildings!AD395)</f>
        <v>NA</v>
      </c>
      <c r="AE395" t="str">
        <f>IF(buildings!AE395="","NA",buildings!AE395)</f>
        <v>NA</v>
      </c>
      <c r="AF395" t="str">
        <f>IF(buildings!AF395="","NA",buildings!AF395)</f>
        <v>NA</v>
      </c>
      <c r="AG395" t="str">
        <f>IF(buildings!AG395="","NA",buildings!AG395)</f>
        <v>NA</v>
      </c>
      <c r="AH395" t="str">
        <f>IF(buildings!AH395="","NA",buildings!AH395)</f>
        <v>NA</v>
      </c>
      <c r="AI395" t="str">
        <f>IF(buildings!AI395="","NA",buildings!AI395)</f>
        <v>NA</v>
      </c>
      <c r="AJ395" t="str">
        <f>IF(buildings!AJ395="","NA",buildings!AJ395)</f>
        <v>NA</v>
      </c>
      <c r="AK395" t="str">
        <f>IF(buildings!AK395="","NA",buildings!AK395)</f>
        <v>NA</v>
      </c>
      <c r="AL395" t="str">
        <f>IF(buildings!AL395="","NA",buildings!AL395)</f>
        <v>NULL</v>
      </c>
      <c r="AM395">
        <f>IF(buildings!AM395="","NA",buildings!AM395)</f>
        <v>1</v>
      </c>
      <c r="AN395" t="str">
        <f>IF(buildings!AN395="","NA",buildings!AN395)</f>
        <v>residential</v>
      </c>
      <c r="AO395" t="str">
        <f>IF(buildings!AO395="","NA",buildings!AO395)</f>
        <v>SFH</v>
      </c>
      <c r="AP395" t="str">
        <f>IF(buildings!AP395="","NA",buildings!AP395)</f>
        <v>case study</v>
      </c>
      <c r="AQ395" t="str">
        <f>IF(buildings!AQ395="","NA",buildings!AQ395)</f>
        <v>Urban</v>
      </c>
      <c r="AR395" t="str">
        <f>IF(buildings!AR395="","NA",buildings!AR395)</f>
        <v>NULL</v>
      </c>
      <c r="AS395" t="str">
        <f>IF(buildings!AS395="","NA",buildings!AS395)</f>
        <v xml:space="preserve">Bansal, D., Singh, R., &amp; Sawhney, R. L. </v>
      </c>
      <c r="AT395">
        <f>IF(buildings!AT395="","NA",buildings!AT395)</f>
        <v>2014</v>
      </c>
      <c r="AU395" t="str">
        <f>IF(buildings!AU395="","NA",buildings!AU395)</f>
        <v>Effect of construction materials on embodied energy and cost of buildings - A case study of residential houses in India up to 60 m2 of plinth area</v>
      </c>
      <c r="AV395" t="str">
        <f>IF(buildings!AV395="","NA",buildings!AV395)</f>
        <v xml:space="preserve">Energy and buildings </v>
      </c>
      <c r="AW395" t="str">
        <f>IF(buildings!AW395="","NA",buildings!AW395)</f>
        <v>Copyright Elsevier</v>
      </c>
      <c r="AX395" t="str">
        <f>IF(buildings!AX395="","NA",buildings!AX395)</f>
        <v>10.1016/j.enbuild.2013.11.006</v>
      </c>
      <c r="AY395" t="str">
        <f>IF(buildings!AY395="","NA",buildings!AY395)</f>
        <v>https://doi.org/10.1016/j.enbuild.2013.11.006</v>
      </c>
      <c r="AZ395" t="str">
        <f>IF(buildings!AZ395="","NULL",buildings!AZ395)</f>
        <v>for use_type or construction_type: 'The houses are reinforced with horizontal and vertical RCC (Reinforced Cement Concrete) bands as per the requirements of seismic provisions given in IS 4326:1993, as per class C buildings (Seismic Zone III with Importance Factor 1.0)… Vertical steel has been provided from foundation to top RCC slab in three and four storied houses only.'</v>
      </c>
      <c r="BA395" t="str">
        <f>IF(buildings!BA395="","NULL",buildings!BA395)</f>
        <v xml:space="preserve">Extracted from Marinova et al. (2020). Refer to the authors for further information </v>
      </c>
      <c r="BB395" t="str">
        <f>IF(buildings!BB395="","NULL",buildings!BB395)</f>
        <v xml:space="preserve">Extracted from Marinova et al. (2020). Refer to the authors for further information </v>
      </c>
      <c r="BC395" t="str">
        <f>IF(buildings!BC395="","NULL",buildings!BC395)</f>
        <v>Number of stories and types of houses (122 are studied)</v>
      </c>
      <c r="BD395" t="str">
        <f>IF(buildings!BD395="","NULL",buildings!BD395)</f>
        <v>NULL</v>
      </c>
      <c r="BE395" t="str">
        <f>IF(buildings!BE395="","NULL",buildings!BE395)</f>
        <v>Nistad (Heeren)</v>
      </c>
      <c r="BF395" t="str">
        <f>IF(buildings!BF395="","NULL",buildings!BF395)</f>
        <v>NULL</v>
      </c>
      <c r="BG395" t="str">
        <f>IF(buildings!BG395="","NULL",buildings!BG395)</f>
        <v>NULL</v>
      </c>
      <c r="BH395" t="str">
        <f>IF(buildings!BH395="","NULL",buildings!BH395)</f>
        <v>NULL</v>
      </c>
      <c r="BI395" t="str">
        <f>IF(buildings!BI395="","NULL",buildings!BI395)</f>
        <v>NULL</v>
      </c>
      <c r="BJ395" t="str">
        <f>IF(buildings!BJ395="","NULL",buildings!BJ395)</f>
        <v>NULL</v>
      </c>
      <c r="BK395" t="str">
        <f>IF(buildings!BK395="","NULL",buildings!BK395)</f>
        <v>NULL</v>
      </c>
      <c r="BL395" t="str">
        <f>IF(buildings!BL395="","NULL",buildings!BL395)</f>
        <v>NULL</v>
      </c>
      <c r="BM395" t="str">
        <f>IF(buildings!BM395="","NULL",buildings!BM395)</f>
        <v>NULL</v>
      </c>
      <c r="BN395" t="str">
        <f>IF(buildings!BN395="","NULL",buildings!BN395)</f>
        <v>NULL</v>
      </c>
      <c r="BO395" t="str">
        <f>IF(buildings!BO395="","NULL",buildings!BO395)</f>
        <v>NULL</v>
      </c>
      <c r="BP395" t="str">
        <f>IF(buildings!BP395="","NULL",buildings!BP395)</f>
        <v>NULL</v>
      </c>
      <c r="BQ395" t="str">
        <f>IF(buildings!BQ395="","NULL",buildings!BQ395)</f>
        <v>NULL</v>
      </c>
      <c r="BR395" t="str">
        <f>IF(buildings!BR395="","NULL",buildings!BR395)</f>
        <v>NULL</v>
      </c>
      <c r="BS395" t="str">
        <f>IF(buildings!BS395="","NULL",buildings!BS395)</f>
        <v>NULL</v>
      </c>
      <c r="BT395" t="str">
        <f>IF(buildings!BT395="","NULL",buildings!BT395)</f>
        <v>NULL</v>
      </c>
      <c r="BU395" t="str">
        <f>IF(buildings!BU395="","NULL",buildings!BU395)</f>
        <v>NULL</v>
      </c>
      <c r="BV395" t="str">
        <f>IF(buildings!BV395="","NULL",buildings!BV395)</f>
        <v>NULL</v>
      </c>
      <c r="BW395" t="str">
        <f>IF(buildings!BW395="","NULL",buildings!BW395)</f>
        <v>R32IND</v>
      </c>
      <c r="BX395" t="str">
        <f>IF(buildings!BX395="","NULL",buildings!BX395)</f>
        <v>R5.2ASIA</v>
      </c>
      <c r="BY395" t="str">
        <f>IF(buildings!BY395="","NULL",buildings!BY395)</f>
        <v>R_SFH_unspecified</v>
      </c>
      <c r="BZ395" t="str">
        <f>IF(buildings!BZ395="","NULL",buildings!BZ395)</f>
        <v>RC_unspecified</v>
      </c>
      <c r="CA395" t="str">
        <f>IF(buildings!CA395="","NULL",buildings!CA395)</f>
        <v>Standard</v>
      </c>
      <c r="CB395" t="str">
        <f>IF(buildings!CB395="","NULL",buildings!CB395)</f>
        <v>sample/average/statistics</v>
      </c>
      <c r="CC395" t="str">
        <f>IF(buildings!CC395="","NULL",buildings!CC395)</f>
        <v>RS</v>
      </c>
      <c r="CD395" t="str">
        <f>IF(buildings!CD395="","NULL",buildings!CD395)</f>
        <v>C</v>
      </c>
      <c r="CE395" t="str">
        <f>IF(buildings!CE395="","NULL",buildings!CE395)</f>
        <v>ASIA_IND</v>
      </c>
    </row>
    <row r="396" spans="1:83">
      <c r="A396">
        <f>IF(buildings!A396="","NA",buildings!A396)</f>
        <v>394</v>
      </c>
      <c r="B396" t="str">
        <f>IF(buildings!B396="","NA",buildings!B396)</f>
        <v>India</v>
      </c>
      <c r="C396" t="str">
        <f>IF(buildings!C396="","NA",buildings!C396)</f>
        <v>NA</v>
      </c>
      <c r="D396" t="str">
        <f>IF(buildings!D396="","NA",buildings!D396)</f>
        <v>NA</v>
      </c>
      <c r="E396" t="str">
        <f>IF(buildings!E396="","NA",buildings!E396)</f>
        <v>NA</v>
      </c>
      <c r="F396">
        <f>IF(buildings!F396="","NA",buildings!F396)</f>
        <v>15.1</v>
      </c>
      <c r="G396" t="str">
        <f>IF(buildings!G396="","NA",buildings!G396)</f>
        <v>NA</v>
      </c>
      <c r="H396" t="str">
        <f>IF(buildings!H396="","NA",buildings!H396)</f>
        <v>NA</v>
      </c>
      <c r="I396" t="str">
        <f>IF(buildings!I396="","NA",buildings!I396)</f>
        <v>NA</v>
      </c>
      <c r="J396" t="str">
        <f>IF(buildings!J396="","NA",buildings!J396)</f>
        <v>NA</v>
      </c>
      <c r="K396" t="str">
        <f>IF(buildings!K396="","NA",buildings!K396)</f>
        <v>NA</v>
      </c>
      <c r="L396" t="str">
        <f>IF(buildings!L396="","NA",buildings!L396)</f>
        <v>NA</v>
      </c>
      <c r="M396" t="str">
        <f>IF(buildings!M396="","NA",buildings!M396)</f>
        <v>NA</v>
      </c>
      <c r="N396" t="str">
        <f>IF(buildings!N396="","NA",buildings!N396)</f>
        <v>NA</v>
      </c>
      <c r="O396" t="str">
        <f>IF(buildings!O396="","NA",buildings!O396)</f>
        <v>NA</v>
      </c>
      <c r="P396" t="str">
        <f>IF(buildings!P396="","NA",buildings!P396)</f>
        <v>NA</v>
      </c>
      <c r="Q396" t="str">
        <f>IF(buildings!Q396="","NA",buildings!Q396)</f>
        <v>NA</v>
      </c>
      <c r="R396" t="str">
        <f>IF(buildings!R396="","NA",buildings!R396)</f>
        <v>NA</v>
      </c>
      <c r="S396" t="str">
        <f>IF(buildings!S396="","NA",buildings!S396)</f>
        <v>NA</v>
      </c>
      <c r="T396" t="str">
        <f>IF(buildings!T396="","NA",buildings!T396)</f>
        <v>NA</v>
      </c>
      <c r="U396" t="str">
        <f>IF(buildings!U396="","NA",buildings!U396)</f>
        <v>NA</v>
      </c>
      <c r="V396" t="str">
        <f>IF(buildings!V396="","NA",buildings!V396)</f>
        <v>NA</v>
      </c>
      <c r="W396" t="str">
        <f>IF(buildings!W396="","NA",buildings!W396)</f>
        <v>NA</v>
      </c>
      <c r="X396" t="str">
        <f>IF(buildings!X396="","NA",buildings!X396)</f>
        <v>NA</v>
      </c>
      <c r="Y396" t="str">
        <f>IF(buildings!Y396="","NA",buildings!Y396)</f>
        <v>NA</v>
      </c>
      <c r="Z396" t="str">
        <f>IF(buildings!Z396="","NA",buildings!Z396)</f>
        <v>NA</v>
      </c>
      <c r="AA396" t="str">
        <f>IF(buildings!AA396="","NA",buildings!AA396)</f>
        <v>NA</v>
      </c>
      <c r="AB396" t="str">
        <f>IF(buildings!AB396="","NA",buildings!AB396)</f>
        <v>NA</v>
      </c>
      <c r="AC396" t="str">
        <f>IF(buildings!AC396="","NA",buildings!AC396)</f>
        <v>NA</v>
      </c>
      <c r="AD396" t="str">
        <f>IF(buildings!AD396="","NA",buildings!AD396)</f>
        <v>NA</v>
      </c>
      <c r="AE396" t="str">
        <f>IF(buildings!AE396="","NA",buildings!AE396)</f>
        <v>NA</v>
      </c>
      <c r="AF396" t="str">
        <f>IF(buildings!AF396="","NA",buildings!AF396)</f>
        <v>NA</v>
      </c>
      <c r="AG396" t="str">
        <f>IF(buildings!AG396="","NA",buildings!AG396)</f>
        <v>NA</v>
      </c>
      <c r="AH396" t="str">
        <f>IF(buildings!AH396="","NA",buildings!AH396)</f>
        <v>NA</v>
      </c>
      <c r="AI396" t="str">
        <f>IF(buildings!AI396="","NA",buildings!AI396)</f>
        <v>NA</v>
      </c>
      <c r="AJ396" t="str">
        <f>IF(buildings!AJ396="","NA",buildings!AJ396)</f>
        <v>NA</v>
      </c>
      <c r="AK396" t="str">
        <f>IF(buildings!AK396="","NA",buildings!AK396)</f>
        <v>NA</v>
      </c>
      <c r="AL396" t="str">
        <f>IF(buildings!AL396="","NA",buildings!AL396)</f>
        <v>NULL</v>
      </c>
      <c r="AM396">
        <f>IF(buildings!AM396="","NA",buildings!AM396)</f>
        <v>1</v>
      </c>
      <c r="AN396" t="str">
        <f>IF(buildings!AN396="","NA",buildings!AN396)</f>
        <v>residential</v>
      </c>
      <c r="AO396" t="str">
        <f>IF(buildings!AO396="","NA",buildings!AO396)</f>
        <v>SFH</v>
      </c>
      <c r="AP396" t="str">
        <f>IF(buildings!AP396="","NA",buildings!AP396)</f>
        <v>case study</v>
      </c>
      <c r="AQ396" t="str">
        <f>IF(buildings!AQ396="","NA",buildings!AQ396)</f>
        <v>Urban</v>
      </c>
      <c r="AR396" t="str">
        <f>IF(buildings!AR396="","NA",buildings!AR396)</f>
        <v>NULL</v>
      </c>
      <c r="AS396" t="str">
        <f>IF(buildings!AS396="","NA",buildings!AS396)</f>
        <v xml:space="preserve">Bansal, D., Singh, R., &amp; Sawhney, R. L. </v>
      </c>
      <c r="AT396">
        <f>IF(buildings!AT396="","NA",buildings!AT396)</f>
        <v>2014</v>
      </c>
      <c r="AU396" t="str">
        <f>IF(buildings!AU396="","NA",buildings!AU396)</f>
        <v>Effect of construction materials on embodied energy and cost of buildings - A case study of residential houses in India up to 60 m2 of plinth area</v>
      </c>
      <c r="AV396" t="str">
        <f>IF(buildings!AV396="","NA",buildings!AV396)</f>
        <v xml:space="preserve">Energy and buildings </v>
      </c>
      <c r="AW396" t="str">
        <f>IF(buildings!AW396="","NA",buildings!AW396)</f>
        <v>Copyright Elsevier</v>
      </c>
      <c r="AX396" t="str">
        <f>IF(buildings!AX396="","NA",buildings!AX396)</f>
        <v>10.1016/j.enbuild.2013.11.006</v>
      </c>
      <c r="AY396" t="str">
        <f>IF(buildings!AY396="","NA",buildings!AY396)</f>
        <v>https://doi.org/10.1016/j.enbuild.2013.11.006</v>
      </c>
      <c r="AZ396" t="str">
        <f>IF(buildings!AZ396="","NULL",buildings!AZ396)</f>
        <v>NULL</v>
      </c>
      <c r="BA396" t="str">
        <f>IF(buildings!BA396="","NULL",buildings!BA396)</f>
        <v xml:space="preserve">Extracted from Marinova et al. (2020). Refer to the authors for further information </v>
      </c>
      <c r="BB396" t="str">
        <f>IF(buildings!BB396="","NULL",buildings!BB396)</f>
        <v xml:space="preserve">Extracted from Marinova et al. (2020). Refer to the authors for further information </v>
      </c>
      <c r="BC396" t="str">
        <f>IF(buildings!BC396="","NULL",buildings!BC396)</f>
        <v>Number of stories and types of houses (122 are studied)</v>
      </c>
      <c r="BD396" t="str">
        <f>IF(buildings!BD396="","NULL",buildings!BD396)</f>
        <v>NULL</v>
      </c>
      <c r="BE396" t="str">
        <f>IF(buildings!BE396="","NULL",buildings!BE396)</f>
        <v>Nistad (Heeren)</v>
      </c>
      <c r="BF396" t="str">
        <f>IF(buildings!BF396="","NULL",buildings!BF396)</f>
        <v>NULL</v>
      </c>
      <c r="BG396" t="str">
        <f>IF(buildings!BG396="","NULL",buildings!BG396)</f>
        <v>NULL</v>
      </c>
      <c r="BH396" t="str">
        <f>IF(buildings!BH396="","NULL",buildings!BH396)</f>
        <v>NULL</v>
      </c>
      <c r="BI396" t="str">
        <f>IF(buildings!BI396="","NULL",buildings!BI396)</f>
        <v>NULL</v>
      </c>
      <c r="BJ396" t="str">
        <f>IF(buildings!BJ396="","NULL",buildings!BJ396)</f>
        <v>NULL</v>
      </c>
      <c r="BK396" t="str">
        <f>IF(buildings!BK396="","NULL",buildings!BK396)</f>
        <v>NULL</v>
      </c>
      <c r="BL396" t="str">
        <f>IF(buildings!BL396="","NULL",buildings!BL396)</f>
        <v>NULL</v>
      </c>
      <c r="BM396" t="str">
        <f>IF(buildings!BM396="","NULL",buildings!BM396)</f>
        <v>NULL</v>
      </c>
      <c r="BN396" t="str">
        <f>IF(buildings!BN396="","NULL",buildings!BN396)</f>
        <v>NULL</v>
      </c>
      <c r="BO396" t="str">
        <f>IF(buildings!BO396="","NULL",buildings!BO396)</f>
        <v>NULL</v>
      </c>
      <c r="BP396" t="str">
        <f>IF(buildings!BP396="","NULL",buildings!BP396)</f>
        <v>NULL</v>
      </c>
      <c r="BQ396" t="str">
        <f>IF(buildings!BQ396="","NULL",buildings!BQ396)</f>
        <v>NULL</v>
      </c>
      <c r="BR396" t="str">
        <f>IF(buildings!BR396="","NULL",buildings!BR396)</f>
        <v>NULL</v>
      </c>
      <c r="BS396" t="str">
        <f>IF(buildings!BS396="","NULL",buildings!BS396)</f>
        <v>NULL</v>
      </c>
      <c r="BT396" t="str">
        <f>IF(buildings!BT396="","NULL",buildings!BT396)</f>
        <v>NULL</v>
      </c>
      <c r="BU396" t="str">
        <f>IF(buildings!BU396="","NULL",buildings!BU396)</f>
        <v>NULL</v>
      </c>
      <c r="BV396" t="str">
        <f>IF(buildings!BV396="","NULL",buildings!BV396)</f>
        <v>NULL</v>
      </c>
      <c r="BW396" t="str">
        <f>IF(buildings!BW396="","NULL",buildings!BW396)</f>
        <v>R32IND</v>
      </c>
      <c r="BX396" t="str">
        <f>IF(buildings!BX396="","NULL",buildings!BX396)</f>
        <v>R5.2ASIA</v>
      </c>
      <c r="BY396" t="str">
        <f>IF(buildings!BY396="","NULL",buildings!BY396)</f>
        <v>R_SFH_unspecified</v>
      </c>
      <c r="BZ396" t="str">
        <f>IF(buildings!BZ396="","NULL",buildings!BZ396)</f>
        <v>RC_unspecified</v>
      </c>
      <c r="CA396" t="str">
        <f>IF(buildings!CA396="","NULL",buildings!CA396)</f>
        <v>Standard</v>
      </c>
      <c r="CB396" t="str">
        <f>IF(buildings!CB396="","NULL",buildings!CB396)</f>
        <v>sample/average/statistics</v>
      </c>
      <c r="CC396" t="str">
        <f>IF(buildings!CC396="","NULL",buildings!CC396)</f>
        <v>RS</v>
      </c>
      <c r="CD396" t="str">
        <f>IF(buildings!CD396="","NULL",buildings!CD396)</f>
        <v>C</v>
      </c>
      <c r="CE396" t="str">
        <f>IF(buildings!CE396="","NULL",buildings!CE396)</f>
        <v>ASIA_IND</v>
      </c>
    </row>
    <row r="397" spans="1:83">
      <c r="A397">
        <f>IF(buildings!A397="","NA",buildings!A397)</f>
        <v>395</v>
      </c>
      <c r="B397" t="str">
        <f>IF(buildings!B397="","NA",buildings!B397)</f>
        <v>India</v>
      </c>
      <c r="C397" t="str">
        <f>IF(buildings!C397="","NA",buildings!C397)</f>
        <v>NA</v>
      </c>
      <c r="D397" t="str">
        <f>IF(buildings!D397="","NA",buildings!D397)</f>
        <v>NA</v>
      </c>
      <c r="E397" t="str">
        <f>IF(buildings!E397="","NA",buildings!E397)</f>
        <v>NA</v>
      </c>
      <c r="F397">
        <f>IF(buildings!F397="","NA",buildings!F397)</f>
        <v>21.1</v>
      </c>
      <c r="G397" t="str">
        <f>IF(buildings!G397="","NA",buildings!G397)</f>
        <v>NA</v>
      </c>
      <c r="H397" t="str">
        <f>IF(buildings!H397="","NA",buildings!H397)</f>
        <v>NA</v>
      </c>
      <c r="I397" t="str">
        <f>IF(buildings!I397="","NA",buildings!I397)</f>
        <v>NA</v>
      </c>
      <c r="J397" t="str">
        <f>IF(buildings!J397="","NA",buildings!J397)</f>
        <v>NA</v>
      </c>
      <c r="K397" t="str">
        <f>IF(buildings!K397="","NA",buildings!K397)</f>
        <v>NA</v>
      </c>
      <c r="L397" t="str">
        <f>IF(buildings!L397="","NA",buildings!L397)</f>
        <v>NA</v>
      </c>
      <c r="M397" t="str">
        <f>IF(buildings!M397="","NA",buildings!M397)</f>
        <v>NA</v>
      </c>
      <c r="N397" t="str">
        <f>IF(buildings!N397="","NA",buildings!N397)</f>
        <v>NA</v>
      </c>
      <c r="O397" t="str">
        <f>IF(buildings!O397="","NA",buildings!O397)</f>
        <v>NA</v>
      </c>
      <c r="P397" t="str">
        <f>IF(buildings!P397="","NA",buildings!P397)</f>
        <v>NA</v>
      </c>
      <c r="Q397" t="str">
        <f>IF(buildings!Q397="","NA",buildings!Q397)</f>
        <v>NA</v>
      </c>
      <c r="R397" t="str">
        <f>IF(buildings!R397="","NA",buildings!R397)</f>
        <v>NA</v>
      </c>
      <c r="S397" t="str">
        <f>IF(buildings!S397="","NA",buildings!S397)</f>
        <v>NA</v>
      </c>
      <c r="T397" t="str">
        <f>IF(buildings!T397="","NA",buildings!T397)</f>
        <v>NA</v>
      </c>
      <c r="U397" t="str">
        <f>IF(buildings!U397="","NA",buildings!U397)</f>
        <v>NA</v>
      </c>
      <c r="V397" t="str">
        <f>IF(buildings!V397="","NA",buildings!V397)</f>
        <v>NA</v>
      </c>
      <c r="W397" t="str">
        <f>IF(buildings!W397="","NA",buildings!W397)</f>
        <v>NA</v>
      </c>
      <c r="X397" t="str">
        <f>IF(buildings!X397="","NA",buildings!X397)</f>
        <v>NA</v>
      </c>
      <c r="Y397" t="str">
        <f>IF(buildings!Y397="","NA",buildings!Y397)</f>
        <v>NA</v>
      </c>
      <c r="Z397" t="str">
        <f>IF(buildings!Z397="","NA",buildings!Z397)</f>
        <v>NA</v>
      </c>
      <c r="AA397" t="str">
        <f>IF(buildings!AA397="","NA",buildings!AA397)</f>
        <v>NA</v>
      </c>
      <c r="AB397" t="str">
        <f>IF(buildings!AB397="","NA",buildings!AB397)</f>
        <v>NA</v>
      </c>
      <c r="AC397" t="str">
        <f>IF(buildings!AC397="","NA",buildings!AC397)</f>
        <v>NA</v>
      </c>
      <c r="AD397" t="str">
        <f>IF(buildings!AD397="","NA",buildings!AD397)</f>
        <v>NA</v>
      </c>
      <c r="AE397" t="str">
        <f>IF(buildings!AE397="","NA",buildings!AE397)</f>
        <v>NA</v>
      </c>
      <c r="AF397" t="str">
        <f>IF(buildings!AF397="","NA",buildings!AF397)</f>
        <v>NA</v>
      </c>
      <c r="AG397" t="str">
        <f>IF(buildings!AG397="","NA",buildings!AG397)</f>
        <v>NA</v>
      </c>
      <c r="AH397" t="str">
        <f>IF(buildings!AH397="","NA",buildings!AH397)</f>
        <v>NA</v>
      </c>
      <c r="AI397" t="str">
        <f>IF(buildings!AI397="","NA",buildings!AI397)</f>
        <v>NA</v>
      </c>
      <c r="AJ397" t="str">
        <f>IF(buildings!AJ397="","NA",buildings!AJ397)</f>
        <v>NA</v>
      </c>
      <c r="AK397" t="str">
        <f>IF(buildings!AK397="","NA",buildings!AK397)</f>
        <v>NA</v>
      </c>
      <c r="AL397" t="str">
        <f>IF(buildings!AL397="","NA",buildings!AL397)</f>
        <v>NULL</v>
      </c>
      <c r="AM397">
        <f>IF(buildings!AM397="","NA",buildings!AM397)</f>
        <v>1</v>
      </c>
      <c r="AN397" t="str">
        <f>IF(buildings!AN397="","NA",buildings!AN397)</f>
        <v>residential</v>
      </c>
      <c r="AO397" t="str">
        <f>IF(buildings!AO397="","NA",buildings!AO397)</f>
        <v>SFH</v>
      </c>
      <c r="AP397" t="str">
        <f>IF(buildings!AP397="","NA",buildings!AP397)</f>
        <v>case study</v>
      </c>
      <c r="AQ397" t="str">
        <f>IF(buildings!AQ397="","NA",buildings!AQ397)</f>
        <v>Urban</v>
      </c>
      <c r="AR397" t="str">
        <f>IF(buildings!AR397="","NA",buildings!AR397)</f>
        <v>NULL</v>
      </c>
      <c r="AS397" t="str">
        <f>IF(buildings!AS397="","NA",buildings!AS397)</f>
        <v xml:space="preserve">Bansal, D., Singh, R., &amp; Sawhney, R. L. </v>
      </c>
      <c r="AT397">
        <f>IF(buildings!AT397="","NA",buildings!AT397)</f>
        <v>2014</v>
      </c>
      <c r="AU397" t="str">
        <f>IF(buildings!AU397="","NA",buildings!AU397)</f>
        <v>Effect of construction materials on embodied energy and cost of buildings - A case study of residential houses in India up to 60 m2 of plinth area</v>
      </c>
      <c r="AV397" t="str">
        <f>IF(buildings!AV397="","NA",buildings!AV397)</f>
        <v xml:space="preserve">Energy and buildings </v>
      </c>
      <c r="AW397" t="str">
        <f>IF(buildings!AW397="","NA",buildings!AW397)</f>
        <v>Copyright Elsevier</v>
      </c>
      <c r="AX397" t="str">
        <f>IF(buildings!AX397="","NA",buildings!AX397)</f>
        <v>10.1016/j.enbuild.2013.11.006</v>
      </c>
      <c r="AY397" t="str">
        <f>IF(buildings!AY397="","NA",buildings!AY397)</f>
        <v>https://doi.org/10.1016/j.enbuild.2013.11.006</v>
      </c>
      <c r="AZ397" t="str">
        <f>IF(buildings!AZ397="","NULL",buildings!AZ397)</f>
        <v>NULL</v>
      </c>
      <c r="BA397" t="str">
        <f>IF(buildings!BA397="","NULL",buildings!BA397)</f>
        <v xml:space="preserve">Extracted from Marinova et al. (2020). Refer to the authors for further information </v>
      </c>
      <c r="BB397" t="str">
        <f>IF(buildings!BB397="","NULL",buildings!BB397)</f>
        <v xml:space="preserve">Extracted from Marinova et al. (2020). Refer to the authors for further information </v>
      </c>
      <c r="BC397" t="str">
        <f>IF(buildings!BC397="","NULL",buildings!BC397)</f>
        <v>Number of stories and types of houses (122 are studied)</v>
      </c>
      <c r="BD397" t="str">
        <f>IF(buildings!BD397="","NULL",buildings!BD397)</f>
        <v>NULL</v>
      </c>
      <c r="BE397" t="str">
        <f>IF(buildings!BE397="","NULL",buildings!BE397)</f>
        <v>Nistad (Heeren)</v>
      </c>
      <c r="BF397" t="str">
        <f>IF(buildings!BF397="","NULL",buildings!BF397)</f>
        <v>NULL</v>
      </c>
      <c r="BG397" t="str">
        <f>IF(buildings!BG397="","NULL",buildings!BG397)</f>
        <v>NULL</v>
      </c>
      <c r="BH397" t="str">
        <f>IF(buildings!BH397="","NULL",buildings!BH397)</f>
        <v>NULL</v>
      </c>
      <c r="BI397" t="str">
        <f>IF(buildings!BI397="","NULL",buildings!BI397)</f>
        <v>NULL</v>
      </c>
      <c r="BJ397" t="str">
        <f>IF(buildings!BJ397="","NULL",buildings!BJ397)</f>
        <v>NULL</v>
      </c>
      <c r="BK397" t="str">
        <f>IF(buildings!BK397="","NULL",buildings!BK397)</f>
        <v>NULL</v>
      </c>
      <c r="BL397" t="str">
        <f>IF(buildings!BL397="","NULL",buildings!BL397)</f>
        <v>NULL</v>
      </c>
      <c r="BM397" t="str">
        <f>IF(buildings!BM397="","NULL",buildings!BM397)</f>
        <v>NULL</v>
      </c>
      <c r="BN397" t="str">
        <f>IF(buildings!BN397="","NULL",buildings!BN397)</f>
        <v>NULL</v>
      </c>
      <c r="BO397" t="str">
        <f>IF(buildings!BO397="","NULL",buildings!BO397)</f>
        <v>NULL</v>
      </c>
      <c r="BP397" t="str">
        <f>IF(buildings!BP397="","NULL",buildings!BP397)</f>
        <v>NULL</v>
      </c>
      <c r="BQ397" t="str">
        <f>IF(buildings!BQ397="","NULL",buildings!BQ397)</f>
        <v>NULL</v>
      </c>
      <c r="BR397" t="str">
        <f>IF(buildings!BR397="","NULL",buildings!BR397)</f>
        <v>NULL</v>
      </c>
      <c r="BS397" t="str">
        <f>IF(buildings!BS397="","NULL",buildings!BS397)</f>
        <v>NULL</v>
      </c>
      <c r="BT397" t="str">
        <f>IF(buildings!BT397="","NULL",buildings!BT397)</f>
        <v>NULL</v>
      </c>
      <c r="BU397" t="str">
        <f>IF(buildings!BU397="","NULL",buildings!BU397)</f>
        <v>NULL</v>
      </c>
      <c r="BV397" t="str">
        <f>IF(buildings!BV397="","NULL",buildings!BV397)</f>
        <v>NULL</v>
      </c>
      <c r="BW397" t="str">
        <f>IF(buildings!BW397="","NULL",buildings!BW397)</f>
        <v>R32IND</v>
      </c>
      <c r="BX397" t="str">
        <f>IF(buildings!BX397="","NULL",buildings!BX397)</f>
        <v>R5.2ASIA</v>
      </c>
      <c r="BY397" t="str">
        <f>IF(buildings!BY397="","NULL",buildings!BY397)</f>
        <v>R_SFH_unspecified</v>
      </c>
      <c r="BZ397" t="str">
        <f>IF(buildings!BZ397="","NULL",buildings!BZ397)</f>
        <v>RC_unspecified</v>
      </c>
      <c r="CA397" t="str">
        <f>IF(buildings!CA397="","NULL",buildings!CA397)</f>
        <v>Standard</v>
      </c>
      <c r="CB397" t="str">
        <f>IF(buildings!CB397="","NULL",buildings!CB397)</f>
        <v>sample/average/statistics</v>
      </c>
      <c r="CC397" t="str">
        <f>IF(buildings!CC397="","NULL",buildings!CC397)</f>
        <v>RS</v>
      </c>
      <c r="CD397" t="str">
        <f>IF(buildings!CD397="","NULL",buildings!CD397)</f>
        <v>C</v>
      </c>
      <c r="CE397" t="str">
        <f>IF(buildings!CE397="","NULL",buildings!CE397)</f>
        <v>ASIA_IND</v>
      </c>
    </row>
    <row r="398" spans="1:83">
      <c r="A398">
        <f>IF(buildings!A398="","NA",buildings!A398)</f>
        <v>396</v>
      </c>
      <c r="B398" t="str">
        <f>IF(buildings!B398="","NA",buildings!B398)</f>
        <v>India</v>
      </c>
      <c r="C398" t="str">
        <f>IF(buildings!C398="","NA",buildings!C398)</f>
        <v>NA</v>
      </c>
      <c r="D398" t="str">
        <f>IF(buildings!D398="","NA",buildings!D398)</f>
        <v>NA</v>
      </c>
      <c r="E398" t="str">
        <f>IF(buildings!E398="","NA",buildings!E398)</f>
        <v>NA</v>
      </c>
      <c r="F398">
        <f>IF(buildings!F398="","NA",buildings!F398)</f>
        <v>20.9</v>
      </c>
      <c r="G398" t="str">
        <f>IF(buildings!G398="","NA",buildings!G398)</f>
        <v>NA</v>
      </c>
      <c r="H398" t="str">
        <f>IF(buildings!H398="","NA",buildings!H398)</f>
        <v>NA</v>
      </c>
      <c r="I398" t="str">
        <f>IF(buildings!I398="","NA",buildings!I398)</f>
        <v>NA</v>
      </c>
      <c r="J398" t="str">
        <f>IF(buildings!J398="","NA",buildings!J398)</f>
        <v>NA</v>
      </c>
      <c r="K398" t="str">
        <f>IF(buildings!K398="","NA",buildings!K398)</f>
        <v>NA</v>
      </c>
      <c r="L398" t="str">
        <f>IF(buildings!L398="","NA",buildings!L398)</f>
        <v>NA</v>
      </c>
      <c r="M398" t="str">
        <f>IF(buildings!M398="","NA",buildings!M398)</f>
        <v>NA</v>
      </c>
      <c r="N398" t="str">
        <f>IF(buildings!N398="","NA",buildings!N398)</f>
        <v>NA</v>
      </c>
      <c r="O398" t="str">
        <f>IF(buildings!O398="","NA",buildings!O398)</f>
        <v>NA</v>
      </c>
      <c r="P398" t="str">
        <f>IF(buildings!P398="","NA",buildings!P398)</f>
        <v>NA</v>
      </c>
      <c r="Q398" t="str">
        <f>IF(buildings!Q398="","NA",buildings!Q398)</f>
        <v>NA</v>
      </c>
      <c r="R398" t="str">
        <f>IF(buildings!R398="","NA",buildings!R398)</f>
        <v>NA</v>
      </c>
      <c r="S398" t="str">
        <f>IF(buildings!S398="","NA",buildings!S398)</f>
        <v>NA</v>
      </c>
      <c r="T398" t="str">
        <f>IF(buildings!T398="","NA",buildings!T398)</f>
        <v>NA</v>
      </c>
      <c r="U398" t="str">
        <f>IF(buildings!U398="","NA",buildings!U398)</f>
        <v>NA</v>
      </c>
      <c r="V398" t="str">
        <f>IF(buildings!V398="","NA",buildings!V398)</f>
        <v>NA</v>
      </c>
      <c r="W398" t="str">
        <f>IF(buildings!W398="","NA",buildings!W398)</f>
        <v>NA</v>
      </c>
      <c r="X398" t="str">
        <f>IF(buildings!X398="","NA",buildings!X398)</f>
        <v>NA</v>
      </c>
      <c r="Y398" t="str">
        <f>IF(buildings!Y398="","NA",buildings!Y398)</f>
        <v>NA</v>
      </c>
      <c r="Z398" t="str">
        <f>IF(buildings!Z398="","NA",buildings!Z398)</f>
        <v>NA</v>
      </c>
      <c r="AA398" t="str">
        <f>IF(buildings!AA398="","NA",buildings!AA398)</f>
        <v>NA</v>
      </c>
      <c r="AB398" t="str">
        <f>IF(buildings!AB398="","NA",buildings!AB398)</f>
        <v>NA</v>
      </c>
      <c r="AC398" t="str">
        <f>IF(buildings!AC398="","NA",buildings!AC398)</f>
        <v>NA</v>
      </c>
      <c r="AD398" t="str">
        <f>IF(buildings!AD398="","NA",buildings!AD398)</f>
        <v>NA</v>
      </c>
      <c r="AE398" t="str">
        <f>IF(buildings!AE398="","NA",buildings!AE398)</f>
        <v>NA</v>
      </c>
      <c r="AF398" t="str">
        <f>IF(buildings!AF398="","NA",buildings!AF398)</f>
        <v>NA</v>
      </c>
      <c r="AG398" t="str">
        <f>IF(buildings!AG398="","NA",buildings!AG398)</f>
        <v>NA</v>
      </c>
      <c r="AH398" t="str">
        <f>IF(buildings!AH398="","NA",buildings!AH398)</f>
        <v>NA</v>
      </c>
      <c r="AI398" t="str">
        <f>IF(buildings!AI398="","NA",buildings!AI398)</f>
        <v>NA</v>
      </c>
      <c r="AJ398" t="str">
        <f>IF(buildings!AJ398="","NA",buildings!AJ398)</f>
        <v>NA</v>
      </c>
      <c r="AK398" t="str">
        <f>IF(buildings!AK398="","NA",buildings!AK398)</f>
        <v>NA</v>
      </c>
      <c r="AL398" t="str">
        <f>IF(buildings!AL398="","NA",buildings!AL398)</f>
        <v>NULL</v>
      </c>
      <c r="AM398">
        <f>IF(buildings!AM398="","NA",buildings!AM398)</f>
        <v>1</v>
      </c>
      <c r="AN398" t="str">
        <f>IF(buildings!AN398="","NA",buildings!AN398)</f>
        <v>residential</v>
      </c>
      <c r="AO398" t="str">
        <f>IF(buildings!AO398="","NA",buildings!AO398)</f>
        <v>SFH</v>
      </c>
      <c r="AP398" t="str">
        <f>IF(buildings!AP398="","NA",buildings!AP398)</f>
        <v>case study</v>
      </c>
      <c r="AQ398" t="str">
        <f>IF(buildings!AQ398="","NA",buildings!AQ398)</f>
        <v>Urban</v>
      </c>
      <c r="AR398" t="str">
        <f>IF(buildings!AR398="","NA",buildings!AR398)</f>
        <v>NULL</v>
      </c>
      <c r="AS398" t="str">
        <f>IF(buildings!AS398="","NA",buildings!AS398)</f>
        <v xml:space="preserve">Bansal, D., Singh, R., &amp; Sawhney, R. L. </v>
      </c>
      <c r="AT398">
        <f>IF(buildings!AT398="","NA",buildings!AT398)</f>
        <v>2014</v>
      </c>
      <c r="AU398" t="str">
        <f>IF(buildings!AU398="","NA",buildings!AU398)</f>
        <v>Effect of construction materials on embodied energy and cost of buildings - A case study of residential houses in India up to 60 m2 of plinth area</v>
      </c>
      <c r="AV398" t="str">
        <f>IF(buildings!AV398="","NA",buildings!AV398)</f>
        <v xml:space="preserve">Energy and buildings </v>
      </c>
      <c r="AW398" t="str">
        <f>IF(buildings!AW398="","NA",buildings!AW398)</f>
        <v>Copyright Elsevier</v>
      </c>
      <c r="AX398" t="str">
        <f>IF(buildings!AX398="","NA",buildings!AX398)</f>
        <v>10.1016/j.enbuild.2013.11.006</v>
      </c>
      <c r="AY398" t="str">
        <f>IF(buildings!AY398="","NA",buildings!AY398)</f>
        <v>https://doi.org/10.1016/j.enbuild.2013.11.006</v>
      </c>
      <c r="AZ398" t="str">
        <f>IF(buildings!AZ398="","NULL",buildings!AZ398)</f>
        <v>NULL</v>
      </c>
      <c r="BA398" t="str">
        <f>IF(buildings!BA398="","NULL",buildings!BA398)</f>
        <v xml:space="preserve">Extracted from Marinova et al. (2020). Refer to the authors for further information </v>
      </c>
      <c r="BB398" t="str">
        <f>IF(buildings!BB398="","NULL",buildings!BB398)</f>
        <v xml:space="preserve">Extracted from Marinova et al. (2020). Refer to the authors for further information </v>
      </c>
      <c r="BC398" t="str">
        <f>IF(buildings!BC398="","NULL",buildings!BC398)</f>
        <v>Number of stories and types of houses (122 are studied)</v>
      </c>
      <c r="BD398" t="str">
        <f>IF(buildings!BD398="","NULL",buildings!BD398)</f>
        <v>NULL</v>
      </c>
      <c r="BE398" t="str">
        <f>IF(buildings!BE398="","NULL",buildings!BE398)</f>
        <v>Nistad (Heeren)</v>
      </c>
      <c r="BF398" t="str">
        <f>IF(buildings!BF398="","NULL",buildings!BF398)</f>
        <v>NULL</v>
      </c>
      <c r="BG398" t="str">
        <f>IF(buildings!BG398="","NULL",buildings!BG398)</f>
        <v>NULL</v>
      </c>
      <c r="BH398" t="str">
        <f>IF(buildings!BH398="","NULL",buildings!BH398)</f>
        <v>NULL</v>
      </c>
      <c r="BI398" t="str">
        <f>IF(buildings!BI398="","NULL",buildings!BI398)</f>
        <v>NULL</v>
      </c>
      <c r="BJ398" t="str">
        <f>IF(buildings!BJ398="","NULL",buildings!BJ398)</f>
        <v>NULL</v>
      </c>
      <c r="BK398" t="str">
        <f>IF(buildings!BK398="","NULL",buildings!BK398)</f>
        <v>NULL</v>
      </c>
      <c r="BL398" t="str">
        <f>IF(buildings!BL398="","NULL",buildings!BL398)</f>
        <v>NULL</v>
      </c>
      <c r="BM398" t="str">
        <f>IF(buildings!BM398="","NULL",buildings!BM398)</f>
        <v>NULL</v>
      </c>
      <c r="BN398" t="str">
        <f>IF(buildings!BN398="","NULL",buildings!BN398)</f>
        <v>NULL</v>
      </c>
      <c r="BO398" t="str">
        <f>IF(buildings!BO398="","NULL",buildings!BO398)</f>
        <v>NULL</v>
      </c>
      <c r="BP398" t="str">
        <f>IF(buildings!BP398="","NULL",buildings!BP398)</f>
        <v>NULL</v>
      </c>
      <c r="BQ398" t="str">
        <f>IF(buildings!BQ398="","NULL",buildings!BQ398)</f>
        <v>NULL</v>
      </c>
      <c r="BR398" t="str">
        <f>IF(buildings!BR398="","NULL",buildings!BR398)</f>
        <v>NULL</v>
      </c>
      <c r="BS398" t="str">
        <f>IF(buildings!BS398="","NULL",buildings!BS398)</f>
        <v>NULL</v>
      </c>
      <c r="BT398" t="str">
        <f>IF(buildings!BT398="","NULL",buildings!BT398)</f>
        <v>NULL</v>
      </c>
      <c r="BU398" t="str">
        <f>IF(buildings!BU398="","NULL",buildings!BU398)</f>
        <v>NULL</v>
      </c>
      <c r="BV398" t="str">
        <f>IF(buildings!BV398="","NULL",buildings!BV398)</f>
        <v>NULL</v>
      </c>
      <c r="BW398" t="str">
        <f>IF(buildings!BW398="","NULL",buildings!BW398)</f>
        <v>R32IND</v>
      </c>
      <c r="BX398" t="str">
        <f>IF(buildings!BX398="","NULL",buildings!BX398)</f>
        <v>R5.2ASIA</v>
      </c>
      <c r="BY398" t="str">
        <f>IF(buildings!BY398="","NULL",buildings!BY398)</f>
        <v>R_SFH_unspecified</v>
      </c>
      <c r="BZ398" t="str">
        <f>IF(buildings!BZ398="","NULL",buildings!BZ398)</f>
        <v>RC_unspecified</v>
      </c>
      <c r="CA398" t="str">
        <f>IF(buildings!CA398="","NULL",buildings!CA398)</f>
        <v>Standard</v>
      </c>
      <c r="CB398" t="str">
        <f>IF(buildings!CB398="","NULL",buildings!CB398)</f>
        <v>sample/average/statistics</v>
      </c>
      <c r="CC398" t="str">
        <f>IF(buildings!CC398="","NULL",buildings!CC398)</f>
        <v>RS</v>
      </c>
      <c r="CD398" t="str">
        <f>IF(buildings!CD398="","NULL",buildings!CD398)</f>
        <v>C</v>
      </c>
      <c r="CE398" t="str">
        <f>IF(buildings!CE398="","NULL",buildings!CE398)</f>
        <v>ASIA_IND</v>
      </c>
    </row>
    <row r="399" spans="1:83">
      <c r="A399">
        <f>IF(buildings!A399="","NA",buildings!A399)</f>
        <v>397</v>
      </c>
      <c r="B399" t="str">
        <f>IF(buildings!B399="","NA",buildings!B399)</f>
        <v>India</v>
      </c>
      <c r="C399" t="str">
        <f>IF(buildings!C399="","NA",buildings!C399)</f>
        <v>NA</v>
      </c>
      <c r="D399" t="str">
        <f>IF(buildings!D399="","NA",buildings!D399)</f>
        <v>NA</v>
      </c>
      <c r="E399" t="str">
        <f>IF(buildings!E399="","NA",buildings!E399)</f>
        <v>NA</v>
      </c>
      <c r="F399">
        <f>IF(buildings!F399="","NA",buildings!F399)</f>
        <v>16</v>
      </c>
      <c r="G399" t="str">
        <f>IF(buildings!G399="","NA",buildings!G399)</f>
        <v>NA</v>
      </c>
      <c r="H399" t="str">
        <f>IF(buildings!H399="","NA",buildings!H399)</f>
        <v>NA</v>
      </c>
      <c r="I399" t="str">
        <f>IF(buildings!I399="","NA",buildings!I399)</f>
        <v>NA</v>
      </c>
      <c r="J399" t="str">
        <f>IF(buildings!J399="","NA",buildings!J399)</f>
        <v>NA</v>
      </c>
      <c r="K399" t="str">
        <f>IF(buildings!K399="","NA",buildings!K399)</f>
        <v>NA</v>
      </c>
      <c r="L399" t="str">
        <f>IF(buildings!L399="","NA",buildings!L399)</f>
        <v>NA</v>
      </c>
      <c r="M399">
        <f>IF(buildings!M399="","NA",buildings!M399)</f>
        <v>1380</v>
      </c>
      <c r="N399" t="str">
        <f>IF(buildings!N399="","NA",buildings!N399)</f>
        <v>NA</v>
      </c>
      <c r="O399" t="str">
        <f>IF(buildings!O399="","NA",buildings!O399)</f>
        <v>NA</v>
      </c>
      <c r="P399" t="str">
        <f>IF(buildings!P399="","NA",buildings!P399)</f>
        <v>NA</v>
      </c>
      <c r="Q399" t="str">
        <f>IF(buildings!Q399="","NA",buildings!Q399)</f>
        <v>NA</v>
      </c>
      <c r="R399" t="str">
        <f>IF(buildings!R399="","NA",buildings!R399)</f>
        <v>NA</v>
      </c>
      <c r="S399" t="str">
        <f>IF(buildings!S399="","NA",buildings!S399)</f>
        <v>NA</v>
      </c>
      <c r="T399" t="str">
        <f>IF(buildings!T399="","NA",buildings!T399)</f>
        <v>NA</v>
      </c>
      <c r="U399" t="str">
        <f>IF(buildings!U399="","NA",buildings!U399)</f>
        <v>NA</v>
      </c>
      <c r="V399" t="str">
        <f>IF(buildings!V399="","NA",buildings!V399)</f>
        <v>NA</v>
      </c>
      <c r="W399" t="str">
        <f>IF(buildings!W399="","NA",buildings!W399)</f>
        <v>NA</v>
      </c>
      <c r="X399" t="str">
        <f>IF(buildings!X399="","NA",buildings!X399)</f>
        <v>NA</v>
      </c>
      <c r="Y399" t="str">
        <f>IF(buildings!Y399="","NA",buildings!Y399)</f>
        <v>NA</v>
      </c>
      <c r="Z399" t="str">
        <f>IF(buildings!Z399="","NA",buildings!Z399)</f>
        <v>NA</v>
      </c>
      <c r="AA399" t="str">
        <f>IF(buildings!AA399="","NA",buildings!AA399)</f>
        <v>NA</v>
      </c>
      <c r="AB399" t="str">
        <f>IF(buildings!AB399="","NA",buildings!AB399)</f>
        <v>NA</v>
      </c>
      <c r="AC399" t="str">
        <f>IF(buildings!AC399="","NA",buildings!AC399)</f>
        <v>NA</v>
      </c>
      <c r="AD399" t="str">
        <f>IF(buildings!AD399="","NA",buildings!AD399)</f>
        <v>NA</v>
      </c>
      <c r="AE399" t="str">
        <f>IF(buildings!AE399="","NA",buildings!AE399)</f>
        <v>NA</v>
      </c>
      <c r="AF399" t="str">
        <f>IF(buildings!AF399="","NA",buildings!AF399)</f>
        <v>NA</v>
      </c>
      <c r="AG399" t="str">
        <f>IF(buildings!AG399="","NA",buildings!AG399)</f>
        <v>NA</v>
      </c>
      <c r="AH399" t="str">
        <f>IF(buildings!AH399="","NA",buildings!AH399)</f>
        <v>NA</v>
      </c>
      <c r="AI399" t="str">
        <f>IF(buildings!AI399="","NA",buildings!AI399)</f>
        <v>NA</v>
      </c>
      <c r="AJ399" t="str">
        <f>IF(buildings!AJ399="","NA",buildings!AJ399)</f>
        <v>NA</v>
      </c>
      <c r="AK399" t="str">
        <f>IF(buildings!AK399="","NA",buildings!AK399)</f>
        <v>NA</v>
      </c>
      <c r="AL399" t="str">
        <f>IF(buildings!AL399="","NA",buildings!AL399)</f>
        <v>NULL</v>
      </c>
      <c r="AM399" t="str">
        <f>IF(buildings!AM399="","NA",buildings!AM399)</f>
        <v>NULL</v>
      </c>
      <c r="AN399" t="str">
        <f>IF(buildings!AN399="","NA",buildings!AN399)</f>
        <v>residential</v>
      </c>
      <c r="AO399" t="str">
        <f>IF(buildings!AO399="","NA",buildings!AO399)</f>
        <v>SFH</v>
      </c>
      <c r="AP399" t="str">
        <f>IF(buildings!AP399="","NA",buildings!AP399)</f>
        <v>case study</v>
      </c>
      <c r="AQ399" t="str">
        <f>IF(buildings!AQ399="","NA",buildings!AQ399)</f>
        <v>Urban</v>
      </c>
      <c r="AR399" t="str">
        <f>IF(buildings!AR399="","NA",buildings!AR399)</f>
        <v>NULL</v>
      </c>
      <c r="AS399" t="str">
        <f>IF(buildings!AS399="","NA",buildings!AS399)</f>
        <v xml:space="preserve">Bansal, D., Singh, R., &amp; Sawhney, R. L. </v>
      </c>
      <c r="AT399">
        <f>IF(buildings!AT399="","NA",buildings!AT399)</f>
        <v>2014</v>
      </c>
      <c r="AU399" t="str">
        <f>IF(buildings!AU399="","NA",buildings!AU399)</f>
        <v>Effect of construction materials on embodied energy and cost of buildings - A case study of residential houses in India up to 60 m2 of plinth area</v>
      </c>
      <c r="AV399" t="str">
        <f>IF(buildings!AV399="","NA",buildings!AV399)</f>
        <v xml:space="preserve">Energy and buildings </v>
      </c>
      <c r="AW399" t="str">
        <f>IF(buildings!AW399="","NA",buildings!AW399)</f>
        <v>Copyright Elsevier</v>
      </c>
      <c r="AX399" t="str">
        <f>IF(buildings!AX399="","NA",buildings!AX399)</f>
        <v>10.1016/j.enbuild.2013.11.006</v>
      </c>
      <c r="AY399" t="str">
        <f>IF(buildings!AY399="","NA",buildings!AY399)</f>
        <v>https://doi.org/10.1016/j.enbuild.2013.11.006</v>
      </c>
      <c r="AZ399" t="str">
        <f>IF(buildings!AZ399="","NULL",buildings!AZ399)</f>
        <v>NULL</v>
      </c>
      <c r="BA399" t="str">
        <f>IF(buildings!BA399="","NULL",buildings!BA399)</f>
        <v xml:space="preserve">Extracted from Marinova et al. (2020). Refer to the authors for further information </v>
      </c>
      <c r="BB399" t="str">
        <f>IF(buildings!BB399="","NULL",buildings!BB399)</f>
        <v xml:space="preserve">Extracted from Marinova et al. (2020). Refer to the authors for further information </v>
      </c>
      <c r="BC399" t="str">
        <f>IF(buildings!BC399="","NULL",buildings!BC399)</f>
        <v>Number of stories and types of houses (122 are studied)</v>
      </c>
      <c r="BD399" t="str">
        <f>IF(buildings!BD399="","NULL",buildings!BD399)</f>
        <v>NULL</v>
      </c>
      <c r="BE399" t="str">
        <f>IF(buildings!BE399="","NULL",buildings!BE399)</f>
        <v>Nistad (Heeren)</v>
      </c>
      <c r="BF399" t="str">
        <f>IF(buildings!BF399="","NULL",buildings!BF399)</f>
        <v>NULL</v>
      </c>
      <c r="BG399" t="str">
        <f>IF(buildings!BG399="","NULL",buildings!BG399)</f>
        <v>NULL</v>
      </c>
      <c r="BH399" t="str">
        <f>IF(buildings!BH399="","NULL",buildings!BH399)</f>
        <v>NULL</v>
      </c>
      <c r="BI399" t="str">
        <f>IF(buildings!BI399="","NULL",buildings!BI399)</f>
        <v>NULL</v>
      </c>
      <c r="BJ399" t="str">
        <f>IF(buildings!BJ399="","NULL",buildings!BJ399)</f>
        <v>NULL</v>
      </c>
      <c r="BK399" t="str">
        <f>IF(buildings!BK399="","NULL",buildings!BK399)</f>
        <v>NULL</v>
      </c>
      <c r="BL399" t="str">
        <f>IF(buildings!BL399="","NULL",buildings!BL399)</f>
        <v>NULL</v>
      </c>
      <c r="BM399" t="str">
        <f>IF(buildings!BM399="","NULL",buildings!BM399)</f>
        <v>NULL</v>
      </c>
      <c r="BN399" t="str">
        <f>IF(buildings!BN399="","NULL",buildings!BN399)</f>
        <v>NULL</v>
      </c>
      <c r="BO399" t="str">
        <f>IF(buildings!BO399="","NULL",buildings!BO399)</f>
        <v>NULL</v>
      </c>
      <c r="BP399" t="str">
        <f>IF(buildings!BP399="","NULL",buildings!BP399)</f>
        <v>NULL</v>
      </c>
      <c r="BQ399" t="str">
        <f>IF(buildings!BQ399="","NULL",buildings!BQ399)</f>
        <v>NULL</v>
      </c>
      <c r="BR399" t="str">
        <f>IF(buildings!BR399="","NULL",buildings!BR399)</f>
        <v>NULL</v>
      </c>
      <c r="BS399" t="str">
        <f>IF(buildings!BS399="","NULL",buildings!BS399)</f>
        <v>NULL</v>
      </c>
      <c r="BT399" t="str">
        <f>IF(buildings!BT399="","NULL",buildings!BT399)</f>
        <v>NULL</v>
      </c>
      <c r="BU399" t="str">
        <f>IF(buildings!BU399="","NULL",buildings!BU399)</f>
        <v>NULL</v>
      </c>
      <c r="BV399" t="str">
        <f>IF(buildings!BV399="","NULL",buildings!BV399)</f>
        <v>NULL</v>
      </c>
      <c r="BW399" t="str">
        <f>IF(buildings!BW399="","NULL",buildings!BW399)</f>
        <v>R32IND</v>
      </c>
      <c r="BX399" t="str">
        <f>IF(buildings!BX399="","NULL",buildings!BX399)</f>
        <v>R5.2ASIA</v>
      </c>
      <c r="BY399" t="str">
        <f>IF(buildings!BY399="","NULL",buildings!BY399)</f>
        <v>R_SFH_unspecified</v>
      </c>
      <c r="BZ399" t="str">
        <f>IF(buildings!BZ399="","NULL",buildings!BZ399)</f>
        <v>RC_unspecified</v>
      </c>
      <c r="CA399" t="str">
        <f>IF(buildings!CA399="","NULL",buildings!CA399)</f>
        <v>Standard</v>
      </c>
      <c r="CB399" t="str">
        <f>IF(buildings!CB399="","NULL",buildings!CB399)</f>
        <v>sample/average/statistics</v>
      </c>
      <c r="CC399" t="str">
        <f>IF(buildings!CC399="","NULL",buildings!CC399)</f>
        <v>RS</v>
      </c>
      <c r="CD399" t="str">
        <f>IF(buildings!CD399="","NULL",buildings!CD399)</f>
        <v>C</v>
      </c>
      <c r="CE399" t="str">
        <f>IF(buildings!CE399="","NULL",buildings!CE399)</f>
        <v>ASIA_IND</v>
      </c>
    </row>
    <row r="400" spans="1:83">
      <c r="A400">
        <f>IF(buildings!A400="","NA",buildings!A400)</f>
        <v>398</v>
      </c>
      <c r="B400" t="str">
        <f>IF(buildings!B400="","NA",buildings!B400)</f>
        <v>India</v>
      </c>
      <c r="C400" t="str">
        <f>IF(buildings!C400="","NA",buildings!C400)</f>
        <v>NA</v>
      </c>
      <c r="D400" t="str">
        <f>IF(buildings!D400="","NA",buildings!D400)</f>
        <v>NA</v>
      </c>
      <c r="E400" t="str">
        <f>IF(buildings!E400="","NA",buildings!E400)</f>
        <v>NA</v>
      </c>
      <c r="F400">
        <f>IF(buildings!F400="","NA",buildings!F400)</f>
        <v>15.2</v>
      </c>
      <c r="G400" t="str">
        <f>IF(buildings!G400="","NA",buildings!G400)</f>
        <v>NA</v>
      </c>
      <c r="H400" t="str">
        <f>IF(buildings!H400="","NA",buildings!H400)</f>
        <v>NA</v>
      </c>
      <c r="I400" t="str">
        <f>IF(buildings!I400="","NA",buildings!I400)</f>
        <v>NA</v>
      </c>
      <c r="J400" t="str">
        <f>IF(buildings!J400="","NA",buildings!J400)</f>
        <v>NA</v>
      </c>
      <c r="K400" t="str">
        <f>IF(buildings!K400="","NA",buildings!K400)</f>
        <v>NA</v>
      </c>
      <c r="L400" t="str">
        <f>IF(buildings!L400="","NA",buildings!L400)</f>
        <v>NA</v>
      </c>
      <c r="M400">
        <f>IF(buildings!M400="","NA",buildings!M400)</f>
        <v>1037.3</v>
      </c>
      <c r="N400" t="str">
        <f>IF(buildings!N400="","NA",buildings!N400)</f>
        <v>NA</v>
      </c>
      <c r="O400" t="str">
        <f>IF(buildings!O400="","NA",buildings!O400)</f>
        <v>NA</v>
      </c>
      <c r="P400" t="str">
        <f>IF(buildings!P400="","NA",buildings!P400)</f>
        <v>NA</v>
      </c>
      <c r="Q400" t="str">
        <f>IF(buildings!Q400="","NA",buildings!Q400)</f>
        <v>NA</v>
      </c>
      <c r="R400" t="str">
        <f>IF(buildings!R400="","NA",buildings!R400)</f>
        <v>NA</v>
      </c>
      <c r="S400" t="str">
        <f>IF(buildings!S400="","NA",buildings!S400)</f>
        <v>NA</v>
      </c>
      <c r="T400" t="str">
        <f>IF(buildings!T400="","NA",buildings!T400)</f>
        <v>NA</v>
      </c>
      <c r="U400" t="str">
        <f>IF(buildings!U400="","NA",buildings!U400)</f>
        <v>NA</v>
      </c>
      <c r="V400" t="str">
        <f>IF(buildings!V400="","NA",buildings!V400)</f>
        <v>NA</v>
      </c>
      <c r="W400" t="str">
        <f>IF(buildings!W400="","NA",buildings!W400)</f>
        <v>NA</v>
      </c>
      <c r="X400" t="str">
        <f>IF(buildings!X400="","NA",buildings!X400)</f>
        <v>NA</v>
      </c>
      <c r="Y400" t="str">
        <f>IF(buildings!Y400="","NA",buildings!Y400)</f>
        <v>NA</v>
      </c>
      <c r="Z400" t="str">
        <f>IF(buildings!Z400="","NA",buildings!Z400)</f>
        <v>NA</v>
      </c>
      <c r="AA400" t="str">
        <f>IF(buildings!AA400="","NA",buildings!AA400)</f>
        <v>NA</v>
      </c>
      <c r="AB400" t="str">
        <f>IF(buildings!AB400="","NA",buildings!AB400)</f>
        <v>NA</v>
      </c>
      <c r="AC400" t="str">
        <f>IF(buildings!AC400="","NA",buildings!AC400)</f>
        <v>NA</v>
      </c>
      <c r="AD400" t="str">
        <f>IF(buildings!AD400="","NA",buildings!AD400)</f>
        <v>NA</v>
      </c>
      <c r="AE400" t="str">
        <f>IF(buildings!AE400="","NA",buildings!AE400)</f>
        <v>NA</v>
      </c>
      <c r="AF400" t="str">
        <f>IF(buildings!AF400="","NA",buildings!AF400)</f>
        <v>NA</v>
      </c>
      <c r="AG400" t="str">
        <f>IF(buildings!AG400="","NA",buildings!AG400)</f>
        <v>NA</v>
      </c>
      <c r="AH400" t="str">
        <f>IF(buildings!AH400="","NA",buildings!AH400)</f>
        <v>NA</v>
      </c>
      <c r="AI400" t="str">
        <f>IF(buildings!AI400="","NA",buildings!AI400)</f>
        <v>NA</v>
      </c>
      <c r="AJ400" t="str">
        <f>IF(buildings!AJ400="","NA",buildings!AJ400)</f>
        <v>NA</v>
      </c>
      <c r="AK400" t="str">
        <f>IF(buildings!AK400="","NA",buildings!AK400)</f>
        <v>NA</v>
      </c>
      <c r="AL400" t="str">
        <f>IF(buildings!AL400="","NA",buildings!AL400)</f>
        <v>NULL</v>
      </c>
      <c r="AM400" t="str">
        <f>IF(buildings!AM400="","NA",buildings!AM400)</f>
        <v>NULL</v>
      </c>
      <c r="AN400" t="str">
        <f>IF(buildings!AN400="","NA",buildings!AN400)</f>
        <v>residential</v>
      </c>
      <c r="AO400" t="str">
        <f>IF(buildings!AO400="","NA",buildings!AO400)</f>
        <v>SFH</v>
      </c>
      <c r="AP400" t="str">
        <f>IF(buildings!AP400="","NA",buildings!AP400)</f>
        <v>case study</v>
      </c>
      <c r="AQ400" t="str">
        <f>IF(buildings!AQ400="","NA",buildings!AQ400)</f>
        <v>Urban</v>
      </c>
      <c r="AR400" t="str">
        <f>IF(buildings!AR400="","NA",buildings!AR400)</f>
        <v>NULL</v>
      </c>
      <c r="AS400" t="str">
        <f>IF(buildings!AS400="","NA",buildings!AS400)</f>
        <v xml:space="preserve">Bansal, D., Singh, R., &amp; Sawhney, R. L. </v>
      </c>
      <c r="AT400">
        <f>IF(buildings!AT400="","NA",buildings!AT400)</f>
        <v>2014</v>
      </c>
      <c r="AU400" t="str">
        <f>IF(buildings!AU400="","NA",buildings!AU400)</f>
        <v>Effect of construction materials on embodied energy and cost of buildings - A case study of residential houses in India up to 60 m2 of plinth area</v>
      </c>
      <c r="AV400" t="str">
        <f>IF(buildings!AV400="","NA",buildings!AV400)</f>
        <v xml:space="preserve">Energy and buildings </v>
      </c>
      <c r="AW400" t="str">
        <f>IF(buildings!AW400="","NA",buildings!AW400)</f>
        <v>Copyright Elsevier</v>
      </c>
      <c r="AX400" t="str">
        <f>IF(buildings!AX400="","NA",buildings!AX400)</f>
        <v>10.1016/j.enbuild.2013.11.006</v>
      </c>
      <c r="AY400" t="str">
        <f>IF(buildings!AY400="","NA",buildings!AY400)</f>
        <v>https://doi.org/10.1016/j.enbuild.2013.11.006</v>
      </c>
      <c r="AZ400" t="str">
        <f>IF(buildings!AZ400="","NULL",buildings!AZ400)</f>
        <v>NULL</v>
      </c>
      <c r="BA400" t="str">
        <f>IF(buildings!BA400="","NULL",buildings!BA400)</f>
        <v xml:space="preserve">Extracted from Marinova et al. (2020). Refer to the authors for further information </v>
      </c>
      <c r="BB400" t="str">
        <f>IF(buildings!BB400="","NULL",buildings!BB400)</f>
        <v xml:space="preserve">Extracted from Marinova et al. (2020). Refer to the authors for further information </v>
      </c>
      <c r="BC400" t="str">
        <f>IF(buildings!BC400="","NULL",buildings!BC400)</f>
        <v>Number of stories and types of houses (122 are studied)</v>
      </c>
      <c r="BD400" t="str">
        <f>IF(buildings!BD400="","NULL",buildings!BD400)</f>
        <v>NULL</v>
      </c>
      <c r="BE400" t="str">
        <f>IF(buildings!BE400="","NULL",buildings!BE400)</f>
        <v>Nistad (Heeren)</v>
      </c>
      <c r="BF400" t="str">
        <f>IF(buildings!BF400="","NULL",buildings!BF400)</f>
        <v>NULL</v>
      </c>
      <c r="BG400" t="str">
        <f>IF(buildings!BG400="","NULL",buildings!BG400)</f>
        <v>NULL</v>
      </c>
      <c r="BH400" t="str">
        <f>IF(buildings!BH400="","NULL",buildings!BH400)</f>
        <v>NULL</v>
      </c>
      <c r="BI400" t="str">
        <f>IF(buildings!BI400="","NULL",buildings!BI400)</f>
        <v>NULL</v>
      </c>
      <c r="BJ400" t="str">
        <f>IF(buildings!BJ400="","NULL",buildings!BJ400)</f>
        <v>NULL</v>
      </c>
      <c r="BK400" t="str">
        <f>IF(buildings!BK400="","NULL",buildings!BK400)</f>
        <v>NULL</v>
      </c>
      <c r="BL400" t="str">
        <f>IF(buildings!BL400="","NULL",buildings!BL400)</f>
        <v>NULL</v>
      </c>
      <c r="BM400" t="str">
        <f>IF(buildings!BM400="","NULL",buildings!BM400)</f>
        <v>NULL</v>
      </c>
      <c r="BN400" t="str">
        <f>IF(buildings!BN400="","NULL",buildings!BN400)</f>
        <v>NULL</v>
      </c>
      <c r="BO400" t="str">
        <f>IF(buildings!BO400="","NULL",buildings!BO400)</f>
        <v>NULL</v>
      </c>
      <c r="BP400" t="str">
        <f>IF(buildings!BP400="","NULL",buildings!BP400)</f>
        <v>NULL</v>
      </c>
      <c r="BQ400" t="str">
        <f>IF(buildings!BQ400="","NULL",buildings!BQ400)</f>
        <v>NULL</v>
      </c>
      <c r="BR400" t="str">
        <f>IF(buildings!BR400="","NULL",buildings!BR400)</f>
        <v>NULL</v>
      </c>
      <c r="BS400" t="str">
        <f>IF(buildings!BS400="","NULL",buildings!BS400)</f>
        <v>NULL</v>
      </c>
      <c r="BT400" t="str">
        <f>IF(buildings!BT400="","NULL",buildings!BT400)</f>
        <v>NULL</v>
      </c>
      <c r="BU400" t="str">
        <f>IF(buildings!BU400="","NULL",buildings!BU400)</f>
        <v>NULL</v>
      </c>
      <c r="BV400" t="str">
        <f>IF(buildings!BV400="","NULL",buildings!BV400)</f>
        <v>NULL</v>
      </c>
      <c r="BW400" t="str">
        <f>IF(buildings!BW400="","NULL",buildings!BW400)</f>
        <v>R32IND</v>
      </c>
      <c r="BX400" t="str">
        <f>IF(buildings!BX400="","NULL",buildings!BX400)</f>
        <v>R5.2ASIA</v>
      </c>
      <c r="BY400" t="str">
        <f>IF(buildings!BY400="","NULL",buildings!BY400)</f>
        <v>R_SFH_unspecified</v>
      </c>
      <c r="BZ400" t="str">
        <f>IF(buildings!BZ400="","NULL",buildings!BZ400)</f>
        <v>RC_unspecified</v>
      </c>
      <c r="CA400" t="str">
        <f>IF(buildings!CA400="","NULL",buildings!CA400)</f>
        <v>Standard</v>
      </c>
      <c r="CB400" t="str">
        <f>IF(buildings!CB400="","NULL",buildings!CB400)</f>
        <v>sample/average/statistics</v>
      </c>
      <c r="CC400" t="str">
        <f>IF(buildings!CC400="","NULL",buildings!CC400)</f>
        <v>RS</v>
      </c>
      <c r="CD400" t="str">
        <f>IF(buildings!CD400="","NULL",buildings!CD400)</f>
        <v>C</v>
      </c>
      <c r="CE400" t="str">
        <f>IF(buildings!CE400="","NULL",buildings!CE400)</f>
        <v>ASIA_IND</v>
      </c>
    </row>
    <row r="401" spans="1:83">
      <c r="A401">
        <f>IF(buildings!A401="","NA",buildings!A401)</f>
        <v>399</v>
      </c>
      <c r="B401" t="str">
        <f>IF(buildings!B401="","NA",buildings!B401)</f>
        <v>India</v>
      </c>
      <c r="C401" t="str">
        <f>IF(buildings!C401="","NA",buildings!C401)</f>
        <v>NA</v>
      </c>
      <c r="D401" t="str">
        <f>IF(buildings!D401="","NA",buildings!D401)</f>
        <v>NA</v>
      </c>
      <c r="E401" t="str">
        <f>IF(buildings!E401="","NA",buildings!E401)</f>
        <v>NA</v>
      </c>
      <c r="F401">
        <f>IF(buildings!F401="","NA",buildings!F401)</f>
        <v>21.4</v>
      </c>
      <c r="G401" t="str">
        <f>IF(buildings!G401="","NA",buildings!G401)</f>
        <v>NA</v>
      </c>
      <c r="H401" t="str">
        <f>IF(buildings!H401="","NA",buildings!H401)</f>
        <v>NA</v>
      </c>
      <c r="I401" t="str">
        <f>IF(buildings!I401="","NA",buildings!I401)</f>
        <v>NA</v>
      </c>
      <c r="J401" t="str">
        <f>IF(buildings!J401="","NA",buildings!J401)</f>
        <v>NA</v>
      </c>
      <c r="K401" t="str">
        <f>IF(buildings!K401="","NA",buildings!K401)</f>
        <v>NA</v>
      </c>
      <c r="L401" t="str">
        <f>IF(buildings!L401="","NA",buildings!L401)</f>
        <v>NA</v>
      </c>
      <c r="M401">
        <f>IF(buildings!M401="","NA",buildings!M401)</f>
        <v>1007.4</v>
      </c>
      <c r="N401" t="str">
        <f>IF(buildings!N401="","NA",buildings!N401)</f>
        <v>NA</v>
      </c>
      <c r="O401" t="str">
        <f>IF(buildings!O401="","NA",buildings!O401)</f>
        <v>NA</v>
      </c>
      <c r="P401" t="str">
        <f>IF(buildings!P401="","NA",buildings!P401)</f>
        <v>NA</v>
      </c>
      <c r="Q401" t="str">
        <f>IF(buildings!Q401="","NA",buildings!Q401)</f>
        <v>NA</v>
      </c>
      <c r="R401" t="str">
        <f>IF(buildings!R401="","NA",buildings!R401)</f>
        <v>NA</v>
      </c>
      <c r="S401" t="str">
        <f>IF(buildings!S401="","NA",buildings!S401)</f>
        <v>NA</v>
      </c>
      <c r="T401" t="str">
        <f>IF(buildings!T401="","NA",buildings!T401)</f>
        <v>NA</v>
      </c>
      <c r="U401" t="str">
        <f>IF(buildings!U401="","NA",buildings!U401)</f>
        <v>NA</v>
      </c>
      <c r="V401" t="str">
        <f>IF(buildings!V401="","NA",buildings!V401)</f>
        <v>NA</v>
      </c>
      <c r="W401" t="str">
        <f>IF(buildings!W401="","NA",buildings!W401)</f>
        <v>NA</v>
      </c>
      <c r="X401" t="str">
        <f>IF(buildings!X401="","NA",buildings!X401)</f>
        <v>NA</v>
      </c>
      <c r="Y401" t="str">
        <f>IF(buildings!Y401="","NA",buildings!Y401)</f>
        <v>NA</v>
      </c>
      <c r="Z401" t="str">
        <f>IF(buildings!Z401="","NA",buildings!Z401)</f>
        <v>NA</v>
      </c>
      <c r="AA401" t="str">
        <f>IF(buildings!AA401="","NA",buildings!AA401)</f>
        <v>NA</v>
      </c>
      <c r="AB401" t="str">
        <f>IF(buildings!AB401="","NA",buildings!AB401)</f>
        <v>NA</v>
      </c>
      <c r="AC401" t="str">
        <f>IF(buildings!AC401="","NA",buildings!AC401)</f>
        <v>NA</v>
      </c>
      <c r="AD401" t="str">
        <f>IF(buildings!AD401="","NA",buildings!AD401)</f>
        <v>NA</v>
      </c>
      <c r="AE401" t="str">
        <f>IF(buildings!AE401="","NA",buildings!AE401)</f>
        <v>NA</v>
      </c>
      <c r="AF401" t="str">
        <f>IF(buildings!AF401="","NA",buildings!AF401)</f>
        <v>NA</v>
      </c>
      <c r="AG401" t="str">
        <f>IF(buildings!AG401="","NA",buildings!AG401)</f>
        <v>NA</v>
      </c>
      <c r="AH401" t="str">
        <f>IF(buildings!AH401="","NA",buildings!AH401)</f>
        <v>NA</v>
      </c>
      <c r="AI401" t="str">
        <f>IF(buildings!AI401="","NA",buildings!AI401)</f>
        <v>NA</v>
      </c>
      <c r="AJ401" t="str">
        <f>IF(buildings!AJ401="","NA",buildings!AJ401)</f>
        <v>NA</v>
      </c>
      <c r="AK401" t="str">
        <f>IF(buildings!AK401="","NA",buildings!AK401)</f>
        <v>NA</v>
      </c>
      <c r="AL401" t="str">
        <f>IF(buildings!AL401="","NA",buildings!AL401)</f>
        <v>NULL</v>
      </c>
      <c r="AM401" t="str">
        <f>IF(buildings!AM401="","NA",buildings!AM401)</f>
        <v>NULL</v>
      </c>
      <c r="AN401" t="str">
        <f>IF(buildings!AN401="","NA",buildings!AN401)</f>
        <v>residential</v>
      </c>
      <c r="AO401" t="str">
        <f>IF(buildings!AO401="","NA",buildings!AO401)</f>
        <v>SFH</v>
      </c>
      <c r="AP401" t="str">
        <f>IF(buildings!AP401="","NA",buildings!AP401)</f>
        <v>case study</v>
      </c>
      <c r="AQ401" t="str">
        <f>IF(buildings!AQ401="","NA",buildings!AQ401)</f>
        <v>Urban</v>
      </c>
      <c r="AR401" t="str">
        <f>IF(buildings!AR401="","NA",buildings!AR401)</f>
        <v>NULL</v>
      </c>
      <c r="AS401" t="str">
        <f>IF(buildings!AS401="","NA",buildings!AS401)</f>
        <v xml:space="preserve">Bansal, D., Singh, R., &amp; Sawhney, R. L. </v>
      </c>
      <c r="AT401">
        <f>IF(buildings!AT401="","NA",buildings!AT401)</f>
        <v>2014</v>
      </c>
      <c r="AU401" t="str">
        <f>IF(buildings!AU401="","NA",buildings!AU401)</f>
        <v>Effect of construction materials on embodied energy and cost of buildings - A case study of residential houses in India up to 60 m2 of plinth area</v>
      </c>
      <c r="AV401" t="str">
        <f>IF(buildings!AV401="","NA",buildings!AV401)</f>
        <v xml:space="preserve">Energy and buildings </v>
      </c>
      <c r="AW401" t="str">
        <f>IF(buildings!AW401="","NA",buildings!AW401)</f>
        <v>Copyright Elsevier</v>
      </c>
      <c r="AX401" t="str">
        <f>IF(buildings!AX401="","NA",buildings!AX401)</f>
        <v>10.1016/j.enbuild.2013.11.006</v>
      </c>
      <c r="AY401" t="str">
        <f>IF(buildings!AY401="","NA",buildings!AY401)</f>
        <v>https://doi.org/10.1016/j.enbuild.2013.11.006</v>
      </c>
      <c r="AZ401" t="str">
        <f>IF(buildings!AZ401="","NULL",buildings!AZ401)</f>
        <v>NULL</v>
      </c>
      <c r="BA401" t="str">
        <f>IF(buildings!BA401="","NULL",buildings!BA401)</f>
        <v xml:space="preserve">Extracted from Marinova et al. (2020). Refer to the authors for further information </v>
      </c>
      <c r="BB401" t="str">
        <f>IF(buildings!BB401="","NULL",buildings!BB401)</f>
        <v xml:space="preserve">Extracted from Marinova et al. (2020). Refer to the authors for further information </v>
      </c>
      <c r="BC401" t="str">
        <f>IF(buildings!BC401="","NULL",buildings!BC401)</f>
        <v>Number of stories and types of houses (122 are studied)</v>
      </c>
      <c r="BD401" t="str">
        <f>IF(buildings!BD401="","NULL",buildings!BD401)</f>
        <v>NULL</v>
      </c>
      <c r="BE401" t="str">
        <f>IF(buildings!BE401="","NULL",buildings!BE401)</f>
        <v>Nistad (Heeren)</v>
      </c>
      <c r="BF401" t="str">
        <f>IF(buildings!BF401="","NULL",buildings!BF401)</f>
        <v>NULL</v>
      </c>
      <c r="BG401" t="str">
        <f>IF(buildings!BG401="","NULL",buildings!BG401)</f>
        <v>NULL</v>
      </c>
      <c r="BH401" t="str">
        <f>IF(buildings!BH401="","NULL",buildings!BH401)</f>
        <v>NULL</v>
      </c>
      <c r="BI401" t="str">
        <f>IF(buildings!BI401="","NULL",buildings!BI401)</f>
        <v>NULL</v>
      </c>
      <c r="BJ401" t="str">
        <f>IF(buildings!BJ401="","NULL",buildings!BJ401)</f>
        <v>NULL</v>
      </c>
      <c r="BK401" t="str">
        <f>IF(buildings!BK401="","NULL",buildings!BK401)</f>
        <v>NULL</v>
      </c>
      <c r="BL401" t="str">
        <f>IF(buildings!BL401="","NULL",buildings!BL401)</f>
        <v>NULL</v>
      </c>
      <c r="BM401" t="str">
        <f>IF(buildings!BM401="","NULL",buildings!BM401)</f>
        <v>NULL</v>
      </c>
      <c r="BN401" t="str">
        <f>IF(buildings!BN401="","NULL",buildings!BN401)</f>
        <v>NULL</v>
      </c>
      <c r="BO401" t="str">
        <f>IF(buildings!BO401="","NULL",buildings!BO401)</f>
        <v>NULL</v>
      </c>
      <c r="BP401" t="str">
        <f>IF(buildings!BP401="","NULL",buildings!BP401)</f>
        <v>NULL</v>
      </c>
      <c r="BQ401" t="str">
        <f>IF(buildings!BQ401="","NULL",buildings!BQ401)</f>
        <v>NULL</v>
      </c>
      <c r="BR401" t="str">
        <f>IF(buildings!BR401="","NULL",buildings!BR401)</f>
        <v>NULL</v>
      </c>
      <c r="BS401" t="str">
        <f>IF(buildings!BS401="","NULL",buildings!BS401)</f>
        <v>NULL</v>
      </c>
      <c r="BT401" t="str">
        <f>IF(buildings!BT401="","NULL",buildings!BT401)</f>
        <v>NULL</v>
      </c>
      <c r="BU401" t="str">
        <f>IF(buildings!BU401="","NULL",buildings!BU401)</f>
        <v>NULL</v>
      </c>
      <c r="BV401" t="str">
        <f>IF(buildings!BV401="","NULL",buildings!BV401)</f>
        <v>NULL</v>
      </c>
      <c r="BW401" t="str">
        <f>IF(buildings!BW401="","NULL",buildings!BW401)</f>
        <v>R32IND</v>
      </c>
      <c r="BX401" t="str">
        <f>IF(buildings!BX401="","NULL",buildings!BX401)</f>
        <v>R5.2ASIA</v>
      </c>
      <c r="BY401" t="str">
        <f>IF(buildings!BY401="","NULL",buildings!BY401)</f>
        <v>R_SFH_unspecified</v>
      </c>
      <c r="BZ401" t="str">
        <f>IF(buildings!BZ401="","NULL",buildings!BZ401)</f>
        <v>RC_unspecified</v>
      </c>
      <c r="CA401" t="str">
        <f>IF(buildings!CA401="","NULL",buildings!CA401)</f>
        <v>Standard</v>
      </c>
      <c r="CB401" t="str">
        <f>IF(buildings!CB401="","NULL",buildings!CB401)</f>
        <v>sample/average/statistics</v>
      </c>
      <c r="CC401" t="str">
        <f>IF(buildings!CC401="","NULL",buildings!CC401)</f>
        <v>RS</v>
      </c>
      <c r="CD401" t="str">
        <f>IF(buildings!CD401="","NULL",buildings!CD401)</f>
        <v>C</v>
      </c>
      <c r="CE401" t="str">
        <f>IF(buildings!CE401="","NULL",buildings!CE401)</f>
        <v>ASIA_IND</v>
      </c>
    </row>
    <row r="402" spans="1:83">
      <c r="A402">
        <f>IF(buildings!A402="","NA",buildings!A402)</f>
        <v>400</v>
      </c>
      <c r="B402" t="str">
        <f>IF(buildings!B402="","NA",buildings!B402)</f>
        <v>India</v>
      </c>
      <c r="C402" t="str">
        <f>IF(buildings!C402="","NA",buildings!C402)</f>
        <v>NA</v>
      </c>
      <c r="D402" t="str">
        <f>IF(buildings!D402="","NA",buildings!D402)</f>
        <v>NA</v>
      </c>
      <c r="E402" t="str">
        <f>IF(buildings!E402="","NA",buildings!E402)</f>
        <v>NA</v>
      </c>
      <c r="F402">
        <f>IF(buildings!F402="","NA",buildings!F402)</f>
        <v>21.2</v>
      </c>
      <c r="G402" t="str">
        <f>IF(buildings!G402="","NA",buildings!G402)</f>
        <v>NA</v>
      </c>
      <c r="H402" t="str">
        <f>IF(buildings!H402="","NA",buildings!H402)</f>
        <v>NA</v>
      </c>
      <c r="I402" t="str">
        <f>IF(buildings!I402="","NA",buildings!I402)</f>
        <v>NA</v>
      </c>
      <c r="J402" t="str">
        <f>IF(buildings!J402="","NA",buildings!J402)</f>
        <v>NA</v>
      </c>
      <c r="K402" t="str">
        <f>IF(buildings!K402="","NA",buildings!K402)</f>
        <v>NA</v>
      </c>
      <c r="L402" t="str">
        <f>IF(buildings!L402="","NA",buildings!L402)</f>
        <v>NA</v>
      </c>
      <c r="M402">
        <f>IF(buildings!M402="","NA",buildings!M402)</f>
        <v>920</v>
      </c>
      <c r="N402" t="str">
        <f>IF(buildings!N402="","NA",buildings!N402)</f>
        <v>NA</v>
      </c>
      <c r="O402" t="str">
        <f>IF(buildings!O402="","NA",buildings!O402)</f>
        <v>NA</v>
      </c>
      <c r="P402" t="str">
        <f>IF(buildings!P402="","NA",buildings!P402)</f>
        <v>NA</v>
      </c>
      <c r="Q402" t="str">
        <f>IF(buildings!Q402="","NA",buildings!Q402)</f>
        <v>NA</v>
      </c>
      <c r="R402" t="str">
        <f>IF(buildings!R402="","NA",buildings!R402)</f>
        <v>NA</v>
      </c>
      <c r="S402" t="str">
        <f>IF(buildings!S402="","NA",buildings!S402)</f>
        <v>NA</v>
      </c>
      <c r="T402" t="str">
        <f>IF(buildings!T402="","NA",buildings!T402)</f>
        <v>NA</v>
      </c>
      <c r="U402" t="str">
        <f>IF(buildings!U402="","NA",buildings!U402)</f>
        <v>NA</v>
      </c>
      <c r="V402" t="str">
        <f>IF(buildings!V402="","NA",buildings!V402)</f>
        <v>NA</v>
      </c>
      <c r="W402" t="str">
        <f>IF(buildings!W402="","NA",buildings!W402)</f>
        <v>NA</v>
      </c>
      <c r="X402" t="str">
        <f>IF(buildings!X402="","NA",buildings!X402)</f>
        <v>NA</v>
      </c>
      <c r="Y402" t="str">
        <f>IF(buildings!Y402="","NA",buildings!Y402)</f>
        <v>NA</v>
      </c>
      <c r="Z402" t="str">
        <f>IF(buildings!Z402="","NA",buildings!Z402)</f>
        <v>NA</v>
      </c>
      <c r="AA402" t="str">
        <f>IF(buildings!AA402="","NA",buildings!AA402)</f>
        <v>NA</v>
      </c>
      <c r="AB402" t="str">
        <f>IF(buildings!AB402="","NA",buildings!AB402)</f>
        <v>NA</v>
      </c>
      <c r="AC402" t="str">
        <f>IF(buildings!AC402="","NA",buildings!AC402)</f>
        <v>NA</v>
      </c>
      <c r="AD402" t="str">
        <f>IF(buildings!AD402="","NA",buildings!AD402)</f>
        <v>NA</v>
      </c>
      <c r="AE402" t="str">
        <f>IF(buildings!AE402="","NA",buildings!AE402)</f>
        <v>NA</v>
      </c>
      <c r="AF402" t="str">
        <f>IF(buildings!AF402="","NA",buildings!AF402)</f>
        <v>NA</v>
      </c>
      <c r="AG402" t="str">
        <f>IF(buildings!AG402="","NA",buildings!AG402)</f>
        <v>NA</v>
      </c>
      <c r="AH402" t="str">
        <f>IF(buildings!AH402="","NA",buildings!AH402)</f>
        <v>NA</v>
      </c>
      <c r="AI402" t="str">
        <f>IF(buildings!AI402="","NA",buildings!AI402)</f>
        <v>NA</v>
      </c>
      <c r="AJ402" t="str">
        <f>IF(buildings!AJ402="","NA",buildings!AJ402)</f>
        <v>NA</v>
      </c>
      <c r="AK402" t="str">
        <f>IF(buildings!AK402="","NA",buildings!AK402)</f>
        <v>NA</v>
      </c>
      <c r="AL402" t="str">
        <f>IF(buildings!AL402="","NA",buildings!AL402)</f>
        <v>NULL</v>
      </c>
      <c r="AM402" t="str">
        <f>IF(buildings!AM402="","NA",buildings!AM402)</f>
        <v>NULL</v>
      </c>
      <c r="AN402" t="str">
        <f>IF(buildings!AN402="","NA",buildings!AN402)</f>
        <v>residential</v>
      </c>
      <c r="AO402" t="str">
        <f>IF(buildings!AO402="","NA",buildings!AO402)</f>
        <v>SFH</v>
      </c>
      <c r="AP402" t="str">
        <f>IF(buildings!AP402="","NA",buildings!AP402)</f>
        <v>case study</v>
      </c>
      <c r="AQ402" t="str">
        <f>IF(buildings!AQ402="","NA",buildings!AQ402)</f>
        <v>Urban</v>
      </c>
      <c r="AR402" t="str">
        <f>IF(buildings!AR402="","NA",buildings!AR402)</f>
        <v>NULL</v>
      </c>
      <c r="AS402" t="str">
        <f>IF(buildings!AS402="","NA",buildings!AS402)</f>
        <v xml:space="preserve">Bansal, D., Singh, R., &amp; Sawhney, R. L. </v>
      </c>
      <c r="AT402">
        <f>IF(buildings!AT402="","NA",buildings!AT402)</f>
        <v>2014</v>
      </c>
      <c r="AU402" t="str">
        <f>IF(buildings!AU402="","NA",buildings!AU402)</f>
        <v>Effect of construction materials on embodied energy and cost of buildings - A case study of residential houses in India up to 60 m2 of plinth area</v>
      </c>
      <c r="AV402" t="str">
        <f>IF(buildings!AV402="","NA",buildings!AV402)</f>
        <v xml:space="preserve">Energy and buildings </v>
      </c>
      <c r="AW402" t="str">
        <f>IF(buildings!AW402="","NA",buildings!AW402)</f>
        <v>Copyright Elsevier</v>
      </c>
      <c r="AX402" t="str">
        <f>IF(buildings!AX402="","NA",buildings!AX402)</f>
        <v>10.1016/j.enbuild.2013.11.006</v>
      </c>
      <c r="AY402" t="str">
        <f>IF(buildings!AY402="","NA",buildings!AY402)</f>
        <v>https://doi.org/10.1016/j.enbuild.2013.11.006</v>
      </c>
      <c r="AZ402" t="str">
        <f>IF(buildings!AZ402="","NULL",buildings!AZ402)</f>
        <v>NULL</v>
      </c>
      <c r="BA402" t="str">
        <f>IF(buildings!BA402="","NULL",buildings!BA402)</f>
        <v xml:space="preserve">Extracted from Marinova et al. (2020). Refer to the authors for further information </v>
      </c>
      <c r="BB402" t="str">
        <f>IF(buildings!BB402="","NULL",buildings!BB402)</f>
        <v xml:space="preserve">Extracted from Marinova et al. (2020). Refer to the authors for further information </v>
      </c>
      <c r="BC402" t="str">
        <f>IF(buildings!BC402="","NULL",buildings!BC402)</f>
        <v>Number of stories and types of houses (122 are studied)</v>
      </c>
      <c r="BD402" t="str">
        <f>IF(buildings!BD402="","NULL",buildings!BD402)</f>
        <v>NULL</v>
      </c>
      <c r="BE402" t="str">
        <f>IF(buildings!BE402="","NULL",buildings!BE402)</f>
        <v>Nistad (Heeren)</v>
      </c>
      <c r="BF402" t="str">
        <f>IF(buildings!BF402="","NULL",buildings!BF402)</f>
        <v>NULL</v>
      </c>
      <c r="BG402" t="str">
        <f>IF(buildings!BG402="","NULL",buildings!BG402)</f>
        <v>NULL</v>
      </c>
      <c r="BH402" t="str">
        <f>IF(buildings!BH402="","NULL",buildings!BH402)</f>
        <v>NULL</v>
      </c>
      <c r="BI402" t="str">
        <f>IF(buildings!BI402="","NULL",buildings!BI402)</f>
        <v>NULL</v>
      </c>
      <c r="BJ402" t="str">
        <f>IF(buildings!BJ402="","NULL",buildings!BJ402)</f>
        <v>NULL</v>
      </c>
      <c r="BK402" t="str">
        <f>IF(buildings!BK402="","NULL",buildings!BK402)</f>
        <v>NULL</v>
      </c>
      <c r="BL402" t="str">
        <f>IF(buildings!BL402="","NULL",buildings!BL402)</f>
        <v>NULL</v>
      </c>
      <c r="BM402" t="str">
        <f>IF(buildings!BM402="","NULL",buildings!BM402)</f>
        <v>NULL</v>
      </c>
      <c r="BN402" t="str">
        <f>IF(buildings!BN402="","NULL",buildings!BN402)</f>
        <v>NULL</v>
      </c>
      <c r="BO402" t="str">
        <f>IF(buildings!BO402="","NULL",buildings!BO402)</f>
        <v>NULL</v>
      </c>
      <c r="BP402" t="str">
        <f>IF(buildings!BP402="","NULL",buildings!BP402)</f>
        <v>NULL</v>
      </c>
      <c r="BQ402" t="str">
        <f>IF(buildings!BQ402="","NULL",buildings!BQ402)</f>
        <v>NULL</v>
      </c>
      <c r="BR402" t="str">
        <f>IF(buildings!BR402="","NULL",buildings!BR402)</f>
        <v>NULL</v>
      </c>
      <c r="BS402" t="str">
        <f>IF(buildings!BS402="","NULL",buildings!BS402)</f>
        <v>NULL</v>
      </c>
      <c r="BT402" t="str">
        <f>IF(buildings!BT402="","NULL",buildings!BT402)</f>
        <v>NULL</v>
      </c>
      <c r="BU402" t="str">
        <f>IF(buildings!BU402="","NULL",buildings!BU402)</f>
        <v>NULL</v>
      </c>
      <c r="BV402" t="str">
        <f>IF(buildings!BV402="","NULL",buildings!BV402)</f>
        <v>NULL</v>
      </c>
      <c r="BW402" t="str">
        <f>IF(buildings!BW402="","NULL",buildings!BW402)</f>
        <v>R32IND</v>
      </c>
      <c r="BX402" t="str">
        <f>IF(buildings!BX402="","NULL",buildings!BX402)</f>
        <v>R5.2ASIA</v>
      </c>
      <c r="BY402" t="str">
        <f>IF(buildings!BY402="","NULL",buildings!BY402)</f>
        <v>R_SFH_unspecified</v>
      </c>
      <c r="BZ402" t="str">
        <f>IF(buildings!BZ402="","NULL",buildings!BZ402)</f>
        <v>RC_unspecified</v>
      </c>
      <c r="CA402" t="str">
        <f>IF(buildings!CA402="","NULL",buildings!CA402)</f>
        <v>Standard</v>
      </c>
      <c r="CB402" t="str">
        <f>IF(buildings!CB402="","NULL",buildings!CB402)</f>
        <v>sample/average/statistics</v>
      </c>
      <c r="CC402" t="str">
        <f>IF(buildings!CC402="","NULL",buildings!CC402)</f>
        <v>RS</v>
      </c>
      <c r="CD402" t="str">
        <f>IF(buildings!CD402="","NULL",buildings!CD402)</f>
        <v>C</v>
      </c>
      <c r="CE402" t="str">
        <f>IF(buildings!CE402="","NULL",buildings!CE402)</f>
        <v>ASIA_IND</v>
      </c>
    </row>
    <row r="403" spans="1:83">
      <c r="A403">
        <f>IF(buildings!A403="","NA",buildings!A403)</f>
        <v>401</v>
      </c>
      <c r="B403" t="str">
        <f>IF(buildings!B403="","NA",buildings!B403)</f>
        <v>India</v>
      </c>
      <c r="C403" t="str">
        <f>IF(buildings!C403="","NA",buildings!C403)</f>
        <v>NA</v>
      </c>
      <c r="D403" t="str">
        <f>IF(buildings!D403="","NA",buildings!D403)</f>
        <v>NA</v>
      </c>
      <c r="E403" t="str">
        <f>IF(buildings!E403="","NA",buildings!E403)</f>
        <v>NA</v>
      </c>
      <c r="F403">
        <f>IF(buildings!F403="","NA",buildings!F403)</f>
        <v>16</v>
      </c>
      <c r="G403" t="str">
        <f>IF(buildings!G403="","NA",buildings!G403)</f>
        <v>NA</v>
      </c>
      <c r="H403" t="str">
        <f>IF(buildings!H403="","NA",buildings!H403)</f>
        <v>NA</v>
      </c>
      <c r="I403" t="str">
        <f>IF(buildings!I403="","NA",buildings!I403)</f>
        <v>NA</v>
      </c>
      <c r="J403" t="str">
        <f>IF(buildings!J403="","NA",buildings!J403)</f>
        <v>NA</v>
      </c>
      <c r="K403" t="str">
        <f>IF(buildings!K403="","NA",buildings!K403)</f>
        <v>NA</v>
      </c>
      <c r="L403" t="str">
        <f>IF(buildings!L403="","NA",buildings!L403)</f>
        <v>NA</v>
      </c>
      <c r="M403">
        <f>IF(buildings!M403="","NA",buildings!M403)</f>
        <v>420</v>
      </c>
      <c r="N403" t="str">
        <f>IF(buildings!N403="","NA",buildings!N403)</f>
        <v>NA</v>
      </c>
      <c r="O403" t="str">
        <f>IF(buildings!O403="","NA",buildings!O403)</f>
        <v>NA</v>
      </c>
      <c r="P403" t="str">
        <f>IF(buildings!P403="","NA",buildings!P403)</f>
        <v>NA</v>
      </c>
      <c r="Q403" t="str">
        <f>IF(buildings!Q403="","NA",buildings!Q403)</f>
        <v>NA</v>
      </c>
      <c r="R403" t="str">
        <f>IF(buildings!R403="","NA",buildings!R403)</f>
        <v>NA</v>
      </c>
      <c r="S403" t="str">
        <f>IF(buildings!S403="","NA",buildings!S403)</f>
        <v>NA</v>
      </c>
      <c r="T403" t="str">
        <f>IF(buildings!T403="","NA",buildings!T403)</f>
        <v>NA</v>
      </c>
      <c r="U403" t="str">
        <f>IF(buildings!U403="","NA",buildings!U403)</f>
        <v>NA</v>
      </c>
      <c r="V403" t="str">
        <f>IF(buildings!V403="","NA",buildings!V403)</f>
        <v>NA</v>
      </c>
      <c r="W403" t="str">
        <f>IF(buildings!W403="","NA",buildings!W403)</f>
        <v>NA</v>
      </c>
      <c r="X403" t="str">
        <f>IF(buildings!X403="","NA",buildings!X403)</f>
        <v>NA</v>
      </c>
      <c r="Y403" t="str">
        <f>IF(buildings!Y403="","NA",buildings!Y403)</f>
        <v>NA</v>
      </c>
      <c r="Z403" t="str">
        <f>IF(buildings!Z403="","NA",buildings!Z403)</f>
        <v>NA</v>
      </c>
      <c r="AA403" t="str">
        <f>IF(buildings!AA403="","NA",buildings!AA403)</f>
        <v>NA</v>
      </c>
      <c r="AB403" t="str">
        <f>IF(buildings!AB403="","NA",buildings!AB403)</f>
        <v>NA</v>
      </c>
      <c r="AC403" t="str">
        <f>IF(buildings!AC403="","NA",buildings!AC403)</f>
        <v>NA</v>
      </c>
      <c r="AD403" t="str">
        <f>IF(buildings!AD403="","NA",buildings!AD403)</f>
        <v>NA</v>
      </c>
      <c r="AE403" t="str">
        <f>IF(buildings!AE403="","NA",buildings!AE403)</f>
        <v>NA</v>
      </c>
      <c r="AF403" t="str">
        <f>IF(buildings!AF403="","NA",buildings!AF403)</f>
        <v>NA</v>
      </c>
      <c r="AG403" t="str">
        <f>IF(buildings!AG403="","NA",buildings!AG403)</f>
        <v>NA</v>
      </c>
      <c r="AH403" t="str">
        <f>IF(buildings!AH403="","NA",buildings!AH403)</f>
        <v>NA</v>
      </c>
      <c r="AI403" t="str">
        <f>IF(buildings!AI403="","NA",buildings!AI403)</f>
        <v>NA</v>
      </c>
      <c r="AJ403" t="str">
        <f>IF(buildings!AJ403="","NA",buildings!AJ403)</f>
        <v>NA</v>
      </c>
      <c r="AK403" t="str">
        <f>IF(buildings!AK403="","NA",buildings!AK403)</f>
        <v>NA</v>
      </c>
      <c r="AL403" t="str">
        <f>IF(buildings!AL403="","NA",buildings!AL403)</f>
        <v>NULL</v>
      </c>
      <c r="AM403" t="str">
        <f>IF(buildings!AM403="","NA",buildings!AM403)</f>
        <v>NULL</v>
      </c>
      <c r="AN403" t="str">
        <f>IF(buildings!AN403="","NA",buildings!AN403)</f>
        <v>residential</v>
      </c>
      <c r="AO403" t="str">
        <f>IF(buildings!AO403="","NA",buildings!AO403)</f>
        <v>SFH</v>
      </c>
      <c r="AP403" t="str">
        <f>IF(buildings!AP403="","NA",buildings!AP403)</f>
        <v>case study</v>
      </c>
      <c r="AQ403" t="str">
        <f>IF(buildings!AQ403="","NA",buildings!AQ403)</f>
        <v>Urban</v>
      </c>
      <c r="AR403" t="str">
        <f>IF(buildings!AR403="","NA",buildings!AR403)</f>
        <v>NULL</v>
      </c>
      <c r="AS403" t="str">
        <f>IF(buildings!AS403="","NA",buildings!AS403)</f>
        <v xml:space="preserve">Bansal, D., Singh, R., &amp; Sawhney, R. L. </v>
      </c>
      <c r="AT403">
        <f>IF(buildings!AT403="","NA",buildings!AT403)</f>
        <v>2014</v>
      </c>
      <c r="AU403" t="str">
        <f>IF(buildings!AU403="","NA",buildings!AU403)</f>
        <v>Effect of construction materials on embodied energy and cost of buildings - A case study of residential houses in India up to 60 m2 of plinth area</v>
      </c>
      <c r="AV403" t="str">
        <f>IF(buildings!AV403="","NA",buildings!AV403)</f>
        <v xml:space="preserve">Energy and buildings </v>
      </c>
      <c r="AW403" t="str">
        <f>IF(buildings!AW403="","NA",buildings!AW403)</f>
        <v>Copyright Elsevier</v>
      </c>
      <c r="AX403" t="str">
        <f>IF(buildings!AX403="","NA",buildings!AX403)</f>
        <v>10.1016/j.enbuild.2013.11.006</v>
      </c>
      <c r="AY403" t="str">
        <f>IF(buildings!AY403="","NA",buildings!AY403)</f>
        <v>https://doi.org/10.1016/j.enbuild.2013.11.006</v>
      </c>
      <c r="AZ403" t="str">
        <f>IF(buildings!AZ403="","NULL",buildings!AZ403)</f>
        <v>NULL</v>
      </c>
      <c r="BA403" t="str">
        <f>IF(buildings!BA403="","NULL",buildings!BA403)</f>
        <v xml:space="preserve">Extracted from Marinova et al. (2020). Refer to the authors for further information </v>
      </c>
      <c r="BB403" t="str">
        <f>IF(buildings!BB403="","NULL",buildings!BB403)</f>
        <v xml:space="preserve">Extracted from Marinova et al. (2020). Refer to the authors for further information </v>
      </c>
      <c r="BC403" t="str">
        <f>IF(buildings!BC403="","NULL",buildings!BC403)</f>
        <v>Number of stories and types of houses (122 are studied)</v>
      </c>
      <c r="BD403" t="str">
        <f>IF(buildings!BD403="","NULL",buildings!BD403)</f>
        <v>NULL</v>
      </c>
      <c r="BE403" t="str">
        <f>IF(buildings!BE403="","NULL",buildings!BE403)</f>
        <v>Nistad (Heeren)</v>
      </c>
      <c r="BF403" t="str">
        <f>IF(buildings!BF403="","NULL",buildings!BF403)</f>
        <v>NULL</v>
      </c>
      <c r="BG403" t="str">
        <f>IF(buildings!BG403="","NULL",buildings!BG403)</f>
        <v>NULL</v>
      </c>
      <c r="BH403" t="str">
        <f>IF(buildings!BH403="","NULL",buildings!BH403)</f>
        <v>NULL</v>
      </c>
      <c r="BI403" t="str">
        <f>IF(buildings!BI403="","NULL",buildings!BI403)</f>
        <v>NULL</v>
      </c>
      <c r="BJ403" t="str">
        <f>IF(buildings!BJ403="","NULL",buildings!BJ403)</f>
        <v>NULL</v>
      </c>
      <c r="BK403" t="str">
        <f>IF(buildings!BK403="","NULL",buildings!BK403)</f>
        <v>NULL</v>
      </c>
      <c r="BL403" t="str">
        <f>IF(buildings!BL403="","NULL",buildings!BL403)</f>
        <v>NULL</v>
      </c>
      <c r="BM403" t="str">
        <f>IF(buildings!BM403="","NULL",buildings!BM403)</f>
        <v>NULL</v>
      </c>
      <c r="BN403" t="str">
        <f>IF(buildings!BN403="","NULL",buildings!BN403)</f>
        <v>NULL</v>
      </c>
      <c r="BO403" t="str">
        <f>IF(buildings!BO403="","NULL",buildings!BO403)</f>
        <v>NULL</v>
      </c>
      <c r="BP403" t="str">
        <f>IF(buildings!BP403="","NULL",buildings!BP403)</f>
        <v>NULL</v>
      </c>
      <c r="BQ403" t="str">
        <f>IF(buildings!BQ403="","NULL",buildings!BQ403)</f>
        <v>NULL</v>
      </c>
      <c r="BR403" t="str">
        <f>IF(buildings!BR403="","NULL",buildings!BR403)</f>
        <v>NULL</v>
      </c>
      <c r="BS403" t="str">
        <f>IF(buildings!BS403="","NULL",buildings!BS403)</f>
        <v>NULL</v>
      </c>
      <c r="BT403" t="str">
        <f>IF(buildings!BT403="","NULL",buildings!BT403)</f>
        <v>NULL</v>
      </c>
      <c r="BU403" t="str">
        <f>IF(buildings!BU403="","NULL",buildings!BU403)</f>
        <v>NULL</v>
      </c>
      <c r="BV403" t="str">
        <f>IF(buildings!BV403="","NULL",buildings!BV403)</f>
        <v>NULL</v>
      </c>
      <c r="BW403" t="str">
        <f>IF(buildings!BW403="","NULL",buildings!BW403)</f>
        <v>R32IND</v>
      </c>
      <c r="BX403" t="str">
        <f>IF(buildings!BX403="","NULL",buildings!BX403)</f>
        <v>R5.2ASIA</v>
      </c>
      <c r="BY403" t="str">
        <f>IF(buildings!BY403="","NULL",buildings!BY403)</f>
        <v>R_SFH_unspecified</v>
      </c>
      <c r="BZ403" t="str">
        <f>IF(buildings!BZ403="","NULL",buildings!BZ403)</f>
        <v>RC_unspecified</v>
      </c>
      <c r="CA403" t="str">
        <f>IF(buildings!CA403="","NULL",buildings!CA403)</f>
        <v>Standard</v>
      </c>
      <c r="CB403" t="str">
        <f>IF(buildings!CB403="","NULL",buildings!CB403)</f>
        <v>sample/average/statistics</v>
      </c>
      <c r="CC403" t="str">
        <f>IF(buildings!CC403="","NULL",buildings!CC403)</f>
        <v>RS</v>
      </c>
      <c r="CD403" t="str">
        <f>IF(buildings!CD403="","NULL",buildings!CD403)</f>
        <v>C</v>
      </c>
      <c r="CE403" t="str">
        <f>IF(buildings!CE403="","NULL",buildings!CE403)</f>
        <v>ASIA_IND</v>
      </c>
    </row>
    <row r="404" spans="1:83">
      <c r="A404">
        <f>IF(buildings!A404="","NA",buildings!A404)</f>
        <v>402</v>
      </c>
      <c r="B404" t="str">
        <f>IF(buildings!B404="","NA",buildings!B404)</f>
        <v>India</v>
      </c>
      <c r="C404" t="str">
        <f>IF(buildings!C404="","NA",buildings!C404)</f>
        <v>NA</v>
      </c>
      <c r="D404" t="str">
        <f>IF(buildings!D404="","NA",buildings!D404)</f>
        <v>NA</v>
      </c>
      <c r="E404" t="str">
        <f>IF(buildings!E404="","NA",buildings!E404)</f>
        <v>NA</v>
      </c>
      <c r="F404">
        <f>IF(buildings!F404="","NA",buildings!F404)</f>
        <v>15.2</v>
      </c>
      <c r="G404" t="str">
        <f>IF(buildings!G404="","NA",buildings!G404)</f>
        <v>NA</v>
      </c>
      <c r="H404" t="str">
        <f>IF(buildings!H404="","NA",buildings!H404)</f>
        <v>NA</v>
      </c>
      <c r="I404" t="str">
        <f>IF(buildings!I404="","NA",buildings!I404)</f>
        <v>NA</v>
      </c>
      <c r="J404" t="str">
        <f>IF(buildings!J404="","NA",buildings!J404)</f>
        <v>NA</v>
      </c>
      <c r="K404" t="str">
        <f>IF(buildings!K404="","NA",buildings!K404)</f>
        <v>NA</v>
      </c>
      <c r="L404" t="str">
        <f>IF(buildings!L404="","NA",buildings!L404)</f>
        <v>NA</v>
      </c>
      <c r="M404">
        <f>IF(buildings!M404="","NA",buildings!M404)</f>
        <v>315.7</v>
      </c>
      <c r="N404" t="str">
        <f>IF(buildings!N404="","NA",buildings!N404)</f>
        <v>NA</v>
      </c>
      <c r="O404" t="str">
        <f>IF(buildings!O404="","NA",buildings!O404)</f>
        <v>NA</v>
      </c>
      <c r="P404" t="str">
        <f>IF(buildings!P404="","NA",buildings!P404)</f>
        <v>NA</v>
      </c>
      <c r="Q404" t="str">
        <f>IF(buildings!Q404="","NA",buildings!Q404)</f>
        <v>NA</v>
      </c>
      <c r="R404" t="str">
        <f>IF(buildings!R404="","NA",buildings!R404)</f>
        <v>NA</v>
      </c>
      <c r="S404" t="str">
        <f>IF(buildings!S404="","NA",buildings!S404)</f>
        <v>NA</v>
      </c>
      <c r="T404" t="str">
        <f>IF(buildings!T404="","NA",buildings!T404)</f>
        <v>NA</v>
      </c>
      <c r="U404" t="str">
        <f>IF(buildings!U404="","NA",buildings!U404)</f>
        <v>NA</v>
      </c>
      <c r="V404" t="str">
        <f>IF(buildings!V404="","NA",buildings!V404)</f>
        <v>NA</v>
      </c>
      <c r="W404" t="str">
        <f>IF(buildings!W404="","NA",buildings!W404)</f>
        <v>NA</v>
      </c>
      <c r="X404" t="str">
        <f>IF(buildings!X404="","NA",buildings!X404)</f>
        <v>NA</v>
      </c>
      <c r="Y404" t="str">
        <f>IF(buildings!Y404="","NA",buildings!Y404)</f>
        <v>NA</v>
      </c>
      <c r="Z404" t="str">
        <f>IF(buildings!Z404="","NA",buildings!Z404)</f>
        <v>NA</v>
      </c>
      <c r="AA404" t="str">
        <f>IF(buildings!AA404="","NA",buildings!AA404)</f>
        <v>NA</v>
      </c>
      <c r="AB404" t="str">
        <f>IF(buildings!AB404="","NA",buildings!AB404)</f>
        <v>NA</v>
      </c>
      <c r="AC404" t="str">
        <f>IF(buildings!AC404="","NA",buildings!AC404)</f>
        <v>NA</v>
      </c>
      <c r="AD404" t="str">
        <f>IF(buildings!AD404="","NA",buildings!AD404)</f>
        <v>NA</v>
      </c>
      <c r="AE404" t="str">
        <f>IF(buildings!AE404="","NA",buildings!AE404)</f>
        <v>NA</v>
      </c>
      <c r="AF404" t="str">
        <f>IF(buildings!AF404="","NA",buildings!AF404)</f>
        <v>NA</v>
      </c>
      <c r="AG404" t="str">
        <f>IF(buildings!AG404="","NA",buildings!AG404)</f>
        <v>NA</v>
      </c>
      <c r="AH404" t="str">
        <f>IF(buildings!AH404="","NA",buildings!AH404)</f>
        <v>NA</v>
      </c>
      <c r="AI404" t="str">
        <f>IF(buildings!AI404="","NA",buildings!AI404)</f>
        <v>NA</v>
      </c>
      <c r="AJ404" t="str">
        <f>IF(buildings!AJ404="","NA",buildings!AJ404)</f>
        <v>NA</v>
      </c>
      <c r="AK404" t="str">
        <f>IF(buildings!AK404="","NA",buildings!AK404)</f>
        <v>NA</v>
      </c>
      <c r="AL404" t="str">
        <f>IF(buildings!AL404="","NA",buildings!AL404)</f>
        <v>NULL</v>
      </c>
      <c r="AM404" t="str">
        <f>IF(buildings!AM404="","NA",buildings!AM404)</f>
        <v>NULL</v>
      </c>
      <c r="AN404" t="str">
        <f>IF(buildings!AN404="","NA",buildings!AN404)</f>
        <v>residential</v>
      </c>
      <c r="AO404" t="str">
        <f>IF(buildings!AO404="","NA",buildings!AO404)</f>
        <v>SFH</v>
      </c>
      <c r="AP404" t="str">
        <f>IF(buildings!AP404="","NA",buildings!AP404)</f>
        <v>case study</v>
      </c>
      <c r="AQ404" t="str">
        <f>IF(buildings!AQ404="","NA",buildings!AQ404)</f>
        <v>Urban</v>
      </c>
      <c r="AR404" t="str">
        <f>IF(buildings!AR404="","NA",buildings!AR404)</f>
        <v>NULL</v>
      </c>
      <c r="AS404" t="str">
        <f>IF(buildings!AS404="","NA",buildings!AS404)</f>
        <v xml:space="preserve">Bansal, D., Singh, R., &amp; Sawhney, R. L. </v>
      </c>
      <c r="AT404">
        <f>IF(buildings!AT404="","NA",buildings!AT404)</f>
        <v>2014</v>
      </c>
      <c r="AU404" t="str">
        <f>IF(buildings!AU404="","NA",buildings!AU404)</f>
        <v>Effect of construction materials on embodied energy and cost of buildings - A case study of residential houses in India up to 60 m2 of plinth area</v>
      </c>
      <c r="AV404" t="str">
        <f>IF(buildings!AV404="","NA",buildings!AV404)</f>
        <v xml:space="preserve">Energy and buildings </v>
      </c>
      <c r="AW404" t="str">
        <f>IF(buildings!AW404="","NA",buildings!AW404)</f>
        <v>Copyright Elsevier</v>
      </c>
      <c r="AX404" t="str">
        <f>IF(buildings!AX404="","NA",buildings!AX404)</f>
        <v>10.1016/j.enbuild.2013.11.006</v>
      </c>
      <c r="AY404" t="str">
        <f>IF(buildings!AY404="","NA",buildings!AY404)</f>
        <v>https://doi.org/10.1016/j.enbuild.2013.11.006</v>
      </c>
      <c r="AZ404" t="str">
        <f>IF(buildings!AZ404="","NULL",buildings!AZ404)</f>
        <v>NULL</v>
      </c>
      <c r="BA404" t="str">
        <f>IF(buildings!BA404="","NULL",buildings!BA404)</f>
        <v xml:space="preserve">Extracted from Marinova et al. (2020). Refer to the authors for further information </v>
      </c>
      <c r="BB404" t="str">
        <f>IF(buildings!BB404="","NULL",buildings!BB404)</f>
        <v xml:space="preserve">Extracted from Marinova et al. (2020). Refer to the authors for further information </v>
      </c>
      <c r="BC404" t="str">
        <f>IF(buildings!BC404="","NULL",buildings!BC404)</f>
        <v>Number of stories and types of houses (122 are studied)</v>
      </c>
      <c r="BD404" t="str">
        <f>IF(buildings!BD404="","NULL",buildings!BD404)</f>
        <v>NULL</v>
      </c>
      <c r="BE404" t="str">
        <f>IF(buildings!BE404="","NULL",buildings!BE404)</f>
        <v>Nistad (Heeren)</v>
      </c>
      <c r="BF404" t="str">
        <f>IF(buildings!BF404="","NULL",buildings!BF404)</f>
        <v>NULL</v>
      </c>
      <c r="BG404" t="str">
        <f>IF(buildings!BG404="","NULL",buildings!BG404)</f>
        <v>NULL</v>
      </c>
      <c r="BH404" t="str">
        <f>IF(buildings!BH404="","NULL",buildings!BH404)</f>
        <v>NULL</v>
      </c>
      <c r="BI404" t="str">
        <f>IF(buildings!BI404="","NULL",buildings!BI404)</f>
        <v>NULL</v>
      </c>
      <c r="BJ404" t="str">
        <f>IF(buildings!BJ404="","NULL",buildings!BJ404)</f>
        <v>NULL</v>
      </c>
      <c r="BK404" t="str">
        <f>IF(buildings!BK404="","NULL",buildings!BK404)</f>
        <v>NULL</v>
      </c>
      <c r="BL404" t="str">
        <f>IF(buildings!BL404="","NULL",buildings!BL404)</f>
        <v>NULL</v>
      </c>
      <c r="BM404" t="str">
        <f>IF(buildings!BM404="","NULL",buildings!BM404)</f>
        <v>NULL</v>
      </c>
      <c r="BN404" t="str">
        <f>IF(buildings!BN404="","NULL",buildings!BN404)</f>
        <v>NULL</v>
      </c>
      <c r="BO404" t="str">
        <f>IF(buildings!BO404="","NULL",buildings!BO404)</f>
        <v>NULL</v>
      </c>
      <c r="BP404" t="str">
        <f>IF(buildings!BP404="","NULL",buildings!BP404)</f>
        <v>NULL</v>
      </c>
      <c r="BQ404" t="str">
        <f>IF(buildings!BQ404="","NULL",buildings!BQ404)</f>
        <v>NULL</v>
      </c>
      <c r="BR404" t="str">
        <f>IF(buildings!BR404="","NULL",buildings!BR404)</f>
        <v>NULL</v>
      </c>
      <c r="BS404" t="str">
        <f>IF(buildings!BS404="","NULL",buildings!BS404)</f>
        <v>NULL</v>
      </c>
      <c r="BT404" t="str">
        <f>IF(buildings!BT404="","NULL",buildings!BT404)</f>
        <v>NULL</v>
      </c>
      <c r="BU404" t="str">
        <f>IF(buildings!BU404="","NULL",buildings!BU404)</f>
        <v>NULL</v>
      </c>
      <c r="BV404" t="str">
        <f>IF(buildings!BV404="","NULL",buildings!BV404)</f>
        <v>NULL</v>
      </c>
      <c r="BW404" t="str">
        <f>IF(buildings!BW404="","NULL",buildings!BW404)</f>
        <v>R32IND</v>
      </c>
      <c r="BX404" t="str">
        <f>IF(buildings!BX404="","NULL",buildings!BX404)</f>
        <v>R5.2ASIA</v>
      </c>
      <c r="BY404" t="str">
        <f>IF(buildings!BY404="","NULL",buildings!BY404)</f>
        <v>R_SFH_unspecified</v>
      </c>
      <c r="BZ404" t="str">
        <f>IF(buildings!BZ404="","NULL",buildings!BZ404)</f>
        <v>RC_unspecified</v>
      </c>
      <c r="CA404" t="str">
        <f>IF(buildings!CA404="","NULL",buildings!CA404)</f>
        <v>Standard</v>
      </c>
      <c r="CB404" t="str">
        <f>IF(buildings!CB404="","NULL",buildings!CB404)</f>
        <v>sample/average/statistics</v>
      </c>
      <c r="CC404" t="str">
        <f>IF(buildings!CC404="","NULL",buildings!CC404)</f>
        <v>RS</v>
      </c>
      <c r="CD404" t="str">
        <f>IF(buildings!CD404="","NULL",buildings!CD404)</f>
        <v>C</v>
      </c>
      <c r="CE404" t="str">
        <f>IF(buildings!CE404="","NULL",buildings!CE404)</f>
        <v>ASIA_IND</v>
      </c>
    </row>
    <row r="405" spans="1:83">
      <c r="A405">
        <f>IF(buildings!A405="","NA",buildings!A405)</f>
        <v>403</v>
      </c>
      <c r="B405" t="str">
        <f>IF(buildings!B405="","NA",buildings!B405)</f>
        <v>India</v>
      </c>
      <c r="C405" t="str">
        <f>IF(buildings!C405="","NA",buildings!C405)</f>
        <v>NA</v>
      </c>
      <c r="D405" t="str">
        <f>IF(buildings!D405="","NA",buildings!D405)</f>
        <v>NA</v>
      </c>
      <c r="E405" t="str">
        <f>IF(buildings!E405="","NA",buildings!E405)</f>
        <v>NA</v>
      </c>
      <c r="F405">
        <f>IF(buildings!F405="","NA",buildings!F405)</f>
        <v>21.4</v>
      </c>
      <c r="G405" t="str">
        <f>IF(buildings!G405="","NA",buildings!G405)</f>
        <v>NA</v>
      </c>
      <c r="H405" t="str">
        <f>IF(buildings!H405="","NA",buildings!H405)</f>
        <v>NA</v>
      </c>
      <c r="I405" t="str">
        <f>IF(buildings!I405="","NA",buildings!I405)</f>
        <v>NA</v>
      </c>
      <c r="J405" t="str">
        <f>IF(buildings!J405="","NA",buildings!J405)</f>
        <v>NA</v>
      </c>
      <c r="K405" t="str">
        <f>IF(buildings!K405="","NA",buildings!K405)</f>
        <v>NA</v>
      </c>
      <c r="L405" t="str">
        <f>IF(buildings!L405="","NA",buildings!L405)</f>
        <v>NA</v>
      </c>
      <c r="M405">
        <f>IF(buildings!M405="","NA",buildings!M405)</f>
        <v>306.60000000000002</v>
      </c>
      <c r="N405" t="str">
        <f>IF(buildings!N405="","NA",buildings!N405)</f>
        <v>NA</v>
      </c>
      <c r="O405" t="str">
        <f>IF(buildings!O405="","NA",buildings!O405)</f>
        <v>NA</v>
      </c>
      <c r="P405" t="str">
        <f>IF(buildings!P405="","NA",buildings!P405)</f>
        <v>NA</v>
      </c>
      <c r="Q405" t="str">
        <f>IF(buildings!Q405="","NA",buildings!Q405)</f>
        <v>NA</v>
      </c>
      <c r="R405" t="str">
        <f>IF(buildings!R405="","NA",buildings!R405)</f>
        <v>NA</v>
      </c>
      <c r="S405" t="str">
        <f>IF(buildings!S405="","NA",buildings!S405)</f>
        <v>NA</v>
      </c>
      <c r="T405" t="str">
        <f>IF(buildings!T405="","NA",buildings!T405)</f>
        <v>NA</v>
      </c>
      <c r="U405" t="str">
        <f>IF(buildings!U405="","NA",buildings!U405)</f>
        <v>NA</v>
      </c>
      <c r="V405" t="str">
        <f>IF(buildings!V405="","NA",buildings!V405)</f>
        <v>NA</v>
      </c>
      <c r="W405" t="str">
        <f>IF(buildings!W405="","NA",buildings!W405)</f>
        <v>NA</v>
      </c>
      <c r="X405" t="str">
        <f>IF(buildings!X405="","NA",buildings!X405)</f>
        <v>NA</v>
      </c>
      <c r="Y405" t="str">
        <f>IF(buildings!Y405="","NA",buildings!Y405)</f>
        <v>NA</v>
      </c>
      <c r="Z405" t="str">
        <f>IF(buildings!Z405="","NA",buildings!Z405)</f>
        <v>NA</v>
      </c>
      <c r="AA405" t="str">
        <f>IF(buildings!AA405="","NA",buildings!AA405)</f>
        <v>NA</v>
      </c>
      <c r="AB405" t="str">
        <f>IF(buildings!AB405="","NA",buildings!AB405)</f>
        <v>NA</v>
      </c>
      <c r="AC405" t="str">
        <f>IF(buildings!AC405="","NA",buildings!AC405)</f>
        <v>NA</v>
      </c>
      <c r="AD405" t="str">
        <f>IF(buildings!AD405="","NA",buildings!AD405)</f>
        <v>NA</v>
      </c>
      <c r="AE405" t="str">
        <f>IF(buildings!AE405="","NA",buildings!AE405)</f>
        <v>NA</v>
      </c>
      <c r="AF405" t="str">
        <f>IF(buildings!AF405="","NA",buildings!AF405)</f>
        <v>NA</v>
      </c>
      <c r="AG405" t="str">
        <f>IF(buildings!AG405="","NA",buildings!AG405)</f>
        <v>NA</v>
      </c>
      <c r="AH405" t="str">
        <f>IF(buildings!AH405="","NA",buildings!AH405)</f>
        <v>NA</v>
      </c>
      <c r="AI405" t="str">
        <f>IF(buildings!AI405="","NA",buildings!AI405)</f>
        <v>NA</v>
      </c>
      <c r="AJ405" t="str">
        <f>IF(buildings!AJ405="","NA",buildings!AJ405)</f>
        <v>NA</v>
      </c>
      <c r="AK405" t="str">
        <f>IF(buildings!AK405="","NA",buildings!AK405)</f>
        <v>NA</v>
      </c>
      <c r="AL405" t="str">
        <f>IF(buildings!AL405="","NA",buildings!AL405)</f>
        <v>NULL</v>
      </c>
      <c r="AM405" t="str">
        <f>IF(buildings!AM405="","NA",buildings!AM405)</f>
        <v>NULL</v>
      </c>
      <c r="AN405" t="str">
        <f>IF(buildings!AN405="","NA",buildings!AN405)</f>
        <v>residential</v>
      </c>
      <c r="AO405" t="str">
        <f>IF(buildings!AO405="","NA",buildings!AO405)</f>
        <v>SFH</v>
      </c>
      <c r="AP405" t="str">
        <f>IF(buildings!AP405="","NA",buildings!AP405)</f>
        <v>case study</v>
      </c>
      <c r="AQ405" t="str">
        <f>IF(buildings!AQ405="","NA",buildings!AQ405)</f>
        <v>Urban</v>
      </c>
      <c r="AR405" t="str">
        <f>IF(buildings!AR405="","NA",buildings!AR405)</f>
        <v>NULL</v>
      </c>
      <c r="AS405" t="str">
        <f>IF(buildings!AS405="","NA",buildings!AS405)</f>
        <v xml:space="preserve">Bansal, D., Singh, R., &amp; Sawhney, R. L. </v>
      </c>
      <c r="AT405">
        <f>IF(buildings!AT405="","NA",buildings!AT405)</f>
        <v>2014</v>
      </c>
      <c r="AU405" t="str">
        <f>IF(buildings!AU405="","NA",buildings!AU405)</f>
        <v>Effect of construction materials on embodied energy and cost of buildings - A case study of residential houses in India up to 60 m2 of plinth area</v>
      </c>
      <c r="AV405" t="str">
        <f>IF(buildings!AV405="","NA",buildings!AV405)</f>
        <v xml:space="preserve">Energy and buildings </v>
      </c>
      <c r="AW405" t="str">
        <f>IF(buildings!AW405="","NA",buildings!AW405)</f>
        <v>Copyright Elsevier</v>
      </c>
      <c r="AX405" t="str">
        <f>IF(buildings!AX405="","NA",buildings!AX405)</f>
        <v>10.1016/j.enbuild.2013.11.006</v>
      </c>
      <c r="AY405" t="str">
        <f>IF(buildings!AY405="","NA",buildings!AY405)</f>
        <v>https://doi.org/10.1016/j.enbuild.2013.11.006</v>
      </c>
      <c r="AZ405" t="str">
        <f>IF(buildings!AZ405="","NULL",buildings!AZ405)</f>
        <v>NULL</v>
      </c>
      <c r="BA405" t="str">
        <f>IF(buildings!BA405="","NULL",buildings!BA405)</f>
        <v xml:space="preserve">Extracted from Marinova et al. (2020). Refer to the authors for further information </v>
      </c>
      <c r="BB405" t="str">
        <f>IF(buildings!BB405="","NULL",buildings!BB405)</f>
        <v xml:space="preserve">Extracted from Marinova et al. (2020). Refer to the authors for further information </v>
      </c>
      <c r="BC405" t="str">
        <f>IF(buildings!BC405="","NULL",buildings!BC405)</f>
        <v>Number of stories and types of houses (122 are studied)</v>
      </c>
      <c r="BD405" t="str">
        <f>IF(buildings!BD405="","NULL",buildings!BD405)</f>
        <v>NULL</v>
      </c>
      <c r="BE405" t="str">
        <f>IF(buildings!BE405="","NULL",buildings!BE405)</f>
        <v>Nistad (Heeren)</v>
      </c>
      <c r="BF405" t="str">
        <f>IF(buildings!BF405="","NULL",buildings!BF405)</f>
        <v>NULL</v>
      </c>
      <c r="BG405" t="str">
        <f>IF(buildings!BG405="","NULL",buildings!BG405)</f>
        <v>NULL</v>
      </c>
      <c r="BH405" t="str">
        <f>IF(buildings!BH405="","NULL",buildings!BH405)</f>
        <v>NULL</v>
      </c>
      <c r="BI405" t="str">
        <f>IF(buildings!BI405="","NULL",buildings!BI405)</f>
        <v>NULL</v>
      </c>
      <c r="BJ405" t="str">
        <f>IF(buildings!BJ405="","NULL",buildings!BJ405)</f>
        <v>NULL</v>
      </c>
      <c r="BK405" t="str">
        <f>IF(buildings!BK405="","NULL",buildings!BK405)</f>
        <v>NULL</v>
      </c>
      <c r="BL405" t="str">
        <f>IF(buildings!BL405="","NULL",buildings!BL405)</f>
        <v>NULL</v>
      </c>
      <c r="BM405" t="str">
        <f>IF(buildings!BM405="","NULL",buildings!BM405)</f>
        <v>NULL</v>
      </c>
      <c r="BN405" t="str">
        <f>IF(buildings!BN405="","NULL",buildings!BN405)</f>
        <v>NULL</v>
      </c>
      <c r="BO405" t="str">
        <f>IF(buildings!BO405="","NULL",buildings!BO405)</f>
        <v>NULL</v>
      </c>
      <c r="BP405" t="str">
        <f>IF(buildings!BP405="","NULL",buildings!BP405)</f>
        <v>NULL</v>
      </c>
      <c r="BQ405" t="str">
        <f>IF(buildings!BQ405="","NULL",buildings!BQ405)</f>
        <v>NULL</v>
      </c>
      <c r="BR405" t="str">
        <f>IF(buildings!BR405="","NULL",buildings!BR405)</f>
        <v>NULL</v>
      </c>
      <c r="BS405" t="str">
        <f>IF(buildings!BS405="","NULL",buildings!BS405)</f>
        <v>NULL</v>
      </c>
      <c r="BT405" t="str">
        <f>IF(buildings!BT405="","NULL",buildings!BT405)</f>
        <v>NULL</v>
      </c>
      <c r="BU405" t="str">
        <f>IF(buildings!BU405="","NULL",buildings!BU405)</f>
        <v>NULL</v>
      </c>
      <c r="BV405" t="str">
        <f>IF(buildings!BV405="","NULL",buildings!BV405)</f>
        <v>NULL</v>
      </c>
      <c r="BW405" t="str">
        <f>IF(buildings!BW405="","NULL",buildings!BW405)</f>
        <v>R32IND</v>
      </c>
      <c r="BX405" t="str">
        <f>IF(buildings!BX405="","NULL",buildings!BX405)</f>
        <v>R5.2ASIA</v>
      </c>
      <c r="BY405" t="str">
        <f>IF(buildings!BY405="","NULL",buildings!BY405)</f>
        <v>R_SFH_unspecified</v>
      </c>
      <c r="BZ405" t="str">
        <f>IF(buildings!BZ405="","NULL",buildings!BZ405)</f>
        <v>RC_unspecified</v>
      </c>
      <c r="CA405" t="str">
        <f>IF(buildings!CA405="","NULL",buildings!CA405)</f>
        <v>Standard</v>
      </c>
      <c r="CB405" t="str">
        <f>IF(buildings!CB405="","NULL",buildings!CB405)</f>
        <v>sample/average/statistics</v>
      </c>
      <c r="CC405" t="str">
        <f>IF(buildings!CC405="","NULL",buildings!CC405)</f>
        <v>RS</v>
      </c>
      <c r="CD405" t="str">
        <f>IF(buildings!CD405="","NULL",buildings!CD405)</f>
        <v>C</v>
      </c>
      <c r="CE405" t="str">
        <f>IF(buildings!CE405="","NULL",buildings!CE405)</f>
        <v>ASIA_IND</v>
      </c>
    </row>
    <row r="406" spans="1:83">
      <c r="A406">
        <f>IF(buildings!A406="","NA",buildings!A406)</f>
        <v>404</v>
      </c>
      <c r="B406" t="str">
        <f>IF(buildings!B406="","NA",buildings!B406)</f>
        <v>India</v>
      </c>
      <c r="C406" t="str">
        <f>IF(buildings!C406="","NA",buildings!C406)</f>
        <v>NA</v>
      </c>
      <c r="D406" t="str">
        <f>IF(buildings!D406="","NA",buildings!D406)</f>
        <v>NA</v>
      </c>
      <c r="E406" t="str">
        <f>IF(buildings!E406="","NA",buildings!E406)</f>
        <v>NA</v>
      </c>
      <c r="F406">
        <f>IF(buildings!F406="","NA",buildings!F406)</f>
        <v>21.2</v>
      </c>
      <c r="G406" t="str">
        <f>IF(buildings!G406="","NA",buildings!G406)</f>
        <v>NA</v>
      </c>
      <c r="H406" t="str">
        <f>IF(buildings!H406="","NA",buildings!H406)</f>
        <v>NA</v>
      </c>
      <c r="I406" t="str">
        <f>IF(buildings!I406="","NA",buildings!I406)</f>
        <v>NA</v>
      </c>
      <c r="J406" t="str">
        <f>IF(buildings!J406="","NA",buildings!J406)</f>
        <v>NA</v>
      </c>
      <c r="K406" t="str">
        <f>IF(buildings!K406="","NA",buildings!K406)</f>
        <v>NA</v>
      </c>
      <c r="L406" t="str">
        <f>IF(buildings!L406="","NA",buildings!L406)</f>
        <v>NA</v>
      </c>
      <c r="M406">
        <f>IF(buildings!M406="","NA",buildings!M406)</f>
        <v>280</v>
      </c>
      <c r="N406" t="str">
        <f>IF(buildings!N406="","NA",buildings!N406)</f>
        <v>NA</v>
      </c>
      <c r="O406" t="str">
        <f>IF(buildings!O406="","NA",buildings!O406)</f>
        <v>NA</v>
      </c>
      <c r="P406" t="str">
        <f>IF(buildings!P406="","NA",buildings!P406)</f>
        <v>NA</v>
      </c>
      <c r="Q406" t="str">
        <f>IF(buildings!Q406="","NA",buildings!Q406)</f>
        <v>NA</v>
      </c>
      <c r="R406" t="str">
        <f>IF(buildings!R406="","NA",buildings!R406)</f>
        <v>NA</v>
      </c>
      <c r="S406" t="str">
        <f>IF(buildings!S406="","NA",buildings!S406)</f>
        <v>NA</v>
      </c>
      <c r="T406" t="str">
        <f>IF(buildings!T406="","NA",buildings!T406)</f>
        <v>NA</v>
      </c>
      <c r="U406" t="str">
        <f>IF(buildings!U406="","NA",buildings!U406)</f>
        <v>NA</v>
      </c>
      <c r="V406" t="str">
        <f>IF(buildings!V406="","NA",buildings!V406)</f>
        <v>NA</v>
      </c>
      <c r="W406" t="str">
        <f>IF(buildings!W406="","NA",buildings!W406)</f>
        <v>NA</v>
      </c>
      <c r="X406" t="str">
        <f>IF(buildings!X406="","NA",buildings!X406)</f>
        <v>NA</v>
      </c>
      <c r="Y406" t="str">
        <f>IF(buildings!Y406="","NA",buildings!Y406)</f>
        <v>NA</v>
      </c>
      <c r="Z406" t="str">
        <f>IF(buildings!Z406="","NA",buildings!Z406)</f>
        <v>NA</v>
      </c>
      <c r="AA406" t="str">
        <f>IF(buildings!AA406="","NA",buildings!AA406)</f>
        <v>NA</v>
      </c>
      <c r="AB406" t="str">
        <f>IF(buildings!AB406="","NA",buildings!AB406)</f>
        <v>NA</v>
      </c>
      <c r="AC406" t="str">
        <f>IF(buildings!AC406="","NA",buildings!AC406)</f>
        <v>NA</v>
      </c>
      <c r="AD406" t="str">
        <f>IF(buildings!AD406="","NA",buildings!AD406)</f>
        <v>NA</v>
      </c>
      <c r="AE406" t="str">
        <f>IF(buildings!AE406="","NA",buildings!AE406)</f>
        <v>NA</v>
      </c>
      <c r="AF406" t="str">
        <f>IF(buildings!AF406="","NA",buildings!AF406)</f>
        <v>NA</v>
      </c>
      <c r="AG406" t="str">
        <f>IF(buildings!AG406="","NA",buildings!AG406)</f>
        <v>NA</v>
      </c>
      <c r="AH406" t="str">
        <f>IF(buildings!AH406="","NA",buildings!AH406)</f>
        <v>NA</v>
      </c>
      <c r="AI406" t="str">
        <f>IF(buildings!AI406="","NA",buildings!AI406)</f>
        <v>NA</v>
      </c>
      <c r="AJ406" t="str">
        <f>IF(buildings!AJ406="","NA",buildings!AJ406)</f>
        <v>NA</v>
      </c>
      <c r="AK406" t="str">
        <f>IF(buildings!AK406="","NA",buildings!AK406)</f>
        <v>NA</v>
      </c>
      <c r="AL406" t="str">
        <f>IF(buildings!AL406="","NA",buildings!AL406)</f>
        <v>NULL</v>
      </c>
      <c r="AM406" t="str">
        <f>IF(buildings!AM406="","NA",buildings!AM406)</f>
        <v>NULL</v>
      </c>
      <c r="AN406" t="str">
        <f>IF(buildings!AN406="","NA",buildings!AN406)</f>
        <v>residential</v>
      </c>
      <c r="AO406" t="str">
        <f>IF(buildings!AO406="","NA",buildings!AO406)</f>
        <v>SFH</v>
      </c>
      <c r="AP406" t="str">
        <f>IF(buildings!AP406="","NA",buildings!AP406)</f>
        <v>case study</v>
      </c>
      <c r="AQ406" t="str">
        <f>IF(buildings!AQ406="","NA",buildings!AQ406)</f>
        <v>Urban</v>
      </c>
      <c r="AR406" t="str">
        <f>IF(buildings!AR406="","NA",buildings!AR406)</f>
        <v>NULL</v>
      </c>
      <c r="AS406" t="str">
        <f>IF(buildings!AS406="","NA",buildings!AS406)</f>
        <v xml:space="preserve">Bansal, D., Singh, R., &amp; Sawhney, R. L. </v>
      </c>
      <c r="AT406">
        <f>IF(buildings!AT406="","NA",buildings!AT406)</f>
        <v>2014</v>
      </c>
      <c r="AU406" t="str">
        <f>IF(buildings!AU406="","NA",buildings!AU406)</f>
        <v>Effect of construction materials on embodied energy and cost of buildings - A case study of residential houses in India up to 60 m2 of plinth area</v>
      </c>
      <c r="AV406" t="str">
        <f>IF(buildings!AV406="","NA",buildings!AV406)</f>
        <v xml:space="preserve">Energy and buildings </v>
      </c>
      <c r="AW406" t="str">
        <f>IF(buildings!AW406="","NA",buildings!AW406)</f>
        <v>Copyright Elsevier</v>
      </c>
      <c r="AX406" t="str">
        <f>IF(buildings!AX406="","NA",buildings!AX406)</f>
        <v>10.1016/j.enbuild.2013.11.006</v>
      </c>
      <c r="AY406" t="str">
        <f>IF(buildings!AY406="","NA",buildings!AY406)</f>
        <v>https://doi.org/10.1016/j.enbuild.2013.11.006</v>
      </c>
      <c r="AZ406" t="str">
        <f>IF(buildings!AZ406="","NULL",buildings!AZ406)</f>
        <v>NULL</v>
      </c>
      <c r="BA406" t="str">
        <f>IF(buildings!BA406="","NULL",buildings!BA406)</f>
        <v xml:space="preserve">Extracted from Marinova et al. (2020). Refer to the authors for further information </v>
      </c>
      <c r="BB406" t="str">
        <f>IF(buildings!BB406="","NULL",buildings!BB406)</f>
        <v xml:space="preserve">Extracted from Marinova et al. (2020). Refer to the authors for further information </v>
      </c>
      <c r="BC406" t="str">
        <f>IF(buildings!BC406="","NULL",buildings!BC406)</f>
        <v>Number of stories and types of houses (122 are studied)</v>
      </c>
      <c r="BD406" t="str">
        <f>IF(buildings!BD406="","NULL",buildings!BD406)</f>
        <v>NULL</v>
      </c>
      <c r="BE406" t="str">
        <f>IF(buildings!BE406="","NULL",buildings!BE406)</f>
        <v>Nistad (Heeren)</v>
      </c>
      <c r="BF406" t="str">
        <f>IF(buildings!BF406="","NULL",buildings!BF406)</f>
        <v>NULL</v>
      </c>
      <c r="BG406" t="str">
        <f>IF(buildings!BG406="","NULL",buildings!BG406)</f>
        <v>NULL</v>
      </c>
      <c r="BH406" t="str">
        <f>IF(buildings!BH406="","NULL",buildings!BH406)</f>
        <v>NULL</v>
      </c>
      <c r="BI406" t="str">
        <f>IF(buildings!BI406="","NULL",buildings!BI406)</f>
        <v>NULL</v>
      </c>
      <c r="BJ406" t="str">
        <f>IF(buildings!BJ406="","NULL",buildings!BJ406)</f>
        <v>NULL</v>
      </c>
      <c r="BK406" t="str">
        <f>IF(buildings!BK406="","NULL",buildings!BK406)</f>
        <v>NULL</v>
      </c>
      <c r="BL406" t="str">
        <f>IF(buildings!BL406="","NULL",buildings!BL406)</f>
        <v>NULL</v>
      </c>
      <c r="BM406" t="str">
        <f>IF(buildings!BM406="","NULL",buildings!BM406)</f>
        <v>NULL</v>
      </c>
      <c r="BN406" t="str">
        <f>IF(buildings!BN406="","NULL",buildings!BN406)</f>
        <v>NULL</v>
      </c>
      <c r="BO406" t="str">
        <f>IF(buildings!BO406="","NULL",buildings!BO406)</f>
        <v>NULL</v>
      </c>
      <c r="BP406" t="str">
        <f>IF(buildings!BP406="","NULL",buildings!BP406)</f>
        <v>NULL</v>
      </c>
      <c r="BQ406" t="str">
        <f>IF(buildings!BQ406="","NULL",buildings!BQ406)</f>
        <v>NULL</v>
      </c>
      <c r="BR406" t="str">
        <f>IF(buildings!BR406="","NULL",buildings!BR406)</f>
        <v>NULL</v>
      </c>
      <c r="BS406" t="str">
        <f>IF(buildings!BS406="","NULL",buildings!BS406)</f>
        <v>NULL</v>
      </c>
      <c r="BT406" t="str">
        <f>IF(buildings!BT406="","NULL",buildings!BT406)</f>
        <v>NULL</v>
      </c>
      <c r="BU406" t="str">
        <f>IF(buildings!BU406="","NULL",buildings!BU406)</f>
        <v>NULL</v>
      </c>
      <c r="BV406" t="str">
        <f>IF(buildings!BV406="","NULL",buildings!BV406)</f>
        <v>NULL</v>
      </c>
      <c r="BW406" t="str">
        <f>IF(buildings!BW406="","NULL",buildings!BW406)</f>
        <v>R32IND</v>
      </c>
      <c r="BX406" t="str">
        <f>IF(buildings!BX406="","NULL",buildings!BX406)</f>
        <v>R5.2ASIA</v>
      </c>
      <c r="BY406" t="str">
        <f>IF(buildings!BY406="","NULL",buildings!BY406)</f>
        <v>R_SFH_unspecified</v>
      </c>
      <c r="BZ406" t="str">
        <f>IF(buildings!BZ406="","NULL",buildings!BZ406)</f>
        <v>RC_unspecified</v>
      </c>
      <c r="CA406" t="str">
        <f>IF(buildings!CA406="","NULL",buildings!CA406)</f>
        <v>Standard</v>
      </c>
      <c r="CB406" t="str">
        <f>IF(buildings!CB406="","NULL",buildings!CB406)</f>
        <v>sample/average/statistics</v>
      </c>
      <c r="CC406" t="str">
        <f>IF(buildings!CC406="","NULL",buildings!CC406)</f>
        <v>RS</v>
      </c>
      <c r="CD406" t="str">
        <f>IF(buildings!CD406="","NULL",buildings!CD406)</f>
        <v>C</v>
      </c>
      <c r="CE406" t="str">
        <f>IF(buildings!CE406="","NULL",buildings!CE406)</f>
        <v>ASIA_IND</v>
      </c>
    </row>
    <row r="407" spans="1:83">
      <c r="A407">
        <f>IF(buildings!A407="","NA",buildings!A407)</f>
        <v>405</v>
      </c>
      <c r="B407" t="str">
        <f>IF(buildings!B407="","NA",buildings!B407)</f>
        <v>India</v>
      </c>
      <c r="C407" t="str">
        <f>IF(buildings!C407="","NA",buildings!C407)</f>
        <v>NA</v>
      </c>
      <c r="D407" t="str">
        <f>IF(buildings!D407="","NA",buildings!D407)</f>
        <v>NA</v>
      </c>
      <c r="E407" t="str">
        <f>IF(buildings!E407="","NA",buildings!E407)</f>
        <v>NA</v>
      </c>
      <c r="F407">
        <f>IF(buildings!F407="","NA",buildings!F407)</f>
        <v>16</v>
      </c>
      <c r="G407" t="str">
        <f>IF(buildings!G407="","NA",buildings!G407)</f>
        <v>NA</v>
      </c>
      <c r="H407" t="str">
        <f>IF(buildings!H407="","NA",buildings!H407)</f>
        <v>NA</v>
      </c>
      <c r="I407" t="str">
        <f>IF(buildings!I407="","NA",buildings!I407)</f>
        <v>NA</v>
      </c>
      <c r="J407" t="str">
        <f>IF(buildings!J407="","NA",buildings!J407)</f>
        <v>NA</v>
      </c>
      <c r="K407" t="str">
        <f>IF(buildings!K407="","NA",buildings!K407)</f>
        <v>NA</v>
      </c>
      <c r="L407" t="str">
        <f>IF(buildings!L407="","NA",buildings!L407)</f>
        <v>NA</v>
      </c>
      <c r="M407" t="str">
        <f>IF(buildings!M407="","NA",buildings!M407)</f>
        <v>NA</v>
      </c>
      <c r="N407" t="str">
        <f>IF(buildings!N407="","NA",buildings!N407)</f>
        <v>NA</v>
      </c>
      <c r="O407" t="str">
        <f>IF(buildings!O407="","NA",buildings!O407)</f>
        <v>NA</v>
      </c>
      <c r="P407" t="str">
        <f>IF(buildings!P407="","NA",buildings!P407)</f>
        <v>NA</v>
      </c>
      <c r="Q407" t="str">
        <f>IF(buildings!Q407="","NA",buildings!Q407)</f>
        <v>NA</v>
      </c>
      <c r="R407" t="str">
        <f>IF(buildings!R407="","NA",buildings!R407)</f>
        <v>NA</v>
      </c>
      <c r="S407" t="str">
        <f>IF(buildings!S407="","NA",buildings!S407)</f>
        <v>NA</v>
      </c>
      <c r="T407" t="str">
        <f>IF(buildings!T407="","NA",buildings!T407)</f>
        <v>NA</v>
      </c>
      <c r="U407" t="str">
        <f>IF(buildings!U407="","NA",buildings!U407)</f>
        <v>NA</v>
      </c>
      <c r="V407" t="str">
        <f>IF(buildings!V407="","NA",buildings!V407)</f>
        <v>NA</v>
      </c>
      <c r="W407" t="str">
        <f>IF(buildings!W407="","NA",buildings!W407)</f>
        <v>NA</v>
      </c>
      <c r="X407" t="str">
        <f>IF(buildings!X407="","NA",buildings!X407)</f>
        <v>NA</v>
      </c>
      <c r="Y407" t="str">
        <f>IF(buildings!Y407="","NA",buildings!Y407)</f>
        <v>NA</v>
      </c>
      <c r="Z407" t="str">
        <f>IF(buildings!Z407="","NA",buildings!Z407)</f>
        <v>NA</v>
      </c>
      <c r="AA407" t="str">
        <f>IF(buildings!AA407="","NA",buildings!AA407)</f>
        <v>NA</v>
      </c>
      <c r="AB407" t="str">
        <f>IF(buildings!AB407="","NA",buildings!AB407)</f>
        <v>NA</v>
      </c>
      <c r="AC407" t="str">
        <f>IF(buildings!AC407="","NA",buildings!AC407)</f>
        <v>NA</v>
      </c>
      <c r="AD407" t="str">
        <f>IF(buildings!AD407="","NA",buildings!AD407)</f>
        <v>NA</v>
      </c>
      <c r="AE407" t="str">
        <f>IF(buildings!AE407="","NA",buildings!AE407)</f>
        <v>NA</v>
      </c>
      <c r="AF407" t="str">
        <f>IF(buildings!AF407="","NA",buildings!AF407)</f>
        <v>NA</v>
      </c>
      <c r="AG407" t="str">
        <f>IF(buildings!AG407="","NA",buildings!AG407)</f>
        <v>NA</v>
      </c>
      <c r="AH407" t="str">
        <f>IF(buildings!AH407="","NA",buildings!AH407)</f>
        <v>NA</v>
      </c>
      <c r="AI407" t="str">
        <f>IF(buildings!AI407="","NA",buildings!AI407)</f>
        <v>NA</v>
      </c>
      <c r="AJ407" t="str">
        <f>IF(buildings!AJ407="","NA",buildings!AJ407)</f>
        <v>NA</v>
      </c>
      <c r="AK407" t="str">
        <f>IF(buildings!AK407="","NA",buildings!AK407)</f>
        <v>NA</v>
      </c>
      <c r="AL407" t="str">
        <f>IF(buildings!AL407="","NA",buildings!AL407)</f>
        <v>NULL</v>
      </c>
      <c r="AM407" t="str">
        <f>IF(buildings!AM407="","NA",buildings!AM407)</f>
        <v>NULL</v>
      </c>
      <c r="AN407" t="str">
        <f>IF(buildings!AN407="","NA",buildings!AN407)</f>
        <v>residential</v>
      </c>
      <c r="AO407" t="str">
        <f>IF(buildings!AO407="","NA",buildings!AO407)</f>
        <v>SFH</v>
      </c>
      <c r="AP407" t="str">
        <f>IF(buildings!AP407="","NA",buildings!AP407)</f>
        <v>case study</v>
      </c>
      <c r="AQ407" t="str">
        <f>IF(buildings!AQ407="","NA",buildings!AQ407)</f>
        <v>Urban</v>
      </c>
      <c r="AR407" t="str">
        <f>IF(buildings!AR407="","NA",buildings!AR407)</f>
        <v>NULL</v>
      </c>
      <c r="AS407" t="str">
        <f>IF(buildings!AS407="","NA",buildings!AS407)</f>
        <v xml:space="preserve">Bansal, D., Singh, R., &amp; Sawhney, R. L. </v>
      </c>
      <c r="AT407">
        <f>IF(buildings!AT407="","NA",buildings!AT407)</f>
        <v>2014</v>
      </c>
      <c r="AU407" t="str">
        <f>IF(buildings!AU407="","NA",buildings!AU407)</f>
        <v>Effect of construction materials on embodied energy and cost of buildings - A case study of residential houses in India up to 60 m2 of plinth area</v>
      </c>
      <c r="AV407" t="str">
        <f>IF(buildings!AV407="","NA",buildings!AV407)</f>
        <v xml:space="preserve">Energy and buildings </v>
      </c>
      <c r="AW407" t="str">
        <f>IF(buildings!AW407="","NA",buildings!AW407)</f>
        <v>Copyright Elsevier</v>
      </c>
      <c r="AX407" t="str">
        <f>IF(buildings!AX407="","NA",buildings!AX407)</f>
        <v>10.1016/j.enbuild.2013.11.006</v>
      </c>
      <c r="AY407" t="str">
        <f>IF(buildings!AY407="","NA",buildings!AY407)</f>
        <v>https://doi.org/10.1016/j.enbuild.2013.11.006</v>
      </c>
      <c r="AZ407" t="str">
        <f>IF(buildings!AZ407="","NULL",buildings!AZ407)</f>
        <v>NULL</v>
      </c>
      <c r="BA407" t="str">
        <f>IF(buildings!BA407="","NULL",buildings!BA407)</f>
        <v xml:space="preserve">Extracted from Marinova et al. (2020). Refer to the authors for further information </v>
      </c>
      <c r="BB407" t="str">
        <f>IF(buildings!BB407="","NULL",buildings!BB407)</f>
        <v xml:space="preserve">Extracted from Marinova et al. (2020). Refer to the authors for further information </v>
      </c>
      <c r="BC407" t="str">
        <f>IF(buildings!BC407="","NULL",buildings!BC407)</f>
        <v>Number of stories and types of houses (122 are studied)</v>
      </c>
      <c r="BD407" t="str">
        <f>IF(buildings!BD407="","NULL",buildings!BD407)</f>
        <v>NULL</v>
      </c>
      <c r="BE407" t="str">
        <f>IF(buildings!BE407="","NULL",buildings!BE407)</f>
        <v>Nistad (Heeren)</v>
      </c>
      <c r="BF407" t="str">
        <f>IF(buildings!BF407="","NULL",buildings!BF407)</f>
        <v>NULL</v>
      </c>
      <c r="BG407" t="str">
        <f>IF(buildings!BG407="","NULL",buildings!BG407)</f>
        <v>NULL</v>
      </c>
      <c r="BH407" t="str">
        <f>IF(buildings!BH407="","NULL",buildings!BH407)</f>
        <v>NULL</v>
      </c>
      <c r="BI407" t="str">
        <f>IF(buildings!BI407="","NULL",buildings!BI407)</f>
        <v>NULL</v>
      </c>
      <c r="BJ407" t="str">
        <f>IF(buildings!BJ407="","NULL",buildings!BJ407)</f>
        <v>NULL</v>
      </c>
      <c r="BK407" t="str">
        <f>IF(buildings!BK407="","NULL",buildings!BK407)</f>
        <v>NULL</v>
      </c>
      <c r="BL407" t="str">
        <f>IF(buildings!BL407="","NULL",buildings!BL407)</f>
        <v>NULL</v>
      </c>
      <c r="BM407" t="str">
        <f>IF(buildings!BM407="","NULL",buildings!BM407)</f>
        <v>NULL</v>
      </c>
      <c r="BN407" t="str">
        <f>IF(buildings!BN407="","NULL",buildings!BN407)</f>
        <v>NULL</v>
      </c>
      <c r="BO407" t="str">
        <f>IF(buildings!BO407="","NULL",buildings!BO407)</f>
        <v>NULL</v>
      </c>
      <c r="BP407" t="str">
        <f>IF(buildings!BP407="","NULL",buildings!BP407)</f>
        <v>NULL</v>
      </c>
      <c r="BQ407" t="str">
        <f>IF(buildings!BQ407="","NULL",buildings!BQ407)</f>
        <v>NULL</v>
      </c>
      <c r="BR407" t="str">
        <f>IF(buildings!BR407="","NULL",buildings!BR407)</f>
        <v>NULL</v>
      </c>
      <c r="BS407" t="str">
        <f>IF(buildings!BS407="","NULL",buildings!BS407)</f>
        <v>NULL</v>
      </c>
      <c r="BT407" t="str">
        <f>IF(buildings!BT407="","NULL",buildings!BT407)</f>
        <v>NULL</v>
      </c>
      <c r="BU407" t="str">
        <f>IF(buildings!BU407="","NULL",buildings!BU407)</f>
        <v>NULL</v>
      </c>
      <c r="BV407" t="str">
        <f>IF(buildings!BV407="","NULL",buildings!BV407)</f>
        <v>NULL</v>
      </c>
      <c r="BW407" t="str">
        <f>IF(buildings!BW407="","NULL",buildings!BW407)</f>
        <v>R32IND</v>
      </c>
      <c r="BX407" t="str">
        <f>IF(buildings!BX407="","NULL",buildings!BX407)</f>
        <v>R5.2ASIA</v>
      </c>
      <c r="BY407" t="str">
        <f>IF(buildings!BY407="","NULL",buildings!BY407)</f>
        <v>R_SFH_unspecified</v>
      </c>
      <c r="BZ407" t="str">
        <f>IF(buildings!BZ407="","NULL",buildings!BZ407)</f>
        <v>RC_unspecified</v>
      </c>
      <c r="CA407" t="str">
        <f>IF(buildings!CA407="","NULL",buildings!CA407)</f>
        <v>Standard</v>
      </c>
      <c r="CB407" t="str">
        <f>IF(buildings!CB407="","NULL",buildings!CB407)</f>
        <v>sample/average/statistics</v>
      </c>
      <c r="CC407" t="str">
        <f>IF(buildings!CC407="","NULL",buildings!CC407)</f>
        <v>RS</v>
      </c>
      <c r="CD407" t="str">
        <f>IF(buildings!CD407="","NULL",buildings!CD407)</f>
        <v>C</v>
      </c>
      <c r="CE407" t="str">
        <f>IF(buildings!CE407="","NULL",buildings!CE407)</f>
        <v>ASIA_IND</v>
      </c>
    </row>
    <row r="408" spans="1:83">
      <c r="A408">
        <f>IF(buildings!A408="","NA",buildings!A408)</f>
        <v>406</v>
      </c>
      <c r="B408" t="str">
        <f>IF(buildings!B408="","NA",buildings!B408)</f>
        <v>India</v>
      </c>
      <c r="C408" t="str">
        <f>IF(buildings!C408="","NA",buildings!C408)</f>
        <v>NA</v>
      </c>
      <c r="D408" t="str">
        <f>IF(buildings!D408="","NA",buildings!D408)</f>
        <v>NA</v>
      </c>
      <c r="E408" t="str">
        <f>IF(buildings!E408="","NA",buildings!E408)</f>
        <v>NA</v>
      </c>
      <c r="F408">
        <f>IF(buildings!F408="","NA",buildings!F408)</f>
        <v>15.2</v>
      </c>
      <c r="G408" t="str">
        <f>IF(buildings!G408="","NA",buildings!G408)</f>
        <v>NA</v>
      </c>
      <c r="H408" t="str">
        <f>IF(buildings!H408="","NA",buildings!H408)</f>
        <v>NA</v>
      </c>
      <c r="I408" t="str">
        <f>IF(buildings!I408="","NA",buildings!I408)</f>
        <v>NA</v>
      </c>
      <c r="J408" t="str">
        <f>IF(buildings!J408="","NA",buildings!J408)</f>
        <v>NA</v>
      </c>
      <c r="K408" t="str">
        <f>IF(buildings!K408="","NA",buildings!K408)</f>
        <v>NA</v>
      </c>
      <c r="L408" t="str">
        <f>IF(buildings!L408="","NA",buildings!L408)</f>
        <v>NA</v>
      </c>
      <c r="M408" t="str">
        <f>IF(buildings!M408="","NA",buildings!M408)</f>
        <v>NA</v>
      </c>
      <c r="N408" t="str">
        <f>IF(buildings!N408="","NA",buildings!N408)</f>
        <v>NA</v>
      </c>
      <c r="O408" t="str">
        <f>IF(buildings!O408="","NA",buildings!O408)</f>
        <v>NA</v>
      </c>
      <c r="P408" t="str">
        <f>IF(buildings!P408="","NA",buildings!P408)</f>
        <v>NA</v>
      </c>
      <c r="Q408" t="str">
        <f>IF(buildings!Q408="","NA",buildings!Q408)</f>
        <v>NA</v>
      </c>
      <c r="R408" t="str">
        <f>IF(buildings!R408="","NA",buildings!R408)</f>
        <v>NA</v>
      </c>
      <c r="S408" t="str">
        <f>IF(buildings!S408="","NA",buildings!S408)</f>
        <v>NA</v>
      </c>
      <c r="T408" t="str">
        <f>IF(buildings!T408="","NA",buildings!T408)</f>
        <v>NA</v>
      </c>
      <c r="U408" t="str">
        <f>IF(buildings!U408="","NA",buildings!U408)</f>
        <v>NA</v>
      </c>
      <c r="V408" t="str">
        <f>IF(buildings!V408="","NA",buildings!V408)</f>
        <v>NA</v>
      </c>
      <c r="W408" t="str">
        <f>IF(buildings!W408="","NA",buildings!W408)</f>
        <v>NA</v>
      </c>
      <c r="X408" t="str">
        <f>IF(buildings!X408="","NA",buildings!X408)</f>
        <v>NA</v>
      </c>
      <c r="Y408" t="str">
        <f>IF(buildings!Y408="","NA",buildings!Y408)</f>
        <v>NA</v>
      </c>
      <c r="Z408" t="str">
        <f>IF(buildings!Z408="","NA",buildings!Z408)</f>
        <v>NA</v>
      </c>
      <c r="AA408" t="str">
        <f>IF(buildings!AA408="","NA",buildings!AA408)</f>
        <v>NA</v>
      </c>
      <c r="AB408" t="str">
        <f>IF(buildings!AB408="","NA",buildings!AB408)</f>
        <v>NA</v>
      </c>
      <c r="AC408" t="str">
        <f>IF(buildings!AC408="","NA",buildings!AC408)</f>
        <v>NA</v>
      </c>
      <c r="AD408" t="str">
        <f>IF(buildings!AD408="","NA",buildings!AD408)</f>
        <v>NA</v>
      </c>
      <c r="AE408" t="str">
        <f>IF(buildings!AE408="","NA",buildings!AE408)</f>
        <v>NA</v>
      </c>
      <c r="AF408" t="str">
        <f>IF(buildings!AF408="","NA",buildings!AF408)</f>
        <v>NA</v>
      </c>
      <c r="AG408" t="str">
        <f>IF(buildings!AG408="","NA",buildings!AG408)</f>
        <v>NA</v>
      </c>
      <c r="AH408" t="str">
        <f>IF(buildings!AH408="","NA",buildings!AH408)</f>
        <v>NA</v>
      </c>
      <c r="AI408" t="str">
        <f>IF(buildings!AI408="","NA",buildings!AI408)</f>
        <v>NA</v>
      </c>
      <c r="AJ408" t="str">
        <f>IF(buildings!AJ408="","NA",buildings!AJ408)</f>
        <v>NA</v>
      </c>
      <c r="AK408" t="str">
        <f>IF(buildings!AK408="","NA",buildings!AK408)</f>
        <v>NA</v>
      </c>
      <c r="AL408" t="str">
        <f>IF(buildings!AL408="","NA",buildings!AL408)</f>
        <v>NULL</v>
      </c>
      <c r="AM408" t="str">
        <f>IF(buildings!AM408="","NA",buildings!AM408)</f>
        <v>NULL</v>
      </c>
      <c r="AN408" t="str">
        <f>IF(buildings!AN408="","NA",buildings!AN408)</f>
        <v>residential</v>
      </c>
      <c r="AO408" t="str">
        <f>IF(buildings!AO408="","NA",buildings!AO408)</f>
        <v>SFH</v>
      </c>
      <c r="AP408" t="str">
        <f>IF(buildings!AP408="","NA",buildings!AP408)</f>
        <v>case study</v>
      </c>
      <c r="AQ408" t="str">
        <f>IF(buildings!AQ408="","NA",buildings!AQ408)</f>
        <v>Urban</v>
      </c>
      <c r="AR408" t="str">
        <f>IF(buildings!AR408="","NA",buildings!AR408)</f>
        <v>NULL</v>
      </c>
      <c r="AS408" t="str">
        <f>IF(buildings!AS408="","NA",buildings!AS408)</f>
        <v xml:space="preserve">Bansal, D., Singh, R., &amp; Sawhney, R. L. </v>
      </c>
      <c r="AT408">
        <f>IF(buildings!AT408="","NA",buildings!AT408)</f>
        <v>2014</v>
      </c>
      <c r="AU408" t="str">
        <f>IF(buildings!AU408="","NA",buildings!AU408)</f>
        <v>Effect of construction materials on embodied energy and cost of buildings - A case study of residential houses in India up to 60 m2 of plinth area</v>
      </c>
      <c r="AV408" t="str">
        <f>IF(buildings!AV408="","NA",buildings!AV408)</f>
        <v xml:space="preserve">Energy and buildings </v>
      </c>
      <c r="AW408" t="str">
        <f>IF(buildings!AW408="","NA",buildings!AW408)</f>
        <v>Copyright Elsevier</v>
      </c>
      <c r="AX408" t="str">
        <f>IF(buildings!AX408="","NA",buildings!AX408)</f>
        <v>10.1016/j.enbuild.2013.11.006</v>
      </c>
      <c r="AY408" t="str">
        <f>IF(buildings!AY408="","NA",buildings!AY408)</f>
        <v>https://doi.org/10.1016/j.enbuild.2013.11.006</v>
      </c>
      <c r="AZ408" t="str">
        <f>IF(buildings!AZ408="","NULL",buildings!AZ408)</f>
        <v>NULL</v>
      </c>
      <c r="BA408" t="str">
        <f>IF(buildings!BA408="","NULL",buildings!BA408)</f>
        <v xml:space="preserve">Extracted from Marinova et al. (2020). Refer to the authors for further information </v>
      </c>
      <c r="BB408" t="str">
        <f>IF(buildings!BB408="","NULL",buildings!BB408)</f>
        <v xml:space="preserve">Extracted from Marinova et al. (2020). Refer to the authors for further information </v>
      </c>
      <c r="BC408" t="str">
        <f>IF(buildings!BC408="","NULL",buildings!BC408)</f>
        <v>Number of stories and types of houses (122 are studied)</v>
      </c>
      <c r="BD408" t="str">
        <f>IF(buildings!BD408="","NULL",buildings!BD408)</f>
        <v>NULL</v>
      </c>
      <c r="BE408" t="str">
        <f>IF(buildings!BE408="","NULL",buildings!BE408)</f>
        <v>Nistad (Heeren)</v>
      </c>
      <c r="BF408" t="str">
        <f>IF(buildings!BF408="","NULL",buildings!BF408)</f>
        <v>NULL</v>
      </c>
      <c r="BG408" t="str">
        <f>IF(buildings!BG408="","NULL",buildings!BG408)</f>
        <v>NULL</v>
      </c>
      <c r="BH408" t="str">
        <f>IF(buildings!BH408="","NULL",buildings!BH408)</f>
        <v>NULL</v>
      </c>
      <c r="BI408" t="str">
        <f>IF(buildings!BI408="","NULL",buildings!BI408)</f>
        <v>NULL</v>
      </c>
      <c r="BJ408" t="str">
        <f>IF(buildings!BJ408="","NULL",buildings!BJ408)</f>
        <v>NULL</v>
      </c>
      <c r="BK408" t="str">
        <f>IF(buildings!BK408="","NULL",buildings!BK408)</f>
        <v>NULL</v>
      </c>
      <c r="BL408" t="str">
        <f>IF(buildings!BL408="","NULL",buildings!BL408)</f>
        <v>NULL</v>
      </c>
      <c r="BM408" t="str">
        <f>IF(buildings!BM408="","NULL",buildings!BM408)</f>
        <v>NULL</v>
      </c>
      <c r="BN408" t="str">
        <f>IF(buildings!BN408="","NULL",buildings!BN408)</f>
        <v>NULL</v>
      </c>
      <c r="BO408" t="str">
        <f>IF(buildings!BO408="","NULL",buildings!BO408)</f>
        <v>NULL</v>
      </c>
      <c r="BP408" t="str">
        <f>IF(buildings!BP408="","NULL",buildings!BP408)</f>
        <v>NULL</v>
      </c>
      <c r="BQ408" t="str">
        <f>IF(buildings!BQ408="","NULL",buildings!BQ408)</f>
        <v>NULL</v>
      </c>
      <c r="BR408" t="str">
        <f>IF(buildings!BR408="","NULL",buildings!BR408)</f>
        <v>NULL</v>
      </c>
      <c r="BS408" t="str">
        <f>IF(buildings!BS408="","NULL",buildings!BS408)</f>
        <v>NULL</v>
      </c>
      <c r="BT408" t="str">
        <f>IF(buildings!BT408="","NULL",buildings!BT408)</f>
        <v>NULL</v>
      </c>
      <c r="BU408" t="str">
        <f>IF(buildings!BU408="","NULL",buildings!BU408)</f>
        <v>NULL</v>
      </c>
      <c r="BV408" t="str">
        <f>IF(buildings!BV408="","NULL",buildings!BV408)</f>
        <v>NULL</v>
      </c>
      <c r="BW408" t="str">
        <f>IF(buildings!BW408="","NULL",buildings!BW408)</f>
        <v>R32IND</v>
      </c>
      <c r="BX408" t="str">
        <f>IF(buildings!BX408="","NULL",buildings!BX408)</f>
        <v>R5.2ASIA</v>
      </c>
      <c r="BY408" t="str">
        <f>IF(buildings!BY408="","NULL",buildings!BY408)</f>
        <v>R_SFH_unspecified</v>
      </c>
      <c r="BZ408" t="str">
        <f>IF(buildings!BZ408="","NULL",buildings!BZ408)</f>
        <v>RC_unspecified</v>
      </c>
      <c r="CA408" t="str">
        <f>IF(buildings!CA408="","NULL",buildings!CA408)</f>
        <v>Standard</v>
      </c>
      <c r="CB408" t="str">
        <f>IF(buildings!CB408="","NULL",buildings!CB408)</f>
        <v>sample/average/statistics</v>
      </c>
      <c r="CC408" t="str">
        <f>IF(buildings!CC408="","NULL",buildings!CC408)</f>
        <v>RS</v>
      </c>
      <c r="CD408" t="str">
        <f>IF(buildings!CD408="","NULL",buildings!CD408)</f>
        <v>C</v>
      </c>
      <c r="CE408" t="str">
        <f>IF(buildings!CE408="","NULL",buildings!CE408)</f>
        <v>ASIA_IND</v>
      </c>
    </row>
    <row r="409" spans="1:83">
      <c r="A409">
        <f>IF(buildings!A409="","NA",buildings!A409)</f>
        <v>407</v>
      </c>
      <c r="B409" t="str">
        <f>IF(buildings!B409="","NA",buildings!B409)</f>
        <v>India</v>
      </c>
      <c r="C409" t="str">
        <f>IF(buildings!C409="","NA",buildings!C409)</f>
        <v>NA</v>
      </c>
      <c r="D409" t="str">
        <f>IF(buildings!D409="","NA",buildings!D409)</f>
        <v>NA</v>
      </c>
      <c r="E409" t="str">
        <f>IF(buildings!E409="","NA",buildings!E409)</f>
        <v>NA</v>
      </c>
      <c r="F409">
        <f>IF(buildings!F409="","NA",buildings!F409)</f>
        <v>21.4</v>
      </c>
      <c r="G409" t="str">
        <f>IF(buildings!G409="","NA",buildings!G409)</f>
        <v>NA</v>
      </c>
      <c r="H409" t="str">
        <f>IF(buildings!H409="","NA",buildings!H409)</f>
        <v>NA</v>
      </c>
      <c r="I409" t="str">
        <f>IF(buildings!I409="","NA",buildings!I409)</f>
        <v>NA</v>
      </c>
      <c r="J409" t="str">
        <f>IF(buildings!J409="","NA",buildings!J409)</f>
        <v>NA</v>
      </c>
      <c r="K409" t="str">
        <f>IF(buildings!K409="","NA",buildings!K409)</f>
        <v>NA</v>
      </c>
      <c r="L409" t="str">
        <f>IF(buildings!L409="","NA",buildings!L409)</f>
        <v>NA</v>
      </c>
      <c r="M409" t="str">
        <f>IF(buildings!M409="","NA",buildings!M409)</f>
        <v>NA</v>
      </c>
      <c r="N409" t="str">
        <f>IF(buildings!N409="","NA",buildings!N409)</f>
        <v>NA</v>
      </c>
      <c r="O409" t="str">
        <f>IF(buildings!O409="","NA",buildings!O409)</f>
        <v>NA</v>
      </c>
      <c r="P409" t="str">
        <f>IF(buildings!P409="","NA",buildings!P409)</f>
        <v>NA</v>
      </c>
      <c r="Q409" t="str">
        <f>IF(buildings!Q409="","NA",buildings!Q409)</f>
        <v>NA</v>
      </c>
      <c r="R409" t="str">
        <f>IF(buildings!R409="","NA",buildings!R409)</f>
        <v>NA</v>
      </c>
      <c r="S409" t="str">
        <f>IF(buildings!S409="","NA",buildings!S409)</f>
        <v>NA</v>
      </c>
      <c r="T409" t="str">
        <f>IF(buildings!T409="","NA",buildings!T409)</f>
        <v>NA</v>
      </c>
      <c r="U409" t="str">
        <f>IF(buildings!U409="","NA",buildings!U409)</f>
        <v>NA</v>
      </c>
      <c r="V409" t="str">
        <f>IF(buildings!V409="","NA",buildings!V409)</f>
        <v>NA</v>
      </c>
      <c r="W409" t="str">
        <f>IF(buildings!W409="","NA",buildings!W409)</f>
        <v>NA</v>
      </c>
      <c r="X409" t="str">
        <f>IF(buildings!X409="","NA",buildings!X409)</f>
        <v>NA</v>
      </c>
      <c r="Y409" t="str">
        <f>IF(buildings!Y409="","NA",buildings!Y409)</f>
        <v>NA</v>
      </c>
      <c r="Z409" t="str">
        <f>IF(buildings!Z409="","NA",buildings!Z409)</f>
        <v>NA</v>
      </c>
      <c r="AA409" t="str">
        <f>IF(buildings!AA409="","NA",buildings!AA409)</f>
        <v>NA</v>
      </c>
      <c r="AB409" t="str">
        <f>IF(buildings!AB409="","NA",buildings!AB409)</f>
        <v>NA</v>
      </c>
      <c r="AC409" t="str">
        <f>IF(buildings!AC409="","NA",buildings!AC409)</f>
        <v>NA</v>
      </c>
      <c r="AD409" t="str">
        <f>IF(buildings!AD409="","NA",buildings!AD409)</f>
        <v>NA</v>
      </c>
      <c r="AE409" t="str">
        <f>IF(buildings!AE409="","NA",buildings!AE409)</f>
        <v>NA</v>
      </c>
      <c r="AF409" t="str">
        <f>IF(buildings!AF409="","NA",buildings!AF409)</f>
        <v>NA</v>
      </c>
      <c r="AG409" t="str">
        <f>IF(buildings!AG409="","NA",buildings!AG409)</f>
        <v>NA</v>
      </c>
      <c r="AH409" t="str">
        <f>IF(buildings!AH409="","NA",buildings!AH409)</f>
        <v>NA</v>
      </c>
      <c r="AI409" t="str">
        <f>IF(buildings!AI409="","NA",buildings!AI409)</f>
        <v>NA</v>
      </c>
      <c r="AJ409" t="str">
        <f>IF(buildings!AJ409="","NA",buildings!AJ409)</f>
        <v>NA</v>
      </c>
      <c r="AK409" t="str">
        <f>IF(buildings!AK409="","NA",buildings!AK409)</f>
        <v>NA</v>
      </c>
      <c r="AL409" t="str">
        <f>IF(buildings!AL409="","NA",buildings!AL409)</f>
        <v>NULL</v>
      </c>
      <c r="AM409" t="str">
        <f>IF(buildings!AM409="","NA",buildings!AM409)</f>
        <v>NULL</v>
      </c>
      <c r="AN409" t="str">
        <f>IF(buildings!AN409="","NA",buildings!AN409)</f>
        <v>residential</v>
      </c>
      <c r="AO409" t="str">
        <f>IF(buildings!AO409="","NA",buildings!AO409)</f>
        <v>SFH</v>
      </c>
      <c r="AP409" t="str">
        <f>IF(buildings!AP409="","NA",buildings!AP409)</f>
        <v>case study</v>
      </c>
      <c r="AQ409" t="str">
        <f>IF(buildings!AQ409="","NA",buildings!AQ409)</f>
        <v>Urban</v>
      </c>
      <c r="AR409" t="str">
        <f>IF(buildings!AR409="","NA",buildings!AR409)</f>
        <v>NULL</v>
      </c>
      <c r="AS409" t="str">
        <f>IF(buildings!AS409="","NA",buildings!AS409)</f>
        <v xml:space="preserve">Bansal, D., Singh, R., &amp; Sawhney, R. L. </v>
      </c>
      <c r="AT409">
        <f>IF(buildings!AT409="","NA",buildings!AT409)</f>
        <v>2014</v>
      </c>
      <c r="AU409" t="str">
        <f>IF(buildings!AU409="","NA",buildings!AU409)</f>
        <v>Effect of construction materials on embodied energy and cost of buildings - A case study of residential houses in India up to 60 m2 of plinth area</v>
      </c>
      <c r="AV409" t="str">
        <f>IF(buildings!AV409="","NA",buildings!AV409)</f>
        <v xml:space="preserve">Energy and buildings </v>
      </c>
      <c r="AW409" t="str">
        <f>IF(buildings!AW409="","NA",buildings!AW409)</f>
        <v>Copyright Elsevier</v>
      </c>
      <c r="AX409" t="str">
        <f>IF(buildings!AX409="","NA",buildings!AX409)</f>
        <v>10.1016/j.enbuild.2013.11.006</v>
      </c>
      <c r="AY409" t="str">
        <f>IF(buildings!AY409="","NA",buildings!AY409)</f>
        <v>https://doi.org/10.1016/j.enbuild.2013.11.006</v>
      </c>
      <c r="AZ409" t="str">
        <f>IF(buildings!AZ409="","NULL",buildings!AZ409)</f>
        <v>NULL</v>
      </c>
      <c r="BA409" t="str">
        <f>IF(buildings!BA409="","NULL",buildings!BA409)</f>
        <v xml:space="preserve">Extracted from Marinova et al. (2020). Refer to the authors for further information </v>
      </c>
      <c r="BB409" t="str">
        <f>IF(buildings!BB409="","NULL",buildings!BB409)</f>
        <v xml:space="preserve">Extracted from Marinova et al. (2020). Refer to the authors for further information </v>
      </c>
      <c r="BC409" t="str">
        <f>IF(buildings!BC409="","NULL",buildings!BC409)</f>
        <v>Number of stories and types of houses (122 are studied)</v>
      </c>
      <c r="BD409" t="str">
        <f>IF(buildings!BD409="","NULL",buildings!BD409)</f>
        <v>NULL</v>
      </c>
      <c r="BE409" t="str">
        <f>IF(buildings!BE409="","NULL",buildings!BE409)</f>
        <v>Nistad (Heeren)</v>
      </c>
      <c r="BF409" t="str">
        <f>IF(buildings!BF409="","NULL",buildings!BF409)</f>
        <v>NULL</v>
      </c>
      <c r="BG409" t="str">
        <f>IF(buildings!BG409="","NULL",buildings!BG409)</f>
        <v>NULL</v>
      </c>
      <c r="BH409" t="str">
        <f>IF(buildings!BH409="","NULL",buildings!BH409)</f>
        <v>NULL</v>
      </c>
      <c r="BI409" t="str">
        <f>IF(buildings!BI409="","NULL",buildings!BI409)</f>
        <v>NULL</v>
      </c>
      <c r="BJ409" t="str">
        <f>IF(buildings!BJ409="","NULL",buildings!BJ409)</f>
        <v>NULL</v>
      </c>
      <c r="BK409" t="str">
        <f>IF(buildings!BK409="","NULL",buildings!BK409)</f>
        <v>NULL</v>
      </c>
      <c r="BL409" t="str">
        <f>IF(buildings!BL409="","NULL",buildings!BL409)</f>
        <v>NULL</v>
      </c>
      <c r="BM409" t="str">
        <f>IF(buildings!BM409="","NULL",buildings!BM409)</f>
        <v>NULL</v>
      </c>
      <c r="BN409" t="str">
        <f>IF(buildings!BN409="","NULL",buildings!BN409)</f>
        <v>NULL</v>
      </c>
      <c r="BO409" t="str">
        <f>IF(buildings!BO409="","NULL",buildings!BO409)</f>
        <v>NULL</v>
      </c>
      <c r="BP409" t="str">
        <f>IF(buildings!BP409="","NULL",buildings!BP409)</f>
        <v>NULL</v>
      </c>
      <c r="BQ409" t="str">
        <f>IF(buildings!BQ409="","NULL",buildings!BQ409)</f>
        <v>NULL</v>
      </c>
      <c r="BR409" t="str">
        <f>IF(buildings!BR409="","NULL",buildings!BR409)</f>
        <v>NULL</v>
      </c>
      <c r="BS409" t="str">
        <f>IF(buildings!BS409="","NULL",buildings!BS409)</f>
        <v>NULL</v>
      </c>
      <c r="BT409" t="str">
        <f>IF(buildings!BT409="","NULL",buildings!BT409)</f>
        <v>NULL</v>
      </c>
      <c r="BU409" t="str">
        <f>IF(buildings!BU409="","NULL",buildings!BU409)</f>
        <v>NULL</v>
      </c>
      <c r="BV409" t="str">
        <f>IF(buildings!BV409="","NULL",buildings!BV409)</f>
        <v>NULL</v>
      </c>
      <c r="BW409" t="str">
        <f>IF(buildings!BW409="","NULL",buildings!BW409)</f>
        <v>R32IND</v>
      </c>
      <c r="BX409" t="str">
        <f>IF(buildings!BX409="","NULL",buildings!BX409)</f>
        <v>R5.2ASIA</v>
      </c>
      <c r="BY409" t="str">
        <f>IF(buildings!BY409="","NULL",buildings!BY409)</f>
        <v>R_SFH_unspecified</v>
      </c>
      <c r="BZ409" t="str">
        <f>IF(buildings!BZ409="","NULL",buildings!BZ409)</f>
        <v>RC_unspecified</v>
      </c>
      <c r="CA409" t="str">
        <f>IF(buildings!CA409="","NULL",buildings!CA409)</f>
        <v>Standard</v>
      </c>
      <c r="CB409" t="str">
        <f>IF(buildings!CB409="","NULL",buildings!CB409)</f>
        <v>sample/average/statistics</v>
      </c>
      <c r="CC409" t="str">
        <f>IF(buildings!CC409="","NULL",buildings!CC409)</f>
        <v>RS</v>
      </c>
      <c r="CD409" t="str">
        <f>IF(buildings!CD409="","NULL",buildings!CD409)</f>
        <v>C</v>
      </c>
      <c r="CE409" t="str">
        <f>IF(buildings!CE409="","NULL",buildings!CE409)</f>
        <v>ASIA_IND</v>
      </c>
    </row>
    <row r="410" spans="1:83">
      <c r="A410">
        <f>IF(buildings!A410="","NA",buildings!A410)</f>
        <v>408</v>
      </c>
      <c r="B410" t="str">
        <f>IF(buildings!B410="","NA",buildings!B410)</f>
        <v>India</v>
      </c>
      <c r="C410" t="str">
        <f>IF(buildings!C410="","NA",buildings!C410)</f>
        <v>NA</v>
      </c>
      <c r="D410" t="str">
        <f>IF(buildings!D410="","NA",buildings!D410)</f>
        <v>NA</v>
      </c>
      <c r="E410" t="str">
        <f>IF(buildings!E410="","NA",buildings!E410)</f>
        <v>NA</v>
      </c>
      <c r="F410">
        <f>IF(buildings!F410="","NA",buildings!F410)</f>
        <v>21.2</v>
      </c>
      <c r="G410" t="str">
        <f>IF(buildings!G410="","NA",buildings!G410)</f>
        <v>NA</v>
      </c>
      <c r="H410" t="str">
        <f>IF(buildings!H410="","NA",buildings!H410)</f>
        <v>NA</v>
      </c>
      <c r="I410" t="str">
        <f>IF(buildings!I410="","NA",buildings!I410)</f>
        <v>NA</v>
      </c>
      <c r="J410" t="str">
        <f>IF(buildings!J410="","NA",buildings!J410)</f>
        <v>NA</v>
      </c>
      <c r="K410" t="str">
        <f>IF(buildings!K410="","NA",buildings!K410)</f>
        <v>NA</v>
      </c>
      <c r="L410" t="str">
        <f>IF(buildings!L410="","NA",buildings!L410)</f>
        <v>NA</v>
      </c>
      <c r="M410" t="str">
        <f>IF(buildings!M410="","NA",buildings!M410)</f>
        <v>NA</v>
      </c>
      <c r="N410" t="str">
        <f>IF(buildings!N410="","NA",buildings!N410)</f>
        <v>NA</v>
      </c>
      <c r="O410" t="str">
        <f>IF(buildings!O410="","NA",buildings!O410)</f>
        <v>NA</v>
      </c>
      <c r="P410" t="str">
        <f>IF(buildings!P410="","NA",buildings!P410)</f>
        <v>NA</v>
      </c>
      <c r="Q410" t="str">
        <f>IF(buildings!Q410="","NA",buildings!Q410)</f>
        <v>NA</v>
      </c>
      <c r="R410" t="str">
        <f>IF(buildings!R410="","NA",buildings!R410)</f>
        <v>NA</v>
      </c>
      <c r="S410" t="str">
        <f>IF(buildings!S410="","NA",buildings!S410)</f>
        <v>NA</v>
      </c>
      <c r="T410" t="str">
        <f>IF(buildings!T410="","NA",buildings!T410)</f>
        <v>NA</v>
      </c>
      <c r="U410" t="str">
        <f>IF(buildings!U410="","NA",buildings!U410)</f>
        <v>NA</v>
      </c>
      <c r="V410" t="str">
        <f>IF(buildings!V410="","NA",buildings!V410)</f>
        <v>NA</v>
      </c>
      <c r="W410" t="str">
        <f>IF(buildings!W410="","NA",buildings!W410)</f>
        <v>NA</v>
      </c>
      <c r="X410" t="str">
        <f>IF(buildings!X410="","NA",buildings!X410)</f>
        <v>NA</v>
      </c>
      <c r="Y410" t="str">
        <f>IF(buildings!Y410="","NA",buildings!Y410)</f>
        <v>NA</v>
      </c>
      <c r="Z410" t="str">
        <f>IF(buildings!Z410="","NA",buildings!Z410)</f>
        <v>NA</v>
      </c>
      <c r="AA410" t="str">
        <f>IF(buildings!AA410="","NA",buildings!AA410)</f>
        <v>NA</v>
      </c>
      <c r="AB410" t="str">
        <f>IF(buildings!AB410="","NA",buildings!AB410)</f>
        <v>NA</v>
      </c>
      <c r="AC410" t="str">
        <f>IF(buildings!AC410="","NA",buildings!AC410)</f>
        <v>NA</v>
      </c>
      <c r="AD410" t="str">
        <f>IF(buildings!AD410="","NA",buildings!AD410)</f>
        <v>NA</v>
      </c>
      <c r="AE410" t="str">
        <f>IF(buildings!AE410="","NA",buildings!AE410)</f>
        <v>NA</v>
      </c>
      <c r="AF410" t="str">
        <f>IF(buildings!AF410="","NA",buildings!AF410)</f>
        <v>NA</v>
      </c>
      <c r="AG410" t="str">
        <f>IF(buildings!AG410="","NA",buildings!AG410)</f>
        <v>NA</v>
      </c>
      <c r="AH410" t="str">
        <f>IF(buildings!AH410="","NA",buildings!AH410)</f>
        <v>NA</v>
      </c>
      <c r="AI410" t="str">
        <f>IF(buildings!AI410="","NA",buildings!AI410)</f>
        <v>NA</v>
      </c>
      <c r="AJ410" t="str">
        <f>IF(buildings!AJ410="","NA",buildings!AJ410)</f>
        <v>NA</v>
      </c>
      <c r="AK410" t="str">
        <f>IF(buildings!AK410="","NA",buildings!AK410)</f>
        <v>NA</v>
      </c>
      <c r="AL410" t="str">
        <f>IF(buildings!AL410="","NA",buildings!AL410)</f>
        <v>NULL</v>
      </c>
      <c r="AM410" t="str">
        <f>IF(buildings!AM410="","NA",buildings!AM410)</f>
        <v>NULL</v>
      </c>
      <c r="AN410" t="str">
        <f>IF(buildings!AN410="","NA",buildings!AN410)</f>
        <v>residential</v>
      </c>
      <c r="AO410" t="str">
        <f>IF(buildings!AO410="","NA",buildings!AO410)</f>
        <v>SFH</v>
      </c>
      <c r="AP410" t="str">
        <f>IF(buildings!AP410="","NA",buildings!AP410)</f>
        <v>case study</v>
      </c>
      <c r="AQ410" t="str">
        <f>IF(buildings!AQ410="","NA",buildings!AQ410)</f>
        <v>Urban</v>
      </c>
      <c r="AR410" t="str">
        <f>IF(buildings!AR410="","NA",buildings!AR410)</f>
        <v>NULL</v>
      </c>
      <c r="AS410" t="str">
        <f>IF(buildings!AS410="","NA",buildings!AS410)</f>
        <v xml:space="preserve">Bansal, D., Singh, R., &amp; Sawhney, R. L. </v>
      </c>
      <c r="AT410">
        <f>IF(buildings!AT410="","NA",buildings!AT410)</f>
        <v>2014</v>
      </c>
      <c r="AU410" t="str">
        <f>IF(buildings!AU410="","NA",buildings!AU410)</f>
        <v>Effect of construction materials on embodied energy and cost of buildings - A case study of residential houses in India up to 60 m2 of plinth area</v>
      </c>
      <c r="AV410" t="str">
        <f>IF(buildings!AV410="","NA",buildings!AV410)</f>
        <v xml:space="preserve">Energy and buildings </v>
      </c>
      <c r="AW410" t="str">
        <f>IF(buildings!AW410="","NA",buildings!AW410)</f>
        <v>Copyright Elsevier</v>
      </c>
      <c r="AX410" t="str">
        <f>IF(buildings!AX410="","NA",buildings!AX410)</f>
        <v>10.1016/j.enbuild.2013.11.006</v>
      </c>
      <c r="AY410" t="str">
        <f>IF(buildings!AY410="","NA",buildings!AY410)</f>
        <v>https://doi.org/10.1016/j.enbuild.2013.11.006</v>
      </c>
      <c r="AZ410" t="str">
        <f>IF(buildings!AZ410="","NULL",buildings!AZ410)</f>
        <v>NULL</v>
      </c>
      <c r="BA410" t="str">
        <f>IF(buildings!BA410="","NULL",buildings!BA410)</f>
        <v xml:space="preserve">Extracted from Marinova et al. (2020). Refer to the authors for further information </v>
      </c>
      <c r="BB410" t="str">
        <f>IF(buildings!BB410="","NULL",buildings!BB410)</f>
        <v xml:space="preserve">Extracted from Marinova et al. (2020). Refer to the authors for further information </v>
      </c>
      <c r="BC410" t="str">
        <f>IF(buildings!BC410="","NULL",buildings!BC410)</f>
        <v>Number of stories and types of houses (122 are studied)</v>
      </c>
      <c r="BD410" t="str">
        <f>IF(buildings!BD410="","NULL",buildings!BD410)</f>
        <v>NULL</v>
      </c>
      <c r="BE410" t="str">
        <f>IF(buildings!BE410="","NULL",buildings!BE410)</f>
        <v>Nistad (Heeren)</v>
      </c>
      <c r="BF410" t="str">
        <f>IF(buildings!BF410="","NULL",buildings!BF410)</f>
        <v>NULL</v>
      </c>
      <c r="BG410" t="str">
        <f>IF(buildings!BG410="","NULL",buildings!BG410)</f>
        <v>NULL</v>
      </c>
      <c r="BH410" t="str">
        <f>IF(buildings!BH410="","NULL",buildings!BH410)</f>
        <v>NULL</v>
      </c>
      <c r="BI410" t="str">
        <f>IF(buildings!BI410="","NULL",buildings!BI410)</f>
        <v>NULL</v>
      </c>
      <c r="BJ410" t="str">
        <f>IF(buildings!BJ410="","NULL",buildings!BJ410)</f>
        <v>NULL</v>
      </c>
      <c r="BK410" t="str">
        <f>IF(buildings!BK410="","NULL",buildings!BK410)</f>
        <v>NULL</v>
      </c>
      <c r="BL410" t="str">
        <f>IF(buildings!BL410="","NULL",buildings!BL410)</f>
        <v>NULL</v>
      </c>
      <c r="BM410" t="str">
        <f>IF(buildings!BM410="","NULL",buildings!BM410)</f>
        <v>NULL</v>
      </c>
      <c r="BN410" t="str">
        <f>IF(buildings!BN410="","NULL",buildings!BN410)</f>
        <v>NULL</v>
      </c>
      <c r="BO410" t="str">
        <f>IF(buildings!BO410="","NULL",buildings!BO410)</f>
        <v>NULL</v>
      </c>
      <c r="BP410" t="str">
        <f>IF(buildings!BP410="","NULL",buildings!BP410)</f>
        <v>NULL</v>
      </c>
      <c r="BQ410" t="str">
        <f>IF(buildings!BQ410="","NULL",buildings!BQ410)</f>
        <v>NULL</v>
      </c>
      <c r="BR410" t="str">
        <f>IF(buildings!BR410="","NULL",buildings!BR410)</f>
        <v>NULL</v>
      </c>
      <c r="BS410" t="str">
        <f>IF(buildings!BS410="","NULL",buildings!BS410)</f>
        <v>NULL</v>
      </c>
      <c r="BT410" t="str">
        <f>IF(buildings!BT410="","NULL",buildings!BT410)</f>
        <v>NULL</v>
      </c>
      <c r="BU410" t="str">
        <f>IF(buildings!BU410="","NULL",buildings!BU410)</f>
        <v>NULL</v>
      </c>
      <c r="BV410" t="str">
        <f>IF(buildings!BV410="","NULL",buildings!BV410)</f>
        <v>NULL</v>
      </c>
      <c r="BW410" t="str">
        <f>IF(buildings!BW410="","NULL",buildings!BW410)</f>
        <v>R32IND</v>
      </c>
      <c r="BX410" t="str">
        <f>IF(buildings!BX410="","NULL",buildings!BX410)</f>
        <v>R5.2ASIA</v>
      </c>
      <c r="BY410" t="str">
        <f>IF(buildings!BY410="","NULL",buildings!BY410)</f>
        <v>R_SFH_unspecified</v>
      </c>
      <c r="BZ410" t="str">
        <f>IF(buildings!BZ410="","NULL",buildings!BZ410)</f>
        <v>RC_unspecified</v>
      </c>
      <c r="CA410" t="str">
        <f>IF(buildings!CA410="","NULL",buildings!CA410)</f>
        <v>Standard</v>
      </c>
      <c r="CB410" t="str">
        <f>IF(buildings!CB410="","NULL",buildings!CB410)</f>
        <v>sample/average/statistics</v>
      </c>
      <c r="CC410" t="str">
        <f>IF(buildings!CC410="","NULL",buildings!CC410)</f>
        <v>RS</v>
      </c>
      <c r="CD410" t="str">
        <f>IF(buildings!CD410="","NULL",buildings!CD410)</f>
        <v>C</v>
      </c>
      <c r="CE410" t="str">
        <f>IF(buildings!CE410="","NULL",buildings!CE410)</f>
        <v>ASIA_IND</v>
      </c>
    </row>
    <row r="411" spans="1:83">
      <c r="A411">
        <f>IF(buildings!A411="","NA",buildings!A411)</f>
        <v>409</v>
      </c>
      <c r="B411" t="str">
        <f>IF(buildings!B411="","NA",buildings!B411)</f>
        <v>India</v>
      </c>
      <c r="C411" t="str">
        <f>IF(buildings!C411="","NA",buildings!C411)</f>
        <v>NA</v>
      </c>
      <c r="D411" t="str">
        <f>IF(buildings!D411="","NA",buildings!D411)</f>
        <v>NA</v>
      </c>
      <c r="E411" t="str">
        <f>IF(buildings!E411="","NA",buildings!E411)</f>
        <v>NA</v>
      </c>
      <c r="F411">
        <f>IF(buildings!F411="","NA",buildings!F411)</f>
        <v>16</v>
      </c>
      <c r="G411" t="str">
        <f>IF(buildings!G411="","NA",buildings!G411)</f>
        <v>NA</v>
      </c>
      <c r="H411" t="str">
        <f>IF(buildings!H411="","NA",buildings!H411)</f>
        <v>NA</v>
      </c>
      <c r="I411" t="str">
        <f>IF(buildings!I411="","NA",buildings!I411)</f>
        <v>NA</v>
      </c>
      <c r="J411" t="str">
        <f>IF(buildings!J411="","NA",buildings!J411)</f>
        <v>NA</v>
      </c>
      <c r="K411" t="str">
        <f>IF(buildings!K411="","NA",buildings!K411)</f>
        <v>NA</v>
      </c>
      <c r="L411" t="str">
        <f>IF(buildings!L411="","NA",buildings!L411)</f>
        <v>NA</v>
      </c>
      <c r="M411">
        <f>IF(buildings!M411="","NA",buildings!M411)</f>
        <v>2730</v>
      </c>
      <c r="N411" t="str">
        <f>IF(buildings!N411="","NA",buildings!N411)</f>
        <v>NA</v>
      </c>
      <c r="O411" t="str">
        <f>IF(buildings!O411="","NA",buildings!O411)</f>
        <v>NA</v>
      </c>
      <c r="P411" t="str">
        <f>IF(buildings!P411="","NA",buildings!P411)</f>
        <v>NA</v>
      </c>
      <c r="Q411" t="str">
        <f>IF(buildings!Q411="","NA",buildings!Q411)</f>
        <v>NA</v>
      </c>
      <c r="R411" t="str">
        <f>IF(buildings!R411="","NA",buildings!R411)</f>
        <v>NA</v>
      </c>
      <c r="S411" t="str">
        <f>IF(buildings!S411="","NA",buildings!S411)</f>
        <v>NA</v>
      </c>
      <c r="T411" t="str">
        <f>IF(buildings!T411="","NA",buildings!T411)</f>
        <v>NA</v>
      </c>
      <c r="U411" t="str">
        <f>IF(buildings!U411="","NA",buildings!U411)</f>
        <v>NA</v>
      </c>
      <c r="V411" t="str">
        <f>IF(buildings!V411="","NA",buildings!V411)</f>
        <v>NA</v>
      </c>
      <c r="W411" t="str">
        <f>IF(buildings!W411="","NA",buildings!W411)</f>
        <v>NA</v>
      </c>
      <c r="X411" t="str">
        <f>IF(buildings!X411="","NA",buildings!X411)</f>
        <v>NA</v>
      </c>
      <c r="Y411" t="str">
        <f>IF(buildings!Y411="","NA",buildings!Y411)</f>
        <v>NA</v>
      </c>
      <c r="Z411" t="str">
        <f>IF(buildings!Z411="","NA",buildings!Z411)</f>
        <v>NA</v>
      </c>
      <c r="AA411" t="str">
        <f>IF(buildings!AA411="","NA",buildings!AA411)</f>
        <v>NA</v>
      </c>
      <c r="AB411" t="str">
        <f>IF(buildings!AB411="","NA",buildings!AB411)</f>
        <v>NA</v>
      </c>
      <c r="AC411" t="str">
        <f>IF(buildings!AC411="","NA",buildings!AC411)</f>
        <v>NA</v>
      </c>
      <c r="AD411" t="str">
        <f>IF(buildings!AD411="","NA",buildings!AD411)</f>
        <v>NA</v>
      </c>
      <c r="AE411" t="str">
        <f>IF(buildings!AE411="","NA",buildings!AE411)</f>
        <v>NA</v>
      </c>
      <c r="AF411" t="str">
        <f>IF(buildings!AF411="","NA",buildings!AF411)</f>
        <v>NA</v>
      </c>
      <c r="AG411" t="str">
        <f>IF(buildings!AG411="","NA",buildings!AG411)</f>
        <v>NA</v>
      </c>
      <c r="AH411" t="str">
        <f>IF(buildings!AH411="","NA",buildings!AH411)</f>
        <v>NA</v>
      </c>
      <c r="AI411" t="str">
        <f>IF(buildings!AI411="","NA",buildings!AI411)</f>
        <v>NA</v>
      </c>
      <c r="AJ411" t="str">
        <f>IF(buildings!AJ411="","NA",buildings!AJ411)</f>
        <v>NA</v>
      </c>
      <c r="AK411" t="str">
        <f>IF(buildings!AK411="","NA",buildings!AK411)</f>
        <v>NA</v>
      </c>
      <c r="AL411" t="str">
        <f>IF(buildings!AL411="","NA",buildings!AL411)</f>
        <v>NULL</v>
      </c>
      <c r="AM411" t="str">
        <f>IF(buildings!AM411="","NA",buildings!AM411)</f>
        <v>NULL</v>
      </c>
      <c r="AN411" t="str">
        <f>IF(buildings!AN411="","NA",buildings!AN411)</f>
        <v>residential</v>
      </c>
      <c r="AO411" t="str">
        <f>IF(buildings!AO411="","NA",buildings!AO411)</f>
        <v>SFH</v>
      </c>
      <c r="AP411" t="str">
        <f>IF(buildings!AP411="","NA",buildings!AP411)</f>
        <v>case study</v>
      </c>
      <c r="AQ411" t="str">
        <f>IF(buildings!AQ411="","NA",buildings!AQ411)</f>
        <v>Urban</v>
      </c>
      <c r="AR411" t="str">
        <f>IF(buildings!AR411="","NA",buildings!AR411)</f>
        <v>NULL</v>
      </c>
      <c r="AS411" t="str">
        <f>IF(buildings!AS411="","NA",buildings!AS411)</f>
        <v xml:space="preserve">Bansal, D., Singh, R., &amp; Sawhney, R. L. </v>
      </c>
      <c r="AT411">
        <f>IF(buildings!AT411="","NA",buildings!AT411)</f>
        <v>2014</v>
      </c>
      <c r="AU411" t="str">
        <f>IF(buildings!AU411="","NA",buildings!AU411)</f>
        <v>Effect of construction materials on embodied energy and cost of buildings - A case study of residential houses in India up to 60 m2 of plinth area</v>
      </c>
      <c r="AV411" t="str">
        <f>IF(buildings!AV411="","NA",buildings!AV411)</f>
        <v xml:space="preserve">Energy and buildings </v>
      </c>
      <c r="AW411" t="str">
        <f>IF(buildings!AW411="","NA",buildings!AW411)</f>
        <v>Copyright Elsevier</v>
      </c>
      <c r="AX411" t="str">
        <f>IF(buildings!AX411="","NA",buildings!AX411)</f>
        <v>10.1016/j.enbuild.2013.11.006</v>
      </c>
      <c r="AY411" t="str">
        <f>IF(buildings!AY411="","NA",buildings!AY411)</f>
        <v>https://doi.org/10.1016/j.enbuild.2013.11.006</v>
      </c>
      <c r="AZ411" t="str">
        <f>IF(buildings!AZ411="","NULL",buildings!AZ411)</f>
        <v>NULL</v>
      </c>
      <c r="BA411" t="str">
        <f>IF(buildings!BA411="","NULL",buildings!BA411)</f>
        <v xml:space="preserve">Extracted from Marinova et al. (2020). Refer to the authors for further information </v>
      </c>
      <c r="BB411" t="str">
        <f>IF(buildings!BB411="","NULL",buildings!BB411)</f>
        <v xml:space="preserve">Extracted from Marinova et al. (2020). Refer to the authors for further information </v>
      </c>
      <c r="BC411" t="str">
        <f>IF(buildings!BC411="","NULL",buildings!BC411)</f>
        <v>Number of stories and types of houses (122 are studied)</v>
      </c>
      <c r="BD411" t="str">
        <f>IF(buildings!BD411="","NULL",buildings!BD411)</f>
        <v>NULL</v>
      </c>
      <c r="BE411" t="str">
        <f>IF(buildings!BE411="","NULL",buildings!BE411)</f>
        <v>Nistad (Heeren)</v>
      </c>
      <c r="BF411" t="str">
        <f>IF(buildings!BF411="","NULL",buildings!BF411)</f>
        <v>NULL</v>
      </c>
      <c r="BG411" t="str">
        <f>IF(buildings!BG411="","NULL",buildings!BG411)</f>
        <v>NULL</v>
      </c>
      <c r="BH411" t="str">
        <f>IF(buildings!BH411="","NULL",buildings!BH411)</f>
        <v>NULL</v>
      </c>
      <c r="BI411" t="str">
        <f>IF(buildings!BI411="","NULL",buildings!BI411)</f>
        <v>NULL</v>
      </c>
      <c r="BJ411" t="str">
        <f>IF(buildings!BJ411="","NULL",buildings!BJ411)</f>
        <v>NULL</v>
      </c>
      <c r="BK411" t="str">
        <f>IF(buildings!BK411="","NULL",buildings!BK411)</f>
        <v>NULL</v>
      </c>
      <c r="BL411" t="str">
        <f>IF(buildings!BL411="","NULL",buildings!BL411)</f>
        <v>NULL</v>
      </c>
      <c r="BM411" t="str">
        <f>IF(buildings!BM411="","NULL",buildings!BM411)</f>
        <v>NULL</v>
      </c>
      <c r="BN411" t="str">
        <f>IF(buildings!BN411="","NULL",buildings!BN411)</f>
        <v>NULL</v>
      </c>
      <c r="BO411" t="str">
        <f>IF(buildings!BO411="","NULL",buildings!BO411)</f>
        <v>NULL</v>
      </c>
      <c r="BP411" t="str">
        <f>IF(buildings!BP411="","NULL",buildings!BP411)</f>
        <v>NULL</v>
      </c>
      <c r="BQ411" t="str">
        <f>IF(buildings!BQ411="","NULL",buildings!BQ411)</f>
        <v>NULL</v>
      </c>
      <c r="BR411" t="str">
        <f>IF(buildings!BR411="","NULL",buildings!BR411)</f>
        <v>NULL</v>
      </c>
      <c r="BS411" t="str">
        <f>IF(buildings!BS411="","NULL",buildings!BS411)</f>
        <v>NULL</v>
      </c>
      <c r="BT411" t="str">
        <f>IF(buildings!BT411="","NULL",buildings!BT411)</f>
        <v>NULL</v>
      </c>
      <c r="BU411" t="str">
        <f>IF(buildings!BU411="","NULL",buildings!BU411)</f>
        <v>NULL</v>
      </c>
      <c r="BV411" t="str">
        <f>IF(buildings!BV411="","NULL",buildings!BV411)</f>
        <v>NULL</v>
      </c>
      <c r="BW411" t="str">
        <f>IF(buildings!BW411="","NULL",buildings!BW411)</f>
        <v>R32IND</v>
      </c>
      <c r="BX411" t="str">
        <f>IF(buildings!BX411="","NULL",buildings!BX411)</f>
        <v>R5.2ASIA</v>
      </c>
      <c r="BY411" t="str">
        <f>IF(buildings!BY411="","NULL",buildings!BY411)</f>
        <v>R_SFH_unspecified</v>
      </c>
      <c r="BZ411" t="str">
        <f>IF(buildings!BZ411="","NULL",buildings!BZ411)</f>
        <v>RC_unspecified</v>
      </c>
      <c r="CA411" t="str">
        <f>IF(buildings!CA411="","NULL",buildings!CA411)</f>
        <v>Standard</v>
      </c>
      <c r="CB411" t="str">
        <f>IF(buildings!CB411="","NULL",buildings!CB411)</f>
        <v>sample/average/statistics</v>
      </c>
      <c r="CC411" t="str">
        <f>IF(buildings!CC411="","NULL",buildings!CC411)</f>
        <v>RS</v>
      </c>
      <c r="CD411" t="str">
        <f>IF(buildings!CD411="","NULL",buildings!CD411)</f>
        <v>C</v>
      </c>
      <c r="CE411" t="str">
        <f>IF(buildings!CE411="","NULL",buildings!CE411)</f>
        <v>ASIA_IND</v>
      </c>
    </row>
    <row r="412" spans="1:83">
      <c r="A412">
        <f>IF(buildings!A412="","NA",buildings!A412)</f>
        <v>410</v>
      </c>
      <c r="B412" t="str">
        <f>IF(buildings!B412="","NA",buildings!B412)</f>
        <v>India</v>
      </c>
      <c r="C412" t="str">
        <f>IF(buildings!C412="","NA",buildings!C412)</f>
        <v>NA</v>
      </c>
      <c r="D412" t="str">
        <f>IF(buildings!D412="","NA",buildings!D412)</f>
        <v>NA</v>
      </c>
      <c r="E412" t="str">
        <f>IF(buildings!E412="","NA",buildings!E412)</f>
        <v>NA</v>
      </c>
      <c r="F412">
        <f>IF(buildings!F412="","NA",buildings!F412)</f>
        <v>15.2</v>
      </c>
      <c r="G412" t="str">
        <f>IF(buildings!G412="","NA",buildings!G412)</f>
        <v>NA</v>
      </c>
      <c r="H412" t="str">
        <f>IF(buildings!H412="","NA",buildings!H412)</f>
        <v>NA</v>
      </c>
      <c r="I412" t="str">
        <f>IF(buildings!I412="","NA",buildings!I412)</f>
        <v>NA</v>
      </c>
      <c r="J412" t="str">
        <f>IF(buildings!J412="","NA",buildings!J412)</f>
        <v>NA</v>
      </c>
      <c r="K412" t="str">
        <f>IF(buildings!K412="","NA",buildings!K412)</f>
        <v>NA</v>
      </c>
      <c r="L412" t="str">
        <f>IF(buildings!L412="","NA",buildings!L412)</f>
        <v>NA</v>
      </c>
      <c r="M412">
        <f>IF(buildings!M412="","NA",buildings!M412)</f>
        <v>2051.4</v>
      </c>
      <c r="N412" t="str">
        <f>IF(buildings!N412="","NA",buildings!N412)</f>
        <v>NA</v>
      </c>
      <c r="O412" t="str">
        <f>IF(buildings!O412="","NA",buildings!O412)</f>
        <v>NA</v>
      </c>
      <c r="P412" t="str">
        <f>IF(buildings!P412="","NA",buildings!P412)</f>
        <v>NA</v>
      </c>
      <c r="Q412" t="str">
        <f>IF(buildings!Q412="","NA",buildings!Q412)</f>
        <v>NA</v>
      </c>
      <c r="R412" t="str">
        <f>IF(buildings!R412="","NA",buildings!R412)</f>
        <v>NA</v>
      </c>
      <c r="S412" t="str">
        <f>IF(buildings!S412="","NA",buildings!S412)</f>
        <v>NA</v>
      </c>
      <c r="T412" t="str">
        <f>IF(buildings!T412="","NA",buildings!T412)</f>
        <v>NA</v>
      </c>
      <c r="U412" t="str">
        <f>IF(buildings!U412="","NA",buildings!U412)</f>
        <v>NA</v>
      </c>
      <c r="V412" t="str">
        <f>IF(buildings!V412="","NA",buildings!V412)</f>
        <v>NA</v>
      </c>
      <c r="W412" t="str">
        <f>IF(buildings!W412="","NA",buildings!W412)</f>
        <v>NA</v>
      </c>
      <c r="X412" t="str">
        <f>IF(buildings!X412="","NA",buildings!X412)</f>
        <v>NA</v>
      </c>
      <c r="Y412" t="str">
        <f>IF(buildings!Y412="","NA",buildings!Y412)</f>
        <v>NA</v>
      </c>
      <c r="Z412" t="str">
        <f>IF(buildings!Z412="","NA",buildings!Z412)</f>
        <v>NA</v>
      </c>
      <c r="AA412" t="str">
        <f>IF(buildings!AA412="","NA",buildings!AA412)</f>
        <v>NA</v>
      </c>
      <c r="AB412" t="str">
        <f>IF(buildings!AB412="","NA",buildings!AB412)</f>
        <v>NA</v>
      </c>
      <c r="AC412" t="str">
        <f>IF(buildings!AC412="","NA",buildings!AC412)</f>
        <v>NA</v>
      </c>
      <c r="AD412" t="str">
        <f>IF(buildings!AD412="","NA",buildings!AD412)</f>
        <v>NA</v>
      </c>
      <c r="AE412" t="str">
        <f>IF(buildings!AE412="","NA",buildings!AE412)</f>
        <v>NA</v>
      </c>
      <c r="AF412" t="str">
        <f>IF(buildings!AF412="","NA",buildings!AF412)</f>
        <v>NA</v>
      </c>
      <c r="AG412" t="str">
        <f>IF(buildings!AG412="","NA",buildings!AG412)</f>
        <v>NA</v>
      </c>
      <c r="AH412" t="str">
        <f>IF(buildings!AH412="","NA",buildings!AH412)</f>
        <v>NA</v>
      </c>
      <c r="AI412" t="str">
        <f>IF(buildings!AI412="","NA",buildings!AI412)</f>
        <v>NA</v>
      </c>
      <c r="AJ412" t="str">
        <f>IF(buildings!AJ412="","NA",buildings!AJ412)</f>
        <v>NA</v>
      </c>
      <c r="AK412" t="str">
        <f>IF(buildings!AK412="","NA",buildings!AK412)</f>
        <v>NA</v>
      </c>
      <c r="AL412" t="str">
        <f>IF(buildings!AL412="","NA",buildings!AL412)</f>
        <v>NULL</v>
      </c>
      <c r="AM412" t="str">
        <f>IF(buildings!AM412="","NA",buildings!AM412)</f>
        <v>NULL</v>
      </c>
      <c r="AN412" t="str">
        <f>IF(buildings!AN412="","NA",buildings!AN412)</f>
        <v>residential</v>
      </c>
      <c r="AO412" t="str">
        <f>IF(buildings!AO412="","NA",buildings!AO412)</f>
        <v>SFH</v>
      </c>
      <c r="AP412" t="str">
        <f>IF(buildings!AP412="","NA",buildings!AP412)</f>
        <v>case study</v>
      </c>
      <c r="AQ412" t="str">
        <f>IF(buildings!AQ412="","NA",buildings!AQ412)</f>
        <v>Urban</v>
      </c>
      <c r="AR412" t="str">
        <f>IF(buildings!AR412="","NA",buildings!AR412)</f>
        <v>NULL</v>
      </c>
      <c r="AS412" t="str">
        <f>IF(buildings!AS412="","NA",buildings!AS412)</f>
        <v xml:space="preserve">Bansal, D., Singh, R., &amp; Sawhney, R. L. </v>
      </c>
      <c r="AT412">
        <f>IF(buildings!AT412="","NA",buildings!AT412)</f>
        <v>2014</v>
      </c>
      <c r="AU412" t="str">
        <f>IF(buildings!AU412="","NA",buildings!AU412)</f>
        <v>Effect of construction materials on embodied energy and cost of buildings - A case study of residential houses in India up to 60 m2 of plinth area</v>
      </c>
      <c r="AV412" t="str">
        <f>IF(buildings!AV412="","NA",buildings!AV412)</f>
        <v xml:space="preserve">Energy and buildings </v>
      </c>
      <c r="AW412" t="str">
        <f>IF(buildings!AW412="","NA",buildings!AW412)</f>
        <v>Copyright Elsevier</v>
      </c>
      <c r="AX412" t="str">
        <f>IF(buildings!AX412="","NA",buildings!AX412)</f>
        <v>10.1016/j.enbuild.2013.11.006</v>
      </c>
      <c r="AY412" t="str">
        <f>IF(buildings!AY412="","NA",buildings!AY412)</f>
        <v>https://doi.org/10.1016/j.enbuild.2013.11.006</v>
      </c>
      <c r="AZ412" t="str">
        <f>IF(buildings!AZ412="","NULL",buildings!AZ412)</f>
        <v>NULL</v>
      </c>
      <c r="BA412" t="str">
        <f>IF(buildings!BA412="","NULL",buildings!BA412)</f>
        <v xml:space="preserve">Extracted from Marinova et al. (2020). Refer to the authors for further information </v>
      </c>
      <c r="BB412" t="str">
        <f>IF(buildings!BB412="","NULL",buildings!BB412)</f>
        <v xml:space="preserve">Extracted from Marinova et al. (2020). Refer to the authors for further information </v>
      </c>
      <c r="BC412" t="str">
        <f>IF(buildings!BC412="","NULL",buildings!BC412)</f>
        <v>Number of stories and types of houses (122 are studied)</v>
      </c>
      <c r="BD412" t="str">
        <f>IF(buildings!BD412="","NULL",buildings!BD412)</f>
        <v>NULL</v>
      </c>
      <c r="BE412" t="str">
        <f>IF(buildings!BE412="","NULL",buildings!BE412)</f>
        <v>Nistad (Heeren)</v>
      </c>
      <c r="BF412" t="str">
        <f>IF(buildings!BF412="","NULL",buildings!BF412)</f>
        <v>NULL</v>
      </c>
      <c r="BG412" t="str">
        <f>IF(buildings!BG412="","NULL",buildings!BG412)</f>
        <v>NULL</v>
      </c>
      <c r="BH412" t="str">
        <f>IF(buildings!BH412="","NULL",buildings!BH412)</f>
        <v>NULL</v>
      </c>
      <c r="BI412" t="str">
        <f>IF(buildings!BI412="","NULL",buildings!BI412)</f>
        <v>NULL</v>
      </c>
      <c r="BJ412" t="str">
        <f>IF(buildings!BJ412="","NULL",buildings!BJ412)</f>
        <v>NULL</v>
      </c>
      <c r="BK412" t="str">
        <f>IF(buildings!BK412="","NULL",buildings!BK412)</f>
        <v>NULL</v>
      </c>
      <c r="BL412" t="str">
        <f>IF(buildings!BL412="","NULL",buildings!BL412)</f>
        <v>NULL</v>
      </c>
      <c r="BM412" t="str">
        <f>IF(buildings!BM412="","NULL",buildings!BM412)</f>
        <v>NULL</v>
      </c>
      <c r="BN412" t="str">
        <f>IF(buildings!BN412="","NULL",buildings!BN412)</f>
        <v>NULL</v>
      </c>
      <c r="BO412" t="str">
        <f>IF(buildings!BO412="","NULL",buildings!BO412)</f>
        <v>NULL</v>
      </c>
      <c r="BP412" t="str">
        <f>IF(buildings!BP412="","NULL",buildings!BP412)</f>
        <v>NULL</v>
      </c>
      <c r="BQ412" t="str">
        <f>IF(buildings!BQ412="","NULL",buildings!BQ412)</f>
        <v>NULL</v>
      </c>
      <c r="BR412" t="str">
        <f>IF(buildings!BR412="","NULL",buildings!BR412)</f>
        <v>NULL</v>
      </c>
      <c r="BS412" t="str">
        <f>IF(buildings!BS412="","NULL",buildings!BS412)</f>
        <v>NULL</v>
      </c>
      <c r="BT412" t="str">
        <f>IF(buildings!BT412="","NULL",buildings!BT412)</f>
        <v>NULL</v>
      </c>
      <c r="BU412" t="str">
        <f>IF(buildings!BU412="","NULL",buildings!BU412)</f>
        <v>NULL</v>
      </c>
      <c r="BV412" t="str">
        <f>IF(buildings!BV412="","NULL",buildings!BV412)</f>
        <v>NULL</v>
      </c>
      <c r="BW412" t="str">
        <f>IF(buildings!BW412="","NULL",buildings!BW412)</f>
        <v>R32IND</v>
      </c>
      <c r="BX412" t="str">
        <f>IF(buildings!BX412="","NULL",buildings!BX412)</f>
        <v>R5.2ASIA</v>
      </c>
      <c r="BY412" t="str">
        <f>IF(buildings!BY412="","NULL",buildings!BY412)</f>
        <v>R_SFH_unspecified</v>
      </c>
      <c r="BZ412" t="str">
        <f>IF(buildings!BZ412="","NULL",buildings!BZ412)</f>
        <v>RC_unspecified</v>
      </c>
      <c r="CA412" t="str">
        <f>IF(buildings!CA412="","NULL",buildings!CA412)</f>
        <v>Standard</v>
      </c>
      <c r="CB412" t="str">
        <f>IF(buildings!CB412="","NULL",buildings!CB412)</f>
        <v>sample/average/statistics</v>
      </c>
      <c r="CC412" t="str">
        <f>IF(buildings!CC412="","NULL",buildings!CC412)</f>
        <v>RS</v>
      </c>
      <c r="CD412" t="str">
        <f>IF(buildings!CD412="","NULL",buildings!CD412)</f>
        <v>C</v>
      </c>
      <c r="CE412" t="str">
        <f>IF(buildings!CE412="","NULL",buildings!CE412)</f>
        <v>ASIA_IND</v>
      </c>
    </row>
    <row r="413" spans="1:83">
      <c r="A413">
        <f>IF(buildings!A413="","NA",buildings!A413)</f>
        <v>411</v>
      </c>
      <c r="B413" t="str">
        <f>IF(buildings!B413="","NA",buildings!B413)</f>
        <v>India</v>
      </c>
      <c r="C413" t="str">
        <f>IF(buildings!C413="","NA",buildings!C413)</f>
        <v>NA</v>
      </c>
      <c r="D413" t="str">
        <f>IF(buildings!D413="","NA",buildings!D413)</f>
        <v>NA</v>
      </c>
      <c r="E413" t="str">
        <f>IF(buildings!E413="","NA",buildings!E413)</f>
        <v>NA</v>
      </c>
      <c r="F413">
        <f>IF(buildings!F413="","NA",buildings!F413)</f>
        <v>21.4</v>
      </c>
      <c r="G413" t="str">
        <f>IF(buildings!G413="","NA",buildings!G413)</f>
        <v>NA</v>
      </c>
      <c r="H413" t="str">
        <f>IF(buildings!H413="","NA",buildings!H413)</f>
        <v>NA</v>
      </c>
      <c r="I413" t="str">
        <f>IF(buildings!I413="","NA",buildings!I413)</f>
        <v>NA</v>
      </c>
      <c r="J413" t="str">
        <f>IF(buildings!J413="","NA",buildings!J413)</f>
        <v>NA</v>
      </c>
      <c r="K413" t="str">
        <f>IF(buildings!K413="","NA",buildings!K413)</f>
        <v>NA</v>
      </c>
      <c r="L413" t="str">
        <f>IF(buildings!L413="","NA",buildings!L413)</f>
        <v>NA</v>
      </c>
      <c r="M413">
        <f>IF(buildings!M413="","NA",buildings!M413)</f>
        <v>1991.6</v>
      </c>
      <c r="N413" t="str">
        <f>IF(buildings!N413="","NA",buildings!N413)</f>
        <v>NA</v>
      </c>
      <c r="O413" t="str">
        <f>IF(buildings!O413="","NA",buildings!O413)</f>
        <v>NA</v>
      </c>
      <c r="P413" t="str">
        <f>IF(buildings!P413="","NA",buildings!P413)</f>
        <v>NA</v>
      </c>
      <c r="Q413" t="str">
        <f>IF(buildings!Q413="","NA",buildings!Q413)</f>
        <v>NA</v>
      </c>
      <c r="R413" t="str">
        <f>IF(buildings!R413="","NA",buildings!R413)</f>
        <v>NA</v>
      </c>
      <c r="S413" t="str">
        <f>IF(buildings!S413="","NA",buildings!S413)</f>
        <v>NA</v>
      </c>
      <c r="T413" t="str">
        <f>IF(buildings!T413="","NA",buildings!T413)</f>
        <v>NA</v>
      </c>
      <c r="U413" t="str">
        <f>IF(buildings!U413="","NA",buildings!U413)</f>
        <v>NA</v>
      </c>
      <c r="V413" t="str">
        <f>IF(buildings!V413="","NA",buildings!V413)</f>
        <v>NA</v>
      </c>
      <c r="W413" t="str">
        <f>IF(buildings!W413="","NA",buildings!W413)</f>
        <v>NA</v>
      </c>
      <c r="X413" t="str">
        <f>IF(buildings!X413="","NA",buildings!X413)</f>
        <v>NA</v>
      </c>
      <c r="Y413" t="str">
        <f>IF(buildings!Y413="","NA",buildings!Y413)</f>
        <v>NA</v>
      </c>
      <c r="Z413" t="str">
        <f>IF(buildings!Z413="","NA",buildings!Z413)</f>
        <v>NA</v>
      </c>
      <c r="AA413" t="str">
        <f>IF(buildings!AA413="","NA",buildings!AA413)</f>
        <v>NA</v>
      </c>
      <c r="AB413" t="str">
        <f>IF(buildings!AB413="","NA",buildings!AB413)</f>
        <v>NA</v>
      </c>
      <c r="AC413" t="str">
        <f>IF(buildings!AC413="","NA",buildings!AC413)</f>
        <v>NA</v>
      </c>
      <c r="AD413" t="str">
        <f>IF(buildings!AD413="","NA",buildings!AD413)</f>
        <v>NA</v>
      </c>
      <c r="AE413" t="str">
        <f>IF(buildings!AE413="","NA",buildings!AE413)</f>
        <v>NA</v>
      </c>
      <c r="AF413" t="str">
        <f>IF(buildings!AF413="","NA",buildings!AF413)</f>
        <v>NA</v>
      </c>
      <c r="AG413" t="str">
        <f>IF(buildings!AG413="","NA",buildings!AG413)</f>
        <v>NA</v>
      </c>
      <c r="AH413" t="str">
        <f>IF(buildings!AH413="","NA",buildings!AH413)</f>
        <v>NA</v>
      </c>
      <c r="AI413" t="str">
        <f>IF(buildings!AI413="","NA",buildings!AI413)</f>
        <v>NA</v>
      </c>
      <c r="AJ413" t="str">
        <f>IF(buildings!AJ413="","NA",buildings!AJ413)</f>
        <v>NA</v>
      </c>
      <c r="AK413" t="str">
        <f>IF(buildings!AK413="","NA",buildings!AK413)</f>
        <v>NA</v>
      </c>
      <c r="AL413" t="str">
        <f>IF(buildings!AL413="","NA",buildings!AL413)</f>
        <v>NULL</v>
      </c>
      <c r="AM413" t="str">
        <f>IF(buildings!AM413="","NA",buildings!AM413)</f>
        <v>NULL</v>
      </c>
      <c r="AN413" t="str">
        <f>IF(buildings!AN413="","NA",buildings!AN413)</f>
        <v>residential</v>
      </c>
      <c r="AO413" t="str">
        <f>IF(buildings!AO413="","NA",buildings!AO413)</f>
        <v>SFH</v>
      </c>
      <c r="AP413" t="str">
        <f>IF(buildings!AP413="","NA",buildings!AP413)</f>
        <v>case study</v>
      </c>
      <c r="AQ413" t="str">
        <f>IF(buildings!AQ413="","NA",buildings!AQ413)</f>
        <v>Urban</v>
      </c>
      <c r="AR413" t="str">
        <f>IF(buildings!AR413="","NA",buildings!AR413)</f>
        <v>NULL</v>
      </c>
      <c r="AS413" t="str">
        <f>IF(buildings!AS413="","NA",buildings!AS413)</f>
        <v xml:space="preserve">Bansal, D., Singh, R., &amp; Sawhney, R. L. </v>
      </c>
      <c r="AT413">
        <f>IF(buildings!AT413="","NA",buildings!AT413)</f>
        <v>2014</v>
      </c>
      <c r="AU413" t="str">
        <f>IF(buildings!AU413="","NA",buildings!AU413)</f>
        <v>Effect of construction materials on embodied energy and cost of buildings - A case study of residential houses in India up to 60 m2 of plinth area</v>
      </c>
      <c r="AV413" t="str">
        <f>IF(buildings!AV413="","NA",buildings!AV413)</f>
        <v xml:space="preserve">Energy and buildings </v>
      </c>
      <c r="AW413" t="str">
        <f>IF(buildings!AW413="","NA",buildings!AW413)</f>
        <v>Copyright Elsevier</v>
      </c>
      <c r="AX413" t="str">
        <f>IF(buildings!AX413="","NA",buildings!AX413)</f>
        <v>10.1016/j.enbuild.2013.11.006</v>
      </c>
      <c r="AY413" t="str">
        <f>IF(buildings!AY413="","NA",buildings!AY413)</f>
        <v>https://doi.org/10.1016/j.enbuild.2013.11.006</v>
      </c>
      <c r="AZ413" t="str">
        <f>IF(buildings!AZ413="","NULL",buildings!AZ413)</f>
        <v>NULL</v>
      </c>
      <c r="BA413" t="str">
        <f>IF(buildings!BA413="","NULL",buildings!BA413)</f>
        <v xml:space="preserve">Extracted from Marinova et al. (2020). Refer to the authors for further information </v>
      </c>
      <c r="BB413" t="str">
        <f>IF(buildings!BB413="","NULL",buildings!BB413)</f>
        <v xml:space="preserve">Extracted from Marinova et al. (2020). Refer to the authors for further information </v>
      </c>
      <c r="BC413" t="str">
        <f>IF(buildings!BC413="","NULL",buildings!BC413)</f>
        <v>Number of stories and types of houses (122 are studied)</v>
      </c>
      <c r="BD413" t="str">
        <f>IF(buildings!BD413="","NULL",buildings!BD413)</f>
        <v>NULL</v>
      </c>
      <c r="BE413" t="str">
        <f>IF(buildings!BE413="","NULL",buildings!BE413)</f>
        <v>Nistad (Heeren)</v>
      </c>
      <c r="BF413" t="str">
        <f>IF(buildings!BF413="","NULL",buildings!BF413)</f>
        <v>NULL</v>
      </c>
      <c r="BG413" t="str">
        <f>IF(buildings!BG413="","NULL",buildings!BG413)</f>
        <v>NULL</v>
      </c>
      <c r="BH413" t="str">
        <f>IF(buildings!BH413="","NULL",buildings!BH413)</f>
        <v>NULL</v>
      </c>
      <c r="BI413" t="str">
        <f>IF(buildings!BI413="","NULL",buildings!BI413)</f>
        <v>NULL</v>
      </c>
      <c r="BJ413" t="str">
        <f>IF(buildings!BJ413="","NULL",buildings!BJ413)</f>
        <v>NULL</v>
      </c>
      <c r="BK413" t="str">
        <f>IF(buildings!BK413="","NULL",buildings!BK413)</f>
        <v>NULL</v>
      </c>
      <c r="BL413" t="str">
        <f>IF(buildings!BL413="","NULL",buildings!BL413)</f>
        <v>NULL</v>
      </c>
      <c r="BM413" t="str">
        <f>IF(buildings!BM413="","NULL",buildings!BM413)</f>
        <v>NULL</v>
      </c>
      <c r="BN413" t="str">
        <f>IF(buildings!BN413="","NULL",buildings!BN413)</f>
        <v>NULL</v>
      </c>
      <c r="BO413" t="str">
        <f>IF(buildings!BO413="","NULL",buildings!BO413)</f>
        <v>NULL</v>
      </c>
      <c r="BP413" t="str">
        <f>IF(buildings!BP413="","NULL",buildings!BP413)</f>
        <v>NULL</v>
      </c>
      <c r="BQ413" t="str">
        <f>IF(buildings!BQ413="","NULL",buildings!BQ413)</f>
        <v>NULL</v>
      </c>
      <c r="BR413" t="str">
        <f>IF(buildings!BR413="","NULL",buildings!BR413)</f>
        <v>NULL</v>
      </c>
      <c r="BS413" t="str">
        <f>IF(buildings!BS413="","NULL",buildings!BS413)</f>
        <v>NULL</v>
      </c>
      <c r="BT413" t="str">
        <f>IF(buildings!BT413="","NULL",buildings!BT413)</f>
        <v>NULL</v>
      </c>
      <c r="BU413" t="str">
        <f>IF(buildings!BU413="","NULL",buildings!BU413)</f>
        <v>NULL</v>
      </c>
      <c r="BV413" t="str">
        <f>IF(buildings!BV413="","NULL",buildings!BV413)</f>
        <v>NULL</v>
      </c>
      <c r="BW413" t="str">
        <f>IF(buildings!BW413="","NULL",buildings!BW413)</f>
        <v>R32IND</v>
      </c>
      <c r="BX413" t="str">
        <f>IF(buildings!BX413="","NULL",buildings!BX413)</f>
        <v>R5.2ASIA</v>
      </c>
      <c r="BY413" t="str">
        <f>IF(buildings!BY413="","NULL",buildings!BY413)</f>
        <v>R_SFH_unspecified</v>
      </c>
      <c r="BZ413" t="str">
        <f>IF(buildings!BZ413="","NULL",buildings!BZ413)</f>
        <v>RC_unspecified</v>
      </c>
      <c r="CA413" t="str">
        <f>IF(buildings!CA413="","NULL",buildings!CA413)</f>
        <v>Standard</v>
      </c>
      <c r="CB413" t="str">
        <f>IF(buildings!CB413="","NULL",buildings!CB413)</f>
        <v>sample/average/statistics</v>
      </c>
      <c r="CC413" t="str">
        <f>IF(buildings!CC413="","NULL",buildings!CC413)</f>
        <v>RS</v>
      </c>
      <c r="CD413" t="str">
        <f>IF(buildings!CD413="","NULL",buildings!CD413)</f>
        <v>C</v>
      </c>
      <c r="CE413" t="str">
        <f>IF(buildings!CE413="","NULL",buildings!CE413)</f>
        <v>ASIA_IND</v>
      </c>
    </row>
    <row r="414" spans="1:83">
      <c r="A414">
        <f>IF(buildings!A414="","NA",buildings!A414)</f>
        <v>412</v>
      </c>
      <c r="B414" t="str">
        <f>IF(buildings!B414="","NA",buildings!B414)</f>
        <v>India</v>
      </c>
      <c r="C414" t="str">
        <f>IF(buildings!C414="","NA",buildings!C414)</f>
        <v>NA</v>
      </c>
      <c r="D414" t="str">
        <f>IF(buildings!D414="","NA",buildings!D414)</f>
        <v>NA</v>
      </c>
      <c r="E414" t="str">
        <f>IF(buildings!E414="","NA",buildings!E414)</f>
        <v>NA</v>
      </c>
      <c r="F414">
        <f>IF(buildings!F414="","NA",buildings!F414)</f>
        <v>21.2</v>
      </c>
      <c r="G414" t="str">
        <f>IF(buildings!G414="","NA",buildings!G414)</f>
        <v>NA</v>
      </c>
      <c r="H414" t="str">
        <f>IF(buildings!H414="","NA",buildings!H414)</f>
        <v>NA</v>
      </c>
      <c r="I414" t="str">
        <f>IF(buildings!I414="","NA",buildings!I414)</f>
        <v>NA</v>
      </c>
      <c r="J414" t="str">
        <f>IF(buildings!J414="","NA",buildings!J414)</f>
        <v>NA</v>
      </c>
      <c r="K414" t="str">
        <f>IF(buildings!K414="","NA",buildings!K414)</f>
        <v>NA</v>
      </c>
      <c r="L414" t="str">
        <f>IF(buildings!L414="","NA",buildings!L414)</f>
        <v>NA</v>
      </c>
      <c r="M414">
        <f>IF(buildings!M414="","NA",buildings!M414)</f>
        <v>1817.4</v>
      </c>
      <c r="N414" t="str">
        <f>IF(buildings!N414="","NA",buildings!N414)</f>
        <v>NA</v>
      </c>
      <c r="O414" t="str">
        <f>IF(buildings!O414="","NA",buildings!O414)</f>
        <v>NA</v>
      </c>
      <c r="P414" t="str">
        <f>IF(buildings!P414="","NA",buildings!P414)</f>
        <v>NA</v>
      </c>
      <c r="Q414" t="str">
        <f>IF(buildings!Q414="","NA",buildings!Q414)</f>
        <v>NA</v>
      </c>
      <c r="R414" t="str">
        <f>IF(buildings!R414="","NA",buildings!R414)</f>
        <v>NA</v>
      </c>
      <c r="S414" t="str">
        <f>IF(buildings!S414="","NA",buildings!S414)</f>
        <v>NA</v>
      </c>
      <c r="T414" t="str">
        <f>IF(buildings!T414="","NA",buildings!T414)</f>
        <v>NA</v>
      </c>
      <c r="U414" t="str">
        <f>IF(buildings!U414="","NA",buildings!U414)</f>
        <v>NA</v>
      </c>
      <c r="V414" t="str">
        <f>IF(buildings!V414="","NA",buildings!V414)</f>
        <v>NA</v>
      </c>
      <c r="W414" t="str">
        <f>IF(buildings!W414="","NA",buildings!W414)</f>
        <v>NA</v>
      </c>
      <c r="X414" t="str">
        <f>IF(buildings!X414="","NA",buildings!X414)</f>
        <v>NA</v>
      </c>
      <c r="Y414" t="str">
        <f>IF(buildings!Y414="","NA",buildings!Y414)</f>
        <v>NA</v>
      </c>
      <c r="Z414" t="str">
        <f>IF(buildings!Z414="","NA",buildings!Z414)</f>
        <v>NA</v>
      </c>
      <c r="AA414" t="str">
        <f>IF(buildings!AA414="","NA",buildings!AA414)</f>
        <v>NA</v>
      </c>
      <c r="AB414" t="str">
        <f>IF(buildings!AB414="","NA",buildings!AB414)</f>
        <v>NA</v>
      </c>
      <c r="AC414" t="str">
        <f>IF(buildings!AC414="","NA",buildings!AC414)</f>
        <v>NA</v>
      </c>
      <c r="AD414" t="str">
        <f>IF(buildings!AD414="","NA",buildings!AD414)</f>
        <v>NA</v>
      </c>
      <c r="AE414" t="str">
        <f>IF(buildings!AE414="","NA",buildings!AE414)</f>
        <v>NA</v>
      </c>
      <c r="AF414" t="str">
        <f>IF(buildings!AF414="","NA",buildings!AF414)</f>
        <v>NA</v>
      </c>
      <c r="AG414" t="str">
        <f>IF(buildings!AG414="","NA",buildings!AG414)</f>
        <v>NA</v>
      </c>
      <c r="AH414" t="str">
        <f>IF(buildings!AH414="","NA",buildings!AH414)</f>
        <v>NA</v>
      </c>
      <c r="AI414" t="str">
        <f>IF(buildings!AI414="","NA",buildings!AI414)</f>
        <v>NA</v>
      </c>
      <c r="AJ414" t="str">
        <f>IF(buildings!AJ414="","NA",buildings!AJ414)</f>
        <v>NA</v>
      </c>
      <c r="AK414" t="str">
        <f>IF(buildings!AK414="","NA",buildings!AK414)</f>
        <v>NA</v>
      </c>
      <c r="AL414" t="str">
        <f>IF(buildings!AL414="","NA",buildings!AL414)</f>
        <v>NULL</v>
      </c>
      <c r="AM414" t="str">
        <f>IF(buildings!AM414="","NA",buildings!AM414)</f>
        <v>NULL</v>
      </c>
      <c r="AN414" t="str">
        <f>IF(buildings!AN414="","NA",buildings!AN414)</f>
        <v>residential</v>
      </c>
      <c r="AO414" t="str">
        <f>IF(buildings!AO414="","NA",buildings!AO414)</f>
        <v>SFH</v>
      </c>
      <c r="AP414" t="str">
        <f>IF(buildings!AP414="","NA",buildings!AP414)</f>
        <v>case study</v>
      </c>
      <c r="AQ414" t="str">
        <f>IF(buildings!AQ414="","NA",buildings!AQ414)</f>
        <v>Urban</v>
      </c>
      <c r="AR414" t="str">
        <f>IF(buildings!AR414="","NA",buildings!AR414)</f>
        <v>NULL</v>
      </c>
      <c r="AS414" t="str">
        <f>IF(buildings!AS414="","NA",buildings!AS414)</f>
        <v xml:space="preserve">Bansal, D., Singh, R., &amp; Sawhney, R. L. </v>
      </c>
      <c r="AT414">
        <f>IF(buildings!AT414="","NA",buildings!AT414)</f>
        <v>2014</v>
      </c>
      <c r="AU414" t="str">
        <f>IF(buildings!AU414="","NA",buildings!AU414)</f>
        <v>Effect of construction materials on embodied energy and cost of buildings - A case study of residential houses in India up to 60 m2 of plinth area</v>
      </c>
      <c r="AV414" t="str">
        <f>IF(buildings!AV414="","NA",buildings!AV414)</f>
        <v xml:space="preserve">Energy and buildings </v>
      </c>
      <c r="AW414" t="str">
        <f>IF(buildings!AW414="","NA",buildings!AW414)</f>
        <v>Copyright Elsevier</v>
      </c>
      <c r="AX414" t="str">
        <f>IF(buildings!AX414="","NA",buildings!AX414)</f>
        <v>10.1016/j.enbuild.2013.11.006</v>
      </c>
      <c r="AY414" t="str">
        <f>IF(buildings!AY414="","NA",buildings!AY414)</f>
        <v>https://doi.org/10.1016/j.enbuild.2013.11.006</v>
      </c>
      <c r="AZ414" t="str">
        <f>IF(buildings!AZ414="","NULL",buildings!AZ414)</f>
        <v>NULL</v>
      </c>
      <c r="BA414" t="str">
        <f>IF(buildings!BA414="","NULL",buildings!BA414)</f>
        <v xml:space="preserve">Extracted from Marinova et al. (2020). Refer to the authors for further information </v>
      </c>
      <c r="BB414" t="str">
        <f>IF(buildings!BB414="","NULL",buildings!BB414)</f>
        <v xml:space="preserve">Extracted from Marinova et al. (2020). Refer to the authors for further information </v>
      </c>
      <c r="BC414" t="str">
        <f>IF(buildings!BC414="","NULL",buildings!BC414)</f>
        <v>Number of stories and types of houses (122 are studied)</v>
      </c>
      <c r="BD414" t="str">
        <f>IF(buildings!BD414="","NULL",buildings!BD414)</f>
        <v>NULL</v>
      </c>
      <c r="BE414" t="str">
        <f>IF(buildings!BE414="","NULL",buildings!BE414)</f>
        <v>Nistad (Heeren)</v>
      </c>
      <c r="BF414" t="str">
        <f>IF(buildings!BF414="","NULL",buildings!BF414)</f>
        <v>NULL</v>
      </c>
      <c r="BG414" t="str">
        <f>IF(buildings!BG414="","NULL",buildings!BG414)</f>
        <v>NULL</v>
      </c>
      <c r="BH414" t="str">
        <f>IF(buildings!BH414="","NULL",buildings!BH414)</f>
        <v>NULL</v>
      </c>
      <c r="BI414" t="str">
        <f>IF(buildings!BI414="","NULL",buildings!BI414)</f>
        <v>NULL</v>
      </c>
      <c r="BJ414" t="str">
        <f>IF(buildings!BJ414="","NULL",buildings!BJ414)</f>
        <v>NULL</v>
      </c>
      <c r="BK414" t="str">
        <f>IF(buildings!BK414="","NULL",buildings!BK414)</f>
        <v>NULL</v>
      </c>
      <c r="BL414" t="str">
        <f>IF(buildings!BL414="","NULL",buildings!BL414)</f>
        <v>NULL</v>
      </c>
      <c r="BM414" t="str">
        <f>IF(buildings!BM414="","NULL",buildings!BM414)</f>
        <v>NULL</v>
      </c>
      <c r="BN414" t="str">
        <f>IF(buildings!BN414="","NULL",buildings!BN414)</f>
        <v>NULL</v>
      </c>
      <c r="BO414" t="str">
        <f>IF(buildings!BO414="","NULL",buildings!BO414)</f>
        <v>NULL</v>
      </c>
      <c r="BP414" t="str">
        <f>IF(buildings!BP414="","NULL",buildings!BP414)</f>
        <v>NULL</v>
      </c>
      <c r="BQ414" t="str">
        <f>IF(buildings!BQ414="","NULL",buildings!BQ414)</f>
        <v>NULL</v>
      </c>
      <c r="BR414" t="str">
        <f>IF(buildings!BR414="","NULL",buildings!BR414)</f>
        <v>NULL</v>
      </c>
      <c r="BS414" t="str">
        <f>IF(buildings!BS414="","NULL",buildings!BS414)</f>
        <v>NULL</v>
      </c>
      <c r="BT414" t="str">
        <f>IF(buildings!BT414="","NULL",buildings!BT414)</f>
        <v>NULL</v>
      </c>
      <c r="BU414" t="str">
        <f>IF(buildings!BU414="","NULL",buildings!BU414)</f>
        <v>NULL</v>
      </c>
      <c r="BV414" t="str">
        <f>IF(buildings!BV414="","NULL",buildings!BV414)</f>
        <v>NULL</v>
      </c>
      <c r="BW414" t="str">
        <f>IF(buildings!BW414="","NULL",buildings!BW414)</f>
        <v>R32IND</v>
      </c>
      <c r="BX414" t="str">
        <f>IF(buildings!BX414="","NULL",buildings!BX414)</f>
        <v>R5.2ASIA</v>
      </c>
      <c r="BY414" t="str">
        <f>IF(buildings!BY414="","NULL",buildings!BY414)</f>
        <v>R_SFH_unspecified</v>
      </c>
      <c r="BZ414" t="str">
        <f>IF(buildings!BZ414="","NULL",buildings!BZ414)</f>
        <v>RC_unspecified</v>
      </c>
      <c r="CA414" t="str">
        <f>IF(buildings!CA414="","NULL",buildings!CA414)</f>
        <v>Standard</v>
      </c>
      <c r="CB414" t="str">
        <f>IF(buildings!CB414="","NULL",buildings!CB414)</f>
        <v>sample/average/statistics</v>
      </c>
      <c r="CC414" t="str">
        <f>IF(buildings!CC414="","NULL",buildings!CC414)</f>
        <v>RS</v>
      </c>
      <c r="CD414" t="str">
        <f>IF(buildings!CD414="","NULL",buildings!CD414)</f>
        <v>C</v>
      </c>
      <c r="CE414" t="str">
        <f>IF(buildings!CE414="","NULL",buildings!CE414)</f>
        <v>ASIA_IND</v>
      </c>
    </row>
    <row r="415" spans="1:83">
      <c r="A415">
        <f>IF(buildings!A415="","NA",buildings!A415)</f>
        <v>413</v>
      </c>
      <c r="B415" t="str">
        <f>IF(buildings!B415="","NA",buildings!B415)</f>
        <v>India</v>
      </c>
      <c r="C415" t="str">
        <f>IF(buildings!C415="","NA",buildings!C415)</f>
        <v>NA</v>
      </c>
      <c r="D415" t="str">
        <f>IF(buildings!D415="","NA",buildings!D415)</f>
        <v>NA</v>
      </c>
      <c r="E415" t="str">
        <f>IF(buildings!E415="","NA",buildings!E415)</f>
        <v>NA</v>
      </c>
      <c r="F415">
        <f>IF(buildings!F415="","NA",buildings!F415)</f>
        <v>16</v>
      </c>
      <c r="G415" t="str">
        <f>IF(buildings!G415="","NA",buildings!G415)</f>
        <v>NA</v>
      </c>
      <c r="H415" t="str">
        <f>IF(buildings!H415="","NA",buildings!H415)</f>
        <v>NA</v>
      </c>
      <c r="I415" t="str">
        <f>IF(buildings!I415="","NA",buildings!I415)</f>
        <v>NA</v>
      </c>
      <c r="J415" t="str">
        <f>IF(buildings!J415="","NA",buildings!J415)</f>
        <v>NA</v>
      </c>
      <c r="K415" t="str">
        <f>IF(buildings!K415="","NA",buildings!K415)</f>
        <v>NA</v>
      </c>
      <c r="L415" t="str">
        <f>IF(buildings!L415="","NA",buildings!L415)</f>
        <v>NA</v>
      </c>
      <c r="M415" t="str">
        <f>IF(buildings!M415="","NA",buildings!M415)</f>
        <v>NA</v>
      </c>
      <c r="N415" t="str">
        <f>IF(buildings!N415="","NA",buildings!N415)</f>
        <v>NA</v>
      </c>
      <c r="O415" t="str">
        <f>IF(buildings!O415="","NA",buildings!O415)</f>
        <v>NA</v>
      </c>
      <c r="P415" t="str">
        <f>IF(buildings!P415="","NA",buildings!P415)</f>
        <v>NA</v>
      </c>
      <c r="Q415" t="str">
        <f>IF(buildings!Q415="","NA",buildings!Q415)</f>
        <v>NA</v>
      </c>
      <c r="R415" t="str">
        <f>IF(buildings!R415="","NA",buildings!R415)</f>
        <v>NA</v>
      </c>
      <c r="S415" t="str">
        <f>IF(buildings!S415="","NA",buildings!S415)</f>
        <v>NA</v>
      </c>
      <c r="T415" t="str">
        <f>IF(buildings!T415="","NA",buildings!T415)</f>
        <v>NA</v>
      </c>
      <c r="U415" t="str">
        <f>IF(buildings!U415="","NA",buildings!U415)</f>
        <v>NA</v>
      </c>
      <c r="V415" t="str">
        <f>IF(buildings!V415="","NA",buildings!V415)</f>
        <v>NA</v>
      </c>
      <c r="W415" t="str">
        <f>IF(buildings!W415="","NA",buildings!W415)</f>
        <v>NA</v>
      </c>
      <c r="X415" t="str">
        <f>IF(buildings!X415="","NA",buildings!X415)</f>
        <v>NA</v>
      </c>
      <c r="Y415" t="str">
        <f>IF(buildings!Y415="","NA",buildings!Y415)</f>
        <v>NA</v>
      </c>
      <c r="Z415" t="str">
        <f>IF(buildings!Z415="","NA",buildings!Z415)</f>
        <v>NA</v>
      </c>
      <c r="AA415" t="str">
        <f>IF(buildings!AA415="","NA",buildings!AA415)</f>
        <v>NA</v>
      </c>
      <c r="AB415" t="str">
        <f>IF(buildings!AB415="","NA",buildings!AB415)</f>
        <v>NA</v>
      </c>
      <c r="AC415" t="str">
        <f>IF(buildings!AC415="","NA",buildings!AC415)</f>
        <v>NA</v>
      </c>
      <c r="AD415" t="str">
        <f>IF(buildings!AD415="","NA",buildings!AD415)</f>
        <v>NA</v>
      </c>
      <c r="AE415" t="str">
        <f>IF(buildings!AE415="","NA",buildings!AE415)</f>
        <v>NA</v>
      </c>
      <c r="AF415" t="str">
        <f>IF(buildings!AF415="","NA",buildings!AF415)</f>
        <v>NA</v>
      </c>
      <c r="AG415" t="str">
        <f>IF(buildings!AG415="","NA",buildings!AG415)</f>
        <v>NA</v>
      </c>
      <c r="AH415" t="str">
        <f>IF(buildings!AH415="","NA",buildings!AH415)</f>
        <v>NA</v>
      </c>
      <c r="AI415" t="str">
        <f>IF(buildings!AI415="","NA",buildings!AI415)</f>
        <v>NA</v>
      </c>
      <c r="AJ415" t="str">
        <f>IF(buildings!AJ415="","NA",buildings!AJ415)</f>
        <v>NA</v>
      </c>
      <c r="AK415" t="str">
        <f>IF(buildings!AK415="","NA",buildings!AK415)</f>
        <v>NA</v>
      </c>
      <c r="AL415" t="str">
        <f>IF(buildings!AL415="","NA",buildings!AL415)</f>
        <v>NULL</v>
      </c>
      <c r="AM415" t="str">
        <f>IF(buildings!AM415="","NA",buildings!AM415)</f>
        <v>NULL</v>
      </c>
      <c r="AN415" t="str">
        <f>IF(buildings!AN415="","NA",buildings!AN415)</f>
        <v>residential</v>
      </c>
      <c r="AO415" t="str">
        <f>IF(buildings!AO415="","NA",buildings!AO415)</f>
        <v>SFH</v>
      </c>
      <c r="AP415" t="str">
        <f>IF(buildings!AP415="","NA",buildings!AP415)</f>
        <v>case study</v>
      </c>
      <c r="AQ415" t="str">
        <f>IF(buildings!AQ415="","NA",buildings!AQ415)</f>
        <v>Urban</v>
      </c>
      <c r="AR415" t="str">
        <f>IF(buildings!AR415="","NA",buildings!AR415)</f>
        <v>NULL</v>
      </c>
      <c r="AS415" t="str">
        <f>IF(buildings!AS415="","NA",buildings!AS415)</f>
        <v xml:space="preserve">Bansal, D., Singh, R., &amp; Sawhney, R. L. </v>
      </c>
      <c r="AT415">
        <f>IF(buildings!AT415="","NA",buildings!AT415)</f>
        <v>2014</v>
      </c>
      <c r="AU415" t="str">
        <f>IF(buildings!AU415="","NA",buildings!AU415)</f>
        <v>Effect of construction materials on embodied energy and cost of buildings - A case study of residential houses in India up to 60 m2 of plinth area</v>
      </c>
      <c r="AV415" t="str">
        <f>IF(buildings!AV415="","NA",buildings!AV415)</f>
        <v xml:space="preserve">Energy and buildings </v>
      </c>
      <c r="AW415" t="str">
        <f>IF(buildings!AW415="","NA",buildings!AW415)</f>
        <v>Copyright Elsevier</v>
      </c>
      <c r="AX415" t="str">
        <f>IF(buildings!AX415="","NA",buildings!AX415)</f>
        <v>10.1016/j.enbuild.2013.11.006</v>
      </c>
      <c r="AY415" t="str">
        <f>IF(buildings!AY415="","NA",buildings!AY415)</f>
        <v>https://doi.org/10.1016/j.enbuild.2013.11.006</v>
      </c>
      <c r="AZ415" t="str">
        <f>IF(buildings!AZ415="","NULL",buildings!AZ415)</f>
        <v>NULL</v>
      </c>
      <c r="BA415" t="str">
        <f>IF(buildings!BA415="","NULL",buildings!BA415)</f>
        <v xml:space="preserve">Extracted from Marinova et al. (2020). Refer to the authors for further information </v>
      </c>
      <c r="BB415" t="str">
        <f>IF(buildings!BB415="","NULL",buildings!BB415)</f>
        <v xml:space="preserve">Extracted from Marinova et al. (2020). Refer to the authors for further information </v>
      </c>
      <c r="BC415" t="str">
        <f>IF(buildings!BC415="","NULL",buildings!BC415)</f>
        <v>Number of stories and types of houses (122 are studied)</v>
      </c>
      <c r="BD415" t="str">
        <f>IF(buildings!BD415="","NULL",buildings!BD415)</f>
        <v>NULL</v>
      </c>
      <c r="BE415" t="str">
        <f>IF(buildings!BE415="","NULL",buildings!BE415)</f>
        <v>Nistad (Heeren)</v>
      </c>
      <c r="BF415" t="str">
        <f>IF(buildings!BF415="","NULL",buildings!BF415)</f>
        <v>NULL</v>
      </c>
      <c r="BG415" t="str">
        <f>IF(buildings!BG415="","NULL",buildings!BG415)</f>
        <v>NULL</v>
      </c>
      <c r="BH415" t="str">
        <f>IF(buildings!BH415="","NULL",buildings!BH415)</f>
        <v>NULL</v>
      </c>
      <c r="BI415" t="str">
        <f>IF(buildings!BI415="","NULL",buildings!BI415)</f>
        <v>NULL</v>
      </c>
      <c r="BJ415" t="str">
        <f>IF(buildings!BJ415="","NULL",buildings!BJ415)</f>
        <v>NULL</v>
      </c>
      <c r="BK415" t="str">
        <f>IF(buildings!BK415="","NULL",buildings!BK415)</f>
        <v>NULL</v>
      </c>
      <c r="BL415" t="str">
        <f>IF(buildings!BL415="","NULL",buildings!BL415)</f>
        <v>NULL</v>
      </c>
      <c r="BM415" t="str">
        <f>IF(buildings!BM415="","NULL",buildings!BM415)</f>
        <v>NULL</v>
      </c>
      <c r="BN415" t="str">
        <f>IF(buildings!BN415="","NULL",buildings!BN415)</f>
        <v>NULL</v>
      </c>
      <c r="BO415" t="str">
        <f>IF(buildings!BO415="","NULL",buildings!BO415)</f>
        <v>NULL</v>
      </c>
      <c r="BP415" t="str">
        <f>IF(buildings!BP415="","NULL",buildings!BP415)</f>
        <v>NULL</v>
      </c>
      <c r="BQ415" t="str">
        <f>IF(buildings!BQ415="","NULL",buildings!BQ415)</f>
        <v>NULL</v>
      </c>
      <c r="BR415" t="str">
        <f>IF(buildings!BR415="","NULL",buildings!BR415)</f>
        <v>NULL</v>
      </c>
      <c r="BS415" t="str">
        <f>IF(buildings!BS415="","NULL",buildings!BS415)</f>
        <v>NULL</v>
      </c>
      <c r="BT415" t="str">
        <f>IF(buildings!BT415="","NULL",buildings!BT415)</f>
        <v>NULL</v>
      </c>
      <c r="BU415" t="str">
        <f>IF(buildings!BU415="","NULL",buildings!BU415)</f>
        <v>NULL</v>
      </c>
      <c r="BV415" t="str">
        <f>IF(buildings!BV415="","NULL",buildings!BV415)</f>
        <v>NULL</v>
      </c>
      <c r="BW415" t="str">
        <f>IF(buildings!BW415="","NULL",buildings!BW415)</f>
        <v>R32IND</v>
      </c>
      <c r="BX415" t="str">
        <f>IF(buildings!BX415="","NULL",buildings!BX415)</f>
        <v>R5.2ASIA</v>
      </c>
      <c r="BY415" t="str">
        <f>IF(buildings!BY415="","NULL",buildings!BY415)</f>
        <v>R_SFH_unspecified</v>
      </c>
      <c r="BZ415" t="str">
        <f>IF(buildings!BZ415="","NULL",buildings!BZ415)</f>
        <v>RC_unspecified</v>
      </c>
      <c r="CA415" t="str">
        <f>IF(buildings!CA415="","NULL",buildings!CA415)</f>
        <v>Standard</v>
      </c>
      <c r="CB415" t="str">
        <f>IF(buildings!CB415="","NULL",buildings!CB415)</f>
        <v>sample/average/statistics</v>
      </c>
      <c r="CC415" t="str">
        <f>IF(buildings!CC415="","NULL",buildings!CC415)</f>
        <v>RS</v>
      </c>
      <c r="CD415" t="str">
        <f>IF(buildings!CD415="","NULL",buildings!CD415)</f>
        <v>C</v>
      </c>
      <c r="CE415" t="str">
        <f>IF(buildings!CE415="","NULL",buildings!CE415)</f>
        <v>ASIA_IND</v>
      </c>
    </row>
    <row r="416" spans="1:83">
      <c r="A416">
        <f>IF(buildings!A416="","NA",buildings!A416)</f>
        <v>414</v>
      </c>
      <c r="B416" t="str">
        <f>IF(buildings!B416="","NA",buildings!B416)</f>
        <v>India</v>
      </c>
      <c r="C416" t="str">
        <f>IF(buildings!C416="","NA",buildings!C416)</f>
        <v>NA</v>
      </c>
      <c r="D416" t="str">
        <f>IF(buildings!D416="","NA",buildings!D416)</f>
        <v>NA</v>
      </c>
      <c r="E416" t="str">
        <f>IF(buildings!E416="","NA",buildings!E416)</f>
        <v>NA</v>
      </c>
      <c r="F416">
        <f>IF(buildings!F416="","NA",buildings!F416)</f>
        <v>15.2</v>
      </c>
      <c r="G416" t="str">
        <f>IF(buildings!G416="","NA",buildings!G416)</f>
        <v>NA</v>
      </c>
      <c r="H416" t="str">
        <f>IF(buildings!H416="","NA",buildings!H416)</f>
        <v>NA</v>
      </c>
      <c r="I416" t="str">
        <f>IF(buildings!I416="","NA",buildings!I416)</f>
        <v>NA</v>
      </c>
      <c r="J416" t="str">
        <f>IF(buildings!J416="","NA",buildings!J416)</f>
        <v>NA</v>
      </c>
      <c r="K416" t="str">
        <f>IF(buildings!K416="","NA",buildings!K416)</f>
        <v>NA</v>
      </c>
      <c r="L416" t="str">
        <f>IF(buildings!L416="","NA",buildings!L416)</f>
        <v>NA</v>
      </c>
      <c r="M416" t="str">
        <f>IF(buildings!M416="","NA",buildings!M416)</f>
        <v>NA</v>
      </c>
      <c r="N416" t="str">
        <f>IF(buildings!N416="","NA",buildings!N416)</f>
        <v>NA</v>
      </c>
      <c r="O416" t="str">
        <f>IF(buildings!O416="","NA",buildings!O416)</f>
        <v>NA</v>
      </c>
      <c r="P416" t="str">
        <f>IF(buildings!P416="","NA",buildings!P416)</f>
        <v>NA</v>
      </c>
      <c r="Q416" t="str">
        <f>IF(buildings!Q416="","NA",buildings!Q416)</f>
        <v>NA</v>
      </c>
      <c r="R416" t="str">
        <f>IF(buildings!R416="","NA",buildings!R416)</f>
        <v>NA</v>
      </c>
      <c r="S416" t="str">
        <f>IF(buildings!S416="","NA",buildings!S416)</f>
        <v>NA</v>
      </c>
      <c r="T416" t="str">
        <f>IF(buildings!T416="","NA",buildings!T416)</f>
        <v>NA</v>
      </c>
      <c r="U416" t="str">
        <f>IF(buildings!U416="","NA",buildings!U416)</f>
        <v>NA</v>
      </c>
      <c r="V416" t="str">
        <f>IF(buildings!V416="","NA",buildings!V416)</f>
        <v>NA</v>
      </c>
      <c r="W416" t="str">
        <f>IF(buildings!W416="","NA",buildings!W416)</f>
        <v>NA</v>
      </c>
      <c r="X416" t="str">
        <f>IF(buildings!X416="","NA",buildings!X416)</f>
        <v>NA</v>
      </c>
      <c r="Y416" t="str">
        <f>IF(buildings!Y416="","NA",buildings!Y416)</f>
        <v>NA</v>
      </c>
      <c r="Z416" t="str">
        <f>IF(buildings!Z416="","NA",buildings!Z416)</f>
        <v>NA</v>
      </c>
      <c r="AA416" t="str">
        <f>IF(buildings!AA416="","NA",buildings!AA416)</f>
        <v>NA</v>
      </c>
      <c r="AB416" t="str">
        <f>IF(buildings!AB416="","NA",buildings!AB416)</f>
        <v>NA</v>
      </c>
      <c r="AC416" t="str">
        <f>IF(buildings!AC416="","NA",buildings!AC416)</f>
        <v>NA</v>
      </c>
      <c r="AD416" t="str">
        <f>IF(buildings!AD416="","NA",buildings!AD416)</f>
        <v>NA</v>
      </c>
      <c r="AE416" t="str">
        <f>IF(buildings!AE416="","NA",buildings!AE416)</f>
        <v>NA</v>
      </c>
      <c r="AF416" t="str">
        <f>IF(buildings!AF416="","NA",buildings!AF416)</f>
        <v>NA</v>
      </c>
      <c r="AG416" t="str">
        <f>IF(buildings!AG416="","NA",buildings!AG416)</f>
        <v>NA</v>
      </c>
      <c r="AH416" t="str">
        <f>IF(buildings!AH416="","NA",buildings!AH416)</f>
        <v>NA</v>
      </c>
      <c r="AI416" t="str">
        <f>IF(buildings!AI416="","NA",buildings!AI416)</f>
        <v>NA</v>
      </c>
      <c r="AJ416" t="str">
        <f>IF(buildings!AJ416="","NA",buildings!AJ416)</f>
        <v>NA</v>
      </c>
      <c r="AK416" t="str">
        <f>IF(buildings!AK416="","NA",buildings!AK416)</f>
        <v>NA</v>
      </c>
      <c r="AL416" t="str">
        <f>IF(buildings!AL416="","NA",buildings!AL416)</f>
        <v>NULL</v>
      </c>
      <c r="AM416" t="str">
        <f>IF(buildings!AM416="","NA",buildings!AM416)</f>
        <v>NULL</v>
      </c>
      <c r="AN416" t="str">
        <f>IF(buildings!AN416="","NA",buildings!AN416)</f>
        <v>residential</v>
      </c>
      <c r="AO416" t="str">
        <f>IF(buildings!AO416="","NA",buildings!AO416)</f>
        <v>SFH</v>
      </c>
      <c r="AP416" t="str">
        <f>IF(buildings!AP416="","NA",buildings!AP416)</f>
        <v>case study</v>
      </c>
      <c r="AQ416" t="str">
        <f>IF(buildings!AQ416="","NA",buildings!AQ416)</f>
        <v>Urban</v>
      </c>
      <c r="AR416" t="str">
        <f>IF(buildings!AR416="","NA",buildings!AR416)</f>
        <v>NULL</v>
      </c>
      <c r="AS416" t="str">
        <f>IF(buildings!AS416="","NA",buildings!AS416)</f>
        <v xml:space="preserve">Bansal, D., Singh, R., &amp; Sawhney, R. L. </v>
      </c>
      <c r="AT416">
        <f>IF(buildings!AT416="","NA",buildings!AT416)</f>
        <v>2014</v>
      </c>
      <c r="AU416" t="str">
        <f>IF(buildings!AU416="","NA",buildings!AU416)</f>
        <v>Effect of construction materials on embodied energy and cost of buildings - A case study of residential houses in India up to 60 m2 of plinth area</v>
      </c>
      <c r="AV416" t="str">
        <f>IF(buildings!AV416="","NA",buildings!AV416)</f>
        <v xml:space="preserve">Energy and buildings </v>
      </c>
      <c r="AW416" t="str">
        <f>IF(buildings!AW416="","NA",buildings!AW416)</f>
        <v>Copyright Elsevier</v>
      </c>
      <c r="AX416" t="str">
        <f>IF(buildings!AX416="","NA",buildings!AX416)</f>
        <v>10.1016/j.enbuild.2013.11.006</v>
      </c>
      <c r="AY416" t="str">
        <f>IF(buildings!AY416="","NA",buildings!AY416)</f>
        <v>https://doi.org/10.1016/j.enbuild.2013.11.006</v>
      </c>
      <c r="AZ416" t="str">
        <f>IF(buildings!AZ416="","NULL",buildings!AZ416)</f>
        <v>NULL</v>
      </c>
      <c r="BA416" t="str">
        <f>IF(buildings!BA416="","NULL",buildings!BA416)</f>
        <v xml:space="preserve">Extracted from Marinova et al. (2020). Refer to the authors for further information </v>
      </c>
      <c r="BB416" t="str">
        <f>IF(buildings!BB416="","NULL",buildings!BB416)</f>
        <v xml:space="preserve">Extracted from Marinova et al. (2020). Refer to the authors for further information </v>
      </c>
      <c r="BC416" t="str">
        <f>IF(buildings!BC416="","NULL",buildings!BC416)</f>
        <v>Number of stories and types of houses (122 are studied)</v>
      </c>
      <c r="BD416" t="str">
        <f>IF(buildings!BD416="","NULL",buildings!BD416)</f>
        <v>NULL</v>
      </c>
      <c r="BE416" t="str">
        <f>IF(buildings!BE416="","NULL",buildings!BE416)</f>
        <v>Nistad (Heeren)</v>
      </c>
      <c r="BF416" t="str">
        <f>IF(buildings!BF416="","NULL",buildings!BF416)</f>
        <v>NULL</v>
      </c>
      <c r="BG416" t="str">
        <f>IF(buildings!BG416="","NULL",buildings!BG416)</f>
        <v>NULL</v>
      </c>
      <c r="BH416" t="str">
        <f>IF(buildings!BH416="","NULL",buildings!BH416)</f>
        <v>NULL</v>
      </c>
      <c r="BI416" t="str">
        <f>IF(buildings!BI416="","NULL",buildings!BI416)</f>
        <v>NULL</v>
      </c>
      <c r="BJ416" t="str">
        <f>IF(buildings!BJ416="","NULL",buildings!BJ416)</f>
        <v>NULL</v>
      </c>
      <c r="BK416" t="str">
        <f>IF(buildings!BK416="","NULL",buildings!BK416)</f>
        <v>NULL</v>
      </c>
      <c r="BL416" t="str">
        <f>IF(buildings!BL416="","NULL",buildings!BL416)</f>
        <v>NULL</v>
      </c>
      <c r="BM416" t="str">
        <f>IF(buildings!BM416="","NULL",buildings!BM416)</f>
        <v>NULL</v>
      </c>
      <c r="BN416" t="str">
        <f>IF(buildings!BN416="","NULL",buildings!BN416)</f>
        <v>NULL</v>
      </c>
      <c r="BO416" t="str">
        <f>IF(buildings!BO416="","NULL",buildings!BO416)</f>
        <v>NULL</v>
      </c>
      <c r="BP416" t="str">
        <f>IF(buildings!BP416="","NULL",buildings!BP416)</f>
        <v>NULL</v>
      </c>
      <c r="BQ416" t="str">
        <f>IF(buildings!BQ416="","NULL",buildings!BQ416)</f>
        <v>NULL</v>
      </c>
      <c r="BR416" t="str">
        <f>IF(buildings!BR416="","NULL",buildings!BR416)</f>
        <v>NULL</v>
      </c>
      <c r="BS416" t="str">
        <f>IF(buildings!BS416="","NULL",buildings!BS416)</f>
        <v>NULL</v>
      </c>
      <c r="BT416" t="str">
        <f>IF(buildings!BT416="","NULL",buildings!BT416)</f>
        <v>NULL</v>
      </c>
      <c r="BU416" t="str">
        <f>IF(buildings!BU416="","NULL",buildings!BU416)</f>
        <v>NULL</v>
      </c>
      <c r="BV416" t="str">
        <f>IF(buildings!BV416="","NULL",buildings!BV416)</f>
        <v>NULL</v>
      </c>
      <c r="BW416" t="str">
        <f>IF(buildings!BW416="","NULL",buildings!BW416)</f>
        <v>R32IND</v>
      </c>
      <c r="BX416" t="str">
        <f>IF(buildings!BX416="","NULL",buildings!BX416)</f>
        <v>R5.2ASIA</v>
      </c>
      <c r="BY416" t="str">
        <f>IF(buildings!BY416="","NULL",buildings!BY416)</f>
        <v>R_SFH_unspecified</v>
      </c>
      <c r="BZ416" t="str">
        <f>IF(buildings!BZ416="","NULL",buildings!BZ416)</f>
        <v>RC_unspecified</v>
      </c>
      <c r="CA416" t="str">
        <f>IF(buildings!CA416="","NULL",buildings!CA416)</f>
        <v>Standard</v>
      </c>
      <c r="CB416" t="str">
        <f>IF(buildings!CB416="","NULL",buildings!CB416)</f>
        <v>sample/average/statistics</v>
      </c>
      <c r="CC416" t="str">
        <f>IF(buildings!CC416="","NULL",buildings!CC416)</f>
        <v>RS</v>
      </c>
      <c r="CD416" t="str">
        <f>IF(buildings!CD416="","NULL",buildings!CD416)</f>
        <v>C</v>
      </c>
      <c r="CE416" t="str">
        <f>IF(buildings!CE416="","NULL",buildings!CE416)</f>
        <v>ASIA_IND</v>
      </c>
    </row>
    <row r="417" spans="1:83">
      <c r="A417">
        <f>IF(buildings!A417="","NA",buildings!A417)</f>
        <v>415</v>
      </c>
      <c r="B417" t="str">
        <f>IF(buildings!B417="","NA",buildings!B417)</f>
        <v>India</v>
      </c>
      <c r="C417" t="str">
        <f>IF(buildings!C417="","NA",buildings!C417)</f>
        <v>NA</v>
      </c>
      <c r="D417" t="str">
        <f>IF(buildings!D417="","NA",buildings!D417)</f>
        <v>NA</v>
      </c>
      <c r="E417" t="str">
        <f>IF(buildings!E417="","NA",buildings!E417)</f>
        <v>NA</v>
      </c>
      <c r="F417">
        <f>IF(buildings!F417="","NA",buildings!F417)</f>
        <v>21.4</v>
      </c>
      <c r="G417" t="str">
        <f>IF(buildings!G417="","NA",buildings!G417)</f>
        <v>NA</v>
      </c>
      <c r="H417" t="str">
        <f>IF(buildings!H417="","NA",buildings!H417)</f>
        <v>NA</v>
      </c>
      <c r="I417" t="str">
        <f>IF(buildings!I417="","NA",buildings!I417)</f>
        <v>NA</v>
      </c>
      <c r="J417" t="str">
        <f>IF(buildings!J417="","NA",buildings!J417)</f>
        <v>NA</v>
      </c>
      <c r="K417" t="str">
        <f>IF(buildings!K417="","NA",buildings!K417)</f>
        <v>NA</v>
      </c>
      <c r="L417" t="str">
        <f>IF(buildings!L417="","NA",buildings!L417)</f>
        <v>NA</v>
      </c>
      <c r="M417" t="str">
        <f>IF(buildings!M417="","NA",buildings!M417)</f>
        <v>NA</v>
      </c>
      <c r="N417" t="str">
        <f>IF(buildings!N417="","NA",buildings!N417)</f>
        <v>NA</v>
      </c>
      <c r="O417" t="str">
        <f>IF(buildings!O417="","NA",buildings!O417)</f>
        <v>NA</v>
      </c>
      <c r="P417" t="str">
        <f>IF(buildings!P417="","NA",buildings!P417)</f>
        <v>NA</v>
      </c>
      <c r="Q417" t="str">
        <f>IF(buildings!Q417="","NA",buildings!Q417)</f>
        <v>NA</v>
      </c>
      <c r="R417" t="str">
        <f>IF(buildings!R417="","NA",buildings!R417)</f>
        <v>NA</v>
      </c>
      <c r="S417" t="str">
        <f>IF(buildings!S417="","NA",buildings!S417)</f>
        <v>NA</v>
      </c>
      <c r="T417" t="str">
        <f>IF(buildings!T417="","NA",buildings!T417)</f>
        <v>NA</v>
      </c>
      <c r="U417" t="str">
        <f>IF(buildings!U417="","NA",buildings!U417)</f>
        <v>NA</v>
      </c>
      <c r="V417" t="str">
        <f>IF(buildings!V417="","NA",buildings!V417)</f>
        <v>NA</v>
      </c>
      <c r="W417" t="str">
        <f>IF(buildings!W417="","NA",buildings!W417)</f>
        <v>NA</v>
      </c>
      <c r="X417" t="str">
        <f>IF(buildings!X417="","NA",buildings!X417)</f>
        <v>NA</v>
      </c>
      <c r="Y417" t="str">
        <f>IF(buildings!Y417="","NA",buildings!Y417)</f>
        <v>NA</v>
      </c>
      <c r="Z417" t="str">
        <f>IF(buildings!Z417="","NA",buildings!Z417)</f>
        <v>NA</v>
      </c>
      <c r="AA417" t="str">
        <f>IF(buildings!AA417="","NA",buildings!AA417)</f>
        <v>NA</v>
      </c>
      <c r="AB417" t="str">
        <f>IF(buildings!AB417="","NA",buildings!AB417)</f>
        <v>NA</v>
      </c>
      <c r="AC417" t="str">
        <f>IF(buildings!AC417="","NA",buildings!AC417)</f>
        <v>NA</v>
      </c>
      <c r="AD417" t="str">
        <f>IF(buildings!AD417="","NA",buildings!AD417)</f>
        <v>NA</v>
      </c>
      <c r="AE417" t="str">
        <f>IF(buildings!AE417="","NA",buildings!AE417)</f>
        <v>NA</v>
      </c>
      <c r="AF417" t="str">
        <f>IF(buildings!AF417="","NA",buildings!AF417)</f>
        <v>NA</v>
      </c>
      <c r="AG417" t="str">
        <f>IF(buildings!AG417="","NA",buildings!AG417)</f>
        <v>NA</v>
      </c>
      <c r="AH417" t="str">
        <f>IF(buildings!AH417="","NA",buildings!AH417)</f>
        <v>NA</v>
      </c>
      <c r="AI417" t="str">
        <f>IF(buildings!AI417="","NA",buildings!AI417)</f>
        <v>NA</v>
      </c>
      <c r="AJ417" t="str">
        <f>IF(buildings!AJ417="","NA",buildings!AJ417)</f>
        <v>NA</v>
      </c>
      <c r="AK417" t="str">
        <f>IF(buildings!AK417="","NA",buildings!AK417)</f>
        <v>NA</v>
      </c>
      <c r="AL417" t="str">
        <f>IF(buildings!AL417="","NA",buildings!AL417)</f>
        <v>NULL</v>
      </c>
      <c r="AM417" t="str">
        <f>IF(buildings!AM417="","NA",buildings!AM417)</f>
        <v>NULL</v>
      </c>
      <c r="AN417" t="str">
        <f>IF(buildings!AN417="","NA",buildings!AN417)</f>
        <v>residential</v>
      </c>
      <c r="AO417" t="str">
        <f>IF(buildings!AO417="","NA",buildings!AO417)</f>
        <v>SFH</v>
      </c>
      <c r="AP417" t="str">
        <f>IF(buildings!AP417="","NA",buildings!AP417)</f>
        <v>case study</v>
      </c>
      <c r="AQ417" t="str">
        <f>IF(buildings!AQ417="","NA",buildings!AQ417)</f>
        <v>Urban</v>
      </c>
      <c r="AR417" t="str">
        <f>IF(buildings!AR417="","NA",buildings!AR417)</f>
        <v>NULL</v>
      </c>
      <c r="AS417" t="str">
        <f>IF(buildings!AS417="","NA",buildings!AS417)</f>
        <v xml:space="preserve">Bansal, D., Singh, R., &amp; Sawhney, R. L. </v>
      </c>
      <c r="AT417">
        <f>IF(buildings!AT417="","NA",buildings!AT417)</f>
        <v>2014</v>
      </c>
      <c r="AU417" t="str">
        <f>IF(buildings!AU417="","NA",buildings!AU417)</f>
        <v>Effect of construction materials on embodied energy and cost of buildings - A case study of residential houses in India up to 60 m2 of plinth area</v>
      </c>
      <c r="AV417" t="str">
        <f>IF(buildings!AV417="","NA",buildings!AV417)</f>
        <v xml:space="preserve">Energy and buildings </v>
      </c>
      <c r="AW417" t="str">
        <f>IF(buildings!AW417="","NA",buildings!AW417)</f>
        <v>Copyright Elsevier</v>
      </c>
      <c r="AX417" t="str">
        <f>IF(buildings!AX417="","NA",buildings!AX417)</f>
        <v>10.1016/j.enbuild.2013.11.006</v>
      </c>
      <c r="AY417" t="str">
        <f>IF(buildings!AY417="","NA",buildings!AY417)</f>
        <v>https://doi.org/10.1016/j.enbuild.2013.11.006</v>
      </c>
      <c r="AZ417" t="str">
        <f>IF(buildings!AZ417="","NULL",buildings!AZ417)</f>
        <v>NULL</v>
      </c>
      <c r="BA417" t="str">
        <f>IF(buildings!BA417="","NULL",buildings!BA417)</f>
        <v xml:space="preserve">Extracted from Marinova et al. (2020). Refer to the authors for further information </v>
      </c>
      <c r="BB417" t="str">
        <f>IF(buildings!BB417="","NULL",buildings!BB417)</f>
        <v xml:space="preserve">Extracted from Marinova et al. (2020). Refer to the authors for further information </v>
      </c>
      <c r="BC417" t="str">
        <f>IF(buildings!BC417="","NULL",buildings!BC417)</f>
        <v>Number of stories and types of houses (122 are studied)</v>
      </c>
      <c r="BD417" t="str">
        <f>IF(buildings!BD417="","NULL",buildings!BD417)</f>
        <v>NULL</v>
      </c>
      <c r="BE417" t="str">
        <f>IF(buildings!BE417="","NULL",buildings!BE417)</f>
        <v>Nistad (Heeren)</v>
      </c>
      <c r="BF417" t="str">
        <f>IF(buildings!BF417="","NULL",buildings!BF417)</f>
        <v>NULL</v>
      </c>
      <c r="BG417" t="str">
        <f>IF(buildings!BG417="","NULL",buildings!BG417)</f>
        <v>NULL</v>
      </c>
      <c r="BH417" t="str">
        <f>IF(buildings!BH417="","NULL",buildings!BH417)</f>
        <v>NULL</v>
      </c>
      <c r="BI417" t="str">
        <f>IF(buildings!BI417="","NULL",buildings!BI417)</f>
        <v>NULL</v>
      </c>
      <c r="BJ417" t="str">
        <f>IF(buildings!BJ417="","NULL",buildings!BJ417)</f>
        <v>NULL</v>
      </c>
      <c r="BK417" t="str">
        <f>IF(buildings!BK417="","NULL",buildings!BK417)</f>
        <v>NULL</v>
      </c>
      <c r="BL417" t="str">
        <f>IF(buildings!BL417="","NULL",buildings!BL417)</f>
        <v>NULL</v>
      </c>
      <c r="BM417" t="str">
        <f>IF(buildings!BM417="","NULL",buildings!BM417)</f>
        <v>NULL</v>
      </c>
      <c r="BN417" t="str">
        <f>IF(buildings!BN417="","NULL",buildings!BN417)</f>
        <v>NULL</v>
      </c>
      <c r="BO417" t="str">
        <f>IF(buildings!BO417="","NULL",buildings!BO417)</f>
        <v>NULL</v>
      </c>
      <c r="BP417" t="str">
        <f>IF(buildings!BP417="","NULL",buildings!BP417)</f>
        <v>NULL</v>
      </c>
      <c r="BQ417" t="str">
        <f>IF(buildings!BQ417="","NULL",buildings!BQ417)</f>
        <v>NULL</v>
      </c>
      <c r="BR417" t="str">
        <f>IF(buildings!BR417="","NULL",buildings!BR417)</f>
        <v>NULL</v>
      </c>
      <c r="BS417" t="str">
        <f>IF(buildings!BS417="","NULL",buildings!BS417)</f>
        <v>NULL</v>
      </c>
      <c r="BT417" t="str">
        <f>IF(buildings!BT417="","NULL",buildings!BT417)</f>
        <v>NULL</v>
      </c>
      <c r="BU417" t="str">
        <f>IF(buildings!BU417="","NULL",buildings!BU417)</f>
        <v>NULL</v>
      </c>
      <c r="BV417" t="str">
        <f>IF(buildings!BV417="","NULL",buildings!BV417)</f>
        <v>NULL</v>
      </c>
      <c r="BW417" t="str">
        <f>IF(buildings!BW417="","NULL",buildings!BW417)</f>
        <v>R32IND</v>
      </c>
      <c r="BX417" t="str">
        <f>IF(buildings!BX417="","NULL",buildings!BX417)</f>
        <v>R5.2ASIA</v>
      </c>
      <c r="BY417" t="str">
        <f>IF(buildings!BY417="","NULL",buildings!BY417)</f>
        <v>R_SFH_unspecified</v>
      </c>
      <c r="BZ417" t="str">
        <f>IF(buildings!BZ417="","NULL",buildings!BZ417)</f>
        <v>RC_unspecified</v>
      </c>
      <c r="CA417" t="str">
        <f>IF(buildings!CA417="","NULL",buildings!CA417)</f>
        <v>Standard</v>
      </c>
      <c r="CB417" t="str">
        <f>IF(buildings!CB417="","NULL",buildings!CB417)</f>
        <v>sample/average/statistics</v>
      </c>
      <c r="CC417" t="str">
        <f>IF(buildings!CC417="","NULL",buildings!CC417)</f>
        <v>RS</v>
      </c>
      <c r="CD417" t="str">
        <f>IF(buildings!CD417="","NULL",buildings!CD417)</f>
        <v>C</v>
      </c>
      <c r="CE417" t="str">
        <f>IF(buildings!CE417="","NULL",buildings!CE417)</f>
        <v>ASIA_IND</v>
      </c>
    </row>
    <row r="418" spans="1:83">
      <c r="A418">
        <f>IF(buildings!A418="","NA",buildings!A418)</f>
        <v>416</v>
      </c>
      <c r="B418" t="str">
        <f>IF(buildings!B418="","NA",buildings!B418)</f>
        <v>India</v>
      </c>
      <c r="C418" t="str">
        <f>IF(buildings!C418="","NA",buildings!C418)</f>
        <v>NA</v>
      </c>
      <c r="D418" t="str">
        <f>IF(buildings!D418="","NA",buildings!D418)</f>
        <v>NA</v>
      </c>
      <c r="E418" t="str">
        <f>IF(buildings!E418="","NA",buildings!E418)</f>
        <v>NA</v>
      </c>
      <c r="F418">
        <f>IF(buildings!F418="","NA",buildings!F418)</f>
        <v>21.2</v>
      </c>
      <c r="G418" t="str">
        <f>IF(buildings!G418="","NA",buildings!G418)</f>
        <v>NA</v>
      </c>
      <c r="H418" t="str">
        <f>IF(buildings!H418="","NA",buildings!H418)</f>
        <v>NA</v>
      </c>
      <c r="I418" t="str">
        <f>IF(buildings!I418="","NA",buildings!I418)</f>
        <v>NA</v>
      </c>
      <c r="J418" t="str">
        <f>IF(buildings!J418="","NA",buildings!J418)</f>
        <v>NA</v>
      </c>
      <c r="K418" t="str">
        <f>IF(buildings!K418="","NA",buildings!K418)</f>
        <v>NA</v>
      </c>
      <c r="L418" t="str">
        <f>IF(buildings!L418="","NA",buildings!L418)</f>
        <v>NA</v>
      </c>
      <c r="M418" t="str">
        <f>IF(buildings!M418="","NA",buildings!M418)</f>
        <v>NA</v>
      </c>
      <c r="N418" t="str">
        <f>IF(buildings!N418="","NA",buildings!N418)</f>
        <v>NA</v>
      </c>
      <c r="O418" t="str">
        <f>IF(buildings!O418="","NA",buildings!O418)</f>
        <v>NA</v>
      </c>
      <c r="P418" t="str">
        <f>IF(buildings!P418="","NA",buildings!P418)</f>
        <v>NA</v>
      </c>
      <c r="Q418" t="str">
        <f>IF(buildings!Q418="","NA",buildings!Q418)</f>
        <v>NA</v>
      </c>
      <c r="R418" t="str">
        <f>IF(buildings!R418="","NA",buildings!R418)</f>
        <v>NA</v>
      </c>
      <c r="S418" t="str">
        <f>IF(buildings!S418="","NA",buildings!S418)</f>
        <v>NA</v>
      </c>
      <c r="T418" t="str">
        <f>IF(buildings!T418="","NA",buildings!T418)</f>
        <v>NA</v>
      </c>
      <c r="U418" t="str">
        <f>IF(buildings!U418="","NA",buildings!U418)</f>
        <v>NA</v>
      </c>
      <c r="V418" t="str">
        <f>IF(buildings!V418="","NA",buildings!V418)</f>
        <v>NA</v>
      </c>
      <c r="W418" t="str">
        <f>IF(buildings!W418="","NA",buildings!W418)</f>
        <v>NA</v>
      </c>
      <c r="X418" t="str">
        <f>IF(buildings!X418="","NA",buildings!X418)</f>
        <v>NA</v>
      </c>
      <c r="Y418" t="str">
        <f>IF(buildings!Y418="","NA",buildings!Y418)</f>
        <v>NA</v>
      </c>
      <c r="Z418" t="str">
        <f>IF(buildings!Z418="","NA",buildings!Z418)</f>
        <v>NA</v>
      </c>
      <c r="AA418" t="str">
        <f>IF(buildings!AA418="","NA",buildings!AA418)</f>
        <v>NA</v>
      </c>
      <c r="AB418" t="str">
        <f>IF(buildings!AB418="","NA",buildings!AB418)</f>
        <v>NA</v>
      </c>
      <c r="AC418" t="str">
        <f>IF(buildings!AC418="","NA",buildings!AC418)</f>
        <v>NA</v>
      </c>
      <c r="AD418" t="str">
        <f>IF(buildings!AD418="","NA",buildings!AD418)</f>
        <v>NA</v>
      </c>
      <c r="AE418" t="str">
        <f>IF(buildings!AE418="","NA",buildings!AE418)</f>
        <v>NA</v>
      </c>
      <c r="AF418" t="str">
        <f>IF(buildings!AF418="","NA",buildings!AF418)</f>
        <v>NA</v>
      </c>
      <c r="AG418" t="str">
        <f>IF(buildings!AG418="","NA",buildings!AG418)</f>
        <v>NA</v>
      </c>
      <c r="AH418" t="str">
        <f>IF(buildings!AH418="","NA",buildings!AH418)</f>
        <v>NA</v>
      </c>
      <c r="AI418" t="str">
        <f>IF(buildings!AI418="","NA",buildings!AI418)</f>
        <v>NA</v>
      </c>
      <c r="AJ418" t="str">
        <f>IF(buildings!AJ418="","NA",buildings!AJ418)</f>
        <v>NA</v>
      </c>
      <c r="AK418" t="str">
        <f>IF(buildings!AK418="","NA",buildings!AK418)</f>
        <v>NA</v>
      </c>
      <c r="AL418" t="str">
        <f>IF(buildings!AL418="","NA",buildings!AL418)</f>
        <v>NULL</v>
      </c>
      <c r="AM418" t="str">
        <f>IF(buildings!AM418="","NA",buildings!AM418)</f>
        <v>NULL</v>
      </c>
      <c r="AN418" t="str">
        <f>IF(buildings!AN418="","NA",buildings!AN418)</f>
        <v>residential</v>
      </c>
      <c r="AO418" t="str">
        <f>IF(buildings!AO418="","NA",buildings!AO418)</f>
        <v>SFH</v>
      </c>
      <c r="AP418" t="str">
        <f>IF(buildings!AP418="","NA",buildings!AP418)</f>
        <v>case study</v>
      </c>
      <c r="AQ418" t="str">
        <f>IF(buildings!AQ418="","NA",buildings!AQ418)</f>
        <v>Urban</v>
      </c>
      <c r="AR418" t="str">
        <f>IF(buildings!AR418="","NA",buildings!AR418)</f>
        <v>NULL</v>
      </c>
      <c r="AS418" t="str">
        <f>IF(buildings!AS418="","NA",buildings!AS418)</f>
        <v xml:space="preserve">Bansal, D., Singh, R., &amp; Sawhney, R. L. </v>
      </c>
      <c r="AT418">
        <f>IF(buildings!AT418="","NA",buildings!AT418)</f>
        <v>2014</v>
      </c>
      <c r="AU418" t="str">
        <f>IF(buildings!AU418="","NA",buildings!AU418)</f>
        <v>Effect of construction materials on embodied energy and cost of buildings - A case study of residential houses in India up to 60 m2 of plinth area</v>
      </c>
      <c r="AV418" t="str">
        <f>IF(buildings!AV418="","NA",buildings!AV418)</f>
        <v xml:space="preserve">Energy and buildings </v>
      </c>
      <c r="AW418" t="str">
        <f>IF(buildings!AW418="","NA",buildings!AW418)</f>
        <v>Copyright Elsevier</v>
      </c>
      <c r="AX418" t="str">
        <f>IF(buildings!AX418="","NA",buildings!AX418)</f>
        <v>10.1016/j.enbuild.2013.11.006</v>
      </c>
      <c r="AY418" t="str">
        <f>IF(buildings!AY418="","NA",buildings!AY418)</f>
        <v>https://doi.org/10.1016/j.enbuild.2013.11.006</v>
      </c>
      <c r="AZ418" t="str">
        <f>IF(buildings!AZ418="","NULL",buildings!AZ418)</f>
        <v>NULL</v>
      </c>
      <c r="BA418" t="str">
        <f>IF(buildings!BA418="","NULL",buildings!BA418)</f>
        <v xml:space="preserve">Extracted from Marinova et al. (2020). Refer to the authors for further information </v>
      </c>
      <c r="BB418" t="str">
        <f>IF(buildings!BB418="","NULL",buildings!BB418)</f>
        <v xml:space="preserve">Extracted from Marinova et al. (2020). Refer to the authors for further information </v>
      </c>
      <c r="BC418" t="str">
        <f>IF(buildings!BC418="","NULL",buildings!BC418)</f>
        <v>Number of stories and types of houses (122 are studied)</v>
      </c>
      <c r="BD418" t="str">
        <f>IF(buildings!BD418="","NULL",buildings!BD418)</f>
        <v>NULL</v>
      </c>
      <c r="BE418" t="str">
        <f>IF(buildings!BE418="","NULL",buildings!BE418)</f>
        <v>Nistad (Heeren)</v>
      </c>
      <c r="BF418" t="str">
        <f>IF(buildings!BF418="","NULL",buildings!BF418)</f>
        <v>NULL</v>
      </c>
      <c r="BG418" t="str">
        <f>IF(buildings!BG418="","NULL",buildings!BG418)</f>
        <v>NULL</v>
      </c>
      <c r="BH418" t="str">
        <f>IF(buildings!BH418="","NULL",buildings!BH418)</f>
        <v>NULL</v>
      </c>
      <c r="BI418" t="str">
        <f>IF(buildings!BI418="","NULL",buildings!BI418)</f>
        <v>NULL</v>
      </c>
      <c r="BJ418" t="str">
        <f>IF(buildings!BJ418="","NULL",buildings!BJ418)</f>
        <v>NULL</v>
      </c>
      <c r="BK418" t="str">
        <f>IF(buildings!BK418="","NULL",buildings!BK418)</f>
        <v>NULL</v>
      </c>
      <c r="BL418" t="str">
        <f>IF(buildings!BL418="","NULL",buildings!BL418)</f>
        <v>NULL</v>
      </c>
      <c r="BM418" t="str">
        <f>IF(buildings!BM418="","NULL",buildings!BM418)</f>
        <v>NULL</v>
      </c>
      <c r="BN418" t="str">
        <f>IF(buildings!BN418="","NULL",buildings!BN418)</f>
        <v>NULL</v>
      </c>
      <c r="BO418" t="str">
        <f>IF(buildings!BO418="","NULL",buildings!BO418)</f>
        <v>NULL</v>
      </c>
      <c r="BP418" t="str">
        <f>IF(buildings!BP418="","NULL",buildings!BP418)</f>
        <v>NULL</v>
      </c>
      <c r="BQ418" t="str">
        <f>IF(buildings!BQ418="","NULL",buildings!BQ418)</f>
        <v>NULL</v>
      </c>
      <c r="BR418" t="str">
        <f>IF(buildings!BR418="","NULL",buildings!BR418)</f>
        <v>NULL</v>
      </c>
      <c r="BS418" t="str">
        <f>IF(buildings!BS418="","NULL",buildings!BS418)</f>
        <v>NULL</v>
      </c>
      <c r="BT418" t="str">
        <f>IF(buildings!BT418="","NULL",buildings!BT418)</f>
        <v>NULL</v>
      </c>
      <c r="BU418" t="str">
        <f>IF(buildings!BU418="","NULL",buildings!BU418)</f>
        <v>NULL</v>
      </c>
      <c r="BV418" t="str">
        <f>IF(buildings!BV418="","NULL",buildings!BV418)</f>
        <v>NULL</v>
      </c>
      <c r="BW418" t="str">
        <f>IF(buildings!BW418="","NULL",buildings!BW418)</f>
        <v>R32IND</v>
      </c>
      <c r="BX418" t="str">
        <f>IF(buildings!BX418="","NULL",buildings!BX418)</f>
        <v>R5.2ASIA</v>
      </c>
      <c r="BY418" t="str">
        <f>IF(buildings!BY418="","NULL",buildings!BY418)</f>
        <v>R_SFH_unspecified</v>
      </c>
      <c r="BZ418" t="str">
        <f>IF(buildings!BZ418="","NULL",buildings!BZ418)</f>
        <v>RC_unspecified</v>
      </c>
      <c r="CA418" t="str">
        <f>IF(buildings!CA418="","NULL",buildings!CA418)</f>
        <v>Standard</v>
      </c>
      <c r="CB418" t="str">
        <f>IF(buildings!CB418="","NULL",buildings!CB418)</f>
        <v>sample/average/statistics</v>
      </c>
      <c r="CC418" t="str">
        <f>IF(buildings!CC418="","NULL",buildings!CC418)</f>
        <v>RS</v>
      </c>
      <c r="CD418" t="str">
        <f>IF(buildings!CD418="","NULL",buildings!CD418)</f>
        <v>C</v>
      </c>
      <c r="CE418" t="str">
        <f>IF(buildings!CE418="","NULL",buildings!CE418)</f>
        <v>ASIA_IND</v>
      </c>
    </row>
    <row r="419" spans="1:83">
      <c r="A419">
        <f>IF(buildings!A419="","NA",buildings!A419)</f>
        <v>417</v>
      </c>
      <c r="B419" t="str">
        <f>IF(buildings!B419="","NA",buildings!B419)</f>
        <v>India</v>
      </c>
      <c r="C419" t="str">
        <f>IF(buildings!C419="","NA",buildings!C419)</f>
        <v>NA</v>
      </c>
      <c r="D419" t="str">
        <f>IF(buildings!D419="","NA",buildings!D419)</f>
        <v>NA</v>
      </c>
      <c r="E419" t="str">
        <f>IF(buildings!E419="","NA",buildings!E419)</f>
        <v>NA</v>
      </c>
      <c r="F419">
        <f>IF(buildings!F419="","NA",buildings!F419)</f>
        <v>16</v>
      </c>
      <c r="G419" t="str">
        <f>IF(buildings!G419="","NA",buildings!G419)</f>
        <v>NA</v>
      </c>
      <c r="H419" t="str">
        <f>IF(buildings!H419="","NA",buildings!H419)</f>
        <v>NA</v>
      </c>
      <c r="I419" t="str">
        <f>IF(buildings!I419="","NA",buildings!I419)</f>
        <v>NA</v>
      </c>
      <c r="J419" t="str">
        <f>IF(buildings!J419="","NA",buildings!J419)</f>
        <v>NA</v>
      </c>
      <c r="K419" t="str">
        <f>IF(buildings!K419="","NA",buildings!K419)</f>
        <v>NA</v>
      </c>
      <c r="L419" t="str">
        <f>IF(buildings!L419="","NA",buildings!L419)</f>
        <v>NA</v>
      </c>
      <c r="M419" t="str">
        <f>IF(buildings!M419="","NA",buildings!M419)</f>
        <v>NA</v>
      </c>
      <c r="N419" t="str">
        <f>IF(buildings!N419="","NA",buildings!N419)</f>
        <v>NA</v>
      </c>
      <c r="O419" t="str">
        <f>IF(buildings!O419="","NA",buildings!O419)</f>
        <v>NA</v>
      </c>
      <c r="P419" t="str">
        <f>IF(buildings!P419="","NA",buildings!P419)</f>
        <v>NA</v>
      </c>
      <c r="Q419" t="str">
        <f>IF(buildings!Q419="","NA",buildings!Q419)</f>
        <v>NA</v>
      </c>
      <c r="R419" t="str">
        <f>IF(buildings!R419="","NA",buildings!R419)</f>
        <v>NA</v>
      </c>
      <c r="S419" t="str">
        <f>IF(buildings!S419="","NA",buildings!S419)</f>
        <v>NA</v>
      </c>
      <c r="T419" t="str">
        <f>IF(buildings!T419="","NA",buildings!T419)</f>
        <v>NA</v>
      </c>
      <c r="U419" t="str">
        <f>IF(buildings!U419="","NA",buildings!U419)</f>
        <v>NA</v>
      </c>
      <c r="V419" t="str">
        <f>IF(buildings!V419="","NA",buildings!V419)</f>
        <v>NA</v>
      </c>
      <c r="W419" t="str">
        <f>IF(buildings!W419="","NA",buildings!W419)</f>
        <v>NA</v>
      </c>
      <c r="X419" t="str">
        <f>IF(buildings!X419="","NA",buildings!X419)</f>
        <v>NA</v>
      </c>
      <c r="Y419" t="str">
        <f>IF(buildings!Y419="","NA",buildings!Y419)</f>
        <v>NA</v>
      </c>
      <c r="Z419" t="str">
        <f>IF(buildings!Z419="","NA",buildings!Z419)</f>
        <v>NA</v>
      </c>
      <c r="AA419" t="str">
        <f>IF(buildings!AA419="","NA",buildings!AA419)</f>
        <v>NA</v>
      </c>
      <c r="AB419" t="str">
        <f>IF(buildings!AB419="","NA",buildings!AB419)</f>
        <v>NA</v>
      </c>
      <c r="AC419" t="str">
        <f>IF(buildings!AC419="","NA",buildings!AC419)</f>
        <v>NA</v>
      </c>
      <c r="AD419" t="str">
        <f>IF(buildings!AD419="","NA",buildings!AD419)</f>
        <v>NA</v>
      </c>
      <c r="AE419" t="str">
        <f>IF(buildings!AE419="","NA",buildings!AE419)</f>
        <v>NA</v>
      </c>
      <c r="AF419" t="str">
        <f>IF(buildings!AF419="","NA",buildings!AF419)</f>
        <v>NA</v>
      </c>
      <c r="AG419" t="str">
        <f>IF(buildings!AG419="","NA",buildings!AG419)</f>
        <v>NA</v>
      </c>
      <c r="AH419" t="str">
        <f>IF(buildings!AH419="","NA",buildings!AH419)</f>
        <v>NA</v>
      </c>
      <c r="AI419" t="str">
        <f>IF(buildings!AI419="","NA",buildings!AI419)</f>
        <v>NA</v>
      </c>
      <c r="AJ419" t="str">
        <f>IF(buildings!AJ419="","NA",buildings!AJ419)</f>
        <v>NA</v>
      </c>
      <c r="AK419" t="str">
        <f>IF(buildings!AK419="","NA",buildings!AK419)</f>
        <v>NA</v>
      </c>
      <c r="AL419" t="str">
        <f>IF(buildings!AL419="","NA",buildings!AL419)</f>
        <v>NULL</v>
      </c>
      <c r="AM419" t="str">
        <f>IF(buildings!AM419="","NA",buildings!AM419)</f>
        <v>NULL</v>
      </c>
      <c r="AN419" t="str">
        <f>IF(buildings!AN419="","NA",buildings!AN419)</f>
        <v>residential</v>
      </c>
      <c r="AO419" t="str">
        <f>IF(buildings!AO419="","NA",buildings!AO419)</f>
        <v>SFH</v>
      </c>
      <c r="AP419" t="str">
        <f>IF(buildings!AP419="","NA",buildings!AP419)</f>
        <v>case study</v>
      </c>
      <c r="AQ419" t="str">
        <f>IF(buildings!AQ419="","NA",buildings!AQ419)</f>
        <v>Urban</v>
      </c>
      <c r="AR419" t="str">
        <f>IF(buildings!AR419="","NA",buildings!AR419)</f>
        <v>NULL</v>
      </c>
      <c r="AS419" t="str">
        <f>IF(buildings!AS419="","NA",buildings!AS419)</f>
        <v xml:space="preserve">Bansal, D., Singh, R., &amp; Sawhney, R. L. </v>
      </c>
      <c r="AT419">
        <f>IF(buildings!AT419="","NA",buildings!AT419)</f>
        <v>2014</v>
      </c>
      <c r="AU419" t="str">
        <f>IF(buildings!AU419="","NA",buildings!AU419)</f>
        <v>Effect of construction materials on embodied energy and cost of buildings - A case study of residential houses in India up to 60 m2 of plinth area</v>
      </c>
      <c r="AV419" t="str">
        <f>IF(buildings!AV419="","NA",buildings!AV419)</f>
        <v xml:space="preserve">Energy and buildings </v>
      </c>
      <c r="AW419" t="str">
        <f>IF(buildings!AW419="","NA",buildings!AW419)</f>
        <v>Copyright Elsevier</v>
      </c>
      <c r="AX419" t="str">
        <f>IF(buildings!AX419="","NA",buildings!AX419)</f>
        <v>10.1016/j.enbuild.2013.11.006</v>
      </c>
      <c r="AY419" t="str">
        <f>IF(buildings!AY419="","NA",buildings!AY419)</f>
        <v>https://doi.org/10.1016/j.enbuild.2013.11.006</v>
      </c>
      <c r="AZ419" t="str">
        <f>IF(buildings!AZ419="","NULL",buildings!AZ419)</f>
        <v>NULL</v>
      </c>
      <c r="BA419" t="str">
        <f>IF(buildings!BA419="","NULL",buildings!BA419)</f>
        <v xml:space="preserve">Extracted from Marinova et al. (2020). Refer to the authors for further information </v>
      </c>
      <c r="BB419" t="str">
        <f>IF(buildings!BB419="","NULL",buildings!BB419)</f>
        <v xml:space="preserve">Extracted from Marinova et al. (2020). Refer to the authors for further information </v>
      </c>
      <c r="BC419" t="str">
        <f>IF(buildings!BC419="","NULL",buildings!BC419)</f>
        <v>Number of stories and types of houses (122 are studied)</v>
      </c>
      <c r="BD419" t="str">
        <f>IF(buildings!BD419="","NULL",buildings!BD419)</f>
        <v>NULL</v>
      </c>
      <c r="BE419" t="str">
        <f>IF(buildings!BE419="","NULL",buildings!BE419)</f>
        <v>Nistad (Heeren)</v>
      </c>
      <c r="BF419" t="str">
        <f>IF(buildings!BF419="","NULL",buildings!BF419)</f>
        <v>NULL</v>
      </c>
      <c r="BG419" t="str">
        <f>IF(buildings!BG419="","NULL",buildings!BG419)</f>
        <v>NULL</v>
      </c>
      <c r="BH419" t="str">
        <f>IF(buildings!BH419="","NULL",buildings!BH419)</f>
        <v>NULL</v>
      </c>
      <c r="BI419" t="str">
        <f>IF(buildings!BI419="","NULL",buildings!BI419)</f>
        <v>NULL</v>
      </c>
      <c r="BJ419" t="str">
        <f>IF(buildings!BJ419="","NULL",buildings!BJ419)</f>
        <v>NULL</v>
      </c>
      <c r="BK419" t="str">
        <f>IF(buildings!BK419="","NULL",buildings!BK419)</f>
        <v>NULL</v>
      </c>
      <c r="BL419" t="str">
        <f>IF(buildings!BL419="","NULL",buildings!BL419)</f>
        <v>NULL</v>
      </c>
      <c r="BM419" t="str">
        <f>IF(buildings!BM419="","NULL",buildings!BM419)</f>
        <v>NULL</v>
      </c>
      <c r="BN419" t="str">
        <f>IF(buildings!BN419="","NULL",buildings!BN419)</f>
        <v>NULL</v>
      </c>
      <c r="BO419" t="str">
        <f>IF(buildings!BO419="","NULL",buildings!BO419)</f>
        <v>NULL</v>
      </c>
      <c r="BP419" t="str">
        <f>IF(buildings!BP419="","NULL",buildings!BP419)</f>
        <v>NULL</v>
      </c>
      <c r="BQ419" t="str">
        <f>IF(buildings!BQ419="","NULL",buildings!BQ419)</f>
        <v>NULL</v>
      </c>
      <c r="BR419" t="str">
        <f>IF(buildings!BR419="","NULL",buildings!BR419)</f>
        <v>NULL</v>
      </c>
      <c r="BS419" t="str">
        <f>IF(buildings!BS419="","NULL",buildings!BS419)</f>
        <v>NULL</v>
      </c>
      <c r="BT419" t="str">
        <f>IF(buildings!BT419="","NULL",buildings!BT419)</f>
        <v>NULL</v>
      </c>
      <c r="BU419" t="str">
        <f>IF(buildings!BU419="","NULL",buildings!BU419)</f>
        <v>NULL</v>
      </c>
      <c r="BV419" t="str">
        <f>IF(buildings!BV419="","NULL",buildings!BV419)</f>
        <v>NULL</v>
      </c>
      <c r="BW419" t="str">
        <f>IF(buildings!BW419="","NULL",buildings!BW419)</f>
        <v>R32IND</v>
      </c>
      <c r="BX419" t="str">
        <f>IF(buildings!BX419="","NULL",buildings!BX419)</f>
        <v>R5.2ASIA</v>
      </c>
      <c r="BY419" t="str">
        <f>IF(buildings!BY419="","NULL",buildings!BY419)</f>
        <v>R_SFH_unspecified</v>
      </c>
      <c r="BZ419" t="str">
        <f>IF(buildings!BZ419="","NULL",buildings!BZ419)</f>
        <v>RC_unspecified</v>
      </c>
      <c r="CA419" t="str">
        <f>IF(buildings!CA419="","NULL",buildings!CA419)</f>
        <v>Standard</v>
      </c>
      <c r="CB419" t="str">
        <f>IF(buildings!CB419="","NULL",buildings!CB419)</f>
        <v>sample/average/statistics</v>
      </c>
      <c r="CC419" t="str">
        <f>IF(buildings!CC419="","NULL",buildings!CC419)</f>
        <v>RS</v>
      </c>
      <c r="CD419" t="str">
        <f>IF(buildings!CD419="","NULL",buildings!CD419)</f>
        <v>C</v>
      </c>
      <c r="CE419" t="str">
        <f>IF(buildings!CE419="","NULL",buildings!CE419)</f>
        <v>ASIA_IND</v>
      </c>
    </row>
    <row r="420" spans="1:83">
      <c r="A420">
        <f>IF(buildings!A420="","NA",buildings!A420)</f>
        <v>418</v>
      </c>
      <c r="B420" t="str">
        <f>IF(buildings!B420="","NA",buildings!B420)</f>
        <v>India</v>
      </c>
      <c r="C420" t="str">
        <f>IF(buildings!C420="","NA",buildings!C420)</f>
        <v>NA</v>
      </c>
      <c r="D420" t="str">
        <f>IF(buildings!D420="","NA",buildings!D420)</f>
        <v>NA</v>
      </c>
      <c r="E420" t="str">
        <f>IF(buildings!E420="","NA",buildings!E420)</f>
        <v>NA</v>
      </c>
      <c r="F420">
        <f>IF(buildings!F420="","NA",buildings!F420)</f>
        <v>15.2</v>
      </c>
      <c r="G420" t="str">
        <f>IF(buildings!G420="","NA",buildings!G420)</f>
        <v>NA</v>
      </c>
      <c r="H420" t="str">
        <f>IF(buildings!H420="","NA",buildings!H420)</f>
        <v>NA</v>
      </c>
      <c r="I420" t="str">
        <f>IF(buildings!I420="","NA",buildings!I420)</f>
        <v>NA</v>
      </c>
      <c r="J420" t="str">
        <f>IF(buildings!J420="","NA",buildings!J420)</f>
        <v>NA</v>
      </c>
      <c r="K420" t="str">
        <f>IF(buildings!K420="","NA",buildings!K420)</f>
        <v>NA</v>
      </c>
      <c r="L420" t="str">
        <f>IF(buildings!L420="","NA",buildings!L420)</f>
        <v>NA</v>
      </c>
      <c r="M420" t="str">
        <f>IF(buildings!M420="","NA",buildings!M420)</f>
        <v>NA</v>
      </c>
      <c r="N420" t="str">
        <f>IF(buildings!N420="","NA",buildings!N420)</f>
        <v>NA</v>
      </c>
      <c r="O420" t="str">
        <f>IF(buildings!O420="","NA",buildings!O420)</f>
        <v>NA</v>
      </c>
      <c r="P420" t="str">
        <f>IF(buildings!P420="","NA",buildings!P420)</f>
        <v>NA</v>
      </c>
      <c r="Q420" t="str">
        <f>IF(buildings!Q420="","NA",buildings!Q420)</f>
        <v>NA</v>
      </c>
      <c r="R420" t="str">
        <f>IF(buildings!R420="","NA",buildings!R420)</f>
        <v>NA</v>
      </c>
      <c r="S420" t="str">
        <f>IF(buildings!S420="","NA",buildings!S420)</f>
        <v>NA</v>
      </c>
      <c r="T420" t="str">
        <f>IF(buildings!T420="","NA",buildings!T420)</f>
        <v>NA</v>
      </c>
      <c r="U420" t="str">
        <f>IF(buildings!U420="","NA",buildings!U420)</f>
        <v>NA</v>
      </c>
      <c r="V420" t="str">
        <f>IF(buildings!V420="","NA",buildings!V420)</f>
        <v>NA</v>
      </c>
      <c r="W420" t="str">
        <f>IF(buildings!W420="","NA",buildings!W420)</f>
        <v>NA</v>
      </c>
      <c r="X420" t="str">
        <f>IF(buildings!X420="","NA",buildings!X420)</f>
        <v>NA</v>
      </c>
      <c r="Y420" t="str">
        <f>IF(buildings!Y420="","NA",buildings!Y420)</f>
        <v>NA</v>
      </c>
      <c r="Z420" t="str">
        <f>IF(buildings!Z420="","NA",buildings!Z420)</f>
        <v>NA</v>
      </c>
      <c r="AA420" t="str">
        <f>IF(buildings!AA420="","NA",buildings!AA420)</f>
        <v>NA</v>
      </c>
      <c r="AB420" t="str">
        <f>IF(buildings!AB420="","NA",buildings!AB420)</f>
        <v>NA</v>
      </c>
      <c r="AC420" t="str">
        <f>IF(buildings!AC420="","NA",buildings!AC420)</f>
        <v>NA</v>
      </c>
      <c r="AD420" t="str">
        <f>IF(buildings!AD420="","NA",buildings!AD420)</f>
        <v>NA</v>
      </c>
      <c r="AE420" t="str">
        <f>IF(buildings!AE420="","NA",buildings!AE420)</f>
        <v>NA</v>
      </c>
      <c r="AF420" t="str">
        <f>IF(buildings!AF420="","NA",buildings!AF420)</f>
        <v>NA</v>
      </c>
      <c r="AG420" t="str">
        <f>IF(buildings!AG420="","NA",buildings!AG420)</f>
        <v>NA</v>
      </c>
      <c r="AH420" t="str">
        <f>IF(buildings!AH420="","NA",buildings!AH420)</f>
        <v>NA</v>
      </c>
      <c r="AI420" t="str">
        <f>IF(buildings!AI420="","NA",buildings!AI420)</f>
        <v>NA</v>
      </c>
      <c r="AJ420" t="str">
        <f>IF(buildings!AJ420="","NA",buildings!AJ420)</f>
        <v>NA</v>
      </c>
      <c r="AK420" t="str">
        <f>IF(buildings!AK420="","NA",buildings!AK420)</f>
        <v>NA</v>
      </c>
      <c r="AL420" t="str">
        <f>IF(buildings!AL420="","NA",buildings!AL420)</f>
        <v>NULL</v>
      </c>
      <c r="AM420" t="str">
        <f>IF(buildings!AM420="","NA",buildings!AM420)</f>
        <v>NULL</v>
      </c>
      <c r="AN420" t="str">
        <f>IF(buildings!AN420="","NA",buildings!AN420)</f>
        <v>residential</v>
      </c>
      <c r="AO420" t="str">
        <f>IF(buildings!AO420="","NA",buildings!AO420)</f>
        <v>SFH</v>
      </c>
      <c r="AP420" t="str">
        <f>IF(buildings!AP420="","NA",buildings!AP420)</f>
        <v>case study</v>
      </c>
      <c r="AQ420" t="str">
        <f>IF(buildings!AQ420="","NA",buildings!AQ420)</f>
        <v>Urban</v>
      </c>
      <c r="AR420" t="str">
        <f>IF(buildings!AR420="","NA",buildings!AR420)</f>
        <v>NULL</v>
      </c>
      <c r="AS420" t="str">
        <f>IF(buildings!AS420="","NA",buildings!AS420)</f>
        <v xml:space="preserve">Bansal, D., Singh, R., &amp; Sawhney, R. L. </v>
      </c>
      <c r="AT420">
        <f>IF(buildings!AT420="","NA",buildings!AT420)</f>
        <v>2014</v>
      </c>
      <c r="AU420" t="str">
        <f>IF(buildings!AU420="","NA",buildings!AU420)</f>
        <v>Effect of construction materials on embodied energy and cost of buildings - A case study of residential houses in India up to 60 m2 of plinth area</v>
      </c>
      <c r="AV420" t="str">
        <f>IF(buildings!AV420="","NA",buildings!AV420)</f>
        <v xml:space="preserve">Energy and buildings </v>
      </c>
      <c r="AW420" t="str">
        <f>IF(buildings!AW420="","NA",buildings!AW420)</f>
        <v>Copyright Elsevier</v>
      </c>
      <c r="AX420" t="str">
        <f>IF(buildings!AX420="","NA",buildings!AX420)</f>
        <v>10.1016/j.enbuild.2013.11.006</v>
      </c>
      <c r="AY420" t="str">
        <f>IF(buildings!AY420="","NA",buildings!AY420)</f>
        <v>https://doi.org/10.1016/j.enbuild.2013.11.006</v>
      </c>
      <c r="AZ420" t="str">
        <f>IF(buildings!AZ420="","NULL",buildings!AZ420)</f>
        <v>NULL</v>
      </c>
      <c r="BA420" t="str">
        <f>IF(buildings!BA420="","NULL",buildings!BA420)</f>
        <v xml:space="preserve">Extracted from Marinova et al. (2020). Refer to the authors for further information </v>
      </c>
      <c r="BB420" t="str">
        <f>IF(buildings!BB420="","NULL",buildings!BB420)</f>
        <v xml:space="preserve">Extracted from Marinova et al. (2020). Refer to the authors for further information </v>
      </c>
      <c r="BC420" t="str">
        <f>IF(buildings!BC420="","NULL",buildings!BC420)</f>
        <v>Number of stories and types of houses (122 are studied)</v>
      </c>
      <c r="BD420" t="str">
        <f>IF(buildings!BD420="","NULL",buildings!BD420)</f>
        <v>NULL</v>
      </c>
      <c r="BE420" t="str">
        <f>IF(buildings!BE420="","NULL",buildings!BE420)</f>
        <v>Nistad (Heeren)</v>
      </c>
      <c r="BF420" t="str">
        <f>IF(buildings!BF420="","NULL",buildings!BF420)</f>
        <v>NULL</v>
      </c>
      <c r="BG420" t="str">
        <f>IF(buildings!BG420="","NULL",buildings!BG420)</f>
        <v>NULL</v>
      </c>
      <c r="BH420" t="str">
        <f>IF(buildings!BH420="","NULL",buildings!BH420)</f>
        <v>NULL</v>
      </c>
      <c r="BI420" t="str">
        <f>IF(buildings!BI420="","NULL",buildings!BI420)</f>
        <v>NULL</v>
      </c>
      <c r="BJ420" t="str">
        <f>IF(buildings!BJ420="","NULL",buildings!BJ420)</f>
        <v>NULL</v>
      </c>
      <c r="BK420" t="str">
        <f>IF(buildings!BK420="","NULL",buildings!BK420)</f>
        <v>NULL</v>
      </c>
      <c r="BL420" t="str">
        <f>IF(buildings!BL420="","NULL",buildings!BL420)</f>
        <v>NULL</v>
      </c>
      <c r="BM420" t="str">
        <f>IF(buildings!BM420="","NULL",buildings!BM420)</f>
        <v>NULL</v>
      </c>
      <c r="BN420" t="str">
        <f>IF(buildings!BN420="","NULL",buildings!BN420)</f>
        <v>NULL</v>
      </c>
      <c r="BO420" t="str">
        <f>IF(buildings!BO420="","NULL",buildings!BO420)</f>
        <v>NULL</v>
      </c>
      <c r="BP420" t="str">
        <f>IF(buildings!BP420="","NULL",buildings!BP420)</f>
        <v>NULL</v>
      </c>
      <c r="BQ420" t="str">
        <f>IF(buildings!BQ420="","NULL",buildings!BQ420)</f>
        <v>NULL</v>
      </c>
      <c r="BR420" t="str">
        <f>IF(buildings!BR420="","NULL",buildings!BR420)</f>
        <v>NULL</v>
      </c>
      <c r="BS420" t="str">
        <f>IF(buildings!BS420="","NULL",buildings!BS420)</f>
        <v>NULL</v>
      </c>
      <c r="BT420" t="str">
        <f>IF(buildings!BT420="","NULL",buildings!BT420)</f>
        <v>NULL</v>
      </c>
      <c r="BU420" t="str">
        <f>IF(buildings!BU420="","NULL",buildings!BU420)</f>
        <v>NULL</v>
      </c>
      <c r="BV420" t="str">
        <f>IF(buildings!BV420="","NULL",buildings!BV420)</f>
        <v>NULL</v>
      </c>
      <c r="BW420" t="str">
        <f>IF(buildings!BW420="","NULL",buildings!BW420)</f>
        <v>R32IND</v>
      </c>
      <c r="BX420" t="str">
        <f>IF(buildings!BX420="","NULL",buildings!BX420)</f>
        <v>R5.2ASIA</v>
      </c>
      <c r="BY420" t="str">
        <f>IF(buildings!BY420="","NULL",buildings!BY420)</f>
        <v>R_SFH_unspecified</v>
      </c>
      <c r="BZ420" t="str">
        <f>IF(buildings!BZ420="","NULL",buildings!BZ420)</f>
        <v>RC_unspecified</v>
      </c>
      <c r="CA420" t="str">
        <f>IF(buildings!CA420="","NULL",buildings!CA420)</f>
        <v>Standard</v>
      </c>
      <c r="CB420" t="str">
        <f>IF(buildings!CB420="","NULL",buildings!CB420)</f>
        <v>sample/average/statistics</v>
      </c>
      <c r="CC420" t="str">
        <f>IF(buildings!CC420="","NULL",buildings!CC420)</f>
        <v>RS</v>
      </c>
      <c r="CD420" t="str">
        <f>IF(buildings!CD420="","NULL",buildings!CD420)</f>
        <v>C</v>
      </c>
      <c r="CE420" t="str">
        <f>IF(buildings!CE420="","NULL",buildings!CE420)</f>
        <v>ASIA_IND</v>
      </c>
    </row>
    <row r="421" spans="1:83">
      <c r="A421">
        <f>IF(buildings!A421="","NA",buildings!A421)</f>
        <v>419</v>
      </c>
      <c r="B421" t="str">
        <f>IF(buildings!B421="","NA",buildings!B421)</f>
        <v>India</v>
      </c>
      <c r="C421" t="str">
        <f>IF(buildings!C421="","NA",buildings!C421)</f>
        <v>NA</v>
      </c>
      <c r="D421" t="str">
        <f>IF(buildings!D421="","NA",buildings!D421)</f>
        <v>NA</v>
      </c>
      <c r="E421" t="str">
        <f>IF(buildings!E421="","NA",buildings!E421)</f>
        <v>NA</v>
      </c>
      <c r="F421">
        <f>IF(buildings!F421="","NA",buildings!F421)</f>
        <v>21.4</v>
      </c>
      <c r="G421" t="str">
        <f>IF(buildings!G421="","NA",buildings!G421)</f>
        <v>NA</v>
      </c>
      <c r="H421" t="str">
        <f>IF(buildings!H421="","NA",buildings!H421)</f>
        <v>NA</v>
      </c>
      <c r="I421" t="str">
        <f>IF(buildings!I421="","NA",buildings!I421)</f>
        <v>NA</v>
      </c>
      <c r="J421" t="str">
        <f>IF(buildings!J421="","NA",buildings!J421)</f>
        <v>NA</v>
      </c>
      <c r="K421" t="str">
        <f>IF(buildings!K421="","NA",buildings!K421)</f>
        <v>NA</v>
      </c>
      <c r="L421" t="str">
        <f>IF(buildings!L421="","NA",buildings!L421)</f>
        <v>NA</v>
      </c>
      <c r="M421" t="str">
        <f>IF(buildings!M421="","NA",buildings!M421)</f>
        <v>NA</v>
      </c>
      <c r="N421" t="str">
        <f>IF(buildings!N421="","NA",buildings!N421)</f>
        <v>NA</v>
      </c>
      <c r="O421" t="str">
        <f>IF(buildings!O421="","NA",buildings!O421)</f>
        <v>NA</v>
      </c>
      <c r="P421" t="str">
        <f>IF(buildings!P421="","NA",buildings!P421)</f>
        <v>NA</v>
      </c>
      <c r="Q421" t="str">
        <f>IF(buildings!Q421="","NA",buildings!Q421)</f>
        <v>NA</v>
      </c>
      <c r="R421" t="str">
        <f>IF(buildings!R421="","NA",buildings!R421)</f>
        <v>NA</v>
      </c>
      <c r="S421" t="str">
        <f>IF(buildings!S421="","NA",buildings!S421)</f>
        <v>NA</v>
      </c>
      <c r="T421" t="str">
        <f>IF(buildings!T421="","NA",buildings!T421)</f>
        <v>NA</v>
      </c>
      <c r="U421" t="str">
        <f>IF(buildings!U421="","NA",buildings!U421)</f>
        <v>NA</v>
      </c>
      <c r="V421" t="str">
        <f>IF(buildings!V421="","NA",buildings!V421)</f>
        <v>NA</v>
      </c>
      <c r="W421" t="str">
        <f>IF(buildings!W421="","NA",buildings!W421)</f>
        <v>NA</v>
      </c>
      <c r="X421" t="str">
        <f>IF(buildings!X421="","NA",buildings!X421)</f>
        <v>NA</v>
      </c>
      <c r="Y421" t="str">
        <f>IF(buildings!Y421="","NA",buildings!Y421)</f>
        <v>NA</v>
      </c>
      <c r="Z421" t="str">
        <f>IF(buildings!Z421="","NA",buildings!Z421)</f>
        <v>NA</v>
      </c>
      <c r="AA421" t="str">
        <f>IF(buildings!AA421="","NA",buildings!AA421)</f>
        <v>NA</v>
      </c>
      <c r="AB421" t="str">
        <f>IF(buildings!AB421="","NA",buildings!AB421)</f>
        <v>NA</v>
      </c>
      <c r="AC421" t="str">
        <f>IF(buildings!AC421="","NA",buildings!AC421)</f>
        <v>NA</v>
      </c>
      <c r="AD421" t="str">
        <f>IF(buildings!AD421="","NA",buildings!AD421)</f>
        <v>NA</v>
      </c>
      <c r="AE421" t="str">
        <f>IF(buildings!AE421="","NA",buildings!AE421)</f>
        <v>NA</v>
      </c>
      <c r="AF421" t="str">
        <f>IF(buildings!AF421="","NA",buildings!AF421)</f>
        <v>NA</v>
      </c>
      <c r="AG421" t="str">
        <f>IF(buildings!AG421="","NA",buildings!AG421)</f>
        <v>NA</v>
      </c>
      <c r="AH421" t="str">
        <f>IF(buildings!AH421="","NA",buildings!AH421)</f>
        <v>NA</v>
      </c>
      <c r="AI421" t="str">
        <f>IF(buildings!AI421="","NA",buildings!AI421)</f>
        <v>NA</v>
      </c>
      <c r="AJ421" t="str">
        <f>IF(buildings!AJ421="","NA",buildings!AJ421)</f>
        <v>NA</v>
      </c>
      <c r="AK421" t="str">
        <f>IF(buildings!AK421="","NA",buildings!AK421)</f>
        <v>NA</v>
      </c>
      <c r="AL421" t="str">
        <f>IF(buildings!AL421="","NA",buildings!AL421)</f>
        <v>NULL</v>
      </c>
      <c r="AM421" t="str">
        <f>IF(buildings!AM421="","NA",buildings!AM421)</f>
        <v>NULL</v>
      </c>
      <c r="AN421" t="str">
        <f>IF(buildings!AN421="","NA",buildings!AN421)</f>
        <v>residential</v>
      </c>
      <c r="AO421" t="str">
        <f>IF(buildings!AO421="","NA",buildings!AO421)</f>
        <v>SFH</v>
      </c>
      <c r="AP421" t="str">
        <f>IF(buildings!AP421="","NA",buildings!AP421)</f>
        <v>case study</v>
      </c>
      <c r="AQ421" t="str">
        <f>IF(buildings!AQ421="","NA",buildings!AQ421)</f>
        <v>Urban</v>
      </c>
      <c r="AR421" t="str">
        <f>IF(buildings!AR421="","NA",buildings!AR421)</f>
        <v>NULL</v>
      </c>
      <c r="AS421" t="str">
        <f>IF(buildings!AS421="","NA",buildings!AS421)</f>
        <v xml:space="preserve">Bansal, D., Singh, R., &amp; Sawhney, R. L. </v>
      </c>
      <c r="AT421">
        <f>IF(buildings!AT421="","NA",buildings!AT421)</f>
        <v>2014</v>
      </c>
      <c r="AU421" t="str">
        <f>IF(buildings!AU421="","NA",buildings!AU421)</f>
        <v>Effect of construction materials on embodied energy and cost of buildings - A case study of residential houses in India up to 60 m2 of plinth area</v>
      </c>
      <c r="AV421" t="str">
        <f>IF(buildings!AV421="","NA",buildings!AV421)</f>
        <v xml:space="preserve">Energy and buildings </v>
      </c>
      <c r="AW421" t="str">
        <f>IF(buildings!AW421="","NA",buildings!AW421)</f>
        <v>Copyright Elsevier</v>
      </c>
      <c r="AX421" t="str">
        <f>IF(buildings!AX421="","NA",buildings!AX421)</f>
        <v>10.1016/j.enbuild.2013.11.006</v>
      </c>
      <c r="AY421" t="str">
        <f>IF(buildings!AY421="","NA",buildings!AY421)</f>
        <v>https://doi.org/10.1016/j.enbuild.2013.11.006</v>
      </c>
      <c r="AZ421" t="str">
        <f>IF(buildings!AZ421="","NULL",buildings!AZ421)</f>
        <v>NULL</v>
      </c>
      <c r="BA421" t="str">
        <f>IF(buildings!BA421="","NULL",buildings!BA421)</f>
        <v xml:space="preserve">Extracted from Marinova et al. (2020). Refer to the authors for further information </v>
      </c>
      <c r="BB421" t="str">
        <f>IF(buildings!BB421="","NULL",buildings!BB421)</f>
        <v xml:space="preserve">Extracted from Marinova et al. (2020). Refer to the authors for further information </v>
      </c>
      <c r="BC421" t="str">
        <f>IF(buildings!BC421="","NULL",buildings!BC421)</f>
        <v>Number of stories and types of houses (122 are studied)</v>
      </c>
      <c r="BD421" t="str">
        <f>IF(buildings!BD421="","NULL",buildings!BD421)</f>
        <v>NULL</v>
      </c>
      <c r="BE421" t="str">
        <f>IF(buildings!BE421="","NULL",buildings!BE421)</f>
        <v>Nistad (Heeren)</v>
      </c>
      <c r="BF421" t="str">
        <f>IF(buildings!BF421="","NULL",buildings!BF421)</f>
        <v>NULL</v>
      </c>
      <c r="BG421" t="str">
        <f>IF(buildings!BG421="","NULL",buildings!BG421)</f>
        <v>NULL</v>
      </c>
      <c r="BH421" t="str">
        <f>IF(buildings!BH421="","NULL",buildings!BH421)</f>
        <v>NULL</v>
      </c>
      <c r="BI421" t="str">
        <f>IF(buildings!BI421="","NULL",buildings!BI421)</f>
        <v>NULL</v>
      </c>
      <c r="BJ421" t="str">
        <f>IF(buildings!BJ421="","NULL",buildings!BJ421)</f>
        <v>NULL</v>
      </c>
      <c r="BK421" t="str">
        <f>IF(buildings!BK421="","NULL",buildings!BK421)</f>
        <v>NULL</v>
      </c>
      <c r="BL421" t="str">
        <f>IF(buildings!BL421="","NULL",buildings!BL421)</f>
        <v>NULL</v>
      </c>
      <c r="BM421" t="str">
        <f>IF(buildings!BM421="","NULL",buildings!BM421)</f>
        <v>NULL</v>
      </c>
      <c r="BN421" t="str">
        <f>IF(buildings!BN421="","NULL",buildings!BN421)</f>
        <v>NULL</v>
      </c>
      <c r="BO421" t="str">
        <f>IF(buildings!BO421="","NULL",buildings!BO421)</f>
        <v>NULL</v>
      </c>
      <c r="BP421" t="str">
        <f>IF(buildings!BP421="","NULL",buildings!BP421)</f>
        <v>NULL</v>
      </c>
      <c r="BQ421" t="str">
        <f>IF(buildings!BQ421="","NULL",buildings!BQ421)</f>
        <v>NULL</v>
      </c>
      <c r="BR421" t="str">
        <f>IF(buildings!BR421="","NULL",buildings!BR421)</f>
        <v>NULL</v>
      </c>
      <c r="BS421" t="str">
        <f>IF(buildings!BS421="","NULL",buildings!BS421)</f>
        <v>NULL</v>
      </c>
      <c r="BT421" t="str">
        <f>IF(buildings!BT421="","NULL",buildings!BT421)</f>
        <v>NULL</v>
      </c>
      <c r="BU421" t="str">
        <f>IF(buildings!BU421="","NULL",buildings!BU421)</f>
        <v>NULL</v>
      </c>
      <c r="BV421" t="str">
        <f>IF(buildings!BV421="","NULL",buildings!BV421)</f>
        <v>NULL</v>
      </c>
      <c r="BW421" t="str">
        <f>IF(buildings!BW421="","NULL",buildings!BW421)</f>
        <v>R32IND</v>
      </c>
      <c r="BX421" t="str">
        <f>IF(buildings!BX421="","NULL",buildings!BX421)</f>
        <v>R5.2ASIA</v>
      </c>
      <c r="BY421" t="str">
        <f>IF(buildings!BY421="","NULL",buildings!BY421)</f>
        <v>R_SFH_unspecified</v>
      </c>
      <c r="BZ421" t="str">
        <f>IF(buildings!BZ421="","NULL",buildings!BZ421)</f>
        <v>RC_unspecified</v>
      </c>
      <c r="CA421" t="str">
        <f>IF(buildings!CA421="","NULL",buildings!CA421)</f>
        <v>Standard</v>
      </c>
      <c r="CB421" t="str">
        <f>IF(buildings!CB421="","NULL",buildings!CB421)</f>
        <v>sample/average/statistics</v>
      </c>
      <c r="CC421" t="str">
        <f>IF(buildings!CC421="","NULL",buildings!CC421)</f>
        <v>RS</v>
      </c>
      <c r="CD421" t="str">
        <f>IF(buildings!CD421="","NULL",buildings!CD421)</f>
        <v>C</v>
      </c>
      <c r="CE421" t="str">
        <f>IF(buildings!CE421="","NULL",buildings!CE421)</f>
        <v>ASIA_IND</v>
      </c>
    </row>
    <row r="422" spans="1:83">
      <c r="A422">
        <f>IF(buildings!A422="","NA",buildings!A422)</f>
        <v>420</v>
      </c>
      <c r="B422" t="str">
        <f>IF(buildings!B422="","NA",buildings!B422)</f>
        <v>India</v>
      </c>
      <c r="C422" t="str">
        <f>IF(buildings!C422="","NA",buildings!C422)</f>
        <v>NA</v>
      </c>
      <c r="D422" t="str">
        <f>IF(buildings!D422="","NA",buildings!D422)</f>
        <v>NA</v>
      </c>
      <c r="E422" t="str">
        <f>IF(buildings!E422="","NA",buildings!E422)</f>
        <v>NA</v>
      </c>
      <c r="F422">
        <f>IF(buildings!F422="","NA",buildings!F422)</f>
        <v>21.2</v>
      </c>
      <c r="G422" t="str">
        <f>IF(buildings!G422="","NA",buildings!G422)</f>
        <v>NA</v>
      </c>
      <c r="H422" t="str">
        <f>IF(buildings!H422="","NA",buildings!H422)</f>
        <v>NA</v>
      </c>
      <c r="I422" t="str">
        <f>IF(buildings!I422="","NA",buildings!I422)</f>
        <v>NA</v>
      </c>
      <c r="J422" t="str">
        <f>IF(buildings!J422="","NA",buildings!J422)</f>
        <v>NA</v>
      </c>
      <c r="K422" t="str">
        <f>IF(buildings!K422="","NA",buildings!K422)</f>
        <v>NA</v>
      </c>
      <c r="L422" t="str">
        <f>IF(buildings!L422="","NA",buildings!L422)</f>
        <v>NA</v>
      </c>
      <c r="M422" t="str">
        <f>IF(buildings!M422="","NA",buildings!M422)</f>
        <v>NA</v>
      </c>
      <c r="N422" t="str">
        <f>IF(buildings!N422="","NA",buildings!N422)</f>
        <v>NA</v>
      </c>
      <c r="O422" t="str">
        <f>IF(buildings!O422="","NA",buildings!O422)</f>
        <v>NA</v>
      </c>
      <c r="P422" t="str">
        <f>IF(buildings!P422="","NA",buildings!P422)</f>
        <v>NA</v>
      </c>
      <c r="Q422" t="str">
        <f>IF(buildings!Q422="","NA",buildings!Q422)</f>
        <v>NA</v>
      </c>
      <c r="R422" t="str">
        <f>IF(buildings!R422="","NA",buildings!R422)</f>
        <v>NA</v>
      </c>
      <c r="S422" t="str">
        <f>IF(buildings!S422="","NA",buildings!S422)</f>
        <v>NA</v>
      </c>
      <c r="T422" t="str">
        <f>IF(buildings!T422="","NA",buildings!T422)</f>
        <v>NA</v>
      </c>
      <c r="U422" t="str">
        <f>IF(buildings!U422="","NA",buildings!U422)</f>
        <v>NA</v>
      </c>
      <c r="V422" t="str">
        <f>IF(buildings!V422="","NA",buildings!V422)</f>
        <v>NA</v>
      </c>
      <c r="W422" t="str">
        <f>IF(buildings!W422="","NA",buildings!W422)</f>
        <v>NA</v>
      </c>
      <c r="X422" t="str">
        <f>IF(buildings!X422="","NA",buildings!X422)</f>
        <v>NA</v>
      </c>
      <c r="Y422" t="str">
        <f>IF(buildings!Y422="","NA",buildings!Y422)</f>
        <v>NA</v>
      </c>
      <c r="Z422" t="str">
        <f>IF(buildings!Z422="","NA",buildings!Z422)</f>
        <v>NA</v>
      </c>
      <c r="AA422" t="str">
        <f>IF(buildings!AA422="","NA",buildings!AA422)</f>
        <v>NA</v>
      </c>
      <c r="AB422" t="str">
        <f>IF(buildings!AB422="","NA",buildings!AB422)</f>
        <v>NA</v>
      </c>
      <c r="AC422" t="str">
        <f>IF(buildings!AC422="","NA",buildings!AC422)</f>
        <v>NA</v>
      </c>
      <c r="AD422" t="str">
        <f>IF(buildings!AD422="","NA",buildings!AD422)</f>
        <v>NA</v>
      </c>
      <c r="AE422" t="str">
        <f>IF(buildings!AE422="","NA",buildings!AE422)</f>
        <v>NA</v>
      </c>
      <c r="AF422" t="str">
        <f>IF(buildings!AF422="","NA",buildings!AF422)</f>
        <v>NA</v>
      </c>
      <c r="AG422" t="str">
        <f>IF(buildings!AG422="","NA",buildings!AG422)</f>
        <v>NA</v>
      </c>
      <c r="AH422" t="str">
        <f>IF(buildings!AH422="","NA",buildings!AH422)</f>
        <v>NA</v>
      </c>
      <c r="AI422" t="str">
        <f>IF(buildings!AI422="","NA",buildings!AI422)</f>
        <v>NA</v>
      </c>
      <c r="AJ422" t="str">
        <f>IF(buildings!AJ422="","NA",buildings!AJ422)</f>
        <v>NA</v>
      </c>
      <c r="AK422" t="str">
        <f>IF(buildings!AK422="","NA",buildings!AK422)</f>
        <v>NA</v>
      </c>
      <c r="AL422" t="str">
        <f>IF(buildings!AL422="","NA",buildings!AL422)</f>
        <v>NULL</v>
      </c>
      <c r="AM422" t="str">
        <f>IF(buildings!AM422="","NA",buildings!AM422)</f>
        <v>NULL</v>
      </c>
      <c r="AN422" t="str">
        <f>IF(buildings!AN422="","NA",buildings!AN422)</f>
        <v>residential</v>
      </c>
      <c r="AO422" t="str">
        <f>IF(buildings!AO422="","NA",buildings!AO422)</f>
        <v>SFH</v>
      </c>
      <c r="AP422" t="str">
        <f>IF(buildings!AP422="","NA",buildings!AP422)</f>
        <v>case study</v>
      </c>
      <c r="AQ422" t="str">
        <f>IF(buildings!AQ422="","NA",buildings!AQ422)</f>
        <v>Urban</v>
      </c>
      <c r="AR422" t="str">
        <f>IF(buildings!AR422="","NA",buildings!AR422)</f>
        <v>NULL</v>
      </c>
      <c r="AS422" t="str">
        <f>IF(buildings!AS422="","NA",buildings!AS422)</f>
        <v xml:space="preserve">Bansal, D., Singh, R., &amp; Sawhney, R. L. </v>
      </c>
      <c r="AT422">
        <f>IF(buildings!AT422="","NA",buildings!AT422)</f>
        <v>2014</v>
      </c>
      <c r="AU422" t="str">
        <f>IF(buildings!AU422="","NA",buildings!AU422)</f>
        <v>Effect of construction materials on embodied energy and cost of buildings - A case study of residential houses in India up to 60 m2 of plinth area</v>
      </c>
      <c r="AV422" t="str">
        <f>IF(buildings!AV422="","NA",buildings!AV422)</f>
        <v xml:space="preserve">Energy and buildings </v>
      </c>
      <c r="AW422" t="str">
        <f>IF(buildings!AW422="","NA",buildings!AW422)</f>
        <v>Copyright Elsevier</v>
      </c>
      <c r="AX422" t="str">
        <f>IF(buildings!AX422="","NA",buildings!AX422)</f>
        <v>10.1016/j.enbuild.2013.11.006</v>
      </c>
      <c r="AY422" t="str">
        <f>IF(buildings!AY422="","NA",buildings!AY422)</f>
        <v>https://doi.org/10.1016/j.enbuild.2013.11.006</v>
      </c>
      <c r="AZ422" t="str">
        <f>IF(buildings!AZ422="","NULL",buildings!AZ422)</f>
        <v>NULL</v>
      </c>
      <c r="BA422" t="str">
        <f>IF(buildings!BA422="","NULL",buildings!BA422)</f>
        <v xml:space="preserve">Extracted from Marinova et al. (2020). Refer to the authors for further information </v>
      </c>
      <c r="BB422" t="str">
        <f>IF(buildings!BB422="","NULL",buildings!BB422)</f>
        <v xml:space="preserve">Extracted from Marinova et al. (2020). Refer to the authors for further information </v>
      </c>
      <c r="BC422" t="str">
        <f>IF(buildings!BC422="","NULL",buildings!BC422)</f>
        <v>Number of stories and types of houses (122 are studied)</v>
      </c>
      <c r="BD422" t="str">
        <f>IF(buildings!BD422="","NULL",buildings!BD422)</f>
        <v>NULL</v>
      </c>
      <c r="BE422" t="str">
        <f>IF(buildings!BE422="","NULL",buildings!BE422)</f>
        <v>Nistad (Heeren)</v>
      </c>
      <c r="BF422" t="str">
        <f>IF(buildings!BF422="","NULL",buildings!BF422)</f>
        <v>NULL</v>
      </c>
      <c r="BG422" t="str">
        <f>IF(buildings!BG422="","NULL",buildings!BG422)</f>
        <v>NULL</v>
      </c>
      <c r="BH422" t="str">
        <f>IF(buildings!BH422="","NULL",buildings!BH422)</f>
        <v>NULL</v>
      </c>
      <c r="BI422" t="str">
        <f>IF(buildings!BI422="","NULL",buildings!BI422)</f>
        <v>NULL</v>
      </c>
      <c r="BJ422" t="str">
        <f>IF(buildings!BJ422="","NULL",buildings!BJ422)</f>
        <v>NULL</v>
      </c>
      <c r="BK422" t="str">
        <f>IF(buildings!BK422="","NULL",buildings!BK422)</f>
        <v>NULL</v>
      </c>
      <c r="BL422" t="str">
        <f>IF(buildings!BL422="","NULL",buildings!BL422)</f>
        <v>NULL</v>
      </c>
      <c r="BM422" t="str">
        <f>IF(buildings!BM422="","NULL",buildings!BM422)</f>
        <v>NULL</v>
      </c>
      <c r="BN422" t="str">
        <f>IF(buildings!BN422="","NULL",buildings!BN422)</f>
        <v>NULL</v>
      </c>
      <c r="BO422" t="str">
        <f>IF(buildings!BO422="","NULL",buildings!BO422)</f>
        <v>NULL</v>
      </c>
      <c r="BP422" t="str">
        <f>IF(buildings!BP422="","NULL",buildings!BP422)</f>
        <v>NULL</v>
      </c>
      <c r="BQ422" t="str">
        <f>IF(buildings!BQ422="","NULL",buildings!BQ422)</f>
        <v>NULL</v>
      </c>
      <c r="BR422" t="str">
        <f>IF(buildings!BR422="","NULL",buildings!BR422)</f>
        <v>NULL</v>
      </c>
      <c r="BS422" t="str">
        <f>IF(buildings!BS422="","NULL",buildings!BS422)</f>
        <v>NULL</v>
      </c>
      <c r="BT422" t="str">
        <f>IF(buildings!BT422="","NULL",buildings!BT422)</f>
        <v>NULL</v>
      </c>
      <c r="BU422" t="str">
        <f>IF(buildings!BU422="","NULL",buildings!BU422)</f>
        <v>NULL</v>
      </c>
      <c r="BV422" t="str">
        <f>IF(buildings!BV422="","NULL",buildings!BV422)</f>
        <v>NULL</v>
      </c>
      <c r="BW422" t="str">
        <f>IF(buildings!BW422="","NULL",buildings!BW422)</f>
        <v>R32IND</v>
      </c>
      <c r="BX422" t="str">
        <f>IF(buildings!BX422="","NULL",buildings!BX422)</f>
        <v>R5.2ASIA</v>
      </c>
      <c r="BY422" t="str">
        <f>IF(buildings!BY422="","NULL",buildings!BY422)</f>
        <v>R_SFH_unspecified</v>
      </c>
      <c r="BZ422" t="str">
        <f>IF(buildings!BZ422="","NULL",buildings!BZ422)</f>
        <v>RC_unspecified</v>
      </c>
      <c r="CA422" t="str">
        <f>IF(buildings!CA422="","NULL",buildings!CA422)</f>
        <v>Standard</v>
      </c>
      <c r="CB422" t="str">
        <f>IF(buildings!CB422="","NULL",buildings!CB422)</f>
        <v>sample/average/statistics</v>
      </c>
      <c r="CC422" t="str">
        <f>IF(buildings!CC422="","NULL",buildings!CC422)</f>
        <v>RS</v>
      </c>
      <c r="CD422" t="str">
        <f>IF(buildings!CD422="","NULL",buildings!CD422)</f>
        <v>C</v>
      </c>
      <c r="CE422" t="str">
        <f>IF(buildings!CE422="","NULL",buildings!CE422)</f>
        <v>ASIA_IND</v>
      </c>
    </row>
    <row r="423" spans="1:83">
      <c r="A423">
        <f>IF(buildings!A423="","NA",buildings!A423)</f>
        <v>421</v>
      </c>
      <c r="B423" t="str">
        <f>IF(buildings!B423="","NA",buildings!B423)</f>
        <v>India</v>
      </c>
      <c r="C423" t="str">
        <f>IF(buildings!C423="","NA",buildings!C423)</f>
        <v>Hamirpur</v>
      </c>
      <c r="D423" t="str">
        <f>IF(buildings!D423="","NA",buildings!D423)</f>
        <v>NA</v>
      </c>
      <c r="E423" t="str">
        <f>IF(buildings!E423="","NA",buildings!E423)</f>
        <v>NA</v>
      </c>
      <c r="F423">
        <f>IF(buildings!F423="","NA",buildings!F423)</f>
        <v>47.340182650000003</v>
      </c>
      <c r="G423" t="str">
        <f>IF(buildings!G423="","NA",buildings!G423)</f>
        <v>NA</v>
      </c>
      <c r="H423" t="str">
        <f>IF(buildings!H423="","NA",buildings!H423)</f>
        <v>NA</v>
      </c>
      <c r="I423" t="str">
        <f>IF(buildings!I423="","NA",buildings!I423)</f>
        <v>NA</v>
      </c>
      <c r="J423">
        <f>IF(buildings!J423="","NA",buildings!J423)</f>
        <v>6.8493150680000001</v>
      </c>
      <c r="K423" t="str">
        <f>IF(buildings!K423="","NA",buildings!K423)</f>
        <v>NA</v>
      </c>
      <c r="L423" t="str">
        <f>IF(buildings!L423="","NA",buildings!L423)</f>
        <v>NA</v>
      </c>
      <c r="M423" t="str">
        <f>IF(buildings!M423="","NA",buildings!M423)</f>
        <v>NA</v>
      </c>
      <c r="N423" t="str">
        <f>IF(buildings!N423="","NA",buildings!N423)</f>
        <v>NA</v>
      </c>
      <c r="O423" t="str">
        <f>IF(buildings!O423="","NA",buildings!O423)</f>
        <v>NA</v>
      </c>
      <c r="P423" t="str">
        <f>IF(buildings!P423="","NA",buildings!P423)</f>
        <v>NA</v>
      </c>
      <c r="Q423" t="str">
        <f>IF(buildings!Q423="","NA",buildings!Q423)</f>
        <v>NA</v>
      </c>
      <c r="R423" t="str">
        <f>IF(buildings!R423="","NA",buildings!R423)</f>
        <v>NA</v>
      </c>
      <c r="S423" t="str">
        <f>IF(buildings!S423="","NA",buildings!S423)</f>
        <v>NA</v>
      </c>
      <c r="T423" t="str">
        <f>IF(buildings!T423="","NA",buildings!T423)</f>
        <v>NA</v>
      </c>
      <c r="U423" t="str">
        <f>IF(buildings!U423="","NA",buildings!U423)</f>
        <v>NA</v>
      </c>
      <c r="V423" t="str">
        <f>IF(buildings!V423="","NA",buildings!V423)</f>
        <v>NA</v>
      </c>
      <c r="W423" t="str">
        <f>IF(buildings!W423="","NA",buildings!W423)</f>
        <v>NA</v>
      </c>
      <c r="X423" t="str">
        <f>IF(buildings!X423="","NA",buildings!X423)</f>
        <v>NA</v>
      </c>
      <c r="Y423" t="str">
        <f>IF(buildings!Y423="","NA",buildings!Y423)</f>
        <v>NA</v>
      </c>
      <c r="Z423" t="str">
        <f>IF(buildings!Z423="","NA",buildings!Z423)</f>
        <v>NA</v>
      </c>
      <c r="AA423" t="str">
        <f>IF(buildings!AA423="","NA",buildings!AA423)</f>
        <v>NA</v>
      </c>
      <c r="AB423" t="str">
        <f>IF(buildings!AB423="","NA",buildings!AB423)</f>
        <v>NA</v>
      </c>
      <c r="AC423" t="str">
        <f>IF(buildings!AC423="","NA",buildings!AC423)</f>
        <v>NA</v>
      </c>
      <c r="AD423" t="str">
        <f>IF(buildings!AD423="","NA",buildings!AD423)</f>
        <v>NA</v>
      </c>
      <c r="AE423" t="str">
        <f>IF(buildings!AE423="","NA",buildings!AE423)</f>
        <v>NA</v>
      </c>
      <c r="AF423" t="str">
        <f>IF(buildings!AF423="","NA",buildings!AF423)</f>
        <v>NA</v>
      </c>
      <c r="AG423" t="str">
        <f>IF(buildings!AG423="","NA",buildings!AG423)</f>
        <v>NA</v>
      </c>
      <c r="AH423" t="str">
        <f>IF(buildings!AH423="","NA",buildings!AH423)</f>
        <v>NA</v>
      </c>
      <c r="AI423" t="str">
        <f>IF(buildings!AI423="","NA",buildings!AI423)</f>
        <v>NA</v>
      </c>
      <c r="AJ423" t="str">
        <f>IF(buildings!AJ423="","NA",buildings!AJ423)</f>
        <v>NA</v>
      </c>
      <c r="AK423" t="str">
        <f>IF(buildings!AK423="","NA",buildings!AK423)</f>
        <v>NA</v>
      </c>
      <c r="AL423" t="str">
        <f>IF(buildings!AL423="","NA",buildings!AL423)</f>
        <v>NULL</v>
      </c>
      <c r="AM423">
        <f>IF(buildings!AM423="","NA",buildings!AM423)</f>
        <v>2</v>
      </c>
      <c r="AN423" t="str">
        <f>IF(buildings!AN423="","NA",buildings!AN423)</f>
        <v>residential</v>
      </c>
      <c r="AO423" t="str">
        <f>IF(buildings!AO423="","NA",buildings!AO423)</f>
        <v>SFH</v>
      </c>
      <c r="AP423" t="str">
        <f>IF(buildings!AP423="","NA",buildings!AP423)</f>
        <v>averaged</v>
      </c>
      <c r="AQ423" t="str">
        <f>IF(buildings!AQ423="","NA",buildings!AQ423)</f>
        <v>Urban</v>
      </c>
      <c r="AR423" t="str">
        <f>IF(buildings!AR423="","NA",buildings!AR423)</f>
        <v>NULL</v>
      </c>
      <c r="AS423" t="str">
        <f>IF(buildings!AS423="","NA",buildings!AS423)</f>
        <v xml:space="preserve">Sharma, A., &amp; Marwaha, B. M. </v>
      </c>
      <c r="AT423">
        <f>IF(buildings!AT423="","NA",buildings!AT423)</f>
        <v>2015</v>
      </c>
      <c r="AU423" t="str">
        <f>IF(buildings!AU423="","NA",buildings!AU423)</f>
        <v>A methodology for energy performance classification of residential building stock of Hamirpur</v>
      </c>
      <c r="AV423" t="str">
        <f>IF(buildings!AV423="","NA",buildings!AV423)</f>
        <v>HBRC Journal</v>
      </c>
      <c r="AW423" t="str">
        <f>IF(buildings!AW423="","NA",buildings!AW423)</f>
        <v>Copyright Elsevier</v>
      </c>
      <c r="AX423" t="str">
        <f>IF(buildings!AX423="","NA",buildings!AX423)</f>
        <v>10.1016/j.hbrcj.2015.11.003</v>
      </c>
      <c r="AY423" t="str">
        <f>IF(buildings!AY423="","NA",buildings!AY423)</f>
        <v>https://doi.org/10.1016/j.hbrcj.2015.11.003</v>
      </c>
      <c r="AZ423" t="str">
        <f>IF(buildings!AZ423="","NULL",buildings!AZ423)</f>
        <v>for use_type or construction_type: 'Urban,  Floor: cement
Wall: Burnt brick
Roof: Concrete'</v>
      </c>
      <c r="BA423" t="str">
        <f>IF(buildings!BA423="","NULL",buildings!BA423)</f>
        <v xml:space="preserve">Extracted from Marinova et al. (2020). Refer to the authors for further information </v>
      </c>
      <c r="BB423" t="str">
        <f>IF(buildings!BB423="","NULL",buildings!BB423)</f>
        <v xml:space="preserve">Extracted from Marinova et al. (2020). Refer to the authors for further information </v>
      </c>
      <c r="BC423" t="str">
        <f>IF(buildings!BC423="","NULL",buildings!BC423)</f>
        <v>NULL</v>
      </c>
      <c r="BD423" t="str">
        <f>IF(buildings!BD423="","NULL",buildings!BD423)</f>
        <v>NULL</v>
      </c>
      <c r="BE423" t="str">
        <f>IF(buildings!BE423="","NULL",buildings!BE423)</f>
        <v>Nistad (Heeren)</v>
      </c>
      <c r="BF423" t="str">
        <f>IF(buildings!BF423="","NULL",buildings!BF423)</f>
        <v>NULL</v>
      </c>
      <c r="BG423" t="str">
        <f>IF(buildings!BG423="","NULL",buildings!BG423)</f>
        <v>NULL</v>
      </c>
      <c r="BH423" t="str">
        <f>IF(buildings!BH423="","NULL",buildings!BH423)</f>
        <v>NULL</v>
      </c>
      <c r="BI423" t="str">
        <f>IF(buildings!BI423="","NULL",buildings!BI423)</f>
        <v>NULL</v>
      </c>
      <c r="BJ423" t="str">
        <f>IF(buildings!BJ423="","NULL",buildings!BJ423)</f>
        <v>NULL</v>
      </c>
      <c r="BK423" t="str">
        <f>IF(buildings!BK423="","NULL",buildings!BK423)</f>
        <v>NULL</v>
      </c>
      <c r="BL423" t="str">
        <f>IF(buildings!BL423="","NULL",buildings!BL423)</f>
        <v>NULL</v>
      </c>
      <c r="BM423" t="str">
        <f>IF(buildings!BM423="","NULL",buildings!BM423)</f>
        <v>NULL</v>
      </c>
      <c r="BN423" t="str">
        <f>IF(buildings!BN423="","NULL",buildings!BN423)</f>
        <v>NULL</v>
      </c>
      <c r="BO423" t="str">
        <f>IF(buildings!BO423="","NULL",buildings!BO423)</f>
        <v>NULL</v>
      </c>
      <c r="BP423" t="str">
        <f>IF(buildings!BP423="","NULL",buildings!BP423)</f>
        <v>NULL</v>
      </c>
      <c r="BQ423" t="str">
        <f>IF(buildings!BQ423="","NULL",buildings!BQ423)</f>
        <v>NULL</v>
      </c>
      <c r="BR423" t="str">
        <f>IF(buildings!BR423="","NULL",buildings!BR423)</f>
        <v>NULL</v>
      </c>
      <c r="BS423" t="str">
        <f>IF(buildings!BS423="","NULL",buildings!BS423)</f>
        <v>NULL</v>
      </c>
      <c r="BT423" t="str">
        <f>IF(buildings!BT423="","NULL",buildings!BT423)</f>
        <v>NULL</v>
      </c>
      <c r="BU423" t="str">
        <f>IF(buildings!BU423="","NULL",buildings!BU423)</f>
        <v>NULL</v>
      </c>
      <c r="BV423" t="str">
        <f>IF(buildings!BV423="","NULL",buildings!BV423)</f>
        <v>NULL</v>
      </c>
      <c r="BW423" t="str">
        <f>IF(buildings!BW423="","NULL",buildings!BW423)</f>
        <v>R32IND</v>
      </c>
      <c r="BX423" t="str">
        <f>IF(buildings!BX423="","NULL",buildings!BX423)</f>
        <v>R5.2ASIA</v>
      </c>
      <c r="BY423" t="str">
        <f>IF(buildings!BY423="","NULL",buildings!BY423)</f>
        <v>R_SFH_unspecified</v>
      </c>
      <c r="BZ423" t="str">
        <f>IF(buildings!BZ423="","NULL",buildings!BZ423)</f>
        <v>M_brick</v>
      </c>
      <c r="CA423" t="str">
        <f>IF(buildings!CA423="","NULL",buildings!CA423)</f>
        <v>Standard</v>
      </c>
      <c r="CB423" t="str">
        <f>IF(buildings!CB423="","NULL",buildings!CB423)</f>
        <v>sample/average/statistics</v>
      </c>
      <c r="CC423" t="str">
        <f>IF(buildings!CC423="","NULL",buildings!CC423)</f>
        <v>RS</v>
      </c>
      <c r="CD423" t="str">
        <f>IF(buildings!CD423="","NULL",buildings!CD423)</f>
        <v>M</v>
      </c>
      <c r="CE423" t="str">
        <f>IF(buildings!CE423="","NULL",buildings!CE423)</f>
        <v>ASIA_IND</v>
      </c>
    </row>
    <row r="424" spans="1:83">
      <c r="A424">
        <f>IF(buildings!A424="","NA",buildings!A424)</f>
        <v>422</v>
      </c>
      <c r="B424" t="str">
        <f>IF(buildings!B424="","NA",buildings!B424)</f>
        <v>India</v>
      </c>
      <c r="C424" t="str">
        <f>IF(buildings!C424="","NA",buildings!C424)</f>
        <v>Hamirpur</v>
      </c>
      <c r="D424" t="str">
        <f>IF(buildings!D424="","NA",buildings!D424)</f>
        <v>NA</v>
      </c>
      <c r="E424" t="str">
        <f>IF(buildings!E424="","NA",buildings!E424)</f>
        <v>NA</v>
      </c>
      <c r="F424">
        <f>IF(buildings!F424="","NA",buildings!F424)</f>
        <v>62.638076669999997</v>
      </c>
      <c r="G424" t="str">
        <f>IF(buildings!G424="","NA",buildings!G424)</f>
        <v>NA</v>
      </c>
      <c r="H424" t="str">
        <f>IF(buildings!H424="","NA",buildings!H424)</f>
        <v>NA</v>
      </c>
      <c r="I424" t="str">
        <f>IF(buildings!I424="","NA",buildings!I424)</f>
        <v>NA</v>
      </c>
      <c r="J424">
        <f>IF(buildings!J424="","NA",buildings!J424)</f>
        <v>40</v>
      </c>
      <c r="K424" t="str">
        <f>IF(buildings!K424="","NA",buildings!K424)</f>
        <v>NA</v>
      </c>
      <c r="L424" t="str">
        <f>IF(buildings!L424="","NA",buildings!L424)</f>
        <v>NA</v>
      </c>
      <c r="M424" t="str">
        <f>IF(buildings!M424="","NA",buildings!M424)</f>
        <v>NA</v>
      </c>
      <c r="N424" t="str">
        <f>IF(buildings!N424="","NA",buildings!N424)</f>
        <v>NA</v>
      </c>
      <c r="O424" t="str">
        <f>IF(buildings!O424="","NA",buildings!O424)</f>
        <v>NA</v>
      </c>
      <c r="P424" t="str">
        <f>IF(buildings!P424="","NA",buildings!P424)</f>
        <v>NA</v>
      </c>
      <c r="Q424" t="str">
        <f>IF(buildings!Q424="","NA",buildings!Q424)</f>
        <v>NA</v>
      </c>
      <c r="R424" t="str">
        <f>IF(buildings!R424="","NA",buildings!R424)</f>
        <v>NA</v>
      </c>
      <c r="S424" t="str">
        <f>IF(buildings!S424="","NA",buildings!S424)</f>
        <v>NA</v>
      </c>
      <c r="T424" t="str">
        <f>IF(buildings!T424="","NA",buildings!T424)</f>
        <v>NA</v>
      </c>
      <c r="U424" t="str">
        <f>IF(buildings!U424="","NA",buildings!U424)</f>
        <v>NA</v>
      </c>
      <c r="V424" t="str">
        <f>IF(buildings!V424="","NA",buildings!V424)</f>
        <v>NA</v>
      </c>
      <c r="W424" t="str">
        <f>IF(buildings!W424="","NA",buildings!W424)</f>
        <v>NA</v>
      </c>
      <c r="X424" t="str">
        <f>IF(buildings!X424="","NA",buildings!X424)</f>
        <v>NA</v>
      </c>
      <c r="Y424" t="str">
        <f>IF(buildings!Y424="","NA",buildings!Y424)</f>
        <v>NA</v>
      </c>
      <c r="Z424" t="str">
        <f>IF(buildings!Z424="","NA",buildings!Z424)</f>
        <v>NA</v>
      </c>
      <c r="AA424" t="str">
        <f>IF(buildings!AA424="","NA",buildings!AA424)</f>
        <v>NA</v>
      </c>
      <c r="AB424" t="str">
        <f>IF(buildings!AB424="","NA",buildings!AB424)</f>
        <v>NA</v>
      </c>
      <c r="AC424" t="str">
        <f>IF(buildings!AC424="","NA",buildings!AC424)</f>
        <v>NA</v>
      </c>
      <c r="AD424" t="str">
        <f>IF(buildings!AD424="","NA",buildings!AD424)</f>
        <v>NA</v>
      </c>
      <c r="AE424" t="str">
        <f>IF(buildings!AE424="","NA",buildings!AE424)</f>
        <v>NA</v>
      </c>
      <c r="AF424" t="str">
        <f>IF(buildings!AF424="","NA",buildings!AF424)</f>
        <v>NA</v>
      </c>
      <c r="AG424" t="str">
        <f>IF(buildings!AG424="","NA",buildings!AG424)</f>
        <v>NA</v>
      </c>
      <c r="AH424" t="str">
        <f>IF(buildings!AH424="","NA",buildings!AH424)</f>
        <v>NA</v>
      </c>
      <c r="AI424" t="str">
        <f>IF(buildings!AI424="","NA",buildings!AI424)</f>
        <v>NA</v>
      </c>
      <c r="AJ424" t="str">
        <f>IF(buildings!AJ424="","NA",buildings!AJ424)</f>
        <v>NA</v>
      </c>
      <c r="AK424" t="str">
        <f>IF(buildings!AK424="","NA",buildings!AK424)</f>
        <v>NA</v>
      </c>
      <c r="AL424" t="str">
        <f>IF(buildings!AL424="","NA",buildings!AL424)</f>
        <v>NULL</v>
      </c>
      <c r="AM424">
        <f>IF(buildings!AM424="","NA",buildings!AM424)</f>
        <v>2</v>
      </c>
      <c r="AN424" t="str">
        <f>IF(buildings!AN424="","NA",buildings!AN424)</f>
        <v>residential</v>
      </c>
      <c r="AO424" t="str">
        <f>IF(buildings!AO424="","NA",buildings!AO424)</f>
        <v>SFH</v>
      </c>
      <c r="AP424" t="str">
        <f>IF(buildings!AP424="","NA",buildings!AP424)</f>
        <v>averaged</v>
      </c>
      <c r="AQ424" t="str">
        <f>IF(buildings!AQ424="","NA",buildings!AQ424)</f>
        <v>Rural</v>
      </c>
      <c r="AR424" t="str">
        <f>IF(buildings!AR424="","NA",buildings!AR424)</f>
        <v>NULL</v>
      </c>
      <c r="AS424" t="str">
        <f>IF(buildings!AS424="","NA",buildings!AS424)</f>
        <v xml:space="preserve">Sharma, A., &amp; Marwaha, B. M. </v>
      </c>
      <c r="AT424">
        <f>IF(buildings!AT424="","NA",buildings!AT424)</f>
        <v>2015</v>
      </c>
      <c r="AU424" t="str">
        <f>IF(buildings!AU424="","NA",buildings!AU424)</f>
        <v>A methodology for energy performance classification of residential building stock of Hamirpur</v>
      </c>
      <c r="AV424" t="str">
        <f>IF(buildings!AV424="","NA",buildings!AV424)</f>
        <v>HBRC Journal</v>
      </c>
      <c r="AW424" t="str">
        <f>IF(buildings!AW424="","NA",buildings!AW424)</f>
        <v>Copyright Elsevier</v>
      </c>
      <c r="AX424" t="str">
        <f>IF(buildings!AX424="","NA",buildings!AX424)</f>
        <v>10.1016/j.hbrcj.2015.11.003</v>
      </c>
      <c r="AY424" t="str">
        <f>IF(buildings!AY424="","NA",buildings!AY424)</f>
        <v>https://doi.org/10.1016/j.hbrcj.2015.11.003</v>
      </c>
      <c r="AZ424" t="str">
        <f>IF(buildings!AZ424="","NULL",buildings!AZ424)</f>
        <v>for use_type or construction_type: 'Rural, Floor: Mud
Wall: Mud brick
Roof: Slates'</v>
      </c>
      <c r="BA424" t="str">
        <f>IF(buildings!BA424="","NULL",buildings!BA424)</f>
        <v xml:space="preserve">Extracted from Marinova et al. (2020). Refer to the authors for further information </v>
      </c>
      <c r="BB424" t="str">
        <f>IF(buildings!BB424="","NULL",buildings!BB424)</f>
        <v xml:space="preserve">Extracted from Marinova et al. (2020). Refer to the authors for further information </v>
      </c>
      <c r="BC424" t="str">
        <f>IF(buildings!BC424="","NULL",buildings!BC424)</f>
        <v>NULL</v>
      </c>
      <c r="BD424" t="str">
        <f>IF(buildings!BD424="","NULL",buildings!BD424)</f>
        <v>NULL</v>
      </c>
      <c r="BE424" t="str">
        <f>IF(buildings!BE424="","NULL",buildings!BE424)</f>
        <v>Nistad (Heeren)</v>
      </c>
      <c r="BF424" t="str">
        <f>IF(buildings!BF424="","NULL",buildings!BF424)</f>
        <v>NULL</v>
      </c>
      <c r="BG424" t="str">
        <f>IF(buildings!BG424="","NULL",buildings!BG424)</f>
        <v>NULL</v>
      </c>
      <c r="BH424" t="str">
        <f>IF(buildings!BH424="","NULL",buildings!BH424)</f>
        <v>NULL</v>
      </c>
      <c r="BI424" t="str">
        <f>IF(buildings!BI424="","NULL",buildings!BI424)</f>
        <v>NULL</v>
      </c>
      <c r="BJ424" t="str">
        <f>IF(buildings!BJ424="","NULL",buildings!BJ424)</f>
        <v>NULL</v>
      </c>
      <c r="BK424" t="str">
        <f>IF(buildings!BK424="","NULL",buildings!BK424)</f>
        <v>NULL</v>
      </c>
      <c r="BL424" t="str">
        <f>IF(buildings!BL424="","NULL",buildings!BL424)</f>
        <v>NULL</v>
      </c>
      <c r="BM424" t="str">
        <f>IF(buildings!BM424="","NULL",buildings!BM424)</f>
        <v>NULL</v>
      </c>
      <c r="BN424" t="str">
        <f>IF(buildings!BN424="","NULL",buildings!BN424)</f>
        <v>NULL</v>
      </c>
      <c r="BO424" t="str">
        <f>IF(buildings!BO424="","NULL",buildings!BO424)</f>
        <v>NULL</v>
      </c>
      <c r="BP424" t="str">
        <f>IF(buildings!BP424="","NULL",buildings!BP424)</f>
        <v>NULL</v>
      </c>
      <c r="BQ424" t="str">
        <f>IF(buildings!BQ424="","NULL",buildings!BQ424)</f>
        <v>NULL</v>
      </c>
      <c r="BR424" t="str">
        <f>IF(buildings!BR424="","NULL",buildings!BR424)</f>
        <v>NULL</v>
      </c>
      <c r="BS424" t="str">
        <f>IF(buildings!BS424="","NULL",buildings!BS424)</f>
        <v>NULL</v>
      </c>
      <c r="BT424" t="str">
        <f>IF(buildings!BT424="","NULL",buildings!BT424)</f>
        <v>NULL</v>
      </c>
      <c r="BU424" t="str">
        <f>IF(buildings!BU424="","NULL",buildings!BU424)</f>
        <v>NULL</v>
      </c>
      <c r="BV424" t="str">
        <f>IF(buildings!BV424="","NULL",buildings!BV424)</f>
        <v>NULL</v>
      </c>
      <c r="BW424" t="str">
        <f>IF(buildings!BW424="","NULL",buildings!BW424)</f>
        <v>R32IND</v>
      </c>
      <c r="BX424" t="str">
        <f>IF(buildings!BX424="","NULL",buildings!BX424)</f>
        <v>R5.2ASIA</v>
      </c>
      <c r="BY424" t="str">
        <f>IF(buildings!BY424="","NULL",buildings!BY424)</f>
        <v>R_SFH_unspecified</v>
      </c>
      <c r="BZ424" t="str">
        <f>IF(buildings!BZ424="","NULL",buildings!BZ424)</f>
        <v>M_adobe_mud</v>
      </c>
      <c r="CA424" t="str">
        <f>IF(buildings!CA424="","NULL",buildings!CA424)</f>
        <v>Standard</v>
      </c>
      <c r="CB424" t="str">
        <f>IF(buildings!CB424="","NULL",buildings!CB424)</f>
        <v>sample/average/statistics</v>
      </c>
      <c r="CC424" t="str">
        <f>IF(buildings!CC424="","NULL",buildings!CC424)</f>
        <v>RS</v>
      </c>
      <c r="CD424" t="str">
        <f>IF(buildings!CD424="","NULL",buildings!CD424)</f>
        <v>M</v>
      </c>
      <c r="CE424" t="str">
        <f>IF(buildings!CE424="","NULL",buildings!CE424)</f>
        <v>ASIA_IND</v>
      </c>
    </row>
    <row r="425" spans="1:83">
      <c r="A425">
        <f>IF(buildings!A425="","NA",buildings!A425)</f>
        <v>423</v>
      </c>
      <c r="B425" t="str">
        <f>IF(buildings!B425="","NA",buildings!B425)</f>
        <v>India</v>
      </c>
      <c r="C425" t="str">
        <f>IF(buildings!C425="","NA",buildings!C425)</f>
        <v>NA</v>
      </c>
      <c r="D425" t="str">
        <f>IF(buildings!D425="","NA",buildings!D425)</f>
        <v>NA</v>
      </c>
      <c r="E425" t="str">
        <f>IF(buildings!E425="","NA",buildings!E425)</f>
        <v>NA</v>
      </c>
      <c r="F425" t="str">
        <f>IF(buildings!F425="","NA",buildings!F425)</f>
        <v>NA</v>
      </c>
      <c r="G425" t="str">
        <f>IF(buildings!G425="","NA",buildings!G425)</f>
        <v>NA</v>
      </c>
      <c r="H425" t="str">
        <f>IF(buildings!H425="","NA",buildings!H425)</f>
        <v>NA</v>
      </c>
      <c r="I425" t="str">
        <f>IF(buildings!I425="","NA",buildings!I425)</f>
        <v>NA</v>
      </c>
      <c r="J425" t="str">
        <f>IF(buildings!J425="","NA",buildings!J425)</f>
        <v>NA</v>
      </c>
      <c r="K425" t="str">
        <f>IF(buildings!K425="","NA",buildings!K425)</f>
        <v>NA</v>
      </c>
      <c r="L425" t="str">
        <f>IF(buildings!L425="","NA",buildings!L425)</f>
        <v>NA</v>
      </c>
      <c r="M425" t="str">
        <f>IF(buildings!M425="","NA",buildings!M425)</f>
        <v>NA</v>
      </c>
      <c r="N425" t="str">
        <f>IF(buildings!N425="","NA",buildings!N425)</f>
        <v>NA</v>
      </c>
      <c r="O425" t="str">
        <f>IF(buildings!O425="","NA",buildings!O425)</f>
        <v>NA</v>
      </c>
      <c r="P425" t="str">
        <f>IF(buildings!P425="","NA",buildings!P425)</f>
        <v>NA</v>
      </c>
      <c r="Q425" t="str">
        <f>IF(buildings!Q425="","NA",buildings!Q425)</f>
        <v>NA</v>
      </c>
      <c r="R425" t="str">
        <f>IF(buildings!R425="","NA",buildings!R425)</f>
        <v>NA</v>
      </c>
      <c r="S425" t="str">
        <f>IF(buildings!S425="","NA",buildings!S425)</f>
        <v>NA</v>
      </c>
      <c r="T425" t="str">
        <f>IF(buildings!T425="","NA",buildings!T425)</f>
        <v>NA</v>
      </c>
      <c r="U425" t="str">
        <f>IF(buildings!U425="","NA",buildings!U425)</f>
        <v>NA</v>
      </c>
      <c r="V425" t="str">
        <f>IF(buildings!V425="","NA",buildings!V425)</f>
        <v>NA</v>
      </c>
      <c r="W425" t="str">
        <f>IF(buildings!W425="","NA",buildings!W425)</f>
        <v>NA</v>
      </c>
      <c r="X425" t="str">
        <f>IF(buildings!X425="","NA",buildings!X425)</f>
        <v>NA</v>
      </c>
      <c r="Y425" t="str">
        <f>IF(buildings!Y425="","NA",buildings!Y425)</f>
        <v>NA</v>
      </c>
      <c r="Z425" t="str">
        <f>IF(buildings!Z425="","NA",buildings!Z425)</f>
        <v>NA</v>
      </c>
      <c r="AA425" t="str">
        <f>IF(buildings!AA425="","NA",buildings!AA425)</f>
        <v>NA</v>
      </c>
      <c r="AB425">
        <f>IF(buildings!AB425="","NA",buildings!AB425)</f>
        <v>2.599090318</v>
      </c>
      <c r="AC425" t="str">
        <f>IF(buildings!AC425="","NA",buildings!AC425)</f>
        <v>NA</v>
      </c>
      <c r="AD425" t="str">
        <f>IF(buildings!AD425="","NA",buildings!AD425)</f>
        <v>NA</v>
      </c>
      <c r="AE425" t="str">
        <f>IF(buildings!AE425="","NA",buildings!AE425)</f>
        <v>NA</v>
      </c>
      <c r="AF425" t="str">
        <f>IF(buildings!AF425="","NA",buildings!AF425)</f>
        <v>NA</v>
      </c>
      <c r="AG425" t="str">
        <f>IF(buildings!AG425="","NA",buildings!AG425)</f>
        <v>NA</v>
      </c>
      <c r="AH425" t="str">
        <f>IF(buildings!AH425="","NA",buildings!AH425)</f>
        <v>NA</v>
      </c>
      <c r="AI425" t="str">
        <f>IF(buildings!AI425="","NA",buildings!AI425)</f>
        <v>NA</v>
      </c>
      <c r="AJ425" t="str">
        <f>IF(buildings!AJ425="","NA",buildings!AJ425)</f>
        <v>NA</v>
      </c>
      <c r="AK425" t="str">
        <f>IF(buildings!AK425="","NA",buildings!AK425)</f>
        <v>NA</v>
      </c>
      <c r="AL425" t="str">
        <f>IF(buildings!AL425="","NA",buildings!AL425)</f>
        <v>NULL</v>
      </c>
      <c r="AM425">
        <f>IF(buildings!AM425="","NA",buildings!AM425)</f>
        <v>1</v>
      </c>
      <c r="AN425" t="str">
        <f>IF(buildings!AN425="","NA",buildings!AN425)</f>
        <v>residential</v>
      </c>
      <c r="AO425" t="str">
        <f>IF(buildings!AO425="","NA",buildings!AO425)</f>
        <v>SFH</v>
      </c>
      <c r="AP425" t="str">
        <f>IF(buildings!AP425="","NA",buildings!AP425)</f>
        <v>case study</v>
      </c>
      <c r="AQ425" t="str">
        <f>IF(buildings!AQ425="","NA",buildings!AQ425)</f>
        <v>Urban</v>
      </c>
      <c r="AR425" t="str">
        <f>IF(buildings!AR425="","NA",buildings!AR425)</f>
        <v>NULL</v>
      </c>
      <c r="AS425" t="str">
        <f>IF(buildings!AS425="","NA",buildings!AS425)</f>
        <v>Ramesh, Prakash, &amp; Shukla</v>
      </c>
      <c r="AT425">
        <f>IF(buildings!AT425="","NA",buildings!AT425)</f>
        <v>2012</v>
      </c>
      <c r="AU425" t="str">
        <f>IF(buildings!AU425="","NA",buildings!AU425)</f>
        <v>Life cycle energy analysis of a residential building with different envelopes and climates in Indian context</v>
      </c>
      <c r="AV425" t="str">
        <f>IF(buildings!AV425="","NA",buildings!AV425)</f>
        <v>Applied Energy</v>
      </c>
      <c r="AW425" t="str">
        <f>IF(buildings!AW425="","NA",buildings!AW425)</f>
        <v>Copyright Elsevier</v>
      </c>
      <c r="AX425" t="str">
        <f>IF(buildings!AX425="","NA",buildings!AX425)</f>
        <v>10.1016/j.apenergy.2011.05.054</v>
      </c>
      <c r="AY425" t="str">
        <f>IF(buildings!AY425="","NA",buildings!AY425)</f>
        <v>https://doi.org/10.1016/j.apenergy.2011.05.054</v>
      </c>
      <c r="AZ425" t="str">
        <f>IF(buildings!AZ425="","NULL",buildings!AZ425)</f>
        <v>NULL</v>
      </c>
      <c r="BA425" t="str">
        <f>IF(buildings!BA425="","NULL",buildings!BA425)</f>
        <v xml:space="preserve">Extracted from Marinova et al. (2020). Refer to the authors for further information </v>
      </c>
      <c r="BB425" t="str">
        <f>IF(buildings!BB425="","NULL",buildings!BB425)</f>
        <v xml:space="preserve">Extracted from Marinova et al. (2020). Refer to the authors for further information </v>
      </c>
      <c r="BC425" t="str">
        <f>IF(buildings!BC425="","NULL",buildings!BC425)</f>
        <v>NULL</v>
      </c>
      <c r="BD425" t="str">
        <f>IF(buildings!BD425="","NULL",buildings!BD425)</f>
        <v>NULL</v>
      </c>
      <c r="BE425" t="str">
        <f>IF(buildings!BE425="","NULL",buildings!BE425)</f>
        <v>Nistad (Heeren)</v>
      </c>
      <c r="BF425" t="str">
        <f>IF(buildings!BF425="","NULL",buildings!BF425)</f>
        <v>NULL</v>
      </c>
      <c r="BG425" t="str">
        <f>IF(buildings!BG425="","NULL",buildings!BG425)</f>
        <v>NULL</v>
      </c>
      <c r="BH425" t="str">
        <f>IF(buildings!BH425="","NULL",buildings!BH425)</f>
        <v>NULL</v>
      </c>
      <c r="BI425" t="str">
        <f>IF(buildings!BI425="","NULL",buildings!BI425)</f>
        <v>NULL</v>
      </c>
      <c r="BJ425" t="str">
        <f>IF(buildings!BJ425="","NULL",buildings!BJ425)</f>
        <v>NULL</v>
      </c>
      <c r="BK425" t="str">
        <f>IF(buildings!BK425="","NULL",buildings!BK425)</f>
        <v>NULL</v>
      </c>
      <c r="BL425" t="str">
        <f>IF(buildings!BL425="","NULL",buildings!BL425)</f>
        <v>NULL</v>
      </c>
      <c r="BM425" t="str">
        <f>IF(buildings!BM425="","NULL",buildings!BM425)</f>
        <v>NULL</v>
      </c>
      <c r="BN425" t="str">
        <f>IF(buildings!BN425="","NULL",buildings!BN425)</f>
        <v>NULL</v>
      </c>
      <c r="BO425" t="str">
        <f>IF(buildings!BO425="","NULL",buildings!BO425)</f>
        <v>NULL</v>
      </c>
      <c r="BP425" t="str">
        <f>IF(buildings!BP425="","NULL",buildings!BP425)</f>
        <v>NULL</v>
      </c>
      <c r="BQ425" t="str">
        <f>IF(buildings!BQ425="","NULL",buildings!BQ425)</f>
        <v>NULL</v>
      </c>
      <c r="BR425" t="str">
        <f>IF(buildings!BR425="","NULL",buildings!BR425)</f>
        <v>NULL</v>
      </c>
      <c r="BS425" t="str">
        <f>IF(buildings!BS425="","NULL",buildings!BS425)</f>
        <v>NULL</v>
      </c>
      <c r="BT425" t="str">
        <f>IF(buildings!BT425="","NULL",buildings!BT425)</f>
        <v>NULL</v>
      </c>
      <c r="BU425" t="str">
        <f>IF(buildings!BU425="","NULL",buildings!BU425)</f>
        <v>NULL</v>
      </c>
      <c r="BV425" t="str">
        <f>IF(buildings!BV425="","NULL",buildings!BV425)</f>
        <v>NULL</v>
      </c>
      <c r="BW425" t="str">
        <f>IF(buildings!BW425="","NULL",buildings!BW425)</f>
        <v>R32IND</v>
      </c>
      <c r="BX425" t="str">
        <f>IF(buildings!BX425="","NULL",buildings!BX425)</f>
        <v>R5.2ASIA</v>
      </c>
      <c r="BY425" t="str">
        <f>IF(buildings!BY425="","NULL",buildings!BY425)</f>
        <v>R_SFH_detached</v>
      </c>
      <c r="BZ425" t="str">
        <f>IF(buildings!BZ425="","NULL",buildings!BZ425)</f>
        <v>RC_concretefloor</v>
      </c>
      <c r="CA425" t="str">
        <f>IF(buildings!CA425="","NULL",buildings!CA425)</f>
        <v>Standard</v>
      </c>
      <c r="CB425" t="str">
        <f>IF(buildings!CB425="","NULL",buildings!CB425)</f>
        <v>real-world single case study</v>
      </c>
      <c r="CC425" t="str">
        <f>IF(buildings!CC425="","NULL",buildings!CC425)</f>
        <v>RS</v>
      </c>
      <c r="CD425" t="str">
        <f>IF(buildings!CD425="","NULL",buildings!CD425)</f>
        <v>C</v>
      </c>
      <c r="CE425" t="str">
        <f>IF(buildings!CE425="","NULL",buildings!CE425)</f>
        <v>ASIA_IND</v>
      </c>
    </row>
    <row r="426" spans="1:83">
      <c r="A426">
        <f>IF(buildings!A426="","NA",buildings!A426)</f>
        <v>424</v>
      </c>
      <c r="B426" t="str">
        <f>IF(buildings!B426="","NA",buildings!B426)</f>
        <v>India</v>
      </c>
      <c r="C426" t="str">
        <f>IF(buildings!C426="","NA",buildings!C426)</f>
        <v>New Delhi</v>
      </c>
      <c r="D426" t="str">
        <f>IF(buildings!D426="","NA",buildings!D426)</f>
        <v>NA</v>
      </c>
      <c r="E426" t="str">
        <f>IF(buildings!E426="","NA",buildings!E426)</f>
        <v>NA</v>
      </c>
      <c r="F426" t="str">
        <f>IF(buildings!F426="","NA",buildings!F426)</f>
        <v>NA</v>
      </c>
      <c r="G426" t="str">
        <f>IF(buildings!G426="","NA",buildings!G426)</f>
        <v>NA</v>
      </c>
      <c r="H426" t="str">
        <f>IF(buildings!H426="","NA",buildings!H426)</f>
        <v>NA</v>
      </c>
      <c r="I426" t="str">
        <f>IF(buildings!I426="","NA",buildings!I426)</f>
        <v>NA</v>
      </c>
      <c r="J426">
        <f>IF(buildings!J426="","NA",buildings!J426)</f>
        <v>5.8055555559999998</v>
      </c>
      <c r="K426" t="str">
        <f>IF(buildings!K426="","NA",buildings!K426)</f>
        <v>NA</v>
      </c>
      <c r="L426" t="str">
        <f>IF(buildings!L426="","NA",buildings!L426)</f>
        <v>NA</v>
      </c>
      <c r="M426">
        <f>IF(buildings!M426="","NA",buildings!M426)</f>
        <v>42.472222219999999</v>
      </c>
      <c r="N426" t="str">
        <f>IF(buildings!N426="","NA",buildings!N426)</f>
        <v>NA</v>
      </c>
      <c r="O426" t="str">
        <f>IF(buildings!O426="","NA",buildings!O426)</f>
        <v>NA</v>
      </c>
      <c r="P426" t="str">
        <f>IF(buildings!P426="","NA",buildings!P426)</f>
        <v>NA</v>
      </c>
      <c r="Q426" t="str">
        <f>IF(buildings!Q426="","NA",buildings!Q426)</f>
        <v>NA</v>
      </c>
      <c r="R426" t="str">
        <f>IF(buildings!R426="","NA",buildings!R426)</f>
        <v>NA</v>
      </c>
      <c r="S426" t="str">
        <f>IF(buildings!S426="","NA",buildings!S426)</f>
        <v>NA</v>
      </c>
      <c r="T426" t="str">
        <f>IF(buildings!T426="","NA",buildings!T426)</f>
        <v>NA</v>
      </c>
      <c r="U426" t="str">
        <f>IF(buildings!U426="","NA",buildings!U426)</f>
        <v>NA</v>
      </c>
      <c r="V426" t="str">
        <f>IF(buildings!V426="","NA",buildings!V426)</f>
        <v>NA</v>
      </c>
      <c r="W426" t="str">
        <f>IF(buildings!W426="","NA",buildings!W426)</f>
        <v>NA</v>
      </c>
      <c r="X426" t="str">
        <f>IF(buildings!X426="","NA",buildings!X426)</f>
        <v>NA</v>
      </c>
      <c r="Y426" t="str">
        <f>IF(buildings!Y426="","NA",buildings!Y426)</f>
        <v>NA</v>
      </c>
      <c r="Z426" t="str">
        <f>IF(buildings!Z426="","NA",buildings!Z426)</f>
        <v>NA</v>
      </c>
      <c r="AA426" t="str">
        <f>IF(buildings!AA426="","NA",buildings!AA426)</f>
        <v>NA</v>
      </c>
      <c r="AB426" t="str">
        <f>IF(buildings!AB426="","NA",buildings!AB426)</f>
        <v>NA</v>
      </c>
      <c r="AC426" t="str">
        <f>IF(buildings!AC426="","NA",buildings!AC426)</f>
        <v>NA</v>
      </c>
      <c r="AD426" t="str">
        <f>IF(buildings!AD426="","NA",buildings!AD426)</f>
        <v>NA</v>
      </c>
      <c r="AE426" t="str">
        <f>IF(buildings!AE426="","NA",buildings!AE426)</f>
        <v>NA</v>
      </c>
      <c r="AF426" t="str">
        <f>IF(buildings!AF426="","NA",buildings!AF426)</f>
        <v>NA</v>
      </c>
      <c r="AG426" t="str">
        <f>IF(buildings!AG426="","NA",buildings!AG426)</f>
        <v>NA</v>
      </c>
      <c r="AH426" t="str">
        <f>IF(buildings!AH426="","NA",buildings!AH426)</f>
        <v>NA</v>
      </c>
      <c r="AI426" t="str">
        <f>IF(buildings!AI426="","NA",buildings!AI426)</f>
        <v>NA</v>
      </c>
      <c r="AJ426" t="str">
        <f>IF(buildings!AJ426="","NA",buildings!AJ426)</f>
        <v>NA</v>
      </c>
      <c r="AK426" t="str">
        <f>IF(buildings!AK426="","NA",buildings!AK426)</f>
        <v>NA</v>
      </c>
      <c r="AL426" t="str">
        <f>IF(buildings!AL426="","NA",buildings!AL426)</f>
        <v>NULL</v>
      </c>
      <c r="AM426">
        <f>IF(buildings!AM426="","NA",buildings!AM426)</f>
        <v>1</v>
      </c>
      <c r="AN426" t="str">
        <f>IF(buildings!AN426="","NA",buildings!AN426)</f>
        <v>residential</v>
      </c>
      <c r="AO426" t="str">
        <f>IF(buildings!AO426="","NA",buildings!AO426)</f>
        <v>SFH</v>
      </c>
      <c r="AP426" t="str">
        <f>IF(buildings!AP426="","NA",buildings!AP426)</f>
        <v>case study</v>
      </c>
      <c r="AQ426" t="str">
        <f>IF(buildings!AQ426="","NA",buildings!AQ426)</f>
        <v>Urban</v>
      </c>
      <c r="AR426" t="str">
        <f>IF(buildings!AR426="","NA",buildings!AR426)</f>
        <v>NULL</v>
      </c>
      <c r="AS426" t="str">
        <f>IF(buildings!AS426="","NA",buildings!AS426)</f>
        <v>Shukla, A., Tiwari, G. N., &amp; Sodha, M. S.</v>
      </c>
      <c r="AT426">
        <f>IF(buildings!AT426="","NA",buildings!AT426)</f>
        <v>2009</v>
      </c>
      <c r="AU426" t="str">
        <f>IF(buildings!AU426="","NA",buildings!AU426)</f>
        <v>Embodied energy analysis of adobe house</v>
      </c>
      <c r="AV426" t="str">
        <f>IF(buildings!AV426="","NA",buildings!AV426)</f>
        <v xml:space="preserve">Renewable Energy </v>
      </c>
      <c r="AW426" t="str">
        <f>IF(buildings!AW426="","NA",buildings!AW426)</f>
        <v>Copyright Elsevier</v>
      </c>
      <c r="AX426" t="str">
        <f>IF(buildings!AX426="","NA",buildings!AX426)</f>
        <v>10.1016/j.renene.2008.04.002</v>
      </c>
      <c r="AY426" t="str">
        <f>IF(buildings!AY426="","NA",buildings!AY426)</f>
        <v>https://doi.org/10.1016/j.renene.2008.04.002</v>
      </c>
      <c r="AZ426" t="str">
        <f>IF(buildings!AZ426="","NULL",buildings!AZ426)</f>
        <v>NULL</v>
      </c>
      <c r="BA426" t="str">
        <f>IF(buildings!BA426="","NULL",buildings!BA426)</f>
        <v xml:space="preserve">Extracted from Marinova et al. (2020). Refer to the authors for further information </v>
      </c>
      <c r="BB426" t="str">
        <f>IF(buildings!BB426="","NULL",buildings!BB426)</f>
        <v xml:space="preserve">Extracted from Marinova et al. (2020). Refer to the authors for further information </v>
      </c>
      <c r="BC426" t="str">
        <f>IF(buildings!BC426="","NULL",buildings!BC426)</f>
        <v>NULL</v>
      </c>
      <c r="BD426" t="str">
        <f>IF(buildings!BD426="","NULL",buildings!BD426)</f>
        <v>NULL</v>
      </c>
      <c r="BE426" t="str">
        <f>IF(buildings!BE426="","NULL",buildings!BE426)</f>
        <v>Nistad (Heeren)</v>
      </c>
      <c r="BF426" t="str">
        <f>IF(buildings!BF426="","NULL",buildings!BF426)</f>
        <v>NULL</v>
      </c>
      <c r="BG426" t="str">
        <f>IF(buildings!BG426="","NULL",buildings!BG426)</f>
        <v>NULL</v>
      </c>
      <c r="BH426" t="str">
        <f>IF(buildings!BH426="","NULL",buildings!BH426)</f>
        <v>NULL</v>
      </c>
      <c r="BI426" t="str">
        <f>IF(buildings!BI426="","NULL",buildings!BI426)</f>
        <v>NULL</v>
      </c>
      <c r="BJ426" t="str">
        <f>IF(buildings!BJ426="","NULL",buildings!BJ426)</f>
        <v>NULL</v>
      </c>
      <c r="BK426" t="str">
        <f>IF(buildings!BK426="","NULL",buildings!BK426)</f>
        <v>NULL</v>
      </c>
      <c r="BL426" t="str">
        <f>IF(buildings!BL426="","NULL",buildings!BL426)</f>
        <v>NULL</v>
      </c>
      <c r="BM426" t="str">
        <f>IF(buildings!BM426="","NULL",buildings!BM426)</f>
        <v>NULL</v>
      </c>
      <c r="BN426" t="str">
        <f>IF(buildings!BN426="","NULL",buildings!BN426)</f>
        <v>NULL</v>
      </c>
      <c r="BO426" t="str">
        <f>IF(buildings!BO426="","NULL",buildings!BO426)</f>
        <v>NULL</v>
      </c>
      <c r="BP426" t="str">
        <f>IF(buildings!BP426="","NULL",buildings!BP426)</f>
        <v>NULL</v>
      </c>
      <c r="BQ426" t="str">
        <f>IF(buildings!BQ426="","NULL",buildings!BQ426)</f>
        <v>NULL</v>
      </c>
      <c r="BR426" t="str">
        <f>IF(buildings!BR426="","NULL",buildings!BR426)</f>
        <v>NULL</v>
      </c>
      <c r="BS426" t="str">
        <f>IF(buildings!BS426="","NULL",buildings!BS426)</f>
        <v>NULL</v>
      </c>
      <c r="BT426" t="str">
        <f>IF(buildings!BT426="","NULL",buildings!BT426)</f>
        <v>NULL</v>
      </c>
      <c r="BU426" t="str">
        <f>IF(buildings!BU426="","NULL",buildings!BU426)</f>
        <v>NULL</v>
      </c>
      <c r="BV426" t="str">
        <f>IF(buildings!BV426="","NULL",buildings!BV426)</f>
        <v>NULL</v>
      </c>
      <c r="BW426" t="str">
        <f>IF(buildings!BW426="","NULL",buildings!BW426)</f>
        <v>R32IND</v>
      </c>
      <c r="BX426" t="str">
        <f>IF(buildings!BX426="","NULL",buildings!BX426)</f>
        <v>R5.2ASIA</v>
      </c>
      <c r="BY426" t="str">
        <f>IF(buildings!BY426="","NULL",buildings!BY426)</f>
        <v>R_SFH_detached</v>
      </c>
      <c r="BZ426" t="str">
        <f>IF(buildings!BZ426="","NULL",buildings!BZ426)</f>
        <v>M_adobe_mud</v>
      </c>
      <c r="CA426" t="str">
        <f>IF(buildings!CA426="","NULL",buildings!CA426)</f>
        <v>Standard</v>
      </c>
      <c r="CB426" t="str">
        <f>IF(buildings!CB426="","NULL",buildings!CB426)</f>
        <v>real-world single case study</v>
      </c>
      <c r="CC426" t="str">
        <f>IF(buildings!CC426="","NULL",buildings!CC426)</f>
        <v>RS</v>
      </c>
      <c r="CD426" t="str">
        <f>IF(buildings!CD426="","NULL",buildings!CD426)</f>
        <v>M</v>
      </c>
      <c r="CE426" t="str">
        <f>IF(buildings!CE426="","NULL",buildings!CE426)</f>
        <v>ASIA_IND</v>
      </c>
    </row>
    <row r="427" spans="1:83">
      <c r="A427">
        <f>IF(buildings!A427="","NA",buildings!A427)</f>
        <v>425</v>
      </c>
      <c r="B427" t="str">
        <f>IF(buildings!B427="","NA",buildings!B427)</f>
        <v>Korea</v>
      </c>
      <c r="C427" t="str">
        <f>IF(buildings!C427="","NA",buildings!C427)</f>
        <v>NA</v>
      </c>
      <c r="D427" t="str">
        <f>IF(buildings!D427="","NA",buildings!D427)</f>
        <v>NA</v>
      </c>
      <c r="E427" t="str">
        <f>IF(buildings!E427="","NA",buildings!E427)</f>
        <v>NA</v>
      </c>
      <c r="F427">
        <f>IF(buildings!F427="","NA",buildings!F427)</f>
        <v>45.297703650000003</v>
      </c>
      <c r="G427" t="str">
        <f>IF(buildings!G427="","NA",buildings!G427)</f>
        <v>NA</v>
      </c>
      <c r="H427" t="str">
        <f>IF(buildings!H427="","NA",buildings!H427)</f>
        <v>NA</v>
      </c>
      <c r="I427" t="str">
        <f>IF(buildings!I427="","NA",buildings!I427)</f>
        <v>NA</v>
      </c>
      <c r="J427" t="str">
        <f>IF(buildings!J427="","NA",buildings!J427)</f>
        <v>NA</v>
      </c>
      <c r="K427" t="str">
        <f>IF(buildings!K427="","NA",buildings!K427)</f>
        <v>NA</v>
      </c>
      <c r="L427" t="str">
        <f>IF(buildings!L427="","NA",buildings!L427)</f>
        <v>NA</v>
      </c>
      <c r="M427">
        <f>IF(buildings!M427="","NA",buildings!M427)</f>
        <v>1315.51332</v>
      </c>
      <c r="N427" t="str">
        <f>IF(buildings!N427="","NA",buildings!N427)</f>
        <v>NA</v>
      </c>
      <c r="O427" t="str">
        <f>IF(buildings!O427="","NA",buildings!O427)</f>
        <v>NA</v>
      </c>
      <c r="P427" t="str">
        <f>IF(buildings!P427="","NA",buildings!P427)</f>
        <v>NA</v>
      </c>
      <c r="Q427" t="str">
        <f>IF(buildings!Q427="","NA",buildings!Q427)</f>
        <v>NA</v>
      </c>
      <c r="R427" t="str">
        <f>IF(buildings!R427="","NA",buildings!R427)</f>
        <v>NA</v>
      </c>
      <c r="S427" t="str">
        <f>IF(buildings!S427="","NA",buildings!S427)</f>
        <v>NA</v>
      </c>
      <c r="T427" t="str">
        <f>IF(buildings!T427="","NA",buildings!T427)</f>
        <v>NA</v>
      </c>
      <c r="U427" t="str">
        <f>IF(buildings!U427="","NA",buildings!U427)</f>
        <v>NA</v>
      </c>
      <c r="V427" t="str">
        <f>IF(buildings!V427="","NA",buildings!V427)</f>
        <v>NA</v>
      </c>
      <c r="W427" t="str">
        <f>IF(buildings!W427="","NA",buildings!W427)</f>
        <v>NA</v>
      </c>
      <c r="X427" t="str">
        <f>IF(buildings!X427="","NA",buildings!X427)</f>
        <v>NA</v>
      </c>
      <c r="Y427" t="str">
        <f>IF(buildings!Y427="","NA",buildings!Y427)</f>
        <v>NA</v>
      </c>
      <c r="Z427" t="str">
        <f>IF(buildings!Z427="","NA",buildings!Z427)</f>
        <v>NA</v>
      </c>
      <c r="AA427" t="str">
        <f>IF(buildings!AA427="","NA",buildings!AA427)</f>
        <v>NA</v>
      </c>
      <c r="AB427">
        <f>IF(buildings!AB427="","NA",buildings!AB427)</f>
        <v>5.950543379</v>
      </c>
      <c r="AC427" t="str">
        <f>IF(buildings!AC427="","NA",buildings!AC427)</f>
        <v>NA</v>
      </c>
      <c r="AD427" t="str">
        <f>IF(buildings!AD427="","NA",buildings!AD427)</f>
        <v>NA</v>
      </c>
      <c r="AE427" t="str">
        <f>IF(buildings!AE427="","NA",buildings!AE427)</f>
        <v>NA</v>
      </c>
      <c r="AF427" t="str">
        <f>IF(buildings!AF427="","NA",buildings!AF427)</f>
        <v>NA</v>
      </c>
      <c r="AG427" t="str">
        <f>IF(buildings!AG427="","NA",buildings!AG427)</f>
        <v>NA</v>
      </c>
      <c r="AH427" t="str">
        <f>IF(buildings!AH427="","NA",buildings!AH427)</f>
        <v>NA</v>
      </c>
      <c r="AI427" t="str">
        <f>IF(buildings!AI427="","NA",buildings!AI427)</f>
        <v>NA</v>
      </c>
      <c r="AJ427" t="str">
        <f>IF(buildings!AJ427="","NA",buildings!AJ427)</f>
        <v>NA</v>
      </c>
      <c r="AK427" t="str">
        <f>IF(buildings!AK427="","NA",buildings!AK427)</f>
        <v>NA</v>
      </c>
      <c r="AL427" t="str">
        <f>IF(buildings!AL427="","NA",buildings!AL427)</f>
        <v>Steel-reinforced
concrete</v>
      </c>
      <c r="AM427">
        <f>IF(buildings!AM427="","NA",buildings!AM427)</f>
        <v>8</v>
      </c>
      <c r="AN427" t="str">
        <f>IF(buildings!AN427="","NA",buildings!AN427)</f>
        <v>residential</v>
      </c>
      <c r="AO427" t="str">
        <f>IF(buildings!AO427="","NA",buildings!AO427)</f>
        <v>MFH</v>
      </c>
      <c r="AP427" t="str">
        <f>IF(buildings!AP427="","NA",buildings!AP427)</f>
        <v>case study</v>
      </c>
      <c r="AQ427" t="str">
        <f>IF(buildings!AQ427="","NA",buildings!AQ427)</f>
        <v>Urban</v>
      </c>
      <c r="AR427" t="str">
        <f>IF(buildings!AR427="","NA",buildings!AR427)</f>
        <v>NULL</v>
      </c>
      <c r="AS427" t="str">
        <f>IF(buildings!AS427="","NA",buildings!AS427)</f>
        <v xml:space="preserve">Lee, N., Tae, S., Gong, Y., &amp; Roh, S. </v>
      </c>
      <c r="AT427">
        <f>IF(buildings!AT427="","NA",buildings!AT427)</f>
        <v>2017</v>
      </c>
      <c r="AU427" t="str">
        <f>IF(buildings!AU427="","NA",buildings!AU427)</f>
        <v>Integrated building life-cycle assessment model to support South Korea's green building certification system (G-SEED)</v>
      </c>
      <c r="AV427" t="str">
        <f>IF(buildings!AV427="","NA",buildings!AV427)</f>
        <v>Renewable and Sustainable Energy Reviews</v>
      </c>
      <c r="AW427" t="str">
        <f>IF(buildings!AW427="","NA",buildings!AW427)</f>
        <v>Copyright Elsevier</v>
      </c>
      <c r="AX427" t="str">
        <f>IF(buildings!AX427="","NA",buildings!AX427)</f>
        <v>10.1016/j.rser.2017.03.038</v>
      </c>
      <c r="AY427" t="str">
        <f>IF(buildings!AY427="","NA",buildings!AY427)</f>
        <v>https://doi.org/10.1016/j.rser.2017.03.038</v>
      </c>
      <c r="AZ427" t="str">
        <f>IF(buildings!AZ427="","NULL",buildings!AZ427)</f>
        <v>for use_type or construction_type: 'eight stories, 15 units'</v>
      </c>
      <c r="BA427" t="str">
        <f>IF(buildings!BA427="","NULL",buildings!BA427)</f>
        <v xml:space="preserve">Extracted from Marinova et al. (2020). Refer to the authors for further information </v>
      </c>
      <c r="BB427" t="str">
        <f>IF(buildings!BB427="","NULL",buildings!BB427)</f>
        <v xml:space="preserve">Extracted from Marinova et al. (2020). Refer to the authors for further information </v>
      </c>
      <c r="BC427" t="str">
        <f>IF(buildings!BC427="","NULL",buildings!BC427)</f>
        <v>NULL</v>
      </c>
      <c r="BD427" t="str">
        <f>IF(buildings!BD427="","NULL",buildings!BD427)</f>
        <v>NULL</v>
      </c>
      <c r="BE427" t="str">
        <f>IF(buildings!BE427="","NULL",buildings!BE427)</f>
        <v>Nistad (Heeren)</v>
      </c>
      <c r="BF427" t="str">
        <f>IF(buildings!BF427="","NULL",buildings!BF427)</f>
        <v>NULL</v>
      </c>
      <c r="BG427" t="str">
        <f>IF(buildings!BG427="","NULL",buildings!BG427)</f>
        <v>NULL</v>
      </c>
      <c r="BH427" t="str">
        <f>IF(buildings!BH427="","NULL",buildings!BH427)</f>
        <v>NULL</v>
      </c>
      <c r="BI427" t="str">
        <f>IF(buildings!BI427="","NULL",buildings!BI427)</f>
        <v>NULL</v>
      </c>
      <c r="BJ427" t="str">
        <f>IF(buildings!BJ427="","NULL",buildings!BJ427)</f>
        <v>NULL</v>
      </c>
      <c r="BK427" t="str">
        <f>IF(buildings!BK427="","NULL",buildings!BK427)</f>
        <v>NULL</v>
      </c>
      <c r="BL427" t="str">
        <f>IF(buildings!BL427="","NULL",buildings!BL427)</f>
        <v>NULL</v>
      </c>
      <c r="BM427" t="str">
        <f>IF(buildings!BM427="","NULL",buildings!BM427)</f>
        <v>NULL</v>
      </c>
      <c r="BN427" t="str">
        <f>IF(buildings!BN427="","NULL",buildings!BN427)</f>
        <v>NULL</v>
      </c>
      <c r="BO427" t="str">
        <f>IF(buildings!BO427="","NULL",buildings!BO427)</f>
        <v>NULL</v>
      </c>
      <c r="BP427" t="str">
        <f>IF(buildings!BP427="","NULL",buildings!BP427)</f>
        <v>NULL</v>
      </c>
      <c r="BQ427" t="str">
        <f>IF(buildings!BQ427="","NULL",buildings!BQ427)</f>
        <v>NULL</v>
      </c>
      <c r="BR427" t="str">
        <f>IF(buildings!BR427="","NULL",buildings!BR427)</f>
        <v>NULL</v>
      </c>
      <c r="BS427" t="str">
        <f>IF(buildings!BS427="","NULL",buildings!BS427)</f>
        <v>NULL</v>
      </c>
      <c r="BT427" t="str">
        <f>IF(buildings!BT427="","NULL",buildings!BT427)</f>
        <v>NULL</v>
      </c>
      <c r="BU427" t="str">
        <f>IF(buildings!BU427="","NULL",buildings!BU427)</f>
        <v>NULL</v>
      </c>
      <c r="BV427" t="str">
        <f>IF(buildings!BV427="","NULL",buildings!BV427)</f>
        <v>NULL</v>
      </c>
      <c r="BW427" t="str">
        <f>IF(buildings!BW427="","NULL",buildings!BW427)</f>
        <v>R32KOR</v>
      </c>
      <c r="BX427" t="str">
        <f>IF(buildings!BX427="","NULL",buildings!BX427)</f>
        <v>R5.2OECD</v>
      </c>
      <c r="BY427" t="str">
        <f>IF(buildings!BY427="","NULL",buildings!BY427)</f>
        <v>R_MFH_tower</v>
      </c>
      <c r="BZ427" t="str">
        <f>IF(buildings!BZ427="","NULL",buildings!BZ427)</f>
        <v>RC_unspecified</v>
      </c>
      <c r="CA427" t="str">
        <f>IF(buildings!CA427="","NULL",buildings!CA427)</f>
        <v>Standard</v>
      </c>
      <c r="CB427" t="str">
        <f>IF(buildings!CB427="","NULL",buildings!CB427)</f>
        <v>real-world single case study</v>
      </c>
      <c r="CC427" t="str">
        <f>IF(buildings!CC427="","NULL",buildings!CC427)</f>
        <v>RM</v>
      </c>
      <c r="CD427" t="str">
        <f>IF(buildings!CD427="","NULL",buildings!CD427)</f>
        <v>C</v>
      </c>
      <c r="CE427" t="str">
        <f>IF(buildings!CE427="","NULL",buildings!CE427)</f>
        <v>OECD_KOR</v>
      </c>
    </row>
    <row r="428" spans="1:83">
      <c r="A428">
        <f>IF(buildings!A428="","NA",buildings!A428)</f>
        <v>426</v>
      </c>
      <c r="B428" t="str">
        <f>IF(buildings!B428="","NA",buildings!B428)</f>
        <v>Korea</v>
      </c>
      <c r="C428" t="str">
        <f>IF(buildings!C428="","NA",buildings!C428)</f>
        <v>NA</v>
      </c>
      <c r="D428" t="str">
        <f>IF(buildings!D428="","NA",buildings!D428)</f>
        <v>NA</v>
      </c>
      <c r="E428" t="str">
        <f>IF(buildings!E428="","NA",buildings!E428)</f>
        <v>NA</v>
      </c>
      <c r="F428">
        <f>IF(buildings!F428="","NA",buildings!F428)</f>
        <v>93.303604609999994</v>
      </c>
      <c r="G428" t="str">
        <f>IF(buildings!G428="","NA",buildings!G428)</f>
        <v>NA</v>
      </c>
      <c r="H428" t="str">
        <f>IF(buildings!H428="","NA",buildings!H428)</f>
        <v>NA</v>
      </c>
      <c r="I428" t="str">
        <f>IF(buildings!I428="","NA",buildings!I428)</f>
        <v>NA</v>
      </c>
      <c r="J428" t="str">
        <f>IF(buildings!J428="","NA",buildings!J428)</f>
        <v>NA</v>
      </c>
      <c r="K428" t="str">
        <f>IF(buildings!K428="","NA",buildings!K428)</f>
        <v>NA</v>
      </c>
      <c r="L428" t="str">
        <f>IF(buildings!L428="","NA",buildings!L428)</f>
        <v>NA</v>
      </c>
      <c r="M428">
        <f>IF(buildings!M428="","NA",buildings!M428)</f>
        <v>2159.7658860000001</v>
      </c>
      <c r="N428" t="str">
        <f>IF(buildings!N428="","NA",buildings!N428)</f>
        <v>NA</v>
      </c>
      <c r="O428" t="str">
        <f>IF(buildings!O428="","NA",buildings!O428)</f>
        <v>NA</v>
      </c>
      <c r="P428" t="str">
        <f>IF(buildings!P428="","NA",buildings!P428)</f>
        <v>NA</v>
      </c>
      <c r="Q428" t="str">
        <f>IF(buildings!Q428="","NA",buildings!Q428)</f>
        <v>NA</v>
      </c>
      <c r="R428" t="str">
        <f>IF(buildings!R428="","NA",buildings!R428)</f>
        <v>NA</v>
      </c>
      <c r="S428" t="str">
        <f>IF(buildings!S428="","NA",buildings!S428)</f>
        <v>NA</v>
      </c>
      <c r="T428" t="str">
        <f>IF(buildings!T428="","NA",buildings!T428)</f>
        <v>NA</v>
      </c>
      <c r="U428" t="str">
        <f>IF(buildings!U428="","NA",buildings!U428)</f>
        <v>NA</v>
      </c>
      <c r="V428" t="str">
        <f>IF(buildings!V428="","NA",buildings!V428)</f>
        <v>NA</v>
      </c>
      <c r="W428" t="str">
        <f>IF(buildings!W428="","NA",buildings!W428)</f>
        <v>NA</v>
      </c>
      <c r="X428" t="str">
        <f>IF(buildings!X428="","NA",buildings!X428)</f>
        <v>NA</v>
      </c>
      <c r="Y428" t="str">
        <f>IF(buildings!Y428="","NA",buildings!Y428)</f>
        <v>NA</v>
      </c>
      <c r="Z428" t="str">
        <f>IF(buildings!Z428="","NA",buildings!Z428)</f>
        <v>NA</v>
      </c>
      <c r="AA428" t="str">
        <f>IF(buildings!AA428="","NA",buildings!AA428)</f>
        <v>NA</v>
      </c>
      <c r="AB428" t="str">
        <f>IF(buildings!AB428="","NA",buildings!AB428)</f>
        <v>NA</v>
      </c>
      <c r="AC428" t="str">
        <f>IF(buildings!AC428="","NA",buildings!AC428)</f>
        <v>NA</v>
      </c>
      <c r="AD428" t="str">
        <f>IF(buildings!AD428="","NA",buildings!AD428)</f>
        <v>NA</v>
      </c>
      <c r="AE428" t="str">
        <f>IF(buildings!AE428="","NA",buildings!AE428)</f>
        <v>NA</v>
      </c>
      <c r="AF428" t="str">
        <f>IF(buildings!AF428="","NA",buildings!AF428)</f>
        <v>NA</v>
      </c>
      <c r="AG428" t="str">
        <f>IF(buildings!AG428="","NA",buildings!AG428)</f>
        <v>NA</v>
      </c>
      <c r="AH428" t="str">
        <f>IF(buildings!AH428="","NA",buildings!AH428)</f>
        <v>NA</v>
      </c>
      <c r="AI428" t="str">
        <f>IF(buildings!AI428="","NA",buildings!AI428)</f>
        <v>NA</v>
      </c>
      <c r="AJ428" t="str">
        <f>IF(buildings!AJ428="","NA",buildings!AJ428)</f>
        <v>NA</v>
      </c>
      <c r="AK428" t="str">
        <f>IF(buildings!AK428="","NA",buildings!AK428)</f>
        <v>NA</v>
      </c>
      <c r="AL428" t="str">
        <f>IF(buildings!AL428="","NA",buildings!AL428)</f>
        <v>NULL</v>
      </c>
      <c r="AM428" t="str">
        <f>IF(buildings!AM428="","NA",buildings!AM428)</f>
        <v>NULL</v>
      </c>
      <c r="AN428" t="str">
        <f>IF(buildings!AN428="","NA",buildings!AN428)</f>
        <v>residential</v>
      </c>
      <c r="AO428" t="str">
        <f>IF(buildings!AO428="","NA",buildings!AO428)</f>
        <v>SFH</v>
      </c>
      <c r="AP428" t="str">
        <f>IF(buildings!AP428="","NA",buildings!AP428)</f>
        <v>case study</v>
      </c>
      <c r="AQ428" t="str">
        <f>IF(buildings!AQ428="","NA",buildings!AQ428)</f>
        <v>Urban</v>
      </c>
      <c r="AR428" t="str">
        <f>IF(buildings!AR428="","NA",buildings!AR428)</f>
        <v>NULL</v>
      </c>
      <c r="AS428" t="str">
        <f>IF(buildings!AS428="","NA",buildings!AS428)</f>
        <v>Jeong, Y.-S., Lee, S.-E., &amp; Huh, J.-H.</v>
      </c>
      <c r="AT428">
        <f>IF(buildings!AT428="","NA",buildings!AT428)</f>
        <v>2012</v>
      </c>
      <c r="AU428" t="str">
        <f>IF(buildings!AU428="","NA",buildings!AU428)</f>
        <v>Estimation of CO2 emission of apartment buildings due to major construction materials in the Republic of Korea</v>
      </c>
      <c r="AV428" t="str">
        <f>IF(buildings!AV428="","NA",buildings!AV428)</f>
        <v xml:space="preserve">Energy and buildings </v>
      </c>
      <c r="AW428" t="str">
        <f>IF(buildings!AW428="","NA",buildings!AW428)</f>
        <v>Copyright Elsevier</v>
      </c>
      <c r="AX428" t="str">
        <f>IF(buildings!AX428="","NA",buildings!AX428)</f>
        <v>10.1016/j.enbuild.2012.02.041</v>
      </c>
      <c r="AY428" t="str">
        <f>IF(buildings!AY428="","NA",buildings!AY428)</f>
        <v>https://doi.org/10.1016/j.enbuild.2012.02.041</v>
      </c>
      <c r="AZ428" t="str">
        <f>IF(buildings!AZ428="","NULL",buildings!AZ428)</f>
        <v>NULL</v>
      </c>
      <c r="BA428" t="str">
        <f>IF(buildings!BA428="","NULL",buildings!BA428)</f>
        <v xml:space="preserve">Extracted from Marinova et al. (2020). Refer to the authors for further information </v>
      </c>
      <c r="BB428" t="str">
        <f>IF(buildings!BB428="","NULL",buildings!BB428)</f>
        <v xml:space="preserve">Extracted from Marinova et al. (2020). Refer to the authors for further information </v>
      </c>
      <c r="BC428" t="str">
        <f>IF(buildings!BC428="","NULL",buildings!BC428)</f>
        <v>NULL</v>
      </c>
      <c r="BD428" t="str">
        <f>IF(buildings!BD428="","NULL",buildings!BD428)</f>
        <v>NULL</v>
      </c>
      <c r="BE428" t="str">
        <f>IF(buildings!BE428="","NULL",buildings!BE428)</f>
        <v>Nistad (Heeren)</v>
      </c>
      <c r="BF428" t="str">
        <f>IF(buildings!BF428="","NULL",buildings!BF428)</f>
        <v>NULL</v>
      </c>
      <c r="BG428" t="str">
        <f>IF(buildings!BG428="","NULL",buildings!BG428)</f>
        <v>NULL</v>
      </c>
      <c r="BH428" t="str">
        <f>IF(buildings!BH428="","NULL",buildings!BH428)</f>
        <v>NULL</v>
      </c>
      <c r="BI428" t="str">
        <f>IF(buildings!BI428="","NULL",buildings!BI428)</f>
        <v>NULL</v>
      </c>
      <c r="BJ428" t="str">
        <f>IF(buildings!BJ428="","NULL",buildings!BJ428)</f>
        <v>NULL</v>
      </c>
      <c r="BK428" t="str">
        <f>IF(buildings!BK428="","NULL",buildings!BK428)</f>
        <v>NULL</v>
      </c>
      <c r="BL428" t="str">
        <f>IF(buildings!BL428="","NULL",buildings!BL428)</f>
        <v>NULL</v>
      </c>
      <c r="BM428" t="str">
        <f>IF(buildings!BM428="","NULL",buildings!BM428)</f>
        <v>NULL</v>
      </c>
      <c r="BN428" t="str">
        <f>IF(buildings!BN428="","NULL",buildings!BN428)</f>
        <v>NULL</v>
      </c>
      <c r="BO428" t="str">
        <f>IF(buildings!BO428="","NULL",buildings!BO428)</f>
        <v>NULL</v>
      </c>
      <c r="BP428" t="str">
        <f>IF(buildings!BP428="","NULL",buildings!BP428)</f>
        <v>NULL</v>
      </c>
      <c r="BQ428" t="str">
        <f>IF(buildings!BQ428="","NULL",buildings!BQ428)</f>
        <v>NULL</v>
      </c>
      <c r="BR428" t="str">
        <f>IF(buildings!BR428="","NULL",buildings!BR428)</f>
        <v>NULL</v>
      </c>
      <c r="BS428" t="str">
        <f>IF(buildings!BS428="","NULL",buildings!BS428)</f>
        <v>NULL</v>
      </c>
      <c r="BT428" t="str">
        <f>IF(buildings!BT428="","NULL",buildings!BT428)</f>
        <v>NULL</v>
      </c>
      <c r="BU428" t="str">
        <f>IF(buildings!BU428="","NULL",buildings!BU428)</f>
        <v>NULL</v>
      </c>
      <c r="BV428" t="str">
        <f>IF(buildings!BV428="","NULL",buildings!BV428)</f>
        <v>NULL</v>
      </c>
      <c r="BW428" t="str">
        <f>IF(buildings!BW428="","NULL",buildings!BW428)</f>
        <v>R32KOR</v>
      </c>
      <c r="BX428" t="str">
        <f>IF(buildings!BX428="","NULL",buildings!BX428)</f>
        <v>R5.2OECD</v>
      </c>
      <c r="BY428" t="str">
        <f>IF(buildings!BY428="","NULL",buildings!BY428)</f>
        <v>R_MFH_unspecified</v>
      </c>
      <c r="BZ428" t="str">
        <f>IF(buildings!BZ428="","NULL",buildings!BZ428)</f>
        <v>RC_unspecified</v>
      </c>
      <c r="CA428" t="str">
        <f>IF(buildings!CA428="","NULL",buildings!CA428)</f>
        <v>Standard</v>
      </c>
      <c r="CB428" t="str">
        <f>IF(buildings!CB428="","NULL",buildings!CB428)</f>
        <v>sample/average/statistics</v>
      </c>
      <c r="CC428" t="str">
        <f>IF(buildings!CC428="","NULL",buildings!CC428)</f>
        <v>RM</v>
      </c>
      <c r="CD428" t="str">
        <f>IF(buildings!CD428="","NULL",buildings!CD428)</f>
        <v>C</v>
      </c>
      <c r="CE428" t="str">
        <f>IF(buildings!CE428="","NULL",buildings!CE428)</f>
        <v>OECD_KOR</v>
      </c>
    </row>
    <row r="429" spans="1:83">
      <c r="A429">
        <f>IF(buildings!A429="","NA",buildings!A429)</f>
        <v>427</v>
      </c>
      <c r="B429" t="str">
        <f>IF(buildings!B429="","NA",buildings!B429)</f>
        <v>Korea</v>
      </c>
      <c r="C429" t="str">
        <f>IF(buildings!C429="","NA",buildings!C429)</f>
        <v>NA</v>
      </c>
      <c r="D429" t="str">
        <f>IF(buildings!D429="","NA",buildings!D429)</f>
        <v>NA</v>
      </c>
      <c r="E429" t="str">
        <f>IF(buildings!E429="","NA",buildings!E429)</f>
        <v>NA</v>
      </c>
      <c r="F429">
        <f>IF(buildings!F429="","NA",buildings!F429)</f>
        <v>100.3631554</v>
      </c>
      <c r="G429" t="str">
        <f>IF(buildings!G429="","NA",buildings!G429)</f>
        <v>NA</v>
      </c>
      <c r="H429" t="str">
        <f>IF(buildings!H429="","NA",buildings!H429)</f>
        <v>NA</v>
      </c>
      <c r="I429" t="str">
        <f>IF(buildings!I429="","NA",buildings!I429)</f>
        <v>NA</v>
      </c>
      <c r="J429" t="str">
        <f>IF(buildings!J429="","NA",buildings!J429)</f>
        <v>NA</v>
      </c>
      <c r="K429" t="str">
        <f>IF(buildings!K429="","NA",buildings!K429)</f>
        <v>NA</v>
      </c>
      <c r="L429" t="str">
        <f>IF(buildings!L429="","NA",buildings!L429)</f>
        <v>NA</v>
      </c>
      <c r="M429">
        <f>IF(buildings!M429="","NA",buildings!M429)</f>
        <v>2024.2760940000001</v>
      </c>
      <c r="N429" t="str">
        <f>IF(buildings!N429="","NA",buildings!N429)</f>
        <v>NA</v>
      </c>
      <c r="O429" t="str">
        <f>IF(buildings!O429="","NA",buildings!O429)</f>
        <v>NA</v>
      </c>
      <c r="P429" t="str">
        <f>IF(buildings!P429="","NA",buildings!P429)</f>
        <v>NA</v>
      </c>
      <c r="Q429" t="str">
        <f>IF(buildings!Q429="","NA",buildings!Q429)</f>
        <v>NA</v>
      </c>
      <c r="R429" t="str">
        <f>IF(buildings!R429="","NA",buildings!R429)</f>
        <v>NA</v>
      </c>
      <c r="S429" t="str">
        <f>IF(buildings!S429="","NA",buildings!S429)</f>
        <v>NA</v>
      </c>
      <c r="T429" t="str">
        <f>IF(buildings!T429="","NA",buildings!T429)</f>
        <v>NA</v>
      </c>
      <c r="U429" t="str">
        <f>IF(buildings!U429="","NA",buildings!U429)</f>
        <v>NA</v>
      </c>
      <c r="V429" t="str">
        <f>IF(buildings!V429="","NA",buildings!V429)</f>
        <v>NA</v>
      </c>
      <c r="W429" t="str">
        <f>IF(buildings!W429="","NA",buildings!W429)</f>
        <v>NA</v>
      </c>
      <c r="X429" t="str">
        <f>IF(buildings!X429="","NA",buildings!X429)</f>
        <v>NA</v>
      </c>
      <c r="Y429" t="str">
        <f>IF(buildings!Y429="","NA",buildings!Y429)</f>
        <v>NA</v>
      </c>
      <c r="Z429" t="str">
        <f>IF(buildings!Z429="","NA",buildings!Z429)</f>
        <v>NA</v>
      </c>
      <c r="AA429" t="str">
        <f>IF(buildings!AA429="","NA",buildings!AA429)</f>
        <v>NA</v>
      </c>
      <c r="AB429" t="str">
        <f>IF(buildings!AB429="","NA",buildings!AB429)</f>
        <v>NA</v>
      </c>
      <c r="AC429" t="str">
        <f>IF(buildings!AC429="","NA",buildings!AC429)</f>
        <v>NA</v>
      </c>
      <c r="AD429" t="str">
        <f>IF(buildings!AD429="","NA",buildings!AD429)</f>
        <v>NA</v>
      </c>
      <c r="AE429" t="str">
        <f>IF(buildings!AE429="","NA",buildings!AE429)</f>
        <v>NA</v>
      </c>
      <c r="AF429" t="str">
        <f>IF(buildings!AF429="","NA",buildings!AF429)</f>
        <v>NA</v>
      </c>
      <c r="AG429" t="str">
        <f>IF(buildings!AG429="","NA",buildings!AG429)</f>
        <v>NA</v>
      </c>
      <c r="AH429" t="str">
        <f>IF(buildings!AH429="","NA",buildings!AH429)</f>
        <v>NA</v>
      </c>
      <c r="AI429" t="str">
        <f>IF(buildings!AI429="","NA",buildings!AI429)</f>
        <v>NA</v>
      </c>
      <c r="AJ429" t="str">
        <f>IF(buildings!AJ429="","NA",buildings!AJ429)</f>
        <v>NA</v>
      </c>
      <c r="AK429" t="str">
        <f>IF(buildings!AK429="","NA",buildings!AK429)</f>
        <v>NA</v>
      </c>
      <c r="AL429" t="str">
        <f>IF(buildings!AL429="","NA",buildings!AL429)</f>
        <v>NULL</v>
      </c>
      <c r="AM429" t="str">
        <f>IF(buildings!AM429="","NA",buildings!AM429)</f>
        <v>NULL</v>
      </c>
      <c r="AN429" t="str">
        <f>IF(buildings!AN429="","NA",buildings!AN429)</f>
        <v>residential</v>
      </c>
      <c r="AO429" t="str">
        <f>IF(buildings!AO429="","NA",buildings!AO429)</f>
        <v>SFH</v>
      </c>
      <c r="AP429" t="str">
        <f>IF(buildings!AP429="","NA",buildings!AP429)</f>
        <v>case study</v>
      </c>
      <c r="AQ429" t="str">
        <f>IF(buildings!AQ429="","NA",buildings!AQ429)</f>
        <v>Urban</v>
      </c>
      <c r="AR429" t="str">
        <f>IF(buildings!AR429="","NA",buildings!AR429)</f>
        <v>NULL</v>
      </c>
      <c r="AS429" t="str">
        <f>IF(buildings!AS429="","NA",buildings!AS429)</f>
        <v>Jeong, Y.-S., Lee, S.-E., &amp; Huh, J.-H.</v>
      </c>
      <c r="AT429">
        <f>IF(buildings!AT429="","NA",buildings!AT429)</f>
        <v>2012</v>
      </c>
      <c r="AU429" t="str">
        <f>IF(buildings!AU429="","NA",buildings!AU429)</f>
        <v>Estimation of CO2 emission of apartment buildings due to major construction materials in the Republic of Korea</v>
      </c>
      <c r="AV429" t="str">
        <f>IF(buildings!AV429="","NA",buildings!AV429)</f>
        <v xml:space="preserve">Energy and buildings </v>
      </c>
      <c r="AW429" t="str">
        <f>IF(buildings!AW429="","NA",buildings!AW429)</f>
        <v>Copyright Elsevier</v>
      </c>
      <c r="AX429" t="str">
        <f>IF(buildings!AX429="","NA",buildings!AX429)</f>
        <v>10.1016/j.enbuild.2012.02.041</v>
      </c>
      <c r="AY429" t="str">
        <f>IF(buildings!AY429="","NA",buildings!AY429)</f>
        <v>https://doi.org/10.1016/j.enbuild.2012.02.041</v>
      </c>
      <c r="AZ429" t="str">
        <f>IF(buildings!AZ429="","NULL",buildings!AZ429)</f>
        <v>NULL</v>
      </c>
      <c r="BA429" t="str">
        <f>IF(buildings!BA429="","NULL",buildings!BA429)</f>
        <v xml:space="preserve">Extracted from Marinova et al. (2020). Refer to the authors for further information </v>
      </c>
      <c r="BB429" t="str">
        <f>IF(buildings!BB429="","NULL",buildings!BB429)</f>
        <v xml:space="preserve">Extracted from Marinova et al. (2020). Refer to the authors for further information </v>
      </c>
      <c r="BC429" t="str">
        <f>IF(buildings!BC429="","NULL",buildings!BC429)</f>
        <v>NULL</v>
      </c>
      <c r="BD429" t="str">
        <f>IF(buildings!BD429="","NULL",buildings!BD429)</f>
        <v>NULL</v>
      </c>
      <c r="BE429" t="str">
        <f>IF(buildings!BE429="","NULL",buildings!BE429)</f>
        <v>Nistad (Heeren)</v>
      </c>
      <c r="BF429" t="str">
        <f>IF(buildings!BF429="","NULL",buildings!BF429)</f>
        <v>NULL</v>
      </c>
      <c r="BG429" t="str">
        <f>IF(buildings!BG429="","NULL",buildings!BG429)</f>
        <v>NULL</v>
      </c>
      <c r="BH429" t="str">
        <f>IF(buildings!BH429="","NULL",buildings!BH429)</f>
        <v>NULL</v>
      </c>
      <c r="BI429" t="str">
        <f>IF(buildings!BI429="","NULL",buildings!BI429)</f>
        <v>NULL</v>
      </c>
      <c r="BJ429" t="str">
        <f>IF(buildings!BJ429="","NULL",buildings!BJ429)</f>
        <v>NULL</v>
      </c>
      <c r="BK429" t="str">
        <f>IF(buildings!BK429="","NULL",buildings!BK429)</f>
        <v>NULL</v>
      </c>
      <c r="BL429" t="str">
        <f>IF(buildings!BL429="","NULL",buildings!BL429)</f>
        <v>NULL</v>
      </c>
      <c r="BM429" t="str">
        <f>IF(buildings!BM429="","NULL",buildings!BM429)</f>
        <v>NULL</v>
      </c>
      <c r="BN429" t="str">
        <f>IF(buildings!BN429="","NULL",buildings!BN429)</f>
        <v>NULL</v>
      </c>
      <c r="BO429" t="str">
        <f>IF(buildings!BO429="","NULL",buildings!BO429)</f>
        <v>NULL</v>
      </c>
      <c r="BP429" t="str">
        <f>IF(buildings!BP429="","NULL",buildings!BP429)</f>
        <v>NULL</v>
      </c>
      <c r="BQ429" t="str">
        <f>IF(buildings!BQ429="","NULL",buildings!BQ429)</f>
        <v>NULL</v>
      </c>
      <c r="BR429" t="str">
        <f>IF(buildings!BR429="","NULL",buildings!BR429)</f>
        <v>NULL</v>
      </c>
      <c r="BS429" t="str">
        <f>IF(buildings!BS429="","NULL",buildings!BS429)</f>
        <v>NULL</v>
      </c>
      <c r="BT429" t="str">
        <f>IF(buildings!BT429="","NULL",buildings!BT429)</f>
        <v>NULL</v>
      </c>
      <c r="BU429" t="str">
        <f>IF(buildings!BU429="","NULL",buildings!BU429)</f>
        <v>NULL</v>
      </c>
      <c r="BV429" t="str">
        <f>IF(buildings!BV429="","NULL",buildings!BV429)</f>
        <v>NULL</v>
      </c>
      <c r="BW429" t="str">
        <f>IF(buildings!BW429="","NULL",buildings!BW429)</f>
        <v>R32KOR</v>
      </c>
      <c r="BX429" t="str">
        <f>IF(buildings!BX429="","NULL",buildings!BX429)</f>
        <v>R5.2OECD</v>
      </c>
      <c r="BY429" t="str">
        <f>IF(buildings!BY429="","NULL",buildings!BY429)</f>
        <v>R_MFH_unspecified</v>
      </c>
      <c r="BZ429" t="str">
        <f>IF(buildings!BZ429="","NULL",buildings!BZ429)</f>
        <v>RC_unspecified</v>
      </c>
      <c r="CA429" t="str">
        <f>IF(buildings!CA429="","NULL",buildings!CA429)</f>
        <v>Standard</v>
      </c>
      <c r="CB429" t="str">
        <f>IF(buildings!CB429="","NULL",buildings!CB429)</f>
        <v>sample/average/statistics</v>
      </c>
      <c r="CC429" t="str">
        <f>IF(buildings!CC429="","NULL",buildings!CC429)</f>
        <v>RM</v>
      </c>
      <c r="CD429" t="str">
        <f>IF(buildings!CD429="","NULL",buildings!CD429)</f>
        <v>C</v>
      </c>
      <c r="CE429" t="str">
        <f>IF(buildings!CE429="","NULL",buildings!CE429)</f>
        <v>OECD_KOR</v>
      </c>
    </row>
    <row r="430" spans="1:83">
      <c r="A430">
        <f>IF(buildings!A430="","NA",buildings!A430)</f>
        <v>428</v>
      </c>
      <c r="B430" t="str">
        <f>IF(buildings!B430="","NA",buildings!B430)</f>
        <v>Korea</v>
      </c>
      <c r="C430" t="str">
        <f>IF(buildings!C430="","NA",buildings!C430)</f>
        <v>NA</v>
      </c>
      <c r="D430" t="str">
        <f>IF(buildings!D430="","NA",buildings!D430)</f>
        <v>NA</v>
      </c>
      <c r="E430" t="str">
        <f>IF(buildings!E430="","NA",buildings!E430)</f>
        <v>NA</v>
      </c>
      <c r="F430">
        <f>IF(buildings!F430="","NA",buildings!F430)</f>
        <v>132.4123788</v>
      </c>
      <c r="G430" t="str">
        <f>IF(buildings!G430="","NA",buildings!G430)</f>
        <v>NA</v>
      </c>
      <c r="H430" t="str">
        <f>IF(buildings!H430="","NA",buildings!H430)</f>
        <v>NA</v>
      </c>
      <c r="I430" t="str">
        <f>IF(buildings!I430="","NA",buildings!I430)</f>
        <v>NA</v>
      </c>
      <c r="J430" t="str">
        <f>IF(buildings!J430="","NA",buildings!J430)</f>
        <v>NA</v>
      </c>
      <c r="K430" t="str">
        <f>IF(buildings!K430="","NA",buildings!K430)</f>
        <v>NA</v>
      </c>
      <c r="L430" t="str">
        <f>IF(buildings!L430="","NA",buildings!L430)</f>
        <v>NA</v>
      </c>
      <c r="M430">
        <f>IF(buildings!M430="","NA",buildings!M430)</f>
        <v>2768.2475760000002</v>
      </c>
      <c r="N430" t="str">
        <f>IF(buildings!N430="","NA",buildings!N430)</f>
        <v>NA</v>
      </c>
      <c r="O430" t="str">
        <f>IF(buildings!O430="","NA",buildings!O430)</f>
        <v>NA</v>
      </c>
      <c r="P430" t="str">
        <f>IF(buildings!P430="","NA",buildings!P430)</f>
        <v>NA</v>
      </c>
      <c r="Q430" t="str">
        <f>IF(buildings!Q430="","NA",buildings!Q430)</f>
        <v>NA</v>
      </c>
      <c r="R430" t="str">
        <f>IF(buildings!R430="","NA",buildings!R430)</f>
        <v>NA</v>
      </c>
      <c r="S430" t="str">
        <f>IF(buildings!S430="","NA",buildings!S430)</f>
        <v>NA</v>
      </c>
      <c r="T430" t="str">
        <f>IF(buildings!T430="","NA",buildings!T430)</f>
        <v>NA</v>
      </c>
      <c r="U430" t="str">
        <f>IF(buildings!U430="","NA",buildings!U430)</f>
        <v>NA</v>
      </c>
      <c r="V430" t="str">
        <f>IF(buildings!V430="","NA",buildings!V430)</f>
        <v>NA</v>
      </c>
      <c r="W430" t="str">
        <f>IF(buildings!W430="","NA",buildings!W430)</f>
        <v>NA</v>
      </c>
      <c r="X430" t="str">
        <f>IF(buildings!X430="","NA",buildings!X430)</f>
        <v>NA</v>
      </c>
      <c r="Y430" t="str">
        <f>IF(buildings!Y430="","NA",buildings!Y430)</f>
        <v>NA</v>
      </c>
      <c r="Z430" t="str">
        <f>IF(buildings!Z430="","NA",buildings!Z430)</f>
        <v>NA</v>
      </c>
      <c r="AA430" t="str">
        <f>IF(buildings!AA430="","NA",buildings!AA430)</f>
        <v>NA</v>
      </c>
      <c r="AB430" t="str">
        <f>IF(buildings!AB430="","NA",buildings!AB430)</f>
        <v>NA</v>
      </c>
      <c r="AC430" t="str">
        <f>IF(buildings!AC430="","NA",buildings!AC430)</f>
        <v>NA</v>
      </c>
      <c r="AD430" t="str">
        <f>IF(buildings!AD430="","NA",buildings!AD430)</f>
        <v>NA</v>
      </c>
      <c r="AE430" t="str">
        <f>IF(buildings!AE430="","NA",buildings!AE430)</f>
        <v>NA</v>
      </c>
      <c r="AF430" t="str">
        <f>IF(buildings!AF430="","NA",buildings!AF430)</f>
        <v>NA</v>
      </c>
      <c r="AG430" t="str">
        <f>IF(buildings!AG430="","NA",buildings!AG430)</f>
        <v>NA</v>
      </c>
      <c r="AH430" t="str">
        <f>IF(buildings!AH430="","NA",buildings!AH430)</f>
        <v>NA</v>
      </c>
      <c r="AI430" t="str">
        <f>IF(buildings!AI430="","NA",buildings!AI430)</f>
        <v>NA</v>
      </c>
      <c r="AJ430" t="str">
        <f>IF(buildings!AJ430="","NA",buildings!AJ430)</f>
        <v>NA</v>
      </c>
      <c r="AK430" t="str">
        <f>IF(buildings!AK430="","NA",buildings!AK430)</f>
        <v>NA</v>
      </c>
      <c r="AL430" t="str">
        <f>IF(buildings!AL430="","NA",buildings!AL430)</f>
        <v>NULL</v>
      </c>
      <c r="AM430" t="str">
        <f>IF(buildings!AM430="","NA",buildings!AM430)</f>
        <v>NULL</v>
      </c>
      <c r="AN430" t="str">
        <f>IF(buildings!AN430="","NA",buildings!AN430)</f>
        <v>residential</v>
      </c>
      <c r="AO430" t="str">
        <f>IF(buildings!AO430="","NA",buildings!AO430)</f>
        <v>SFH</v>
      </c>
      <c r="AP430" t="str">
        <f>IF(buildings!AP430="","NA",buildings!AP430)</f>
        <v>case study</v>
      </c>
      <c r="AQ430" t="str">
        <f>IF(buildings!AQ430="","NA",buildings!AQ430)</f>
        <v>Urban</v>
      </c>
      <c r="AR430" t="str">
        <f>IF(buildings!AR430="","NA",buildings!AR430)</f>
        <v>NULL</v>
      </c>
      <c r="AS430" t="str">
        <f>IF(buildings!AS430="","NA",buildings!AS430)</f>
        <v>Jeong, Y.-S., Lee, S.-E., &amp; Huh, J.-H.</v>
      </c>
      <c r="AT430">
        <f>IF(buildings!AT430="","NA",buildings!AT430)</f>
        <v>2012</v>
      </c>
      <c r="AU430" t="str">
        <f>IF(buildings!AU430="","NA",buildings!AU430)</f>
        <v>Estimation of CO2 emission of apartment buildings due to major construction materials in the Republic of Korea</v>
      </c>
      <c r="AV430" t="str">
        <f>IF(buildings!AV430="","NA",buildings!AV430)</f>
        <v xml:space="preserve">Energy and buildings </v>
      </c>
      <c r="AW430" t="str">
        <f>IF(buildings!AW430="","NA",buildings!AW430)</f>
        <v>Copyright Elsevier</v>
      </c>
      <c r="AX430" t="str">
        <f>IF(buildings!AX430="","NA",buildings!AX430)</f>
        <v>10.1016/j.enbuild.2012.02.041</v>
      </c>
      <c r="AY430" t="str">
        <f>IF(buildings!AY430="","NA",buildings!AY430)</f>
        <v>https://doi.org/10.1016/j.enbuild.2012.02.041</v>
      </c>
      <c r="AZ430" t="str">
        <f>IF(buildings!AZ430="","NULL",buildings!AZ430)</f>
        <v>NULL</v>
      </c>
      <c r="BA430" t="str">
        <f>IF(buildings!BA430="","NULL",buildings!BA430)</f>
        <v xml:space="preserve">Extracted from Marinova et al. (2020). Refer to the authors for further information </v>
      </c>
      <c r="BB430" t="str">
        <f>IF(buildings!BB430="","NULL",buildings!BB430)</f>
        <v xml:space="preserve">Extracted from Marinova et al. (2020). Refer to the authors for further information </v>
      </c>
      <c r="BC430" t="str">
        <f>IF(buildings!BC430="","NULL",buildings!BC430)</f>
        <v>NULL</v>
      </c>
      <c r="BD430" t="str">
        <f>IF(buildings!BD430="","NULL",buildings!BD430)</f>
        <v>NULL</v>
      </c>
      <c r="BE430" t="str">
        <f>IF(buildings!BE430="","NULL",buildings!BE430)</f>
        <v>Nistad (Heeren)</v>
      </c>
      <c r="BF430" t="str">
        <f>IF(buildings!BF430="","NULL",buildings!BF430)</f>
        <v>NULL</v>
      </c>
      <c r="BG430" t="str">
        <f>IF(buildings!BG430="","NULL",buildings!BG430)</f>
        <v>NULL</v>
      </c>
      <c r="BH430" t="str">
        <f>IF(buildings!BH430="","NULL",buildings!BH430)</f>
        <v>NULL</v>
      </c>
      <c r="BI430" t="str">
        <f>IF(buildings!BI430="","NULL",buildings!BI430)</f>
        <v>NULL</v>
      </c>
      <c r="BJ430" t="str">
        <f>IF(buildings!BJ430="","NULL",buildings!BJ430)</f>
        <v>NULL</v>
      </c>
      <c r="BK430" t="str">
        <f>IF(buildings!BK430="","NULL",buildings!BK430)</f>
        <v>NULL</v>
      </c>
      <c r="BL430" t="str">
        <f>IF(buildings!BL430="","NULL",buildings!BL430)</f>
        <v>NULL</v>
      </c>
      <c r="BM430" t="str">
        <f>IF(buildings!BM430="","NULL",buildings!BM430)</f>
        <v>NULL</v>
      </c>
      <c r="BN430" t="str">
        <f>IF(buildings!BN430="","NULL",buildings!BN430)</f>
        <v>NULL</v>
      </c>
      <c r="BO430" t="str">
        <f>IF(buildings!BO430="","NULL",buildings!BO430)</f>
        <v>NULL</v>
      </c>
      <c r="BP430" t="str">
        <f>IF(buildings!BP430="","NULL",buildings!BP430)</f>
        <v>NULL</v>
      </c>
      <c r="BQ430" t="str">
        <f>IF(buildings!BQ430="","NULL",buildings!BQ430)</f>
        <v>NULL</v>
      </c>
      <c r="BR430" t="str">
        <f>IF(buildings!BR430="","NULL",buildings!BR430)</f>
        <v>NULL</v>
      </c>
      <c r="BS430" t="str">
        <f>IF(buildings!BS430="","NULL",buildings!BS430)</f>
        <v>NULL</v>
      </c>
      <c r="BT430" t="str">
        <f>IF(buildings!BT430="","NULL",buildings!BT430)</f>
        <v>NULL</v>
      </c>
      <c r="BU430" t="str">
        <f>IF(buildings!BU430="","NULL",buildings!BU430)</f>
        <v>NULL</v>
      </c>
      <c r="BV430" t="str">
        <f>IF(buildings!BV430="","NULL",buildings!BV430)</f>
        <v>NULL</v>
      </c>
      <c r="BW430" t="str">
        <f>IF(buildings!BW430="","NULL",buildings!BW430)</f>
        <v>R32KOR</v>
      </c>
      <c r="BX430" t="str">
        <f>IF(buildings!BX430="","NULL",buildings!BX430)</f>
        <v>R5.2OECD</v>
      </c>
      <c r="BY430" t="str">
        <f>IF(buildings!BY430="","NULL",buildings!BY430)</f>
        <v>R_MFH_unspecified</v>
      </c>
      <c r="BZ430" t="str">
        <f>IF(buildings!BZ430="","NULL",buildings!BZ430)</f>
        <v>RC_unspecified</v>
      </c>
      <c r="CA430" t="str">
        <f>IF(buildings!CA430="","NULL",buildings!CA430)</f>
        <v>Standard</v>
      </c>
      <c r="CB430" t="str">
        <f>IF(buildings!CB430="","NULL",buildings!CB430)</f>
        <v>sample/average/statistics</v>
      </c>
      <c r="CC430" t="str">
        <f>IF(buildings!CC430="","NULL",buildings!CC430)</f>
        <v>RM</v>
      </c>
      <c r="CD430" t="str">
        <f>IF(buildings!CD430="","NULL",buildings!CD430)</f>
        <v>C</v>
      </c>
      <c r="CE430" t="str">
        <f>IF(buildings!CE430="","NULL",buildings!CE430)</f>
        <v>OECD_KOR</v>
      </c>
    </row>
    <row r="431" spans="1:83">
      <c r="A431">
        <f>IF(buildings!A431="","NA",buildings!A431)</f>
        <v>429</v>
      </c>
      <c r="B431" t="str">
        <f>IF(buildings!B431="","NA",buildings!B431)</f>
        <v>Korea</v>
      </c>
      <c r="C431" t="str">
        <f>IF(buildings!C431="","NA",buildings!C431)</f>
        <v>NA</v>
      </c>
      <c r="D431" t="str">
        <f>IF(buildings!D431="","NA",buildings!D431)</f>
        <v>NA</v>
      </c>
      <c r="E431" t="str">
        <f>IF(buildings!E431="","NA",buildings!E431)</f>
        <v>NA</v>
      </c>
      <c r="F431">
        <f>IF(buildings!F431="","NA",buildings!F431)</f>
        <v>96.293678839999998</v>
      </c>
      <c r="G431" t="str">
        <f>IF(buildings!G431="","NA",buildings!G431)</f>
        <v>NA</v>
      </c>
      <c r="H431" t="str">
        <f>IF(buildings!H431="","NA",buildings!H431)</f>
        <v>NA</v>
      </c>
      <c r="I431" t="str">
        <f>IF(buildings!I431="","NA",buildings!I431)</f>
        <v>NA</v>
      </c>
      <c r="J431" t="str">
        <f>IF(buildings!J431="","NA",buildings!J431)</f>
        <v>NA</v>
      </c>
      <c r="K431" t="str">
        <f>IF(buildings!K431="","NA",buildings!K431)</f>
        <v>NA</v>
      </c>
      <c r="L431" t="str">
        <f>IF(buildings!L431="","NA",buildings!L431)</f>
        <v>NA</v>
      </c>
      <c r="M431">
        <f>IF(buildings!M431="","NA",buildings!M431)</f>
        <v>2160.8258080000001</v>
      </c>
      <c r="N431" t="str">
        <f>IF(buildings!N431="","NA",buildings!N431)</f>
        <v>NA</v>
      </c>
      <c r="O431" t="str">
        <f>IF(buildings!O431="","NA",buildings!O431)</f>
        <v>NA</v>
      </c>
      <c r="P431" t="str">
        <f>IF(buildings!P431="","NA",buildings!P431)</f>
        <v>NA</v>
      </c>
      <c r="Q431" t="str">
        <f>IF(buildings!Q431="","NA",buildings!Q431)</f>
        <v>NA</v>
      </c>
      <c r="R431" t="str">
        <f>IF(buildings!R431="","NA",buildings!R431)</f>
        <v>NA</v>
      </c>
      <c r="S431" t="str">
        <f>IF(buildings!S431="","NA",buildings!S431)</f>
        <v>NA</v>
      </c>
      <c r="T431" t="str">
        <f>IF(buildings!T431="","NA",buildings!T431)</f>
        <v>NA</v>
      </c>
      <c r="U431" t="str">
        <f>IF(buildings!U431="","NA",buildings!U431)</f>
        <v>NA</v>
      </c>
      <c r="V431" t="str">
        <f>IF(buildings!V431="","NA",buildings!V431)</f>
        <v>NA</v>
      </c>
      <c r="W431" t="str">
        <f>IF(buildings!W431="","NA",buildings!W431)</f>
        <v>NA</v>
      </c>
      <c r="X431" t="str">
        <f>IF(buildings!X431="","NA",buildings!X431)</f>
        <v>NA</v>
      </c>
      <c r="Y431" t="str">
        <f>IF(buildings!Y431="","NA",buildings!Y431)</f>
        <v>NA</v>
      </c>
      <c r="Z431" t="str">
        <f>IF(buildings!Z431="","NA",buildings!Z431)</f>
        <v>NA</v>
      </c>
      <c r="AA431" t="str">
        <f>IF(buildings!AA431="","NA",buildings!AA431)</f>
        <v>NA</v>
      </c>
      <c r="AB431" t="str">
        <f>IF(buildings!AB431="","NA",buildings!AB431)</f>
        <v>NA</v>
      </c>
      <c r="AC431" t="str">
        <f>IF(buildings!AC431="","NA",buildings!AC431)</f>
        <v>NA</v>
      </c>
      <c r="AD431" t="str">
        <f>IF(buildings!AD431="","NA",buildings!AD431)</f>
        <v>NA</v>
      </c>
      <c r="AE431" t="str">
        <f>IF(buildings!AE431="","NA",buildings!AE431)</f>
        <v>NA</v>
      </c>
      <c r="AF431" t="str">
        <f>IF(buildings!AF431="","NA",buildings!AF431)</f>
        <v>NA</v>
      </c>
      <c r="AG431" t="str">
        <f>IF(buildings!AG431="","NA",buildings!AG431)</f>
        <v>NA</v>
      </c>
      <c r="AH431" t="str">
        <f>IF(buildings!AH431="","NA",buildings!AH431)</f>
        <v>NA</v>
      </c>
      <c r="AI431" t="str">
        <f>IF(buildings!AI431="","NA",buildings!AI431)</f>
        <v>NA</v>
      </c>
      <c r="AJ431" t="str">
        <f>IF(buildings!AJ431="","NA",buildings!AJ431)</f>
        <v>NA</v>
      </c>
      <c r="AK431" t="str">
        <f>IF(buildings!AK431="","NA",buildings!AK431)</f>
        <v>NA</v>
      </c>
      <c r="AL431" t="str">
        <f>IF(buildings!AL431="","NA",buildings!AL431)</f>
        <v>NULL</v>
      </c>
      <c r="AM431" t="str">
        <f>IF(buildings!AM431="","NA",buildings!AM431)</f>
        <v>NULL</v>
      </c>
      <c r="AN431" t="str">
        <f>IF(buildings!AN431="","NA",buildings!AN431)</f>
        <v>residential</v>
      </c>
      <c r="AO431" t="str">
        <f>IF(buildings!AO431="","NA",buildings!AO431)</f>
        <v>SFH</v>
      </c>
      <c r="AP431" t="str">
        <f>IF(buildings!AP431="","NA",buildings!AP431)</f>
        <v>case study</v>
      </c>
      <c r="AQ431" t="str">
        <f>IF(buildings!AQ431="","NA",buildings!AQ431)</f>
        <v>Urban</v>
      </c>
      <c r="AR431" t="str">
        <f>IF(buildings!AR431="","NA",buildings!AR431)</f>
        <v>NULL</v>
      </c>
      <c r="AS431" t="str">
        <f>IF(buildings!AS431="","NA",buildings!AS431)</f>
        <v>Jeong, Y.-S., Lee, S.-E., &amp; Huh, J.-H.</v>
      </c>
      <c r="AT431">
        <f>IF(buildings!AT431="","NA",buildings!AT431)</f>
        <v>2012</v>
      </c>
      <c r="AU431" t="str">
        <f>IF(buildings!AU431="","NA",buildings!AU431)</f>
        <v>Estimation of CO2 emission of apartment buildings due to major construction materials in the Republic of Korea</v>
      </c>
      <c r="AV431" t="str">
        <f>IF(buildings!AV431="","NA",buildings!AV431)</f>
        <v xml:space="preserve">Energy and buildings </v>
      </c>
      <c r="AW431" t="str">
        <f>IF(buildings!AW431="","NA",buildings!AW431)</f>
        <v>Copyright Elsevier</v>
      </c>
      <c r="AX431" t="str">
        <f>IF(buildings!AX431="","NA",buildings!AX431)</f>
        <v>10.1016/j.enbuild.2012.02.041</v>
      </c>
      <c r="AY431" t="str">
        <f>IF(buildings!AY431="","NA",buildings!AY431)</f>
        <v>https://doi.org/10.1016/j.enbuild.2012.02.041</v>
      </c>
      <c r="AZ431" t="str">
        <f>IF(buildings!AZ431="","NULL",buildings!AZ431)</f>
        <v>NULL</v>
      </c>
      <c r="BA431" t="str">
        <f>IF(buildings!BA431="","NULL",buildings!BA431)</f>
        <v xml:space="preserve">Extracted from Marinova et al. (2020). Refer to the authors for further information </v>
      </c>
      <c r="BB431" t="str">
        <f>IF(buildings!BB431="","NULL",buildings!BB431)</f>
        <v xml:space="preserve">Extracted from Marinova et al. (2020). Refer to the authors for further information </v>
      </c>
      <c r="BC431" t="str">
        <f>IF(buildings!BC431="","NULL",buildings!BC431)</f>
        <v>NULL</v>
      </c>
      <c r="BD431" t="str">
        <f>IF(buildings!BD431="","NULL",buildings!BD431)</f>
        <v>NULL</v>
      </c>
      <c r="BE431" t="str">
        <f>IF(buildings!BE431="","NULL",buildings!BE431)</f>
        <v>Nistad (Heeren)</v>
      </c>
      <c r="BF431" t="str">
        <f>IF(buildings!BF431="","NULL",buildings!BF431)</f>
        <v>NULL</v>
      </c>
      <c r="BG431" t="str">
        <f>IF(buildings!BG431="","NULL",buildings!BG431)</f>
        <v>NULL</v>
      </c>
      <c r="BH431" t="str">
        <f>IF(buildings!BH431="","NULL",buildings!BH431)</f>
        <v>NULL</v>
      </c>
      <c r="BI431" t="str">
        <f>IF(buildings!BI431="","NULL",buildings!BI431)</f>
        <v>NULL</v>
      </c>
      <c r="BJ431" t="str">
        <f>IF(buildings!BJ431="","NULL",buildings!BJ431)</f>
        <v>NULL</v>
      </c>
      <c r="BK431" t="str">
        <f>IF(buildings!BK431="","NULL",buildings!BK431)</f>
        <v>NULL</v>
      </c>
      <c r="BL431" t="str">
        <f>IF(buildings!BL431="","NULL",buildings!BL431)</f>
        <v>NULL</v>
      </c>
      <c r="BM431" t="str">
        <f>IF(buildings!BM431="","NULL",buildings!BM431)</f>
        <v>NULL</v>
      </c>
      <c r="BN431" t="str">
        <f>IF(buildings!BN431="","NULL",buildings!BN431)</f>
        <v>NULL</v>
      </c>
      <c r="BO431" t="str">
        <f>IF(buildings!BO431="","NULL",buildings!BO431)</f>
        <v>NULL</v>
      </c>
      <c r="BP431" t="str">
        <f>IF(buildings!BP431="","NULL",buildings!BP431)</f>
        <v>NULL</v>
      </c>
      <c r="BQ431" t="str">
        <f>IF(buildings!BQ431="","NULL",buildings!BQ431)</f>
        <v>NULL</v>
      </c>
      <c r="BR431" t="str">
        <f>IF(buildings!BR431="","NULL",buildings!BR431)</f>
        <v>NULL</v>
      </c>
      <c r="BS431" t="str">
        <f>IF(buildings!BS431="","NULL",buildings!BS431)</f>
        <v>NULL</v>
      </c>
      <c r="BT431" t="str">
        <f>IF(buildings!BT431="","NULL",buildings!BT431)</f>
        <v>NULL</v>
      </c>
      <c r="BU431" t="str">
        <f>IF(buildings!BU431="","NULL",buildings!BU431)</f>
        <v>NULL</v>
      </c>
      <c r="BV431" t="str">
        <f>IF(buildings!BV431="","NULL",buildings!BV431)</f>
        <v>NULL</v>
      </c>
      <c r="BW431" t="str">
        <f>IF(buildings!BW431="","NULL",buildings!BW431)</f>
        <v>R32KOR</v>
      </c>
      <c r="BX431" t="str">
        <f>IF(buildings!BX431="","NULL",buildings!BX431)</f>
        <v>R5.2OECD</v>
      </c>
      <c r="BY431" t="str">
        <f>IF(buildings!BY431="","NULL",buildings!BY431)</f>
        <v>R_MFH_unspecified</v>
      </c>
      <c r="BZ431" t="str">
        <f>IF(buildings!BZ431="","NULL",buildings!BZ431)</f>
        <v>RC_unspecified</v>
      </c>
      <c r="CA431" t="str">
        <f>IF(buildings!CA431="","NULL",buildings!CA431)</f>
        <v>Standard</v>
      </c>
      <c r="CB431" t="str">
        <f>IF(buildings!CB431="","NULL",buildings!CB431)</f>
        <v>sample/average/statistics</v>
      </c>
      <c r="CC431" t="str">
        <f>IF(buildings!CC431="","NULL",buildings!CC431)</f>
        <v>RM</v>
      </c>
      <c r="CD431" t="str">
        <f>IF(buildings!CD431="","NULL",buildings!CD431)</f>
        <v>C</v>
      </c>
      <c r="CE431" t="str">
        <f>IF(buildings!CE431="","NULL",buildings!CE431)</f>
        <v>OECD_KOR</v>
      </c>
    </row>
    <row r="432" spans="1:83">
      <c r="A432">
        <f>IF(buildings!A432="","NA",buildings!A432)</f>
        <v>430</v>
      </c>
      <c r="B432" t="str">
        <f>IF(buildings!B432="","NA",buildings!B432)</f>
        <v>Korea</v>
      </c>
      <c r="C432" t="str">
        <f>IF(buildings!C432="","NA",buildings!C432)</f>
        <v>NA</v>
      </c>
      <c r="D432" t="str">
        <f>IF(buildings!D432="","NA",buildings!D432)</f>
        <v>NA</v>
      </c>
      <c r="E432" t="str">
        <f>IF(buildings!E432="","NA",buildings!E432)</f>
        <v>NA</v>
      </c>
      <c r="F432">
        <f>IF(buildings!F432="","NA",buildings!F432)</f>
        <v>109.8601626</v>
      </c>
      <c r="G432" t="str">
        <f>IF(buildings!G432="","NA",buildings!G432)</f>
        <v>NA</v>
      </c>
      <c r="H432" t="str">
        <f>IF(buildings!H432="","NA",buildings!H432)</f>
        <v>NA</v>
      </c>
      <c r="I432" t="str">
        <f>IF(buildings!I432="","NA",buildings!I432)</f>
        <v>NA</v>
      </c>
      <c r="J432" t="str">
        <f>IF(buildings!J432="","NA",buildings!J432)</f>
        <v>NA</v>
      </c>
      <c r="K432" t="str">
        <f>IF(buildings!K432="","NA",buildings!K432)</f>
        <v>NA</v>
      </c>
      <c r="L432" t="str">
        <f>IF(buildings!L432="","NA",buildings!L432)</f>
        <v>NA</v>
      </c>
      <c r="M432">
        <f>IF(buildings!M432="","NA",buildings!M432)</f>
        <v>2579.1891599999999</v>
      </c>
      <c r="N432" t="str">
        <f>IF(buildings!N432="","NA",buildings!N432)</f>
        <v>NA</v>
      </c>
      <c r="O432" t="str">
        <f>IF(buildings!O432="","NA",buildings!O432)</f>
        <v>NA</v>
      </c>
      <c r="P432" t="str">
        <f>IF(buildings!P432="","NA",buildings!P432)</f>
        <v>NA</v>
      </c>
      <c r="Q432" t="str">
        <f>IF(buildings!Q432="","NA",buildings!Q432)</f>
        <v>NA</v>
      </c>
      <c r="R432" t="str">
        <f>IF(buildings!R432="","NA",buildings!R432)</f>
        <v>NA</v>
      </c>
      <c r="S432" t="str">
        <f>IF(buildings!S432="","NA",buildings!S432)</f>
        <v>NA</v>
      </c>
      <c r="T432" t="str">
        <f>IF(buildings!T432="","NA",buildings!T432)</f>
        <v>NA</v>
      </c>
      <c r="U432" t="str">
        <f>IF(buildings!U432="","NA",buildings!U432)</f>
        <v>NA</v>
      </c>
      <c r="V432" t="str">
        <f>IF(buildings!V432="","NA",buildings!V432)</f>
        <v>NA</v>
      </c>
      <c r="W432" t="str">
        <f>IF(buildings!W432="","NA",buildings!W432)</f>
        <v>NA</v>
      </c>
      <c r="X432" t="str">
        <f>IF(buildings!X432="","NA",buildings!X432)</f>
        <v>NA</v>
      </c>
      <c r="Y432" t="str">
        <f>IF(buildings!Y432="","NA",buildings!Y432)</f>
        <v>NA</v>
      </c>
      <c r="Z432" t="str">
        <f>IF(buildings!Z432="","NA",buildings!Z432)</f>
        <v>NA</v>
      </c>
      <c r="AA432" t="str">
        <f>IF(buildings!AA432="","NA",buildings!AA432)</f>
        <v>NA</v>
      </c>
      <c r="AB432" t="str">
        <f>IF(buildings!AB432="","NA",buildings!AB432)</f>
        <v>NA</v>
      </c>
      <c r="AC432" t="str">
        <f>IF(buildings!AC432="","NA",buildings!AC432)</f>
        <v>NA</v>
      </c>
      <c r="AD432" t="str">
        <f>IF(buildings!AD432="","NA",buildings!AD432)</f>
        <v>NA</v>
      </c>
      <c r="AE432" t="str">
        <f>IF(buildings!AE432="","NA",buildings!AE432)</f>
        <v>NA</v>
      </c>
      <c r="AF432" t="str">
        <f>IF(buildings!AF432="","NA",buildings!AF432)</f>
        <v>NA</v>
      </c>
      <c r="AG432" t="str">
        <f>IF(buildings!AG432="","NA",buildings!AG432)</f>
        <v>NA</v>
      </c>
      <c r="AH432" t="str">
        <f>IF(buildings!AH432="","NA",buildings!AH432)</f>
        <v>NA</v>
      </c>
      <c r="AI432" t="str">
        <f>IF(buildings!AI432="","NA",buildings!AI432)</f>
        <v>NA</v>
      </c>
      <c r="AJ432" t="str">
        <f>IF(buildings!AJ432="","NA",buildings!AJ432)</f>
        <v>NA</v>
      </c>
      <c r="AK432" t="str">
        <f>IF(buildings!AK432="","NA",buildings!AK432)</f>
        <v>NA</v>
      </c>
      <c r="AL432" t="str">
        <f>IF(buildings!AL432="","NA",buildings!AL432)</f>
        <v>NULL</v>
      </c>
      <c r="AM432" t="str">
        <f>IF(buildings!AM432="","NA",buildings!AM432)</f>
        <v>NULL</v>
      </c>
      <c r="AN432" t="str">
        <f>IF(buildings!AN432="","NA",buildings!AN432)</f>
        <v>residential</v>
      </c>
      <c r="AO432" t="str">
        <f>IF(buildings!AO432="","NA",buildings!AO432)</f>
        <v>SFH</v>
      </c>
      <c r="AP432" t="str">
        <f>IF(buildings!AP432="","NA",buildings!AP432)</f>
        <v>case study</v>
      </c>
      <c r="AQ432" t="str">
        <f>IF(buildings!AQ432="","NA",buildings!AQ432)</f>
        <v>Urban</v>
      </c>
      <c r="AR432" t="str">
        <f>IF(buildings!AR432="","NA",buildings!AR432)</f>
        <v>NULL</v>
      </c>
      <c r="AS432" t="str">
        <f>IF(buildings!AS432="","NA",buildings!AS432)</f>
        <v>Jeong, Y.-S., Lee, S.-E., &amp; Huh, J.-H.</v>
      </c>
      <c r="AT432">
        <f>IF(buildings!AT432="","NA",buildings!AT432)</f>
        <v>2012</v>
      </c>
      <c r="AU432" t="str">
        <f>IF(buildings!AU432="","NA",buildings!AU432)</f>
        <v>Estimation of CO2 emission of apartment buildings due to major construction materials in the Republic of Korea</v>
      </c>
      <c r="AV432" t="str">
        <f>IF(buildings!AV432="","NA",buildings!AV432)</f>
        <v xml:space="preserve">Energy and buildings </v>
      </c>
      <c r="AW432" t="str">
        <f>IF(buildings!AW432="","NA",buildings!AW432)</f>
        <v>Copyright Elsevier</v>
      </c>
      <c r="AX432" t="str">
        <f>IF(buildings!AX432="","NA",buildings!AX432)</f>
        <v>10.1016/j.enbuild.2012.02.041</v>
      </c>
      <c r="AY432" t="str">
        <f>IF(buildings!AY432="","NA",buildings!AY432)</f>
        <v>https://doi.org/10.1016/j.enbuild.2012.02.041</v>
      </c>
      <c r="AZ432" t="str">
        <f>IF(buildings!AZ432="","NULL",buildings!AZ432)</f>
        <v>NULL</v>
      </c>
      <c r="BA432" t="str">
        <f>IF(buildings!BA432="","NULL",buildings!BA432)</f>
        <v xml:space="preserve">Extracted from Marinova et al. (2020). Refer to the authors for further information </v>
      </c>
      <c r="BB432" t="str">
        <f>IF(buildings!BB432="","NULL",buildings!BB432)</f>
        <v xml:space="preserve">Extracted from Marinova et al. (2020). Refer to the authors for further information </v>
      </c>
      <c r="BC432" t="str">
        <f>IF(buildings!BC432="","NULL",buildings!BC432)</f>
        <v>NULL</v>
      </c>
      <c r="BD432" t="str">
        <f>IF(buildings!BD432="","NULL",buildings!BD432)</f>
        <v>NULL</v>
      </c>
      <c r="BE432" t="str">
        <f>IF(buildings!BE432="","NULL",buildings!BE432)</f>
        <v>Nistad (Heeren)</v>
      </c>
      <c r="BF432" t="str">
        <f>IF(buildings!BF432="","NULL",buildings!BF432)</f>
        <v>NULL</v>
      </c>
      <c r="BG432" t="str">
        <f>IF(buildings!BG432="","NULL",buildings!BG432)</f>
        <v>NULL</v>
      </c>
      <c r="BH432" t="str">
        <f>IF(buildings!BH432="","NULL",buildings!BH432)</f>
        <v>NULL</v>
      </c>
      <c r="BI432" t="str">
        <f>IF(buildings!BI432="","NULL",buildings!BI432)</f>
        <v>NULL</v>
      </c>
      <c r="BJ432" t="str">
        <f>IF(buildings!BJ432="","NULL",buildings!BJ432)</f>
        <v>NULL</v>
      </c>
      <c r="BK432" t="str">
        <f>IF(buildings!BK432="","NULL",buildings!BK432)</f>
        <v>NULL</v>
      </c>
      <c r="BL432" t="str">
        <f>IF(buildings!BL432="","NULL",buildings!BL432)</f>
        <v>NULL</v>
      </c>
      <c r="BM432" t="str">
        <f>IF(buildings!BM432="","NULL",buildings!BM432)</f>
        <v>NULL</v>
      </c>
      <c r="BN432" t="str">
        <f>IF(buildings!BN432="","NULL",buildings!BN432)</f>
        <v>NULL</v>
      </c>
      <c r="BO432" t="str">
        <f>IF(buildings!BO432="","NULL",buildings!BO432)</f>
        <v>NULL</v>
      </c>
      <c r="BP432" t="str">
        <f>IF(buildings!BP432="","NULL",buildings!BP432)</f>
        <v>NULL</v>
      </c>
      <c r="BQ432" t="str">
        <f>IF(buildings!BQ432="","NULL",buildings!BQ432)</f>
        <v>NULL</v>
      </c>
      <c r="BR432" t="str">
        <f>IF(buildings!BR432="","NULL",buildings!BR432)</f>
        <v>NULL</v>
      </c>
      <c r="BS432" t="str">
        <f>IF(buildings!BS432="","NULL",buildings!BS432)</f>
        <v>NULL</v>
      </c>
      <c r="BT432" t="str">
        <f>IF(buildings!BT432="","NULL",buildings!BT432)</f>
        <v>NULL</v>
      </c>
      <c r="BU432" t="str">
        <f>IF(buildings!BU432="","NULL",buildings!BU432)</f>
        <v>NULL</v>
      </c>
      <c r="BV432" t="str">
        <f>IF(buildings!BV432="","NULL",buildings!BV432)</f>
        <v>NULL</v>
      </c>
      <c r="BW432" t="str">
        <f>IF(buildings!BW432="","NULL",buildings!BW432)</f>
        <v>R32KOR</v>
      </c>
      <c r="BX432" t="str">
        <f>IF(buildings!BX432="","NULL",buildings!BX432)</f>
        <v>R5.2OECD</v>
      </c>
      <c r="BY432" t="str">
        <f>IF(buildings!BY432="","NULL",buildings!BY432)</f>
        <v>R_MFH_unspecified</v>
      </c>
      <c r="BZ432" t="str">
        <f>IF(buildings!BZ432="","NULL",buildings!BZ432)</f>
        <v>RC_unspecified</v>
      </c>
      <c r="CA432" t="str">
        <f>IF(buildings!CA432="","NULL",buildings!CA432)</f>
        <v>Standard</v>
      </c>
      <c r="CB432" t="str">
        <f>IF(buildings!CB432="","NULL",buildings!CB432)</f>
        <v>sample/average/statistics</v>
      </c>
      <c r="CC432" t="str">
        <f>IF(buildings!CC432="","NULL",buildings!CC432)</f>
        <v>RM</v>
      </c>
      <c r="CD432" t="str">
        <f>IF(buildings!CD432="","NULL",buildings!CD432)</f>
        <v>C</v>
      </c>
      <c r="CE432" t="str">
        <f>IF(buildings!CE432="","NULL",buildings!CE432)</f>
        <v>OECD_KOR</v>
      </c>
    </row>
    <row r="433" spans="1:83">
      <c r="A433">
        <f>IF(buildings!A433="","NA",buildings!A433)</f>
        <v>431</v>
      </c>
      <c r="B433" t="str">
        <f>IF(buildings!B433="","NA",buildings!B433)</f>
        <v>Korea</v>
      </c>
      <c r="C433" t="str">
        <f>IF(buildings!C433="","NA",buildings!C433)</f>
        <v>NA</v>
      </c>
      <c r="D433" t="str">
        <f>IF(buildings!D433="","NA",buildings!D433)</f>
        <v>NA</v>
      </c>
      <c r="E433" t="str">
        <f>IF(buildings!E433="","NA",buildings!E433)</f>
        <v>NA</v>
      </c>
      <c r="F433">
        <f>IF(buildings!F433="","NA",buildings!F433)</f>
        <v>106.8390933</v>
      </c>
      <c r="G433" t="str">
        <f>IF(buildings!G433="","NA",buildings!G433)</f>
        <v>NA</v>
      </c>
      <c r="H433" t="str">
        <f>IF(buildings!H433="","NA",buildings!H433)</f>
        <v>NA</v>
      </c>
      <c r="I433" t="str">
        <f>IF(buildings!I433="","NA",buildings!I433)</f>
        <v>NA</v>
      </c>
      <c r="J433" t="str">
        <f>IF(buildings!J433="","NA",buildings!J433)</f>
        <v>NA</v>
      </c>
      <c r="K433" t="str">
        <f>IF(buildings!K433="","NA",buildings!K433)</f>
        <v>NA</v>
      </c>
      <c r="L433" t="str">
        <f>IF(buildings!L433="","NA",buildings!L433)</f>
        <v>NA</v>
      </c>
      <c r="M433">
        <f>IF(buildings!M433="","NA",buildings!M433)</f>
        <v>2222.7558530000001</v>
      </c>
      <c r="N433" t="str">
        <f>IF(buildings!N433="","NA",buildings!N433)</f>
        <v>NA</v>
      </c>
      <c r="O433" t="str">
        <f>IF(buildings!O433="","NA",buildings!O433)</f>
        <v>NA</v>
      </c>
      <c r="P433" t="str">
        <f>IF(buildings!P433="","NA",buildings!P433)</f>
        <v>NA</v>
      </c>
      <c r="Q433" t="str">
        <f>IF(buildings!Q433="","NA",buildings!Q433)</f>
        <v>NA</v>
      </c>
      <c r="R433" t="str">
        <f>IF(buildings!R433="","NA",buildings!R433)</f>
        <v>NA</v>
      </c>
      <c r="S433" t="str">
        <f>IF(buildings!S433="","NA",buildings!S433)</f>
        <v>NA</v>
      </c>
      <c r="T433" t="str">
        <f>IF(buildings!T433="","NA",buildings!T433)</f>
        <v>NA</v>
      </c>
      <c r="U433" t="str">
        <f>IF(buildings!U433="","NA",buildings!U433)</f>
        <v>NA</v>
      </c>
      <c r="V433" t="str">
        <f>IF(buildings!V433="","NA",buildings!V433)</f>
        <v>NA</v>
      </c>
      <c r="W433" t="str">
        <f>IF(buildings!W433="","NA",buildings!W433)</f>
        <v>NA</v>
      </c>
      <c r="X433" t="str">
        <f>IF(buildings!X433="","NA",buildings!X433)</f>
        <v>NA</v>
      </c>
      <c r="Y433" t="str">
        <f>IF(buildings!Y433="","NA",buildings!Y433)</f>
        <v>NA</v>
      </c>
      <c r="Z433" t="str">
        <f>IF(buildings!Z433="","NA",buildings!Z433)</f>
        <v>NA</v>
      </c>
      <c r="AA433" t="str">
        <f>IF(buildings!AA433="","NA",buildings!AA433)</f>
        <v>NA</v>
      </c>
      <c r="AB433" t="str">
        <f>IF(buildings!AB433="","NA",buildings!AB433)</f>
        <v>NA</v>
      </c>
      <c r="AC433" t="str">
        <f>IF(buildings!AC433="","NA",buildings!AC433)</f>
        <v>NA</v>
      </c>
      <c r="AD433" t="str">
        <f>IF(buildings!AD433="","NA",buildings!AD433)</f>
        <v>NA</v>
      </c>
      <c r="AE433" t="str">
        <f>IF(buildings!AE433="","NA",buildings!AE433)</f>
        <v>NA</v>
      </c>
      <c r="AF433" t="str">
        <f>IF(buildings!AF433="","NA",buildings!AF433)</f>
        <v>NA</v>
      </c>
      <c r="AG433" t="str">
        <f>IF(buildings!AG433="","NA",buildings!AG433)</f>
        <v>NA</v>
      </c>
      <c r="AH433" t="str">
        <f>IF(buildings!AH433="","NA",buildings!AH433)</f>
        <v>NA</v>
      </c>
      <c r="AI433" t="str">
        <f>IF(buildings!AI433="","NA",buildings!AI433)</f>
        <v>NA</v>
      </c>
      <c r="AJ433" t="str">
        <f>IF(buildings!AJ433="","NA",buildings!AJ433)</f>
        <v>NA</v>
      </c>
      <c r="AK433" t="str">
        <f>IF(buildings!AK433="","NA",buildings!AK433)</f>
        <v>NA</v>
      </c>
      <c r="AL433" t="str">
        <f>IF(buildings!AL433="","NA",buildings!AL433)</f>
        <v>NULL</v>
      </c>
      <c r="AM433" t="str">
        <f>IF(buildings!AM433="","NA",buildings!AM433)</f>
        <v>NULL</v>
      </c>
      <c r="AN433" t="str">
        <f>IF(buildings!AN433="","NA",buildings!AN433)</f>
        <v>residential</v>
      </c>
      <c r="AO433" t="str">
        <f>IF(buildings!AO433="","NA",buildings!AO433)</f>
        <v>SFH</v>
      </c>
      <c r="AP433" t="str">
        <f>IF(buildings!AP433="","NA",buildings!AP433)</f>
        <v>case study</v>
      </c>
      <c r="AQ433" t="str">
        <f>IF(buildings!AQ433="","NA",buildings!AQ433)</f>
        <v>Urban</v>
      </c>
      <c r="AR433" t="str">
        <f>IF(buildings!AR433="","NA",buildings!AR433)</f>
        <v>NULL</v>
      </c>
      <c r="AS433" t="str">
        <f>IF(buildings!AS433="","NA",buildings!AS433)</f>
        <v>Jeong, Y.-S., Lee, S.-E., &amp; Huh, J.-H.</v>
      </c>
      <c r="AT433">
        <f>IF(buildings!AT433="","NA",buildings!AT433)</f>
        <v>2012</v>
      </c>
      <c r="AU433" t="str">
        <f>IF(buildings!AU433="","NA",buildings!AU433)</f>
        <v>Estimation of CO2 emission of apartment buildings due to major construction materials in the Republic of Korea</v>
      </c>
      <c r="AV433" t="str">
        <f>IF(buildings!AV433="","NA",buildings!AV433)</f>
        <v xml:space="preserve">Energy and buildings </v>
      </c>
      <c r="AW433" t="str">
        <f>IF(buildings!AW433="","NA",buildings!AW433)</f>
        <v>Copyright Elsevier</v>
      </c>
      <c r="AX433" t="str">
        <f>IF(buildings!AX433="","NA",buildings!AX433)</f>
        <v>10.1016/j.enbuild.2012.02.041</v>
      </c>
      <c r="AY433" t="str">
        <f>IF(buildings!AY433="","NA",buildings!AY433)</f>
        <v>https://doi.org/10.1016/j.enbuild.2012.02.041</v>
      </c>
      <c r="AZ433" t="str">
        <f>IF(buildings!AZ433="","NULL",buildings!AZ433)</f>
        <v>NULL</v>
      </c>
      <c r="BA433" t="str">
        <f>IF(buildings!BA433="","NULL",buildings!BA433)</f>
        <v xml:space="preserve">Extracted from Marinova et al. (2020). Refer to the authors for further information </v>
      </c>
      <c r="BB433" t="str">
        <f>IF(buildings!BB433="","NULL",buildings!BB433)</f>
        <v xml:space="preserve">Extracted from Marinova et al. (2020). Refer to the authors for further information </v>
      </c>
      <c r="BC433" t="str">
        <f>IF(buildings!BC433="","NULL",buildings!BC433)</f>
        <v>NULL</v>
      </c>
      <c r="BD433" t="str">
        <f>IF(buildings!BD433="","NULL",buildings!BD433)</f>
        <v>NULL</v>
      </c>
      <c r="BE433" t="str">
        <f>IF(buildings!BE433="","NULL",buildings!BE433)</f>
        <v>Nistad (Heeren)</v>
      </c>
      <c r="BF433" t="str">
        <f>IF(buildings!BF433="","NULL",buildings!BF433)</f>
        <v>NULL</v>
      </c>
      <c r="BG433" t="str">
        <f>IF(buildings!BG433="","NULL",buildings!BG433)</f>
        <v>NULL</v>
      </c>
      <c r="BH433" t="str">
        <f>IF(buildings!BH433="","NULL",buildings!BH433)</f>
        <v>NULL</v>
      </c>
      <c r="BI433" t="str">
        <f>IF(buildings!BI433="","NULL",buildings!BI433)</f>
        <v>NULL</v>
      </c>
      <c r="BJ433" t="str">
        <f>IF(buildings!BJ433="","NULL",buildings!BJ433)</f>
        <v>NULL</v>
      </c>
      <c r="BK433" t="str">
        <f>IF(buildings!BK433="","NULL",buildings!BK433)</f>
        <v>NULL</v>
      </c>
      <c r="BL433" t="str">
        <f>IF(buildings!BL433="","NULL",buildings!BL433)</f>
        <v>NULL</v>
      </c>
      <c r="BM433" t="str">
        <f>IF(buildings!BM433="","NULL",buildings!BM433)</f>
        <v>NULL</v>
      </c>
      <c r="BN433" t="str">
        <f>IF(buildings!BN433="","NULL",buildings!BN433)</f>
        <v>NULL</v>
      </c>
      <c r="BO433" t="str">
        <f>IF(buildings!BO433="","NULL",buildings!BO433)</f>
        <v>NULL</v>
      </c>
      <c r="BP433" t="str">
        <f>IF(buildings!BP433="","NULL",buildings!BP433)</f>
        <v>NULL</v>
      </c>
      <c r="BQ433" t="str">
        <f>IF(buildings!BQ433="","NULL",buildings!BQ433)</f>
        <v>NULL</v>
      </c>
      <c r="BR433" t="str">
        <f>IF(buildings!BR433="","NULL",buildings!BR433)</f>
        <v>NULL</v>
      </c>
      <c r="BS433" t="str">
        <f>IF(buildings!BS433="","NULL",buildings!BS433)</f>
        <v>NULL</v>
      </c>
      <c r="BT433" t="str">
        <f>IF(buildings!BT433="","NULL",buildings!BT433)</f>
        <v>NULL</v>
      </c>
      <c r="BU433" t="str">
        <f>IF(buildings!BU433="","NULL",buildings!BU433)</f>
        <v>NULL</v>
      </c>
      <c r="BV433" t="str">
        <f>IF(buildings!BV433="","NULL",buildings!BV433)</f>
        <v>NULL</v>
      </c>
      <c r="BW433" t="str">
        <f>IF(buildings!BW433="","NULL",buildings!BW433)</f>
        <v>R32KOR</v>
      </c>
      <c r="BX433" t="str">
        <f>IF(buildings!BX433="","NULL",buildings!BX433)</f>
        <v>R5.2OECD</v>
      </c>
      <c r="BY433" t="str">
        <f>IF(buildings!BY433="","NULL",buildings!BY433)</f>
        <v>R_MFH_unspecified</v>
      </c>
      <c r="BZ433" t="str">
        <f>IF(buildings!BZ433="","NULL",buildings!BZ433)</f>
        <v>RC_unspecified</v>
      </c>
      <c r="CA433" t="str">
        <f>IF(buildings!CA433="","NULL",buildings!CA433)</f>
        <v>Standard</v>
      </c>
      <c r="CB433" t="str">
        <f>IF(buildings!CB433="","NULL",buildings!CB433)</f>
        <v>sample/average/statistics</v>
      </c>
      <c r="CC433" t="str">
        <f>IF(buildings!CC433="","NULL",buildings!CC433)</f>
        <v>RM</v>
      </c>
      <c r="CD433" t="str">
        <f>IF(buildings!CD433="","NULL",buildings!CD433)</f>
        <v>C</v>
      </c>
      <c r="CE433" t="str">
        <f>IF(buildings!CE433="","NULL",buildings!CE433)</f>
        <v>OECD_KOR</v>
      </c>
    </row>
    <row r="434" spans="1:83">
      <c r="A434">
        <f>IF(buildings!A434="","NA",buildings!A434)</f>
        <v>432</v>
      </c>
      <c r="B434" t="str">
        <f>IF(buildings!B434="","NA",buildings!B434)</f>
        <v>Korea</v>
      </c>
      <c r="C434" t="str">
        <f>IF(buildings!C434="","NA",buildings!C434)</f>
        <v>NA</v>
      </c>
      <c r="D434" t="str">
        <f>IF(buildings!D434="","NA",buildings!D434)</f>
        <v>NA</v>
      </c>
      <c r="E434" t="str">
        <f>IF(buildings!E434="","NA",buildings!E434)</f>
        <v>NA</v>
      </c>
      <c r="F434">
        <f>IF(buildings!F434="","NA",buildings!F434)</f>
        <v>81.331100620000001</v>
      </c>
      <c r="G434" t="str">
        <f>IF(buildings!G434="","NA",buildings!G434)</f>
        <v>NA</v>
      </c>
      <c r="H434" t="str">
        <f>IF(buildings!H434="","NA",buildings!H434)</f>
        <v>NA</v>
      </c>
      <c r="I434" t="str">
        <f>IF(buildings!I434="","NA",buildings!I434)</f>
        <v>NA</v>
      </c>
      <c r="J434" t="str">
        <f>IF(buildings!J434="","NA",buildings!J434)</f>
        <v>NA</v>
      </c>
      <c r="K434" t="str">
        <f>IF(buildings!K434="","NA",buildings!K434)</f>
        <v>NA</v>
      </c>
      <c r="L434" t="str">
        <f>IF(buildings!L434="","NA",buildings!L434)</f>
        <v>NA</v>
      </c>
      <c r="M434">
        <f>IF(buildings!M434="","NA",buildings!M434)</f>
        <v>1482.3388890000001</v>
      </c>
      <c r="N434" t="str">
        <f>IF(buildings!N434="","NA",buildings!N434)</f>
        <v>NA</v>
      </c>
      <c r="O434" t="str">
        <f>IF(buildings!O434="","NA",buildings!O434)</f>
        <v>NA</v>
      </c>
      <c r="P434" t="str">
        <f>IF(buildings!P434="","NA",buildings!P434)</f>
        <v>NA</v>
      </c>
      <c r="Q434" t="str">
        <f>IF(buildings!Q434="","NA",buildings!Q434)</f>
        <v>NA</v>
      </c>
      <c r="R434" t="str">
        <f>IF(buildings!R434="","NA",buildings!R434)</f>
        <v>NA</v>
      </c>
      <c r="S434" t="str">
        <f>IF(buildings!S434="","NA",buildings!S434)</f>
        <v>NA</v>
      </c>
      <c r="T434" t="str">
        <f>IF(buildings!T434="","NA",buildings!T434)</f>
        <v>NA</v>
      </c>
      <c r="U434" t="str">
        <f>IF(buildings!U434="","NA",buildings!U434)</f>
        <v>NA</v>
      </c>
      <c r="V434" t="str">
        <f>IF(buildings!V434="","NA",buildings!V434)</f>
        <v>NA</v>
      </c>
      <c r="W434" t="str">
        <f>IF(buildings!W434="","NA",buildings!W434)</f>
        <v>NA</v>
      </c>
      <c r="X434" t="str">
        <f>IF(buildings!X434="","NA",buildings!X434)</f>
        <v>NA</v>
      </c>
      <c r="Y434" t="str">
        <f>IF(buildings!Y434="","NA",buildings!Y434)</f>
        <v>NA</v>
      </c>
      <c r="Z434" t="str">
        <f>IF(buildings!Z434="","NA",buildings!Z434)</f>
        <v>NA</v>
      </c>
      <c r="AA434" t="str">
        <f>IF(buildings!AA434="","NA",buildings!AA434)</f>
        <v>NA</v>
      </c>
      <c r="AB434">
        <f>IF(buildings!AB434="","NA",buildings!AB434)</f>
        <v>12.543622490000001</v>
      </c>
      <c r="AC434" t="str">
        <f>IF(buildings!AC434="","NA",buildings!AC434)</f>
        <v>NA</v>
      </c>
      <c r="AD434" t="str">
        <f>IF(buildings!AD434="","NA",buildings!AD434)</f>
        <v>NA</v>
      </c>
      <c r="AE434" t="str">
        <f>IF(buildings!AE434="","NA",buildings!AE434)</f>
        <v>NA</v>
      </c>
      <c r="AF434" t="str">
        <f>IF(buildings!AF434="","NA",buildings!AF434)</f>
        <v>NA</v>
      </c>
      <c r="AG434" t="str">
        <f>IF(buildings!AG434="","NA",buildings!AG434)</f>
        <v>NA</v>
      </c>
      <c r="AH434" t="str">
        <f>IF(buildings!AH434="","NA",buildings!AH434)</f>
        <v>NA</v>
      </c>
      <c r="AI434" t="str">
        <f>IF(buildings!AI434="","NA",buildings!AI434)</f>
        <v>NA</v>
      </c>
      <c r="AJ434" t="str">
        <f>IF(buildings!AJ434="","NA",buildings!AJ434)</f>
        <v>NA</v>
      </c>
      <c r="AK434" t="str">
        <f>IF(buildings!AK434="","NA",buildings!AK434)</f>
        <v>NA</v>
      </c>
      <c r="AL434" t="str">
        <f>IF(buildings!AL434="","NA",buildings!AL434)</f>
        <v>NULL</v>
      </c>
      <c r="AM434">
        <f>IF(buildings!AM434="","NA",buildings!AM434)</f>
        <v>18</v>
      </c>
      <c r="AN434" t="str">
        <f>IF(buildings!AN434="","NA",buildings!AN434)</f>
        <v>residential</v>
      </c>
      <c r="AO434" t="str">
        <f>IF(buildings!AO434="","NA",buildings!AO434)</f>
        <v>MFH</v>
      </c>
      <c r="AP434" t="str">
        <f>IF(buildings!AP434="","NA",buildings!AP434)</f>
        <v>case study</v>
      </c>
      <c r="AQ434" t="str">
        <f>IF(buildings!AQ434="","NA",buildings!AQ434)</f>
        <v>Urban</v>
      </c>
      <c r="AR434" t="str">
        <f>IF(buildings!AR434="","NA",buildings!AR434)</f>
        <v>NULL</v>
      </c>
      <c r="AS434" t="str">
        <f>IF(buildings!AS434="","NA",buildings!AS434)</f>
        <v xml:space="preserve">Lee, S., Tae, S., Roh, S., &amp; Kim, T. </v>
      </c>
      <c r="AT434">
        <f>IF(buildings!AT434="","NA",buildings!AT434)</f>
        <v>2015</v>
      </c>
      <c r="AU434" t="str">
        <f>IF(buildings!AU434="","NA",buildings!AU434)</f>
        <v>Green template for life cycle assessment of buildings based on building information modeling: Focus on embodied environmental impact</v>
      </c>
      <c r="AV434" t="str">
        <f>IF(buildings!AV434="","NA",buildings!AV434)</f>
        <v>Sustainability</v>
      </c>
      <c r="AW434" t="str">
        <f>IF(buildings!AW434="","NA",buildings!AW434)</f>
        <v>Copyright Elsevier</v>
      </c>
      <c r="AX434" t="str">
        <f>IF(buildings!AX434="","NA",buildings!AX434)</f>
        <v>10.3390/su71215830</v>
      </c>
      <c r="AY434" t="str">
        <f>IF(buildings!AY434="","NA",buildings!AY434)</f>
        <v>https://doi.org/10.3390/su71215830</v>
      </c>
      <c r="AZ434" t="str">
        <f>IF(buildings!AZ434="","NULL",buildings!AZ434)</f>
        <v>NULL</v>
      </c>
      <c r="BA434" t="str">
        <f>IF(buildings!BA434="","NULL",buildings!BA434)</f>
        <v xml:space="preserve">Extracted from Marinova et al. (2020). Refer to the authors for further information </v>
      </c>
      <c r="BB434" t="str">
        <f>IF(buildings!BB434="","NULL",buildings!BB434)</f>
        <v xml:space="preserve">Extracted from Marinova et al. (2020). Refer to the authors for further information </v>
      </c>
      <c r="BC434" t="str">
        <f>IF(buildings!BC434="","NULL",buildings!BC434)</f>
        <v>NULL</v>
      </c>
      <c r="BD434" t="str">
        <f>IF(buildings!BD434="","NULL",buildings!BD434)</f>
        <v>NULL</v>
      </c>
      <c r="BE434" t="str">
        <f>IF(buildings!BE434="","NULL",buildings!BE434)</f>
        <v>Nistad (Heeren)</v>
      </c>
      <c r="BF434" t="str">
        <f>IF(buildings!BF434="","NULL",buildings!BF434)</f>
        <v>NULL</v>
      </c>
      <c r="BG434" t="str">
        <f>IF(buildings!BG434="","NULL",buildings!BG434)</f>
        <v>NULL</v>
      </c>
      <c r="BH434" t="str">
        <f>IF(buildings!BH434="","NULL",buildings!BH434)</f>
        <v>NULL</v>
      </c>
      <c r="BI434" t="str">
        <f>IF(buildings!BI434="","NULL",buildings!BI434)</f>
        <v>NULL</v>
      </c>
      <c r="BJ434" t="str">
        <f>IF(buildings!BJ434="","NULL",buildings!BJ434)</f>
        <v>NULL</v>
      </c>
      <c r="BK434" t="str">
        <f>IF(buildings!BK434="","NULL",buildings!BK434)</f>
        <v>NULL</v>
      </c>
      <c r="BL434" t="str">
        <f>IF(buildings!BL434="","NULL",buildings!BL434)</f>
        <v>NULL</v>
      </c>
      <c r="BM434" t="str">
        <f>IF(buildings!BM434="","NULL",buildings!BM434)</f>
        <v>NULL</v>
      </c>
      <c r="BN434" t="str">
        <f>IF(buildings!BN434="","NULL",buildings!BN434)</f>
        <v>NULL</v>
      </c>
      <c r="BO434" t="str">
        <f>IF(buildings!BO434="","NULL",buildings!BO434)</f>
        <v>NULL</v>
      </c>
      <c r="BP434" t="str">
        <f>IF(buildings!BP434="","NULL",buildings!BP434)</f>
        <v>NULL</v>
      </c>
      <c r="BQ434" t="str">
        <f>IF(buildings!BQ434="","NULL",buildings!BQ434)</f>
        <v>NULL</v>
      </c>
      <c r="BR434" t="str">
        <f>IF(buildings!BR434="","NULL",buildings!BR434)</f>
        <v>NULL</v>
      </c>
      <c r="BS434" t="str">
        <f>IF(buildings!BS434="","NULL",buildings!BS434)</f>
        <v>NULL</v>
      </c>
      <c r="BT434" t="str">
        <f>IF(buildings!BT434="","NULL",buildings!BT434)</f>
        <v>NULL</v>
      </c>
      <c r="BU434" t="str">
        <f>IF(buildings!BU434="","NULL",buildings!BU434)</f>
        <v>NULL</v>
      </c>
      <c r="BV434" t="str">
        <f>IF(buildings!BV434="","NULL",buildings!BV434)</f>
        <v>NULL</v>
      </c>
      <c r="BW434" t="str">
        <f>IF(buildings!BW434="","NULL",buildings!BW434)</f>
        <v>R32KOR</v>
      </c>
      <c r="BX434" t="str">
        <f>IF(buildings!BX434="","NULL",buildings!BX434)</f>
        <v>R5.2OECD</v>
      </c>
      <c r="BY434" t="str">
        <f>IF(buildings!BY434="","NULL",buildings!BY434)</f>
        <v>R_MFH_tower</v>
      </c>
      <c r="BZ434" t="str">
        <f>IF(buildings!BZ434="","NULL",buildings!BZ434)</f>
        <v>RC_unspecified</v>
      </c>
      <c r="CA434" t="str">
        <f>IF(buildings!CA434="","NULL",buildings!CA434)</f>
        <v>Standard</v>
      </c>
      <c r="CB434" t="str">
        <f>IF(buildings!CB434="","NULL",buildings!CB434)</f>
        <v>real-world single case study</v>
      </c>
      <c r="CC434" t="str">
        <f>IF(buildings!CC434="","NULL",buildings!CC434)</f>
        <v>RM</v>
      </c>
      <c r="CD434" t="str">
        <f>IF(buildings!CD434="","NULL",buildings!CD434)</f>
        <v>C</v>
      </c>
      <c r="CE434" t="str">
        <f>IF(buildings!CE434="","NULL",buildings!CE434)</f>
        <v>OECD_KOR</v>
      </c>
    </row>
    <row r="435" spans="1:83">
      <c r="A435">
        <f>IF(buildings!A435="","NA",buildings!A435)</f>
        <v>433</v>
      </c>
      <c r="B435" t="str">
        <f>IF(buildings!B435="","NA",buildings!B435)</f>
        <v>China</v>
      </c>
      <c r="C435" t="str">
        <f>IF(buildings!C435="","NA",buildings!C435)</f>
        <v>Luhe district</v>
      </c>
      <c r="D435" t="str">
        <f>IF(buildings!D435="","NA",buildings!D435)</f>
        <v>NA</v>
      </c>
      <c r="E435" t="str">
        <f>IF(buildings!E435="","NA",buildings!E435)</f>
        <v>NA</v>
      </c>
      <c r="F435">
        <f>IF(buildings!F435="","NA",buildings!F435)</f>
        <v>374.29826630000002</v>
      </c>
      <c r="G435" t="str">
        <f>IF(buildings!G435="","NA",buildings!G435)</f>
        <v>NA</v>
      </c>
      <c r="H435" t="str">
        <f>IF(buildings!H435="","NA",buildings!H435)</f>
        <v>NA</v>
      </c>
      <c r="I435" t="str">
        <f>IF(buildings!I435="","NA",buildings!I435)</f>
        <v>NA</v>
      </c>
      <c r="J435">
        <f>IF(buildings!J435="","NA",buildings!J435)</f>
        <v>15.040819900000001</v>
      </c>
      <c r="K435" t="str">
        <f>IF(buildings!K435="","NA",buildings!K435)</f>
        <v>NA</v>
      </c>
      <c r="L435" t="str">
        <f>IF(buildings!L435="","NA",buildings!L435)</f>
        <v>NA</v>
      </c>
      <c r="M435" t="str">
        <f>IF(buildings!M435="","NA",buildings!M435)</f>
        <v>NA</v>
      </c>
      <c r="N435" t="str">
        <f>IF(buildings!N435="","NA",buildings!N435)</f>
        <v>NA</v>
      </c>
      <c r="O435" t="str">
        <f>IF(buildings!O435="","NA",buildings!O435)</f>
        <v>NA</v>
      </c>
      <c r="P435" t="str">
        <f>IF(buildings!P435="","NA",buildings!P435)</f>
        <v>NA</v>
      </c>
      <c r="Q435" t="str">
        <f>IF(buildings!Q435="","NA",buildings!Q435)</f>
        <v>NA</v>
      </c>
      <c r="R435" t="str">
        <f>IF(buildings!R435="","NA",buildings!R435)</f>
        <v>NA</v>
      </c>
      <c r="S435" t="str">
        <f>IF(buildings!S435="","NA",buildings!S435)</f>
        <v>NA</v>
      </c>
      <c r="T435" t="str">
        <f>IF(buildings!T435="","NA",buildings!T435)</f>
        <v>NA</v>
      </c>
      <c r="U435" t="str">
        <f>IF(buildings!U435="","NA",buildings!U435)</f>
        <v>NA</v>
      </c>
      <c r="V435" t="str">
        <f>IF(buildings!V435="","NA",buildings!V435)</f>
        <v>NA</v>
      </c>
      <c r="W435" t="str">
        <f>IF(buildings!W435="","NA",buildings!W435)</f>
        <v>NA</v>
      </c>
      <c r="X435" t="str">
        <f>IF(buildings!X435="","NA",buildings!X435)</f>
        <v>NA</v>
      </c>
      <c r="Y435" t="str">
        <f>IF(buildings!Y435="","NA",buildings!Y435)</f>
        <v>NA</v>
      </c>
      <c r="Z435" t="str">
        <f>IF(buildings!Z435="","NA",buildings!Z435)</f>
        <v>NA</v>
      </c>
      <c r="AA435" t="str">
        <f>IF(buildings!AA435="","NA",buildings!AA435)</f>
        <v>NA</v>
      </c>
      <c r="AB435" t="str">
        <f>IF(buildings!AB435="","NA",buildings!AB435)</f>
        <v>NA</v>
      </c>
      <c r="AC435" t="str">
        <f>IF(buildings!AC435="","NA",buildings!AC435)</f>
        <v>NA</v>
      </c>
      <c r="AD435" t="str">
        <f>IF(buildings!AD435="","NA",buildings!AD435)</f>
        <v>NA</v>
      </c>
      <c r="AE435" t="str">
        <f>IF(buildings!AE435="","NA",buildings!AE435)</f>
        <v>NA</v>
      </c>
      <c r="AF435" t="str">
        <f>IF(buildings!AF435="","NA",buildings!AF435)</f>
        <v>NA</v>
      </c>
      <c r="AG435" t="str">
        <f>IF(buildings!AG435="","NA",buildings!AG435)</f>
        <v>NA</v>
      </c>
      <c r="AH435" t="str">
        <f>IF(buildings!AH435="","NA",buildings!AH435)</f>
        <v>NA</v>
      </c>
      <c r="AI435" t="str">
        <f>IF(buildings!AI435="","NA",buildings!AI435)</f>
        <v>NA</v>
      </c>
      <c r="AJ435" t="str">
        <f>IF(buildings!AJ435="","NA",buildings!AJ435)</f>
        <v>NA</v>
      </c>
      <c r="AK435" t="str">
        <f>IF(buildings!AK435="","NA",buildings!AK435)</f>
        <v>NA</v>
      </c>
      <c r="AL435" t="str">
        <f>IF(buildings!AL435="","NA",buildings!AL435)</f>
        <v>Masonry-concrete residential building</v>
      </c>
      <c r="AM435">
        <f>IF(buildings!AM435="","NA",buildings!AM435)</f>
        <v>4</v>
      </c>
      <c r="AN435" t="str">
        <f>IF(buildings!AN435="","NA",buildings!AN435)</f>
        <v>residential</v>
      </c>
      <c r="AO435" t="str">
        <f>IF(buildings!AO435="","NA",buildings!AO435)</f>
        <v>SFH</v>
      </c>
      <c r="AP435" t="str">
        <f>IF(buildings!AP435="","NA",buildings!AP435)</f>
        <v>case study</v>
      </c>
      <c r="AQ435" t="str">
        <f>IF(buildings!AQ435="","NA",buildings!AQ435)</f>
        <v>Urban</v>
      </c>
      <c r="AR435" t="str">
        <f>IF(buildings!AR435="","NA",buildings!AR435)</f>
        <v>NULL</v>
      </c>
      <c r="AS435" t="str">
        <f>IF(buildings!AS435="","NA",buildings!AS435)</f>
        <v xml:space="preserve">Li, D., Cui, P., &amp; Lu, Y. </v>
      </c>
      <c r="AT435">
        <f>IF(buildings!AT435="","NA",buildings!AT435)</f>
        <v>2016</v>
      </c>
      <c r="AU435" t="str">
        <f>IF(buildings!AU435="","NA",buildings!AU435)</f>
        <v>Development of an automated estimator of life-cycle carbon emissions for residential buildings: A case study in Nanjing, China</v>
      </c>
      <c r="AV435" t="str">
        <f>IF(buildings!AV435="","NA",buildings!AV435)</f>
        <v xml:space="preserve">Habitat International </v>
      </c>
      <c r="AW435" t="str">
        <f>IF(buildings!AW435="","NA",buildings!AW435)</f>
        <v>Copyright Elsevier</v>
      </c>
      <c r="AX435" t="str">
        <f>IF(buildings!AX435="","NA",buildings!AX435)</f>
        <v>10.1016/j.habitatint.2016.07.003</v>
      </c>
      <c r="AY435" t="str">
        <f>IF(buildings!AY435="","NA",buildings!AY435)</f>
        <v>https://doi.org/10.1016/j.habitatint.2016.07.003</v>
      </c>
      <c r="AZ435" t="str">
        <f>IF(buildings!AZ435="","NULL",buildings!AZ435)</f>
        <v>for use_type or construction_type: '16 households with a total of 40 residents'</v>
      </c>
      <c r="BA435" t="str">
        <f>IF(buildings!BA435="","NULL",buildings!BA435)</f>
        <v xml:space="preserve">Extracted from Marinova et al. (2020). Refer to the authors for further information </v>
      </c>
      <c r="BB435" t="str">
        <f>IF(buildings!BB435="","NULL",buildings!BB435)</f>
        <v xml:space="preserve">Extracted from Marinova et al. (2020). Refer to the authors for further information </v>
      </c>
      <c r="BC435" t="str">
        <f>IF(buildings!BC435="","NULL",buildings!BC435)</f>
        <v>NULL</v>
      </c>
      <c r="BD435" t="str">
        <f>IF(buildings!BD435="","NULL",buildings!BD435)</f>
        <v>NULL</v>
      </c>
      <c r="BE435" t="str">
        <f>IF(buildings!BE435="","NULL",buildings!BE435)</f>
        <v>Nistad (Heeren)</v>
      </c>
      <c r="BF435" t="str">
        <f>IF(buildings!BF435="","NULL",buildings!BF435)</f>
        <v>NULL</v>
      </c>
      <c r="BG435" t="str">
        <f>IF(buildings!BG435="","NULL",buildings!BG435)</f>
        <v>NULL</v>
      </c>
      <c r="BH435" t="str">
        <f>IF(buildings!BH435="","NULL",buildings!BH435)</f>
        <v>NULL</v>
      </c>
      <c r="BI435" t="str">
        <f>IF(buildings!BI435="","NULL",buildings!BI435)</f>
        <v>NULL</v>
      </c>
      <c r="BJ435" t="str">
        <f>IF(buildings!BJ435="","NULL",buildings!BJ435)</f>
        <v>NULL</v>
      </c>
      <c r="BK435" t="str">
        <f>IF(buildings!BK435="","NULL",buildings!BK435)</f>
        <v>NULL</v>
      </c>
      <c r="BL435" t="str">
        <f>IF(buildings!BL435="","NULL",buildings!BL435)</f>
        <v>NULL</v>
      </c>
      <c r="BM435" t="str">
        <f>IF(buildings!BM435="","NULL",buildings!BM435)</f>
        <v>NULL</v>
      </c>
      <c r="BN435" t="str">
        <f>IF(buildings!BN435="","NULL",buildings!BN435)</f>
        <v>NULL</v>
      </c>
      <c r="BO435" t="str">
        <f>IF(buildings!BO435="","NULL",buildings!BO435)</f>
        <v>NULL</v>
      </c>
      <c r="BP435" t="str">
        <f>IF(buildings!BP435="","NULL",buildings!BP435)</f>
        <v>NULL</v>
      </c>
      <c r="BQ435" t="str">
        <f>IF(buildings!BQ435="","NULL",buildings!BQ435)</f>
        <v>NULL</v>
      </c>
      <c r="BR435" t="str">
        <f>IF(buildings!BR435="","NULL",buildings!BR435)</f>
        <v>NULL</v>
      </c>
      <c r="BS435" t="str">
        <f>IF(buildings!BS435="","NULL",buildings!BS435)</f>
        <v>NULL</v>
      </c>
      <c r="BT435" t="str">
        <f>IF(buildings!BT435="","NULL",buildings!BT435)</f>
        <v>NULL</v>
      </c>
      <c r="BU435" t="str">
        <f>IF(buildings!BU435="","NULL",buildings!BU435)</f>
        <v>NULL</v>
      </c>
      <c r="BV435" t="str">
        <f>IF(buildings!BV435="","NULL",buildings!BV435)</f>
        <v>NULL</v>
      </c>
      <c r="BW435" t="str">
        <f>IF(buildings!BW435="","NULL",buildings!BW435)</f>
        <v>R32CHN</v>
      </c>
      <c r="BX435" t="str">
        <f>IF(buildings!BX435="","NULL",buildings!BX435)</f>
        <v>R5.2ASIA</v>
      </c>
      <c r="BY435" t="str">
        <f>IF(buildings!BY435="","NULL",buildings!BY435)</f>
        <v>R_MFH_low</v>
      </c>
      <c r="BZ435" t="str">
        <f>IF(buildings!BZ435="","NULL",buildings!BZ435)</f>
        <v>M_brick</v>
      </c>
      <c r="CA435" t="str">
        <f>IF(buildings!CA435="","NULL",buildings!CA435)</f>
        <v>Standard</v>
      </c>
      <c r="CB435" t="str">
        <f>IF(buildings!CB435="","NULL",buildings!CB435)</f>
        <v>real-world single case study</v>
      </c>
      <c r="CC435" t="str">
        <f>IF(buildings!CC435="","NULL",buildings!CC435)</f>
        <v>RM</v>
      </c>
      <c r="CD435" t="str">
        <f>IF(buildings!CD435="","NULL",buildings!CD435)</f>
        <v>M</v>
      </c>
      <c r="CE435" t="str">
        <f>IF(buildings!CE435="","NULL",buildings!CE435)</f>
        <v>ASIA_CHN</v>
      </c>
    </row>
    <row r="436" spans="1:83">
      <c r="A436">
        <f>IF(buildings!A436="","NA",buildings!A436)</f>
        <v>434</v>
      </c>
      <c r="B436" t="str">
        <f>IF(buildings!B436="","NA",buildings!B436)</f>
        <v>China</v>
      </c>
      <c r="C436" t="str">
        <f>IF(buildings!C436="","NA",buildings!C436)</f>
        <v>Baiguoba village</v>
      </c>
      <c r="D436" t="str">
        <f>IF(buildings!D436="","NA",buildings!D436)</f>
        <v>NA</v>
      </c>
      <c r="E436" t="str">
        <f>IF(buildings!E436="","NA",buildings!E436)</f>
        <v>NA</v>
      </c>
      <c r="F436">
        <f>IF(buildings!F436="","NA",buildings!F436)</f>
        <v>2.702986406</v>
      </c>
      <c r="G436" t="str">
        <f>IF(buildings!G436="","NA",buildings!G436)</f>
        <v>NA</v>
      </c>
      <c r="H436">
        <f>IF(buildings!H436="","NA",buildings!H436)</f>
        <v>10.205295749999999</v>
      </c>
      <c r="I436" t="str">
        <f>IF(buildings!I436="","NA",buildings!I436)</f>
        <v>NA</v>
      </c>
      <c r="J436">
        <f>IF(buildings!J436="","NA",buildings!J436)</f>
        <v>27.172781189999998</v>
      </c>
      <c r="K436" t="str">
        <f>IF(buildings!K436="","NA",buildings!K436)</f>
        <v>NA</v>
      </c>
      <c r="L436" t="str">
        <f>IF(buildings!L436="","NA",buildings!L436)</f>
        <v>NA</v>
      </c>
      <c r="M436">
        <f>IF(buildings!M436="","NA",buildings!M436)</f>
        <v>2613.9421609999999</v>
      </c>
      <c r="N436" t="str">
        <f>IF(buildings!N436="","NA",buildings!N436)</f>
        <v>NA</v>
      </c>
      <c r="O436" t="str">
        <f>IF(buildings!O436="","NA",buildings!O436)</f>
        <v>NA</v>
      </c>
      <c r="P436" t="str">
        <f>IF(buildings!P436="","NA",buildings!P436)</f>
        <v>NA</v>
      </c>
      <c r="Q436" t="str">
        <f>IF(buildings!Q436="","NA",buildings!Q436)</f>
        <v>NA</v>
      </c>
      <c r="R436" t="str">
        <f>IF(buildings!R436="","NA",buildings!R436)</f>
        <v>NA</v>
      </c>
      <c r="S436" t="str">
        <f>IF(buildings!S436="","NA",buildings!S436)</f>
        <v>NA</v>
      </c>
      <c r="T436" t="str">
        <f>IF(buildings!T436="","NA",buildings!T436)</f>
        <v>NA</v>
      </c>
      <c r="U436" t="str">
        <f>IF(buildings!U436="","NA",buildings!U436)</f>
        <v>NA</v>
      </c>
      <c r="V436" t="str">
        <f>IF(buildings!V436="","NA",buildings!V436)</f>
        <v>NA</v>
      </c>
      <c r="W436" t="str">
        <f>IF(buildings!W436="","NA",buildings!W436)</f>
        <v>NA</v>
      </c>
      <c r="X436" t="str">
        <f>IF(buildings!X436="","NA",buildings!X436)</f>
        <v>NA</v>
      </c>
      <c r="Y436" t="str">
        <f>IF(buildings!Y436="","NA",buildings!Y436)</f>
        <v>NA</v>
      </c>
      <c r="Z436" t="str">
        <f>IF(buildings!Z436="","NA",buildings!Z436)</f>
        <v>NA</v>
      </c>
      <c r="AA436" t="str">
        <f>IF(buildings!AA436="","NA",buildings!AA436)</f>
        <v>NA</v>
      </c>
      <c r="AB436">
        <f>IF(buildings!AB436="","NA",buildings!AB436)</f>
        <v>7.8169054740000004</v>
      </c>
      <c r="AC436" t="str">
        <f>IF(buildings!AC436="","NA",buildings!AC436)</f>
        <v>NA</v>
      </c>
      <c r="AD436" t="str">
        <f>IF(buildings!AD436="","NA",buildings!AD436)</f>
        <v>NA</v>
      </c>
      <c r="AE436" t="str">
        <f>IF(buildings!AE436="","NA",buildings!AE436)</f>
        <v>NA</v>
      </c>
      <c r="AF436" t="str">
        <f>IF(buildings!AF436="","NA",buildings!AF436)</f>
        <v>NA</v>
      </c>
      <c r="AG436" t="str">
        <f>IF(buildings!AG436="","NA",buildings!AG436)</f>
        <v>NA</v>
      </c>
      <c r="AH436" t="str">
        <f>IF(buildings!AH436="","NA",buildings!AH436)</f>
        <v>NA</v>
      </c>
      <c r="AI436" t="str">
        <f>IF(buildings!AI436="","NA",buildings!AI436)</f>
        <v>NA</v>
      </c>
      <c r="AJ436" t="str">
        <f>IF(buildings!AJ436="","NA",buildings!AJ436)</f>
        <v>NA</v>
      </c>
      <c r="AK436" t="str">
        <f>IF(buildings!AK436="","NA",buildings!AK436)</f>
        <v>NA</v>
      </c>
      <c r="AL436" t="str">
        <f>IF(buildings!AL436="","NA",buildings!AL436)</f>
        <v>NULL</v>
      </c>
      <c r="AM436">
        <f>IF(buildings!AM436="","NA",buildings!AM436)</f>
        <v>2</v>
      </c>
      <c r="AN436" t="str">
        <f>IF(buildings!AN436="","NA",buildings!AN436)</f>
        <v>residential</v>
      </c>
      <c r="AO436" t="str">
        <f>IF(buildings!AO436="","NA",buildings!AO436)</f>
        <v>SFH</v>
      </c>
      <c r="AP436" t="str">
        <f>IF(buildings!AP436="","NA",buildings!AP436)</f>
        <v>case study</v>
      </c>
      <c r="AQ436" t="str">
        <f>IF(buildings!AQ436="","NA",buildings!AQ436)</f>
        <v>Rural</v>
      </c>
      <c r="AR436" t="str">
        <f>IF(buildings!AR436="","NA",buildings!AR436)</f>
        <v>NULL</v>
      </c>
      <c r="AS436" t="str">
        <f>IF(buildings!AS436="","NA",buildings!AS436)</f>
        <v>Yang, X., Hu, M., Wu, J., &amp; Zhao, B.</v>
      </c>
      <c r="AT436">
        <f>IF(buildings!AT436="","NA",buildings!AT436)</f>
        <v>2018</v>
      </c>
      <c r="AU436" t="str">
        <f>IF(buildings!AU436="","NA",buildings!AU436)</f>
        <v>Building-information-modeling enabled life cycle assessment, a case study on carbon footprint accounting for a residential building in China</v>
      </c>
      <c r="AV436" t="str">
        <f>IF(buildings!AV436="","NA",buildings!AV436)</f>
        <v>Journal of Cleaner Production</v>
      </c>
      <c r="AW436" t="str">
        <f>IF(buildings!AW436="","NA",buildings!AW436)</f>
        <v>Copyright Elsevier</v>
      </c>
      <c r="AX436" t="str">
        <f>IF(buildings!AX436="","NA",buildings!AX436)</f>
        <v>10.1016/j.jclepro.2018.02.070</v>
      </c>
      <c r="AY436" t="str">
        <f>IF(buildings!AY436="","NA",buildings!AY436)</f>
        <v>https://doi.org/10.1016/j.jclepro.2018.02.070</v>
      </c>
      <c r="AZ436" t="str">
        <f>IF(buildings!AZ436="","NULL",buildings!AZ436)</f>
        <v>for use_type or construction_type: 'brick-concrete'</v>
      </c>
      <c r="BA436" t="str">
        <f>IF(buildings!BA436="","NULL",buildings!BA436)</f>
        <v xml:space="preserve">Extracted from Marinova et al. (2020). Refer to the authors for further information </v>
      </c>
      <c r="BB436" t="str">
        <f>IF(buildings!BB436="","NULL",buildings!BB436)</f>
        <v xml:space="preserve">Extracted from Marinova et al. (2020). Refer to the authors for further information </v>
      </c>
      <c r="BC436" t="str">
        <f>IF(buildings!BC436="","NULL",buildings!BC436)</f>
        <v>NULL</v>
      </c>
      <c r="BD436" t="str">
        <f>IF(buildings!BD436="","NULL",buildings!BD436)</f>
        <v>NULL</v>
      </c>
      <c r="BE436" t="str">
        <f>IF(buildings!BE436="","NULL",buildings!BE436)</f>
        <v>Nistad (Heeren)</v>
      </c>
      <c r="BF436" t="str">
        <f>IF(buildings!BF436="","NULL",buildings!BF436)</f>
        <v>NULL</v>
      </c>
      <c r="BG436" t="str">
        <f>IF(buildings!BG436="","NULL",buildings!BG436)</f>
        <v>NULL</v>
      </c>
      <c r="BH436" t="str">
        <f>IF(buildings!BH436="","NULL",buildings!BH436)</f>
        <v>NULL</v>
      </c>
      <c r="BI436" t="str">
        <f>IF(buildings!BI436="","NULL",buildings!BI436)</f>
        <v>NULL</v>
      </c>
      <c r="BJ436" t="str">
        <f>IF(buildings!BJ436="","NULL",buildings!BJ436)</f>
        <v>NULL</v>
      </c>
      <c r="BK436" t="str">
        <f>IF(buildings!BK436="","NULL",buildings!BK436)</f>
        <v>NULL</v>
      </c>
      <c r="BL436" t="str">
        <f>IF(buildings!BL436="","NULL",buildings!BL436)</f>
        <v>NULL</v>
      </c>
      <c r="BM436" t="str">
        <f>IF(buildings!BM436="","NULL",buildings!BM436)</f>
        <v>NULL</v>
      </c>
      <c r="BN436" t="str">
        <f>IF(buildings!BN436="","NULL",buildings!BN436)</f>
        <v>NULL</v>
      </c>
      <c r="BO436" t="str">
        <f>IF(buildings!BO436="","NULL",buildings!BO436)</f>
        <v>NULL</v>
      </c>
      <c r="BP436" t="str">
        <f>IF(buildings!BP436="","NULL",buildings!BP436)</f>
        <v>NULL</v>
      </c>
      <c r="BQ436" t="str">
        <f>IF(buildings!BQ436="","NULL",buildings!BQ436)</f>
        <v>NULL</v>
      </c>
      <c r="BR436" t="str">
        <f>IF(buildings!BR436="","NULL",buildings!BR436)</f>
        <v>NULL</v>
      </c>
      <c r="BS436" t="str">
        <f>IF(buildings!BS436="","NULL",buildings!BS436)</f>
        <v>NULL</v>
      </c>
      <c r="BT436" t="str">
        <f>IF(buildings!BT436="","NULL",buildings!BT436)</f>
        <v>NULL</v>
      </c>
      <c r="BU436" t="str">
        <f>IF(buildings!BU436="","NULL",buildings!BU436)</f>
        <v>NULL</v>
      </c>
      <c r="BV436" t="str">
        <f>IF(buildings!BV436="","NULL",buildings!BV436)</f>
        <v>NULL</v>
      </c>
      <c r="BW436" t="str">
        <f>IF(buildings!BW436="","NULL",buildings!BW436)</f>
        <v>R32CHN</v>
      </c>
      <c r="BX436" t="str">
        <f>IF(buildings!BX436="","NULL",buildings!BX436)</f>
        <v>R5.2ASIA</v>
      </c>
      <c r="BY436" t="str">
        <f>IF(buildings!BY436="","NULL",buildings!BY436)</f>
        <v>R_MFH_low</v>
      </c>
      <c r="BZ436" t="str">
        <f>IF(buildings!BZ436="","NULL",buildings!BZ436)</f>
        <v>M_brick</v>
      </c>
      <c r="CA436" t="str">
        <f>IF(buildings!CA436="","NULL",buildings!CA436)</f>
        <v>Standard</v>
      </c>
      <c r="CB436" t="str">
        <f>IF(buildings!CB436="","NULL",buildings!CB436)</f>
        <v>real-world single case study</v>
      </c>
      <c r="CC436" t="str">
        <f>IF(buildings!CC436="","NULL",buildings!CC436)</f>
        <v>RM</v>
      </c>
      <c r="CD436" t="str">
        <f>IF(buildings!CD436="","NULL",buildings!CD436)</f>
        <v>M</v>
      </c>
      <c r="CE436" t="str">
        <f>IF(buildings!CE436="","NULL",buildings!CE436)</f>
        <v>ASIA_CHN</v>
      </c>
    </row>
    <row r="437" spans="1:83">
      <c r="A437">
        <f>IF(buildings!A437="","NA",buildings!A437)</f>
        <v>435</v>
      </c>
      <c r="B437" t="str">
        <f>IF(buildings!B437="","NA",buildings!B437)</f>
        <v>Malaysia</v>
      </c>
      <c r="C437" t="str">
        <f>IF(buildings!C437="","NA",buildings!C437)</f>
        <v>Gelang Patah</v>
      </c>
      <c r="D437" t="str">
        <f>IF(buildings!D437="","NA",buildings!D437)</f>
        <v>NA</v>
      </c>
      <c r="E437" t="str">
        <f>IF(buildings!E437="","NA",buildings!E437)</f>
        <v>NA</v>
      </c>
      <c r="F437">
        <f>IF(buildings!F437="","NA",buildings!F437)</f>
        <v>18.2</v>
      </c>
      <c r="G437" t="str">
        <f>IF(buildings!G437="","NA",buildings!G437)</f>
        <v>NA</v>
      </c>
      <c r="H437">
        <f>IF(buildings!H437="","NA",buildings!H437)</f>
        <v>0.56000000000000005</v>
      </c>
      <c r="I437" t="str">
        <f>IF(buildings!I437="","NA",buildings!I437)</f>
        <v>NA</v>
      </c>
      <c r="J437">
        <f>IF(buildings!J437="","NA",buildings!J437)</f>
        <v>0.66</v>
      </c>
      <c r="K437" t="str">
        <f>IF(buildings!K437="","NA",buildings!K437)</f>
        <v>NA</v>
      </c>
      <c r="L437" t="str">
        <f>IF(buildings!L437="","NA",buildings!L437)</f>
        <v>NA</v>
      </c>
      <c r="M437">
        <f>IF(buildings!M437="","NA",buildings!M437)</f>
        <v>1357</v>
      </c>
      <c r="N437" t="str">
        <f>IF(buildings!N437="","NA",buildings!N437)</f>
        <v>NA</v>
      </c>
      <c r="O437" t="str">
        <f>IF(buildings!O437="","NA",buildings!O437)</f>
        <v>NA</v>
      </c>
      <c r="P437" t="str">
        <f>IF(buildings!P437="","NA",buildings!P437)</f>
        <v>NA</v>
      </c>
      <c r="Q437" t="str">
        <f>IF(buildings!Q437="","NA",buildings!Q437)</f>
        <v>NA</v>
      </c>
      <c r="R437" t="str">
        <f>IF(buildings!R437="","NA",buildings!R437)</f>
        <v>NA</v>
      </c>
      <c r="S437" t="str">
        <f>IF(buildings!S437="","NA",buildings!S437)</f>
        <v>NA</v>
      </c>
      <c r="T437" t="str">
        <f>IF(buildings!T437="","NA",buildings!T437)</f>
        <v>NA</v>
      </c>
      <c r="U437" t="str">
        <f>IF(buildings!U437="","NA",buildings!U437)</f>
        <v>NA</v>
      </c>
      <c r="V437" t="str">
        <f>IF(buildings!V437="","NA",buildings!V437)</f>
        <v>NA</v>
      </c>
      <c r="W437" t="str">
        <f>IF(buildings!W437="","NA",buildings!W437)</f>
        <v>NA</v>
      </c>
      <c r="X437" t="str">
        <f>IF(buildings!X437="","NA",buildings!X437)</f>
        <v>NA</v>
      </c>
      <c r="Y437" t="str">
        <f>IF(buildings!Y437="","NA",buildings!Y437)</f>
        <v>NA</v>
      </c>
      <c r="Z437" t="str">
        <f>IF(buildings!Z437="","NA",buildings!Z437)</f>
        <v>NA</v>
      </c>
      <c r="AA437" t="str">
        <f>IF(buildings!AA437="","NA",buildings!AA437)</f>
        <v>NA</v>
      </c>
      <c r="AB437">
        <f>IF(buildings!AB437="","NA",buildings!AB437)</f>
        <v>1</v>
      </c>
      <c r="AC437" t="str">
        <f>IF(buildings!AC437="","NA",buildings!AC437)</f>
        <v>NA</v>
      </c>
      <c r="AD437" t="str">
        <f>IF(buildings!AD437="","NA",buildings!AD437)</f>
        <v>NA</v>
      </c>
      <c r="AE437" t="str">
        <f>IF(buildings!AE437="","NA",buildings!AE437)</f>
        <v>NA</v>
      </c>
      <c r="AF437" t="str">
        <f>IF(buildings!AF437="","NA",buildings!AF437)</f>
        <v>NA</v>
      </c>
      <c r="AG437" t="str">
        <f>IF(buildings!AG437="","NA",buildings!AG437)</f>
        <v>NA</v>
      </c>
      <c r="AH437" t="str">
        <f>IF(buildings!AH437="","NA",buildings!AH437)</f>
        <v>NA</v>
      </c>
      <c r="AI437" t="str">
        <f>IF(buildings!AI437="","NA",buildings!AI437)</f>
        <v>NA</v>
      </c>
      <c r="AJ437" t="str">
        <f>IF(buildings!AJ437="","NA",buildings!AJ437)</f>
        <v>NA</v>
      </c>
      <c r="AK437" t="str">
        <f>IF(buildings!AK437="","NA",buildings!AK437)</f>
        <v>NA</v>
      </c>
      <c r="AL437" t="str">
        <f>IF(buildings!AL437="","NA",buildings!AL437)</f>
        <v>Industrialized building system (IBS)</v>
      </c>
      <c r="AM437">
        <f>IF(buildings!AM437="","NA",buildings!AM437)</f>
        <v>4</v>
      </c>
      <c r="AN437" t="str">
        <f>IF(buildings!AN437="","NA",buildings!AN437)</f>
        <v>residential</v>
      </c>
      <c r="AO437" t="str">
        <f>IF(buildings!AO437="","NA",buildings!AO437)</f>
        <v>SFH</v>
      </c>
      <c r="AP437" t="str">
        <f>IF(buildings!AP437="","NA",buildings!AP437)</f>
        <v>case study</v>
      </c>
      <c r="AQ437" t="str">
        <f>IF(buildings!AQ437="","NA",buildings!AQ437)</f>
        <v>Urban</v>
      </c>
      <c r="AR437" t="str">
        <f>IF(buildings!AR437="","NA",buildings!AR437)</f>
        <v>NULL</v>
      </c>
      <c r="AS437" t="str">
        <f>IF(buildings!AS437="","NA",buildings!AS437)</f>
        <v xml:space="preserve">Jia Wen, T., Chin Siong, H., &amp; Noor, Z. Z.  </v>
      </c>
      <c r="AT437">
        <f>IF(buildings!AT437="","NA",buildings!AT437)</f>
        <v>2015</v>
      </c>
      <c r="AU437" t="str">
        <f>IF(buildings!AU437="","NA",buildings!AU437)</f>
        <v>Assessment of embodied energy and global warming potential of building construction using life cycle analysis approach: Case studies of residential buildings in Iskandar Malaysia</v>
      </c>
      <c r="AV437" t="str">
        <f>IF(buildings!AV437="","NA",buildings!AV437)</f>
        <v xml:space="preserve">Energy and buildings </v>
      </c>
      <c r="AW437" t="str">
        <f>IF(buildings!AW437="","NA",buildings!AW437)</f>
        <v>Copyright Elsevier</v>
      </c>
      <c r="AX437" t="str">
        <f>IF(buildings!AX437="","NA",buildings!AX437)</f>
        <v>10.1016/j.enbuild.2014.12.002</v>
      </c>
      <c r="AY437" t="str">
        <f>IF(buildings!AY437="","NA",buildings!AY437)</f>
        <v>https://doi.org/10.1016/j.enbuild.2014.12.002</v>
      </c>
      <c r="AZ437" t="str">
        <f>IF(buildings!AZ437="","NULL",buildings!AZ437)</f>
        <v>for use_type or construction_type: 'There are eleven (11) elements that were included in the material input for PRISMA IBS: precast concrete, concrete, steel bars, wood, plasterboard, glass, aluminium, mortar, paint and tiles whereas for Nusa Villa Cast In Situ building precast concrete was excluded and replaced by bricks.'</v>
      </c>
      <c r="BA437" t="str">
        <f>IF(buildings!BA437="","NULL",buildings!BA437)</f>
        <v xml:space="preserve">Extracted from Marinova et al. (2020). Refer to the authors for further information </v>
      </c>
      <c r="BB437" t="str">
        <f>IF(buildings!BB437="","NULL",buildings!BB437)</f>
        <v xml:space="preserve">Extracted from Marinova et al. (2020). Refer to the authors for further information </v>
      </c>
      <c r="BC437" t="str">
        <f>IF(buildings!BC437="","NULL",buildings!BC437)</f>
        <v>NULL</v>
      </c>
      <c r="BD437" t="str">
        <f>IF(buildings!BD437="","NULL",buildings!BD437)</f>
        <v>NULL</v>
      </c>
      <c r="BE437" t="str">
        <f>IF(buildings!BE437="","NULL",buildings!BE437)</f>
        <v>Nistad (Heeren)</v>
      </c>
      <c r="BF437" t="str">
        <f>IF(buildings!BF437="","NULL",buildings!BF437)</f>
        <v>NULL</v>
      </c>
      <c r="BG437" t="str">
        <f>IF(buildings!BG437="","NULL",buildings!BG437)</f>
        <v>NULL</v>
      </c>
      <c r="BH437" t="str">
        <f>IF(buildings!BH437="","NULL",buildings!BH437)</f>
        <v>NULL</v>
      </c>
      <c r="BI437" t="str">
        <f>IF(buildings!BI437="","NULL",buildings!BI437)</f>
        <v>NULL</v>
      </c>
      <c r="BJ437" t="str">
        <f>IF(buildings!BJ437="","NULL",buildings!BJ437)</f>
        <v>NULL</v>
      </c>
      <c r="BK437" t="str">
        <f>IF(buildings!BK437="","NULL",buildings!BK437)</f>
        <v>NULL</v>
      </c>
      <c r="BL437" t="str">
        <f>IF(buildings!BL437="","NULL",buildings!BL437)</f>
        <v>NULL</v>
      </c>
      <c r="BM437" t="str">
        <f>IF(buildings!BM437="","NULL",buildings!BM437)</f>
        <v>NULL</v>
      </c>
      <c r="BN437" t="str">
        <f>IF(buildings!BN437="","NULL",buildings!BN437)</f>
        <v>NULL</v>
      </c>
      <c r="BO437" t="str">
        <f>IF(buildings!BO437="","NULL",buildings!BO437)</f>
        <v>NULL</v>
      </c>
      <c r="BP437" t="str">
        <f>IF(buildings!BP437="","NULL",buildings!BP437)</f>
        <v>NULL</v>
      </c>
      <c r="BQ437" t="str">
        <f>IF(buildings!BQ437="","NULL",buildings!BQ437)</f>
        <v>NULL</v>
      </c>
      <c r="BR437" t="str">
        <f>IF(buildings!BR437="","NULL",buildings!BR437)</f>
        <v>NULL</v>
      </c>
      <c r="BS437" t="str">
        <f>IF(buildings!BS437="","NULL",buildings!BS437)</f>
        <v>NULL</v>
      </c>
      <c r="BT437" t="str">
        <f>IF(buildings!BT437="","NULL",buildings!BT437)</f>
        <v>NULL</v>
      </c>
      <c r="BU437" t="str">
        <f>IF(buildings!BU437="","NULL",buildings!BU437)</f>
        <v>NULL</v>
      </c>
      <c r="BV437" t="str">
        <f>IF(buildings!BV437="","NULL",buildings!BV437)</f>
        <v>NULL</v>
      </c>
      <c r="BW437" t="str">
        <f>IF(buildings!BW437="","NULL",buildings!BW437)</f>
        <v>R32OAS-M</v>
      </c>
      <c r="BX437" t="str">
        <f>IF(buildings!BX437="","NULL",buildings!BX437)</f>
        <v>R5.2ASIA</v>
      </c>
      <c r="BY437" t="str">
        <f>IF(buildings!BY437="","NULL",buildings!BY437)</f>
        <v>R_MFH_low</v>
      </c>
      <c r="BZ437" t="str">
        <f>IF(buildings!BZ437="","NULL",buildings!BZ437)</f>
        <v>RC_prefab</v>
      </c>
      <c r="CA437" t="str">
        <f>IF(buildings!CA437="","NULL",buildings!CA437)</f>
        <v>Standard</v>
      </c>
      <c r="CB437" t="str">
        <f>IF(buildings!CB437="","NULL",buildings!CB437)</f>
        <v>real-world single case study</v>
      </c>
      <c r="CC437" t="str">
        <f>IF(buildings!CC437="","NULL",buildings!CC437)</f>
        <v>RM</v>
      </c>
      <c r="CD437" t="str">
        <f>IF(buildings!CD437="","NULL",buildings!CD437)</f>
        <v>C</v>
      </c>
      <c r="CE437" t="str">
        <f>IF(buildings!CE437="","NULL",buildings!CE437)</f>
        <v>ASIA_OAS-M</v>
      </c>
    </row>
    <row r="438" spans="1:83">
      <c r="A438">
        <f>IF(buildings!A438="","NA",buildings!A438)</f>
        <v>436</v>
      </c>
      <c r="B438" t="str">
        <f>IF(buildings!B438="","NA",buildings!B438)</f>
        <v>Malaysia</v>
      </c>
      <c r="C438" t="str">
        <f>IF(buildings!C438="","NA",buildings!C438)</f>
        <v>Skudai</v>
      </c>
      <c r="D438" t="str">
        <f>IF(buildings!D438="","NA",buildings!D438)</f>
        <v>NA</v>
      </c>
      <c r="E438" t="str">
        <f>IF(buildings!E438="","NA",buildings!E438)</f>
        <v>NA</v>
      </c>
      <c r="F438">
        <f>IF(buildings!F438="","NA",buildings!F438)</f>
        <v>49.69</v>
      </c>
      <c r="G438" t="str">
        <f>IF(buildings!G438="","NA",buildings!G438)</f>
        <v>NA</v>
      </c>
      <c r="H438">
        <f>IF(buildings!H438="","NA",buildings!H438)</f>
        <v>0.32</v>
      </c>
      <c r="I438" t="str">
        <f>IF(buildings!I438="","NA",buildings!I438)</f>
        <v>NA</v>
      </c>
      <c r="J438">
        <f>IF(buildings!J438="","NA",buildings!J438)</f>
        <v>21.85</v>
      </c>
      <c r="K438" t="str">
        <f>IF(buildings!K438="","NA",buildings!K438)</f>
        <v>NA</v>
      </c>
      <c r="L438" t="str">
        <f>IF(buildings!L438="","NA",buildings!L438)</f>
        <v>NA</v>
      </c>
      <c r="M438">
        <f>IF(buildings!M438="","NA",buildings!M438)</f>
        <v>971.04</v>
      </c>
      <c r="N438" t="str">
        <f>IF(buildings!N438="","NA",buildings!N438)</f>
        <v>NA</v>
      </c>
      <c r="O438" t="str">
        <f>IF(buildings!O438="","NA",buildings!O438)</f>
        <v>NA</v>
      </c>
      <c r="P438" t="str">
        <f>IF(buildings!P438="","NA",buildings!P438)</f>
        <v>NA</v>
      </c>
      <c r="Q438" t="str">
        <f>IF(buildings!Q438="","NA",buildings!Q438)</f>
        <v>NA</v>
      </c>
      <c r="R438" t="str">
        <f>IF(buildings!R438="","NA",buildings!R438)</f>
        <v>NA</v>
      </c>
      <c r="S438" t="str">
        <f>IF(buildings!S438="","NA",buildings!S438)</f>
        <v>NA</v>
      </c>
      <c r="T438" t="str">
        <f>IF(buildings!T438="","NA",buildings!T438)</f>
        <v>NA</v>
      </c>
      <c r="U438" t="str">
        <f>IF(buildings!U438="","NA",buildings!U438)</f>
        <v>NA</v>
      </c>
      <c r="V438" t="str">
        <f>IF(buildings!V438="","NA",buildings!V438)</f>
        <v>NA</v>
      </c>
      <c r="W438" t="str">
        <f>IF(buildings!W438="","NA",buildings!W438)</f>
        <v>NA</v>
      </c>
      <c r="X438" t="str">
        <f>IF(buildings!X438="","NA",buildings!X438)</f>
        <v>NA</v>
      </c>
      <c r="Y438" t="str">
        <f>IF(buildings!Y438="","NA",buildings!Y438)</f>
        <v>NA</v>
      </c>
      <c r="Z438" t="str">
        <f>IF(buildings!Z438="","NA",buildings!Z438)</f>
        <v>NA</v>
      </c>
      <c r="AA438" t="str">
        <f>IF(buildings!AA438="","NA",buildings!AA438)</f>
        <v>NA</v>
      </c>
      <c r="AB438">
        <f>IF(buildings!AB438="","NA",buildings!AB438)</f>
        <v>0.56000000000000005</v>
      </c>
      <c r="AC438" t="str">
        <f>IF(buildings!AC438="","NA",buildings!AC438)</f>
        <v>NA</v>
      </c>
      <c r="AD438" t="str">
        <f>IF(buildings!AD438="","NA",buildings!AD438)</f>
        <v>NA</v>
      </c>
      <c r="AE438" t="str">
        <f>IF(buildings!AE438="","NA",buildings!AE438)</f>
        <v>NA</v>
      </c>
      <c r="AF438" t="str">
        <f>IF(buildings!AF438="","NA",buildings!AF438)</f>
        <v>NA</v>
      </c>
      <c r="AG438" t="str">
        <f>IF(buildings!AG438="","NA",buildings!AG438)</f>
        <v>NA</v>
      </c>
      <c r="AH438" t="str">
        <f>IF(buildings!AH438="","NA",buildings!AH438)</f>
        <v>NA</v>
      </c>
      <c r="AI438" t="str">
        <f>IF(buildings!AI438="","NA",buildings!AI438)</f>
        <v>NA</v>
      </c>
      <c r="AJ438" t="str">
        <f>IF(buildings!AJ438="","NA",buildings!AJ438)</f>
        <v>NA</v>
      </c>
      <c r="AK438" t="str">
        <f>IF(buildings!AK438="","NA",buildings!AK438)</f>
        <v>NA</v>
      </c>
      <c r="AL438" t="str">
        <f>IF(buildings!AL438="","NA",buildings!AL438)</f>
        <v>Cast in situ</v>
      </c>
      <c r="AM438">
        <f>IF(buildings!AM438="","NA",buildings!AM438)</f>
        <v>4</v>
      </c>
      <c r="AN438" t="str">
        <f>IF(buildings!AN438="","NA",buildings!AN438)</f>
        <v>residential</v>
      </c>
      <c r="AO438" t="str">
        <f>IF(buildings!AO438="","NA",buildings!AO438)</f>
        <v>SFH</v>
      </c>
      <c r="AP438" t="str">
        <f>IF(buildings!AP438="","NA",buildings!AP438)</f>
        <v>case study</v>
      </c>
      <c r="AQ438" t="str">
        <f>IF(buildings!AQ438="","NA",buildings!AQ438)</f>
        <v>Urban</v>
      </c>
      <c r="AR438" t="str">
        <f>IF(buildings!AR438="","NA",buildings!AR438)</f>
        <v>NULL</v>
      </c>
      <c r="AS438" t="str">
        <f>IF(buildings!AS438="","NA",buildings!AS438)</f>
        <v xml:space="preserve">Jia Wen, T., Chin Siong, H., &amp; Noor, Z. Z.  </v>
      </c>
      <c r="AT438">
        <f>IF(buildings!AT438="","NA",buildings!AT438)</f>
        <v>2015</v>
      </c>
      <c r="AU438" t="str">
        <f>IF(buildings!AU438="","NA",buildings!AU438)</f>
        <v>Assessment of embodied energy and global warming potential of building construction using life cycle analysis approach: Case studies of residential buildings in Iskandar Malaysia</v>
      </c>
      <c r="AV438" t="str">
        <f>IF(buildings!AV438="","NA",buildings!AV438)</f>
        <v xml:space="preserve">Energy and buildings </v>
      </c>
      <c r="AW438" t="str">
        <f>IF(buildings!AW438="","NA",buildings!AW438)</f>
        <v>Copyright Elsevier</v>
      </c>
      <c r="AX438" t="str">
        <f>IF(buildings!AX438="","NA",buildings!AX438)</f>
        <v>10.1016/j.enbuild.2014.12.002</v>
      </c>
      <c r="AY438" t="str">
        <f>IF(buildings!AY438="","NA",buildings!AY438)</f>
        <v>https://doi.org/10.1016/j.enbuild.2014.12.002</v>
      </c>
      <c r="AZ438" t="str">
        <f>IF(buildings!AZ438="","NULL",buildings!AZ438)</f>
        <v>for use_type or construction_type: 'There are eleven (11) elements that were included in the material input for PRISMA IBS: precast concrete, concrete, steel bars, wood, plasterboard, glass, aluminium, mortar, paint and tiles whereas for Nusa Villa Cast In Situ building precast concrete was excluded and replaced by bricks.'</v>
      </c>
      <c r="BA438" t="str">
        <f>IF(buildings!BA438="","NULL",buildings!BA438)</f>
        <v xml:space="preserve">Extracted from Marinova et al. (2020). Refer to the authors for further information </v>
      </c>
      <c r="BB438" t="str">
        <f>IF(buildings!BB438="","NULL",buildings!BB438)</f>
        <v xml:space="preserve">Extracted from Marinova et al. (2020). Refer to the authors for further information </v>
      </c>
      <c r="BC438" t="str">
        <f>IF(buildings!BC438="","NULL",buildings!BC438)</f>
        <v>Construction type</v>
      </c>
      <c r="BD438" t="str">
        <f>IF(buildings!BD438="","NULL",buildings!BD438)</f>
        <v>NULL</v>
      </c>
      <c r="BE438" t="str">
        <f>IF(buildings!BE438="","NULL",buildings!BE438)</f>
        <v>Nistad (Heeren)</v>
      </c>
      <c r="BF438" t="str">
        <f>IF(buildings!BF438="","NULL",buildings!BF438)</f>
        <v>NULL</v>
      </c>
      <c r="BG438" t="str">
        <f>IF(buildings!BG438="","NULL",buildings!BG438)</f>
        <v>NULL</v>
      </c>
      <c r="BH438" t="str">
        <f>IF(buildings!BH438="","NULL",buildings!BH438)</f>
        <v>NULL</v>
      </c>
      <c r="BI438" t="str">
        <f>IF(buildings!BI438="","NULL",buildings!BI438)</f>
        <v>NULL</v>
      </c>
      <c r="BJ438" t="str">
        <f>IF(buildings!BJ438="","NULL",buildings!BJ438)</f>
        <v>NULL</v>
      </c>
      <c r="BK438" t="str">
        <f>IF(buildings!BK438="","NULL",buildings!BK438)</f>
        <v>NULL</v>
      </c>
      <c r="BL438" t="str">
        <f>IF(buildings!BL438="","NULL",buildings!BL438)</f>
        <v>NULL</v>
      </c>
      <c r="BM438" t="str">
        <f>IF(buildings!BM438="","NULL",buildings!BM438)</f>
        <v>NULL</v>
      </c>
      <c r="BN438" t="str">
        <f>IF(buildings!BN438="","NULL",buildings!BN438)</f>
        <v>NULL</v>
      </c>
      <c r="BO438" t="str">
        <f>IF(buildings!BO438="","NULL",buildings!BO438)</f>
        <v>NULL</v>
      </c>
      <c r="BP438" t="str">
        <f>IF(buildings!BP438="","NULL",buildings!BP438)</f>
        <v>NULL</v>
      </c>
      <c r="BQ438" t="str">
        <f>IF(buildings!BQ438="","NULL",buildings!BQ438)</f>
        <v>NULL</v>
      </c>
      <c r="BR438" t="str">
        <f>IF(buildings!BR438="","NULL",buildings!BR438)</f>
        <v>NULL</v>
      </c>
      <c r="BS438" t="str">
        <f>IF(buildings!BS438="","NULL",buildings!BS438)</f>
        <v>NULL</v>
      </c>
      <c r="BT438" t="str">
        <f>IF(buildings!BT438="","NULL",buildings!BT438)</f>
        <v>NULL</v>
      </c>
      <c r="BU438" t="str">
        <f>IF(buildings!BU438="","NULL",buildings!BU438)</f>
        <v>NULL</v>
      </c>
      <c r="BV438" t="str">
        <f>IF(buildings!BV438="","NULL",buildings!BV438)</f>
        <v>NULL</v>
      </c>
      <c r="BW438" t="str">
        <f>IF(buildings!BW438="","NULL",buildings!BW438)</f>
        <v>R32OAS-M</v>
      </c>
      <c r="BX438" t="str">
        <f>IF(buildings!BX438="","NULL",buildings!BX438)</f>
        <v>R5.2ASIA</v>
      </c>
      <c r="BY438" t="str">
        <f>IF(buildings!BY438="","NULL",buildings!BY438)</f>
        <v>R_MFH_low</v>
      </c>
      <c r="BZ438" t="str">
        <f>IF(buildings!BZ438="","NULL",buildings!BZ438)</f>
        <v>M_brick</v>
      </c>
      <c r="CA438" t="str">
        <f>IF(buildings!CA438="","NULL",buildings!CA438)</f>
        <v>Standard</v>
      </c>
      <c r="CB438" t="str">
        <f>IF(buildings!CB438="","NULL",buildings!CB438)</f>
        <v>real-world single case study</v>
      </c>
      <c r="CC438" t="str">
        <f>IF(buildings!CC438="","NULL",buildings!CC438)</f>
        <v>RM</v>
      </c>
      <c r="CD438" t="str">
        <f>IF(buildings!CD438="","NULL",buildings!CD438)</f>
        <v>M</v>
      </c>
      <c r="CE438" t="str">
        <f>IF(buildings!CE438="","NULL",buildings!CE438)</f>
        <v>ASIA_OAS-M</v>
      </c>
    </row>
    <row r="439" spans="1:83">
      <c r="A439">
        <f>IF(buildings!A439="","NA",buildings!A439)</f>
        <v>437</v>
      </c>
      <c r="B439" t="str">
        <f>IF(buildings!B439="","NA",buildings!B439)</f>
        <v>Malaysia</v>
      </c>
      <c r="C439" t="str">
        <f>IF(buildings!C439="","NA",buildings!C439)</f>
        <v>Seri Kembangan</v>
      </c>
      <c r="D439" t="str">
        <f>IF(buildings!D439="","NA",buildings!D439)</f>
        <v>NA</v>
      </c>
      <c r="E439" t="str">
        <f>IF(buildings!E439="","NA",buildings!E439)</f>
        <v>NA</v>
      </c>
      <c r="F439">
        <f>IF(buildings!F439="","NA",buildings!F439)</f>
        <v>37.927913279999999</v>
      </c>
      <c r="G439" t="str">
        <f>IF(buildings!G439="","NA",buildings!G439)</f>
        <v>NA</v>
      </c>
      <c r="H439" t="str">
        <f>IF(buildings!H439="","NA",buildings!H439)</f>
        <v>NA</v>
      </c>
      <c r="I439" t="str">
        <f>IF(buildings!I439="","NA",buildings!I439)</f>
        <v>NA</v>
      </c>
      <c r="J439">
        <f>IF(buildings!J439="","NA",buildings!J439)</f>
        <v>54.654471540000003</v>
      </c>
      <c r="K439" t="str">
        <f>IF(buildings!K439="","NA",buildings!K439)</f>
        <v>NA</v>
      </c>
      <c r="L439" t="str">
        <f>IF(buildings!L439="","NA",buildings!L439)</f>
        <v>NA</v>
      </c>
      <c r="M439">
        <f>IF(buildings!M439="","NA",buildings!M439)</f>
        <v>2729.5103880000001</v>
      </c>
      <c r="N439" t="str">
        <f>IF(buildings!N439="","NA",buildings!N439)</f>
        <v>NA</v>
      </c>
      <c r="O439" t="str">
        <f>IF(buildings!O439="","NA",buildings!O439)</f>
        <v>NA</v>
      </c>
      <c r="P439" t="str">
        <f>IF(buildings!P439="","NA",buildings!P439)</f>
        <v>NA</v>
      </c>
      <c r="Q439" t="str">
        <f>IF(buildings!Q439="","NA",buildings!Q439)</f>
        <v>NA</v>
      </c>
      <c r="R439" t="str">
        <f>IF(buildings!R439="","NA",buildings!R439)</f>
        <v>NA</v>
      </c>
      <c r="S439" t="str">
        <f>IF(buildings!S439="","NA",buildings!S439)</f>
        <v>NA</v>
      </c>
      <c r="T439" t="str">
        <f>IF(buildings!T439="","NA",buildings!T439)</f>
        <v>NA</v>
      </c>
      <c r="U439" t="str">
        <f>IF(buildings!U439="","NA",buildings!U439)</f>
        <v>NA</v>
      </c>
      <c r="V439" t="str">
        <f>IF(buildings!V439="","NA",buildings!V439)</f>
        <v>NA</v>
      </c>
      <c r="W439" t="str">
        <f>IF(buildings!W439="","NA",buildings!W439)</f>
        <v>NA</v>
      </c>
      <c r="X439" t="str">
        <f>IF(buildings!X439="","NA",buildings!X439)</f>
        <v>NA</v>
      </c>
      <c r="Y439" t="str">
        <f>IF(buildings!Y439="","NA",buildings!Y439)</f>
        <v>NA</v>
      </c>
      <c r="Z439" t="str">
        <f>IF(buildings!Z439="","NA",buildings!Z439)</f>
        <v>NA</v>
      </c>
      <c r="AA439" t="str">
        <f>IF(buildings!AA439="","NA",buildings!AA439)</f>
        <v>NA</v>
      </c>
      <c r="AB439" t="str">
        <f>IF(buildings!AB439="","NA",buildings!AB439)</f>
        <v>NA</v>
      </c>
      <c r="AC439" t="str">
        <f>IF(buildings!AC439="","NA",buildings!AC439)</f>
        <v>NA</v>
      </c>
      <c r="AD439" t="str">
        <f>IF(buildings!AD439="","NA",buildings!AD439)</f>
        <v>NA</v>
      </c>
      <c r="AE439" t="str">
        <f>IF(buildings!AE439="","NA",buildings!AE439)</f>
        <v>NA</v>
      </c>
      <c r="AF439" t="str">
        <f>IF(buildings!AF439="","NA",buildings!AF439)</f>
        <v>NA</v>
      </c>
      <c r="AG439" t="str">
        <f>IF(buildings!AG439="","NA",buildings!AG439)</f>
        <v>NA</v>
      </c>
      <c r="AH439" t="str">
        <f>IF(buildings!AH439="","NA",buildings!AH439)</f>
        <v>NA</v>
      </c>
      <c r="AI439" t="str">
        <f>IF(buildings!AI439="","NA",buildings!AI439)</f>
        <v>NA</v>
      </c>
      <c r="AJ439" t="str">
        <f>IF(buildings!AJ439="","NA",buildings!AJ439)</f>
        <v>NA</v>
      </c>
      <c r="AK439" t="str">
        <f>IF(buildings!AK439="","NA",buildings!AK439)</f>
        <v>NA</v>
      </c>
      <c r="AL439" t="str">
        <f>IF(buildings!AL439="","NA",buildings!AL439)</f>
        <v>Cast in situ</v>
      </c>
      <c r="AM439">
        <f>IF(buildings!AM439="","NA",buildings!AM439)</f>
        <v>2</v>
      </c>
      <c r="AN439" t="str">
        <f>IF(buildings!AN439="","NA",buildings!AN439)</f>
        <v>residential</v>
      </c>
      <c r="AO439" t="str">
        <f>IF(buildings!AO439="","NA",buildings!AO439)</f>
        <v>MFH</v>
      </c>
      <c r="AP439" t="str">
        <f>IF(buildings!AP439="","NA",buildings!AP439)</f>
        <v>case study</v>
      </c>
      <c r="AQ439" t="str">
        <f>IF(buildings!AQ439="","NA",buildings!AQ439)</f>
        <v>Urban</v>
      </c>
      <c r="AR439" t="str">
        <f>IF(buildings!AR439="","NA",buildings!AR439)</f>
        <v>NULL</v>
      </c>
      <c r="AS439" t="str">
        <f>IF(buildings!AS439="","NA",buildings!AS439)</f>
        <v xml:space="preserve">Abd Rashid, A., Idris, J., &amp; Yusoff, S. </v>
      </c>
      <c r="AT439">
        <f>IF(buildings!AT439="","NA",buildings!AT439)</f>
        <v>2017</v>
      </c>
      <c r="AU439" t="str">
        <f>IF(buildings!AU439="","NA",buildings!AU439)</f>
        <v>Environmental impact analysis on residential building in Malaysia using life cycle assessment</v>
      </c>
      <c r="AV439" t="str">
        <f>IF(buildings!AV439="","NA",buildings!AV439)</f>
        <v>Sustainability</v>
      </c>
      <c r="AW439" t="str">
        <f>IF(buildings!AW439="","NA",buildings!AW439)</f>
        <v>Copyright Elsevier</v>
      </c>
      <c r="AX439" t="str">
        <f>IF(buildings!AX439="","NA",buildings!AX439)</f>
        <v>10.3390/su9030329</v>
      </c>
      <c r="AY439" t="str">
        <f>IF(buildings!AY439="","NA",buildings!AY439)</f>
        <v>https://doi.org/10.3390/su9030329</v>
      </c>
      <c r="AZ439" t="str">
        <f>IF(buildings!AZ439="","NULL",buildings!AZ439)</f>
        <v>for use_type or construction_type: 'semi-detached residential building; The building frame
structures were reinforced concrete with clay bricks as the building envelope'</v>
      </c>
      <c r="BA439" t="str">
        <f>IF(buildings!BA439="","NULL",buildings!BA439)</f>
        <v xml:space="preserve">Extracted from Marinova et al. (2020). Refer to the authors for further information </v>
      </c>
      <c r="BB439" t="str">
        <f>IF(buildings!BB439="","NULL",buildings!BB439)</f>
        <v xml:space="preserve">Extracted from Marinova et al. (2020). Refer to the authors for further information </v>
      </c>
      <c r="BC439" t="str">
        <f>IF(buildings!BC439="","NULL",buildings!BC439)</f>
        <v>NULL</v>
      </c>
      <c r="BD439" t="str">
        <f>IF(buildings!BD439="","NULL",buildings!BD439)</f>
        <v>NULL</v>
      </c>
      <c r="BE439" t="str">
        <f>IF(buildings!BE439="","NULL",buildings!BE439)</f>
        <v>Nistad (Heeren)</v>
      </c>
      <c r="BF439" t="str">
        <f>IF(buildings!BF439="","NULL",buildings!BF439)</f>
        <v>NULL</v>
      </c>
      <c r="BG439" t="str">
        <f>IF(buildings!BG439="","NULL",buildings!BG439)</f>
        <v>NULL</v>
      </c>
      <c r="BH439" t="str">
        <f>IF(buildings!BH439="","NULL",buildings!BH439)</f>
        <v>NULL</v>
      </c>
      <c r="BI439" t="str">
        <f>IF(buildings!BI439="","NULL",buildings!BI439)</f>
        <v>NULL</v>
      </c>
      <c r="BJ439" t="str">
        <f>IF(buildings!BJ439="","NULL",buildings!BJ439)</f>
        <v>NULL</v>
      </c>
      <c r="BK439" t="str">
        <f>IF(buildings!BK439="","NULL",buildings!BK439)</f>
        <v>NULL</v>
      </c>
      <c r="BL439" t="str">
        <f>IF(buildings!BL439="","NULL",buildings!BL439)</f>
        <v>NULL</v>
      </c>
      <c r="BM439" t="str">
        <f>IF(buildings!BM439="","NULL",buildings!BM439)</f>
        <v>NULL</v>
      </c>
      <c r="BN439" t="str">
        <f>IF(buildings!BN439="","NULL",buildings!BN439)</f>
        <v>NULL</v>
      </c>
      <c r="BO439" t="str">
        <f>IF(buildings!BO439="","NULL",buildings!BO439)</f>
        <v>NULL</v>
      </c>
      <c r="BP439" t="str">
        <f>IF(buildings!BP439="","NULL",buildings!BP439)</f>
        <v>NULL</v>
      </c>
      <c r="BQ439" t="str">
        <f>IF(buildings!BQ439="","NULL",buildings!BQ439)</f>
        <v>NULL</v>
      </c>
      <c r="BR439" t="str">
        <f>IF(buildings!BR439="","NULL",buildings!BR439)</f>
        <v>NULL</v>
      </c>
      <c r="BS439" t="str">
        <f>IF(buildings!BS439="","NULL",buildings!BS439)</f>
        <v>NULL</v>
      </c>
      <c r="BT439" t="str">
        <f>IF(buildings!BT439="","NULL",buildings!BT439)</f>
        <v>NULL</v>
      </c>
      <c r="BU439" t="str">
        <f>IF(buildings!BU439="","NULL",buildings!BU439)</f>
        <v>NULL</v>
      </c>
      <c r="BV439" t="str">
        <f>IF(buildings!BV439="","NULL",buildings!BV439)</f>
        <v>NULL</v>
      </c>
      <c r="BW439" t="str">
        <f>IF(buildings!BW439="","NULL",buildings!BW439)</f>
        <v>R32OAS-M</v>
      </c>
      <c r="BX439" t="str">
        <f>IF(buildings!BX439="","NULL",buildings!BX439)</f>
        <v>R5.2ASIA</v>
      </c>
      <c r="BY439" t="str">
        <f>IF(buildings!BY439="","NULL",buildings!BY439)</f>
        <v>R_MFH_low</v>
      </c>
      <c r="BZ439" t="str">
        <f>IF(buildings!BZ439="","NULL",buildings!BZ439)</f>
        <v>RC_unspecified</v>
      </c>
      <c r="CA439" t="str">
        <f>IF(buildings!CA439="","NULL",buildings!CA439)</f>
        <v>Standard</v>
      </c>
      <c r="CB439" t="str">
        <f>IF(buildings!CB439="","NULL",buildings!CB439)</f>
        <v>real-world single case study</v>
      </c>
      <c r="CC439" t="str">
        <f>IF(buildings!CC439="","NULL",buildings!CC439)</f>
        <v>RM</v>
      </c>
      <c r="CD439" t="str">
        <f>IF(buildings!CD439="","NULL",buildings!CD439)</f>
        <v>C</v>
      </c>
      <c r="CE439" t="str">
        <f>IF(buildings!CE439="","NULL",buildings!CE439)</f>
        <v>ASIA_OAS-M</v>
      </c>
    </row>
    <row r="440" spans="1:83">
      <c r="A440">
        <f>IF(buildings!A440="","NA",buildings!A440)</f>
        <v>438</v>
      </c>
      <c r="B440" t="str">
        <f>IF(buildings!B440="","NA",buildings!B440)</f>
        <v>Indonesia</v>
      </c>
      <c r="C440" t="str">
        <f>IF(buildings!C440="","NA",buildings!C440)</f>
        <v>Jakarta</v>
      </c>
      <c r="D440" t="str">
        <f>IF(buildings!D440="","NA",buildings!D440)</f>
        <v>NA</v>
      </c>
      <c r="E440" t="str">
        <f>IF(buildings!E440="","NA",buildings!E440)</f>
        <v>NA</v>
      </c>
      <c r="F440" t="str">
        <f>IF(buildings!F440="","NA",buildings!F440)</f>
        <v>NA</v>
      </c>
      <c r="G440" t="str">
        <f>IF(buildings!G440="","NA",buildings!G440)</f>
        <v>NA</v>
      </c>
      <c r="H440">
        <f>IF(buildings!H440="","NA",buildings!H440)</f>
        <v>0.32941176500000002</v>
      </c>
      <c r="I440" t="str">
        <f>IF(buildings!I440="","NA",buildings!I440)</f>
        <v>NA</v>
      </c>
      <c r="J440" t="str">
        <f>IF(buildings!J440="","NA",buildings!J440)</f>
        <v>NA</v>
      </c>
      <c r="K440" t="str">
        <f>IF(buildings!K440="","NA",buildings!K440)</f>
        <v>NA</v>
      </c>
      <c r="L440" t="str">
        <f>IF(buildings!L440="","NA",buildings!L440)</f>
        <v>NA</v>
      </c>
      <c r="M440" t="str">
        <f>IF(buildings!M440="","NA",buildings!M440)</f>
        <v>NA</v>
      </c>
      <c r="N440" t="str">
        <f>IF(buildings!N440="","NA",buildings!N440)</f>
        <v>NA</v>
      </c>
      <c r="O440" t="str">
        <f>IF(buildings!O440="","NA",buildings!O440)</f>
        <v>NA</v>
      </c>
      <c r="P440" t="str">
        <f>IF(buildings!P440="","NA",buildings!P440)</f>
        <v>NA</v>
      </c>
      <c r="Q440" t="str">
        <f>IF(buildings!Q440="","NA",buildings!Q440)</f>
        <v>NA</v>
      </c>
      <c r="R440" t="str">
        <f>IF(buildings!R440="","NA",buildings!R440)</f>
        <v>NA</v>
      </c>
      <c r="S440" t="str">
        <f>IF(buildings!S440="","NA",buildings!S440)</f>
        <v>NA</v>
      </c>
      <c r="T440" t="str">
        <f>IF(buildings!T440="","NA",buildings!T440)</f>
        <v>NA</v>
      </c>
      <c r="U440" t="str">
        <f>IF(buildings!U440="","NA",buildings!U440)</f>
        <v>NA</v>
      </c>
      <c r="V440" t="str">
        <f>IF(buildings!V440="","NA",buildings!V440)</f>
        <v>NA</v>
      </c>
      <c r="W440" t="str">
        <f>IF(buildings!W440="","NA",buildings!W440)</f>
        <v>NA</v>
      </c>
      <c r="X440" t="str">
        <f>IF(buildings!X440="","NA",buildings!X440)</f>
        <v>NA</v>
      </c>
      <c r="Y440" t="str">
        <f>IF(buildings!Y440="","NA",buildings!Y440)</f>
        <v>NA</v>
      </c>
      <c r="Z440" t="str">
        <f>IF(buildings!Z440="","NA",buildings!Z440)</f>
        <v>NA</v>
      </c>
      <c r="AA440" t="str">
        <f>IF(buildings!AA440="","NA",buildings!AA440)</f>
        <v>NA</v>
      </c>
      <c r="AB440">
        <f>IF(buildings!AB440="","NA",buildings!AB440)</f>
        <v>0.72941176500000005</v>
      </c>
      <c r="AC440" t="str">
        <f>IF(buildings!AC440="","NA",buildings!AC440)</f>
        <v>NA</v>
      </c>
      <c r="AD440" t="str">
        <f>IF(buildings!AD440="","NA",buildings!AD440)</f>
        <v>NA</v>
      </c>
      <c r="AE440" t="str">
        <f>IF(buildings!AE440="","NA",buildings!AE440)</f>
        <v>NA</v>
      </c>
      <c r="AF440" t="str">
        <f>IF(buildings!AF440="","NA",buildings!AF440)</f>
        <v>NA</v>
      </c>
      <c r="AG440" t="str">
        <f>IF(buildings!AG440="","NA",buildings!AG440)</f>
        <v>NA</v>
      </c>
      <c r="AH440" t="str">
        <f>IF(buildings!AH440="","NA",buildings!AH440)</f>
        <v>NA</v>
      </c>
      <c r="AI440" t="str">
        <f>IF(buildings!AI440="","NA",buildings!AI440)</f>
        <v>NA</v>
      </c>
      <c r="AJ440" t="str">
        <f>IF(buildings!AJ440="","NA",buildings!AJ440)</f>
        <v>NA</v>
      </c>
      <c r="AK440" t="str">
        <f>IF(buildings!AK440="","NA",buildings!AK440)</f>
        <v>NA</v>
      </c>
      <c r="AL440" t="str">
        <f>IF(buildings!AL440="","NA",buildings!AL440)</f>
        <v>double walls having external walls made from clay bricks, inner walls with gypsum plasterboard and air gap in between and</v>
      </c>
      <c r="AM440" t="str">
        <f>IF(buildings!AM440="","NA",buildings!AM440)</f>
        <v>NULL</v>
      </c>
      <c r="AN440" t="str">
        <f>IF(buildings!AN440="","NA",buildings!AN440)</f>
        <v>residential</v>
      </c>
      <c r="AO440" t="str">
        <f>IF(buildings!AO440="","NA",buildings!AO440)</f>
        <v>MFH</v>
      </c>
      <c r="AP440" t="str">
        <f>IF(buildings!AP440="","NA",buildings!AP440)</f>
        <v>case study</v>
      </c>
      <c r="AQ440" t="str">
        <f>IF(buildings!AQ440="","NA",buildings!AQ440)</f>
        <v>Urban</v>
      </c>
      <c r="AR440" t="str">
        <f>IF(buildings!AR440="","NA",buildings!AR440)</f>
        <v>NULL</v>
      </c>
      <c r="AS440" t="str">
        <f>IF(buildings!AS440="","NA",buildings!AS440)</f>
        <v xml:space="preserve">Utama, A., &amp; Gheewala, S. H. </v>
      </c>
      <c r="AT440">
        <f>IF(buildings!AT440="","NA",buildings!AT440)</f>
        <v>2009</v>
      </c>
      <c r="AU440" t="str">
        <f>IF(buildings!AU440="","NA",buildings!AU440)</f>
        <v>Indonesian residential high rise buildings: A life cycle energy assessment</v>
      </c>
      <c r="AV440" t="str">
        <f>IF(buildings!AV440="","NA",buildings!AV440)</f>
        <v xml:space="preserve">Energy and buildings </v>
      </c>
      <c r="AW440" t="str">
        <f>IF(buildings!AW440="","NA",buildings!AW440)</f>
        <v>Copyright Elsevier</v>
      </c>
      <c r="AX440" t="str">
        <f>IF(buildings!AX440="","NA",buildings!AX440)</f>
        <v>10.1016/j.enbuild.2009.07.025</v>
      </c>
      <c r="AY440" t="str">
        <f>IF(buildings!AY440="","NA",buildings!AY440)</f>
        <v>https://doi.org/10.1016/j.enbuild.2009.07.025</v>
      </c>
      <c r="AZ440" t="str">
        <f>IF(buildings!AZ440="","NULL",buildings!AZ440)</f>
        <v>NULL</v>
      </c>
      <c r="BA440" t="str">
        <f>IF(buildings!BA440="","NULL",buildings!BA440)</f>
        <v xml:space="preserve">Extracted from Marinova et al. (2020). Refer to the authors for further information </v>
      </c>
      <c r="BB440" t="str">
        <f>IF(buildings!BB440="","NULL",buildings!BB440)</f>
        <v xml:space="preserve">Extracted from Marinova et al. (2020). Refer to the authors for further information </v>
      </c>
      <c r="BC440" t="str">
        <f>IF(buildings!BC440="","NULL",buildings!BC440)</f>
        <v>Type of house</v>
      </c>
      <c r="BD440" t="str">
        <f>IF(buildings!BD440="","NULL",buildings!BD440)</f>
        <v>NULL</v>
      </c>
      <c r="BE440" t="str">
        <f>IF(buildings!BE440="","NULL",buildings!BE440)</f>
        <v>Nistad (Heeren)</v>
      </c>
      <c r="BF440" t="str">
        <f>IF(buildings!BF440="","NULL",buildings!BF440)</f>
        <v>NULL</v>
      </c>
      <c r="BG440" t="str">
        <f>IF(buildings!BG440="","NULL",buildings!BG440)</f>
        <v>NULL</v>
      </c>
      <c r="BH440" t="str">
        <f>IF(buildings!BH440="","NULL",buildings!BH440)</f>
        <v>NULL</v>
      </c>
      <c r="BI440" t="str">
        <f>IF(buildings!BI440="","NULL",buildings!BI440)</f>
        <v>NULL</v>
      </c>
      <c r="BJ440" t="str">
        <f>IF(buildings!BJ440="","NULL",buildings!BJ440)</f>
        <v>NULL</v>
      </c>
      <c r="BK440" t="str">
        <f>IF(buildings!BK440="","NULL",buildings!BK440)</f>
        <v>NULL</v>
      </c>
      <c r="BL440" t="str">
        <f>IF(buildings!BL440="","NULL",buildings!BL440)</f>
        <v>NULL</v>
      </c>
      <c r="BM440" t="str">
        <f>IF(buildings!BM440="","NULL",buildings!BM440)</f>
        <v>NULL</v>
      </c>
      <c r="BN440" t="str">
        <f>IF(buildings!BN440="","NULL",buildings!BN440)</f>
        <v>NULL</v>
      </c>
      <c r="BO440" t="str">
        <f>IF(buildings!BO440="","NULL",buildings!BO440)</f>
        <v>NULL</v>
      </c>
      <c r="BP440" t="str">
        <f>IF(buildings!BP440="","NULL",buildings!BP440)</f>
        <v>NULL</v>
      </c>
      <c r="BQ440" t="str">
        <f>IF(buildings!BQ440="","NULL",buildings!BQ440)</f>
        <v>NULL</v>
      </c>
      <c r="BR440" t="str">
        <f>IF(buildings!BR440="","NULL",buildings!BR440)</f>
        <v>NULL</v>
      </c>
      <c r="BS440" t="str">
        <f>IF(buildings!BS440="","NULL",buildings!BS440)</f>
        <v>NULL</v>
      </c>
      <c r="BT440" t="str">
        <f>IF(buildings!BT440="","NULL",buildings!BT440)</f>
        <v>NULL</v>
      </c>
      <c r="BU440" t="str">
        <f>IF(buildings!BU440="","NULL",buildings!BU440)</f>
        <v>NULL</v>
      </c>
      <c r="BV440" t="str">
        <f>IF(buildings!BV440="","NULL",buildings!BV440)</f>
        <v>NULL</v>
      </c>
      <c r="BW440" t="str">
        <f>IF(buildings!BW440="","NULL",buildings!BW440)</f>
        <v>R32IDN</v>
      </c>
      <c r="BX440" t="str">
        <f>IF(buildings!BX440="","NULL",buildings!BX440)</f>
        <v>R5.2ASIA</v>
      </c>
      <c r="BY440" t="str">
        <f>IF(buildings!BY440="","NULL",buildings!BY440)</f>
        <v>R_MFH_high</v>
      </c>
      <c r="BZ440" t="str">
        <f>IF(buildings!BZ440="","NULL",buildings!BZ440)</f>
        <v>M_brick</v>
      </c>
      <c r="CA440" t="str">
        <f>IF(buildings!CA440="","NULL",buildings!CA440)</f>
        <v>Standard</v>
      </c>
      <c r="CB440" t="str">
        <f>IF(buildings!CB440="","NULL",buildings!CB440)</f>
        <v>sample/average/statistics</v>
      </c>
      <c r="CC440" t="str">
        <f>IF(buildings!CC440="","NULL",buildings!CC440)</f>
        <v>RM</v>
      </c>
      <c r="CD440" t="str">
        <f>IF(buildings!CD440="","NULL",buildings!CD440)</f>
        <v>M</v>
      </c>
      <c r="CE440" t="str">
        <f>IF(buildings!CE440="","NULL",buildings!CE440)</f>
        <v>ASIA_IDN</v>
      </c>
    </row>
    <row r="441" spans="1:83">
      <c r="A441">
        <f>IF(buildings!A441="","NA",buildings!A441)</f>
        <v>439</v>
      </c>
      <c r="B441" t="str">
        <f>IF(buildings!B441="","NA",buildings!B441)</f>
        <v>Indonesia</v>
      </c>
      <c r="C441" t="str">
        <f>IF(buildings!C441="","NA",buildings!C441)</f>
        <v>Jakarta</v>
      </c>
      <c r="D441" t="str">
        <f>IF(buildings!D441="","NA",buildings!D441)</f>
        <v>NA</v>
      </c>
      <c r="E441" t="str">
        <f>IF(buildings!E441="","NA",buildings!E441)</f>
        <v>NA</v>
      </c>
      <c r="F441" t="str">
        <f>IF(buildings!F441="","NA",buildings!F441)</f>
        <v>NA</v>
      </c>
      <c r="G441" t="str">
        <f>IF(buildings!G441="","NA",buildings!G441)</f>
        <v>NA</v>
      </c>
      <c r="H441">
        <f>IF(buildings!H441="","NA",buildings!H441)</f>
        <v>0.32941176500000002</v>
      </c>
      <c r="I441" t="str">
        <f>IF(buildings!I441="","NA",buildings!I441)</f>
        <v>NA</v>
      </c>
      <c r="J441" t="str">
        <f>IF(buildings!J441="","NA",buildings!J441)</f>
        <v>NA</v>
      </c>
      <c r="K441" t="str">
        <f>IF(buildings!K441="","NA",buildings!K441)</f>
        <v>NA</v>
      </c>
      <c r="L441" t="str">
        <f>IF(buildings!L441="","NA",buildings!L441)</f>
        <v>NA</v>
      </c>
      <c r="M441" t="str">
        <f>IF(buildings!M441="","NA",buildings!M441)</f>
        <v>NA</v>
      </c>
      <c r="N441" t="str">
        <f>IF(buildings!N441="","NA",buildings!N441)</f>
        <v>NA</v>
      </c>
      <c r="O441" t="str">
        <f>IF(buildings!O441="","NA",buildings!O441)</f>
        <v>NA</v>
      </c>
      <c r="P441" t="str">
        <f>IF(buildings!P441="","NA",buildings!P441)</f>
        <v>NA</v>
      </c>
      <c r="Q441" t="str">
        <f>IF(buildings!Q441="","NA",buildings!Q441)</f>
        <v>NA</v>
      </c>
      <c r="R441" t="str">
        <f>IF(buildings!R441="","NA",buildings!R441)</f>
        <v>NA</v>
      </c>
      <c r="S441" t="str">
        <f>IF(buildings!S441="","NA",buildings!S441)</f>
        <v>NA</v>
      </c>
      <c r="T441" t="str">
        <f>IF(buildings!T441="","NA",buildings!T441)</f>
        <v>NA</v>
      </c>
      <c r="U441" t="str">
        <f>IF(buildings!U441="","NA",buildings!U441)</f>
        <v>NA</v>
      </c>
      <c r="V441" t="str">
        <f>IF(buildings!V441="","NA",buildings!V441)</f>
        <v>NA</v>
      </c>
      <c r="W441" t="str">
        <f>IF(buildings!W441="","NA",buildings!W441)</f>
        <v>NA</v>
      </c>
      <c r="X441" t="str">
        <f>IF(buildings!X441="","NA",buildings!X441)</f>
        <v>NA</v>
      </c>
      <c r="Y441" t="str">
        <f>IF(buildings!Y441="","NA",buildings!Y441)</f>
        <v>NA</v>
      </c>
      <c r="Z441" t="str">
        <f>IF(buildings!Z441="","NA",buildings!Z441)</f>
        <v>NA</v>
      </c>
      <c r="AA441" t="str">
        <f>IF(buildings!AA441="","NA",buildings!AA441)</f>
        <v>NA</v>
      </c>
      <c r="AB441">
        <f>IF(buildings!AB441="","NA",buildings!AB441)</f>
        <v>0.72941176500000005</v>
      </c>
      <c r="AC441" t="str">
        <f>IF(buildings!AC441="","NA",buildings!AC441)</f>
        <v>NA</v>
      </c>
      <c r="AD441" t="str">
        <f>IF(buildings!AD441="","NA",buildings!AD441)</f>
        <v>NA</v>
      </c>
      <c r="AE441" t="str">
        <f>IF(buildings!AE441="","NA",buildings!AE441)</f>
        <v>NA</v>
      </c>
      <c r="AF441" t="str">
        <f>IF(buildings!AF441="","NA",buildings!AF441)</f>
        <v>NA</v>
      </c>
      <c r="AG441" t="str">
        <f>IF(buildings!AG441="","NA",buildings!AG441)</f>
        <v>NA</v>
      </c>
      <c r="AH441" t="str">
        <f>IF(buildings!AH441="","NA",buildings!AH441)</f>
        <v>NA</v>
      </c>
      <c r="AI441" t="str">
        <f>IF(buildings!AI441="","NA",buildings!AI441)</f>
        <v>NA</v>
      </c>
      <c r="AJ441" t="str">
        <f>IF(buildings!AJ441="","NA",buildings!AJ441)</f>
        <v>NA</v>
      </c>
      <c r="AK441" t="str">
        <f>IF(buildings!AK441="","NA",buildings!AK441)</f>
        <v>NA</v>
      </c>
      <c r="AL441" t="str">
        <f>IF(buildings!AL441="","NA",buildings!AL441)</f>
        <v>single walls with clay bricks</v>
      </c>
      <c r="AM441" t="str">
        <f>IF(buildings!AM441="","NA",buildings!AM441)</f>
        <v>NULL</v>
      </c>
      <c r="AN441" t="str">
        <f>IF(buildings!AN441="","NA",buildings!AN441)</f>
        <v>residential</v>
      </c>
      <c r="AO441" t="str">
        <f>IF(buildings!AO441="","NA",buildings!AO441)</f>
        <v>MFH</v>
      </c>
      <c r="AP441" t="str">
        <f>IF(buildings!AP441="","NA",buildings!AP441)</f>
        <v>case study</v>
      </c>
      <c r="AQ441" t="str">
        <f>IF(buildings!AQ441="","NA",buildings!AQ441)</f>
        <v>Urban</v>
      </c>
      <c r="AR441" t="str">
        <f>IF(buildings!AR441="","NA",buildings!AR441)</f>
        <v>NULL</v>
      </c>
      <c r="AS441" t="str">
        <f>IF(buildings!AS441="","NA",buildings!AS441)</f>
        <v xml:space="preserve">Utama, A., &amp; Gheewala, S. H. </v>
      </c>
      <c r="AT441">
        <f>IF(buildings!AT441="","NA",buildings!AT441)</f>
        <v>2009</v>
      </c>
      <c r="AU441" t="str">
        <f>IF(buildings!AU441="","NA",buildings!AU441)</f>
        <v>Indonesian residential high rise buildings: A life cycle energy assessment</v>
      </c>
      <c r="AV441" t="str">
        <f>IF(buildings!AV441="","NA",buildings!AV441)</f>
        <v xml:space="preserve">Energy and buildings </v>
      </c>
      <c r="AW441" t="str">
        <f>IF(buildings!AW441="","NA",buildings!AW441)</f>
        <v>Copyright Elsevier</v>
      </c>
      <c r="AX441" t="str">
        <f>IF(buildings!AX441="","NA",buildings!AX441)</f>
        <v>10.1016/j.enbuild.2009.07.025</v>
      </c>
      <c r="AY441" t="str">
        <f>IF(buildings!AY441="","NA",buildings!AY441)</f>
        <v>https://doi.org/10.1016/j.enbuild.2009.07.025</v>
      </c>
      <c r="AZ441" t="str">
        <f>IF(buildings!AZ441="","NULL",buildings!AZ441)</f>
        <v>NULL</v>
      </c>
      <c r="BA441" t="str">
        <f>IF(buildings!BA441="","NULL",buildings!BA441)</f>
        <v xml:space="preserve">Extracted from Marinova et al. (2020). Refer to the authors for further information </v>
      </c>
      <c r="BB441" t="str">
        <f>IF(buildings!BB441="","NULL",buildings!BB441)</f>
        <v xml:space="preserve">Extracted from Marinova et al. (2020). Refer to the authors for further information </v>
      </c>
      <c r="BC441" t="str">
        <f>IF(buildings!BC441="","NULL",buildings!BC441)</f>
        <v>Type of house</v>
      </c>
      <c r="BD441" t="str">
        <f>IF(buildings!BD441="","NULL",buildings!BD441)</f>
        <v>NULL</v>
      </c>
      <c r="BE441" t="str">
        <f>IF(buildings!BE441="","NULL",buildings!BE441)</f>
        <v>Nistad (Heeren)</v>
      </c>
      <c r="BF441" t="str">
        <f>IF(buildings!BF441="","NULL",buildings!BF441)</f>
        <v>NULL</v>
      </c>
      <c r="BG441" t="str">
        <f>IF(buildings!BG441="","NULL",buildings!BG441)</f>
        <v>NULL</v>
      </c>
      <c r="BH441" t="str">
        <f>IF(buildings!BH441="","NULL",buildings!BH441)</f>
        <v>NULL</v>
      </c>
      <c r="BI441" t="str">
        <f>IF(buildings!BI441="","NULL",buildings!BI441)</f>
        <v>NULL</v>
      </c>
      <c r="BJ441" t="str">
        <f>IF(buildings!BJ441="","NULL",buildings!BJ441)</f>
        <v>NULL</v>
      </c>
      <c r="BK441" t="str">
        <f>IF(buildings!BK441="","NULL",buildings!BK441)</f>
        <v>NULL</v>
      </c>
      <c r="BL441" t="str">
        <f>IF(buildings!BL441="","NULL",buildings!BL441)</f>
        <v>NULL</v>
      </c>
      <c r="BM441" t="str">
        <f>IF(buildings!BM441="","NULL",buildings!BM441)</f>
        <v>NULL</v>
      </c>
      <c r="BN441" t="str">
        <f>IF(buildings!BN441="","NULL",buildings!BN441)</f>
        <v>NULL</v>
      </c>
      <c r="BO441" t="str">
        <f>IF(buildings!BO441="","NULL",buildings!BO441)</f>
        <v>NULL</v>
      </c>
      <c r="BP441" t="str">
        <f>IF(buildings!BP441="","NULL",buildings!BP441)</f>
        <v>NULL</v>
      </c>
      <c r="BQ441" t="str">
        <f>IF(buildings!BQ441="","NULL",buildings!BQ441)</f>
        <v>NULL</v>
      </c>
      <c r="BR441" t="str">
        <f>IF(buildings!BR441="","NULL",buildings!BR441)</f>
        <v>NULL</v>
      </c>
      <c r="BS441" t="str">
        <f>IF(buildings!BS441="","NULL",buildings!BS441)</f>
        <v>NULL</v>
      </c>
      <c r="BT441" t="str">
        <f>IF(buildings!BT441="","NULL",buildings!BT441)</f>
        <v>NULL</v>
      </c>
      <c r="BU441" t="str">
        <f>IF(buildings!BU441="","NULL",buildings!BU441)</f>
        <v>NULL</v>
      </c>
      <c r="BV441" t="str">
        <f>IF(buildings!BV441="","NULL",buildings!BV441)</f>
        <v>NULL</v>
      </c>
      <c r="BW441" t="str">
        <f>IF(buildings!BW441="","NULL",buildings!BW441)</f>
        <v>R32IDN</v>
      </c>
      <c r="BX441" t="str">
        <f>IF(buildings!BX441="","NULL",buildings!BX441)</f>
        <v>R5.2ASIA</v>
      </c>
      <c r="BY441" t="str">
        <f>IF(buildings!BY441="","NULL",buildings!BY441)</f>
        <v>R_MFH_high</v>
      </c>
      <c r="BZ441" t="str">
        <f>IF(buildings!BZ441="","NULL",buildings!BZ441)</f>
        <v>M_brick</v>
      </c>
      <c r="CA441" t="str">
        <f>IF(buildings!CA441="","NULL",buildings!CA441)</f>
        <v>Standard</v>
      </c>
      <c r="CB441" t="str">
        <f>IF(buildings!CB441="","NULL",buildings!CB441)</f>
        <v>sample/average/statistics</v>
      </c>
      <c r="CC441" t="str">
        <f>IF(buildings!CC441="","NULL",buildings!CC441)</f>
        <v>RM</v>
      </c>
      <c r="CD441" t="str">
        <f>IF(buildings!CD441="","NULL",buildings!CD441)</f>
        <v>M</v>
      </c>
      <c r="CE441" t="str">
        <f>IF(buildings!CE441="","NULL",buildings!CE441)</f>
        <v>ASIA_IDN</v>
      </c>
    </row>
    <row r="442" spans="1:83">
      <c r="A442">
        <f>IF(buildings!A442="","NA",buildings!A442)</f>
        <v>440</v>
      </c>
      <c r="B442" t="str">
        <f>IF(buildings!B442="","NA",buildings!B442)</f>
        <v>Indonesia</v>
      </c>
      <c r="C442" t="str">
        <f>IF(buildings!C442="","NA",buildings!C442)</f>
        <v>Semarang</v>
      </c>
      <c r="D442" t="str">
        <f>IF(buildings!D442="","NA",buildings!D442)</f>
        <v>NA</v>
      </c>
      <c r="E442" t="str">
        <f>IF(buildings!E442="","NA",buildings!E442)</f>
        <v>NA</v>
      </c>
      <c r="F442" t="str">
        <f>IF(buildings!F442="","NA",buildings!F442)</f>
        <v>NA</v>
      </c>
      <c r="G442" t="str">
        <f>IF(buildings!G442="","NA",buildings!G442)</f>
        <v>NA</v>
      </c>
      <c r="H442" t="str">
        <f>IF(buildings!H442="","NA",buildings!H442)</f>
        <v>NA</v>
      </c>
      <c r="I442" t="str">
        <f>IF(buildings!I442="","NA",buildings!I442)</f>
        <v>NA</v>
      </c>
      <c r="J442">
        <f>IF(buildings!J442="","NA",buildings!J442)</f>
        <v>31.54827586</v>
      </c>
      <c r="K442" t="str">
        <f>IF(buildings!K442="","NA",buildings!K442)</f>
        <v>NA</v>
      </c>
      <c r="L442" t="str">
        <f>IF(buildings!L442="","NA",buildings!L442)</f>
        <v>NA</v>
      </c>
      <c r="M442" t="str">
        <f>IF(buildings!M442="","NA",buildings!M442)</f>
        <v>NA</v>
      </c>
      <c r="N442" t="str">
        <f>IF(buildings!N442="","NA",buildings!N442)</f>
        <v>NA</v>
      </c>
      <c r="O442" t="str">
        <f>IF(buildings!O442="","NA",buildings!O442)</f>
        <v>NA</v>
      </c>
      <c r="P442" t="str">
        <f>IF(buildings!P442="","NA",buildings!P442)</f>
        <v>NA</v>
      </c>
      <c r="Q442" t="str">
        <f>IF(buildings!Q442="","NA",buildings!Q442)</f>
        <v>NA</v>
      </c>
      <c r="R442" t="str">
        <f>IF(buildings!R442="","NA",buildings!R442)</f>
        <v>NA</v>
      </c>
      <c r="S442" t="str">
        <f>IF(buildings!S442="","NA",buildings!S442)</f>
        <v>NA</v>
      </c>
      <c r="T442" t="str">
        <f>IF(buildings!T442="","NA",buildings!T442)</f>
        <v>NA</v>
      </c>
      <c r="U442" t="str">
        <f>IF(buildings!U442="","NA",buildings!U442)</f>
        <v>NA</v>
      </c>
      <c r="V442" t="str">
        <f>IF(buildings!V442="","NA",buildings!V442)</f>
        <v>NA</v>
      </c>
      <c r="W442" t="str">
        <f>IF(buildings!W442="","NA",buildings!W442)</f>
        <v>NA</v>
      </c>
      <c r="X442" t="str">
        <f>IF(buildings!X442="","NA",buildings!X442)</f>
        <v>NA</v>
      </c>
      <c r="Y442" t="str">
        <f>IF(buildings!Y442="","NA",buildings!Y442)</f>
        <v>NA</v>
      </c>
      <c r="Z442" t="str">
        <f>IF(buildings!Z442="","NA",buildings!Z442)</f>
        <v>NA</v>
      </c>
      <c r="AA442" t="str">
        <f>IF(buildings!AA442="","NA",buildings!AA442)</f>
        <v>NA</v>
      </c>
      <c r="AB442">
        <f>IF(buildings!AB442="","NA",buildings!AB442)</f>
        <v>0.82706896600000002</v>
      </c>
      <c r="AC442" t="str">
        <f>IF(buildings!AC442="","NA",buildings!AC442)</f>
        <v>NA</v>
      </c>
      <c r="AD442" t="str">
        <f>IF(buildings!AD442="","NA",buildings!AD442)</f>
        <v>NA</v>
      </c>
      <c r="AE442" t="str">
        <f>IF(buildings!AE442="","NA",buildings!AE442)</f>
        <v>NA</v>
      </c>
      <c r="AF442" t="str">
        <f>IF(buildings!AF442="","NA",buildings!AF442)</f>
        <v>NA</v>
      </c>
      <c r="AG442" t="str">
        <f>IF(buildings!AG442="","NA",buildings!AG442)</f>
        <v>NA</v>
      </c>
      <c r="AH442" t="str">
        <f>IF(buildings!AH442="","NA",buildings!AH442)</f>
        <v>NA</v>
      </c>
      <c r="AI442" t="str">
        <f>IF(buildings!AI442="","NA",buildings!AI442)</f>
        <v>NA</v>
      </c>
      <c r="AJ442" t="str">
        <f>IF(buildings!AJ442="","NA",buildings!AJ442)</f>
        <v>NA</v>
      </c>
      <c r="AK442" t="str">
        <f>IF(buildings!AK442="","NA",buildings!AK442)</f>
        <v>NA</v>
      </c>
      <c r="AL442" t="str">
        <f>IF(buildings!AL442="","NA",buildings!AL442)</f>
        <v>Clay houses having external walls made from clay bricks and roof enclosure from clay tiles</v>
      </c>
      <c r="AM442">
        <f>IF(buildings!AM442="","NA",buildings!AM442)</f>
        <v>1</v>
      </c>
      <c r="AN442" t="str">
        <f>IF(buildings!AN442="","NA",buildings!AN442)</f>
        <v>residential</v>
      </c>
      <c r="AO442" t="str">
        <f>IF(buildings!AO442="","NA",buildings!AO442)</f>
        <v>SFH</v>
      </c>
      <c r="AP442" t="str">
        <f>IF(buildings!AP442="","NA",buildings!AP442)</f>
        <v>case study</v>
      </c>
      <c r="AQ442" t="str">
        <f>IF(buildings!AQ442="","NA",buildings!AQ442)</f>
        <v>Urban</v>
      </c>
      <c r="AR442" t="str">
        <f>IF(buildings!AR442="","NA",buildings!AR442)</f>
        <v>NULL</v>
      </c>
      <c r="AS442" t="str">
        <f>IF(buildings!AS442="","NA",buildings!AS442)</f>
        <v>Utama, A., &amp; Gheewala, S. H.</v>
      </c>
      <c r="AT442">
        <f>IF(buildings!AT442="","NA",buildings!AT442)</f>
        <v>2008</v>
      </c>
      <c r="AU442" t="str">
        <f>IF(buildings!AU442="","NA",buildings!AU442)</f>
        <v>Life cycle energy of single landed houses in Indonesia</v>
      </c>
      <c r="AV442" t="str">
        <f>IF(buildings!AV442="","NA",buildings!AV442)</f>
        <v xml:space="preserve">Energy and buildings </v>
      </c>
      <c r="AW442" t="str">
        <f>IF(buildings!AW442="","NA",buildings!AW442)</f>
        <v>Copyright Elsevier</v>
      </c>
      <c r="AX442" t="str">
        <f>IF(buildings!AX442="","NA",buildings!AX442)</f>
        <v>10.1016/j.enbuild.2008.04.017</v>
      </c>
      <c r="AY442" t="str">
        <f>IF(buildings!AY442="","NA",buildings!AY442)</f>
        <v>https://doi.org/10.1016/j.enbuild.2008.04.017</v>
      </c>
      <c r="AZ442" t="str">
        <f>IF(buildings!AZ442="","NULL",buildings!AZ442)</f>
        <v>for use_type or construction_type: 'Single landed houses'</v>
      </c>
      <c r="BA442" t="str">
        <f>IF(buildings!BA442="","NULL",buildings!BA442)</f>
        <v xml:space="preserve">Extracted from Marinova et al. (2020). Refer to the authors for further information </v>
      </c>
      <c r="BB442" t="str">
        <f>IF(buildings!BB442="","NULL",buildings!BB442)</f>
        <v xml:space="preserve">Extracted from Marinova et al. (2020). Refer to the authors for further information </v>
      </c>
      <c r="BC442" t="str">
        <f>IF(buildings!BC442="","NULL",buildings!BC442)</f>
        <v>Type of house</v>
      </c>
      <c r="BD442" t="str">
        <f>IF(buildings!BD442="","NULL",buildings!BD442)</f>
        <v>NULL</v>
      </c>
      <c r="BE442" t="str">
        <f>IF(buildings!BE442="","NULL",buildings!BE442)</f>
        <v>Nistad (Heeren)</v>
      </c>
      <c r="BF442" t="str">
        <f>IF(buildings!BF442="","NULL",buildings!BF442)</f>
        <v>NULL</v>
      </c>
      <c r="BG442" t="str">
        <f>IF(buildings!BG442="","NULL",buildings!BG442)</f>
        <v>NULL</v>
      </c>
      <c r="BH442" t="str">
        <f>IF(buildings!BH442="","NULL",buildings!BH442)</f>
        <v>NULL</v>
      </c>
      <c r="BI442" t="str">
        <f>IF(buildings!BI442="","NULL",buildings!BI442)</f>
        <v>NULL</v>
      </c>
      <c r="BJ442" t="str">
        <f>IF(buildings!BJ442="","NULL",buildings!BJ442)</f>
        <v>NULL</v>
      </c>
      <c r="BK442" t="str">
        <f>IF(buildings!BK442="","NULL",buildings!BK442)</f>
        <v>NULL</v>
      </c>
      <c r="BL442" t="str">
        <f>IF(buildings!BL442="","NULL",buildings!BL442)</f>
        <v>NULL</v>
      </c>
      <c r="BM442" t="str">
        <f>IF(buildings!BM442="","NULL",buildings!BM442)</f>
        <v>NULL</v>
      </c>
      <c r="BN442" t="str">
        <f>IF(buildings!BN442="","NULL",buildings!BN442)</f>
        <v>NULL</v>
      </c>
      <c r="BO442" t="str">
        <f>IF(buildings!BO442="","NULL",buildings!BO442)</f>
        <v>NULL</v>
      </c>
      <c r="BP442" t="str">
        <f>IF(buildings!BP442="","NULL",buildings!BP442)</f>
        <v>NULL</v>
      </c>
      <c r="BQ442" t="str">
        <f>IF(buildings!BQ442="","NULL",buildings!BQ442)</f>
        <v>NULL</v>
      </c>
      <c r="BR442" t="str">
        <f>IF(buildings!BR442="","NULL",buildings!BR442)</f>
        <v>NULL</v>
      </c>
      <c r="BS442" t="str">
        <f>IF(buildings!BS442="","NULL",buildings!BS442)</f>
        <v>NULL</v>
      </c>
      <c r="BT442" t="str">
        <f>IF(buildings!BT442="","NULL",buildings!BT442)</f>
        <v>NULL</v>
      </c>
      <c r="BU442" t="str">
        <f>IF(buildings!BU442="","NULL",buildings!BU442)</f>
        <v>NULL</v>
      </c>
      <c r="BV442" t="str">
        <f>IF(buildings!BV442="","NULL",buildings!BV442)</f>
        <v>NULL</v>
      </c>
      <c r="BW442" t="str">
        <f>IF(buildings!BW442="","NULL",buildings!BW442)</f>
        <v>R32IDN</v>
      </c>
      <c r="BX442" t="str">
        <f>IF(buildings!BX442="","NULL",buildings!BX442)</f>
        <v>R5.2ASIA</v>
      </c>
      <c r="BY442" t="str">
        <f>IF(buildings!BY442="","NULL",buildings!BY442)</f>
        <v>R_SFH_unspecified</v>
      </c>
      <c r="BZ442" t="str">
        <f>IF(buildings!BZ442="","NULL",buildings!BZ442)</f>
        <v>M_brick</v>
      </c>
      <c r="CA442" t="str">
        <f>IF(buildings!CA442="","NULL",buildings!CA442)</f>
        <v>Efficient</v>
      </c>
      <c r="CB442" t="str">
        <f>IF(buildings!CB442="","NULL",buildings!CB442)</f>
        <v>sample/average/statistics</v>
      </c>
      <c r="CC442" t="str">
        <f>IF(buildings!CC442="","NULL",buildings!CC442)</f>
        <v>RS</v>
      </c>
      <c r="CD442" t="str">
        <f>IF(buildings!CD442="","NULL",buildings!CD442)</f>
        <v>M</v>
      </c>
      <c r="CE442" t="str">
        <f>IF(buildings!CE442="","NULL",buildings!CE442)</f>
        <v>ASIA_IDN</v>
      </c>
    </row>
    <row r="443" spans="1:83">
      <c r="A443">
        <f>IF(buildings!A443="","NA",buildings!A443)</f>
        <v>441</v>
      </c>
      <c r="B443" t="str">
        <f>IF(buildings!B443="","NA",buildings!B443)</f>
        <v>Indonesia</v>
      </c>
      <c r="C443" t="str">
        <f>IF(buildings!C443="","NA",buildings!C443)</f>
        <v>Semarang</v>
      </c>
      <c r="D443" t="str">
        <f>IF(buildings!D443="","NA",buildings!D443)</f>
        <v>NA</v>
      </c>
      <c r="E443" t="str">
        <f>IF(buildings!E443="","NA",buildings!E443)</f>
        <v>NA</v>
      </c>
      <c r="F443" t="str">
        <f>IF(buildings!F443="","NA",buildings!F443)</f>
        <v>NA</v>
      </c>
      <c r="G443" t="str">
        <f>IF(buildings!G443="","NA",buildings!G443)</f>
        <v>NA</v>
      </c>
      <c r="H443" t="str">
        <f>IF(buildings!H443="","NA",buildings!H443)</f>
        <v>NA</v>
      </c>
      <c r="I443" t="str">
        <f>IF(buildings!I443="","NA",buildings!I443)</f>
        <v>NA</v>
      </c>
      <c r="J443">
        <f>IF(buildings!J443="","NA",buildings!J443)</f>
        <v>31.54827586</v>
      </c>
      <c r="K443" t="str">
        <f>IF(buildings!K443="","NA",buildings!K443)</f>
        <v>NA</v>
      </c>
      <c r="L443" t="str">
        <f>IF(buildings!L443="","NA",buildings!L443)</f>
        <v>NA</v>
      </c>
      <c r="M443" t="str">
        <f>IF(buildings!M443="","NA",buildings!M443)</f>
        <v>NA</v>
      </c>
      <c r="N443" t="str">
        <f>IF(buildings!N443="","NA",buildings!N443)</f>
        <v>NA</v>
      </c>
      <c r="O443" t="str">
        <f>IF(buildings!O443="","NA",buildings!O443)</f>
        <v>NA</v>
      </c>
      <c r="P443" t="str">
        <f>IF(buildings!P443="","NA",buildings!P443)</f>
        <v>NA</v>
      </c>
      <c r="Q443" t="str">
        <f>IF(buildings!Q443="","NA",buildings!Q443)</f>
        <v>NA</v>
      </c>
      <c r="R443" t="str">
        <f>IF(buildings!R443="","NA",buildings!R443)</f>
        <v>NA</v>
      </c>
      <c r="S443" t="str">
        <f>IF(buildings!S443="","NA",buildings!S443)</f>
        <v>NA</v>
      </c>
      <c r="T443" t="str">
        <f>IF(buildings!T443="","NA",buildings!T443)</f>
        <v>NA</v>
      </c>
      <c r="U443" t="str">
        <f>IF(buildings!U443="","NA",buildings!U443)</f>
        <v>NA</v>
      </c>
      <c r="V443" t="str">
        <f>IF(buildings!V443="","NA",buildings!V443)</f>
        <v>NA</v>
      </c>
      <c r="W443" t="str">
        <f>IF(buildings!W443="","NA",buildings!W443)</f>
        <v>NA</v>
      </c>
      <c r="X443" t="str">
        <f>IF(buildings!X443="","NA",buildings!X443)</f>
        <v>NA</v>
      </c>
      <c r="Y443" t="str">
        <f>IF(buildings!Y443="","NA",buildings!Y443)</f>
        <v>NA</v>
      </c>
      <c r="Z443" t="str">
        <f>IF(buildings!Z443="","NA",buildings!Z443)</f>
        <v>NA</v>
      </c>
      <c r="AA443" t="str">
        <f>IF(buildings!AA443="","NA",buildings!AA443)</f>
        <v>NA</v>
      </c>
      <c r="AB443">
        <f>IF(buildings!AB443="","NA",buildings!AB443)</f>
        <v>0.82706896600000002</v>
      </c>
      <c r="AC443" t="str">
        <f>IF(buildings!AC443="","NA",buildings!AC443)</f>
        <v>NA</v>
      </c>
      <c r="AD443" t="str">
        <f>IF(buildings!AD443="","NA",buildings!AD443)</f>
        <v>NA</v>
      </c>
      <c r="AE443" t="str">
        <f>IF(buildings!AE443="","NA",buildings!AE443)</f>
        <v>NA</v>
      </c>
      <c r="AF443" t="str">
        <f>IF(buildings!AF443="","NA",buildings!AF443)</f>
        <v>NA</v>
      </c>
      <c r="AG443" t="str">
        <f>IF(buildings!AG443="","NA",buildings!AG443)</f>
        <v>NA</v>
      </c>
      <c r="AH443" t="str">
        <f>IF(buildings!AH443="","NA",buildings!AH443)</f>
        <v>NA</v>
      </c>
      <c r="AI443" t="str">
        <f>IF(buildings!AI443="","NA",buildings!AI443)</f>
        <v>NA</v>
      </c>
      <c r="AJ443" t="str">
        <f>IF(buildings!AJ443="","NA",buildings!AJ443)</f>
        <v>NA</v>
      </c>
      <c r="AK443" t="str">
        <f>IF(buildings!AK443="","NA",buildings!AK443)</f>
        <v>NA</v>
      </c>
      <c r="AL443" t="str">
        <f>IF(buildings!AL443="","NA",buildings!AL443)</f>
        <v>Cement houses with concrete brick walls and concrete roof</v>
      </c>
      <c r="AM443">
        <f>IF(buildings!AM443="","NA",buildings!AM443)</f>
        <v>1</v>
      </c>
      <c r="AN443" t="str">
        <f>IF(buildings!AN443="","NA",buildings!AN443)</f>
        <v>residential</v>
      </c>
      <c r="AO443" t="str">
        <f>IF(buildings!AO443="","NA",buildings!AO443)</f>
        <v>SFH</v>
      </c>
      <c r="AP443" t="str">
        <f>IF(buildings!AP443="","NA",buildings!AP443)</f>
        <v>case study</v>
      </c>
      <c r="AQ443" t="str">
        <f>IF(buildings!AQ443="","NA",buildings!AQ443)</f>
        <v>Urban</v>
      </c>
      <c r="AR443" t="str">
        <f>IF(buildings!AR443="","NA",buildings!AR443)</f>
        <v>NULL</v>
      </c>
      <c r="AS443" t="str">
        <f>IF(buildings!AS443="","NA",buildings!AS443)</f>
        <v>Utama, A., &amp; Gheewala, S. H.</v>
      </c>
      <c r="AT443">
        <f>IF(buildings!AT443="","NA",buildings!AT443)</f>
        <v>2008</v>
      </c>
      <c r="AU443" t="str">
        <f>IF(buildings!AU443="","NA",buildings!AU443)</f>
        <v>Life cycle energy of single landed houses in Indonesia</v>
      </c>
      <c r="AV443" t="str">
        <f>IF(buildings!AV443="","NA",buildings!AV443)</f>
        <v xml:space="preserve">Energy and buildings </v>
      </c>
      <c r="AW443" t="str">
        <f>IF(buildings!AW443="","NA",buildings!AW443)</f>
        <v>Copyright Elsevier</v>
      </c>
      <c r="AX443" t="str">
        <f>IF(buildings!AX443="","NA",buildings!AX443)</f>
        <v>10.1016/j.enbuild.2008.04.017</v>
      </c>
      <c r="AY443" t="str">
        <f>IF(buildings!AY443="","NA",buildings!AY443)</f>
        <v>https://doi.org/10.1016/j.enbuild.2008.04.017</v>
      </c>
      <c r="AZ443" t="str">
        <f>IF(buildings!AZ443="","NULL",buildings!AZ443)</f>
        <v>for use_type or construction_type: 'Single landed houses'</v>
      </c>
      <c r="BA443" t="str">
        <f>IF(buildings!BA443="","NULL",buildings!BA443)</f>
        <v xml:space="preserve">Extracted from Marinova et al. (2020). Refer to the authors for further information </v>
      </c>
      <c r="BB443" t="str">
        <f>IF(buildings!BB443="","NULL",buildings!BB443)</f>
        <v xml:space="preserve">Extracted from Marinova et al. (2020). Refer to the authors for further information </v>
      </c>
      <c r="BC443" t="str">
        <f>IF(buildings!BC443="","NULL",buildings!BC443)</f>
        <v>Type of house</v>
      </c>
      <c r="BD443" t="str">
        <f>IF(buildings!BD443="","NULL",buildings!BD443)</f>
        <v>NULL</v>
      </c>
      <c r="BE443" t="str">
        <f>IF(buildings!BE443="","NULL",buildings!BE443)</f>
        <v>Nistad (Heeren)</v>
      </c>
      <c r="BF443" t="str">
        <f>IF(buildings!BF443="","NULL",buildings!BF443)</f>
        <v>NULL</v>
      </c>
      <c r="BG443" t="str">
        <f>IF(buildings!BG443="","NULL",buildings!BG443)</f>
        <v>NULL</v>
      </c>
      <c r="BH443" t="str">
        <f>IF(buildings!BH443="","NULL",buildings!BH443)</f>
        <v>NULL</v>
      </c>
      <c r="BI443" t="str">
        <f>IF(buildings!BI443="","NULL",buildings!BI443)</f>
        <v>NULL</v>
      </c>
      <c r="BJ443" t="str">
        <f>IF(buildings!BJ443="","NULL",buildings!BJ443)</f>
        <v>NULL</v>
      </c>
      <c r="BK443" t="str">
        <f>IF(buildings!BK443="","NULL",buildings!BK443)</f>
        <v>NULL</v>
      </c>
      <c r="BL443" t="str">
        <f>IF(buildings!BL443="","NULL",buildings!BL443)</f>
        <v>NULL</v>
      </c>
      <c r="BM443" t="str">
        <f>IF(buildings!BM443="","NULL",buildings!BM443)</f>
        <v>NULL</v>
      </c>
      <c r="BN443" t="str">
        <f>IF(buildings!BN443="","NULL",buildings!BN443)</f>
        <v>NULL</v>
      </c>
      <c r="BO443" t="str">
        <f>IF(buildings!BO443="","NULL",buildings!BO443)</f>
        <v>NULL</v>
      </c>
      <c r="BP443" t="str">
        <f>IF(buildings!BP443="","NULL",buildings!BP443)</f>
        <v>NULL</v>
      </c>
      <c r="BQ443" t="str">
        <f>IF(buildings!BQ443="","NULL",buildings!BQ443)</f>
        <v>NULL</v>
      </c>
      <c r="BR443" t="str">
        <f>IF(buildings!BR443="","NULL",buildings!BR443)</f>
        <v>NULL</v>
      </c>
      <c r="BS443" t="str">
        <f>IF(buildings!BS443="","NULL",buildings!BS443)</f>
        <v>NULL</v>
      </c>
      <c r="BT443" t="str">
        <f>IF(buildings!BT443="","NULL",buildings!BT443)</f>
        <v>NULL</v>
      </c>
      <c r="BU443" t="str">
        <f>IF(buildings!BU443="","NULL",buildings!BU443)</f>
        <v>NULL</v>
      </c>
      <c r="BV443" t="str">
        <f>IF(buildings!BV443="","NULL",buildings!BV443)</f>
        <v>NULL</v>
      </c>
      <c r="BW443" t="str">
        <f>IF(buildings!BW443="","NULL",buildings!BW443)</f>
        <v>R32IDN</v>
      </c>
      <c r="BX443" t="str">
        <f>IF(buildings!BX443="","NULL",buildings!BX443)</f>
        <v>R5.2ASIA</v>
      </c>
      <c r="BY443" t="str">
        <f>IF(buildings!BY443="","NULL",buildings!BY443)</f>
        <v>R_SFH_unspecified</v>
      </c>
      <c r="BZ443" t="str">
        <f>IF(buildings!BZ443="","NULL",buildings!BZ443)</f>
        <v>M_brick</v>
      </c>
      <c r="CA443" t="str">
        <f>IF(buildings!CA443="","NULL",buildings!CA443)</f>
        <v>Standard</v>
      </c>
      <c r="CB443" t="str">
        <f>IF(buildings!CB443="","NULL",buildings!CB443)</f>
        <v>sample/average/statistics</v>
      </c>
      <c r="CC443" t="str">
        <f>IF(buildings!CC443="","NULL",buildings!CC443)</f>
        <v>RS</v>
      </c>
      <c r="CD443" t="str">
        <f>IF(buildings!CD443="","NULL",buildings!CD443)</f>
        <v>M</v>
      </c>
      <c r="CE443" t="str">
        <f>IF(buildings!CE443="","NULL",buildings!CE443)</f>
        <v>ASIA_IDN</v>
      </c>
    </row>
    <row r="444" spans="1:83">
      <c r="A444">
        <f>IF(buildings!A444="","NA",buildings!A444)</f>
        <v>442</v>
      </c>
      <c r="B444" t="str">
        <f>IF(buildings!B444="","NA",buildings!B444)</f>
        <v>Japan</v>
      </c>
      <c r="C444" t="str">
        <f>IF(buildings!C444="","NA",buildings!C444)</f>
        <v>Japan</v>
      </c>
      <c r="D444" t="str">
        <f>IF(buildings!D444="","NA",buildings!D444)</f>
        <v>NA</v>
      </c>
      <c r="E444" t="str">
        <f>IF(buildings!E444="","NA",buildings!E444)</f>
        <v>NA</v>
      </c>
      <c r="F444">
        <f>IF(buildings!F444="","NA",buildings!F444)</f>
        <v>354</v>
      </c>
      <c r="G444" t="str">
        <f>IF(buildings!G444="","NA",buildings!G444)</f>
        <v>NA</v>
      </c>
      <c r="H444" t="str">
        <f>IF(buildings!H444="","NA",buildings!H444)</f>
        <v>NA</v>
      </c>
      <c r="I444" t="str">
        <f>IF(buildings!I444="","NA",buildings!I444)</f>
        <v>NA</v>
      </c>
      <c r="J444" t="str">
        <f>IF(buildings!J444="","NA",buildings!J444)</f>
        <v>NA</v>
      </c>
      <c r="K444" t="str">
        <f>IF(buildings!K444="","NA",buildings!K444)</f>
        <v>NA</v>
      </c>
      <c r="L444" t="str">
        <f>IF(buildings!L444="","NA",buildings!L444)</f>
        <v>NA</v>
      </c>
      <c r="M444" t="str">
        <f>IF(buildings!M444="","NA",buildings!M444)</f>
        <v>NA</v>
      </c>
      <c r="N444" t="str">
        <f>IF(buildings!N444="","NA",buildings!N444)</f>
        <v>NA</v>
      </c>
      <c r="O444" t="str">
        <f>IF(buildings!O444="","NA",buildings!O444)</f>
        <v>NA</v>
      </c>
      <c r="P444" t="str">
        <f>IF(buildings!P444="","NA",buildings!P444)</f>
        <v>NA</v>
      </c>
      <c r="Q444" t="str">
        <f>IF(buildings!Q444="","NA",buildings!Q444)</f>
        <v>NA</v>
      </c>
      <c r="R444" t="str">
        <f>IF(buildings!R444="","NA",buildings!R444)</f>
        <v>NA</v>
      </c>
      <c r="S444" t="str">
        <f>IF(buildings!S444="","NA",buildings!S444)</f>
        <v>NA</v>
      </c>
      <c r="T444" t="str">
        <f>IF(buildings!T444="","NA",buildings!T444)</f>
        <v>NA</v>
      </c>
      <c r="U444" t="str">
        <f>IF(buildings!U444="","NA",buildings!U444)</f>
        <v>NA</v>
      </c>
      <c r="V444" t="str">
        <f>IF(buildings!V444="","NA",buildings!V444)</f>
        <v>NA</v>
      </c>
      <c r="W444" t="str">
        <f>IF(buildings!W444="","NA",buildings!W444)</f>
        <v>NA</v>
      </c>
      <c r="X444" t="str">
        <f>IF(buildings!X444="","NA",buildings!X444)</f>
        <v>NA</v>
      </c>
      <c r="Y444" t="str">
        <f>IF(buildings!Y444="","NA",buildings!Y444)</f>
        <v>NA</v>
      </c>
      <c r="Z444" t="str">
        <f>IF(buildings!Z444="","NA",buildings!Z444)</f>
        <v>NA</v>
      </c>
      <c r="AA444" t="str">
        <f>IF(buildings!AA444="","NA",buildings!AA444)</f>
        <v>NA</v>
      </c>
      <c r="AB444" t="str">
        <f>IF(buildings!AB444="","NA",buildings!AB444)</f>
        <v>NA</v>
      </c>
      <c r="AC444" t="str">
        <f>IF(buildings!AC444="","NA",buildings!AC444)</f>
        <v>NA</v>
      </c>
      <c r="AD444" t="str">
        <f>IF(buildings!AD444="","NA",buildings!AD444)</f>
        <v>NA</v>
      </c>
      <c r="AE444" t="str">
        <f>IF(buildings!AE444="","NA",buildings!AE444)</f>
        <v>NA</v>
      </c>
      <c r="AF444" t="str">
        <f>IF(buildings!AF444="","NA",buildings!AF444)</f>
        <v>NA</v>
      </c>
      <c r="AG444" t="str">
        <f>IF(buildings!AG444="","NA",buildings!AG444)</f>
        <v>NA</v>
      </c>
      <c r="AH444" t="str">
        <f>IF(buildings!AH444="","NA",buildings!AH444)</f>
        <v>NA</v>
      </c>
      <c r="AI444" t="str">
        <f>IF(buildings!AI444="","NA",buildings!AI444)</f>
        <v>NA</v>
      </c>
      <c r="AJ444" t="str">
        <f>IF(buildings!AJ444="","NA",buildings!AJ444)</f>
        <v>NA</v>
      </c>
      <c r="AK444" t="str">
        <f>IF(buildings!AK444="","NA",buildings!AK444)</f>
        <v>NA</v>
      </c>
      <c r="AL444" t="str">
        <f>IF(buildings!AL444="","NA",buildings!AL444)</f>
        <v>SRC (steel reinforced concrete) multi-family house</v>
      </c>
      <c r="AM444">
        <f>IF(buildings!AM444="","NA",buildings!AM444)</f>
        <v>20</v>
      </c>
      <c r="AN444" t="str">
        <f>IF(buildings!AN444="","NA",buildings!AN444)</f>
        <v>residential</v>
      </c>
      <c r="AO444" t="str">
        <f>IF(buildings!AO444="","NA",buildings!AO444)</f>
        <v>MFH</v>
      </c>
      <c r="AP444" t="str">
        <f>IF(buildings!AP444="","NA",buildings!AP444)</f>
        <v>country-averaged</v>
      </c>
      <c r="AQ444" t="str">
        <f>IF(buildings!AQ444="","NA",buildings!AQ444)</f>
        <v>Urban</v>
      </c>
      <c r="AR444" t="str">
        <f>IF(buildings!AR444="","NA",buildings!AR444)</f>
        <v>NULL</v>
      </c>
      <c r="AS444" t="str">
        <f>IF(buildings!AS444="","NA",buildings!AS444)</f>
        <v xml:space="preserve">Suzuki, M., Oka, T., &amp; Okada, K. </v>
      </c>
      <c r="AT444">
        <f>IF(buildings!AT444="","NA",buildings!AT444)</f>
        <v>1995</v>
      </c>
      <c r="AU444" t="str">
        <f>IF(buildings!AU444="","NA",buildings!AU444)</f>
        <v>The estimation of energy consumption and CO2 emission due to housing construction in Japan</v>
      </c>
      <c r="AV444" t="str">
        <f>IF(buildings!AV444="","NA",buildings!AV444)</f>
        <v>Energy and buildings</v>
      </c>
      <c r="AW444" t="str">
        <f>IF(buildings!AW444="","NA",buildings!AW444)</f>
        <v>Copyright Elsevier</v>
      </c>
      <c r="AX444" t="str">
        <f>IF(buildings!AX444="","NA",buildings!AX444)</f>
        <v>10.1016/0378-7788(95)00914-J</v>
      </c>
      <c r="AY444" t="str">
        <f>IF(buildings!AY444="","NA",buildings!AY444)</f>
        <v>https://doi.org/10.1016/0378-7788(95)00914-J</v>
      </c>
      <c r="AZ444" t="str">
        <f>IF(buildings!AZ444="","NULL",buildings!AZ444)</f>
        <v>NULL</v>
      </c>
      <c r="BA444" t="str">
        <f>IF(buildings!BA444="","NULL",buildings!BA444)</f>
        <v xml:space="preserve">Extracted from Marinova et al. (2020). Refer to the authors for further information </v>
      </c>
      <c r="BB444" t="str">
        <f>IF(buildings!BB444="","NULL",buildings!BB444)</f>
        <v xml:space="preserve">Extracted from Marinova et al. (2020). Refer to the authors for further information </v>
      </c>
      <c r="BC444" t="str">
        <f>IF(buildings!BC444="","NULL",buildings!BC444)</f>
        <v>Construction type. The high value for steel is probably a result of considering iron ore as 100%steel</v>
      </c>
      <c r="BD444" t="str">
        <f>IF(buildings!BD444="","NULL",buildings!BD444)</f>
        <v>NULL</v>
      </c>
      <c r="BE444" t="str">
        <f>IF(buildings!BE444="","NULL",buildings!BE444)</f>
        <v>Nistad (Heeren)</v>
      </c>
      <c r="BF444" t="str">
        <f>IF(buildings!BF444="","NULL",buildings!BF444)</f>
        <v>NULL</v>
      </c>
      <c r="BG444" t="str">
        <f>IF(buildings!BG444="","NULL",buildings!BG444)</f>
        <v>NULL</v>
      </c>
      <c r="BH444" t="str">
        <f>IF(buildings!BH444="","NULL",buildings!BH444)</f>
        <v>NULL</v>
      </c>
      <c r="BI444" t="str">
        <f>IF(buildings!BI444="","NULL",buildings!BI444)</f>
        <v>NULL</v>
      </c>
      <c r="BJ444" t="str">
        <f>IF(buildings!BJ444="","NULL",buildings!BJ444)</f>
        <v>NULL</v>
      </c>
      <c r="BK444" t="str">
        <f>IF(buildings!BK444="","NULL",buildings!BK444)</f>
        <v>NULL</v>
      </c>
      <c r="BL444" t="str">
        <f>IF(buildings!BL444="","NULL",buildings!BL444)</f>
        <v>NULL</v>
      </c>
      <c r="BM444" t="str">
        <f>IF(buildings!BM444="","NULL",buildings!BM444)</f>
        <v>NULL</v>
      </c>
      <c r="BN444" t="str">
        <f>IF(buildings!BN444="","NULL",buildings!BN444)</f>
        <v>NULL</v>
      </c>
      <c r="BO444" t="str">
        <f>IF(buildings!BO444="","NULL",buildings!BO444)</f>
        <v>NULL</v>
      </c>
      <c r="BP444" t="str">
        <f>IF(buildings!BP444="","NULL",buildings!BP444)</f>
        <v>NULL</v>
      </c>
      <c r="BQ444" t="str">
        <f>IF(buildings!BQ444="","NULL",buildings!BQ444)</f>
        <v>NULL</v>
      </c>
      <c r="BR444" t="str">
        <f>IF(buildings!BR444="","NULL",buildings!BR444)</f>
        <v>NULL</v>
      </c>
      <c r="BS444" t="str">
        <f>IF(buildings!BS444="","NULL",buildings!BS444)</f>
        <v>NULL</v>
      </c>
      <c r="BT444" t="str">
        <f>IF(buildings!BT444="","NULL",buildings!BT444)</f>
        <v>NULL</v>
      </c>
      <c r="BU444" t="str">
        <f>IF(buildings!BU444="","NULL",buildings!BU444)</f>
        <v>NULL</v>
      </c>
      <c r="BV444" t="str">
        <f>IF(buildings!BV444="","NULL",buildings!BV444)</f>
        <v>NULL</v>
      </c>
      <c r="BW444" t="str">
        <f>IF(buildings!BW444="","NULL",buildings!BW444)</f>
        <v>R32JPN</v>
      </c>
      <c r="BX444" t="str">
        <f>IF(buildings!BX444="","NULL",buildings!BX444)</f>
        <v>R5.2OECD</v>
      </c>
      <c r="BY444" t="str">
        <f>IF(buildings!BY444="","NULL",buildings!BY444)</f>
        <v>R_MFH_tower</v>
      </c>
      <c r="BZ444" t="str">
        <f>IF(buildings!BZ444="","NULL",buildings!BZ444)</f>
        <v>RC_unspecified</v>
      </c>
      <c r="CA444" t="str">
        <f>IF(buildings!CA444="","NULL",buildings!CA444)</f>
        <v>Standard</v>
      </c>
      <c r="CB444" t="str">
        <f>IF(buildings!CB444="","NULL",buildings!CB444)</f>
        <v>sample/average/statistics</v>
      </c>
      <c r="CC444" t="str">
        <f>IF(buildings!CC444="","NULL",buildings!CC444)</f>
        <v>RM</v>
      </c>
      <c r="CD444" t="str">
        <f>IF(buildings!CD444="","NULL",buildings!CD444)</f>
        <v>C</v>
      </c>
      <c r="CE444" t="str">
        <f>IF(buildings!CE444="","NULL",buildings!CE444)</f>
        <v>OECD_JPN</v>
      </c>
    </row>
    <row r="445" spans="1:83">
      <c r="A445">
        <f>IF(buildings!A445="","NA",buildings!A445)</f>
        <v>443</v>
      </c>
      <c r="B445" t="str">
        <f>IF(buildings!B445="","NA",buildings!B445)</f>
        <v>Japan</v>
      </c>
      <c r="C445" t="str">
        <f>IF(buildings!C445="","NA",buildings!C445)</f>
        <v>Japan</v>
      </c>
      <c r="D445" t="str">
        <f>IF(buildings!D445="","NA",buildings!D445)</f>
        <v>NA</v>
      </c>
      <c r="E445" t="str">
        <f>IF(buildings!E445="","NA",buildings!E445)</f>
        <v>NA</v>
      </c>
      <c r="F445">
        <f>IF(buildings!F445="","NA",buildings!F445)</f>
        <v>500</v>
      </c>
      <c r="G445" t="str">
        <f>IF(buildings!G445="","NA",buildings!G445)</f>
        <v>NA</v>
      </c>
      <c r="H445" t="str">
        <f>IF(buildings!H445="","NA",buildings!H445)</f>
        <v>NA</v>
      </c>
      <c r="I445" t="str">
        <f>IF(buildings!I445="","NA",buildings!I445)</f>
        <v>NA</v>
      </c>
      <c r="J445" t="str">
        <f>IF(buildings!J445="","NA",buildings!J445)</f>
        <v>NA</v>
      </c>
      <c r="K445" t="str">
        <f>IF(buildings!K445="","NA",buildings!K445)</f>
        <v>NA</v>
      </c>
      <c r="L445" t="str">
        <f>IF(buildings!L445="","NA",buildings!L445)</f>
        <v>NA</v>
      </c>
      <c r="M445" t="str">
        <f>IF(buildings!M445="","NA",buildings!M445)</f>
        <v>NA</v>
      </c>
      <c r="N445" t="str">
        <f>IF(buildings!N445="","NA",buildings!N445)</f>
        <v>NA</v>
      </c>
      <c r="O445" t="str">
        <f>IF(buildings!O445="","NA",buildings!O445)</f>
        <v>NA</v>
      </c>
      <c r="P445" t="str">
        <f>IF(buildings!P445="","NA",buildings!P445)</f>
        <v>NA</v>
      </c>
      <c r="Q445" t="str">
        <f>IF(buildings!Q445="","NA",buildings!Q445)</f>
        <v>NA</v>
      </c>
      <c r="R445" t="str">
        <f>IF(buildings!R445="","NA",buildings!R445)</f>
        <v>NA</v>
      </c>
      <c r="S445" t="str">
        <f>IF(buildings!S445="","NA",buildings!S445)</f>
        <v>NA</v>
      </c>
      <c r="T445" t="str">
        <f>IF(buildings!T445="","NA",buildings!T445)</f>
        <v>NA</v>
      </c>
      <c r="U445" t="str">
        <f>IF(buildings!U445="","NA",buildings!U445)</f>
        <v>NA</v>
      </c>
      <c r="V445" t="str">
        <f>IF(buildings!V445="","NA",buildings!V445)</f>
        <v>NA</v>
      </c>
      <c r="W445" t="str">
        <f>IF(buildings!W445="","NA",buildings!W445)</f>
        <v>NA</v>
      </c>
      <c r="X445" t="str">
        <f>IF(buildings!X445="","NA",buildings!X445)</f>
        <v>NA</v>
      </c>
      <c r="Y445" t="str">
        <f>IF(buildings!Y445="","NA",buildings!Y445)</f>
        <v>NA</v>
      </c>
      <c r="Z445" t="str">
        <f>IF(buildings!Z445="","NA",buildings!Z445)</f>
        <v>NA</v>
      </c>
      <c r="AA445" t="str">
        <f>IF(buildings!AA445="","NA",buildings!AA445)</f>
        <v>NA</v>
      </c>
      <c r="AB445" t="str">
        <f>IF(buildings!AB445="","NA",buildings!AB445)</f>
        <v>NA</v>
      </c>
      <c r="AC445" t="str">
        <f>IF(buildings!AC445="","NA",buildings!AC445)</f>
        <v>NA</v>
      </c>
      <c r="AD445" t="str">
        <f>IF(buildings!AD445="","NA",buildings!AD445)</f>
        <v>NA</v>
      </c>
      <c r="AE445" t="str">
        <f>IF(buildings!AE445="","NA",buildings!AE445)</f>
        <v>NA</v>
      </c>
      <c r="AF445" t="str">
        <f>IF(buildings!AF445="","NA",buildings!AF445)</f>
        <v>NA</v>
      </c>
      <c r="AG445" t="str">
        <f>IF(buildings!AG445="","NA",buildings!AG445)</f>
        <v>NA</v>
      </c>
      <c r="AH445" t="str">
        <f>IF(buildings!AH445="","NA",buildings!AH445)</f>
        <v>NA</v>
      </c>
      <c r="AI445" t="str">
        <f>IF(buildings!AI445="","NA",buildings!AI445)</f>
        <v>NA</v>
      </c>
      <c r="AJ445" t="str">
        <f>IF(buildings!AJ445="","NA",buildings!AJ445)</f>
        <v>NA</v>
      </c>
      <c r="AK445" t="str">
        <f>IF(buildings!AK445="","NA",buildings!AK445)</f>
        <v>NA</v>
      </c>
      <c r="AL445" t="str">
        <f>IF(buildings!AL445="","NA",buildings!AL445)</f>
        <v>SRC multi-family house</v>
      </c>
      <c r="AM445">
        <f>IF(buildings!AM445="","NA",buildings!AM445)</f>
        <v>12</v>
      </c>
      <c r="AN445" t="str">
        <f>IF(buildings!AN445="","NA",buildings!AN445)</f>
        <v>residential</v>
      </c>
      <c r="AO445" t="str">
        <f>IF(buildings!AO445="","NA",buildings!AO445)</f>
        <v>MFH</v>
      </c>
      <c r="AP445" t="str">
        <f>IF(buildings!AP445="","NA",buildings!AP445)</f>
        <v>country-averaged</v>
      </c>
      <c r="AQ445" t="str">
        <f>IF(buildings!AQ445="","NA",buildings!AQ445)</f>
        <v>Urban</v>
      </c>
      <c r="AR445" t="str">
        <f>IF(buildings!AR445="","NA",buildings!AR445)</f>
        <v>NULL</v>
      </c>
      <c r="AS445" t="str">
        <f>IF(buildings!AS445="","NA",buildings!AS445)</f>
        <v xml:space="preserve">Suzuki, M., Oka, T., &amp; Okada, K. </v>
      </c>
      <c r="AT445">
        <f>IF(buildings!AT445="","NA",buildings!AT445)</f>
        <v>1995</v>
      </c>
      <c r="AU445" t="str">
        <f>IF(buildings!AU445="","NA",buildings!AU445)</f>
        <v>The estimation of energy consumption and CO2 emission due to housing construction in Japan</v>
      </c>
      <c r="AV445" t="str">
        <f>IF(buildings!AV445="","NA",buildings!AV445)</f>
        <v>Energy and buildings</v>
      </c>
      <c r="AW445" t="str">
        <f>IF(buildings!AW445="","NA",buildings!AW445)</f>
        <v>Copyright Elsevier</v>
      </c>
      <c r="AX445" t="str">
        <f>IF(buildings!AX445="","NA",buildings!AX445)</f>
        <v>10.1016/0378-7788(95)00914-J</v>
      </c>
      <c r="AY445" t="str">
        <f>IF(buildings!AY445="","NA",buildings!AY445)</f>
        <v>https://doi.org/10.1016/0378-7788(95)00914-J</v>
      </c>
      <c r="AZ445" t="str">
        <f>IF(buildings!AZ445="","NULL",buildings!AZ445)</f>
        <v>NULL</v>
      </c>
      <c r="BA445" t="str">
        <f>IF(buildings!BA445="","NULL",buildings!BA445)</f>
        <v xml:space="preserve">Extracted from Marinova et al. (2020). Refer to the authors for further information </v>
      </c>
      <c r="BB445" t="str">
        <f>IF(buildings!BB445="","NULL",buildings!BB445)</f>
        <v xml:space="preserve">Extracted from Marinova et al. (2020). Refer to the authors for further information </v>
      </c>
      <c r="BC445" t="str">
        <f>IF(buildings!BC445="","NULL",buildings!BC445)</f>
        <v>Construction type. The high value for steel is probably a result of considering iron ore as 100%steel</v>
      </c>
      <c r="BD445" t="str">
        <f>IF(buildings!BD445="","NULL",buildings!BD445)</f>
        <v>NULL</v>
      </c>
      <c r="BE445" t="str">
        <f>IF(buildings!BE445="","NULL",buildings!BE445)</f>
        <v>Nistad (Heeren)</v>
      </c>
      <c r="BF445" t="str">
        <f>IF(buildings!BF445="","NULL",buildings!BF445)</f>
        <v>NULL</v>
      </c>
      <c r="BG445" t="str">
        <f>IF(buildings!BG445="","NULL",buildings!BG445)</f>
        <v>NULL</v>
      </c>
      <c r="BH445" t="str">
        <f>IF(buildings!BH445="","NULL",buildings!BH445)</f>
        <v>NULL</v>
      </c>
      <c r="BI445" t="str">
        <f>IF(buildings!BI445="","NULL",buildings!BI445)</f>
        <v>NULL</v>
      </c>
      <c r="BJ445" t="str">
        <f>IF(buildings!BJ445="","NULL",buildings!BJ445)</f>
        <v>NULL</v>
      </c>
      <c r="BK445" t="str">
        <f>IF(buildings!BK445="","NULL",buildings!BK445)</f>
        <v>NULL</v>
      </c>
      <c r="BL445" t="str">
        <f>IF(buildings!BL445="","NULL",buildings!BL445)</f>
        <v>NULL</v>
      </c>
      <c r="BM445" t="str">
        <f>IF(buildings!BM445="","NULL",buildings!BM445)</f>
        <v>NULL</v>
      </c>
      <c r="BN445" t="str">
        <f>IF(buildings!BN445="","NULL",buildings!BN445)</f>
        <v>NULL</v>
      </c>
      <c r="BO445" t="str">
        <f>IF(buildings!BO445="","NULL",buildings!BO445)</f>
        <v>NULL</v>
      </c>
      <c r="BP445" t="str">
        <f>IF(buildings!BP445="","NULL",buildings!BP445)</f>
        <v>NULL</v>
      </c>
      <c r="BQ445" t="str">
        <f>IF(buildings!BQ445="","NULL",buildings!BQ445)</f>
        <v>NULL</v>
      </c>
      <c r="BR445" t="str">
        <f>IF(buildings!BR445="","NULL",buildings!BR445)</f>
        <v>NULL</v>
      </c>
      <c r="BS445" t="str">
        <f>IF(buildings!BS445="","NULL",buildings!BS445)</f>
        <v>NULL</v>
      </c>
      <c r="BT445" t="str">
        <f>IF(buildings!BT445="","NULL",buildings!BT445)</f>
        <v>NULL</v>
      </c>
      <c r="BU445" t="str">
        <f>IF(buildings!BU445="","NULL",buildings!BU445)</f>
        <v>NULL</v>
      </c>
      <c r="BV445" t="str">
        <f>IF(buildings!BV445="","NULL",buildings!BV445)</f>
        <v>NULL</v>
      </c>
      <c r="BW445" t="str">
        <f>IF(buildings!BW445="","NULL",buildings!BW445)</f>
        <v>R32JPN</v>
      </c>
      <c r="BX445" t="str">
        <f>IF(buildings!BX445="","NULL",buildings!BX445)</f>
        <v>R5.2OECD</v>
      </c>
      <c r="BY445" t="str">
        <f>IF(buildings!BY445="","NULL",buildings!BY445)</f>
        <v>R_MFH_tower</v>
      </c>
      <c r="BZ445" t="str">
        <f>IF(buildings!BZ445="","NULL",buildings!BZ445)</f>
        <v>RC_unspecified</v>
      </c>
      <c r="CA445" t="str">
        <f>IF(buildings!CA445="","NULL",buildings!CA445)</f>
        <v>Standard</v>
      </c>
      <c r="CB445" t="str">
        <f>IF(buildings!CB445="","NULL",buildings!CB445)</f>
        <v>sample/average/statistics</v>
      </c>
      <c r="CC445" t="str">
        <f>IF(buildings!CC445="","NULL",buildings!CC445)</f>
        <v>RM</v>
      </c>
      <c r="CD445" t="str">
        <f>IF(buildings!CD445="","NULL",buildings!CD445)</f>
        <v>C</v>
      </c>
      <c r="CE445" t="str">
        <f>IF(buildings!CE445="","NULL",buildings!CE445)</f>
        <v>OECD_JPN</v>
      </c>
    </row>
    <row r="446" spans="1:83">
      <c r="A446">
        <f>IF(buildings!A446="","NA",buildings!A446)</f>
        <v>444</v>
      </c>
      <c r="B446" t="str">
        <f>IF(buildings!B446="","NA",buildings!B446)</f>
        <v>Japan</v>
      </c>
      <c r="C446" t="str">
        <f>IF(buildings!C446="","NA",buildings!C446)</f>
        <v>Japan</v>
      </c>
      <c r="D446" t="str">
        <f>IF(buildings!D446="","NA",buildings!D446)</f>
        <v>NA</v>
      </c>
      <c r="E446" t="str">
        <f>IF(buildings!E446="","NA",buildings!E446)</f>
        <v>NA</v>
      </c>
      <c r="F446">
        <f>IF(buildings!F446="","NA",buildings!F446)</f>
        <v>48</v>
      </c>
      <c r="G446" t="str">
        <f>IF(buildings!G446="","NA",buildings!G446)</f>
        <v>NA</v>
      </c>
      <c r="H446" t="str">
        <f>IF(buildings!H446="","NA",buildings!H446)</f>
        <v>NA</v>
      </c>
      <c r="I446" t="str">
        <f>IF(buildings!I446="","NA",buildings!I446)</f>
        <v>NA</v>
      </c>
      <c r="J446" t="str">
        <f>IF(buildings!J446="","NA",buildings!J446)</f>
        <v>NA</v>
      </c>
      <c r="K446" t="str">
        <f>IF(buildings!K446="","NA",buildings!K446)</f>
        <v>NA</v>
      </c>
      <c r="L446" t="str">
        <f>IF(buildings!L446="","NA",buildings!L446)</f>
        <v>NA</v>
      </c>
      <c r="M446" t="str">
        <f>IF(buildings!M446="","NA",buildings!M446)</f>
        <v>NA</v>
      </c>
      <c r="N446" t="str">
        <f>IF(buildings!N446="","NA",buildings!N446)</f>
        <v>NA</v>
      </c>
      <c r="O446" t="str">
        <f>IF(buildings!O446="","NA",buildings!O446)</f>
        <v>NA</v>
      </c>
      <c r="P446" t="str">
        <f>IF(buildings!P446="","NA",buildings!P446)</f>
        <v>NA</v>
      </c>
      <c r="Q446" t="str">
        <f>IF(buildings!Q446="","NA",buildings!Q446)</f>
        <v>NA</v>
      </c>
      <c r="R446" t="str">
        <f>IF(buildings!R446="","NA",buildings!R446)</f>
        <v>NA</v>
      </c>
      <c r="S446" t="str">
        <f>IF(buildings!S446="","NA",buildings!S446)</f>
        <v>NA</v>
      </c>
      <c r="T446" t="str">
        <f>IF(buildings!T446="","NA",buildings!T446)</f>
        <v>NA</v>
      </c>
      <c r="U446" t="str">
        <f>IF(buildings!U446="","NA",buildings!U446)</f>
        <v>NA</v>
      </c>
      <c r="V446" t="str">
        <f>IF(buildings!V446="","NA",buildings!V446)</f>
        <v>NA</v>
      </c>
      <c r="W446" t="str">
        <f>IF(buildings!W446="","NA",buildings!W446)</f>
        <v>NA</v>
      </c>
      <c r="X446" t="str">
        <f>IF(buildings!X446="","NA",buildings!X446)</f>
        <v>NA</v>
      </c>
      <c r="Y446" t="str">
        <f>IF(buildings!Y446="","NA",buildings!Y446)</f>
        <v>NA</v>
      </c>
      <c r="Z446" t="str">
        <f>IF(buildings!Z446="","NA",buildings!Z446)</f>
        <v>NA</v>
      </c>
      <c r="AA446" t="str">
        <f>IF(buildings!AA446="","NA",buildings!AA446)</f>
        <v>NA</v>
      </c>
      <c r="AB446" t="str">
        <f>IF(buildings!AB446="","NA",buildings!AB446)</f>
        <v>NA</v>
      </c>
      <c r="AC446" t="str">
        <f>IF(buildings!AC446="","NA",buildings!AC446)</f>
        <v>NA</v>
      </c>
      <c r="AD446" t="str">
        <f>IF(buildings!AD446="","NA",buildings!AD446)</f>
        <v>NA</v>
      </c>
      <c r="AE446" t="str">
        <f>IF(buildings!AE446="","NA",buildings!AE446)</f>
        <v>NA</v>
      </c>
      <c r="AF446" t="str">
        <f>IF(buildings!AF446="","NA",buildings!AF446)</f>
        <v>NA</v>
      </c>
      <c r="AG446" t="str">
        <f>IF(buildings!AG446="","NA",buildings!AG446)</f>
        <v>NA</v>
      </c>
      <c r="AH446" t="str">
        <f>IF(buildings!AH446="","NA",buildings!AH446)</f>
        <v>NA</v>
      </c>
      <c r="AI446" t="str">
        <f>IF(buildings!AI446="","NA",buildings!AI446)</f>
        <v>NA</v>
      </c>
      <c r="AJ446" t="str">
        <f>IF(buildings!AJ446="","NA",buildings!AJ446)</f>
        <v>NA</v>
      </c>
      <c r="AK446" t="str">
        <f>IF(buildings!AK446="","NA",buildings!AK446)</f>
        <v>NA</v>
      </c>
      <c r="AL446" t="str">
        <f>IF(buildings!AL446="","NA",buildings!AL446)</f>
        <v>Wooden single-family house</v>
      </c>
      <c r="AM446">
        <f>IF(buildings!AM446="","NA",buildings!AM446)</f>
        <v>2</v>
      </c>
      <c r="AN446" t="str">
        <f>IF(buildings!AN446="","NA",buildings!AN446)</f>
        <v>residential</v>
      </c>
      <c r="AO446" t="str">
        <f>IF(buildings!AO446="","NA",buildings!AO446)</f>
        <v>SFH</v>
      </c>
      <c r="AP446" t="str">
        <f>IF(buildings!AP446="","NA",buildings!AP446)</f>
        <v>country-averaged</v>
      </c>
      <c r="AQ446" t="str">
        <f>IF(buildings!AQ446="","NA",buildings!AQ446)</f>
        <v>Urban</v>
      </c>
      <c r="AR446" t="str">
        <f>IF(buildings!AR446="","NA",buildings!AR446)</f>
        <v>NULL</v>
      </c>
      <c r="AS446" t="str">
        <f>IF(buildings!AS446="","NA",buildings!AS446)</f>
        <v xml:space="preserve">Suzuki, M., Oka, T., &amp; Okada, K. </v>
      </c>
      <c r="AT446">
        <f>IF(buildings!AT446="","NA",buildings!AT446)</f>
        <v>1995</v>
      </c>
      <c r="AU446" t="str">
        <f>IF(buildings!AU446="","NA",buildings!AU446)</f>
        <v>The estimation of energy consumption and CO2 emission due to housing construction in Japan</v>
      </c>
      <c r="AV446" t="str">
        <f>IF(buildings!AV446="","NA",buildings!AV446)</f>
        <v>Energy and buildings</v>
      </c>
      <c r="AW446" t="str">
        <f>IF(buildings!AW446="","NA",buildings!AW446)</f>
        <v>Copyright Elsevier</v>
      </c>
      <c r="AX446" t="str">
        <f>IF(buildings!AX446="","NA",buildings!AX446)</f>
        <v>10.1016/0378-7788(95)00914-J</v>
      </c>
      <c r="AY446" t="str">
        <f>IF(buildings!AY446="","NA",buildings!AY446)</f>
        <v>https://doi.org/10.1016/0378-7788(95)00914-J</v>
      </c>
      <c r="AZ446" t="str">
        <f>IF(buildings!AZ446="","NULL",buildings!AZ446)</f>
        <v>NULL</v>
      </c>
      <c r="BA446" t="str">
        <f>IF(buildings!BA446="","NULL",buildings!BA446)</f>
        <v xml:space="preserve">Extracted from Marinova et al. (2020). Refer to the authors for further information </v>
      </c>
      <c r="BB446" t="str">
        <f>IF(buildings!BB446="","NULL",buildings!BB446)</f>
        <v xml:space="preserve">Extracted from Marinova et al. (2020). Refer to the authors for further information </v>
      </c>
      <c r="BC446" t="str">
        <f>IF(buildings!BC446="","NULL",buildings!BC446)</f>
        <v>Construction type</v>
      </c>
      <c r="BD446" t="str">
        <f>IF(buildings!BD446="","NULL",buildings!BD446)</f>
        <v>NULL</v>
      </c>
      <c r="BE446" t="str">
        <f>IF(buildings!BE446="","NULL",buildings!BE446)</f>
        <v>Nistad (Heeren)</v>
      </c>
      <c r="BF446" t="str">
        <f>IF(buildings!BF446="","NULL",buildings!BF446)</f>
        <v>NULL</v>
      </c>
      <c r="BG446" t="str">
        <f>IF(buildings!BG446="","NULL",buildings!BG446)</f>
        <v>NULL</v>
      </c>
      <c r="BH446" t="str">
        <f>IF(buildings!BH446="","NULL",buildings!BH446)</f>
        <v>NULL</v>
      </c>
      <c r="BI446" t="str">
        <f>IF(buildings!BI446="","NULL",buildings!BI446)</f>
        <v>NULL</v>
      </c>
      <c r="BJ446" t="str">
        <f>IF(buildings!BJ446="","NULL",buildings!BJ446)</f>
        <v>NULL</v>
      </c>
      <c r="BK446" t="str">
        <f>IF(buildings!BK446="","NULL",buildings!BK446)</f>
        <v>NULL</v>
      </c>
      <c r="BL446" t="str">
        <f>IF(buildings!BL446="","NULL",buildings!BL446)</f>
        <v>NULL</v>
      </c>
      <c r="BM446" t="str">
        <f>IF(buildings!BM446="","NULL",buildings!BM446)</f>
        <v>NULL</v>
      </c>
      <c r="BN446" t="str">
        <f>IF(buildings!BN446="","NULL",buildings!BN446)</f>
        <v>NULL</v>
      </c>
      <c r="BO446" t="str">
        <f>IF(buildings!BO446="","NULL",buildings!BO446)</f>
        <v>NULL</v>
      </c>
      <c r="BP446" t="str">
        <f>IF(buildings!BP446="","NULL",buildings!BP446)</f>
        <v>NULL</v>
      </c>
      <c r="BQ446" t="str">
        <f>IF(buildings!BQ446="","NULL",buildings!BQ446)</f>
        <v>NULL</v>
      </c>
      <c r="BR446" t="str">
        <f>IF(buildings!BR446="","NULL",buildings!BR446)</f>
        <v>NULL</v>
      </c>
      <c r="BS446" t="str">
        <f>IF(buildings!BS446="","NULL",buildings!BS446)</f>
        <v>NULL</v>
      </c>
      <c r="BT446" t="str">
        <f>IF(buildings!BT446="","NULL",buildings!BT446)</f>
        <v>NULL</v>
      </c>
      <c r="BU446" t="str">
        <f>IF(buildings!BU446="","NULL",buildings!BU446)</f>
        <v>NULL</v>
      </c>
      <c r="BV446" t="str">
        <f>IF(buildings!BV446="","NULL",buildings!BV446)</f>
        <v>NULL</v>
      </c>
      <c r="BW446" t="str">
        <f>IF(buildings!BW446="","NULL",buildings!BW446)</f>
        <v>R32JPN</v>
      </c>
      <c r="BX446" t="str">
        <f>IF(buildings!BX446="","NULL",buildings!BX446)</f>
        <v>R5.2OECD</v>
      </c>
      <c r="BY446" t="str">
        <f>IF(buildings!BY446="","NULL",buildings!BY446)</f>
        <v>R_SFH_unspecified</v>
      </c>
      <c r="BZ446" t="str">
        <f>IF(buildings!BZ446="","NULL",buildings!BZ446)</f>
        <v>T_traditional</v>
      </c>
      <c r="CA446" t="str">
        <f>IF(buildings!CA446="","NULL",buildings!CA446)</f>
        <v>Standard</v>
      </c>
      <c r="CB446" t="str">
        <f>IF(buildings!CB446="","NULL",buildings!CB446)</f>
        <v>sample/average/statistics</v>
      </c>
      <c r="CC446" t="str">
        <f>IF(buildings!CC446="","NULL",buildings!CC446)</f>
        <v>RS</v>
      </c>
      <c r="CD446" t="str">
        <f>IF(buildings!CD446="","NULL",buildings!CD446)</f>
        <v>T</v>
      </c>
      <c r="CE446" t="str">
        <f>IF(buildings!CE446="","NULL",buildings!CE446)</f>
        <v>OECD_JPN</v>
      </c>
    </row>
    <row r="447" spans="1:83">
      <c r="A447">
        <f>IF(buildings!A447="","NA",buildings!A447)</f>
        <v>445</v>
      </c>
      <c r="B447" t="str">
        <f>IF(buildings!B447="","NA",buildings!B447)</f>
        <v>Japan</v>
      </c>
      <c r="C447" t="str">
        <f>IF(buildings!C447="","NA",buildings!C447)</f>
        <v>Japan</v>
      </c>
      <c r="D447" t="str">
        <f>IF(buildings!D447="","NA",buildings!D447)</f>
        <v>NA</v>
      </c>
      <c r="E447" t="str">
        <f>IF(buildings!E447="","NA",buildings!E447)</f>
        <v>NA</v>
      </c>
      <c r="F447">
        <f>IF(buildings!F447="","NA",buildings!F447)</f>
        <v>53</v>
      </c>
      <c r="G447" t="str">
        <f>IF(buildings!G447="","NA",buildings!G447)</f>
        <v>NA</v>
      </c>
      <c r="H447" t="str">
        <f>IF(buildings!H447="","NA",buildings!H447)</f>
        <v>NA</v>
      </c>
      <c r="I447" t="str">
        <f>IF(buildings!I447="","NA",buildings!I447)</f>
        <v>NA</v>
      </c>
      <c r="J447" t="str">
        <f>IF(buildings!J447="","NA",buildings!J447)</f>
        <v>NA</v>
      </c>
      <c r="K447" t="str">
        <f>IF(buildings!K447="","NA",buildings!K447)</f>
        <v>NA</v>
      </c>
      <c r="L447" t="str">
        <f>IF(buildings!L447="","NA",buildings!L447)</f>
        <v>NA</v>
      </c>
      <c r="M447" t="str">
        <f>IF(buildings!M447="","NA",buildings!M447)</f>
        <v>NA</v>
      </c>
      <c r="N447" t="str">
        <f>IF(buildings!N447="","NA",buildings!N447)</f>
        <v>NA</v>
      </c>
      <c r="O447" t="str">
        <f>IF(buildings!O447="","NA",buildings!O447)</f>
        <v>NA</v>
      </c>
      <c r="P447" t="str">
        <f>IF(buildings!P447="","NA",buildings!P447)</f>
        <v>NA</v>
      </c>
      <c r="Q447" t="str">
        <f>IF(buildings!Q447="","NA",buildings!Q447)</f>
        <v>NA</v>
      </c>
      <c r="R447" t="str">
        <f>IF(buildings!R447="","NA",buildings!R447)</f>
        <v>NA</v>
      </c>
      <c r="S447" t="str">
        <f>IF(buildings!S447="","NA",buildings!S447)</f>
        <v>NA</v>
      </c>
      <c r="T447" t="str">
        <f>IF(buildings!T447="","NA",buildings!T447)</f>
        <v>NA</v>
      </c>
      <c r="U447" t="str">
        <f>IF(buildings!U447="","NA",buildings!U447)</f>
        <v>NA</v>
      </c>
      <c r="V447" t="str">
        <f>IF(buildings!V447="","NA",buildings!V447)</f>
        <v>NA</v>
      </c>
      <c r="W447" t="str">
        <f>IF(buildings!W447="","NA",buildings!W447)</f>
        <v>NA</v>
      </c>
      <c r="X447" t="str">
        <f>IF(buildings!X447="","NA",buildings!X447)</f>
        <v>NA</v>
      </c>
      <c r="Y447" t="str">
        <f>IF(buildings!Y447="","NA",buildings!Y447)</f>
        <v>NA</v>
      </c>
      <c r="Z447" t="str">
        <f>IF(buildings!Z447="","NA",buildings!Z447)</f>
        <v>NA</v>
      </c>
      <c r="AA447" t="str">
        <f>IF(buildings!AA447="","NA",buildings!AA447)</f>
        <v>NA</v>
      </c>
      <c r="AB447" t="str">
        <f>IF(buildings!AB447="","NA",buildings!AB447)</f>
        <v>NA</v>
      </c>
      <c r="AC447" t="str">
        <f>IF(buildings!AC447="","NA",buildings!AC447)</f>
        <v>NA</v>
      </c>
      <c r="AD447" t="str">
        <f>IF(buildings!AD447="","NA",buildings!AD447)</f>
        <v>NA</v>
      </c>
      <c r="AE447" t="str">
        <f>IF(buildings!AE447="","NA",buildings!AE447)</f>
        <v>NA</v>
      </c>
      <c r="AF447" t="str">
        <f>IF(buildings!AF447="","NA",buildings!AF447)</f>
        <v>NA</v>
      </c>
      <c r="AG447" t="str">
        <f>IF(buildings!AG447="","NA",buildings!AG447)</f>
        <v>NA</v>
      </c>
      <c r="AH447" t="str">
        <f>IF(buildings!AH447="","NA",buildings!AH447)</f>
        <v>NA</v>
      </c>
      <c r="AI447" t="str">
        <f>IF(buildings!AI447="","NA",buildings!AI447)</f>
        <v>NA</v>
      </c>
      <c r="AJ447" t="str">
        <f>IF(buildings!AJ447="","NA",buildings!AJ447)</f>
        <v>NA</v>
      </c>
      <c r="AK447" t="str">
        <f>IF(buildings!AK447="","NA",buildings!AK447)</f>
        <v>NA</v>
      </c>
      <c r="AL447" t="str">
        <f>IF(buildings!AL447="","NA",buildings!AL447)</f>
        <v>Wooden single-family house</v>
      </c>
      <c r="AM447">
        <f>IF(buildings!AM447="","NA",buildings!AM447)</f>
        <v>2</v>
      </c>
      <c r="AN447" t="str">
        <f>IF(buildings!AN447="","NA",buildings!AN447)</f>
        <v>residential</v>
      </c>
      <c r="AO447" t="str">
        <f>IF(buildings!AO447="","NA",buildings!AO447)</f>
        <v>SFH</v>
      </c>
      <c r="AP447" t="str">
        <f>IF(buildings!AP447="","NA",buildings!AP447)</f>
        <v>country-averaged</v>
      </c>
      <c r="AQ447" t="str">
        <f>IF(buildings!AQ447="","NA",buildings!AQ447)</f>
        <v>Urban</v>
      </c>
      <c r="AR447" t="str">
        <f>IF(buildings!AR447="","NA",buildings!AR447)</f>
        <v>NULL</v>
      </c>
      <c r="AS447" t="str">
        <f>IF(buildings!AS447="","NA",buildings!AS447)</f>
        <v xml:space="preserve">Suzuki, M., Oka, T., &amp; Okada, K. </v>
      </c>
      <c r="AT447">
        <f>IF(buildings!AT447="","NA",buildings!AT447)</f>
        <v>1995</v>
      </c>
      <c r="AU447" t="str">
        <f>IF(buildings!AU447="","NA",buildings!AU447)</f>
        <v>The estimation of energy consumption and CO2 emission due to housing construction in Japan</v>
      </c>
      <c r="AV447" t="str">
        <f>IF(buildings!AV447="","NA",buildings!AV447)</f>
        <v>Energy and buildings</v>
      </c>
      <c r="AW447" t="str">
        <f>IF(buildings!AW447="","NA",buildings!AW447)</f>
        <v>Copyright Elsevier</v>
      </c>
      <c r="AX447" t="str">
        <f>IF(buildings!AX447="","NA",buildings!AX447)</f>
        <v>10.1016/0378-7788(95)00914-J</v>
      </c>
      <c r="AY447" t="str">
        <f>IF(buildings!AY447="","NA",buildings!AY447)</f>
        <v>https://doi.org/10.1016/0378-7788(95)00914-J</v>
      </c>
      <c r="AZ447" t="str">
        <f>IF(buildings!AZ447="","NULL",buildings!AZ447)</f>
        <v>NULL</v>
      </c>
      <c r="BA447" t="str">
        <f>IF(buildings!BA447="","NULL",buildings!BA447)</f>
        <v xml:space="preserve">Extracted from Marinova et al. (2020). Refer to the authors for further information </v>
      </c>
      <c r="BB447" t="str">
        <f>IF(buildings!BB447="","NULL",buildings!BB447)</f>
        <v xml:space="preserve">Extracted from Marinova et al. (2020). Refer to the authors for further information </v>
      </c>
      <c r="BC447" t="str">
        <f>IF(buildings!BC447="","NULL",buildings!BC447)</f>
        <v>Construction type</v>
      </c>
      <c r="BD447" t="str">
        <f>IF(buildings!BD447="","NULL",buildings!BD447)</f>
        <v>NULL</v>
      </c>
      <c r="BE447" t="str">
        <f>IF(buildings!BE447="","NULL",buildings!BE447)</f>
        <v>Nistad (Heeren)</v>
      </c>
      <c r="BF447" t="str">
        <f>IF(buildings!BF447="","NULL",buildings!BF447)</f>
        <v>NULL</v>
      </c>
      <c r="BG447" t="str">
        <f>IF(buildings!BG447="","NULL",buildings!BG447)</f>
        <v>NULL</v>
      </c>
      <c r="BH447" t="str">
        <f>IF(buildings!BH447="","NULL",buildings!BH447)</f>
        <v>NULL</v>
      </c>
      <c r="BI447" t="str">
        <f>IF(buildings!BI447="","NULL",buildings!BI447)</f>
        <v>NULL</v>
      </c>
      <c r="BJ447" t="str">
        <f>IF(buildings!BJ447="","NULL",buildings!BJ447)</f>
        <v>NULL</v>
      </c>
      <c r="BK447" t="str">
        <f>IF(buildings!BK447="","NULL",buildings!BK447)</f>
        <v>NULL</v>
      </c>
      <c r="BL447" t="str">
        <f>IF(buildings!BL447="","NULL",buildings!BL447)</f>
        <v>NULL</v>
      </c>
      <c r="BM447" t="str">
        <f>IF(buildings!BM447="","NULL",buildings!BM447)</f>
        <v>NULL</v>
      </c>
      <c r="BN447" t="str">
        <f>IF(buildings!BN447="","NULL",buildings!BN447)</f>
        <v>NULL</v>
      </c>
      <c r="BO447" t="str">
        <f>IF(buildings!BO447="","NULL",buildings!BO447)</f>
        <v>NULL</v>
      </c>
      <c r="BP447" t="str">
        <f>IF(buildings!BP447="","NULL",buildings!BP447)</f>
        <v>NULL</v>
      </c>
      <c r="BQ447" t="str">
        <f>IF(buildings!BQ447="","NULL",buildings!BQ447)</f>
        <v>NULL</v>
      </c>
      <c r="BR447" t="str">
        <f>IF(buildings!BR447="","NULL",buildings!BR447)</f>
        <v>NULL</v>
      </c>
      <c r="BS447" t="str">
        <f>IF(buildings!BS447="","NULL",buildings!BS447)</f>
        <v>NULL</v>
      </c>
      <c r="BT447" t="str">
        <f>IF(buildings!BT447="","NULL",buildings!BT447)</f>
        <v>NULL</v>
      </c>
      <c r="BU447" t="str">
        <f>IF(buildings!BU447="","NULL",buildings!BU447)</f>
        <v>NULL</v>
      </c>
      <c r="BV447" t="str">
        <f>IF(buildings!BV447="","NULL",buildings!BV447)</f>
        <v>NULL</v>
      </c>
      <c r="BW447" t="str">
        <f>IF(buildings!BW447="","NULL",buildings!BW447)</f>
        <v>R32JPN</v>
      </c>
      <c r="BX447" t="str">
        <f>IF(buildings!BX447="","NULL",buildings!BX447)</f>
        <v>R5.2OECD</v>
      </c>
      <c r="BY447" t="str">
        <f>IF(buildings!BY447="","NULL",buildings!BY447)</f>
        <v>R_SFH_unspecified</v>
      </c>
      <c r="BZ447" t="str">
        <f>IF(buildings!BZ447="","NULL",buildings!BZ447)</f>
        <v>T_traditional</v>
      </c>
      <c r="CA447" t="str">
        <f>IF(buildings!CA447="","NULL",buildings!CA447)</f>
        <v>Standard</v>
      </c>
      <c r="CB447" t="str">
        <f>IF(buildings!CB447="","NULL",buildings!CB447)</f>
        <v>sample/average/statistics</v>
      </c>
      <c r="CC447" t="str">
        <f>IF(buildings!CC447="","NULL",buildings!CC447)</f>
        <v>RS</v>
      </c>
      <c r="CD447" t="str">
        <f>IF(buildings!CD447="","NULL",buildings!CD447)</f>
        <v>T</v>
      </c>
      <c r="CE447" t="str">
        <f>IF(buildings!CE447="","NULL",buildings!CE447)</f>
        <v>OECD_JPN</v>
      </c>
    </row>
    <row r="448" spans="1:83">
      <c r="A448">
        <f>IF(buildings!A448="","NA",buildings!A448)</f>
        <v>446</v>
      </c>
      <c r="B448" t="str">
        <f>IF(buildings!B448="","NA",buildings!B448)</f>
        <v>Japan</v>
      </c>
      <c r="C448" t="str">
        <f>IF(buildings!C448="","NA",buildings!C448)</f>
        <v>Japan</v>
      </c>
      <c r="D448" t="str">
        <f>IF(buildings!D448="","NA",buildings!D448)</f>
        <v>NA</v>
      </c>
      <c r="E448" t="str">
        <f>IF(buildings!E448="","NA",buildings!E448)</f>
        <v>NA</v>
      </c>
      <c r="F448">
        <f>IF(buildings!F448="","NA",buildings!F448)</f>
        <v>52</v>
      </c>
      <c r="G448" t="str">
        <f>IF(buildings!G448="","NA",buildings!G448)</f>
        <v>NA</v>
      </c>
      <c r="H448" t="str">
        <f>IF(buildings!H448="","NA",buildings!H448)</f>
        <v>NA</v>
      </c>
      <c r="I448" t="str">
        <f>IF(buildings!I448="","NA",buildings!I448)</f>
        <v>NA</v>
      </c>
      <c r="J448" t="str">
        <f>IF(buildings!J448="","NA",buildings!J448)</f>
        <v>NA</v>
      </c>
      <c r="K448" t="str">
        <f>IF(buildings!K448="","NA",buildings!K448)</f>
        <v>NA</v>
      </c>
      <c r="L448" t="str">
        <f>IF(buildings!L448="","NA",buildings!L448)</f>
        <v>NA</v>
      </c>
      <c r="M448" t="str">
        <f>IF(buildings!M448="","NA",buildings!M448)</f>
        <v>NA</v>
      </c>
      <c r="N448" t="str">
        <f>IF(buildings!N448="","NA",buildings!N448)</f>
        <v>NA</v>
      </c>
      <c r="O448" t="str">
        <f>IF(buildings!O448="","NA",buildings!O448)</f>
        <v>NA</v>
      </c>
      <c r="P448" t="str">
        <f>IF(buildings!P448="","NA",buildings!P448)</f>
        <v>NA</v>
      </c>
      <c r="Q448" t="str">
        <f>IF(buildings!Q448="","NA",buildings!Q448)</f>
        <v>NA</v>
      </c>
      <c r="R448" t="str">
        <f>IF(buildings!R448="","NA",buildings!R448)</f>
        <v>NA</v>
      </c>
      <c r="S448" t="str">
        <f>IF(buildings!S448="","NA",buildings!S448)</f>
        <v>NA</v>
      </c>
      <c r="T448" t="str">
        <f>IF(buildings!T448="","NA",buildings!T448)</f>
        <v>NA</v>
      </c>
      <c r="U448" t="str">
        <f>IF(buildings!U448="","NA",buildings!U448)</f>
        <v>NA</v>
      </c>
      <c r="V448" t="str">
        <f>IF(buildings!V448="","NA",buildings!V448)</f>
        <v>NA</v>
      </c>
      <c r="W448" t="str">
        <f>IF(buildings!W448="","NA",buildings!W448)</f>
        <v>NA</v>
      </c>
      <c r="X448" t="str">
        <f>IF(buildings!X448="","NA",buildings!X448)</f>
        <v>NA</v>
      </c>
      <c r="Y448" t="str">
        <f>IF(buildings!Y448="","NA",buildings!Y448)</f>
        <v>NA</v>
      </c>
      <c r="Z448" t="str">
        <f>IF(buildings!Z448="","NA",buildings!Z448)</f>
        <v>NA</v>
      </c>
      <c r="AA448" t="str">
        <f>IF(buildings!AA448="","NA",buildings!AA448)</f>
        <v>NA</v>
      </c>
      <c r="AB448" t="str">
        <f>IF(buildings!AB448="","NA",buildings!AB448)</f>
        <v>NA</v>
      </c>
      <c r="AC448" t="str">
        <f>IF(buildings!AC448="","NA",buildings!AC448)</f>
        <v>NA</v>
      </c>
      <c r="AD448" t="str">
        <f>IF(buildings!AD448="","NA",buildings!AD448)</f>
        <v>NA</v>
      </c>
      <c r="AE448" t="str">
        <f>IF(buildings!AE448="","NA",buildings!AE448)</f>
        <v>NA</v>
      </c>
      <c r="AF448" t="str">
        <f>IF(buildings!AF448="","NA",buildings!AF448)</f>
        <v>NA</v>
      </c>
      <c r="AG448" t="str">
        <f>IF(buildings!AG448="","NA",buildings!AG448)</f>
        <v>NA</v>
      </c>
      <c r="AH448" t="str">
        <f>IF(buildings!AH448="","NA",buildings!AH448)</f>
        <v>NA</v>
      </c>
      <c r="AI448" t="str">
        <f>IF(buildings!AI448="","NA",buildings!AI448)</f>
        <v>NA</v>
      </c>
      <c r="AJ448" t="str">
        <f>IF(buildings!AJ448="","NA",buildings!AJ448)</f>
        <v>NA</v>
      </c>
      <c r="AK448" t="str">
        <f>IF(buildings!AK448="","NA",buildings!AK448)</f>
        <v>NA</v>
      </c>
      <c r="AL448" t="str">
        <f>IF(buildings!AL448="","NA",buildings!AL448)</f>
        <v>Wooden single-family house</v>
      </c>
      <c r="AM448">
        <f>IF(buildings!AM448="","NA",buildings!AM448)</f>
        <v>2</v>
      </c>
      <c r="AN448" t="str">
        <f>IF(buildings!AN448="","NA",buildings!AN448)</f>
        <v>residential</v>
      </c>
      <c r="AO448" t="str">
        <f>IF(buildings!AO448="","NA",buildings!AO448)</f>
        <v>SFH</v>
      </c>
      <c r="AP448" t="str">
        <f>IF(buildings!AP448="","NA",buildings!AP448)</f>
        <v>country-averaged</v>
      </c>
      <c r="AQ448" t="str">
        <f>IF(buildings!AQ448="","NA",buildings!AQ448)</f>
        <v>Urban</v>
      </c>
      <c r="AR448" t="str">
        <f>IF(buildings!AR448="","NA",buildings!AR448)</f>
        <v>NULL</v>
      </c>
      <c r="AS448" t="str">
        <f>IF(buildings!AS448="","NA",buildings!AS448)</f>
        <v xml:space="preserve">Suzuki, M., Oka, T., &amp; Okada, K. </v>
      </c>
      <c r="AT448">
        <f>IF(buildings!AT448="","NA",buildings!AT448)</f>
        <v>1995</v>
      </c>
      <c r="AU448" t="str">
        <f>IF(buildings!AU448="","NA",buildings!AU448)</f>
        <v>The estimation of energy consumption and CO2 emission due to housing construction in Japan</v>
      </c>
      <c r="AV448" t="str">
        <f>IF(buildings!AV448="","NA",buildings!AV448)</f>
        <v>Energy and buildings</v>
      </c>
      <c r="AW448" t="str">
        <f>IF(buildings!AW448="","NA",buildings!AW448)</f>
        <v>Copyright Elsevier</v>
      </c>
      <c r="AX448" t="str">
        <f>IF(buildings!AX448="","NA",buildings!AX448)</f>
        <v>10.1016/0378-7788(95)00914-J</v>
      </c>
      <c r="AY448" t="str">
        <f>IF(buildings!AY448="","NA",buildings!AY448)</f>
        <v>https://doi.org/10.1016/0378-7788(95)00914-J</v>
      </c>
      <c r="AZ448" t="str">
        <f>IF(buildings!AZ448="","NULL",buildings!AZ448)</f>
        <v>NULL</v>
      </c>
      <c r="BA448" t="str">
        <f>IF(buildings!BA448="","NULL",buildings!BA448)</f>
        <v xml:space="preserve">Extracted from Marinova et al. (2020). Refer to the authors for further information </v>
      </c>
      <c r="BB448" t="str">
        <f>IF(buildings!BB448="","NULL",buildings!BB448)</f>
        <v xml:space="preserve">Extracted from Marinova et al. (2020). Refer to the authors for further information </v>
      </c>
      <c r="BC448" t="str">
        <f>IF(buildings!BC448="","NULL",buildings!BC448)</f>
        <v>Construction type</v>
      </c>
      <c r="BD448" t="str">
        <f>IF(buildings!BD448="","NULL",buildings!BD448)</f>
        <v>NULL</v>
      </c>
      <c r="BE448" t="str">
        <f>IF(buildings!BE448="","NULL",buildings!BE448)</f>
        <v>Nistad (Heeren)</v>
      </c>
      <c r="BF448" t="str">
        <f>IF(buildings!BF448="","NULL",buildings!BF448)</f>
        <v>NULL</v>
      </c>
      <c r="BG448" t="str">
        <f>IF(buildings!BG448="","NULL",buildings!BG448)</f>
        <v>NULL</v>
      </c>
      <c r="BH448" t="str">
        <f>IF(buildings!BH448="","NULL",buildings!BH448)</f>
        <v>NULL</v>
      </c>
      <c r="BI448" t="str">
        <f>IF(buildings!BI448="","NULL",buildings!BI448)</f>
        <v>NULL</v>
      </c>
      <c r="BJ448" t="str">
        <f>IF(buildings!BJ448="","NULL",buildings!BJ448)</f>
        <v>NULL</v>
      </c>
      <c r="BK448" t="str">
        <f>IF(buildings!BK448="","NULL",buildings!BK448)</f>
        <v>NULL</v>
      </c>
      <c r="BL448" t="str">
        <f>IF(buildings!BL448="","NULL",buildings!BL448)</f>
        <v>NULL</v>
      </c>
      <c r="BM448" t="str">
        <f>IF(buildings!BM448="","NULL",buildings!BM448)</f>
        <v>NULL</v>
      </c>
      <c r="BN448" t="str">
        <f>IF(buildings!BN448="","NULL",buildings!BN448)</f>
        <v>NULL</v>
      </c>
      <c r="BO448" t="str">
        <f>IF(buildings!BO448="","NULL",buildings!BO448)</f>
        <v>NULL</v>
      </c>
      <c r="BP448" t="str">
        <f>IF(buildings!BP448="","NULL",buildings!BP448)</f>
        <v>NULL</v>
      </c>
      <c r="BQ448" t="str">
        <f>IF(buildings!BQ448="","NULL",buildings!BQ448)</f>
        <v>NULL</v>
      </c>
      <c r="BR448" t="str">
        <f>IF(buildings!BR448="","NULL",buildings!BR448)</f>
        <v>NULL</v>
      </c>
      <c r="BS448" t="str">
        <f>IF(buildings!BS448="","NULL",buildings!BS448)</f>
        <v>NULL</v>
      </c>
      <c r="BT448" t="str">
        <f>IF(buildings!BT448="","NULL",buildings!BT448)</f>
        <v>NULL</v>
      </c>
      <c r="BU448" t="str">
        <f>IF(buildings!BU448="","NULL",buildings!BU448)</f>
        <v>NULL</v>
      </c>
      <c r="BV448" t="str">
        <f>IF(buildings!BV448="","NULL",buildings!BV448)</f>
        <v>NULL</v>
      </c>
      <c r="BW448" t="str">
        <f>IF(buildings!BW448="","NULL",buildings!BW448)</f>
        <v>R32JPN</v>
      </c>
      <c r="BX448" t="str">
        <f>IF(buildings!BX448="","NULL",buildings!BX448)</f>
        <v>R5.2OECD</v>
      </c>
      <c r="BY448" t="str">
        <f>IF(buildings!BY448="","NULL",buildings!BY448)</f>
        <v>R_SFH_unspecified</v>
      </c>
      <c r="BZ448" t="str">
        <f>IF(buildings!BZ448="","NULL",buildings!BZ448)</f>
        <v>T_traditional</v>
      </c>
      <c r="CA448" t="str">
        <f>IF(buildings!CA448="","NULL",buildings!CA448)</f>
        <v>Standard</v>
      </c>
      <c r="CB448" t="str">
        <f>IF(buildings!CB448="","NULL",buildings!CB448)</f>
        <v>sample/average/statistics</v>
      </c>
      <c r="CC448" t="str">
        <f>IF(buildings!CC448="","NULL",buildings!CC448)</f>
        <v>RS</v>
      </c>
      <c r="CD448" t="str">
        <f>IF(buildings!CD448="","NULL",buildings!CD448)</f>
        <v>T</v>
      </c>
      <c r="CE448" t="str">
        <f>IF(buildings!CE448="","NULL",buildings!CE448)</f>
        <v>OECD_JPN</v>
      </c>
    </row>
    <row r="449" spans="1:83">
      <c r="A449">
        <f>IF(buildings!A449="","NA",buildings!A449)</f>
        <v>447</v>
      </c>
      <c r="B449" t="str">
        <f>IF(buildings!B449="","NA",buildings!B449)</f>
        <v>Japan</v>
      </c>
      <c r="C449" t="str">
        <f>IF(buildings!C449="","NA",buildings!C449)</f>
        <v>Japan</v>
      </c>
      <c r="D449" t="str">
        <f>IF(buildings!D449="","NA",buildings!D449)</f>
        <v>NA</v>
      </c>
      <c r="E449" t="str">
        <f>IF(buildings!E449="","NA",buildings!E449)</f>
        <v>NA</v>
      </c>
      <c r="F449">
        <f>IF(buildings!F449="","NA",buildings!F449)</f>
        <v>64</v>
      </c>
      <c r="G449" t="str">
        <f>IF(buildings!G449="","NA",buildings!G449)</f>
        <v>NA</v>
      </c>
      <c r="H449" t="str">
        <f>IF(buildings!H449="","NA",buildings!H449)</f>
        <v>NA</v>
      </c>
      <c r="I449" t="str">
        <f>IF(buildings!I449="","NA",buildings!I449)</f>
        <v>NA</v>
      </c>
      <c r="J449" t="str">
        <f>IF(buildings!J449="","NA",buildings!J449)</f>
        <v>NA</v>
      </c>
      <c r="K449" t="str">
        <f>IF(buildings!K449="","NA",buildings!K449)</f>
        <v>NA</v>
      </c>
      <c r="L449" t="str">
        <f>IF(buildings!L449="","NA",buildings!L449)</f>
        <v>NA</v>
      </c>
      <c r="M449" t="str">
        <f>IF(buildings!M449="","NA",buildings!M449)</f>
        <v>NA</v>
      </c>
      <c r="N449" t="str">
        <f>IF(buildings!N449="","NA",buildings!N449)</f>
        <v>NA</v>
      </c>
      <c r="O449" t="str">
        <f>IF(buildings!O449="","NA",buildings!O449)</f>
        <v>NA</v>
      </c>
      <c r="P449" t="str">
        <f>IF(buildings!P449="","NA",buildings!P449)</f>
        <v>NA</v>
      </c>
      <c r="Q449" t="str">
        <f>IF(buildings!Q449="","NA",buildings!Q449)</f>
        <v>NA</v>
      </c>
      <c r="R449" t="str">
        <f>IF(buildings!R449="","NA",buildings!R449)</f>
        <v>NA</v>
      </c>
      <c r="S449" t="str">
        <f>IF(buildings!S449="","NA",buildings!S449)</f>
        <v>NA</v>
      </c>
      <c r="T449" t="str">
        <f>IF(buildings!T449="","NA",buildings!T449)</f>
        <v>NA</v>
      </c>
      <c r="U449" t="str">
        <f>IF(buildings!U449="","NA",buildings!U449)</f>
        <v>NA</v>
      </c>
      <c r="V449" t="str">
        <f>IF(buildings!V449="","NA",buildings!V449)</f>
        <v>NA</v>
      </c>
      <c r="W449" t="str">
        <f>IF(buildings!W449="","NA",buildings!W449)</f>
        <v>NA</v>
      </c>
      <c r="X449" t="str">
        <f>IF(buildings!X449="","NA",buildings!X449)</f>
        <v>NA</v>
      </c>
      <c r="Y449" t="str">
        <f>IF(buildings!Y449="","NA",buildings!Y449)</f>
        <v>NA</v>
      </c>
      <c r="Z449" t="str">
        <f>IF(buildings!Z449="","NA",buildings!Z449)</f>
        <v>NA</v>
      </c>
      <c r="AA449" t="str">
        <f>IF(buildings!AA449="","NA",buildings!AA449)</f>
        <v>NA</v>
      </c>
      <c r="AB449" t="str">
        <f>IF(buildings!AB449="","NA",buildings!AB449)</f>
        <v>NA</v>
      </c>
      <c r="AC449" t="str">
        <f>IF(buildings!AC449="","NA",buildings!AC449)</f>
        <v>NA</v>
      </c>
      <c r="AD449" t="str">
        <f>IF(buildings!AD449="","NA",buildings!AD449)</f>
        <v>NA</v>
      </c>
      <c r="AE449" t="str">
        <f>IF(buildings!AE449="","NA",buildings!AE449)</f>
        <v>NA</v>
      </c>
      <c r="AF449" t="str">
        <f>IF(buildings!AF449="","NA",buildings!AF449)</f>
        <v>NA</v>
      </c>
      <c r="AG449" t="str">
        <f>IF(buildings!AG449="","NA",buildings!AG449)</f>
        <v>NA</v>
      </c>
      <c r="AH449" t="str">
        <f>IF(buildings!AH449="","NA",buildings!AH449)</f>
        <v>NA</v>
      </c>
      <c r="AI449" t="str">
        <f>IF(buildings!AI449="","NA",buildings!AI449)</f>
        <v>NA</v>
      </c>
      <c r="AJ449" t="str">
        <f>IF(buildings!AJ449="","NA",buildings!AJ449)</f>
        <v>NA</v>
      </c>
      <c r="AK449" t="str">
        <f>IF(buildings!AK449="","NA",buildings!AK449)</f>
        <v>NA</v>
      </c>
      <c r="AL449" t="str">
        <f>IF(buildings!AL449="","NA",buildings!AL449)</f>
        <v>Wooden single-family house</v>
      </c>
      <c r="AM449">
        <f>IF(buildings!AM449="","NA",buildings!AM449)</f>
        <v>2</v>
      </c>
      <c r="AN449" t="str">
        <f>IF(buildings!AN449="","NA",buildings!AN449)</f>
        <v>residential</v>
      </c>
      <c r="AO449" t="str">
        <f>IF(buildings!AO449="","NA",buildings!AO449)</f>
        <v>SFH</v>
      </c>
      <c r="AP449" t="str">
        <f>IF(buildings!AP449="","NA",buildings!AP449)</f>
        <v>country-averaged</v>
      </c>
      <c r="AQ449" t="str">
        <f>IF(buildings!AQ449="","NA",buildings!AQ449)</f>
        <v>Urban</v>
      </c>
      <c r="AR449" t="str">
        <f>IF(buildings!AR449="","NA",buildings!AR449)</f>
        <v>NULL</v>
      </c>
      <c r="AS449" t="str">
        <f>IF(buildings!AS449="","NA",buildings!AS449)</f>
        <v xml:space="preserve">Suzuki, M., Oka, T., &amp; Okada, K. </v>
      </c>
      <c r="AT449">
        <f>IF(buildings!AT449="","NA",buildings!AT449)</f>
        <v>1995</v>
      </c>
      <c r="AU449" t="str">
        <f>IF(buildings!AU449="","NA",buildings!AU449)</f>
        <v>The estimation of energy consumption and CO2 emission due to housing construction in Japan</v>
      </c>
      <c r="AV449" t="str">
        <f>IF(buildings!AV449="","NA",buildings!AV449)</f>
        <v>Energy and buildings</v>
      </c>
      <c r="AW449" t="str">
        <f>IF(buildings!AW449="","NA",buildings!AW449)</f>
        <v>Copyright Elsevier</v>
      </c>
      <c r="AX449" t="str">
        <f>IF(buildings!AX449="","NA",buildings!AX449)</f>
        <v>10.1016/0378-7788(95)00914-J</v>
      </c>
      <c r="AY449" t="str">
        <f>IF(buildings!AY449="","NA",buildings!AY449)</f>
        <v>https://doi.org/10.1016/0378-7788(95)00914-J</v>
      </c>
      <c r="AZ449" t="str">
        <f>IF(buildings!AZ449="","NULL",buildings!AZ449)</f>
        <v>NULL</v>
      </c>
      <c r="BA449" t="str">
        <f>IF(buildings!BA449="","NULL",buildings!BA449)</f>
        <v xml:space="preserve">Extracted from Marinova et al. (2020). Refer to the authors for further information </v>
      </c>
      <c r="BB449" t="str">
        <f>IF(buildings!BB449="","NULL",buildings!BB449)</f>
        <v xml:space="preserve">Extracted from Marinova et al. (2020). Refer to the authors for further information </v>
      </c>
      <c r="BC449" t="str">
        <f>IF(buildings!BC449="","NULL",buildings!BC449)</f>
        <v>Construction type</v>
      </c>
      <c r="BD449" t="str">
        <f>IF(buildings!BD449="","NULL",buildings!BD449)</f>
        <v>NULL</v>
      </c>
      <c r="BE449" t="str">
        <f>IF(buildings!BE449="","NULL",buildings!BE449)</f>
        <v>Nistad (Heeren)</v>
      </c>
      <c r="BF449" t="str">
        <f>IF(buildings!BF449="","NULL",buildings!BF449)</f>
        <v>NULL</v>
      </c>
      <c r="BG449" t="str">
        <f>IF(buildings!BG449="","NULL",buildings!BG449)</f>
        <v>NULL</v>
      </c>
      <c r="BH449" t="str">
        <f>IF(buildings!BH449="","NULL",buildings!BH449)</f>
        <v>NULL</v>
      </c>
      <c r="BI449" t="str">
        <f>IF(buildings!BI449="","NULL",buildings!BI449)</f>
        <v>NULL</v>
      </c>
      <c r="BJ449" t="str">
        <f>IF(buildings!BJ449="","NULL",buildings!BJ449)</f>
        <v>NULL</v>
      </c>
      <c r="BK449" t="str">
        <f>IF(buildings!BK449="","NULL",buildings!BK449)</f>
        <v>NULL</v>
      </c>
      <c r="BL449" t="str">
        <f>IF(buildings!BL449="","NULL",buildings!BL449)</f>
        <v>NULL</v>
      </c>
      <c r="BM449" t="str">
        <f>IF(buildings!BM449="","NULL",buildings!BM449)</f>
        <v>NULL</v>
      </c>
      <c r="BN449" t="str">
        <f>IF(buildings!BN449="","NULL",buildings!BN449)</f>
        <v>NULL</v>
      </c>
      <c r="BO449" t="str">
        <f>IF(buildings!BO449="","NULL",buildings!BO449)</f>
        <v>NULL</v>
      </c>
      <c r="BP449" t="str">
        <f>IF(buildings!BP449="","NULL",buildings!BP449)</f>
        <v>NULL</v>
      </c>
      <c r="BQ449" t="str">
        <f>IF(buildings!BQ449="","NULL",buildings!BQ449)</f>
        <v>NULL</v>
      </c>
      <c r="BR449" t="str">
        <f>IF(buildings!BR449="","NULL",buildings!BR449)</f>
        <v>NULL</v>
      </c>
      <c r="BS449" t="str">
        <f>IF(buildings!BS449="","NULL",buildings!BS449)</f>
        <v>NULL</v>
      </c>
      <c r="BT449" t="str">
        <f>IF(buildings!BT449="","NULL",buildings!BT449)</f>
        <v>NULL</v>
      </c>
      <c r="BU449" t="str">
        <f>IF(buildings!BU449="","NULL",buildings!BU449)</f>
        <v>NULL</v>
      </c>
      <c r="BV449" t="str">
        <f>IF(buildings!BV449="","NULL",buildings!BV449)</f>
        <v>NULL</v>
      </c>
      <c r="BW449" t="str">
        <f>IF(buildings!BW449="","NULL",buildings!BW449)</f>
        <v>R32JPN</v>
      </c>
      <c r="BX449" t="str">
        <f>IF(buildings!BX449="","NULL",buildings!BX449)</f>
        <v>R5.2OECD</v>
      </c>
      <c r="BY449" t="str">
        <f>IF(buildings!BY449="","NULL",buildings!BY449)</f>
        <v>R_SFH_unspecified</v>
      </c>
      <c r="BZ449" t="str">
        <f>IF(buildings!BZ449="","NULL",buildings!BZ449)</f>
        <v>T_traditional</v>
      </c>
      <c r="CA449" t="str">
        <f>IF(buildings!CA449="","NULL",buildings!CA449)</f>
        <v>Standard</v>
      </c>
      <c r="CB449" t="str">
        <f>IF(buildings!CB449="","NULL",buildings!CB449)</f>
        <v>sample/average/statistics</v>
      </c>
      <c r="CC449" t="str">
        <f>IF(buildings!CC449="","NULL",buildings!CC449)</f>
        <v>RS</v>
      </c>
      <c r="CD449" t="str">
        <f>IF(buildings!CD449="","NULL",buildings!CD449)</f>
        <v>T</v>
      </c>
      <c r="CE449" t="str">
        <f>IF(buildings!CE449="","NULL",buildings!CE449)</f>
        <v>OECD_JPN</v>
      </c>
    </row>
    <row r="450" spans="1:83">
      <c r="A450">
        <f>IF(buildings!A450="","NA",buildings!A450)</f>
        <v>448</v>
      </c>
      <c r="B450" t="str">
        <f>IF(buildings!B450="","NA",buildings!B450)</f>
        <v>Japan</v>
      </c>
      <c r="C450" t="str">
        <f>IF(buildings!C450="","NA",buildings!C450)</f>
        <v>Japan</v>
      </c>
      <c r="D450" t="str">
        <f>IF(buildings!D450="","NA",buildings!D450)</f>
        <v>NA</v>
      </c>
      <c r="E450" t="str">
        <f>IF(buildings!E450="","NA",buildings!E450)</f>
        <v>NA</v>
      </c>
      <c r="F450">
        <f>IF(buildings!F450="","NA",buildings!F450)</f>
        <v>158</v>
      </c>
      <c r="G450" t="str">
        <f>IF(buildings!G450="","NA",buildings!G450)</f>
        <v>NA</v>
      </c>
      <c r="H450" t="str">
        <f>IF(buildings!H450="","NA",buildings!H450)</f>
        <v>NA</v>
      </c>
      <c r="I450" t="str">
        <f>IF(buildings!I450="","NA",buildings!I450)</f>
        <v>NA</v>
      </c>
      <c r="J450" t="str">
        <f>IF(buildings!J450="","NA",buildings!J450)</f>
        <v>NA</v>
      </c>
      <c r="K450" t="str">
        <f>IF(buildings!K450="","NA",buildings!K450)</f>
        <v>NA</v>
      </c>
      <c r="L450" t="str">
        <f>IF(buildings!L450="","NA",buildings!L450)</f>
        <v>NA</v>
      </c>
      <c r="M450" t="str">
        <f>IF(buildings!M450="","NA",buildings!M450)</f>
        <v>NA</v>
      </c>
      <c r="N450" t="str">
        <f>IF(buildings!N450="","NA",buildings!N450)</f>
        <v>NA</v>
      </c>
      <c r="O450" t="str">
        <f>IF(buildings!O450="","NA",buildings!O450)</f>
        <v>NA</v>
      </c>
      <c r="P450" t="str">
        <f>IF(buildings!P450="","NA",buildings!P450)</f>
        <v>NA</v>
      </c>
      <c r="Q450" t="str">
        <f>IF(buildings!Q450="","NA",buildings!Q450)</f>
        <v>NA</v>
      </c>
      <c r="R450" t="str">
        <f>IF(buildings!R450="","NA",buildings!R450)</f>
        <v>NA</v>
      </c>
      <c r="S450" t="str">
        <f>IF(buildings!S450="","NA",buildings!S450)</f>
        <v>NA</v>
      </c>
      <c r="T450" t="str">
        <f>IF(buildings!T450="","NA",buildings!T450)</f>
        <v>NA</v>
      </c>
      <c r="U450" t="str">
        <f>IF(buildings!U450="","NA",buildings!U450)</f>
        <v>NA</v>
      </c>
      <c r="V450" t="str">
        <f>IF(buildings!V450="","NA",buildings!V450)</f>
        <v>NA</v>
      </c>
      <c r="W450" t="str">
        <f>IF(buildings!W450="","NA",buildings!W450)</f>
        <v>NA</v>
      </c>
      <c r="X450" t="str">
        <f>IF(buildings!X450="","NA",buildings!X450)</f>
        <v>NA</v>
      </c>
      <c r="Y450" t="str">
        <f>IF(buildings!Y450="","NA",buildings!Y450)</f>
        <v>NA</v>
      </c>
      <c r="Z450" t="str">
        <f>IF(buildings!Z450="","NA",buildings!Z450)</f>
        <v>NA</v>
      </c>
      <c r="AA450" t="str">
        <f>IF(buildings!AA450="","NA",buildings!AA450)</f>
        <v>NA</v>
      </c>
      <c r="AB450" t="str">
        <f>IF(buildings!AB450="","NA",buildings!AB450)</f>
        <v>NA</v>
      </c>
      <c r="AC450" t="str">
        <f>IF(buildings!AC450="","NA",buildings!AC450)</f>
        <v>NA</v>
      </c>
      <c r="AD450" t="str">
        <f>IF(buildings!AD450="","NA",buildings!AD450)</f>
        <v>NA</v>
      </c>
      <c r="AE450" t="str">
        <f>IF(buildings!AE450="","NA",buildings!AE450)</f>
        <v>NA</v>
      </c>
      <c r="AF450" t="str">
        <f>IF(buildings!AF450="","NA",buildings!AF450)</f>
        <v>NA</v>
      </c>
      <c r="AG450" t="str">
        <f>IF(buildings!AG450="","NA",buildings!AG450)</f>
        <v>NA</v>
      </c>
      <c r="AH450" t="str">
        <f>IF(buildings!AH450="","NA",buildings!AH450)</f>
        <v>NA</v>
      </c>
      <c r="AI450" t="str">
        <f>IF(buildings!AI450="","NA",buildings!AI450)</f>
        <v>NA</v>
      </c>
      <c r="AJ450" t="str">
        <f>IF(buildings!AJ450="","NA",buildings!AJ450)</f>
        <v>NA</v>
      </c>
      <c r="AK450" t="str">
        <f>IF(buildings!AK450="","NA",buildings!AK450)</f>
        <v>NA</v>
      </c>
      <c r="AL450" t="str">
        <f>IF(buildings!AL450="","NA",buildings!AL450)</f>
        <v>Lightweight steel-structure
single-family house</v>
      </c>
      <c r="AM450">
        <f>IF(buildings!AM450="","NA",buildings!AM450)</f>
        <v>2</v>
      </c>
      <c r="AN450" t="str">
        <f>IF(buildings!AN450="","NA",buildings!AN450)</f>
        <v>residential</v>
      </c>
      <c r="AO450" t="str">
        <f>IF(buildings!AO450="","NA",buildings!AO450)</f>
        <v>SFH</v>
      </c>
      <c r="AP450" t="str">
        <f>IF(buildings!AP450="","NA",buildings!AP450)</f>
        <v>country-averaged</v>
      </c>
      <c r="AQ450" t="str">
        <f>IF(buildings!AQ450="","NA",buildings!AQ450)</f>
        <v>Urban</v>
      </c>
      <c r="AR450" t="str">
        <f>IF(buildings!AR450="","NA",buildings!AR450)</f>
        <v>NULL</v>
      </c>
      <c r="AS450" t="str">
        <f>IF(buildings!AS450="","NA",buildings!AS450)</f>
        <v xml:space="preserve">Suzuki, M., Oka, T., &amp; Okada, K. </v>
      </c>
      <c r="AT450">
        <f>IF(buildings!AT450="","NA",buildings!AT450)</f>
        <v>1995</v>
      </c>
      <c r="AU450" t="str">
        <f>IF(buildings!AU450="","NA",buildings!AU450)</f>
        <v>The estimation of energy consumption and CO2 emission due to housing construction in Japan</v>
      </c>
      <c r="AV450" t="str">
        <f>IF(buildings!AV450="","NA",buildings!AV450)</f>
        <v>Energy and buildings</v>
      </c>
      <c r="AW450" t="str">
        <f>IF(buildings!AW450="","NA",buildings!AW450)</f>
        <v>Copyright Elsevier</v>
      </c>
      <c r="AX450" t="str">
        <f>IF(buildings!AX450="","NA",buildings!AX450)</f>
        <v>10.1016/0378-7788(95)00914-J</v>
      </c>
      <c r="AY450" t="str">
        <f>IF(buildings!AY450="","NA",buildings!AY450)</f>
        <v>https://doi.org/10.1016/0378-7788(95)00914-J</v>
      </c>
      <c r="AZ450" t="str">
        <f>IF(buildings!AZ450="","NULL",buildings!AZ450)</f>
        <v>NULL</v>
      </c>
      <c r="BA450" t="str">
        <f>IF(buildings!BA450="","NULL",buildings!BA450)</f>
        <v xml:space="preserve">Extracted from Marinova et al. (2020). Refer to the authors for further information </v>
      </c>
      <c r="BB450" t="str">
        <f>IF(buildings!BB450="","NULL",buildings!BB450)</f>
        <v xml:space="preserve">Extracted from Marinova et al. (2020). Refer to the authors for further information </v>
      </c>
      <c r="BC450" t="str">
        <f>IF(buildings!BC450="","NULL",buildings!BC450)</f>
        <v>Construction type. The high value for steel is probably a result of considering iron ore as 100%steel</v>
      </c>
      <c r="BD450" t="str">
        <f>IF(buildings!BD450="","NULL",buildings!BD450)</f>
        <v>NULL</v>
      </c>
      <c r="BE450" t="str">
        <f>IF(buildings!BE450="","NULL",buildings!BE450)</f>
        <v>Nistad (Heeren)</v>
      </c>
      <c r="BF450" t="str">
        <f>IF(buildings!BF450="","NULL",buildings!BF450)</f>
        <v>NULL</v>
      </c>
      <c r="BG450" t="str">
        <f>IF(buildings!BG450="","NULL",buildings!BG450)</f>
        <v>NULL</v>
      </c>
      <c r="BH450" t="str">
        <f>IF(buildings!BH450="","NULL",buildings!BH450)</f>
        <v>NULL</v>
      </c>
      <c r="BI450" t="str">
        <f>IF(buildings!BI450="","NULL",buildings!BI450)</f>
        <v>NULL</v>
      </c>
      <c r="BJ450" t="str">
        <f>IF(buildings!BJ450="","NULL",buildings!BJ450)</f>
        <v>NULL</v>
      </c>
      <c r="BK450" t="str">
        <f>IF(buildings!BK450="","NULL",buildings!BK450)</f>
        <v>NULL</v>
      </c>
      <c r="BL450" t="str">
        <f>IF(buildings!BL450="","NULL",buildings!BL450)</f>
        <v>NULL</v>
      </c>
      <c r="BM450" t="str">
        <f>IF(buildings!BM450="","NULL",buildings!BM450)</f>
        <v>NULL</v>
      </c>
      <c r="BN450" t="str">
        <f>IF(buildings!BN450="","NULL",buildings!BN450)</f>
        <v>NULL</v>
      </c>
      <c r="BO450" t="str">
        <f>IF(buildings!BO450="","NULL",buildings!BO450)</f>
        <v>NULL</v>
      </c>
      <c r="BP450" t="str">
        <f>IF(buildings!BP450="","NULL",buildings!BP450)</f>
        <v>NULL</v>
      </c>
      <c r="BQ450" t="str">
        <f>IF(buildings!BQ450="","NULL",buildings!BQ450)</f>
        <v>NULL</v>
      </c>
      <c r="BR450" t="str">
        <f>IF(buildings!BR450="","NULL",buildings!BR450)</f>
        <v>NULL</v>
      </c>
      <c r="BS450" t="str">
        <f>IF(buildings!BS450="","NULL",buildings!BS450)</f>
        <v>NULL</v>
      </c>
      <c r="BT450" t="str">
        <f>IF(buildings!BT450="","NULL",buildings!BT450)</f>
        <v>NULL</v>
      </c>
      <c r="BU450" t="str">
        <f>IF(buildings!BU450="","NULL",buildings!BU450)</f>
        <v>NULL</v>
      </c>
      <c r="BV450" t="str">
        <f>IF(buildings!BV450="","NULL",buildings!BV450)</f>
        <v>NULL</v>
      </c>
      <c r="BW450" t="str">
        <f>IF(buildings!BW450="","NULL",buildings!BW450)</f>
        <v>R32JPN</v>
      </c>
      <c r="BX450" t="str">
        <f>IF(buildings!BX450="","NULL",buildings!BX450)</f>
        <v>R5.2OECD</v>
      </c>
      <c r="BY450" t="str">
        <f>IF(buildings!BY450="","NULL",buildings!BY450)</f>
        <v>R_SFH_unspecified</v>
      </c>
      <c r="BZ450" t="str">
        <f>IF(buildings!BZ450="","NULL",buildings!BZ450)</f>
        <v>S_unspecified</v>
      </c>
      <c r="CA450" t="str">
        <f>IF(buildings!CA450="","NULL",buildings!CA450)</f>
        <v>Standard</v>
      </c>
      <c r="CB450" t="str">
        <f>IF(buildings!CB450="","NULL",buildings!CB450)</f>
        <v>sample/average/statistics</v>
      </c>
      <c r="CC450" t="str">
        <f>IF(buildings!CC450="","NULL",buildings!CC450)</f>
        <v>RS</v>
      </c>
      <c r="CD450" t="str">
        <f>IF(buildings!CD450="","NULL",buildings!CD450)</f>
        <v>S</v>
      </c>
      <c r="CE450" t="str">
        <f>IF(buildings!CE450="","NULL",buildings!CE450)</f>
        <v>OECD_JPN</v>
      </c>
    </row>
    <row r="451" spans="1:83">
      <c r="A451">
        <f>IF(buildings!A451="","NA",buildings!A451)</f>
        <v>449</v>
      </c>
      <c r="B451" t="str">
        <f>IF(buildings!B451="","NA",buildings!B451)</f>
        <v>Japan</v>
      </c>
      <c r="C451" t="str">
        <f>IF(buildings!C451="","NA",buildings!C451)</f>
        <v>Japan</v>
      </c>
      <c r="D451" t="str">
        <f>IF(buildings!D451="","NA",buildings!D451)</f>
        <v>NA</v>
      </c>
      <c r="E451" t="str">
        <f>IF(buildings!E451="","NA",buildings!E451)</f>
        <v>NA</v>
      </c>
      <c r="F451">
        <f>IF(buildings!F451="","NA",buildings!F451)</f>
        <v>125</v>
      </c>
      <c r="G451" t="str">
        <f>IF(buildings!G451="","NA",buildings!G451)</f>
        <v>NA</v>
      </c>
      <c r="H451" t="str">
        <f>IF(buildings!H451="","NA",buildings!H451)</f>
        <v>NA</v>
      </c>
      <c r="I451" t="str">
        <f>IF(buildings!I451="","NA",buildings!I451)</f>
        <v>NA</v>
      </c>
      <c r="J451" t="str">
        <f>IF(buildings!J451="","NA",buildings!J451)</f>
        <v>NA</v>
      </c>
      <c r="K451" t="str">
        <f>IF(buildings!K451="","NA",buildings!K451)</f>
        <v>NA</v>
      </c>
      <c r="L451" t="str">
        <f>IF(buildings!L451="","NA",buildings!L451)</f>
        <v>NA</v>
      </c>
      <c r="M451" t="str">
        <f>IF(buildings!M451="","NA",buildings!M451)</f>
        <v>NA</v>
      </c>
      <c r="N451" t="str">
        <f>IF(buildings!N451="","NA",buildings!N451)</f>
        <v>NA</v>
      </c>
      <c r="O451" t="str">
        <f>IF(buildings!O451="","NA",buildings!O451)</f>
        <v>NA</v>
      </c>
      <c r="P451" t="str">
        <f>IF(buildings!P451="","NA",buildings!P451)</f>
        <v>NA</v>
      </c>
      <c r="Q451" t="str">
        <f>IF(buildings!Q451="","NA",buildings!Q451)</f>
        <v>NA</v>
      </c>
      <c r="R451" t="str">
        <f>IF(buildings!R451="","NA",buildings!R451)</f>
        <v>NA</v>
      </c>
      <c r="S451" t="str">
        <f>IF(buildings!S451="","NA",buildings!S451)</f>
        <v>NA</v>
      </c>
      <c r="T451" t="str">
        <f>IF(buildings!T451="","NA",buildings!T451)</f>
        <v>NA</v>
      </c>
      <c r="U451" t="str">
        <f>IF(buildings!U451="","NA",buildings!U451)</f>
        <v>NA</v>
      </c>
      <c r="V451" t="str">
        <f>IF(buildings!V451="","NA",buildings!V451)</f>
        <v>NA</v>
      </c>
      <c r="W451" t="str">
        <f>IF(buildings!W451="","NA",buildings!W451)</f>
        <v>NA</v>
      </c>
      <c r="X451" t="str">
        <f>IF(buildings!X451="","NA",buildings!X451)</f>
        <v>NA</v>
      </c>
      <c r="Y451" t="str">
        <f>IF(buildings!Y451="","NA",buildings!Y451)</f>
        <v>NA</v>
      </c>
      <c r="Z451" t="str">
        <f>IF(buildings!Z451="","NA",buildings!Z451)</f>
        <v>NA</v>
      </c>
      <c r="AA451" t="str">
        <f>IF(buildings!AA451="","NA",buildings!AA451)</f>
        <v>NA</v>
      </c>
      <c r="AB451" t="str">
        <f>IF(buildings!AB451="","NA",buildings!AB451)</f>
        <v>NA</v>
      </c>
      <c r="AC451" t="str">
        <f>IF(buildings!AC451="","NA",buildings!AC451)</f>
        <v>NA</v>
      </c>
      <c r="AD451" t="str">
        <f>IF(buildings!AD451="","NA",buildings!AD451)</f>
        <v>NA</v>
      </c>
      <c r="AE451" t="str">
        <f>IF(buildings!AE451="","NA",buildings!AE451)</f>
        <v>NA</v>
      </c>
      <c r="AF451" t="str">
        <f>IF(buildings!AF451="","NA",buildings!AF451)</f>
        <v>NA</v>
      </c>
      <c r="AG451" t="str">
        <f>IF(buildings!AG451="","NA",buildings!AG451)</f>
        <v>NA</v>
      </c>
      <c r="AH451" t="str">
        <f>IF(buildings!AH451="","NA",buildings!AH451)</f>
        <v>NA</v>
      </c>
      <c r="AI451" t="str">
        <f>IF(buildings!AI451="","NA",buildings!AI451)</f>
        <v>NA</v>
      </c>
      <c r="AJ451" t="str">
        <f>IF(buildings!AJ451="","NA",buildings!AJ451)</f>
        <v>NA</v>
      </c>
      <c r="AK451" t="str">
        <f>IF(buildings!AK451="","NA",buildings!AK451)</f>
        <v>NA</v>
      </c>
      <c r="AL451" t="str">
        <f>IF(buildings!AL451="","NA",buildings!AL451)</f>
        <v>Lightweight steel-structure
single-family house</v>
      </c>
      <c r="AM451">
        <f>IF(buildings!AM451="","NA",buildings!AM451)</f>
        <v>2</v>
      </c>
      <c r="AN451" t="str">
        <f>IF(buildings!AN451="","NA",buildings!AN451)</f>
        <v>residential</v>
      </c>
      <c r="AO451" t="str">
        <f>IF(buildings!AO451="","NA",buildings!AO451)</f>
        <v>SFH</v>
      </c>
      <c r="AP451" t="str">
        <f>IF(buildings!AP451="","NA",buildings!AP451)</f>
        <v>country-averaged</v>
      </c>
      <c r="AQ451" t="str">
        <f>IF(buildings!AQ451="","NA",buildings!AQ451)</f>
        <v>Urban</v>
      </c>
      <c r="AR451" t="str">
        <f>IF(buildings!AR451="","NA",buildings!AR451)</f>
        <v>NULL</v>
      </c>
      <c r="AS451" t="str">
        <f>IF(buildings!AS451="","NA",buildings!AS451)</f>
        <v xml:space="preserve">Suzuki, M., Oka, T., &amp; Okada, K. </v>
      </c>
      <c r="AT451">
        <f>IF(buildings!AT451="","NA",buildings!AT451)</f>
        <v>1995</v>
      </c>
      <c r="AU451" t="str">
        <f>IF(buildings!AU451="","NA",buildings!AU451)</f>
        <v>The estimation of energy consumption and CO2 emission due to housing construction in Japan</v>
      </c>
      <c r="AV451" t="str">
        <f>IF(buildings!AV451="","NA",buildings!AV451)</f>
        <v>Energy and buildings</v>
      </c>
      <c r="AW451" t="str">
        <f>IF(buildings!AW451="","NA",buildings!AW451)</f>
        <v>Copyright Elsevier</v>
      </c>
      <c r="AX451" t="str">
        <f>IF(buildings!AX451="","NA",buildings!AX451)</f>
        <v>10.1016/0378-7788(95)00914-J</v>
      </c>
      <c r="AY451" t="str">
        <f>IF(buildings!AY451="","NA",buildings!AY451)</f>
        <v>https://doi.org/10.1016/0378-7788(95)00914-J</v>
      </c>
      <c r="AZ451" t="str">
        <f>IF(buildings!AZ451="","NULL",buildings!AZ451)</f>
        <v>NULL</v>
      </c>
      <c r="BA451" t="str">
        <f>IF(buildings!BA451="","NULL",buildings!BA451)</f>
        <v xml:space="preserve">Extracted from Marinova et al. (2020). Refer to the authors for further information </v>
      </c>
      <c r="BB451" t="str">
        <f>IF(buildings!BB451="","NULL",buildings!BB451)</f>
        <v xml:space="preserve">Extracted from Marinova et al. (2020). Refer to the authors for further information </v>
      </c>
      <c r="BC451" t="str">
        <f>IF(buildings!BC451="","NULL",buildings!BC451)</f>
        <v>Construction type</v>
      </c>
      <c r="BD451" t="str">
        <f>IF(buildings!BD451="","NULL",buildings!BD451)</f>
        <v>NULL</v>
      </c>
      <c r="BE451" t="str">
        <f>IF(buildings!BE451="","NULL",buildings!BE451)</f>
        <v>Nistad (Heeren)</v>
      </c>
      <c r="BF451" t="str">
        <f>IF(buildings!BF451="","NULL",buildings!BF451)</f>
        <v>NULL</v>
      </c>
      <c r="BG451" t="str">
        <f>IF(buildings!BG451="","NULL",buildings!BG451)</f>
        <v>NULL</v>
      </c>
      <c r="BH451" t="str">
        <f>IF(buildings!BH451="","NULL",buildings!BH451)</f>
        <v>NULL</v>
      </c>
      <c r="BI451" t="str">
        <f>IF(buildings!BI451="","NULL",buildings!BI451)</f>
        <v>NULL</v>
      </c>
      <c r="BJ451" t="str">
        <f>IF(buildings!BJ451="","NULL",buildings!BJ451)</f>
        <v>NULL</v>
      </c>
      <c r="BK451" t="str">
        <f>IF(buildings!BK451="","NULL",buildings!BK451)</f>
        <v>NULL</v>
      </c>
      <c r="BL451" t="str">
        <f>IF(buildings!BL451="","NULL",buildings!BL451)</f>
        <v>NULL</v>
      </c>
      <c r="BM451" t="str">
        <f>IF(buildings!BM451="","NULL",buildings!BM451)</f>
        <v>NULL</v>
      </c>
      <c r="BN451" t="str">
        <f>IF(buildings!BN451="","NULL",buildings!BN451)</f>
        <v>NULL</v>
      </c>
      <c r="BO451" t="str">
        <f>IF(buildings!BO451="","NULL",buildings!BO451)</f>
        <v>NULL</v>
      </c>
      <c r="BP451" t="str">
        <f>IF(buildings!BP451="","NULL",buildings!BP451)</f>
        <v>NULL</v>
      </c>
      <c r="BQ451" t="str">
        <f>IF(buildings!BQ451="","NULL",buildings!BQ451)</f>
        <v>NULL</v>
      </c>
      <c r="BR451" t="str">
        <f>IF(buildings!BR451="","NULL",buildings!BR451)</f>
        <v>NULL</v>
      </c>
      <c r="BS451" t="str">
        <f>IF(buildings!BS451="","NULL",buildings!BS451)</f>
        <v>NULL</v>
      </c>
      <c r="BT451" t="str">
        <f>IF(buildings!BT451="","NULL",buildings!BT451)</f>
        <v>NULL</v>
      </c>
      <c r="BU451" t="str">
        <f>IF(buildings!BU451="","NULL",buildings!BU451)</f>
        <v>NULL</v>
      </c>
      <c r="BV451" t="str">
        <f>IF(buildings!BV451="","NULL",buildings!BV451)</f>
        <v>NULL</v>
      </c>
      <c r="BW451" t="str">
        <f>IF(buildings!BW451="","NULL",buildings!BW451)</f>
        <v>R32JPN</v>
      </c>
      <c r="BX451" t="str">
        <f>IF(buildings!BX451="","NULL",buildings!BX451)</f>
        <v>R5.2OECD</v>
      </c>
      <c r="BY451" t="str">
        <f>IF(buildings!BY451="","NULL",buildings!BY451)</f>
        <v>R_SFH_unspecified</v>
      </c>
      <c r="BZ451" t="str">
        <f>IF(buildings!BZ451="","NULL",buildings!BZ451)</f>
        <v>S_unspecified</v>
      </c>
      <c r="CA451" t="str">
        <f>IF(buildings!CA451="","NULL",buildings!CA451)</f>
        <v>Standard</v>
      </c>
      <c r="CB451" t="str">
        <f>IF(buildings!CB451="","NULL",buildings!CB451)</f>
        <v>sample/average/statistics</v>
      </c>
      <c r="CC451" t="str">
        <f>IF(buildings!CC451="","NULL",buildings!CC451)</f>
        <v>RS</v>
      </c>
      <c r="CD451" t="str">
        <f>IF(buildings!CD451="","NULL",buildings!CD451)</f>
        <v>S</v>
      </c>
      <c r="CE451" t="str">
        <f>IF(buildings!CE451="","NULL",buildings!CE451)</f>
        <v>OECD_JPN</v>
      </c>
    </row>
    <row r="452" spans="1:83">
      <c r="A452">
        <f>IF(buildings!A452="","NA",buildings!A452)</f>
        <v>450</v>
      </c>
      <c r="B452" t="str">
        <f>IF(buildings!B452="","NA",buildings!B452)</f>
        <v>Australia</v>
      </c>
      <c r="C452" t="str">
        <f>IF(buildings!C452="","NA",buildings!C452)</f>
        <v>Melbourne</v>
      </c>
      <c r="D452" t="str">
        <f>IF(buildings!D452="","NA",buildings!D452)</f>
        <v>NA</v>
      </c>
      <c r="E452" t="str">
        <f>IF(buildings!E452="","NA",buildings!E452)</f>
        <v>NA</v>
      </c>
      <c r="F452">
        <f>IF(buildings!F452="","NA",buildings!F452)</f>
        <v>41.467592590000002</v>
      </c>
      <c r="G452" t="str">
        <f>IF(buildings!G452="","NA",buildings!G452)</f>
        <v>NA</v>
      </c>
      <c r="H452" t="str">
        <f>IF(buildings!H452="","NA",buildings!H452)</f>
        <v>NA</v>
      </c>
      <c r="I452" t="str">
        <f>IF(buildings!I452="","NA",buildings!I452)</f>
        <v>NA</v>
      </c>
      <c r="J452">
        <f>IF(buildings!J452="","NA",buildings!J452)</f>
        <v>26.0625</v>
      </c>
      <c r="K452" t="str">
        <f>IF(buildings!K452="","NA",buildings!K452)</f>
        <v>NA</v>
      </c>
      <c r="L452" t="str">
        <f>IF(buildings!L452="","NA",buildings!L452)</f>
        <v>NA</v>
      </c>
      <c r="M452">
        <f>IF(buildings!M452="","NA",buildings!M452)</f>
        <v>932.30703700000004</v>
      </c>
      <c r="N452" t="str">
        <f>IF(buildings!N452="","NA",buildings!N452)</f>
        <v>NA</v>
      </c>
      <c r="O452" t="str">
        <f>IF(buildings!O452="","NA",buildings!O452)</f>
        <v>NA</v>
      </c>
      <c r="P452" t="str">
        <f>IF(buildings!P452="","NA",buildings!P452)</f>
        <v>NA</v>
      </c>
      <c r="Q452" t="str">
        <f>IF(buildings!Q452="","NA",buildings!Q452)</f>
        <v>NA</v>
      </c>
      <c r="R452" t="str">
        <f>IF(buildings!R452="","NA",buildings!R452)</f>
        <v>NA</v>
      </c>
      <c r="S452" t="str">
        <f>IF(buildings!S452="","NA",buildings!S452)</f>
        <v>NA</v>
      </c>
      <c r="T452" t="str">
        <f>IF(buildings!T452="","NA",buildings!T452)</f>
        <v>NA</v>
      </c>
      <c r="U452" t="str">
        <f>IF(buildings!U452="","NA",buildings!U452)</f>
        <v>NA</v>
      </c>
      <c r="V452" t="str">
        <f>IF(buildings!V452="","NA",buildings!V452)</f>
        <v>NA</v>
      </c>
      <c r="W452" t="str">
        <f>IF(buildings!W452="","NA",buildings!W452)</f>
        <v>NA</v>
      </c>
      <c r="X452" t="str">
        <f>IF(buildings!X452="","NA",buildings!X452)</f>
        <v>NA</v>
      </c>
      <c r="Y452" t="str">
        <f>IF(buildings!Y452="","NA",buildings!Y452)</f>
        <v>NA</v>
      </c>
      <c r="Z452" t="str">
        <f>IF(buildings!Z452="","NA",buildings!Z452)</f>
        <v>NA</v>
      </c>
      <c r="AA452" t="str">
        <f>IF(buildings!AA452="","NA",buildings!AA452)</f>
        <v>NA</v>
      </c>
      <c r="AB452" t="str">
        <f>IF(buildings!AB452="","NA",buildings!AB452)</f>
        <v>NA</v>
      </c>
      <c r="AC452" t="str">
        <f>IF(buildings!AC452="","NA",buildings!AC452)</f>
        <v>NA</v>
      </c>
      <c r="AD452" t="str">
        <f>IF(buildings!AD452="","NA",buildings!AD452)</f>
        <v>NA</v>
      </c>
      <c r="AE452" t="str">
        <f>IF(buildings!AE452="","NA",buildings!AE452)</f>
        <v>NA</v>
      </c>
      <c r="AF452" t="str">
        <f>IF(buildings!AF452="","NA",buildings!AF452)</f>
        <v>NA</v>
      </c>
      <c r="AG452" t="str">
        <f>IF(buildings!AG452="","NA",buildings!AG452)</f>
        <v>NA</v>
      </c>
      <c r="AH452" t="str">
        <f>IF(buildings!AH452="","NA",buildings!AH452)</f>
        <v>NA</v>
      </c>
      <c r="AI452" t="str">
        <f>IF(buildings!AI452="","NA",buildings!AI452)</f>
        <v>NA</v>
      </c>
      <c r="AJ452" t="str">
        <f>IF(buildings!AJ452="","NA",buildings!AJ452)</f>
        <v>NA</v>
      </c>
      <c r="AK452" t="str">
        <f>IF(buildings!AK452="","NA",buildings!AK452)</f>
        <v>NA</v>
      </c>
      <c r="AL452" t="str">
        <f>IF(buildings!AL452="","NA",buildings!AL452)</f>
        <v>Individual reinforced concrete (RC) footings on which
a RC slab is cast</v>
      </c>
      <c r="AM452">
        <f>IF(buildings!AM452="","NA",buildings!AM452)</f>
        <v>1</v>
      </c>
      <c r="AN452" t="str">
        <f>IF(buildings!AN452="","NA",buildings!AN452)</f>
        <v>residential</v>
      </c>
      <c r="AO452" t="str">
        <f>IF(buildings!AO452="","NA",buildings!AO452)</f>
        <v>SFH</v>
      </c>
      <c r="AP452" t="str">
        <f>IF(buildings!AP452="","NA",buildings!AP452)</f>
        <v>averaged</v>
      </c>
      <c r="AQ452" t="str">
        <f>IF(buildings!AQ452="","NA",buildings!AQ452)</f>
        <v>Urban</v>
      </c>
      <c r="AR452" t="str">
        <f>IF(buildings!AR452="","NA",buildings!AR452)</f>
        <v>NULL</v>
      </c>
      <c r="AS452" t="str">
        <f>IF(buildings!AS452="","NA",buildings!AS452)</f>
        <v xml:space="preserve">Stephan, A., &amp; Athanassiadis, A. </v>
      </c>
      <c r="AT452">
        <f>IF(buildings!AT452="","NA",buildings!AT452)</f>
        <v>2018</v>
      </c>
      <c r="AU452" t="str">
        <f>IF(buildings!AU452="","NA",buildings!AU452)</f>
        <v>Towards a more circular construction sector: Estimating and spatialising current and future non-structural material replacement flows to maintain urban building stocks</v>
      </c>
      <c r="AV452" t="str">
        <f>IF(buildings!AV452="","NA",buildings!AV452)</f>
        <v>Resources, conservation, recycling</v>
      </c>
      <c r="AW452" t="str">
        <f>IF(buildings!AW452="","NA",buildings!AW452)</f>
        <v>Copyright Elsevier</v>
      </c>
      <c r="AX452" t="str">
        <f>IF(buildings!AX452="","NA",buildings!AX452)</f>
        <v>10.1016/j.resconrec.2017.09.022</v>
      </c>
      <c r="AY452" t="str">
        <f>IF(buildings!AY452="","NA",buildings!AY452)</f>
        <v>https://doi.org/10.1016/j.resconrec.2017.09.022</v>
      </c>
      <c r="AZ452" t="str">
        <f>IF(buildings!AZ452="","NULL",buildings!AZ452)</f>
        <v>NULL</v>
      </c>
      <c r="BA452" t="str">
        <f>IF(buildings!BA452="","NULL",buildings!BA452)</f>
        <v xml:space="preserve">Extracted from Marinova et al. (2020). Refer to the authors for further information </v>
      </c>
      <c r="BB452" t="str">
        <f>IF(buildings!BB452="","NULL",buildings!BB452)</f>
        <v xml:space="preserve">Extracted from Marinova et al. (2020). Refer to the authors for further information </v>
      </c>
      <c r="BC452" t="str">
        <f>IF(buildings!BC452="","NULL",buildings!BC452)</f>
        <v xml:space="preserve">Types of houses and geographical area </v>
      </c>
      <c r="BD452" t="str">
        <f>IF(buildings!BD452="","NULL",buildings!BD452)</f>
        <v>NULL</v>
      </c>
      <c r="BE452" t="str">
        <f>IF(buildings!BE452="","NULL",buildings!BE452)</f>
        <v>Nistad (Heeren)</v>
      </c>
      <c r="BF452" t="str">
        <f>IF(buildings!BF452="","NULL",buildings!BF452)</f>
        <v>NULL</v>
      </c>
      <c r="BG452" t="str">
        <f>IF(buildings!BG452="","NULL",buildings!BG452)</f>
        <v>NULL</v>
      </c>
      <c r="BH452" t="str">
        <f>IF(buildings!BH452="","NULL",buildings!BH452)</f>
        <v>NULL</v>
      </c>
      <c r="BI452" t="str">
        <f>IF(buildings!BI452="","NULL",buildings!BI452)</f>
        <v>NULL</v>
      </c>
      <c r="BJ452" t="str">
        <f>IF(buildings!BJ452="","NULL",buildings!BJ452)</f>
        <v>NULL</v>
      </c>
      <c r="BK452" t="str">
        <f>IF(buildings!BK452="","NULL",buildings!BK452)</f>
        <v>NULL</v>
      </c>
      <c r="BL452" t="str">
        <f>IF(buildings!BL452="","NULL",buildings!BL452)</f>
        <v>NULL</v>
      </c>
      <c r="BM452" t="str">
        <f>IF(buildings!BM452="","NULL",buildings!BM452)</f>
        <v>NULL</v>
      </c>
      <c r="BN452" t="str">
        <f>IF(buildings!BN452="","NULL",buildings!BN452)</f>
        <v>NULL</v>
      </c>
      <c r="BO452" t="str">
        <f>IF(buildings!BO452="","NULL",buildings!BO452)</f>
        <v>NULL</v>
      </c>
      <c r="BP452" t="str">
        <f>IF(buildings!BP452="","NULL",buildings!BP452)</f>
        <v>NULL</v>
      </c>
      <c r="BQ452" t="str">
        <f>IF(buildings!BQ452="","NULL",buildings!BQ452)</f>
        <v>NULL</v>
      </c>
      <c r="BR452" t="str">
        <f>IF(buildings!BR452="","NULL",buildings!BR452)</f>
        <v>NULL</v>
      </c>
      <c r="BS452" t="str">
        <f>IF(buildings!BS452="","NULL",buildings!BS452)</f>
        <v>NULL</v>
      </c>
      <c r="BT452" t="str">
        <f>IF(buildings!BT452="","NULL",buildings!BT452)</f>
        <v>NULL</v>
      </c>
      <c r="BU452" t="str">
        <f>IF(buildings!BU452="","NULL",buildings!BU452)</f>
        <v>NULL</v>
      </c>
      <c r="BV452" t="str">
        <f>IF(buildings!BV452="","NULL",buildings!BV452)</f>
        <v>NULL</v>
      </c>
      <c r="BW452" t="str">
        <f>IF(buildings!BW452="","NULL",buildings!BW452)</f>
        <v>R32AUNZ</v>
      </c>
      <c r="BX452" t="str">
        <f>IF(buildings!BX452="","NULL",buildings!BX452)</f>
        <v>R5.2OECD</v>
      </c>
      <c r="BY452" t="str">
        <f>IF(buildings!BY452="","NULL",buildings!BY452)</f>
        <v>R_SFH_unspecified</v>
      </c>
      <c r="BZ452" t="str">
        <f>IF(buildings!BZ452="","NULL",buildings!BZ452)</f>
        <v>RC_concretefloor</v>
      </c>
      <c r="CA452" t="str">
        <f>IF(buildings!CA452="","NULL",buildings!CA452)</f>
        <v>Standard</v>
      </c>
      <c r="CB452" t="str">
        <f>IF(buildings!CB452="","NULL",buildings!CB452)</f>
        <v>modeled/hypothetical/regulations</v>
      </c>
      <c r="CC452" t="str">
        <f>IF(buildings!CC452="","NULL",buildings!CC452)</f>
        <v>RS</v>
      </c>
      <c r="CD452" t="str">
        <f>IF(buildings!CD452="","NULL",buildings!CD452)</f>
        <v>C</v>
      </c>
      <c r="CE452" t="str">
        <f>IF(buildings!CE452="","NULL",buildings!CE452)</f>
        <v>OECD_AUNZ</v>
      </c>
    </row>
    <row r="453" spans="1:83">
      <c r="A453">
        <f>IF(buildings!A453="","NA",buildings!A453)</f>
        <v>451</v>
      </c>
      <c r="B453" t="str">
        <f>IF(buildings!B453="","NA",buildings!B453)</f>
        <v>Australia</v>
      </c>
      <c r="C453" t="str">
        <f>IF(buildings!C453="","NA",buildings!C453)</f>
        <v>Melbourne</v>
      </c>
      <c r="D453" t="str">
        <f>IF(buildings!D453="","NA",buildings!D453)</f>
        <v>NA</v>
      </c>
      <c r="E453" t="str">
        <f>IF(buildings!E453="","NA",buildings!E453)</f>
        <v>NA</v>
      </c>
      <c r="F453">
        <f>IF(buildings!F453="","NA",buildings!F453)</f>
        <v>45.5617284</v>
      </c>
      <c r="G453" t="str">
        <f>IF(buildings!G453="","NA",buildings!G453)</f>
        <v>NA</v>
      </c>
      <c r="H453" t="str">
        <f>IF(buildings!H453="","NA",buildings!H453)</f>
        <v>NA</v>
      </c>
      <c r="I453" t="str">
        <f>IF(buildings!I453="","NA",buildings!I453)</f>
        <v>NA</v>
      </c>
      <c r="J453">
        <f>IF(buildings!J453="","NA",buildings!J453)</f>
        <v>32.047222220000002</v>
      </c>
      <c r="K453" t="str">
        <f>IF(buildings!K453="","NA",buildings!K453)</f>
        <v>NA</v>
      </c>
      <c r="L453" t="str">
        <f>IF(buildings!L453="","NA",buildings!L453)</f>
        <v>NA</v>
      </c>
      <c r="M453">
        <f>IF(buildings!M453="","NA",buildings!M453)</f>
        <v>1020.8</v>
      </c>
      <c r="N453" t="str">
        <f>IF(buildings!N453="","NA",buildings!N453)</f>
        <v>NA</v>
      </c>
      <c r="O453" t="str">
        <f>IF(buildings!O453="","NA",buildings!O453)</f>
        <v>NA</v>
      </c>
      <c r="P453" t="str">
        <f>IF(buildings!P453="","NA",buildings!P453)</f>
        <v>NA</v>
      </c>
      <c r="Q453" t="str">
        <f>IF(buildings!Q453="","NA",buildings!Q453)</f>
        <v>NA</v>
      </c>
      <c r="R453" t="str">
        <f>IF(buildings!R453="","NA",buildings!R453)</f>
        <v>NA</v>
      </c>
      <c r="S453" t="str">
        <f>IF(buildings!S453="","NA",buildings!S453)</f>
        <v>NA</v>
      </c>
      <c r="T453" t="str">
        <f>IF(buildings!T453="","NA",buildings!T453)</f>
        <v>NA</v>
      </c>
      <c r="U453" t="str">
        <f>IF(buildings!U453="","NA",buildings!U453)</f>
        <v>NA</v>
      </c>
      <c r="V453" t="str">
        <f>IF(buildings!V453="","NA",buildings!V453)</f>
        <v>NA</v>
      </c>
      <c r="W453" t="str">
        <f>IF(buildings!W453="","NA",buildings!W453)</f>
        <v>NA</v>
      </c>
      <c r="X453" t="str">
        <f>IF(buildings!X453="","NA",buildings!X453)</f>
        <v>NA</v>
      </c>
      <c r="Y453" t="str">
        <f>IF(buildings!Y453="","NA",buildings!Y453)</f>
        <v>NA</v>
      </c>
      <c r="Z453" t="str">
        <f>IF(buildings!Z453="","NA",buildings!Z453)</f>
        <v>NA</v>
      </c>
      <c r="AA453" t="str">
        <f>IF(buildings!AA453="","NA",buildings!AA453)</f>
        <v>NA</v>
      </c>
      <c r="AB453" t="str">
        <f>IF(buildings!AB453="","NA",buildings!AB453)</f>
        <v>NA</v>
      </c>
      <c r="AC453" t="str">
        <f>IF(buildings!AC453="","NA",buildings!AC453)</f>
        <v>NA</v>
      </c>
      <c r="AD453" t="str">
        <f>IF(buildings!AD453="","NA",buildings!AD453)</f>
        <v>NA</v>
      </c>
      <c r="AE453" t="str">
        <f>IF(buildings!AE453="","NA",buildings!AE453)</f>
        <v>NA</v>
      </c>
      <c r="AF453" t="str">
        <f>IF(buildings!AF453="","NA",buildings!AF453)</f>
        <v>NA</v>
      </c>
      <c r="AG453" t="str">
        <f>IF(buildings!AG453="","NA",buildings!AG453)</f>
        <v>NA</v>
      </c>
      <c r="AH453" t="str">
        <f>IF(buildings!AH453="","NA",buildings!AH453)</f>
        <v>NA</v>
      </c>
      <c r="AI453" t="str">
        <f>IF(buildings!AI453="","NA",buildings!AI453)</f>
        <v>NA</v>
      </c>
      <c r="AJ453" t="str">
        <f>IF(buildings!AJ453="","NA",buildings!AJ453)</f>
        <v>NA</v>
      </c>
      <c r="AK453" t="str">
        <f>IF(buildings!AK453="","NA",buildings!AK453)</f>
        <v>NA</v>
      </c>
      <c r="AL453" t="str">
        <f>IF(buildings!AL453="","NA",buildings!AL453)</f>
        <v>Individual reinforced concrete (RC) footings on which
a RC slab is cast</v>
      </c>
      <c r="AM453">
        <f>IF(buildings!AM453="","NA",buildings!AM453)</f>
        <v>1</v>
      </c>
      <c r="AN453" t="str">
        <f>IF(buildings!AN453="","NA",buildings!AN453)</f>
        <v>residential</v>
      </c>
      <c r="AO453" t="str">
        <f>IF(buildings!AO453="","NA",buildings!AO453)</f>
        <v>SFH</v>
      </c>
      <c r="AP453" t="str">
        <f>IF(buildings!AP453="","NA",buildings!AP453)</f>
        <v>averaged</v>
      </c>
      <c r="AQ453" t="str">
        <f>IF(buildings!AQ453="","NA",buildings!AQ453)</f>
        <v>Urban</v>
      </c>
      <c r="AR453" t="str">
        <f>IF(buildings!AR453="","NA",buildings!AR453)</f>
        <v>NULL</v>
      </c>
      <c r="AS453" t="str">
        <f>IF(buildings!AS453="","NA",buildings!AS453)</f>
        <v xml:space="preserve">Stephan, A., &amp; Athanassiadis, A. </v>
      </c>
      <c r="AT453">
        <f>IF(buildings!AT453="","NA",buildings!AT453)</f>
        <v>2018</v>
      </c>
      <c r="AU453" t="str">
        <f>IF(buildings!AU453="","NA",buildings!AU453)</f>
        <v>Towards a more circular construction sector: Estimating and spatialising current and future non-structural material replacement flows to maintain urban building stocks</v>
      </c>
      <c r="AV453" t="str">
        <f>IF(buildings!AV453="","NA",buildings!AV453)</f>
        <v>Resources, conservation, recycling</v>
      </c>
      <c r="AW453" t="str">
        <f>IF(buildings!AW453="","NA",buildings!AW453)</f>
        <v>Copyright Elsevier</v>
      </c>
      <c r="AX453" t="str">
        <f>IF(buildings!AX453="","NA",buildings!AX453)</f>
        <v>10.1016/j.resconrec.2017.09.022</v>
      </c>
      <c r="AY453" t="str">
        <f>IF(buildings!AY453="","NA",buildings!AY453)</f>
        <v>https://doi.org/10.1016/j.resconrec.2017.09.022</v>
      </c>
      <c r="AZ453" t="str">
        <f>IF(buildings!AZ453="","NULL",buildings!AZ453)</f>
        <v>NULL</v>
      </c>
      <c r="BA453" t="str">
        <f>IF(buildings!BA453="","NULL",buildings!BA453)</f>
        <v xml:space="preserve">Extracted from Marinova et al. (2020). Refer to the authors for further information </v>
      </c>
      <c r="BB453" t="str">
        <f>IF(buildings!BB453="","NULL",buildings!BB453)</f>
        <v xml:space="preserve">Extracted from Marinova et al. (2020). Refer to the authors for further information </v>
      </c>
      <c r="BC453" t="str">
        <f>IF(buildings!BC453="","NULL",buildings!BC453)</f>
        <v xml:space="preserve">Types of houses and geographical area </v>
      </c>
      <c r="BD453" t="str">
        <f>IF(buildings!BD453="","NULL",buildings!BD453)</f>
        <v>NULL</v>
      </c>
      <c r="BE453" t="str">
        <f>IF(buildings!BE453="","NULL",buildings!BE453)</f>
        <v>Nistad (Heeren)</v>
      </c>
      <c r="BF453" t="str">
        <f>IF(buildings!BF453="","NULL",buildings!BF453)</f>
        <v>NULL</v>
      </c>
      <c r="BG453" t="str">
        <f>IF(buildings!BG453="","NULL",buildings!BG453)</f>
        <v>NULL</v>
      </c>
      <c r="BH453" t="str">
        <f>IF(buildings!BH453="","NULL",buildings!BH453)</f>
        <v>NULL</v>
      </c>
      <c r="BI453" t="str">
        <f>IF(buildings!BI453="","NULL",buildings!BI453)</f>
        <v>NULL</v>
      </c>
      <c r="BJ453" t="str">
        <f>IF(buildings!BJ453="","NULL",buildings!BJ453)</f>
        <v>NULL</v>
      </c>
      <c r="BK453" t="str">
        <f>IF(buildings!BK453="","NULL",buildings!BK453)</f>
        <v>NULL</v>
      </c>
      <c r="BL453" t="str">
        <f>IF(buildings!BL453="","NULL",buildings!BL453)</f>
        <v>NULL</v>
      </c>
      <c r="BM453" t="str">
        <f>IF(buildings!BM453="","NULL",buildings!BM453)</f>
        <v>NULL</v>
      </c>
      <c r="BN453" t="str">
        <f>IF(buildings!BN453="","NULL",buildings!BN453)</f>
        <v>NULL</v>
      </c>
      <c r="BO453" t="str">
        <f>IF(buildings!BO453="","NULL",buildings!BO453)</f>
        <v>NULL</v>
      </c>
      <c r="BP453" t="str">
        <f>IF(buildings!BP453="","NULL",buildings!BP453)</f>
        <v>NULL</v>
      </c>
      <c r="BQ453" t="str">
        <f>IF(buildings!BQ453="","NULL",buildings!BQ453)</f>
        <v>NULL</v>
      </c>
      <c r="BR453" t="str">
        <f>IF(buildings!BR453="","NULL",buildings!BR453)</f>
        <v>NULL</v>
      </c>
      <c r="BS453" t="str">
        <f>IF(buildings!BS453="","NULL",buildings!BS453)</f>
        <v>NULL</v>
      </c>
      <c r="BT453" t="str">
        <f>IF(buildings!BT453="","NULL",buildings!BT453)</f>
        <v>NULL</v>
      </c>
      <c r="BU453" t="str">
        <f>IF(buildings!BU453="","NULL",buildings!BU453)</f>
        <v>NULL</v>
      </c>
      <c r="BV453" t="str">
        <f>IF(buildings!BV453="","NULL",buildings!BV453)</f>
        <v>NULL</v>
      </c>
      <c r="BW453" t="str">
        <f>IF(buildings!BW453="","NULL",buildings!BW453)</f>
        <v>R32AUNZ</v>
      </c>
      <c r="BX453" t="str">
        <f>IF(buildings!BX453="","NULL",buildings!BX453)</f>
        <v>R5.2OECD</v>
      </c>
      <c r="BY453" t="str">
        <f>IF(buildings!BY453="","NULL",buildings!BY453)</f>
        <v>R_SFH_unspecified</v>
      </c>
      <c r="BZ453" t="str">
        <f>IF(buildings!BZ453="","NULL",buildings!BZ453)</f>
        <v>RC_concretefloor</v>
      </c>
      <c r="CA453" t="str">
        <f>IF(buildings!CA453="","NULL",buildings!CA453)</f>
        <v>Standard</v>
      </c>
      <c r="CB453" t="str">
        <f>IF(buildings!CB453="","NULL",buildings!CB453)</f>
        <v>modeled/hypothetical/regulations</v>
      </c>
      <c r="CC453" t="str">
        <f>IF(buildings!CC453="","NULL",buildings!CC453)</f>
        <v>RS</v>
      </c>
      <c r="CD453" t="str">
        <f>IF(buildings!CD453="","NULL",buildings!CD453)</f>
        <v>C</v>
      </c>
      <c r="CE453" t="str">
        <f>IF(buildings!CE453="","NULL",buildings!CE453)</f>
        <v>OECD_AUNZ</v>
      </c>
    </row>
    <row r="454" spans="1:83">
      <c r="A454">
        <f>IF(buildings!A454="","NA",buildings!A454)</f>
        <v>452</v>
      </c>
      <c r="B454" t="str">
        <f>IF(buildings!B454="","NA",buildings!B454)</f>
        <v>Australia</v>
      </c>
      <c r="C454" t="str">
        <f>IF(buildings!C454="","NA",buildings!C454)</f>
        <v>NA</v>
      </c>
      <c r="D454" t="str">
        <f>IF(buildings!D454="","NA",buildings!D454)</f>
        <v>NA</v>
      </c>
      <c r="E454" t="str">
        <f>IF(buildings!E454="","NA",buildings!E454)</f>
        <v>NA</v>
      </c>
      <c r="F454">
        <f>IF(buildings!F454="","NA",buildings!F454)</f>
        <v>39.563492060000002</v>
      </c>
      <c r="G454" t="str">
        <f>IF(buildings!G454="","NA",buildings!G454)</f>
        <v>NA</v>
      </c>
      <c r="H454" t="str">
        <f>IF(buildings!H454="","NA",buildings!H454)</f>
        <v>NA</v>
      </c>
      <c r="I454" t="str">
        <f>IF(buildings!I454="","NA",buildings!I454)</f>
        <v>NA</v>
      </c>
      <c r="J454">
        <f>IF(buildings!J454="","NA",buildings!J454)</f>
        <v>55.83630952</v>
      </c>
      <c r="K454" t="str">
        <f>IF(buildings!K454="","NA",buildings!K454)</f>
        <v>NA</v>
      </c>
      <c r="L454" t="str">
        <f>IF(buildings!L454="","NA",buildings!L454)</f>
        <v>NA</v>
      </c>
      <c r="M454">
        <f>IF(buildings!M454="","NA",buildings!M454)</f>
        <v>891.17460319999998</v>
      </c>
      <c r="N454" t="str">
        <f>IF(buildings!N454="","NA",buildings!N454)</f>
        <v>NA</v>
      </c>
      <c r="O454" t="str">
        <f>IF(buildings!O454="","NA",buildings!O454)</f>
        <v>NA</v>
      </c>
      <c r="P454" t="str">
        <f>IF(buildings!P454="","NA",buildings!P454)</f>
        <v>NA</v>
      </c>
      <c r="Q454" t="str">
        <f>IF(buildings!Q454="","NA",buildings!Q454)</f>
        <v>NA</v>
      </c>
      <c r="R454" t="str">
        <f>IF(buildings!R454="","NA",buildings!R454)</f>
        <v>NA</v>
      </c>
      <c r="S454" t="str">
        <f>IF(buildings!S454="","NA",buildings!S454)</f>
        <v>NA</v>
      </c>
      <c r="T454" t="str">
        <f>IF(buildings!T454="","NA",buildings!T454)</f>
        <v>NA</v>
      </c>
      <c r="U454" t="str">
        <f>IF(buildings!U454="","NA",buildings!U454)</f>
        <v>NA</v>
      </c>
      <c r="V454" t="str">
        <f>IF(buildings!V454="","NA",buildings!V454)</f>
        <v>NA</v>
      </c>
      <c r="W454" t="str">
        <f>IF(buildings!W454="","NA",buildings!W454)</f>
        <v>NA</v>
      </c>
      <c r="X454" t="str">
        <f>IF(buildings!X454="","NA",buildings!X454)</f>
        <v>NA</v>
      </c>
      <c r="Y454" t="str">
        <f>IF(buildings!Y454="","NA",buildings!Y454)</f>
        <v>NA</v>
      </c>
      <c r="Z454" t="str">
        <f>IF(buildings!Z454="","NA",buildings!Z454)</f>
        <v>NA</v>
      </c>
      <c r="AA454" t="str">
        <f>IF(buildings!AA454="","NA",buildings!AA454)</f>
        <v>NA</v>
      </c>
      <c r="AB454" t="str">
        <f>IF(buildings!AB454="","NA",buildings!AB454)</f>
        <v>NA</v>
      </c>
      <c r="AC454" t="str">
        <f>IF(buildings!AC454="","NA",buildings!AC454)</f>
        <v>NA</v>
      </c>
      <c r="AD454" t="str">
        <f>IF(buildings!AD454="","NA",buildings!AD454)</f>
        <v>NA</v>
      </c>
      <c r="AE454" t="str">
        <f>IF(buildings!AE454="","NA",buildings!AE454)</f>
        <v>NA</v>
      </c>
      <c r="AF454" t="str">
        <f>IF(buildings!AF454="","NA",buildings!AF454)</f>
        <v>NA</v>
      </c>
      <c r="AG454" t="str">
        <f>IF(buildings!AG454="","NA",buildings!AG454)</f>
        <v>NA</v>
      </c>
      <c r="AH454" t="str">
        <f>IF(buildings!AH454="","NA",buildings!AH454)</f>
        <v>NA</v>
      </c>
      <c r="AI454" t="str">
        <f>IF(buildings!AI454="","NA",buildings!AI454)</f>
        <v>NA</v>
      </c>
      <c r="AJ454" t="str">
        <f>IF(buildings!AJ454="","NA",buildings!AJ454)</f>
        <v>NA</v>
      </c>
      <c r="AK454" t="str">
        <f>IF(buildings!AK454="","NA",buildings!AK454)</f>
        <v>NA</v>
      </c>
      <c r="AL454" t="str">
        <f>IF(buildings!AL454="","NA",buildings!AL454)</f>
        <v>One-level row-house</v>
      </c>
      <c r="AM454">
        <f>IF(buildings!AM454="","NA",buildings!AM454)</f>
        <v>1</v>
      </c>
      <c r="AN454" t="str">
        <f>IF(buildings!AN454="","NA",buildings!AN454)</f>
        <v>residential</v>
      </c>
      <c r="AO454" t="str">
        <f>IF(buildings!AO454="","NA",buildings!AO454)</f>
        <v>MFH</v>
      </c>
      <c r="AP454" t="str">
        <f>IF(buildings!AP454="","NA",buildings!AP454)</f>
        <v>averaged</v>
      </c>
      <c r="AQ454" t="str">
        <f>IF(buildings!AQ454="","NA",buildings!AQ454)</f>
        <v>Urban</v>
      </c>
      <c r="AR454" t="str">
        <f>IF(buildings!AR454="","NA",buildings!AR454)</f>
        <v>NULL</v>
      </c>
      <c r="AS454" t="str">
        <f>IF(buildings!AS454="","NA",buildings!AS454)</f>
        <v xml:space="preserve">Stephan, A., &amp; Athanassiadis, A. </v>
      </c>
      <c r="AT454">
        <f>IF(buildings!AT454="","NA",buildings!AT454)</f>
        <v>2018</v>
      </c>
      <c r="AU454" t="str">
        <f>IF(buildings!AU454="","NA",buildings!AU454)</f>
        <v>Towards a more circular construction sector: Estimating and spatialising current and future non-structural material replacement flows to maintain urban building stocks</v>
      </c>
      <c r="AV454" t="str">
        <f>IF(buildings!AV454="","NA",buildings!AV454)</f>
        <v>Resources, conservation, recycling</v>
      </c>
      <c r="AW454" t="str">
        <f>IF(buildings!AW454="","NA",buildings!AW454)</f>
        <v>Copyright Elsevier</v>
      </c>
      <c r="AX454" t="str">
        <f>IF(buildings!AX454="","NA",buildings!AX454)</f>
        <v>10.1016/j.resconrec.2017.09.022</v>
      </c>
      <c r="AY454" t="str">
        <f>IF(buildings!AY454="","NA",buildings!AY454)</f>
        <v>https://doi.org/10.1016/j.resconrec.2017.09.022</v>
      </c>
      <c r="AZ454" t="str">
        <f>IF(buildings!AZ454="","NULL",buildings!AZ454)</f>
        <v>NULL</v>
      </c>
      <c r="BA454" t="str">
        <f>IF(buildings!BA454="","NULL",buildings!BA454)</f>
        <v xml:space="preserve">Extracted from Marinova et al. (2020). Refer to the authors for further information </v>
      </c>
      <c r="BB454" t="str">
        <f>IF(buildings!BB454="","NULL",buildings!BB454)</f>
        <v xml:space="preserve">Extracted from Marinova et al. (2020). Refer to the authors for further information </v>
      </c>
      <c r="BC454" t="str">
        <f>IF(buildings!BC454="","NULL",buildings!BC454)</f>
        <v xml:space="preserve">Types of houses and geographical area </v>
      </c>
      <c r="BD454" t="str">
        <f>IF(buildings!BD454="","NULL",buildings!BD454)</f>
        <v>NULL</v>
      </c>
      <c r="BE454" t="str">
        <f>IF(buildings!BE454="","NULL",buildings!BE454)</f>
        <v>Nistad (Heeren)</v>
      </c>
      <c r="BF454" t="str">
        <f>IF(buildings!BF454="","NULL",buildings!BF454)</f>
        <v>NULL</v>
      </c>
      <c r="BG454" t="str">
        <f>IF(buildings!BG454="","NULL",buildings!BG454)</f>
        <v>NULL</v>
      </c>
      <c r="BH454" t="str">
        <f>IF(buildings!BH454="","NULL",buildings!BH454)</f>
        <v>NULL</v>
      </c>
      <c r="BI454" t="str">
        <f>IF(buildings!BI454="","NULL",buildings!BI454)</f>
        <v>NULL</v>
      </c>
      <c r="BJ454" t="str">
        <f>IF(buildings!BJ454="","NULL",buildings!BJ454)</f>
        <v>NULL</v>
      </c>
      <c r="BK454" t="str">
        <f>IF(buildings!BK454="","NULL",buildings!BK454)</f>
        <v>NULL</v>
      </c>
      <c r="BL454" t="str">
        <f>IF(buildings!BL454="","NULL",buildings!BL454)</f>
        <v>NULL</v>
      </c>
      <c r="BM454" t="str">
        <f>IF(buildings!BM454="","NULL",buildings!BM454)</f>
        <v>NULL</v>
      </c>
      <c r="BN454" t="str">
        <f>IF(buildings!BN454="","NULL",buildings!BN454)</f>
        <v>NULL</v>
      </c>
      <c r="BO454" t="str">
        <f>IF(buildings!BO454="","NULL",buildings!BO454)</f>
        <v>NULL</v>
      </c>
      <c r="BP454" t="str">
        <f>IF(buildings!BP454="","NULL",buildings!BP454)</f>
        <v>NULL</v>
      </c>
      <c r="BQ454" t="str">
        <f>IF(buildings!BQ454="","NULL",buildings!BQ454)</f>
        <v>NULL</v>
      </c>
      <c r="BR454" t="str">
        <f>IF(buildings!BR454="","NULL",buildings!BR454)</f>
        <v>NULL</v>
      </c>
      <c r="BS454" t="str">
        <f>IF(buildings!BS454="","NULL",buildings!BS454)</f>
        <v>NULL</v>
      </c>
      <c r="BT454" t="str">
        <f>IF(buildings!BT454="","NULL",buildings!BT454)</f>
        <v>NULL</v>
      </c>
      <c r="BU454" t="str">
        <f>IF(buildings!BU454="","NULL",buildings!BU454)</f>
        <v>NULL</v>
      </c>
      <c r="BV454" t="str">
        <f>IF(buildings!BV454="","NULL",buildings!BV454)</f>
        <v>NULL</v>
      </c>
      <c r="BW454" t="str">
        <f>IF(buildings!BW454="","NULL",buildings!BW454)</f>
        <v>R32AUNZ</v>
      </c>
      <c r="BX454" t="str">
        <f>IF(buildings!BX454="","NULL",buildings!BX454)</f>
        <v>R5.2OECD</v>
      </c>
      <c r="BY454" t="str">
        <f>IF(buildings!BY454="","NULL",buildings!BY454)</f>
        <v>R_MFH_low</v>
      </c>
      <c r="BZ454" t="str">
        <f>IF(buildings!BZ454="","NULL",buildings!BZ454)</f>
        <v>Unspecified</v>
      </c>
      <c r="CA454" t="str">
        <f>IF(buildings!CA454="","NULL",buildings!CA454)</f>
        <v>Standard</v>
      </c>
      <c r="CB454" t="str">
        <f>IF(buildings!CB454="","NULL",buildings!CB454)</f>
        <v>modeled/hypothetical/regulations</v>
      </c>
      <c r="CC454" t="str">
        <f>IF(buildings!CC454="","NULL",buildings!CC454)</f>
        <v>RM</v>
      </c>
      <c r="CD454" t="str">
        <f>IF(buildings!CD454="","NULL",buildings!CD454)</f>
        <v>U</v>
      </c>
      <c r="CE454" t="str">
        <f>IF(buildings!CE454="","NULL",buildings!CE454)</f>
        <v>OECD_AUNZ</v>
      </c>
    </row>
    <row r="455" spans="1:83">
      <c r="A455">
        <f>IF(buildings!A455="","NA",buildings!A455)</f>
        <v>453</v>
      </c>
      <c r="B455" t="str">
        <f>IF(buildings!B455="","NA",buildings!B455)</f>
        <v>Australia</v>
      </c>
      <c r="C455" t="str">
        <f>IF(buildings!C455="","NA",buildings!C455)</f>
        <v>NA</v>
      </c>
      <c r="D455" t="str">
        <f>IF(buildings!D455="","NA",buildings!D455)</f>
        <v>NA</v>
      </c>
      <c r="E455" t="str">
        <f>IF(buildings!E455="","NA",buildings!E455)</f>
        <v>NA</v>
      </c>
      <c r="F455">
        <f>IF(buildings!F455="","NA",buildings!F455)</f>
        <v>31.567460319999999</v>
      </c>
      <c r="G455" t="str">
        <f>IF(buildings!G455="","NA",buildings!G455)</f>
        <v>NA</v>
      </c>
      <c r="H455" t="str">
        <f>IF(buildings!H455="","NA",buildings!H455)</f>
        <v>NA</v>
      </c>
      <c r="I455" t="str">
        <f>IF(buildings!I455="","NA",buildings!I455)</f>
        <v>NA</v>
      </c>
      <c r="J455">
        <f>IF(buildings!J455="","NA",buildings!J455)</f>
        <v>33.252976189999998</v>
      </c>
      <c r="K455" t="str">
        <f>IF(buildings!K455="","NA",buildings!K455)</f>
        <v>NA</v>
      </c>
      <c r="L455" t="str">
        <f>IF(buildings!L455="","NA",buildings!L455)</f>
        <v>NA</v>
      </c>
      <c r="M455">
        <f>IF(buildings!M455="","NA",buildings!M455)</f>
        <v>704.8380952</v>
      </c>
      <c r="N455" t="str">
        <f>IF(buildings!N455="","NA",buildings!N455)</f>
        <v>NA</v>
      </c>
      <c r="O455" t="str">
        <f>IF(buildings!O455="","NA",buildings!O455)</f>
        <v>NA</v>
      </c>
      <c r="P455" t="str">
        <f>IF(buildings!P455="","NA",buildings!P455)</f>
        <v>NA</v>
      </c>
      <c r="Q455" t="str">
        <f>IF(buildings!Q455="","NA",buildings!Q455)</f>
        <v>NA</v>
      </c>
      <c r="R455" t="str">
        <f>IF(buildings!R455="","NA",buildings!R455)</f>
        <v>NA</v>
      </c>
      <c r="S455" t="str">
        <f>IF(buildings!S455="","NA",buildings!S455)</f>
        <v>NA</v>
      </c>
      <c r="T455" t="str">
        <f>IF(buildings!T455="","NA",buildings!T455)</f>
        <v>NA</v>
      </c>
      <c r="U455" t="str">
        <f>IF(buildings!U455="","NA",buildings!U455)</f>
        <v>NA</v>
      </c>
      <c r="V455" t="str">
        <f>IF(buildings!V455="","NA",buildings!V455)</f>
        <v>NA</v>
      </c>
      <c r="W455" t="str">
        <f>IF(buildings!W455="","NA",buildings!W455)</f>
        <v>NA</v>
      </c>
      <c r="X455" t="str">
        <f>IF(buildings!X455="","NA",buildings!X455)</f>
        <v>NA</v>
      </c>
      <c r="Y455" t="str">
        <f>IF(buildings!Y455="","NA",buildings!Y455)</f>
        <v>NA</v>
      </c>
      <c r="Z455" t="str">
        <f>IF(buildings!Z455="","NA",buildings!Z455)</f>
        <v>NA</v>
      </c>
      <c r="AA455" t="str">
        <f>IF(buildings!AA455="","NA",buildings!AA455)</f>
        <v>NA</v>
      </c>
      <c r="AB455" t="str">
        <f>IF(buildings!AB455="","NA",buildings!AB455)</f>
        <v>NA</v>
      </c>
      <c r="AC455" t="str">
        <f>IF(buildings!AC455="","NA",buildings!AC455)</f>
        <v>NA</v>
      </c>
      <c r="AD455" t="str">
        <f>IF(buildings!AD455="","NA",buildings!AD455)</f>
        <v>NA</v>
      </c>
      <c r="AE455" t="str">
        <f>IF(buildings!AE455="","NA",buildings!AE455)</f>
        <v>NA</v>
      </c>
      <c r="AF455" t="str">
        <f>IF(buildings!AF455="","NA",buildings!AF455)</f>
        <v>NA</v>
      </c>
      <c r="AG455" t="str">
        <f>IF(buildings!AG455="","NA",buildings!AG455)</f>
        <v>NA</v>
      </c>
      <c r="AH455" t="str">
        <f>IF(buildings!AH455="","NA",buildings!AH455)</f>
        <v>NA</v>
      </c>
      <c r="AI455" t="str">
        <f>IF(buildings!AI455="","NA",buildings!AI455)</f>
        <v>NA</v>
      </c>
      <c r="AJ455" t="str">
        <f>IF(buildings!AJ455="","NA",buildings!AJ455)</f>
        <v>NA</v>
      </c>
      <c r="AK455" t="str">
        <f>IF(buildings!AK455="","NA",buildings!AK455)</f>
        <v>NA</v>
      </c>
      <c r="AL455" t="str">
        <f>IF(buildings!AL455="","NA",buildings!AL455)</f>
        <v>Two-level row-house</v>
      </c>
      <c r="AM455">
        <f>IF(buildings!AM455="","NA",buildings!AM455)</f>
        <v>2</v>
      </c>
      <c r="AN455" t="str">
        <f>IF(buildings!AN455="","NA",buildings!AN455)</f>
        <v>residential</v>
      </c>
      <c r="AO455" t="str">
        <f>IF(buildings!AO455="","NA",buildings!AO455)</f>
        <v>MFH</v>
      </c>
      <c r="AP455" t="str">
        <f>IF(buildings!AP455="","NA",buildings!AP455)</f>
        <v>averaged</v>
      </c>
      <c r="AQ455" t="str">
        <f>IF(buildings!AQ455="","NA",buildings!AQ455)</f>
        <v>Urban</v>
      </c>
      <c r="AR455" t="str">
        <f>IF(buildings!AR455="","NA",buildings!AR455)</f>
        <v>NULL</v>
      </c>
      <c r="AS455" t="str">
        <f>IF(buildings!AS455="","NA",buildings!AS455)</f>
        <v xml:space="preserve">Stephan, A., &amp; Athanassiadis, A. </v>
      </c>
      <c r="AT455">
        <f>IF(buildings!AT455="","NA",buildings!AT455)</f>
        <v>2018</v>
      </c>
      <c r="AU455" t="str">
        <f>IF(buildings!AU455="","NA",buildings!AU455)</f>
        <v>Towards a more circular construction sector: Estimating and spatialising current and future non-structural material replacement flows to maintain urban building stocks</v>
      </c>
      <c r="AV455" t="str">
        <f>IF(buildings!AV455="","NA",buildings!AV455)</f>
        <v>Resources, conservation, recycling</v>
      </c>
      <c r="AW455" t="str">
        <f>IF(buildings!AW455="","NA",buildings!AW455)</f>
        <v>Copyright Elsevier</v>
      </c>
      <c r="AX455" t="str">
        <f>IF(buildings!AX455="","NA",buildings!AX455)</f>
        <v>10.1016/j.resconrec.2017.09.022</v>
      </c>
      <c r="AY455" t="str">
        <f>IF(buildings!AY455="","NA",buildings!AY455)</f>
        <v>https://doi.org/10.1016/j.resconrec.2017.09.022</v>
      </c>
      <c r="AZ455" t="str">
        <f>IF(buildings!AZ455="","NULL",buildings!AZ455)</f>
        <v>NULL</v>
      </c>
      <c r="BA455" t="str">
        <f>IF(buildings!BA455="","NULL",buildings!BA455)</f>
        <v xml:space="preserve">Extracted from Marinova et al. (2020). Refer to the authors for further information </v>
      </c>
      <c r="BB455" t="str">
        <f>IF(buildings!BB455="","NULL",buildings!BB455)</f>
        <v xml:space="preserve">Extracted from Marinova et al. (2020). Refer to the authors for further information </v>
      </c>
      <c r="BC455" t="str">
        <f>IF(buildings!BC455="","NULL",buildings!BC455)</f>
        <v xml:space="preserve">Types of houses and geographical area </v>
      </c>
      <c r="BD455" t="str">
        <f>IF(buildings!BD455="","NULL",buildings!BD455)</f>
        <v>NULL</v>
      </c>
      <c r="BE455" t="str">
        <f>IF(buildings!BE455="","NULL",buildings!BE455)</f>
        <v>Nistad (Heeren)</v>
      </c>
      <c r="BF455" t="str">
        <f>IF(buildings!BF455="","NULL",buildings!BF455)</f>
        <v>NULL</v>
      </c>
      <c r="BG455" t="str">
        <f>IF(buildings!BG455="","NULL",buildings!BG455)</f>
        <v>NULL</v>
      </c>
      <c r="BH455" t="str">
        <f>IF(buildings!BH455="","NULL",buildings!BH455)</f>
        <v>NULL</v>
      </c>
      <c r="BI455" t="str">
        <f>IF(buildings!BI455="","NULL",buildings!BI455)</f>
        <v>NULL</v>
      </c>
      <c r="BJ455" t="str">
        <f>IF(buildings!BJ455="","NULL",buildings!BJ455)</f>
        <v>NULL</v>
      </c>
      <c r="BK455" t="str">
        <f>IF(buildings!BK455="","NULL",buildings!BK455)</f>
        <v>NULL</v>
      </c>
      <c r="BL455" t="str">
        <f>IF(buildings!BL455="","NULL",buildings!BL455)</f>
        <v>NULL</v>
      </c>
      <c r="BM455" t="str">
        <f>IF(buildings!BM455="","NULL",buildings!BM455)</f>
        <v>NULL</v>
      </c>
      <c r="BN455" t="str">
        <f>IF(buildings!BN455="","NULL",buildings!BN455)</f>
        <v>NULL</v>
      </c>
      <c r="BO455" t="str">
        <f>IF(buildings!BO455="","NULL",buildings!BO455)</f>
        <v>NULL</v>
      </c>
      <c r="BP455" t="str">
        <f>IF(buildings!BP455="","NULL",buildings!BP455)</f>
        <v>NULL</v>
      </c>
      <c r="BQ455" t="str">
        <f>IF(buildings!BQ455="","NULL",buildings!BQ455)</f>
        <v>NULL</v>
      </c>
      <c r="BR455" t="str">
        <f>IF(buildings!BR455="","NULL",buildings!BR455)</f>
        <v>NULL</v>
      </c>
      <c r="BS455" t="str">
        <f>IF(buildings!BS455="","NULL",buildings!BS455)</f>
        <v>NULL</v>
      </c>
      <c r="BT455" t="str">
        <f>IF(buildings!BT455="","NULL",buildings!BT455)</f>
        <v>NULL</v>
      </c>
      <c r="BU455" t="str">
        <f>IF(buildings!BU455="","NULL",buildings!BU455)</f>
        <v>NULL</v>
      </c>
      <c r="BV455" t="str">
        <f>IF(buildings!BV455="","NULL",buildings!BV455)</f>
        <v>NULL</v>
      </c>
      <c r="BW455" t="str">
        <f>IF(buildings!BW455="","NULL",buildings!BW455)</f>
        <v>R32AUNZ</v>
      </c>
      <c r="BX455" t="str">
        <f>IF(buildings!BX455="","NULL",buildings!BX455)</f>
        <v>R5.2OECD</v>
      </c>
      <c r="BY455" t="str">
        <f>IF(buildings!BY455="","NULL",buildings!BY455)</f>
        <v>R_MFH_low</v>
      </c>
      <c r="BZ455" t="str">
        <f>IF(buildings!BZ455="","NULL",buildings!BZ455)</f>
        <v>Unspecified</v>
      </c>
      <c r="CA455" t="str">
        <f>IF(buildings!CA455="","NULL",buildings!CA455)</f>
        <v>Standard</v>
      </c>
      <c r="CB455" t="str">
        <f>IF(buildings!CB455="","NULL",buildings!CB455)</f>
        <v>modeled/hypothetical/regulations</v>
      </c>
      <c r="CC455" t="str">
        <f>IF(buildings!CC455="","NULL",buildings!CC455)</f>
        <v>RM</v>
      </c>
      <c r="CD455" t="str">
        <f>IF(buildings!CD455="","NULL",buildings!CD455)</f>
        <v>U</v>
      </c>
      <c r="CE455" t="str">
        <f>IF(buildings!CE455="","NULL",buildings!CE455)</f>
        <v>OECD_AUNZ</v>
      </c>
    </row>
    <row r="456" spans="1:83">
      <c r="A456">
        <f>IF(buildings!A456="","NA",buildings!A456)</f>
        <v>454</v>
      </c>
      <c r="B456" t="str">
        <f>IF(buildings!B456="","NA",buildings!B456)</f>
        <v>Australia</v>
      </c>
      <c r="C456" t="str">
        <f>IF(buildings!C456="","NA",buildings!C456)</f>
        <v>NA</v>
      </c>
      <c r="D456" t="str">
        <f>IF(buildings!D456="","NA",buildings!D456)</f>
        <v>NA</v>
      </c>
      <c r="E456" t="str">
        <f>IF(buildings!E456="","NA",buildings!E456)</f>
        <v>NA</v>
      </c>
      <c r="F456">
        <f>IF(buildings!F456="","NA",buildings!F456)</f>
        <v>39.243827160000002</v>
      </c>
      <c r="G456" t="str">
        <f>IF(buildings!G456="","NA",buildings!G456)</f>
        <v>NA</v>
      </c>
      <c r="H456" t="str">
        <f>IF(buildings!H456="","NA",buildings!H456)</f>
        <v>NA</v>
      </c>
      <c r="I456" t="str">
        <f>IF(buildings!I456="","NA",buildings!I456)</f>
        <v>NA</v>
      </c>
      <c r="J456">
        <f>IF(buildings!J456="","NA",buildings!J456)</f>
        <v>29.680555559999998</v>
      </c>
      <c r="K456" t="str">
        <f>IF(buildings!K456="","NA",buildings!K456)</f>
        <v>NA</v>
      </c>
      <c r="L456" t="str">
        <f>IF(buildings!L456="","NA",buildings!L456)</f>
        <v>NA</v>
      </c>
      <c r="M456">
        <f>IF(buildings!M456="","NA",buildings!M456)</f>
        <v>888.47407410000005</v>
      </c>
      <c r="N456" t="str">
        <f>IF(buildings!N456="","NA",buildings!N456)</f>
        <v>NA</v>
      </c>
      <c r="O456" t="str">
        <f>IF(buildings!O456="","NA",buildings!O456)</f>
        <v>NA</v>
      </c>
      <c r="P456" t="str">
        <f>IF(buildings!P456="","NA",buildings!P456)</f>
        <v>NA</v>
      </c>
      <c r="Q456" t="str">
        <f>IF(buildings!Q456="","NA",buildings!Q456)</f>
        <v>NA</v>
      </c>
      <c r="R456" t="str">
        <f>IF(buildings!R456="","NA",buildings!R456)</f>
        <v>NA</v>
      </c>
      <c r="S456" t="str">
        <f>IF(buildings!S456="","NA",buildings!S456)</f>
        <v>NA</v>
      </c>
      <c r="T456" t="str">
        <f>IF(buildings!T456="","NA",buildings!T456)</f>
        <v>NA</v>
      </c>
      <c r="U456" t="str">
        <f>IF(buildings!U456="","NA",buildings!U456)</f>
        <v>NA</v>
      </c>
      <c r="V456" t="str">
        <f>IF(buildings!V456="","NA",buildings!V456)</f>
        <v>NA</v>
      </c>
      <c r="W456" t="str">
        <f>IF(buildings!W456="","NA",buildings!W456)</f>
        <v>NA</v>
      </c>
      <c r="X456" t="str">
        <f>IF(buildings!X456="","NA",buildings!X456)</f>
        <v>NA</v>
      </c>
      <c r="Y456" t="str">
        <f>IF(buildings!Y456="","NA",buildings!Y456)</f>
        <v>NA</v>
      </c>
      <c r="Z456" t="str">
        <f>IF(buildings!Z456="","NA",buildings!Z456)</f>
        <v>NA</v>
      </c>
      <c r="AA456" t="str">
        <f>IF(buildings!AA456="","NA",buildings!AA456)</f>
        <v>NA</v>
      </c>
      <c r="AB456" t="str">
        <f>IF(buildings!AB456="","NA",buildings!AB456)</f>
        <v>NA</v>
      </c>
      <c r="AC456" t="str">
        <f>IF(buildings!AC456="","NA",buildings!AC456)</f>
        <v>NA</v>
      </c>
      <c r="AD456" t="str">
        <f>IF(buildings!AD456="","NA",buildings!AD456)</f>
        <v>NA</v>
      </c>
      <c r="AE456" t="str">
        <f>IF(buildings!AE456="","NA",buildings!AE456)</f>
        <v>NA</v>
      </c>
      <c r="AF456" t="str">
        <f>IF(buildings!AF456="","NA",buildings!AF456)</f>
        <v>NA</v>
      </c>
      <c r="AG456" t="str">
        <f>IF(buildings!AG456="","NA",buildings!AG456)</f>
        <v>NA</v>
      </c>
      <c r="AH456" t="str">
        <f>IF(buildings!AH456="","NA",buildings!AH456)</f>
        <v>NA</v>
      </c>
      <c r="AI456" t="str">
        <f>IF(buildings!AI456="","NA",buildings!AI456)</f>
        <v>NA</v>
      </c>
      <c r="AJ456" t="str">
        <f>IF(buildings!AJ456="","NA",buildings!AJ456)</f>
        <v>NA</v>
      </c>
      <c r="AK456" t="str">
        <f>IF(buildings!AK456="","NA",buildings!AK456)</f>
        <v>NA</v>
      </c>
      <c r="AL456" t="str">
        <f>IF(buildings!AL456="","NA",buildings!AL456)</f>
        <v>One-level
semi-detached house</v>
      </c>
      <c r="AM456">
        <f>IF(buildings!AM456="","NA",buildings!AM456)</f>
        <v>1</v>
      </c>
      <c r="AN456" t="str">
        <f>IF(buildings!AN456="","NA",buildings!AN456)</f>
        <v>residential</v>
      </c>
      <c r="AO456" t="str">
        <f>IF(buildings!AO456="","NA",buildings!AO456)</f>
        <v>MFH</v>
      </c>
      <c r="AP456" t="str">
        <f>IF(buildings!AP456="","NA",buildings!AP456)</f>
        <v>averaged</v>
      </c>
      <c r="AQ456" t="str">
        <f>IF(buildings!AQ456="","NA",buildings!AQ456)</f>
        <v>Urban</v>
      </c>
      <c r="AR456" t="str">
        <f>IF(buildings!AR456="","NA",buildings!AR456)</f>
        <v>NULL</v>
      </c>
      <c r="AS456" t="str">
        <f>IF(buildings!AS456="","NA",buildings!AS456)</f>
        <v xml:space="preserve">Stephan, A., &amp; Athanassiadis, A. </v>
      </c>
      <c r="AT456">
        <f>IF(buildings!AT456="","NA",buildings!AT456)</f>
        <v>2018</v>
      </c>
      <c r="AU456" t="str">
        <f>IF(buildings!AU456="","NA",buildings!AU456)</f>
        <v>Towards a more circular construction sector: Estimating and spatialising current and future non-structural material replacement flows to maintain urban building stocks</v>
      </c>
      <c r="AV456" t="str">
        <f>IF(buildings!AV456="","NA",buildings!AV456)</f>
        <v>Resources, conservation, recycling</v>
      </c>
      <c r="AW456" t="str">
        <f>IF(buildings!AW456="","NA",buildings!AW456)</f>
        <v>Copyright Elsevier</v>
      </c>
      <c r="AX456" t="str">
        <f>IF(buildings!AX456="","NA",buildings!AX456)</f>
        <v>10.1016/j.resconrec.2017.09.022</v>
      </c>
      <c r="AY456" t="str">
        <f>IF(buildings!AY456="","NA",buildings!AY456)</f>
        <v>https://doi.org/10.1016/j.resconrec.2017.09.022</v>
      </c>
      <c r="AZ456" t="str">
        <f>IF(buildings!AZ456="","NULL",buildings!AZ456)</f>
        <v>NULL</v>
      </c>
      <c r="BA456" t="str">
        <f>IF(buildings!BA456="","NULL",buildings!BA456)</f>
        <v xml:space="preserve">Extracted from Marinova et al. (2020). Refer to the authors for further information </v>
      </c>
      <c r="BB456" t="str">
        <f>IF(buildings!BB456="","NULL",buildings!BB456)</f>
        <v xml:space="preserve">Extracted from Marinova et al. (2020). Refer to the authors for further information </v>
      </c>
      <c r="BC456" t="str">
        <f>IF(buildings!BC456="","NULL",buildings!BC456)</f>
        <v xml:space="preserve">Types of houses and geographical area </v>
      </c>
      <c r="BD456" t="str">
        <f>IF(buildings!BD456="","NULL",buildings!BD456)</f>
        <v>NULL</v>
      </c>
      <c r="BE456" t="str">
        <f>IF(buildings!BE456="","NULL",buildings!BE456)</f>
        <v>Nistad (Heeren)</v>
      </c>
      <c r="BF456" t="str">
        <f>IF(buildings!BF456="","NULL",buildings!BF456)</f>
        <v>NULL</v>
      </c>
      <c r="BG456" t="str">
        <f>IF(buildings!BG456="","NULL",buildings!BG456)</f>
        <v>NULL</v>
      </c>
      <c r="BH456" t="str">
        <f>IF(buildings!BH456="","NULL",buildings!BH456)</f>
        <v>NULL</v>
      </c>
      <c r="BI456" t="str">
        <f>IF(buildings!BI456="","NULL",buildings!BI456)</f>
        <v>NULL</v>
      </c>
      <c r="BJ456" t="str">
        <f>IF(buildings!BJ456="","NULL",buildings!BJ456)</f>
        <v>NULL</v>
      </c>
      <c r="BK456" t="str">
        <f>IF(buildings!BK456="","NULL",buildings!BK456)</f>
        <v>NULL</v>
      </c>
      <c r="BL456" t="str">
        <f>IF(buildings!BL456="","NULL",buildings!BL456)</f>
        <v>NULL</v>
      </c>
      <c r="BM456" t="str">
        <f>IF(buildings!BM456="","NULL",buildings!BM456)</f>
        <v>NULL</v>
      </c>
      <c r="BN456" t="str">
        <f>IF(buildings!BN456="","NULL",buildings!BN456)</f>
        <v>NULL</v>
      </c>
      <c r="BO456" t="str">
        <f>IF(buildings!BO456="","NULL",buildings!BO456)</f>
        <v>NULL</v>
      </c>
      <c r="BP456" t="str">
        <f>IF(buildings!BP456="","NULL",buildings!BP456)</f>
        <v>NULL</v>
      </c>
      <c r="BQ456" t="str">
        <f>IF(buildings!BQ456="","NULL",buildings!BQ456)</f>
        <v>NULL</v>
      </c>
      <c r="BR456" t="str">
        <f>IF(buildings!BR456="","NULL",buildings!BR456)</f>
        <v>NULL</v>
      </c>
      <c r="BS456" t="str">
        <f>IF(buildings!BS456="","NULL",buildings!BS456)</f>
        <v>NULL</v>
      </c>
      <c r="BT456" t="str">
        <f>IF(buildings!BT456="","NULL",buildings!BT456)</f>
        <v>NULL</v>
      </c>
      <c r="BU456" t="str">
        <f>IF(buildings!BU456="","NULL",buildings!BU456)</f>
        <v>NULL</v>
      </c>
      <c r="BV456" t="str">
        <f>IF(buildings!BV456="","NULL",buildings!BV456)</f>
        <v>NULL</v>
      </c>
      <c r="BW456" t="str">
        <f>IF(buildings!BW456="","NULL",buildings!BW456)</f>
        <v>R32AUNZ</v>
      </c>
      <c r="BX456" t="str">
        <f>IF(buildings!BX456="","NULL",buildings!BX456)</f>
        <v>R5.2OECD</v>
      </c>
      <c r="BY456" t="str">
        <f>IF(buildings!BY456="","NULL",buildings!BY456)</f>
        <v>R_MFH_low</v>
      </c>
      <c r="BZ456" t="str">
        <f>IF(buildings!BZ456="","NULL",buildings!BZ456)</f>
        <v>Unspecified</v>
      </c>
      <c r="CA456" t="str">
        <f>IF(buildings!CA456="","NULL",buildings!CA456)</f>
        <v>Standard</v>
      </c>
      <c r="CB456" t="str">
        <f>IF(buildings!CB456="","NULL",buildings!CB456)</f>
        <v>modeled/hypothetical/regulations</v>
      </c>
      <c r="CC456" t="str">
        <f>IF(buildings!CC456="","NULL",buildings!CC456)</f>
        <v>RM</v>
      </c>
      <c r="CD456" t="str">
        <f>IF(buildings!CD456="","NULL",buildings!CD456)</f>
        <v>U</v>
      </c>
      <c r="CE456" t="str">
        <f>IF(buildings!CE456="","NULL",buildings!CE456)</f>
        <v>OECD_AUNZ</v>
      </c>
    </row>
    <row r="457" spans="1:83">
      <c r="A457">
        <f>IF(buildings!A457="","NA",buildings!A457)</f>
        <v>455</v>
      </c>
      <c r="B457" t="str">
        <f>IF(buildings!B457="","NA",buildings!B457)</f>
        <v>Australia</v>
      </c>
      <c r="C457" t="str">
        <f>IF(buildings!C457="","NA",buildings!C457)</f>
        <v>NA</v>
      </c>
      <c r="D457" t="str">
        <f>IF(buildings!D457="","NA",buildings!D457)</f>
        <v>NA</v>
      </c>
      <c r="E457" t="str">
        <f>IF(buildings!E457="","NA",buildings!E457)</f>
        <v>NA</v>
      </c>
      <c r="F457">
        <f>IF(buildings!F457="","NA",buildings!F457)</f>
        <v>31.95987654</v>
      </c>
      <c r="G457" t="str">
        <f>IF(buildings!G457="","NA",buildings!G457)</f>
        <v>NA</v>
      </c>
      <c r="H457" t="str">
        <f>IF(buildings!H457="","NA",buildings!H457)</f>
        <v>NA</v>
      </c>
      <c r="I457" t="str">
        <f>IF(buildings!I457="","NA",buildings!I457)</f>
        <v>NA</v>
      </c>
      <c r="J457">
        <f>IF(buildings!J457="","NA",buildings!J457)</f>
        <v>32.645833330000002</v>
      </c>
      <c r="K457" t="str">
        <f>IF(buildings!K457="","NA",buildings!K457)</f>
        <v>NA</v>
      </c>
      <c r="L457" t="str">
        <f>IF(buildings!L457="","NA",buildings!L457)</f>
        <v>NA</v>
      </c>
      <c r="M457">
        <f>IF(buildings!M457="","NA",buildings!M457)</f>
        <v>699.43703700000003</v>
      </c>
      <c r="N457" t="str">
        <f>IF(buildings!N457="","NA",buildings!N457)</f>
        <v>NA</v>
      </c>
      <c r="O457" t="str">
        <f>IF(buildings!O457="","NA",buildings!O457)</f>
        <v>NA</v>
      </c>
      <c r="P457" t="str">
        <f>IF(buildings!P457="","NA",buildings!P457)</f>
        <v>NA</v>
      </c>
      <c r="Q457" t="str">
        <f>IF(buildings!Q457="","NA",buildings!Q457)</f>
        <v>NA</v>
      </c>
      <c r="R457" t="str">
        <f>IF(buildings!R457="","NA",buildings!R457)</f>
        <v>NA</v>
      </c>
      <c r="S457" t="str">
        <f>IF(buildings!S457="","NA",buildings!S457)</f>
        <v>NA</v>
      </c>
      <c r="T457" t="str">
        <f>IF(buildings!T457="","NA",buildings!T457)</f>
        <v>NA</v>
      </c>
      <c r="U457" t="str">
        <f>IF(buildings!U457="","NA",buildings!U457)</f>
        <v>NA</v>
      </c>
      <c r="V457" t="str">
        <f>IF(buildings!V457="","NA",buildings!V457)</f>
        <v>NA</v>
      </c>
      <c r="W457" t="str">
        <f>IF(buildings!W457="","NA",buildings!W457)</f>
        <v>NA</v>
      </c>
      <c r="X457" t="str">
        <f>IF(buildings!X457="","NA",buildings!X457)</f>
        <v>NA</v>
      </c>
      <c r="Y457" t="str">
        <f>IF(buildings!Y457="","NA",buildings!Y457)</f>
        <v>NA</v>
      </c>
      <c r="Z457" t="str">
        <f>IF(buildings!Z457="","NA",buildings!Z457)</f>
        <v>NA</v>
      </c>
      <c r="AA457" t="str">
        <f>IF(buildings!AA457="","NA",buildings!AA457)</f>
        <v>NA</v>
      </c>
      <c r="AB457" t="str">
        <f>IF(buildings!AB457="","NA",buildings!AB457)</f>
        <v>NA</v>
      </c>
      <c r="AC457" t="str">
        <f>IF(buildings!AC457="","NA",buildings!AC457)</f>
        <v>NA</v>
      </c>
      <c r="AD457" t="str">
        <f>IF(buildings!AD457="","NA",buildings!AD457)</f>
        <v>NA</v>
      </c>
      <c r="AE457" t="str">
        <f>IF(buildings!AE457="","NA",buildings!AE457)</f>
        <v>NA</v>
      </c>
      <c r="AF457" t="str">
        <f>IF(buildings!AF457="","NA",buildings!AF457)</f>
        <v>NA</v>
      </c>
      <c r="AG457" t="str">
        <f>IF(buildings!AG457="","NA",buildings!AG457)</f>
        <v>NA</v>
      </c>
      <c r="AH457" t="str">
        <f>IF(buildings!AH457="","NA",buildings!AH457)</f>
        <v>NA</v>
      </c>
      <c r="AI457" t="str">
        <f>IF(buildings!AI457="","NA",buildings!AI457)</f>
        <v>NA</v>
      </c>
      <c r="AJ457" t="str">
        <f>IF(buildings!AJ457="","NA",buildings!AJ457)</f>
        <v>NA</v>
      </c>
      <c r="AK457" t="str">
        <f>IF(buildings!AK457="","NA",buildings!AK457)</f>
        <v>NA</v>
      </c>
      <c r="AL457" t="str">
        <f>IF(buildings!AL457="","NA",buildings!AL457)</f>
        <v>NULL</v>
      </c>
      <c r="AM457">
        <f>IF(buildings!AM457="","NA",buildings!AM457)</f>
        <v>1</v>
      </c>
      <c r="AN457" t="str">
        <f>IF(buildings!AN457="","NA",buildings!AN457)</f>
        <v>residential</v>
      </c>
      <c r="AO457" t="str">
        <f>IF(buildings!AO457="","NA",buildings!AO457)</f>
        <v>MFH</v>
      </c>
      <c r="AP457" t="str">
        <f>IF(buildings!AP457="","NA",buildings!AP457)</f>
        <v>averaged</v>
      </c>
      <c r="AQ457" t="str">
        <f>IF(buildings!AQ457="","NA",buildings!AQ457)</f>
        <v>Urban</v>
      </c>
      <c r="AR457" t="str">
        <f>IF(buildings!AR457="","NA",buildings!AR457)</f>
        <v>NULL</v>
      </c>
      <c r="AS457" t="str">
        <f>IF(buildings!AS457="","NA",buildings!AS457)</f>
        <v xml:space="preserve">Stephan, A., &amp; Athanassiadis, A. </v>
      </c>
      <c r="AT457">
        <f>IF(buildings!AT457="","NA",buildings!AT457)</f>
        <v>2018</v>
      </c>
      <c r="AU457" t="str">
        <f>IF(buildings!AU457="","NA",buildings!AU457)</f>
        <v>Towards a more circular construction sector: Estimating and spatialising current and future non-structural material replacement flows to maintain urban building stocks</v>
      </c>
      <c r="AV457" t="str">
        <f>IF(buildings!AV457="","NA",buildings!AV457)</f>
        <v>Resources, conservation, recycling</v>
      </c>
      <c r="AW457" t="str">
        <f>IF(buildings!AW457="","NA",buildings!AW457)</f>
        <v>Copyright Elsevier</v>
      </c>
      <c r="AX457" t="str">
        <f>IF(buildings!AX457="","NA",buildings!AX457)</f>
        <v>10.1016/j.resconrec.2017.09.022</v>
      </c>
      <c r="AY457" t="str">
        <f>IF(buildings!AY457="","NA",buildings!AY457)</f>
        <v>https://doi.org/10.1016/j.resconrec.2017.09.022</v>
      </c>
      <c r="AZ457" t="str">
        <f>IF(buildings!AZ457="","NULL",buildings!AZ457)</f>
        <v>NULL</v>
      </c>
      <c r="BA457" t="str">
        <f>IF(buildings!BA457="","NULL",buildings!BA457)</f>
        <v xml:space="preserve">Extracted from Marinova et al. (2020). Refer to the authors for further information </v>
      </c>
      <c r="BB457" t="str">
        <f>IF(buildings!BB457="","NULL",buildings!BB457)</f>
        <v xml:space="preserve">Extracted from Marinova et al. (2020). Refer to the authors for further information </v>
      </c>
      <c r="BC457" t="str">
        <f>IF(buildings!BC457="","NULL",buildings!BC457)</f>
        <v xml:space="preserve">Types of houses and geographical area </v>
      </c>
      <c r="BD457" t="str">
        <f>IF(buildings!BD457="","NULL",buildings!BD457)</f>
        <v>NULL</v>
      </c>
      <c r="BE457" t="str">
        <f>IF(buildings!BE457="","NULL",buildings!BE457)</f>
        <v>Nistad (Heeren)</v>
      </c>
      <c r="BF457" t="str">
        <f>IF(buildings!BF457="","NULL",buildings!BF457)</f>
        <v>NULL</v>
      </c>
      <c r="BG457" t="str">
        <f>IF(buildings!BG457="","NULL",buildings!BG457)</f>
        <v>NULL</v>
      </c>
      <c r="BH457" t="str">
        <f>IF(buildings!BH457="","NULL",buildings!BH457)</f>
        <v>NULL</v>
      </c>
      <c r="BI457" t="str">
        <f>IF(buildings!BI457="","NULL",buildings!BI457)</f>
        <v>NULL</v>
      </c>
      <c r="BJ457" t="str">
        <f>IF(buildings!BJ457="","NULL",buildings!BJ457)</f>
        <v>NULL</v>
      </c>
      <c r="BK457" t="str">
        <f>IF(buildings!BK457="","NULL",buildings!BK457)</f>
        <v>NULL</v>
      </c>
      <c r="BL457" t="str">
        <f>IF(buildings!BL457="","NULL",buildings!BL457)</f>
        <v>NULL</v>
      </c>
      <c r="BM457" t="str">
        <f>IF(buildings!BM457="","NULL",buildings!BM457)</f>
        <v>NULL</v>
      </c>
      <c r="BN457" t="str">
        <f>IF(buildings!BN457="","NULL",buildings!BN457)</f>
        <v>NULL</v>
      </c>
      <c r="BO457" t="str">
        <f>IF(buildings!BO457="","NULL",buildings!BO457)</f>
        <v>NULL</v>
      </c>
      <c r="BP457" t="str">
        <f>IF(buildings!BP457="","NULL",buildings!BP457)</f>
        <v>NULL</v>
      </c>
      <c r="BQ457" t="str">
        <f>IF(buildings!BQ457="","NULL",buildings!BQ457)</f>
        <v>NULL</v>
      </c>
      <c r="BR457" t="str">
        <f>IF(buildings!BR457="","NULL",buildings!BR457)</f>
        <v>NULL</v>
      </c>
      <c r="BS457" t="str">
        <f>IF(buildings!BS457="","NULL",buildings!BS457)</f>
        <v>NULL</v>
      </c>
      <c r="BT457" t="str">
        <f>IF(buildings!BT457="","NULL",buildings!BT457)</f>
        <v>NULL</v>
      </c>
      <c r="BU457" t="str">
        <f>IF(buildings!BU457="","NULL",buildings!BU457)</f>
        <v>NULL</v>
      </c>
      <c r="BV457" t="str">
        <f>IF(buildings!BV457="","NULL",buildings!BV457)</f>
        <v>NULL</v>
      </c>
      <c r="BW457" t="str">
        <f>IF(buildings!BW457="","NULL",buildings!BW457)</f>
        <v>R32AUNZ</v>
      </c>
      <c r="BX457" t="str">
        <f>IF(buildings!BX457="","NULL",buildings!BX457)</f>
        <v>R5.2OECD</v>
      </c>
      <c r="BY457" t="str">
        <f>IF(buildings!BY457="","NULL",buildings!BY457)</f>
        <v>R_MFH_low</v>
      </c>
      <c r="BZ457" t="str">
        <f>IF(buildings!BZ457="","NULL",buildings!BZ457)</f>
        <v>Unspecified</v>
      </c>
      <c r="CA457" t="str">
        <f>IF(buildings!CA457="","NULL",buildings!CA457)</f>
        <v>Standard</v>
      </c>
      <c r="CB457" t="str">
        <f>IF(buildings!CB457="","NULL",buildings!CB457)</f>
        <v>modeled/hypothetical/regulations</v>
      </c>
      <c r="CC457" t="str">
        <f>IF(buildings!CC457="","NULL",buildings!CC457)</f>
        <v>RM</v>
      </c>
      <c r="CD457" t="str">
        <f>IF(buildings!CD457="","NULL",buildings!CD457)</f>
        <v>U</v>
      </c>
      <c r="CE457" t="str">
        <f>IF(buildings!CE457="","NULL",buildings!CE457)</f>
        <v>OECD_AUNZ</v>
      </c>
    </row>
    <row r="458" spans="1:83">
      <c r="A458">
        <f>IF(buildings!A458="","NA",buildings!A458)</f>
        <v>456</v>
      </c>
      <c r="B458" t="str">
        <f>IF(buildings!B458="","NA",buildings!B458)</f>
        <v>Australia</v>
      </c>
      <c r="C458" t="str">
        <f>IF(buildings!C458="","NA",buildings!C458)</f>
        <v>NA</v>
      </c>
      <c r="D458" t="str">
        <f>IF(buildings!D458="","NA",buildings!D458)</f>
        <v>NA</v>
      </c>
      <c r="E458" t="str">
        <f>IF(buildings!E458="","NA",buildings!E458)</f>
        <v>NA</v>
      </c>
      <c r="F458">
        <f>IF(buildings!F458="","NA",buildings!F458)</f>
        <v>49.41251596</v>
      </c>
      <c r="G458" t="str">
        <f>IF(buildings!G458="","NA",buildings!G458)</f>
        <v>NA</v>
      </c>
      <c r="H458" t="str">
        <f>IF(buildings!H458="","NA",buildings!H458)</f>
        <v>NA</v>
      </c>
      <c r="I458" t="str">
        <f>IF(buildings!I458="","NA",buildings!I458)</f>
        <v>NA</v>
      </c>
      <c r="J458">
        <f>IF(buildings!J458="","NA",buildings!J458)</f>
        <v>4.1047054599999999</v>
      </c>
      <c r="K458" t="str">
        <f>IF(buildings!K458="","NA",buildings!K458)</f>
        <v>NA</v>
      </c>
      <c r="L458" t="str">
        <f>IF(buildings!L458="","NA",buildings!L458)</f>
        <v>NA</v>
      </c>
      <c r="M458">
        <f>IF(buildings!M458="","NA",buildings!M458)</f>
        <v>701.25370369999996</v>
      </c>
      <c r="N458" t="str">
        <f>IF(buildings!N458="","NA",buildings!N458)</f>
        <v>NA</v>
      </c>
      <c r="O458" t="str">
        <f>IF(buildings!O458="","NA",buildings!O458)</f>
        <v>NA</v>
      </c>
      <c r="P458" t="str">
        <f>IF(buildings!P458="","NA",buildings!P458)</f>
        <v>NA</v>
      </c>
      <c r="Q458" t="str">
        <f>IF(buildings!Q458="","NA",buildings!Q458)</f>
        <v>NA</v>
      </c>
      <c r="R458" t="str">
        <f>IF(buildings!R458="","NA",buildings!R458)</f>
        <v>NA</v>
      </c>
      <c r="S458" t="str">
        <f>IF(buildings!S458="","NA",buildings!S458)</f>
        <v>NA</v>
      </c>
      <c r="T458" t="str">
        <f>IF(buildings!T458="","NA",buildings!T458)</f>
        <v>NA</v>
      </c>
      <c r="U458" t="str">
        <f>IF(buildings!U458="","NA",buildings!U458)</f>
        <v>NA</v>
      </c>
      <c r="V458" t="str">
        <f>IF(buildings!V458="","NA",buildings!V458)</f>
        <v>NA</v>
      </c>
      <c r="W458" t="str">
        <f>IF(buildings!W458="","NA",buildings!W458)</f>
        <v>NA</v>
      </c>
      <c r="X458" t="str">
        <f>IF(buildings!X458="","NA",buildings!X458)</f>
        <v>NA</v>
      </c>
      <c r="Y458" t="str">
        <f>IF(buildings!Y458="","NA",buildings!Y458)</f>
        <v>NA</v>
      </c>
      <c r="Z458" t="str">
        <f>IF(buildings!Z458="","NA",buildings!Z458)</f>
        <v>NA</v>
      </c>
      <c r="AA458" t="str">
        <f>IF(buildings!AA458="","NA",buildings!AA458)</f>
        <v>NA</v>
      </c>
      <c r="AB458" t="str">
        <f>IF(buildings!AB458="","NA",buildings!AB458)</f>
        <v>NA</v>
      </c>
      <c r="AC458" t="str">
        <f>IF(buildings!AC458="","NA",buildings!AC458)</f>
        <v>NA</v>
      </c>
      <c r="AD458" t="str">
        <f>IF(buildings!AD458="","NA",buildings!AD458)</f>
        <v>NA</v>
      </c>
      <c r="AE458" t="str">
        <f>IF(buildings!AE458="","NA",buildings!AE458)</f>
        <v>NA</v>
      </c>
      <c r="AF458" t="str">
        <f>IF(buildings!AF458="","NA",buildings!AF458)</f>
        <v>NA</v>
      </c>
      <c r="AG458" t="str">
        <f>IF(buildings!AG458="","NA",buildings!AG458)</f>
        <v>NA</v>
      </c>
      <c r="AH458" t="str">
        <f>IF(buildings!AH458="","NA",buildings!AH458)</f>
        <v>NA</v>
      </c>
      <c r="AI458" t="str">
        <f>IF(buildings!AI458="","NA",buildings!AI458)</f>
        <v>NA</v>
      </c>
      <c r="AJ458" t="str">
        <f>IF(buildings!AJ458="","NA",buildings!AJ458)</f>
        <v>NA</v>
      </c>
      <c r="AK458" t="str">
        <f>IF(buildings!AK458="","NA",buildings!AK458)</f>
        <v>NA</v>
      </c>
      <c r="AL458" t="str">
        <f>IF(buildings!AL458="","NA",buildings!AL458)</f>
        <v>Continuous reinforced concrete (RC) footings support the ground floor
slab</v>
      </c>
      <c r="AM458">
        <f>IF(buildings!AM458="","NA",buildings!AM458)</f>
        <v>4</v>
      </c>
      <c r="AN458" t="str">
        <f>IF(buildings!AN458="","NA",buildings!AN458)</f>
        <v>residential</v>
      </c>
      <c r="AO458" t="str">
        <f>IF(buildings!AO458="","NA",buildings!AO458)</f>
        <v>SFH</v>
      </c>
      <c r="AP458" t="str">
        <f>IF(buildings!AP458="","NA",buildings!AP458)</f>
        <v>averaged</v>
      </c>
      <c r="AQ458" t="str">
        <f>IF(buildings!AQ458="","NA",buildings!AQ458)</f>
        <v>Urban</v>
      </c>
      <c r="AR458" t="str">
        <f>IF(buildings!AR458="","NA",buildings!AR458)</f>
        <v>NULL</v>
      </c>
      <c r="AS458" t="str">
        <f>IF(buildings!AS458="","NA",buildings!AS458)</f>
        <v xml:space="preserve">Stephan, A., &amp; Athanassiadis, A. </v>
      </c>
      <c r="AT458">
        <f>IF(buildings!AT458="","NA",buildings!AT458)</f>
        <v>2018</v>
      </c>
      <c r="AU458" t="str">
        <f>IF(buildings!AU458="","NA",buildings!AU458)</f>
        <v>Towards a more circular construction sector: Estimating and spatialising current and future non-structural material replacement flows to maintain urban building stocks</v>
      </c>
      <c r="AV458" t="str">
        <f>IF(buildings!AV458="","NA",buildings!AV458)</f>
        <v>Resources, conservation, recycling</v>
      </c>
      <c r="AW458" t="str">
        <f>IF(buildings!AW458="","NA",buildings!AW458)</f>
        <v>Copyright Elsevier</v>
      </c>
      <c r="AX458" t="str">
        <f>IF(buildings!AX458="","NA",buildings!AX458)</f>
        <v>10.1016/j.resconrec.2017.09.022</v>
      </c>
      <c r="AY458" t="str">
        <f>IF(buildings!AY458="","NA",buildings!AY458)</f>
        <v>https://doi.org/10.1016/j.resconrec.2017.09.022</v>
      </c>
      <c r="AZ458" t="str">
        <f>IF(buildings!AZ458="","NULL",buildings!AZ458)</f>
        <v>NULL</v>
      </c>
      <c r="BA458" t="str">
        <f>IF(buildings!BA458="","NULL",buildings!BA458)</f>
        <v xml:space="preserve">Extracted from Marinova et al. (2020). Refer to the authors for further information </v>
      </c>
      <c r="BB458" t="str">
        <f>IF(buildings!BB458="","NULL",buildings!BB458)</f>
        <v xml:space="preserve">Extracted from Marinova et al. (2020). Refer to the authors for further information </v>
      </c>
      <c r="BC458" t="str">
        <f>IF(buildings!BC458="","NULL",buildings!BC458)</f>
        <v xml:space="preserve">Types of houses and geographical area </v>
      </c>
      <c r="BD458" t="str">
        <f>IF(buildings!BD458="","NULL",buildings!BD458)</f>
        <v>NULL</v>
      </c>
      <c r="BE458" t="str">
        <f>IF(buildings!BE458="","NULL",buildings!BE458)</f>
        <v>Nistad (Heeren)</v>
      </c>
      <c r="BF458" t="str">
        <f>IF(buildings!BF458="","NULL",buildings!BF458)</f>
        <v>NULL</v>
      </c>
      <c r="BG458" t="str">
        <f>IF(buildings!BG458="","NULL",buildings!BG458)</f>
        <v>NULL</v>
      </c>
      <c r="BH458" t="str">
        <f>IF(buildings!BH458="","NULL",buildings!BH458)</f>
        <v>NULL</v>
      </c>
      <c r="BI458" t="str">
        <f>IF(buildings!BI458="","NULL",buildings!BI458)</f>
        <v>NULL</v>
      </c>
      <c r="BJ458" t="str">
        <f>IF(buildings!BJ458="","NULL",buildings!BJ458)</f>
        <v>NULL</v>
      </c>
      <c r="BK458" t="str">
        <f>IF(buildings!BK458="","NULL",buildings!BK458)</f>
        <v>NULL</v>
      </c>
      <c r="BL458" t="str">
        <f>IF(buildings!BL458="","NULL",buildings!BL458)</f>
        <v>NULL</v>
      </c>
      <c r="BM458" t="str">
        <f>IF(buildings!BM458="","NULL",buildings!BM458)</f>
        <v>NULL</v>
      </c>
      <c r="BN458" t="str">
        <f>IF(buildings!BN458="","NULL",buildings!BN458)</f>
        <v>NULL</v>
      </c>
      <c r="BO458" t="str">
        <f>IF(buildings!BO458="","NULL",buildings!BO458)</f>
        <v>NULL</v>
      </c>
      <c r="BP458" t="str">
        <f>IF(buildings!BP458="","NULL",buildings!BP458)</f>
        <v>NULL</v>
      </c>
      <c r="BQ458" t="str">
        <f>IF(buildings!BQ458="","NULL",buildings!BQ458)</f>
        <v>NULL</v>
      </c>
      <c r="BR458" t="str">
        <f>IF(buildings!BR458="","NULL",buildings!BR458)</f>
        <v>NULL</v>
      </c>
      <c r="BS458" t="str">
        <f>IF(buildings!BS458="","NULL",buildings!BS458)</f>
        <v>NULL</v>
      </c>
      <c r="BT458" t="str">
        <f>IF(buildings!BT458="","NULL",buildings!BT458)</f>
        <v>NULL</v>
      </c>
      <c r="BU458" t="str">
        <f>IF(buildings!BU458="","NULL",buildings!BU458)</f>
        <v>NULL</v>
      </c>
      <c r="BV458" t="str">
        <f>IF(buildings!BV458="","NULL",buildings!BV458)</f>
        <v>NULL</v>
      </c>
      <c r="BW458" t="str">
        <f>IF(buildings!BW458="","NULL",buildings!BW458)</f>
        <v>R32AUNZ</v>
      </c>
      <c r="BX458" t="str">
        <f>IF(buildings!BX458="","NULL",buildings!BX458)</f>
        <v>R5.2OECD</v>
      </c>
      <c r="BY458" t="str">
        <f>IF(buildings!BY458="","NULL",buildings!BY458)</f>
        <v>R_SFH_unspecified</v>
      </c>
      <c r="BZ458" t="str">
        <f>IF(buildings!BZ458="","NULL",buildings!BZ458)</f>
        <v>RC_concretefloor</v>
      </c>
      <c r="CA458" t="str">
        <f>IF(buildings!CA458="","NULL",buildings!CA458)</f>
        <v>Standard</v>
      </c>
      <c r="CB458" t="str">
        <f>IF(buildings!CB458="","NULL",buildings!CB458)</f>
        <v>modeled/hypothetical/regulations</v>
      </c>
      <c r="CC458" t="str">
        <f>IF(buildings!CC458="","NULL",buildings!CC458)</f>
        <v>RS</v>
      </c>
      <c r="CD458" t="str">
        <f>IF(buildings!CD458="","NULL",buildings!CD458)</f>
        <v>C</v>
      </c>
      <c r="CE458" t="str">
        <f>IF(buildings!CE458="","NULL",buildings!CE458)</f>
        <v>OECD_AUNZ</v>
      </c>
    </row>
    <row r="459" spans="1:83">
      <c r="A459">
        <f>IF(buildings!A459="","NA",buildings!A459)</f>
        <v>457</v>
      </c>
      <c r="B459" t="str">
        <f>IF(buildings!B459="","NA",buildings!B459)</f>
        <v>Australia</v>
      </c>
      <c r="C459" t="str">
        <f>IF(buildings!C459="","NA",buildings!C459)</f>
        <v>Melbourne</v>
      </c>
      <c r="D459" t="str">
        <f>IF(buildings!D459="","NA",buildings!D459)</f>
        <v>NA</v>
      </c>
      <c r="E459" t="str">
        <f>IF(buildings!E459="","NA",buildings!E459)</f>
        <v>NA</v>
      </c>
      <c r="F459">
        <f>IF(buildings!F459="","NA",buildings!F459)</f>
        <v>19.758172179999999</v>
      </c>
      <c r="G459" t="str">
        <f>IF(buildings!G459="","NA",buildings!G459)</f>
        <v>NA</v>
      </c>
      <c r="H459">
        <f>IF(buildings!H459="","NA",buildings!H459)</f>
        <v>1.0680093070000001</v>
      </c>
      <c r="I459" t="str">
        <f>IF(buildings!I459="","NA",buildings!I459)</f>
        <v>NA</v>
      </c>
      <c r="J459">
        <f>IF(buildings!J459="","NA",buildings!J459)</f>
        <v>34.277377270000002</v>
      </c>
      <c r="K459" t="str">
        <f>IF(buildings!K459="","NA",buildings!K459)</f>
        <v>NA</v>
      </c>
      <c r="L459" t="str">
        <f>IF(buildings!L459="","NA",buildings!L459)</f>
        <v>NA</v>
      </c>
      <c r="M459">
        <f>IF(buildings!M459="","NA",buildings!M459)</f>
        <v>458.21261010000001</v>
      </c>
      <c r="N459" t="str">
        <f>IF(buildings!N459="","NA",buildings!N459)</f>
        <v>NA</v>
      </c>
      <c r="O459" t="str">
        <f>IF(buildings!O459="","NA",buildings!O459)</f>
        <v>NA</v>
      </c>
      <c r="P459" t="str">
        <f>IF(buildings!P459="","NA",buildings!P459)</f>
        <v>NA</v>
      </c>
      <c r="Q459" t="str">
        <f>IF(buildings!Q459="","NA",buildings!Q459)</f>
        <v>NA</v>
      </c>
      <c r="R459" t="str">
        <f>IF(buildings!R459="","NA",buildings!R459)</f>
        <v>NA</v>
      </c>
      <c r="S459" t="str">
        <f>IF(buildings!S459="","NA",buildings!S459)</f>
        <v>NA</v>
      </c>
      <c r="T459" t="str">
        <f>IF(buildings!T459="","NA",buildings!T459)</f>
        <v>NA</v>
      </c>
      <c r="U459" t="str">
        <f>IF(buildings!U459="","NA",buildings!U459)</f>
        <v>NA</v>
      </c>
      <c r="V459" t="str">
        <f>IF(buildings!V459="","NA",buildings!V459)</f>
        <v>NA</v>
      </c>
      <c r="W459" t="str">
        <f>IF(buildings!W459="","NA",buildings!W459)</f>
        <v>NA</v>
      </c>
      <c r="X459" t="str">
        <f>IF(buildings!X459="","NA",buildings!X459)</f>
        <v>NA</v>
      </c>
      <c r="Y459" t="str">
        <f>IF(buildings!Y459="","NA",buildings!Y459)</f>
        <v>NA</v>
      </c>
      <c r="Z459" t="str">
        <f>IF(buildings!Z459="","NA",buildings!Z459)</f>
        <v>NA</v>
      </c>
      <c r="AA459" t="str">
        <f>IF(buildings!AA459="","NA",buildings!AA459)</f>
        <v>NA</v>
      </c>
      <c r="AB459" t="str">
        <f>IF(buildings!AB459="","NA",buildings!AB459)</f>
        <v>NA</v>
      </c>
      <c r="AC459" t="str">
        <f>IF(buildings!AC459="","NA",buildings!AC459)</f>
        <v>NA</v>
      </c>
      <c r="AD459" t="str">
        <f>IF(buildings!AD459="","NA",buildings!AD459)</f>
        <v>NA</v>
      </c>
      <c r="AE459" t="str">
        <f>IF(buildings!AE459="","NA",buildings!AE459)</f>
        <v>NA</v>
      </c>
      <c r="AF459" t="str">
        <f>IF(buildings!AF459="","NA",buildings!AF459)</f>
        <v>NA</v>
      </c>
      <c r="AG459" t="str">
        <f>IF(buildings!AG459="","NA",buildings!AG459)</f>
        <v>NA</v>
      </c>
      <c r="AH459" t="str">
        <f>IF(buildings!AH459="","NA",buildings!AH459)</f>
        <v>NA</v>
      </c>
      <c r="AI459" t="str">
        <f>IF(buildings!AI459="","NA",buildings!AI459)</f>
        <v>NA</v>
      </c>
      <c r="AJ459" t="str">
        <f>IF(buildings!AJ459="","NA",buildings!AJ459)</f>
        <v>NA</v>
      </c>
      <c r="AK459" t="str">
        <f>IF(buildings!AK459="","NA",buildings!AK459)</f>
        <v>NA</v>
      </c>
      <c r="AL459" t="str">
        <f>IF(buildings!AL459="","NA",buildings!AL459)</f>
        <v>Concrete slab floor and brick veneer external walls. The structural framing is of traditional timber stud construction clad with plasterboard internally</v>
      </c>
      <c r="AM459">
        <f>IF(buildings!AM459="","NA",buildings!AM459)</f>
        <v>1</v>
      </c>
      <c r="AN459" t="str">
        <f>IF(buildings!AN459="","NA",buildings!AN459)</f>
        <v>residential</v>
      </c>
      <c r="AO459" t="str">
        <f>IF(buildings!AO459="","NA",buildings!AO459)</f>
        <v>SFH</v>
      </c>
      <c r="AP459" t="str">
        <f>IF(buildings!AP459="","NA",buildings!AP459)</f>
        <v>case study</v>
      </c>
      <c r="AQ459" t="str">
        <f>IF(buildings!AQ459="","NA",buildings!AQ459)</f>
        <v>Urban</v>
      </c>
      <c r="AR459" t="str">
        <f>IF(buildings!AR459="","NA",buildings!AR459)</f>
        <v>NULL</v>
      </c>
      <c r="AS459" t="str">
        <f>IF(buildings!AS459="","NA",buildings!AS459)</f>
        <v xml:space="preserve">Rauf, A., &amp; Crawford, R. H. </v>
      </c>
      <c r="AT459">
        <f>IF(buildings!AT459="","NA",buildings!AT459)</f>
        <v>2015</v>
      </c>
      <c r="AU459" t="str">
        <f>IF(buildings!AU459="","NA",buildings!AU459)</f>
        <v>Building service life and its effect on the life cycle embodied energy of buildings</v>
      </c>
      <c r="AV459" t="str">
        <f>IF(buildings!AV459="","NA",buildings!AV459)</f>
        <v>Energy</v>
      </c>
      <c r="AW459" t="str">
        <f>IF(buildings!AW459="","NA",buildings!AW459)</f>
        <v>Copyright Elsevier</v>
      </c>
      <c r="AX459" t="str">
        <f>IF(buildings!AX459="","NA",buildings!AX459)</f>
        <v>10.1016/j.energy.2014.10.093</v>
      </c>
      <c r="AY459" t="str">
        <f>IF(buildings!AY459="","NA",buildings!AY459)</f>
        <v>https://doi.org/10.1016/j.energy.2014.10.093</v>
      </c>
      <c r="AZ459" t="str">
        <f>IF(buildings!AZ459="","NULL",buildings!AZ459)</f>
        <v>NULL</v>
      </c>
      <c r="BA459" t="str">
        <f>IF(buildings!BA459="","NULL",buildings!BA459)</f>
        <v xml:space="preserve">Extracted from Marinova et al. (2020). Refer to the authors for further information </v>
      </c>
      <c r="BB459" t="str">
        <f>IF(buildings!BB459="","NULL",buildings!BB459)</f>
        <v xml:space="preserve">Extracted from Marinova et al. (2020). Refer to the authors for further information </v>
      </c>
      <c r="BC459" t="str">
        <f>IF(buildings!BC459="","NULL",buildings!BC459)</f>
        <v>NULL</v>
      </c>
      <c r="BD459" t="str">
        <f>IF(buildings!BD459="","NULL",buildings!BD459)</f>
        <v>NULL</v>
      </c>
      <c r="BE459" t="str">
        <f>IF(buildings!BE459="","NULL",buildings!BE459)</f>
        <v>Nistad (Heeren)</v>
      </c>
      <c r="BF459" t="str">
        <f>IF(buildings!BF459="","NULL",buildings!BF459)</f>
        <v>NULL</v>
      </c>
      <c r="BG459" t="str">
        <f>IF(buildings!BG459="","NULL",buildings!BG459)</f>
        <v>NULL</v>
      </c>
      <c r="BH459" t="str">
        <f>IF(buildings!BH459="","NULL",buildings!BH459)</f>
        <v>NULL</v>
      </c>
      <c r="BI459" t="str">
        <f>IF(buildings!BI459="","NULL",buildings!BI459)</f>
        <v>NULL</v>
      </c>
      <c r="BJ459" t="str">
        <f>IF(buildings!BJ459="","NULL",buildings!BJ459)</f>
        <v>NULL</v>
      </c>
      <c r="BK459" t="str">
        <f>IF(buildings!BK459="","NULL",buildings!BK459)</f>
        <v>NULL</v>
      </c>
      <c r="BL459" t="str">
        <f>IF(buildings!BL459="","NULL",buildings!BL459)</f>
        <v>NULL</v>
      </c>
      <c r="BM459" t="str">
        <f>IF(buildings!BM459="","NULL",buildings!BM459)</f>
        <v>NULL</v>
      </c>
      <c r="BN459" t="str">
        <f>IF(buildings!BN459="","NULL",buildings!BN459)</f>
        <v>NULL</v>
      </c>
      <c r="BO459" t="str">
        <f>IF(buildings!BO459="","NULL",buildings!BO459)</f>
        <v>NULL</v>
      </c>
      <c r="BP459" t="str">
        <f>IF(buildings!BP459="","NULL",buildings!BP459)</f>
        <v>NULL</v>
      </c>
      <c r="BQ459" t="str">
        <f>IF(buildings!BQ459="","NULL",buildings!BQ459)</f>
        <v>NULL</v>
      </c>
      <c r="BR459" t="str">
        <f>IF(buildings!BR459="","NULL",buildings!BR459)</f>
        <v>NULL</v>
      </c>
      <c r="BS459" t="str">
        <f>IF(buildings!BS459="","NULL",buildings!BS459)</f>
        <v>NULL</v>
      </c>
      <c r="BT459" t="str">
        <f>IF(buildings!BT459="","NULL",buildings!BT459)</f>
        <v>NULL</v>
      </c>
      <c r="BU459" t="str">
        <f>IF(buildings!BU459="","NULL",buildings!BU459)</f>
        <v>NULL</v>
      </c>
      <c r="BV459" t="str">
        <f>IF(buildings!BV459="","NULL",buildings!BV459)</f>
        <v>NULL</v>
      </c>
      <c r="BW459" t="str">
        <f>IF(buildings!BW459="","NULL",buildings!BW459)</f>
        <v>R32AUNZ</v>
      </c>
      <c r="BX459" t="str">
        <f>IF(buildings!BX459="","NULL",buildings!BX459)</f>
        <v>R5.2OECD</v>
      </c>
      <c r="BY459" t="str">
        <f>IF(buildings!BY459="","NULL",buildings!BY459)</f>
        <v>R_SFH_unspecified</v>
      </c>
      <c r="BZ459" t="str">
        <f>IF(buildings!BZ459="","NULL",buildings!BZ459)</f>
        <v>Unspecified</v>
      </c>
      <c r="CA459" t="str">
        <f>IF(buildings!CA459="","NULL",buildings!CA459)</f>
        <v>Standard</v>
      </c>
      <c r="CB459" t="str">
        <f>IF(buildings!CB459="","NULL",buildings!CB459)</f>
        <v>real-world single case study</v>
      </c>
      <c r="CC459" t="str">
        <f>IF(buildings!CC459="","NULL",buildings!CC459)</f>
        <v>RS</v>
      </c>
      <c r="CD459" t="str">
        <f>IF(buildings!CD459="","NULL",buildings!CD459)</f>
        <v>U</v>
      </c>
      <c r="CE459" t="str">
        <f>IF(buildings!CE459="","NULL",buildings!CE459)</f>
        <v>OECD_AUNZ</v>
      </c>
    </row>
    <row r="460" spans="1:83">
      <c r="A460">
        <f>IF(buildings!A460="","NA",buildings!A460)</f>
        <v>458</v>
      </c>
      <c r="B460" t="str">
        <f>IF(buildings!B460="","NA",buildings!B460)</f>
        <v>Australia</v>
      </c>
      <c r="C460" t="str">
        <f>IF(buildings!C460="","NA",buildings!C460)</f>
        <v>NA</v>
      </c>
      <c r="D460" t="str">
        <f>IF(buildings!D460="","NA",buildings!D460)</f>
        <v>NA</v>
      </c>
      <c r="E460" t="str">
        <f>IF(buildings!E460="","NA",buildings!E460)</f>
        <v>NA</v>
      </c>
      <c r="F460">
        <f>IF(buildings!F460="","NA",buildings!F460)</f>
        <v>245.44199280000001</v>
      </c>
      <c r="G460" t="str">
        <f>IF(buildings!G460="","NA",buildings!G460)</f>
        <v>NA</v>
      </c>
      <c r="H460" t="str">
        <f>IF(buildings!H460="","NA",buildings!H460)</f>
        <v>NA</v>
      </c>
      <c r="I460" t="str">
        <f>IF(buildings!I460="","NA",buildings!I460)</f>
        <v>NA</v>
      </c>
      <c r="J460">
        <f>IF(buildings!J460="","NA",buildings!J460)</f>
        <v>280.66615940000003</v>
      </c>
      <c r="K460" t="str">
        <f>IF(buildings!K460="","NA",buildings!K460)</f>
        <v>NA</v>
      </c>
      <c r="L460" t="str">
        <f>IF(buildings!L460="","NA",buildings!L460)</f>
        <v>NA</v>
      </c>
      <c r="M460">
        <f>IF(buildings!M460="","NA",buildings!M460)</f>
        <v>1112.8018709999999</v>
      </c>
      <c r="N460" t="str">
        <f>IF(buildings!N460="","NA",buildings!N460)</f>
        <v>NA</v>
      </c>
      <c r="O460" t="str">
        <f>IF(buildings!O460="","NA",buildings!O460)</f>
        <v>NA</v>
      </c>
      <c r="P460" t="str">
        <f>IF(buildings!P460="","NA",buildings!P460)</f>
        <v>NA</v>
      </c>
      <c r="Q460" t="str">
        <f>IF(buildings!Q460="","NA",buildings!Q460)</f>
        <v>NA</v>
      </c>
      <c r="R460" t="str">
        <f>IF(buildings!R460="","NA",buildings!R460)</f>
        <v>NA</v>
      </c>
      <c r="S460" t="str">
        <f>IF(buildings!S460="","NA",buildings!S460)</f>
        <v>NA</v>
      </c>
      <c r="T460" t="str">
        <f>IF(buildings!T460="","NA",buildings!T460)</f>
        <v>NA</v>
      </c>
      <c r="U460" t="str">
        <f>IF(buildings!U460="","NA",buildings!U460)</f>
        <v>NA</v>
      </c>
      <c r="V460" t="str">
        <f>IF(buildings!V460="","NA",buildings!V460)</f>
        <v>NA</v>
      </c>
      <c r="W460" t="str">
        <f>IF(buildings!W460="","NA",buildings!W460)</f>
        <v>NA</v>
      </c>
      <c r="X460" t="str">
        <f>IF(buildings!X460="","NA",buildings!X460)</f>
        <v>NA</v>
      </c>
      <c r="Y460" t="str">
        <f>IF(buildings!Y460="","NA",buildings!Y460)</f>
        <v>NA</v>
      </c>
      <c r="Z460" t="str">
        <f>IF(buildings!Z460="","NA",buildings!Z460)</f>
        <v>NA</v>
      </c>
      <c r="AA460" t="str">
        <f>IF(buildings!AA460="","NA",buildings!AA460)</f>
        <v>NA</v>
      </c>
      <c r="AB460" t="str">
        <f>IF(buildings!AB460="","NA",buildings!AB460)</f>
        <v>NA</v>
      </c>
      <c r="AC460" t="str">
        <f>IF(buildings!AC460="","NA",buildings!AC460)</f>
        <v>NA</v>
      </c>
      <c r="AD460" t="str">
        <f>IF(buildings!AD460="","NA",buildings!AD460)</f>
        <v>NA</v>
      </c>
      <c r="AE460" t="str">
        <f>IF(buildings!AE460="","NA",buildings!AE460)</f>
        <v>NA</v>
      </c>
      <c r="AF460" t="str">
        <f>IF(buildings!AF460="","NA",buildings!AF460)</f>
        <v>NA</v>
      </c>
      <c r="AG460" t="str">
        <f>IF(buildings!AG460="","NA",buildings!AG460)</f>
        <v>NA</v>
      </c>
      <c r="AH460" t="str">
        <f>IF(buildings!AH460="","NA",buildings!AH460)</f>
        <v>NA</v>
      </c>
      <c r="AI460" t="str">
        <f>IF(buildings!AI460="","NA",buildings!AI460)</f>
        <v>NA</v>
      </c>
      <c r="AJ460" t="str">
        <f>IF(buildings!AJ460="","NA",buildings!AJ460)</f>
        <v>NA</v>
      </c>
      <c r="AK460" t="str">
        <f>IF(buildings!AK460="","NA",buildings!AK460)</f>
        <v>NA</v>
      </c>
      <c r="AL460" t="str">
        <f>IF(buildings!AL460="","NA",buildings!AL460)</f>
        <v>NULL</v>
      </c>
      <c r="AM460">
        <f>IF(buildings!AM460="","NA",buildings!AM460)</f>
        <v>7</v>
      </c>
      <c r="AN460" t="str">
        <f>IF(buildings!AN460="","NA",buildings!AN460)</f>
        <v>residential</v>
      </c>
      <c r="AO460" t="str">
        <f>IF(buildings!AO460="","NA",buildings!AO460)</f>
        <v>MFH</v>
      </c>
      <c r="AP460" t="str">
        <f>IF(buildings!AP460="","NA",buildings!AP460)</f>
        <v>case study</v>
      </c>
      <c r="AQ460" t="str">
        <f>IF(buildings!AQ460="","NA",buildings!AQ460)</f>
        <v>Urban</v>
      </c>
      <c r="AR460" t="str">
        <f>IF(buildings!AR460="","NA",buildings!AR460)</f>
        <v>NULL</v>
      </c>
      <c r="AS460" t="str">
        <f>IF(buildings!AS460="","NA",buildings!AS460)</f>
        <v xml:space="preserve">Aye, L., Ngo, T., Crawford, R. H., Gammampila, R., &amp; Mendis, P. </v>
      </c>
      <c r="AT460">
        <f>IF(buildings!AT460="","NA",buildings!AT460)</f>
        <v>2011</v>
      </c>
      <c r="AU460" t="str">
        <f>IF(buildings!AU460="","NA",buildings!AU460)</f>
        <v>Life cycle greenhouse gas emissions and energy analysis of prefabricated reusable building modules</v>
      </c>
      <c r="AV460" t="str">
        <f>IF(buildings!AV460="","NA",buildings!AV460)</f>
        <v xml:space="preserve">Energy and Buildings </v>
      </c>
      <c r="AW460" t="str">
        <f>IF(buildings!AW460="","NA",buildings!AW460)</f>
        <v>Copyright Elsevier</v>
      </c>
      <c r="AX460" t="str">
        <f>IF(buildings!AX460="","NA",buildings!AX460)</f>
        <v>10.1016/j.enbuild.2011.11.049</v>
      </c>
      <c r="AY460" t="str">
        <f>IF(buildings!AY460="","NA",buildings!AY460)</f>
        <v>https://doi.org/10.1016/j.enbuild.2011.11.049</v>
      </c>
      <c r="AZ460" t="str">
        <f>IF(buildings!AZ460="","NULL",buildings!AZ460)</f>
        <v>NULL</v>
      </c>
      <c r="BA460" t="str">
        <f>IF(buildings!BA460="","NULL",buildings!BA460)</f>
        <v xml:space="preserve">Extracted from Marinova et al. (2020). Refer to the authors for further information </v>
      </c>
      <c r="BB460" t="str">
        <f>IF(buildings!BB460="","NULL",buildings!BB460)</f>
        <v xml:space="preserve">Extracted from Marinova et al. (2020). Refer to the authors for further information </v>
      </c>
      <c r="BC460" t="str">
        <f>IF(buildings!BC460="","NULL",buildings!BC460)</f>
        <v>NULL</v>
      </c>
      <c r="BD460" t="str">
        <f>IF(buildings!BD460="","NULL",buildings!BD460)</f>
        <v>NULL</v>
      </c>
      <c r="BE460" t="str">
        <f>IF(buildings!BE460="","NULL",buildings!BE460)</f>
        <v>Nistad (Heeren)</v>
      </c>
      <c r="BF460" t="str">
        <f>IF(buildings!BF460="","NULL",buildings!BF460)</f>
        <v>NULL</v>
      </c>
      <c r="BG460" t="str">
        <f>IF(buildings!BG460="","NULL",buildings!BG460)</f>
        <v>NULL</v>
      </c>
      <c r="BH460" t="str">
        <f>IF(buildings!BH460="","NULL",buildings!BH460)</f>
        <v>NULL</v>
      </c>
      <c r="BI460" t="str">
        <f>IF(buildings!BI460="","NULL",buildings!BI460)</f>
        <v>NULL</v>
      </c>
      <c r="BJ460" t="str">
        <f>IF(buildings!BJ460="","NULL",buildings!BJ460)</f>
        <v>NULL</v>
      </c>
      <c r="BK460" t="str">
        <f>IF(buildings!BK460="","NULL",buildings!BK460)</f>
        <v>NULL</v>
      </c>
      <c r="BL460" t="str">
        <f>IF(buildings!BL460="","NULL",buildings!BL460)</f>
        <v>NULL</v>
      </c>
      <c r="BM460" t="str">
        <f>IF(buildings!BM460="","NULL",buildings!BM460)</f>
        <v>NULL</v>
      </c>
      <c r="BN460" t="str">
        <f>IF(buildings!BN460="","NULL",buildings!BN460)</f>
        <v>NULL</v>
      </c>
      <c r="BO460" t="str">
        <f>IF(buildings!BO460="","NULL",buildings!BO460)</f>
        <v>NULL</v>
      </c>
      <c r="BP460" t="str">
        <f>IF(buildings!BP460="","NULL",buildings!BP460)</f>
        <v>NULL</v>
      </c>
      <c r="BQ460" t="str">
        <f>IF(buildings!BQ460="","NULL",buildings!BQ460)</f>
        <v>NULL</v>
      </c>
      <c r="BR460" t="str">
        <f>IF(buildings!BR460="","NULL",buildings!BR460)</f>
        <v>NULL</v>
      </c>
      <c r="BS460" t="str">
        <f>IF(buildings!BS460="","NULL",buildings!BS460)</f>
        <v>NULL</v>
      </c>
      <c r="BT460" t="str">
        <f>IF(buildings!BT460="","NULL",buildings!BT460)</f>
        <v>NULL</v>
      </c>
      <c r="BU460" t="str">
        <f>IF(buildings!BU460="","NULL",buildings!BU460)</f>
        <v>NULL</v>
      </c>
      <c r="BV460" t="str">
        <f>IF(buildings!BV460="","NULL",buildings!BV460)</f>
        <v>NULL</v>
      </c>
      <c r="BW460" t="str">
        <f>IF(buildings!BW460="","NULL",buildings!BW460)</f>
        <v>R32AUNZ</v>
      </c>
      <c r="BX460" t="str">
        <f>IF(buildings!BX460="","NULL",buildings!BX460)</f>
        <v>R5.2OECD</v>
      </c>
      <c r="BY460" t="str">
        <f>IF(buildings!BY460="","NULL",buildings!BY460)</f>
        <v>R_MFH_high</v>
      </c>
      <c r="BZ460" t="str">
        <f>IF(buildings!BZ460="","NULL",buildings!BZ460)</f>
        <v>RC_unspecified</v>
      </c>
      <c r="CA460" t="str">
        <f>IF(buildings!CA460="","NULL",buildings!CA460)</f>
        <v>Standard</v>
      </c>
      <c r="CB460" t="str">
        <f>IF(buildings!CB460="","NULL",buildings!CB460)</f>
        <v>real-world single case study</v>
      </c>
      <c r="CC460" t="str">
        <f>IF(buildings!CC460="","NULL",buildings!CC460)</f>
        <v>RM</v>
      </c>
      <c r="CD460" t="str">
        <f>IF(buildings!CD460="","NULL",buildings!CD460)</f>
        <v>C</v>
      </c>
      <c r="CE460" t="str">
        <f>IF(buildings!CE460="","NULL",buildings!CE460)</f>
        <v>OECD_AUNZ</v>
      </c>
    </row>
    <row r="461" spans="1:83">
      <c r="A461">
        <f>IF(buildings!A461="","NA",buildings!A461)</f>
        <v>459</v>
      </c>
      <c r="B461" t="str">
        <f>IF(buildings!B461="","NA",buildings!B461)</f>
        <v>Australia</v>
      </c>
      <c r="C461" t="str">
        <f>IF(buildings!C461="","NA",buildings!C461)</f>
        <v>Melbourne</v>
      </c>
      <c r="D461">
        <f>IF(buildings!D461="","NA",buildings!D461)</f>
        <v>1992</v>
      </c>
      <c r="E461" t="str">
        <f>IF(buildings!E461="","NA",buildings!E461)</f>
        <v>NA</v>
      </c>
      <c r="F461">
        <f>IF(buildings!F461="","NA",buildings!F461)</f>
        <v>14.609375</v>
      </c>
      <c r="G461" t="str">
        <f>IF(buildings!G461="","NA",buildings!G461)</f>
        <v>NA</v>
      </c>
      <c r="H461" t="str">
        <f>IF(buildings!H461="","NA",buildings!H461)</f>
        <v>NA</v>
      </c>
      <c r="I461" t="str">
        <f>IF(buildings!I461="","NA",buildings!I461)</f>
        <v>NA</v>
      </c>
      <c r="J461">
        <f>IF(buildings!J461="","NA",buildings!J461)</f>
        <v>75.5859375</v>
      </c>
      <c r="K461" t="str">
        <f>IF(buildings!K461="","NA",buildings!K461)</f>
        <v>NA</v>
      </c>
      <c r="L461" t="str">
        <f>IF(buildings!L461="","NA",buildings!L461)</f>
        <v>NA</v>
      </c>
      <c r="M461">
        <f>IF(buildings!M461="","NA",buildings!M461)</f>
        <v>588.88125000000002</v>
      </c>
      <c r="N461" t="str">
        <f>IF(buildings!N461="","NA",buildings!N461)</f>
        <v>NA</v>
      </c>
      <c r="O461" t="str">
        <f>IF(buildings!O461="","NA",buildings!O461)</f>
        <v>NA</v>
      </c>
      <c r="P461" t="str">
        <f>IF(buildings!P461="","NA",buildings!P461)</f>
        <v>NA</v>
      </c>
      <c r="Q461" t="str">
        <f>IF(buildings!Q461="","NA",buildings!Q461)</f>
        <v>NA</v>
      </c>
      <c r="R461" t="str">
        <f>IF(buildings!R461="","NA",buildings!R461)</f>
        <v>NA</v>
      </c>
      <c r="S461" t="str">
        <f>IF(buildings!S461="","NA",buildings!S461)</f>
        <v>NA</v>
      </c>
      <c r="T461" t="str">
        <f>IF(buildings!T461="","NA",buildings!T461)</f>
        <v>NA</v>
      </c>
      <c r="U461" t="str">
        <f>IF(buildings!U461="","NA",buildings!U461)</f>
        <v>NA</v>
      </c>
      <c r="V461" t="str">
        <f>IF(buildings!V461="","NA",buildings!V461)</f>
        <v>NA</v>
      </c>
      <c r="W461" t="str">
        <f>IF(buildings!W461="","NA",buildings!W461)</f>
        <v>NA</v>
      </c>
      <c r="X461" t="str">
        <f>IF(buildings!X461="","NA",buildings!X461)</f>
        <v>NA</v>
      </c>
      <c r="Y461" t="str">
        <f>IF(buildings!Y461="","NA",buildings!Y461)</f>
        <v>NA</v>
      </c>
      <c r="Z461" t="str">
        <f>IF(buildings!Z461="","NA",buildings!Z461)</f>
        <v>NA</v>
      </c>
      <c r="AA461" t="str">
        <f>IF(buildings!AA461="","NA",buildings!AA461)</f>
        <v>NA</v>
      </c>
      <c r="AB461">
        <f>IF(buildings!AB461="","NA",buildings!AB461)</f>
        <v>0.7</v>
      </c>
      <c r="AC461" t="str">
        <f>IF(buildings!AC461="","NA",buildings!AC461)</f>
        <v>NA</v>
      </c>
      <c r="AD461" t="str">
        <f>IF(buildings!AD461="","NA",buildings!AD461)</f>
        <v>NA</v>
      </c>
      <c r="AE461" t="str">
        <f>IF(buildings!AE461="","NA",buildings!AE461)</f>
        <v>NA</v>
      </c>
      <c r="AF461" t="str">
        <f>IF(buildings!AF461="","NA",buildings!AF461)</f>
        <v>NA</v>
      </c>
      <c r="AG461" t="str">
        <f>IF(buildings!AG461="","NA",buildings!AG461)</f>
        <v>NA</v>
      </c>
      <c r="AH461" t="str">
        <f>IF(buildings!AH461="","NA",buildings!AH461)</f>
        <v>NA</v>
      </c>
      <c r="AI461" t="str">
        <f>IF(buildings!AI461="","NA",buildings!AI461)</f>
        <v>NA</v>
      </c>
      <c r="AJ461" t="str">
        <f>IF(buildings!AJ461="","NA",buildings!AJ461)</f>
        <v>NA</v>
      </c>
      <c r="AK461" t="str">
        <f>IF(buildings!AK461="","NA",buildings!AK461)</f>
        <v>NA</v>
      </c>
      <c r="AL461" t="str">
        <f>IF(buildings!AL461="","NA",buildings!AL461)</f>
        <v xml:space="preserve">Brick veneer house designed by
Taylor Oppenheim Architects </v>
      </c>
      <c r="AM461">
        <f>IF(buildings!AM461="","NA",buildings!AM461)</f>
        <v>2</v>
      </c>
      <c r="AN461" t="str">
        <f>IF(buildings!AN461="","NA",buildings!AN461)</f>
        <v>residential</v>
      </c>
      <c r="AO461" t="str">
        <f>IF(buildings!AO461="","NA",buildings!AO461)</f>
        <v>SFH</v>
      </c>
      <c r="AP461" t="str">
        <f>IF(buildings!AP461="","NA",buildings!AP461)</f>
        <v>case study</v>
      </c>
      <c r="AQ461" t="str">
        <f>IF(buildings!AQ461="","NA",buildings!AQ461)</f>
        <v>Urban</v>
      </c>
      <c r="AR461" t="str">
        <f>IF(buildings!AR461="","NA",buildings!AR461)</f>
        <v>NULL</v>
      </c>
      <c r="AS461" t="str">
        <f>IF(buildings!AS461="","NA",buildings!AS461)</f>
        <v xml:space="preserve">Fay, R., Treloar, G., &amp; Iyer-Raniga, U. </v>
      </c>
      <c r="AT461">
        <f>IF(buildings!AT461="","NA",buildings!AT461)</f>
        <v>2000</v>
      </c>
      <c r="AU461" t="str">
        <f>IF(buildings!AU461="","NA",buildings!AU461)</f>
        <v>Life-cycle energy analysis of buildings: a case study</v>
      </c>
      <c r="AV461" t="str">
        <f>IF(buildings!AV461="","NA",buildings!AV461)</f>
        <v xml:space="preserve">Buildings Research and Information </v>
      </c>
      <c r="AW461" t="str">
        <f>IF(buildings!AW461="","NA",buildings!AW461)</f>
        <v>Copyright Elsevier</v>
      </c>
      <c r="AX461" t="str">
        <f>IF(buildings!AX461="","NA",buildings!AX461)</f>
        <v>10.1080/096132100369073</v>
      </c>
      <c r="AY461" t="str">
        <f>IF(buildings!AY461="","NA",buildings!AY461)</f>
        <v>https://doi.org/10.1080/096132100369073</v>
      </c>
      <c r="AZ461" t="str">
        <f>IF(buildings!AZ461="","NULL",buildings!AZ461)</f>
        <v>NULL</v>
      </c>
      <c r="BA461" t="str">
        <f>IF(buildings!BA461="","NULL",buildings!BA461)</f>
        <v xml:space="preserve">Extracted from Marinova et al. (2020). Refer to the authors for further information </v>
      </c>
      <c r="BB461" t="str">
        <f>IF(buildings!BB461="","NULL",buildings!BB461)</f>
        <v xml:space="preserve">Extracted from Marinova et al. (2020). Refer to the authors for further information </v>
      </c>
      <c r="BC461" t="str">
        <f>IF(buildings!BC461="","NULL",buildings!BC461)</f>
        <v>NULL</v>
      </c>
      <c r="BD461" t="str">
        <f>IF(buildings!BD461="","NULL",buildings!BD461)</f>
        <v>NULL</v>
      </c>
      <c r="BE461" t="str">
        <f>IF(buildings!BE461="","NULL",buildings!BE461)</f>
        <v>Nistad (Heeren)</v>
      </c>
      <c r="BF461" t="str">
        <f>IF(buildings!BF461="","NULL",buildings!BF461)</f>
        <v>NULL</v>
      </c>
      <c r="BG461" t="str">
        <f>IF(buildings!BG461="","NULL",buildings!BG461)</f>
        <v>NULL</v>
      </c>
      <c r="BH461" t="str">
        <f>IF(buildings!BH461="","NULL",buildings!BH461)</f>
        <v>NULL</v>
      </c>
      <c r="BI461" t="str">
        <f>IF(buildings!BI461="","NULL",buildings!BI461)</f>
        <v>NULL</v>
      </c>
      <c r="BJ461" t="str">
        <f>IF(buildings!BJ461="","NULL",buildings!BJ461)</f>
        <v>NULL</v>
      </c>
      <c r="BK461" t="str">
        <f>IF(buildings!BK461="","NULL",buildings!BK461)</f>
        <v>NULL</v>
      </c>
      <c r="BL461" t="str">
        <f>IF(buildings!BL461="","NULL",buildings!BL461)</f>
        <v>NULL</v>
      </c>
      <c r="BM461" t="str">
        <f>IF(buildings!BM461="","NULL",buildings!BM461)</f>
        <v>NULL</v>
      </c>
      <c r="BN461" t="str">
        <f>IF(buildings!BN461="","NULL",buildings!BN461)</f>
        <v>NULL</v>
      </c>
      <c r="BO461" t="str">
        <f>IF(buildings!BO461="","NULL",buildings!BO461)</f>
        <v>NULL</v>
      </c>
      <c r="BP461" t="str">
        <f>IF(buildings!BP461="","NULL",buildings!BP461)</f>
        <v>NULL</v>
      </c>
      <c r="BQ461" t="str">
        <f>IF(buildings!BQ461="","NULL",buildings!BQ461)</f>
        <v>NULL</v>
      </c>
      <c r="BR461" t="str">
        <f>IF(buildings!BR461="","NULL",buildings!BR461)</f>
        <v>NULL</v>
      </c>
      <c r="BS461" t="str">
        <f>IF(buildings!BS461="","NULL",buildings!BS461)</f>
        <v>NULL</v>
      </c>
      <c r="BT461" t="str">
        <f>IF(buildings!BT461="","NULL",buildings!BT461)</f>
        <v>NULL</v>
      </c>
      <c r="BU461" t="str">
        <f>IF(buildings!BU461="","NULL",buildings!BU461)</f>
        <v>NULL</v>
      </c>
      <c r="BV461" t="str">
        <f>IF(buildings!BV461="","NULL",buildings!BV461)</f>
        <v>NULL</v>
      </c>
      <c r="BW461" t="str">
        <f>IF(buildings!BW461="","NULL",buildings!BW461)</f>
        <v>R32AUNZ</v>
      </c>
      <c r="BX461" t="str">
        <f>IF(buildings!BX461="","NULL",buildings!BX461)</f>
        <v>R5.2OECD</v>
      </c>
      <c r="BY461" t="str">
        <f>IF(buildings!BY461="","NULL",buildings!BY461)</f>
        <v>R_SFH_detached</v>
      </c>
      <c r="BZ461" t="str">
        <f>IF(buildings!BZ461="","NULL",buildings!BZ461)</f>
        <v>RC_concretefloor</v>
      </c>
      <c r="CA461" t="str">
        <f>IF(buildings!CA461="","NULL",buildings!CA461)</f>
        <v>Standard</v>
      </c>
      <c r="CB461" t="str">
        <f>IF(buildings!CB461="","NULL",buildings!CB461)</f>
        <v>real-world single case study</v>
      </c>
      <c r="CC461" t="str">
        <f>IF(buildings!CC461="","NULL",buildings!CC461)</f>
        <v>RS</v>
      </c>
      <c r="CD461" t="str">
        <f>IF(buildings!CD461="","NULL",buildings!CD461)</f>
        <v>C</v>
      </c>
      <c r="CE461" t="str">
        <f>IF(buildings!CE461="","NULL",buildings!CE461)</f>
        <v>OECD_AUNZ</v>
      </c>
    </row>
    <row r="462" spans="1:83">
      <c r="A462">
        <f>IF(buildings!A462="","NA",buildings!A462)</f>
        <v>460</v>
      </c>
      <c r="B462" t="str">
        <f>IF(buildings!B462="","NA",buildings!B462)</f>
        <v>Nepal</v>
      </c>
      <c r="C462" t="str">
        <f>IF(buildings!C462="","NA",buildings!C462)</f>
        <v>Sagarmatha National Park</v>
      </c>
      <c r="D462" t="str">
        <f>IF(buildings!D462="","NA",buildings!D462)</f>
        <v>NA</v>
      </c>
      <c r="E462" t="str">
        <f>IF(buildings!E462="","NA",buildings!E462)</f>
        <v>NA</v>
      </c>
      <c r="F462" t="str">
        <f>IF(buildings!F462="","NA",buildings!F462)</f>
        <v>NA</v>
      </c>
      <c r="G462" t="str">
        <f>IF(buildings!G462="","NA",buildings!G462)</f>
        <v>NA</v>
      </c>
      <c r="H462" t="str">
        <f>IF(buildings!H462="","NA",buildings!H462)</f>
        <v>NA</v>
      </c>
      <c r="I462" t="str">
        <f>IF(buildings!I462="","NA",buildings!I462)</f>
        <v>NA</v>
      </c>
      <c r="J462">
        <f>IF(buildings!J462="","NA",buildings!J462)</f>
        <v>34.04</v>
      </c>
      <c r="K462" t="str">
        <f>IF(buildings!K462="","NA",buildings!K462)</f>
        <v>NA</v>
      </c>
      <c r="L462" t="str">
        <f>IF(buildings!L462="","NA",buildings!L462)</f>
        <v>NA</v>
      </c>
      <c r="M462" t="str">
        <f>IF(buildings!M462="","NA",buildings!M462)</f>
        <v>NA</v>
      </c>
      <c r="N462" t="str">
        <f>IF(buildings!N462="","NA",buildings!N462)</f>
        <v>NA</v>
      </c>
      <c r="O462" t="str">
        <f>IF(buildings!O462="","NA",buildings!O462)</f>
        <v>NA</v>
      </c>
      <c r="P462" t="str">
        <f>IF(buildings!P462="","NA",buildings!P462)</f>
        <v>NA</v>
      </c>
      <c r="Q462" t="str">
        <f>IF(buildings!Q462="","NA",buildings!Q462)</f>
        <v>NA</v>
      </c>
      <c r="R462" t="str">
        <f>IF(buildings!R462="","NA",buildings!R462)</f>
        <v>NA</v>
      </c>
      <c r="S462" t="str">
        <f>IF(buildings!S462="","NA",buildings!S462)</f>
        <v>NA</v>
      </c>
      <c r="T462" t="str">
        <f>IF(buildings!T462="","NA",buildings!T462)</f>
        <v>NA</v>
      </c>
      <c r="U462" t="str">
        <f>IF(buildings!U462="","NA",buildings!U462)</f>
        <v>NA</v>
      </c>
      <c r="V462" t="str">
        <f>IF(buildings!V462="","NA",buildings!V462)</f>
        <v>NA</v>
      </c>
      <c r="W462" t="str">
        <f>IF(buildings!W462="","NA",buildings!W462)</f>
        <v>NA</v>
      </c>
      <c r="X462" t="str">
        <f>IF(buildings!X462="","NA",buildings!X462)</f>
        <v>NA</v>
      </c>
      <c r="Y462" t="str">
        <f>IF(buildings!Y462="","NA",buildings!Y462)</f>
        <v>NA</v>
      </c>
      <c r="Z462" t="str">
        <f>IF(buildings!Z462="","NA",buildings!Z462)</f>
        <v>NA</v>
      </c>
      <c r="AA462" t="str">
        <f>IF(buildings!AA462="","NA",buildings!AA462)</f>
        <v>NA</v>
      </c>
      <c r="AB462" t="str">
        <f>IF(buildings!AB462="","NA",buildings!AB462)</f>
        <v>NA</v>
      </c>
      <c r="AC462" t="str">
        <f>IF(buildings!AC462="","NA",buildings!AC462)</f>
        <v>NA</v>
      </c>
      <c r="AD462" t="str">
        <f>IF(buildings!AD462="","NA",buildings!AD462)</f>
        <v>NA</v>
      </c>
      <c r="AE462" t="str">
        <f>IF(buildings!AE462="","NA",buildings!AE462)</f>
        <v>NA</v>
      </c>
      <c r="AF462" t="str">
        <f>IF(buildings!AF462="","NA",buildings!AF462)</f>
        <v>NA</v>
      </c>
      <c r="AG462" t="str">
        <f>IF(buildings!AG462="","NA",buildings!AG462)</f>
        <v>NA</v>
      </c>
      <c r="AH462" t="str">
        <f>IF(buildings!AH462="","NA",buildings!AH462)</f>
        <v>NA</v>
      </c>
      <c r="AI462" t="str">
        <f>IF(buildings!AI462="","NA",buildings!AI462)</f>
        <v>NA</v>
      </c>
      <c r="AJ462" t="str">
        <f>IF(buildings!AJ462="","NA",buildings!AJ462)</f>
        <v>NA</v>
      </c>
      <c r="AK462" t="str">
        <f>IF(buildings!AK462="","NA",buildings!AK462)</f>
        <v>NA</v>
      </c>
      <c r="AL462" t="str">
        <f>IF(buildings!AL462="","NA",buildings!AL462)</f>
        <v>NULL</v>
      </c>
      <c r="AM462">
        <f>IF(buildings!AM462="","NA",buildings!AM462)</f>
        <v>2</v>
      </c>
      <c r="AN462" t="str">
        <f>IF(buildings!AN462="","NA",buildings!AN462)</f>
        <v>residential</v>
      </c>
      <c r="AO462" t="str">
        <f>IF(buildings!AO462="","NA",buildings!AO462)</f>
        <v>SFH</v>
      </c>
      <c r="AP462" t="str">
        <f>IF(buildings!AP462="","NA",buildings!AP462)</f>
        <v>case study</v>
      </c>
      <c r="AQ462" t="str">
        <f>IF(buildings!AQ462="","NA",buildings!AQ462)</f>
        <v>Rural</v>
      </c>
      <c r="AR462" t="str">
        <f>IF(buildings!AR462="","NA",buildings!AR462)</f>
        <v>NULL</v>
      </c>
      <c r="AS462" t="str">
        <f>IF(buildings!AS462="","NA",buildings!AS462)</f>
        <v xml:space="preserve">Bhochhibhoya, S., Zanetti, M., Pierobon, F., Gatto, P., Maskey, R. K., &amp; Cavalli, R.  </v>
      </c>
      <c r="AT462">
        <f>IF(buildings!AT462="","NA",buildings!AT462)</f>
        <v>2017</v>
      </c>
      <c r="AU462" t="str">
        <f>IF(buildings!AU462="","NA",buildings!AU462)</f>
        <v>The global warming potential of building materials: an application of life cycle analysis in Nepal</v>
      </c>
      <c r="AV462" t="str">
        <f>IF(buildings!AV462="","NA",buildings!AV462)</f>
        <v xml:space="preserve">Mountain Research and Development </v>
      </c>
      <c r="AW462" t="str">
        <f>IF(buildings!AW462="","NA",buildings!AW462)</f>
        <v>Copyright Elsevier</v>
      </c>
      <c r="AX462" t="str">
        <f>IF(buildings!AX462="","NA",buildings!AX462)</f>
        <v>10.1659/MRD-JOURNAL-D-15-00043.1</v>
      </c>
      <c r="AY462" t="str">
        <f>IF(buildings!AY462="","NA",buildings!AY462)</f>
        <v>https://doi.org/10.1659/MRD-JOURNAL-D-15-00043.1</v>
      </c>
      <c r="AZ462" t="str">
        <f>IF(buildings!AZ462="","NULL",buildings!AZ462)</f>
        <v>NULL</v>
      </c>
      <c r="BA462" t="str">
        <f>IF(buildings!BA462="","NULL",buildings!BA462)</f>
        <v xml:space="preserve">Extracted from Marinova et al. (2020). Refer to the authors for further information </v>
      </c>
      <c r="BB462" t="str">
        <f>IF(buildings!BB462="","NULL",buildings!BB462)</f>
        <v xml:space="preserve">Extracted from Marinova et al. (2020). Refer to the authors for further information </v>
      </c>
      <c r="BC462" t="str">
        <f>IF(buildings!BC462="","NULL",buildings!BC462)</f>
        <v>Type of houses</v>
      </c>
      <c r="BD462" t="str">
        <f>IF(buildings!BD462="","NULL",buildings!BD462)</f>
        <v>NULL</v>
      </c>
      <c r="BE462" t="str">
        <f>IF(buildings!BE462="","NULL",buildings!BE462)</f>
        <v>Nistad (Heeren)</v>
      </c>
      <c r="BF462" t="str">
        <f>IF(buildings!BF462="","NULL",buildings!BF462)</f>
        <v>NULL</v>
      </c>
      <c r="BG462" t="str">
        <f>IF(buildings!BG462="","NULL",buildings!BG462)</f>
        <v>NULL</v>
      </c>
      <c r="BH462" t="str">
        <f>IF(buildings!BH462="","NULL",buildings!BH462)</f>
        <v>NULL</v>
      </c>
      <c r="BI462" t="str">
        <f>IF(buildings!BI462="","NULL",buildings!BI462)</f>
        <v>NULL</v>
      </c>
      <c r="BJ462" t="str">
        <f>IF(buildings!BJ462="","NULL",buildings!BJ462)</f>
        <v>NULL</v>
      </c>
      <c r="BK462" t="str">
        <f>IF(buildings!BK462="","NULL",buildings!BK462)</f>
        <v>NULL</v>
      </c>
      <c r="BL462" t="str">
        <f>IF(buildings!BL462="","NULL",buildings!BL462)</f>
        <v>NULL</v>
      </c>
      <c r="BM462" t="str">
        <f>IF(buildings!BM462="","NULL",buildings!BM462)</f>
        <v>NULL</v>
      </c>
      <c r="BN462" t="str">
        <f>IF(buildings!BN462="","NULL",buildings!BN462)</f>
        <v>NULL</v>
      </c>
      <c r="BO462" t="str">
        <f>IF(buildings!BO462="","NULL",buildings!BO462)</f>
        <v>NULL</v>
      </c>
      <c r="BP462" t="str">
        <f>IF(buildings!BP462="","NULL",buildings!BP462)</f>
        <v>NULL</v>
      </c>
      <c r="BQ462" t="str">
        <f>IF(buildings!BQ462="","NULL",buildings!BQ462)</f>
        <v>NULL</v>
      </c>
      <c r="BR462" t="str">
        <f>IF(buildings!BR462="","NULL",buildings!BR462)</f>
        <v>NULL</v>
      </c>
      <c r="BS462" t="str">
        <f>IF(buildings!BS462="","NULL",buildings!BS462)</f>
        <v>NULL</v>
      </c>
      <c r="BT462" t="str">
        <f>IF(buildings!BT462="","NULL",buildings!BT462)</f>
        <v>NULL</v>
      </c>
      <c r="BU462" t="str">
        <f>IF(buildings!BU462="","NULL",buildings!BU462)</f>
        <v>NULL</v>
      </c>
      <c r="BV462" t="str">
        <f>IF(buildings!BV462="","NULL",buildings!BV462)</f>
        <v>NULL</v>
      </c>
      <c r="BW462" t="str">
        <f>IF(buildings!BW462="","NULL",buildings!BW462)</f>
        <v>R32OAS-L</v>
      </c>
      <c r="BX462" t="str">
        <f>IF(buildings!BX462="","NULL",buildings!BX462)</f>
        <v>R5.2ASIA</v>
      </c>
      <c r="BY462" t="str">
        <f>IF(buildings!BY462="","NULL",buildings!BY462)</f>
        <v>R_SFH_unspecified</v>
      </c>
      <c r="BZ462" t="str">
        <f>IF(buildings!BZ462="","NULL",buildings!BZ462)</f>
        <v>M_brick</v>
      </c>
      <c r="CA462" t="str">
        <f>IF(buildings!CA462="","NULL",buildings!CA462)</f>
        <v>Standard</v>
      </c>
      <c r="CB462" t="str">
        <f>IF(buildings!CB462="","NULL",buildings!CB462)</f>
        <v>real-world single case study</v>
      </c>
      <c r="CC462" t="str">
        <f>IF(buildings!CC462="","NULL",buildings!CC462)</f>
        <v>RS</v>
      </c>
      <c r="CD462" t="str">
        <f>IF(buildings!CD462="","NULL",buildings!CD462)</f>
        <v>M</v>
      </c>
      <c r="CE462" t="str">
        <f>IF(buildings!CE462="","NULL",buildings!CE462)</f>
        <v>ASIA_OAS-L</v>
      </c>
    </row>
    <row r="463" spans="1:83">
      <c r="A463">
        <f>IF(buildings!A463="","NA",buildings!A463)</f>
        <v>461</v>
      </c>
      <c r="B463" t="str">
        <f>IF(buildings!B463="","NA",buildings!B463)</f>
        <v>Nepal</v>
      </c>
      <c r="C463" t="str">
        <f>IF(buildings!C463="","NA",buildings!C463)</f>
        <v>Sagarmatha National Park</v>
      </c>
      <c r="D463" t="str">
        <f>IF(buildings!D463="","NA",buildings!D463)</f>
        <v>NA</v>
      </c>
      <c r="E463" t="str">
        <f>IF(buildings!E463="","NA",buildings!E463)</f>
        <v>NA</v>
      </c>
      <c r="F463" t="str">
        <f>IF(buildings!F463="","NA",buildings!F463)</f>
        <v>NA</v>
      </c>
      <c r="G463" t="str">
        <f>IF(buildings!G463="","NA",buildings!G463)</f>
        <v>NA</v>
      </c>
      <c r="H463" t="str">
        <f>IF(buildings!H463="","NA",buildings!H463)</f>
        <v>NA</v>
      </c>
      <c r="I463" t="str">
        <f>IF(buildings!I463="","NA",buildings!I463)</f>
        <v>NA</v>
      </c>
      <c r="J463">
        <f>IF(buildings!J463="","NA",buildings!J463)</f>
        <v>34.04</v>
      </c>
      <c r="K463" t="str">
        <f>IF(buildings!K463="","NA",buildings!K463)</f>
        <v>NA</v>
      </c>
      <c r="L463" t="str">
        <f>IF(buildings!L463="","NA",buildings!L463)</f>
        <v>NA</v>
      </c>
      <c r="M463" t="str">
        <f>IF(buildings!M463="","NA",buildings!M463)</f>
        <v>NA</v>
      </c>
      <c r="N463" t="str">
        <f>IF(buildings!N463="","NA",buildings!N463)</f>
        <v>NA</v>
      </c>
      <c r="O463" t="str">
        <f>IF(buildings!O463="","NA",buildings!O463)</f>
        <v>NA</v>
      </c>
      <c r="P463" t="str">
        <f>IF(buildings!P463="","NA",buildings!P463)</f>
        <v>NA</v>
      </c>
      <c r="Q463" t="str">
        <f>IF(buildings!Q463="","NA",buildings!Q463)</f>
        <v>NA</v>
      </c>
      <c r="R463" t="str">
        <f>IF(buildings!R463="","NA",buildings!R463)</f>
        <v>NA</v>
      </c>
      <c r="S463" t="str">
        <f>IF(buildings!S463="","NA",buildings!S463)</f>
        <v>NA</v>
      </c>
      <c r="T463" t="str">
        <f>IF(buildings!T463="","NA",buildings!T463)</f>
        <v>NA</v>
      </c>
      <c r="U463" t="str">
        <f>IF(buildings!U463="","NA",buildings!U463)</f>
        <v>NA</v>
      </c>
      <c r="V463" t="str">
        <f>IF(buildings!V463="","NA",buildings!V463)</f>
        <v>NA</v>
      </c>
      <c r="W463" t="str">
        <f>IF(buildings!W463="","NA",buildings!W463)</f>
        <v>NA</v>
      </c>
      <c r="X463" t="str">
        <f>IF(buildings!X463="","NA",buildings!X463)</f>
        <v>NA</v>
      </c>
      <c r="Y463" t="str">
        <f>IF(buildings!Y463="","NA",buildings!Y463)</f>
        <v>NA</v>
      </c>
      <c r="Z463" t="str">
        <f>IF(buildings!Z463="","NA",buildings!Z463)</f>
        <v>NA</v>
      </c>
      <c r="AA463" t="str">
        <f>IF(buildings!AA463="","NA",buildings!AA463)</f>
        <v>NA</v>
      </c>
      <c r="AB463" t="str">
        <f>IF(buildings!AB463="","NA",buildings!AB463)</f>
        <v>NA</v>
      </c>
      <c r="AC463" t="str">
        <f>IF(buildings!AC463="","NA",buildings!AC463)</f>
        <v>NA</v>
      </c>
      <c r="AD463" t="str">
        <f>IF(buildings!AD463="","NA",buildings!AD463)</f>
        <v>NA</v>
      </c>
      <c r="AE463" t="str">
        <f>IF(buildings!AE463="","NA",buildings!AE463)</f>
        <v>NA</v>
      </c>
      <c r="AF463" t="str">
        <f>IF(buildings!AF463="","NA",buildings!AF463)</f>
        <v>NA</v>
      </c>
      <c r="AG463" t="str">
        <f>IF(buildings!AG463="","NA",buildings!AG463)</f>
        <v>NA</v>
      </c>
      <c r="AH463" t="str">
        <f>IF(buildings!AH463="","NA",buildings!AH463)</f>
        <v>NA</v>
      </c>
      <c r="AI463" t="str">
        <f>IF(buildings!AI463="","NA",buildings!AI463)</f>
        <v>NA</v>
      </c>
      <c r="AJ463" t="str">
        <f>IF(buildings!AJ463="","NA",buildings!AJ463)</f>
        <v>NA</v>
      </c>
      <c r="AK463" t="str">
        <f>IF(buildings!AK463="","NA",buildings!AK463)</f>
        <v>NA</v>
      </c>
      <c r="AL463" t="str">
        <f>IF(buildings!AL463="","NA",buildings!AL463)</f>
        <v>NULL</v>
      </c>
      <c r="AM463">
        <f>IF(buildings!AM463="","NA",buildings!AM463)</f>
        <v>2</v>
      </c>
      <c r="AN463" t="str">
        <f>IF(buildings!AN463="","NA",buildings!AN463)</f>
        <v>residential</v>
      </c>
      <c r="AO463" t="str">
        <f>IF(buildings!AO463="","NA",buildings!AO463)</f>
        <v>SFH</v>
      </c>
      <c r="AP463" t="str">
        <f>IF(buildings!AP463="","NA",buildings!AP463)</f>
        <v>case study</v>
      </c>
      <c r="AQ463" t="str">
        <f>IF(buildings!AQ463="","NA",buildings!AQ463)</f>
        <v>Rural</v>
      </c>
      <c r="AR463" t="str">
        <f>IF(buildings!AR463="","NA",buildings!AR463)</f>
        <v>NULL</v>
      </c>
      <c r="AS463" t="str">
        <f>IF(buildings!AS463="","NA",buildings!AS463)</f>
        <v xml:space="preserve">Bhochhibhoya, S., Zanetti, M., Pierobon, F., Gatto, P., Maskey, R. K., &amp; Cavalli, R.  </v>
      </c>
      <c r="AT463">
        <f>IF(buildings!AT463="","NA",buildings!AT463)</f>
        <v>2017</v>
      </c>
      <c r="AU463" t="str">
        <f>IF(buildings!AU463="","NA",buildings!AU463)</f>
        <v>The global warming potential of building materials: an application of life cycle analysis in Nepal</v>
      </c>
      <c r="AV463" t="str">
        <f>IF(buildings!AV463="","NA",buildings!AV463)</f>
        <v xml:space="preserve">Mountain Research and Development </v>
      </c>
      <c r="AW463" t="str">
        <f>IF(buildings!AW463="","NA",buildings!AW463)</f>
        <v>Copyright Elsevier</v>
      </c>
      <c r="AX463" t="str">
        <f>IF(buildings!AX463="","NA",buildings!AX463)</f>
        <v>10.1659/MRD-JOURNAL-D-15-00043.1</v>
      </c>
      <c r="AY463" t="str">
        <f>IF(buildings!AY463="","NA",buildings!AY463)</f>
        <v>https://doi.org/10.1659/MRD-JOURNAL-D-15-00043.1</v>
      </c>
      <c r="AZ463" t="str">
        <f>IF(buildings!AZ463="","NULL",buildings!AZ463)</f>
        <v>NULL</v>
      </c>
      <c r="BA463" t="str">
        <f>IF(buildings!BA463="","NULL",buildings!BA463)</f>
        <v xml:space="preserve">Extracted from Marinova et al. (2020). Refer to the authors for further information </v>
      </c>
      <c r="BB463" t="str">
        <f>IF(buildings!BB463="","NULL",buildings!BB463)</f>
        <v xml:space="preserve">Extracted from Marinova et al. (2020). Refer to the authors for further information </v>
      </c>
      <c r="BC463" t="str">
        <f>IF(buildings!BC463="","NULL",buildings!BC463)</f>
        <v>Type of houses</v>
      </c>
      <c r="BD463" t="str">
        <f>IF(buildings!BD463="","NULL",buildings!BD463)</f>
        <v>NULL</v>
      </c>
      <c r="BE463" t="str">
        <f>IF(buildings!BE463="","NULL",buildings!BE463)</f>
        <v>Nistad (Heeren)</v>
      </c>
      <c r="BF463" t="str">
        <f>IF(buildings!BF463="","NULL",buildings!BF463)</f>
        <v>NULL</v>
      </c>
      <c r="BG463" t="str">
        <f>IF(buildings!BG463="","NULL",buildings!BG463)</f>
        <v>NULL</v>
      </c>
      <c r="BH463" t="str">
        <f>IF(buildings!BH463="","NULL",buildings!BH463)</f>
        <v>NULL</v>
      </c>
      <c r="BI463" t="str">
        <f>IF(buildings!BI463="","NULL",buildings!BI463)</f>
        <v>NULL</v>
      </c>
      <c r="BJ463" t="str">
        <f>IF(buildings!BJ463="","NULL",buildings!BJ463)</f>
        <v>NULL</v>
      </c>
      <c r="BK463" t="str">
        <f>IF(buildings!BK463="","NULL",buildings!BK463)</f>
        <v>NULL</v>
      </c>
      <c r="BL463" t="str">
        <f>IF(buildings!BL463="","NULL",buildings!BL463)</f>
        <v>NULL</v>
      </c>
      <c r="BM463" t="str">
        <f>IF(buildings!BM463="","NULL",buildings!BM463)</f>
        <v>NULL</v>
      </c>
      <c r="BN463" t="str">
        <f>IF(buildings!BN463="","NULL",buildings!BN463)</f>
        <v>NULL</v>
      </c>
      <c r="BO463" t="str">
        <f>IF(buildings!BO463="","NULL",buildings!BO463)</f>
        <v>NULL</v>
      </c>
      <c r="BP463" t="str">
        <f>IF(buildings!BP463="","NULL",buildings!BP463)</f>
        <v>NULL</v>
      </c>
      <c r="BQ463" t="str">
        <f>IF(buildings!BQ463="","NULL",buildings!BQ463)</f>
        <v>NULL</v>
      </c>
      <c r="BR463" t="str">
        <f>IF(buildings!BR463="","NULL",buildings!BR463)</f>
        <v>NULL</v>
      </c>
      <c r="BS463" t="str">
        <f>IF(buildings!BS463="","NULL",buildings!BS463)</f>
        <v>NULL</v>
      </c>
      <c r="BT463" t="str">
        <f>IF(buildings!BT463="","NULL",buildings!BT463)</f>
        <v>NULL</v>
      </c>
      <c r="BU463" t="str">
        <f>IF(buildings!BU463="","NULL",buildings!BU463)</f>
        <v>NULL</v>
      </c>
      <c r="BV463" t="str">
        <f>IF(buildings!BV463="","NULL",buildings!BV463)</f>
        <v>NULL</v>
      </c>
      <c r="BW463" t="str">
        <f>IF(buildings!BW463="","NULL",buildings!BW463)</f>
        <v>R32OAS-L</v>
      </c>
      <c r="BX463" t="str">
        <f>IF(buildings!BX463="","NULL",buildings!BX463)</f>
        <v>R5.2ASIA</v>
      </c>
      <c r="BY463" t="str">
        <f>IF(buildings!BY463="","NULL",buildings!BY463)</f>
        <v>R_SFH_unspecified</v>
      </c>
      <c r="BZ463" t="str">
        <f>IF(buildings!BZ463="","NULL",buildings!BZ463)</f>
        <v>M_brick</v>
      </c>
      <c r="CA463" t="str">
        <f>IF(buildings!CA463="","NULL",buildings!CA463)</f>
        <v>Standard</v>
      </c>
      <c r="CB463" t="str">
        <f>IF(buildings!CB463="","NULL",buildings!CB463)</f>
        <v>real-world single case study</v>
      </c>
      <c r="CC463" t="str">
        <f>IF(buildings!CC463="","NULL",buildings!CC463)</f>
        <v>RS</v>
      </c>
      <c r="CD463" t="str">
        <f>IF(buildings!CD463="","NULL",buildings!CD463)</f>
        <v>M</v>
      </c>
      <c r="CE463" t="str">
        <f>IF(buildings!CE463="","NULL",buildings!CE463)</f>
        <v>ASIA_OAS-L</v>
      </c>
    </row>
    <row r="464" spans="1:83">
      <c r="A464">
        <f>IF(buildings!A464="","NA",buildings!A464)</f>
        <v>462</v>
      </c>
      <c r="B464" t="str">
        <f>IF(buildings!B464="","NA",buildings!B464)</f>
        <v>Netherlands</v>
      </c>
      <c r="C464" t="str">
        <f>IF(buildings!C464="","NA",buildings!C464)</f>
        <v>NA</v>
      </c>
      <c r="D464" t="str">
        <f>IF(buildings!D464="","NA",buildings!D464)</f>
        <v>NA</v>
      </c>
      <c r="E464">
        <f>IF(buildings!E464="","NA",buildings!E464)</f>
        <v>1945</v>
      </c>
      <c r="F464">
        <f>IF(buildings!F464="","NA",buildings!F464)</f>
        <v>7.4</v>
      </c>
      <c r="G464" t="str">
        <f>IF(buildings!G464="","NA",buildings!G464)</f>
        <v>NA</v>
      </c>
      <c r="H464" t="str">
        <f>IF(buildings!H464="","NA",buildings!H464)</f>
        <v>NA</v>
      </c>
      <c r="I464" t="str">
        <f>IF(buildings!I464="","NA",buildings!I464)</f>
        <v>NA</v>
      </c>
      <c r="J464">
        <f>IF(buildings!J464="","NA",buildings!J464)</f>
        <v>28.05</v>
      </c>
      <c r="K464" t="str">
        <f>IF(buildings!K464="","NA",buildings!K464)</f>
        <v>NA</v>
      </c>
      <c r="L464" t="str">
        <f>IF(buildings!L464="","NA",buildings!L464)</f>
        <v>NA</v>
      </c>
      <c r="M464">
        <f>IF(buildings!M464="","NA",buildings!M464)</f>
        <v>212</v>
      </c>
      <c r="N464" t="str">
        <f>IF(buildings!N464="","NA",buildings!N464)</f>
        <v>NA</v>
      </c>
      <c r="O464" t="str">
        <f>IF(buildings!O464="","NA",buildings!O464)</f>
        <v>NA</v>
      </c>
      <c r="P464">
        <f>IF(buildings!P464="","NA",buildings!P464)</f>
        <v>74.5</v>
      </c>
      <c r="Q464" t="str">
        <f>IF(buildings!Q464="","NA",buildings!Q464)</f>
        <v>NA</v>
      </c>
      <c r="R464" t="str">
        <f>IF(buildings!R464="","NA",buildings!R464)</f>
        <v>NA</v>
      </c>
      <c r="S464" t="str">
        <f>IF(buildings!S464="","NA",buildings!S464)</f>
        <v>NA</v>
      </c>
      <c r="T464" t="str">
        <f>IF(buildings!T464="","NA",buildings!T464)</f>
        <v>NA</v>
      </c>
      <c r="U464" t="str">
        <f>IF(buildings!U464="","NA",buildings!U464)</f>
        <v>NA</v>
      </c>
      <c r="V464" t="str">
        <f>IF(buildings!V464="","NA",buildings!V464)</f>
        <v>NA</v>
      </c>
      <c r="W464" t="str">
        <f>IF(buildings!W464="","NA",buildings!W464)</f>
        <v>NA</v>
      </c>
      <c r="X464" t="str">
        <f>IF(buildings!X464="","NA",buildings!X464)</f>
        <v>NA</v>
      </c>
      <c r="Y464" t="str">
        <f>IF(buildings!Y464="","NA",buildings!Y464)</f>
        <v>NA</v>
      </c>
      <c r="Z464" t="str">
        <f>IF(buildings!Z464="","NA",buildings!Z464)</f>
        <v>NA</v>
      </c>
      <c r="AA464">
        <f>IF(buildings!AA464="","NA",buildings!AA464)</f>
        <v>16.11</v>
      </c>
      <c r="AB464" t="str">
        <f>IF(buildings!AB464="","NA",buildings!AB464)</f>
        <v>NA</v>
      </c>
      <c r="AC464" t="str">
        <f>IF(buildings!AC464="","NA",buildings!AC464)</f>
        <v>NA</v>
      </c>
      <c r="AD464" t="str">
        <f>IF(buildings!AD464="","NA",buildings!AD464)</f>
        <v>NA</v>
      </c>
      <c r="AE464" t="str">
        <f>IF(buildings!AE464="","NA",buildings!AE464)</f>
        <v>NA</v>
      </c>
      <c r="AF464" t="str">
        <f>IF(buildings!AF464="","NA",buildings!AF464)</f>
        <v>NA</v>
      </c>
      <c r="AG464" t="str">
        <f>IF(buildings!AG464="","NA",buildings!AG464)</f>
        <v>NA</v>
      </c>
      <c r="AH464" t="str">
        <f>IF(buildings!AH464="","NA",buildings!AH464)</f>
        <v>NA</v>
      </c>
      <c r="AI464" t="str">
        <f>IF(buildings!AI464="","NA",buildings!AI464)</f>
        <v>NA</v>
      </c>
      <c r="AJ464" t="str">
        <f>IF(buildings!AJ464="","NA",buildings!AJ464)</f>
        <v>NA</v>
      </c>
      <c r="AK464">
        <f>IF(buildings!AK464="","NA",buildings!AK464)</f>
        <v>26.26</v>
      </c>
      <c r="AL464" t="str">
        <f>IF(buildings!AL464="","NA",buildings!AL464)</f>
        <v>MFH, SFH</v>
      </c>
      <c r="AM464" t="str">
        <f>IF(buildings!AM464="","NA",buildings!AM464)</f>
        <v>NA</v>
      </c>
      <c r="AN464" t="str">
        <f>IF(buildings!AN464="","NA",buildings!AN464)</f>
        <v>residential</v>
      </c>
      <c r="AO464" t="str">
        <f>IF(buildings!AO464="","NA",buildings!AO464)</f>
        <v>SFH, MFH</v>
      </c>
      <c r="AP464" t="str">
        <f>IF(buildings!AP464="","NA",buildings!AP464)</f>
        <v>case study</v>
      </c>
      <c r="AQ464" t="str">
        <f>IF(buildings!AQ464="","NA",buildings!AQ464)</f>
        <v>NA</v>
      </c>
      <c r="AR464" t="str">
        <f>IF(buildings!AR464="","NA",buildings!AR464)</f>
        <v>NA</v>
      </c>
      <c r="AS464" t="str">
        <f>IF(buildings!AS464="","NA",buildings!AS464)</f>
        <v>Sprecher, B, Verhagen, TJ, Sauer, ML, Baars, M, Heintz, J, &amp; Fishman, T</v>
      </c>
      <c r="AT464">
        <f>IF(buildings!AT464="","NA",buildings!AT464)</f>
        <v>2021</v>
      </c>
      <c r="AU464" t="str">
        <f>IF(buildings!AU464="","NA",buildings!AU464)</f>
        <v xml:space="preserve">Material intensity database for the Dutch building stock </v>
      </c>
      <c r="AV464" t="str">
        <f>IF(buildings!AV464="","NA",buildings!AV464)</f>
        <v>Journal of Industrial Ecology</v>
      </c>
      <c r="AW464" t="str">
        <f>IF(buildings!AW464="","NA",buildings!AW464)</f>
        <v>Copyright Elsevier</v>
      </c>
      <c r="AX464" t="str">
        <f>IF(buildings!AX464="","NA",buildings!AX464)</f>
        <v>10.1111/jiec.13143</v>
      </c>
      <c r="AY464" t="str">
        <f>IF(buildings!AY464="","NA",buildings!AY464)</f>
        <v>https://doi.org/10.1111/jiec.13143</v>
      </c>
      <c r="AZ464" t="str">
        <f>IF(buildings!AZ464="","NULL",buildings!AZ464)</f>
        <v>NULL</v>
      </c>
      <c r="BA464" t="str">
        <f>IF(buildings!BA464="","NULL",buildings!BA464)</f>
        <v>NULL</v>
      </c>
      <c r="BB464" t="str">
        <f>IF(buildings!BB464="","NULL",buildings!BB464)</f>
        <v>NULL</v>
      </c>
      <c r="BC464" t="str">
        <f>IF(buildings!BC464="","NULL",buildings!BC464)</f>
        <v>NULL</v>
      </c>
      <c r="BD464" t="str">
        <f>IF(buildings!BD464="","NULL",buildings!BD464)</f>
        <v>NULL</v>
      </c>
      <c r="BE464" t="str">
        <f>IF(buildings!BE464="","NULL",buildings!BE464)</f>
        <v>Almaleh (Fishman)</v>
      </c>
      <c r="BF464" t="str">
        <f>IF(buildings!BF464="","NULL",buildings!BF464)</f>
        <v>NULL</v>
      </c>
      <c r="BG464" t="str">
        <f>IF(buildings!BG464="","NULL",buildings!BG464)</f>
        <v>NULL</v>
      </c>
      <c r="BH464" t="str">
        <f>IF(buildings!BH464="","NULL",buildings!BH464)</f>
        <v>NULL</v>
      </c>
      <c r="BI464" t="str">
        <f>IF(buildings!BI464="","NULL",buildings!BI464)</f>
        <v>NULL</v>
      </c>
      <c r="BJ464" t="str">
        <f>IF(buildings!BJ464="","NULL",buildings!BJ464)</f>
        <v>NULL</v>
      </c>
      <c r="BK464" t="str">
        <f>IF(buildings!BK464="","NULL",buildings!BK464)</f>
        <v>NULL</v>
      </c>
      <c r="BL464" t="str">
        <f>IF(buildings!BL464="","NULL",buildings!BL464)</f>
        <v>NULL</v>
      </c>
      <c r="BM464" t="str">
        <f>IF(buildings!BM464="","NULL",buildings!BM464)</f>
        <v>NULL</v>
      </c>
      <c r="BN464" t="str">
        <f>IF(buildings!BN464="","NULL",buildings!BN464)</f>
        <v>NULL</v>
      </c>
      <c r="BO464" t="str">
        <f>IF(buildings!BO464="","NULL",buildings!BO464)</f>
        <v>NULL</v>
      </c>
      <c r="BP464" t="str">
        <f>IF(buildings!BP464="","NULL",buildings!BP464)</f>
        <v>NULL</v>
      </c>
      <c r="BQ464" t="str">
        <f>IF(buildings!BQ464="","NULL",buildings!BQ464)</f>
        <v>NULL</v>
      </c>
      <c r="BR464" t="str">
        <f>IF(buildings!BR464="","NULL",buildings!BR464)</f>
        <v>NULL</v>
      </c>
      <c r="BS464" t="str">
        <f>IF(buildings!BS464="","NULL",buildings!BS464)</f>
        <v>NULL</v>
      </c>
      <c r="BT464" t="str">
        <f>IF(buildings!BT464="","NULL",buildings!BT464)</f>
        <v>NULL</v>
      </c>
      <c r="BU464" t="str">
        <f>IF(buildings!BU464="","NULL",buildings!BU464)</f>
        <v>NULL</v>
      </c>
      <c r="BV464" t="str">
        <f>IF(buildings!BV464="","NULL",buildings!BV464)</f>
        <v>NULL</v>
      </c>
      <c r="BW464" t="str">
        <f>IF(buildings!BW464="","NULL",buildings!BW464)</f>
        <v>R32EU15</v>
      </c>
      <c r="BX464" t="str">
        <f>IF(buildings!BX464="","NULL",buildings!BX464)</f>
        <v>R5.2OECD</v>
      </c>
      <c r="BY464" t="str">
        <f>IF(buildings!BY464="","NULL",buildings!BY464)</f>
        <v>R_SFH_rowhouse</v>
      </c>
      <c r="BZ464" t="str">
        <f>IF(buildings!BZ464="","NULL",buildings!BZ464)</f>
        <v>RC_unspecified</v>
      </c>
      <c r="CA464" t="str">
        <f>IF(buildings!CA464="","NULL",buildings!CA464)</f>
        <v>Standard</v>
      </c>
      <c r="CB464" t="str">
        <f>IF(buildings!CB464="","NULL",buildings!CB464)</f>
        <v>real-world single case study</v>
      </c>
      <c r="CC464" t="str">
        <f>IF(buildings!CC464="","NULL",buildings!CC464)</f>
        <v>RS</v>
      </c>
      <c r="CD464" t="str">
        <f>IF(buildings!CD464="","NULL",buildings!CD464)</f>
        <v>C</v>
      </c>
      <c r="CE464" t="str">
        <f>IF(buildings!CE464="","NULL",buildings!CE464)</f>
        <v>OECD_EU15</v>
      </c>
    </row>
    <row r="465" spans="1:83">
      <c r="A465">
        <f>IF(buildings!A465="","NA",buildings!A465)</f>
        <v>463</v>
      </c>
      <c r="B465" t="str">
        <f>IF(buildings!B465="","NA",buildings!B465)</f>
        <v>Netherlands</v>
      </c>
      <c r="C465" t="str">
        <f>IF(buildings!C465="","NA",buildings!C465)</f>
        <v>NA</v>
      </c>
      <c r="D465">
        <f>IF(buildings!D465="","NA",buildings!D465)</f>
        <v>1945</v>
      </c>
      <c r="E465">
        <f>IF(buildings!E465="","NA",buildings!E465)</f>
        <v>1970</v>
      </c>
      <c r="F465">
        <f>IF(buildings!F465="","NA",buildings!F465)</f>
        <v>17.3</v>
      </c>
      <c r="G465" t="str">
        <f>IF(buildings!G465="","NA",buildings!G465)</f>
        <v>NA</v>
      </c>
      <c r="H465" t="str">
        <f>IF(buildings!H465="","NA",buildings!H465)</f>
        <v>NA</v>
      </c>
      <c r="I465" t="str">
        <f>IF(buildings!I465="","NA",buildings!I465)</f>
        <v>NA</v>
      </c>
      <c r="J465">
        <f>IF(buildings!J465="","NA",buildings!J465)</f>
        <v>53.58</v>
      </c>
      <c r="K465" t="str">
        <f>IF(buildings!K465="","NA",buildings!K465)</f>
        <v>NA</v>
      </c>
      <c r="L465" t="str">
        <f>IF(buildings!L465="","NA",buildings!L465)</f>
        <v>NA</v>
      </c>
      <c r="M465">
        <f>IF(buildings!M465="","NA",buildings!M465)</f>
        <v>494.4</v>
      </c>
      <c r="N465" t="str">
        <f>IF(buildings!N465="","NA",buildings!N465)</f>
        <v>NA</v>
      </c>
      <c r="O465" t="str">
        <f>IF(buildings!O465="","NA",buildings!O465)</f>
        <v>NA</v>
      </c>
      <c r="P465">
        <f>IF(buildings!P465="","NA",buildings!P465)</f>
        <v>173.7</v>
      </c>
      <c r="Q465" t="str">
        <f>IF(buildings!Q465="","NA",buildings!Q465)</f>
        <v>NA</v>
      </c>
      <c r="R465" t="str">
        <f>IF(buildings!R465="","NA",buildings!R465)</f>
        <v>NA</v>
      </c>
      <c r="S465">
        <f>IF(buildings!S465="","NA",buildings!S465)</f>
        <v>7.65</v>
      </c>
      <c r="T465" t="str">
        <f>IF(buildings!T465="","NA",buildings!T465)</f>
        <v>NA</v>
      </c>
      <c r="U465" t="str">
        <f>IF(buildings!U465="","NA",buildings!U465)</f>
        <v>NA</v>
      </c>
      <c r="V465">
        <f>IF(buildings!V465="","NA",buildings!V465)</f>
        <v>10.26</v>
      </c>
      <c r="W465" t="str">
        <f>IF(buildings!W465="","NA",buildings!W465)</f>
        <v>NA</v>
      </c>
      <c r="X465" t="str">
        <f>IF(buildings!X465="","NA",buildings!X465)</f>
        <v>NA</v>
      </c>
      <c r="Y465" t="str">
        <f>IF(buildings!Y465="","NA",buildings!Y465)</f>
        <v>NA</v>
      </c>
      <c r="Z465" t="str">
        <f>IF(buildings!Z465="","NA",buildings!Z465)</f>
        <v>NA</v>
      </c>
      <c r="AA465" t="str">
        <f>IF(buildings!AA465="","NA",buildings!AA465)</f>
        <v>NA</v>
      </c>
      <c r="AB465" t="str">
        <f>IF(buildings!AB465="","NA",buildings!AB465)</f>
        <v>NA</v>
      </c>
      <c r="AC465" t="str">
        <f>IF(buildings!AC465="","NA",buildings!AC465)</f>
        <v>NA</v>
      </c>
      <c r="AD465" t="str">
        <f>IF(buildings!AD465="","NA",buildings!AD465)</f>
        <v>NA</v>
      </c>
      <c r="AE465" t="str">
        <f>IF(buildings!AE465="","NA",buildings!AE465)</f>
        <v>NA</v>
      </c>
      <c r="AF465" t="str">
        <f>IF(buildings!AF465="","NA",buildings!AF465)</f>
        <v>NA</v>
      </c>
      <c r="AG465" t="str">
        <f>IF(buildings!AG465="","NA",buildings!AG465)</f>
        <v>NA</v>
      </c>
      <c r="AH465" t="str">
        <f>IF(buildings!AH465="","NA",buildings!AH465)</f>
        <v>NA</v>
      </c>
      <c r="AI465" t="str">
        <f>IF(buildings!AI465="","NA",buildings!AI465)</f>
        <v>NA</v>
      </c>
      <c r="AJ465" t="str">
        <f>IF(buildings!AJ465="","NA",buildings!AJ465)</f>
        <v>NA</v>
      </c>
      <c r="AK465">
        <f>IF(buildings!AK465="","NA",buildings!AK465)</f>
        <v>49.37</v>
      </c>
      <c r="AL465" t="str">
        <f>IF(buildings!AL465="","NA",buildings!AL465)</f>
        <v>MFH, SFH</v>
      </c>
      <c r="AM465" t="str">
        <f>IF(buildings!AM465="","NA",buildings!AM465)</f>
        <v>NA</v>
      </c>
      <c r="AN465" t="str">
        <f>IF(buildings!AN465="","NA",buildings!AN465)</f>
        <v>residential</v>
      </c>
      <c r="AO465" t="str">
        <f>IF(buildings!AO465="","NA",buildings!AO465)</f>
        <v>SFH, MFH</v>
      </c>
      <c r="AP465" t="str">
        <f>IF(buildings!AP465="","NA",buildings!AP465)</f>
        <v>case study</v>
      </c>
      <c r="AQ465" t="str">
        <f>IF(buildings!AQ465="","NA",buildings!AQ465)</f>
        <v>NA</v>
      </c>
      <c r="AR465" t="str">
        <f>IF(buildings!AR465="","NA",buildings!AR465)</f>
        <v>NA</v>
      </c>
      <c r="AS465" t="str">
        <f>IF(buildings!AS465="","NA",buildings!AS465)</f>
        <v>Sprecher, B, Verhagen, TJ, Sauer, ML, Baars, M, Heintz, J, &amp; Fishman, T</v>
      </c>
      <c r="AT465">
        <f>IF(buildings!AT465="","NA",buildings!AT465)</f>
        <v>2021</v>
      </c>
      <c r="AU465" t="str">
        <f>IF(buildings!AU465="","NA",buildings!AU465)</f>
        <v xml:space="preserve">Material intensity database for the Dutch building stock </v>
      </c>
      <c r="AV465" t="str">
        <f>IF(buildings!AV465="","NA",buildings!AV465)</f>
        <v>Journal of Industrial Ecology</v>
      </c>
      <c r="AW465" t="str">
        <f>IF(buildings!AW465="","NA",buildings!AW465)</f>
        <v>Copyright Elsevier</v>
      </c>
      <c r="AX465" t="str">
        <f>IF(buildings!AX465="","NA",buildings!AX465)</f>
        <v>10.1111/jiec.13143</v>
      </c>
      <c r="AY465" t="str">
        <f>IF(buildings!AY465="","NA",buildings!AY465)</f>
        <v>https://doi.org/10.1111/jiec.13143</v>
      </c>
      <c r="AZ465" t="str">
        <f>IF(buildings!AZ465="","NULL",buildings!AZ465)</f>
        <v>NULL</v>
      </c>
      <c r="BA465" t="str">
        <f>IF(buildings!BA465="","NULL",buildings!BA465)</f>
        <v>NULL</v>
      </c>
      <c r="BB465" t="str">
        <f>IF(buildings!BB465="","NULL",buildings!BB465)</f>
        <v>NULL</v>
      </c>
      <c r="BC465" t="str">
        <f>IF(buildings!BC465="","NULL",buildings!BC465)</f>
        <v>NULL</v>
      </c>
      <c r="BD465" t="str">
        <f>IF(buildings!BD465="","NULL",buildings!BD465)</f>
        <v>NULL</v>
      </c>
      <c r="BE465" t="str">
        <f>IF(buildings!BE465="","NULL",buildings!BE465)</f>
        <v>Almaleh (Fishman)</v>
      </c>
      <c r="BF465" t="str">
        <f>IF(buildings!BF465="","NULL",buildings!BF465)</f>
        <v>NULL</v>
      </c>
      <c r="BG465" t="str">
        <f>IF(buildings!BG465="","NULL",buildings!BG465)</f>
        <v>NULL</v>
      </c>
      <c r="BH465" t="str">
        <f>IF(buildings!BH465="","NULL",buildings!BH465)</f>
        <v>NULL</v>
      </c>
      <c r="BI465" t="str">
        <f>IF(buildings!BI465="","NULL",buildings!BI465)</f>
        <v>NULL</v>
      </c>
      <c r="BJ465" t="str">
        <f>IF(buildings!BJ465="","NULL",buildings!BJ465)</f>
        <v>NULL</v>
      </c>
      <c r="BK465" t="str">
        <f>IF(buildings!BK465="","NULL",buildings!BK465)</f>
        <v>NULL</v>
      </c>
      <c r="BL465" t="str">
        <f>IF(buildings!BL465="","NULL",buildings!BL465)</f>
        <v>NULL</v>
      </c>
      <c r="BM465" t="str">
        <f>IF(buildings!BM465="","NULL",buildings!BM465)</f>
        <v>NULL</v>
      </c>
      <c r="BN465" t="str">
        <f>IF(buildings!BN465="","NULL",buildings!BN465)</f>
        <v>NULL</v>
      </c>
      <c r="BO465" t="str">
        <f>IF(buildings!BO465="","NULL",buildings!BO465)</f>
        <v>NULL</v>
      </c>
      <c r="BP465" t="str">
        <f>IF(buildings!BP465="","NULL",buildings!BP465)</f>
        <v>NULL</v>
      </c>
      <c r="BQ465" t="str">
        <f>IF(buildings!BQ465="","NULL",buildings!BQ465)</f>
        <v>NULL</v>
      </c>
      <c r="BR465" t="str">
        <f>IF(buildings!BR465="","NULL",buildings!BR465)</f>
        <v>NULL</v>
      </c>
      <c r="BS465" t="str">
        <f>IF(buildings!BS465="","NULL",buildings!BS465)</f>
        <v>NULL</v>
      </c>
      <c r="BT465" t="str">
        <f>IF(buildings!BT465="","NULL",buildings!BT465)</f>
        <v>NULL</v>
      </c>
      <c r="BU465" t="str">
        <f>IF(buildings!BU465="","NULL",buildings!BU465)</f>
        <v>NULL</v>
      </c>
      <c r="BV465" t="str">
        <f>IF(buildings!BV465="","NULL",buildings!BV465)</f>
        <v>NULL</v>
      </c>
      <c r="BW465" t="str">
        <f>IF(buildings!BW465="","NULL",buildings!BW465)</f>
        <v>R32EU15</v>
      </c>
      <c r="BX465" t="str">
        <f>IF(buildings!BX465="","NULL",buildings!BX465)</f>
        <v>R5.2OECD</v>
      </c>
      <c r="BY465" t="str">
        <f>IF(buildings!BY465="","NULL",buildings!BY465)</f>
        <v>R_SFH_rowhouse</v>
      </c>
      <c r="BZ465" t="str">
        <f>IF(buildings!BZ465="","NULL",buildings!BZ465)</f>
        <v>RC_unspecified</v>
      </c>
      <c r="CA465" t="str">
        <f>IF(buildings!CA465="","NULL",buildings!CA465)</f>
        <v>Standard</v>
      </c>
      <c r="CB465" t="str">
        <f>IF(buildings!CB465="","NULL",buildings!CB465)</f>
        <v>real-world single case study</v>
      </c>
      <c r="CC465" t="str">
        <f>IF(buildings!CC465="","NULL",buildings!CC465)</f>
        <v>RS</v>
      </c>
      <c r="CD465" t="str">
        <f>IF(buildings!CD465="","NULL",buildings!CD465)</f>
        <v>C</v>
      </c>
      <c r="CE465" t="str">
        <f>IF(buildings!CE465="","NULL",buildings!CE465)</f>
        <v>OECD_EU15</v>
      </c>
    </row>
    <row r="466" spans="1:83">
      <c r="A466">
        <f>IF(buildings!A466="","NA",buildings!A466)</f>
        <v>464</v>
      </c>
      <c r="B466" t="str">
        <f>IF(buildings!B466="","NA",buildings!B466)</f>
        <v>Netherlands</v>
      </c>
      <c r="C466" t="str">
        <f>IF(buildings!C466="","NA",buildings!C466)</f>
        <v>NA</v>
      </c>
      <c r="D466">
        <f>IF(buildings!D466="","NA",buildings!D466)</f>
        <v>1945</v>
      </c>
      <c r="E466">
        <f>IF(buildings!E466="","NA",buildings!E466)</f>
        <v>1970</v>
      </c>
      <c r="F466">
        <f>IF(buildings!F466="","NA",buildings!F466)</f>
        <v>14.49</v>
      </c>
      <c r="G466" t="str">
        <f>IF(buildings!G466="","NA",buildings!G466)</f>
        <v>NA</v>
      </c>
      <c r="H466" t="str">
        <f>IF(buildings!H466="","NA",buildings!H466)</f>
        <v>NA</v>
      </c>
      <c r="I466" t="str">
        <f>IF(buildings!I466="","NA",buildings!I466)</f>
        <v>NA</v>
      </c>
      <c r="J466">
        <f>IF(buildings!J466="","NA",buildings!J466)</f>
        <v>216.47</v>
      </c>
      <c r="K466" t="str">
        <f>IF(buildings!K466="","NA",buildings!K466)</f>
        <v>NA</v>
      </c>
      <c r="L466" t="str">
        <f>IF(buildings!L466="","NA",buildings!L466)</f>
        <v>NA</v>
      </c>
      <c r="M466">
        <f>IF(buildings!M466="","NA",buildings!M466)</f>
        <v>974.12</v>
      </c>
      <c r="N466" t="str">
        <f>IF(buildings!N466="","NA",buildings!N466)</f>
        <v>NA</v>
      </c>
      <c r="O466" t="str">
        <f>IF(buildings!O466="","NA",buildings!O466)</f>
        <v>NA</v>
      </c>
      <c r="P466">
        <f>IF(buildings!P466="","NA",buildings!P466)</f>
        <v>635.29</v>
      </c>
      <c r="Q466" t="str">
        <f>IF(buildings!Q466="","NA",buildings!Q466)</f>
        <v>NA</v>
      </c>
      <c r="R466" t="str">
        <f>IF(buildings!R466="","NA",buildings!R466)</f>
        <v>NA</v>
      </c>
      <c r="S466" t="str">
        <f>IF(buildings!S466="","NA",buildings!S466)</f>
        <v>NA</v>
      </c>
      <c r="T466" t="str">
        <f>IF(buildings!T466="","NA",buildings!T466)</f>
        <v>NA</v>
      </c>
      <c r="U466" t="str">
        <f>IF(buildings!U466="","NA",buildings!U466)</f>
        <v>NA</v>
      </c>
      <c r="V466" t="str">
        <f>IF(buildings!V466="","NA",buildings!V466)</f>
        <v>NA</v>
      </c>
      <c r="W466" t="str">
        <f>IF(buildings!W466="","NA",buildings!W466)</f>
        <v>NA</v>
      </c>
      <c r="X466" t="str">
        <f>IF(buildings!X466="","NA",buildings!X466)</f>
        <v>NA</v>
      </c>
      <c r="Y466" t="str">
        <f>IF(buildings!Y466="","NA",buildings!Y466)</f>
        <v>NA</v>
      </c>
      <c r="Z466" t="str">
        <f>IF(buildings!Z466="","NA",buildings!Z466)</f>
        <v>NA</v>
      </c>
      <c r="AA466" t="str">
        <f>IF(buildings!AA466="","NA",buildings!AA466)</f>
        <v>NA</v>
      </c>
      <c r="AB466" t="str">
        <f>IF(buildings!AB466="","NA",buildings!AB466)</f>
        <v>NA</v>
      </c>
      <c r="AC466" t="str">
        <f>IF(buildings!AC466="","NA",buildings!AC466)</f>
        <v>NA</v>
      </c>
      <c r="AD466" t="str">
        <f>IF(buildings!AD466="","NA",buildings!AD466)</f>
        <v>NA</v>
      </c>
      <c r="AE466" t="str">
        <f>IF(buildings!AE466="","NA",buildings!AE466)</f>
        <v>NA</v>
      </c>
      <c r="AF466" t="str">
        <f>IF(buildings!AF466="","NA",buildings!AF466)</f>
        <v>NA</v>
      </c>
      <c r="AG466" t="str">
        <f>IF(buildings!AG466="","NA",buildings!AG466)</f>
        <v>NA</v>
      </c>
      <c r="AH466" t="str">
        <f>IF(buildings!AH466="","NA",buildings!AH466)</f>
        <v>NA</v>
      </c>
      <c r="AI466" t="str">
        <f>IF(buildings!AI466="","NA",buildings!AI466)</f>
        <v>NA</v>
      </c>
      <c r="AJ466" t="str">
        <f>IF(buildings!AJ466="","NA",buildings!AJ466)</f>
        <v>NA</v>
      </c>
      <c r="AK466">
        <f>IF(buildings!AK466="","NA",buildings!AK466)</f>
        <v>81.180000000000007</v>
      </c>
      <c r="AL466" t="str">
        <f>IF(buildings!AL466="","NA",buildings!AL466)</f>
        <v>SFH</v>
      </c>
      <c r="AM466" t="str">
        <f>IF(buildings!AM466="","NA",buildings!AM466)</f>
        <v>NA</v>
      </c>
      <c r="AN466" t="str">
        <f>IF(buildings!AN466="","NA",buildings!AN466)</f>
        <v>residential</v>
      </c>
      <c r="AO466" t="str">
        <f>IF(buildings!AO466="","NA",buildings!AO466)</f>
        <v>SFH</v>
      </c>
      <c r="AP466" t="str">
        <f>IF(buildings!AP466="","NA",buildings!AP466)</f>
        <v>case study</v>
      </c>
      <c r="AQ466" t="str">
        <f>IF(buildings!AQ466="","NA",buildings!AQ466)</f>
        <v>NA</v>
      </c>
      <c r="AR466" t="str">
        <f>IF(buildings!AR466="","NA",buildings!AR466)</f>
        <v>NA</v>
      </c>
      <c r="AS466" t="str">
        <f>IF(buildings!AS466="","NA",buildings!AS466)</f>
        <v>Sprecher, B, Verhagen, TJ, Sauer, ML, Baars, M, Heintz, J, &amp; Fishman, T</v>
      </c>
      <c r="AT466">
        <f>IF(buildings!AT466="","NA",buildings!AT466)</f>
        <v>2021</v>
      </c>
      <c r="AU466" t="str">
        <f>IF(buildings!AU466="","NA",buildings!AU466)</f>
        <v xml:space="preserve">Material intensity database for the Dutch building stock </v>
      </c>
      <c r="AV466" t="str">
        <f>IF(buildings!AV466="","NA",buildings!AV466)</f>
        <v>Journal of Industrial Ecology</v>
      </c>
      <c r="AW466" t="str">
        <f>IF(buildings!AW466="","NA",buildings!AW466)</f>
        <v>Copyright Elsevier</v>
      </c>
      <c r="AX466" t="str">
        <f>IF(buildings!AX466="","NA",buildings!AX466)</f>
        <v>10.1111/jiec.13143</v>
      </c>
      <c r="AY466" t="str">
        <f>IF(buildings!AY466="","NA",buildings!AY466)</f>
        <v>https://doi.org/10.1111/jiec.13143</v>
      </c>
      <c r="AZ466" t="str">
        <f>IF(buildings!AZ466="","NULL",buildings!AZ466)</f>
        <v>NULL</v>
      </c>
      <c r="BA466" t="str">
        <f>IF(buildings!BA466="","NULL",buildings!BA466)</f>
        <v>NULL</v>
      </c>
      <c r="BB466" t="str">
        <f>IF(buildings!BB466="","NULL",buildings!BB466)</f>
        <v>NULL</v>
      </c>
      <c r="BC466" t="str">
        <f>IF(buildings!BC466="","NULL",buildings!BC466)</f>
        <v>NULL</v>
      </c>
      <c r="BD466" t="str">
        <f>IF(buildings!BD466="","NULL",buildings!BD466)</f>
        <v>NULL</v>
      </c>
      <c r="BE466" t="str">
        <f>IF(buildings!BE466="","NULL",buildings!BE466)</f>
        <v>Almaleh (Fishman)</v>
      </c>
      <c r="BF466" t="str">
        <f>IF(buildings!BF466="","NULL",buildings!BF466)</f>
        <v>NULL</v>
      </c>
      <c r="BG466" t="str">
        <f>IF(buildings!BG466="","NULL",buildings!BG466)</f>
        <v>NULL</v>
      </c>
      <c r="BH466" t="str">
        <f>IF(buildings!BH466="","NULL",buildings!BH466)</f>
        <v>NULL</v>
      </c>
      <c r="BI466" t="str">
        <f>IF(buildings!BI466="","NULL",buildings!BI466)</f>
        <v>NULL</v>
      </c>
      <c r="BJ466" t="str">
        <f>IF(buildings!BJ466="","NULL",buildings!BJ466)</f>
        <v>NULL</v>
      </c>
      <c r="BK466" t="str">
        <f>IF(buildings!BK466="","NULL",buildings!BK466)</f>
        <v>NULL</v>
      </c>
      <c r="BL466" t="str">
        <f>IF(buildings!BL466="","NULL",buildings!BL466)</f>
        <v>NULL</v>
      </c>
      <c r="BM466" t="str">
        <f>IF(buildings!BM466="","NULL",buildings!BM466)</f>
        <v>NULL</v>
      </c>
      <c r="BN466" t="str">
        <f>IF(buildings!BN466="","NULL",buildings!BN466)</f>
        <v>NULL</v>
      </c>
      <c r="BO466" t="str">
        <f>IF(buildings!BO466="","NULL",buildings!BO466)</f>
        <v>NULL</v>
      </c>
      <c r="BP466" t="str">
        <f>IF(buildings!BP466="","NULL",buildings!BP466)</f>
        <v>NULL</v>
      </c>
      <c r="BQ466" t="str">
        <f>IF(buildings!BQ466="","NULL",buildings!BQ466)</f>
        <v>NULL</v>
      </c>
      <c r="BR466" t="str">
        <f>IF(buildings!BR466="","NULL",buildings!BR466)</f>
        <v>NULL</v>
      </c>
      <c r="BS466" t="str">
        <f>IF(buildings!BS466="","NULL",buildings!BS466)</f>
        <v>NULL</v>
      </c>
      <c r="BT466" t="str">
        <f>IF(buildings!BT466="","NULL",buildings!BT466)</f>
        <v>NULL</v>
      </c>
      <c r="BU466" t="str">
        <f>IF(buildings!BU466="","NULL",buildings!BU466)</f>
        <v>NULL</v>
      </c>
      <c r="BV466" t="str">
        <f>IF(buildings!BV466="","NULL",buildings!BV466)</f>
        <v>NULL</v>
      </c>
      <c r="BW466" t="str">
        <f>IF(buildings!BW466="","NULL",buildings!BW466)</f>
        <v>R32EU15</v>
      </c>
      <c r="BX466" t="str">
        <f>IF(buildings!BX466="","NULL",buildings!BX466)</f>
        <v>R5.2OECD</v>
      </c>
      <c r="BY466" t="str">
        <f>IF(buildings!BY466="","NULL",buildings!BY466)</f>
        <v>R_SFH_unspecified</v>
      </c>
      <c r="BZ466" t="str">
        <f>IF(buildings!BZ466="","NULL",buildings!BZ466)</f>
        <v>RC_unspecified</v>
      </c>
      <c r="CA466" t="str">
        <f>IF(buildings!CA466="","NULL",buildings!CA466)</f>
        <v>Standard</v>
      </c>
      <c r="CB466" t="str">
        <f>IF(buildings!CB466="","NULL",buildings!CB466)</f>
        <v>real-world single case study</v>
      </c>
      <c r="CC466" t="str">
        <f>IF(buildings!CC466="","NULL",buildings!CC466)</f>
        <v>RS</v>
      </c>
      <c r="CD466" t="str">
        <f>IF(buildings!CD466="","NULL",buildings!CD466)</f>
        <v>C</v>
      </c>
      <c r="CE466" t="str">
        <f>IF(buildings!CE466="","NULL",buildings!CE466)</f>
        <v>OECD_EU15</v>
      </c>
    </row>
    <row r="467" spans="1:83">
      <c r="A467">
        <f>IF(buildings!A467="","NA",buildings!A467)</f>
        <v>465</v>
      </c>
      <c r="B467" t="str">
        <f>IF(buildings!B467="","NA",buildings!B467)</f>
        <v>Netherlands</v>
      </c>
      <c r="C467" t="str">
        <f>IF(buildings!C467="","NA",buildings!C467)</f>
        <v>NA</v>
      </c>
      <c r="D467">
        <f>IF(buildings!D467="","NA",buildings!D467)</f>
        <v>1971</v>
      </c>
      <c r="E467">
        <f>IF(buildings!E467="","NA",buildings!E467)</f>
        <v>2000</v>
      </c>
      <c r="F467">
        <f>IF(buildings!F467="","NA",buildings!F467)</f>
        <v>24.5</v>
      </c>
      <c r="G467" t="str">
        <f>IF(buildings!G467="","NA",buildings!G467)</f>
        <v>NA</v>
      </c>
      <c r="H467" t="str">
        <f>IF(buildings!H467="","NA",buildings!H467)</f>
        <v>NA</v>
      </c>
      <c r="I467" t="str">
        <f>IF(buildings!I467="","NA",buildings!I467)</f>
        <v>NA</v>
      </c>
      <c r="J467">
        <f>IF(buildings!J467="","NA",buildings!J467)</f>
        <v>30.86</v>
      </c>
      <c r="K467" t="str">
        <f>IF(buildings!K467="","NA",buildings!K467)</f>
        <v>NA</v>
      </c>
      <c r="L467" t="str">
        <f>IF(buildings!L467="","NA",buildings!L467)</f>
        <v>NA</v>
      </c>
      <c r="M467">
        <f>IF(buildings!M467="","NA",buildings!M467)</f>
        <v>699.5</v>
      </c>
      <c r="N467" t="str">
        <f>IF(buildings!N467="","NA",buildings!N467)</f>
        <v>NA</v>
      </c>
      <c r="O467" t="str">
        <f>IF(buildings!O467="","NA",buildings!O467)</f>
        <v>NA</v>
      </c>
      <c r="P467">
        <f>IF(buildings!P467="","NA",buildings!P467)</f>
        <v>245.8</v>
      </c>
      <c r="Q467" t="str">
        <f>IF(buildings!Q467="","NA",buildings!Q467)</f>
        <v>NA</v>
      </c>
      <c r="R467" t="str">
        <f>IF(buildings!R467="","NA",buildings!R467)</f>
        <v>NA</v>
      </c>
      <c r="S467">
        <f>IF(buildings!S467="","NA",buildings!S467)</f>
        <v>5.1100000000000003</v>
      </c>
      <c r="T467" t="str">
        <f>IF(buildings!T467="","NA",buildings!T467)</f>
        <v>NA</v>
      </c>
      <c r="U467" t="str">
        <f>IF(buildings!U467="","NA",buildings!U467)</f>
        <v>NA</v>
      </c>
      <c r="V467">
        <f>IF(buildings!V467="","NA",buildings!V467)</f>
        <v>6.7</v>
      </c>
      <c r="W467" t="str">
        <f>IF(buildings!W467="","NA",buildings!W467)</f>
        <v>NA</v>
      </c>
      <c r="X467" t="str">
        <f>IF(buildings!X467="","NA",buildings!X467)</f>
        <v>NA</v>
      </c>
      <c r="Y467" t="str">
        <f>IF(buildings!Y467="","NA",buildings!Y467)</f>
        <v>NA</v>
      </c>
      <c r="Z467" t="str">
        <f>IF(buildings!Z467="","NA",buildings!Z467)</f>
        <v>NA</v>
      </c>
      <c r="AA467" t="str">
        <f>IF(buildings!AA467="","NA",buildings!AA467)</f>
        <v>NA</v>
      </c>
      <c r="AB467" t="str">
        <f>IF(buildings!AB467="","NA",buildings!AB467)</f>
        <v>NA</v>
      </c>
      <c r="AC467" t="str">
        <f>IF(buildings!AC467="","NA",buildings!AC467)</f>
        <v>NA</v>
      </c>
      <c r="AD467" t="str">
        <f>IF(buildings!AD467="","NA",buildings!AD467)</f>
        <v>NA</v>
      </c>
      <c r="AE467" t="str">
        <f>IF(buildings!AE467="","NA",buildings!AE467)</f>
        <v>NA</v>
      </c>
      <c r="AF467" t="str">
        <f>IF(buildings!AF467="","NA",buildings!AF467)</f>
        <v>NA</v>
      </c>
      <c r="AG467" t="str">
        <f>IF(buildings!AG467="","NA",buildings!AG467)</f>
        <v>NA</v>
      </c>
      <c r="AH467" t="str">
        <f>IF(buildings!AH467="","NA",buildings!AH467)</f>
        <v>NA</v>
      </c>
      <c r="AI467" t="str">
        <f>IF(buildings!AI467="","NA",buildings!AI467)</f>
        <v>NA</v>
      </c>
      <c r="AJ467" t="str">
        <f>IF(buildings!AJ467="","NA",buildings!AJ467)</f>
        <v>NA</v>
      </c>
      <c r="AK467">
        <f>IF(buildings!AK467="","NA",buildings!AK467)</f>
        <v>42.24</v>
      </c>
      <c r="AL467" t="str">
        <f>IF(buildings!AL467="","NA",buildings!AL467)</f>
        <v>MFH</v>
      </c>
      <c r="AM467" t="str">
        <f>IF(buildings!AM467="","NA",buildings!AM467)</f>
        <v>NA</v>
      </c>
      <c r="AN467" t="str">
        <f>IF(buildings!AN467="","NA",buildings!AN467)</f>
        <v>residential</v>
      </c>
      <c r="AO467" t="str">
        <f>IF(buildings!AO467="","NA",buildings!AO467)</f>
        <v>MFH</v>
      </c>
      <c r="AP467" t="str">
        <f>IF(buildings!AP467="","NA",buildings!AP467)</f>
        <v>case study</v>
      </c>
      <c r="AQ467" t="str">
        <f>IF(buildings!AQ467="","NA",buildings!AQ467)</f>
        <v>NA</v>
      </c>
      <c r="AR467" t="str">
        <f>IF(buildings!AR467="","NA",buildings!AR467)</f>
        <v>NA</v>
      </c>
      <c r="AS467" t="str">
        <f>IF(buildings!AS467="","NA",buildings!AS467)</f>
        <v>Sprecher, B, Verhagen, TJ, Sauer, ML, Baars, M, Heintz, J, &amp; Fishman, T</v>
      </c>
      <c r="AT467">
        <f>IF(buildings!AT467="","NA",buildings!AT467)</f>
        <v>2021</v>
      </c>
      <c r="AU467" t="str">
        <f>IF(buildings!AU467="","NA",buildings!AU467)</f>
        <v xml:space="preserve">Material intensity database for the Dutch building stock </v>
      </c>
      <c r="AV467" t="str">
        <f>IF(buildings!AV467="","NA",buildings!AV467)</f>
        <v>Journal of Industrial Ecology</v>
      </c>
      <c r="AW467" t="str">
        <f>IF(buildings!AW467="","NA",buildings!AW467)</f>
        <v>Copyright Elsevier</v>
      </c>
      <c r="AX467" t="str">
        <f>IF(buildings!AX467="","NA",buildings!AX467)</f>
        <v>10.1111/jiec.13143</v>
      </c>
      <c r="AY467" t="str">
        <f>IF(buildings!AY467="","NA",buildings!AY467)</f>
        <v>https://doi.org/10.1111/jiec.13143</v>
      </c>
      <c r="AZ467" t="str">
        <f>IF(buildings!AZ467="","NULL",buildings!AZ467)</f>
        <v>NULL</v>
      </c>
      <c r="BA467" t="str">
        <f>IF(buildings!BA467="","NULL",buildings!BA467)</f>
        <v>NULL</v>
      </c>
      <c r="BB467" t="str">
        <f>IF(buildings!BB467="","NULL",buildings!BB467)</f>
        <v>NULL</v>
      </c>
      <c r="BC467" t="str">
        <f>IF(buildings!BC467="","NULL",buildings!BC467)</f>
        <v>NULL</v>
      </c>
      <c r="BD467" t="str">
        <f>IF(buildings!BD467="","NULL",buildings!BD467)</f>
        <v>NULL</v>
      </c>
      <c r="BE467" t="str">
        <f>IF(buildings!BE467="","NULL",buildings!BE467)</f>
        <v>Almaleh (Fishman)</v>
      </c>
      <c r="BF467" t="str">
        <f>IF(buildings!BF467="","NULL",buildings!BF467)</f>
        <v>NULL</v>
      </c>
      <c r="BG467" t="str">
        <f>IF(buildings!BG467="","NULL",buildings!BG467)</f>
        <v>NULL</v>
      </c>
      <c r="BH467" t="str">
        <f>IF(buildings!BH467="","NULL",buildings!BH467)</f>
        <v>NULL</v>
      </c>
      <c r="BI467" t="str">
        <f>IF(buildings!BI467="","NULL",buildings!BI467)</f>
        <v>NULL</v>
      </c>
      <c r="BJ467" t="str">
        <f>IF(buildings!BJ467="","NULL",buildings!BJ467)</f>
        <v>NULL</v>
      </c>
      <c r="BK467" t="str">
        <f>IF(buildings!BK467="","NULL",buildings!BK467)</f>
        <v>NULL</v>
      </c>
      <c r="BL467" t="str">
        <f>IF(buildings!BL467="","NULL",buildings!BL467)</f>
        <v>NULL</v>
      </c>
      <c r="BM467" t="str">
        <f>IF(buildings!BM467="","NULL",buildings!BM467)</f>
        <v>NULL</v>
      </c>
      <c r="BN467" t="str">
        <f>IF(buildings!BN467="","NULL",buildings!BN467)</f>
        <v>NULL</v>
      </c>
      <c r="BO467" t="str">
        <f>IF(buildings!BO467="","NULL",buildings!BO467)</f>
        <v>NULL</v>
      </c>
      <c r="BP467" t="str">
        <f>IF(buildings!BP467="","NULL",buildings!BP467)</f>
        <v>NULL</v>
      </c>
      <c r="BQ467" t="str">
        <f>IF(buildings!BQ467="","NULL",buildings!BQ467)</f>
        <v>NULL</v>
      </c>
      <c r="BR467" t="str">
        <f>IF(buildings!BR467="","NULL",buildings!BR467)</f>
        <v>NULL</v>
      </c>
      <c r="BS467" t="str">
        <f>IF(buildings!BS467="","NULL",buildings!BS467)</f>
        <v>NULL</v>
      </c>
      <c r="BT467" t="str">
        <f>IF(buildings!BT467="","NULL",buildings!BT467)</f>
        <v>NULL</v>
      </c>
      <c r="BU467" t="str">
        <f>IF(buildings!BU467="","NULL",buildings!BU467)</f>
        <v>NULL</v>
      </c>
      <c r="BV467" t="str">
        <f>IF(buildings!BV467="","NULL",buildings!BV467)</f>
        <v>NULL</v>
      </c>
      <c r="BW467" t="str">
        <f>IF(buildings!BW467="","NULL",buildings!BW467)</f>
        <v>R32EU15</v>
      </c>
      <c r="BX467" t="str">
        <f>IF(buildings!BX467="","NULL",buildings!BX467)</f>
        <v>R5.2OECD</v>
      </c>
      <c r="BY467" t="str">
        <f>IF(buildings!BY467="","NULL",buildings!BY467)</f>
        <v>R_MFH_high</v>
      </c>
      <c r="BZ467" t="str">
        <f>IF(buildings!BZ467="","NULL",buildings!BZ467)</f>
        <v>RC_unspecified</v>
      </c>
      <c r="CA467" t="str">
        <f>IF(buildings!CA467="","NULL",buildings!CA467)</f>
        <v>Standard</v>
      </c>
      <c r="CB467" t="str">
        <f>IF(buildings!CB467="","NULL",buildings!CB467)</f>
        <v>real-world single case study</v>
      </c>
      <c r="CC467" t="str">
        <f>IF(buildings!CC467="","NULL",buildings!CC467)</f>
        <v>RM</v>
      </c>
      <c r="CD467" t="str">
        <f>IF(buildings!CD467="","NULL",buildings!CD467)</f>
        <v>C</v>
      </c>
      <c r="CE467" t="str">
        <f>IF(buildings!CE467="","NULL",buildings!CE467)</f>
        <v>OECD_EU15</v>
      </c>
    </row>
    <row r="468" spans="1:83">
      <c r="A468">
        <f>IF(buildings!A468="","NA",buildings!A468)</f>
        <v>466</v>
      </c>
      <c r="B468" t="str">
        <f>IF(buildings!B468="","NA",buildings!B468)</f>
        <v>Netherlands</v>
      </c>
      <c r="C468" t="str">
        <f>IF(buildings!C468="","NA",buildings!C468)</f>
        <v>NA</v>
      </c>
      <c r="D468">
        <f>IF(buildings!D468="","NA",buildings!D468)</f>
        <v>1945</v>
      </c>
      <c r="E468">
        <f>IF(buildings!E468="","NA",buildings!E468)</f>
        <v>1970</v>
      </c>
      <c r="F468">
        <f>IF(buildings!F468="","NA",buildings!F468)</f>
        <v>30.9</v>
      </c>
      <c r="G468" t="str">
        <f>IF(buildings!G468="","NA",buildings!G468)</f>
        <v>NA</v>
      </c>
      <c r="H468" t="str">
        <f>IF(buildings!H468="","NA",buildings!H468)</f>
        <v>NA</v>
      </c>
      <c r="I468" t="str">
        <f>IF(buildings!I468="","NA",buildings!I468)</f>
        <v>NA</v>
      </c>
      <c r="J468">
        <f>IF(buildings!J468="","NA",buildings!J468)</f>
        <v>18.87</v>
      </c>
      <c r="K468" t="str">
        <f>IF(buildings!K468="","NA",buildings!K468)</f>
        <v>NA</v>
      </c>
      <c r="L468" t="str">
        <f>IF(buildings!L468="","NA",buildings!L468)</f>
        <v>NA</v>
      </c>
      <c r="M468">
        <f>IF(buildings!M468="","NA",buildings!M468)</f>
        <v>883.1</v>
      </c>
      <c r="N468" t="str">
        <f>IF(buildings!N468="","NA",buildings!N468)</f>
        <v>NA</v>
      </c>
      <c r="O468" t="str">
        <f>IF(buildings!O468="","NA",buildings!O468)</f>
        <v>NA</v>
      </c>
      <c r="P468">
        <f>IF(buildings!P468="","NA",buildings!P468)</f>
        <v>310.3</v>
      </c>
      <c r="Q468" t="str">
        <f>IF(buildings!Q468="","NA",buildings!Q468)</f>
        <v>NA</v>
      </c>
      <c r="R468" t="str">
        <f>IF(buildings!R468="","NA",buildings!R468)</f>
        <v>NA</v>
      </c>
      <c r="S468" t="str">
        <f>IF(buildings!S468="","NA",buildings!S468)</f>
        <v>NA</v>
      </c>
      <c r="T468" t="str">
        <f>IF(buildings!T468="","NA",buildings!T468)</f>
        <v>NA</v>
      </c>
      <c r="U468" t="str">
        <f>IF(buildings!U468="","NA",buildings!U468)</f>
        <v>NA</v>
      </c>
      <c r="V468">
        <f>IF(buildings!V468="","NA",buildings!V468)</f>
        <v>10.96</v>
      </c>
      <c r="W468" t="str">
        <f>IF(buildings!W468="","NA",buildings!W468)</f>
        <v>NA</v>
      </c>
      <c r="X468" t="str">
        <f>IF(buildings!X468="","NA",buildings!X468)</f>
        <v>NA</v>
      </c>
      <c r="Y468" t="str">
        <f>IF(buildings!Y468="","NA",buildings!Y468)</f>
        <v>NA</v>
      </c>
      <c r="Z468" t="str">
        <f>IF(buildings!Z468="","NA",buildings!Z468)</f>
        <v>NA</v>
      </c>
      <c r="AA468" t="str">
        <f>IF(buildings!AA468="","NA",buildings!AA468)</f>
        <v>NA</v>
      </c>
      <c r="AB468" t="str">
        <f>IF(buildings!AB468="","NA",buildings!AB468)</f>
        <v>NA</v>
      </c>
      <c r="AC468" t="str">
        <f>IF(buildings!AC468="","NA",buildings!AC468)</f>
        <v>NA</v>
      </c>
      <c r="AD468" t="str">
        <f>IF(buildings!AD468="","NA",buildings!AD468)</f>
        <v>NA</v>
      </c>
      <c r="AE468" t="str">
        <f>IF(buildings!AE468="","NA",buildings!AE468)</f>
        <v>NA</v>
      </c>
      <c r="AF468" t="str">
        <f>IF(buildings!AF468="","NA",buildings!AF468)</f>
        <v>NA</v>
      </c>
      <c r="AG468" t="str">
        <f>IF(buildings!AG468="","NA",buildings!AG468)</f>
        <v>NA</v>
      </c>
      <c r="AH468" t="str">
        <f>IF(buildings!AH468="","NA",buildings!AH468)</f>
        <v>NA</v>
      </c>
      <c r="AI468" t="str">
        <f>IF(buildings!AI468="","NA",buildings!AI468)</f>
        <v>NA</v>
      </c>
      <c r="AJ468" t="str">
        <f>IF(buildings!AJ468="","NA",buildings!AJ468)</f>
        <v>NA</v>
      </c>
      <c r="AK468">
        <f>IF(buildings!AK468="","NA",buildings!AK468)</f>
        <v>36.49</v>
      </c>
      <c r="AL468" t="str">
        <f>IF(buildings!AL468="","NA",buildings!AL468)</f>
        <v>MFH</v>
      </c>
      <c r="AM468" t="str">
        <f>IF(buildings!AM468="","NA",buildings!AM468)</f>
        <v>NA</v>
      </c>
      <c r="AN468" t="str">
        <f>IF(buildings!AN468="","NA",buildings!AN468)</f>
        <v>residential</v>
      </c>
      <c r="AO468" t="str">
        <f>IF(buildings!AO468="","NA",buildings!AO468)</f>
        <v>MFH</v>
      </c>
      <c r="AP468" t="str">
        <f>IF(buildings!AP468="","NA",buildings!AP468)</f>
        <v>case study</v>
      </c>
      <c r="AQ468" t="str">
        <f>IF(buildings!AQ468="","NA",buildings!AQ468)</f>
        <v>NA</v>
      </c>
      <c r="AR468" t="str">
        <f>IF(buildings!AR468="","NA",buildings!AR468)</f>
        <v>NA</v>
      </c>
      <c r="AS468" t="str">
        <f>IF(buildings!AS468="","NA",buildings!AS468)</f>
        <v>Sprecher, B, Verhagen, TJ, Sauer, ML, Baars, M, Heintz, J, &amp; Fishman, T</v>
      </c>
      <c r="AT468">
        <f>IF(buildings!AT468="","NA",buildings!AT468)</f>
        <v>2021</v>
      </c>
      <c r="AU468" t="str">
        <f>IF(buildings!AU468="","NA",buildings!AU468)</f>
        <v xml:space="preserve">Material intensity database for the Dutch building stock </v>
      </c>
      <c r="AV468" t="str">
        <f>IF(buildings!AV468="","NA",buildings!AV468)</f>
        <v>Journal of Industrial Ecology</v>
      </c>
      <c r="AW468" t="str">
        <f>IF(buildings!AW468="","NA",buildings!AW468)</f>
        <v>Copyright Elsevier</v>
      </c>
      <c r="AX468" t="str">
        <f>IF(buildings!AX468="","NA",buildings!AX468)</f>
        <v>10.1111/jiec.13143</v>
      </c>
      <c r="AY468" t="str">
        <f>IF(buildings!AY468="","NA",buildings!AY468)</f>
        <v>https://doi.org/10.1111/jiec.13143</v>
      </c>
      <c r="AZ468" t="str">
        <f>IF(buildings!AZ468="","NULL",buildings!AZ468)</f>
        <v>NULL</v>
      </c>
      <c r="BA468" t="str">
        <f>IF(buildings!BA468="","NULL",buildings!BA468)</f>
        <v>NULL</v>
      </c>
      <c r="BB468" t="str">
        <f>IF(buildings!BB468="","NULL",buildings!BB468)</f>
        <v>NULL</v>
      </c>
      <c r="BC468" t="str">
        <f>IF(buildings!BC468="","NULL",buildings!BC468)</f>
        <v>NULL</v>
      </c>
      <c r="BD468" t="str">
        <f>IF(buildings!BD468="","NULL",buildings!BD468)</f>
        <v>NULL</v>
      </c>
      <c r="BE468" t="str">
        <f>IF(buildings!BE468="","NULL",buildings!BE468)</f>
        <v>Almaleh (Fishman)</v>
      </c>
      <c r="BF468" t="str">
        <f>IF(buildings!BF468="","NULL",buildings!BF468)</f>
        <v>NULL</v>
      </c>
      <c r="BG468" t="str">
        <f>IF(buildings!BG468="","NULL",buildings!BG468)</f>
        <v>NULL</v>
      </c>
      <c r="BH468" t="str">
        <f>IF(buildings!BH468="","NULL",buildings!BH468)</f>
        <v>NULL</v>
      </c>
      <c r="BI468" t="str">
        <f>IF(buildings!BI468="","NULL",buildings!BI468)</f>
        <v>NULL</v>
      </c>
      <c r="BJ468" t="str">
        <f>IF(buildings!BJ468="","NULL",buildings!BJ468)</f>
        <v>NULL</v>
      </c>
      <c r="BK468" t="str">
        <f>IF(buildings!BK468="","NULL",buildings!BK468)</f>
        <v>NULL</v>
      </c>
      <c r="BL468" t="str">
        <f>IF(buildings!BL468="","NULL",buildings!BL468)</f>
        <v>NULL</v>
      </c>
      <c r="BM468" t="str">
        <f>IF(buildings!BM468="","NULL",buildings!BM468)</f>
        <v>NULL</v>
      </c>
      <c r="BN468" t="str">
        <f>IF(buildings!BN468="","NULL",buildings!BN468)</f>
        <v>NULL</v>
      </c>
      <c r="BO468" t="str">
        <f>IF(buildings!BO468="","NULL",buildings!BO468)</f>
        <v>NULL</v>
      </c>
      <c r="BP468" t="str">
        <f>IF(buildings!BP468="","NULL",buildings!BP468)</f>
        <v>NULL</v>
      </c>
      <c r="BQ468" t="str">
        <f>IF(buildings!BQ468="","NULL",buildings!BQ468)</f>
        <v>NULL</v>
      </c>
      <c r="BR468" t="str">
        <f>IF(buildings!BR468="","NULL",buildings!BR468)</f>
        <v>NULL</v>
      </c>
      <c r="BS468" t="str">
        <f>IF(buildings!BS468="","NULL",buildings!BS468)</f>
        <v>NULL</v>
      </c>
      <c r="BT468" t="str">
        <f>IF(buildings!BT468="","NULL",buildings!BT468)</f>
        <v>NULL</v>
      </c>
      <c r="BU468" t="str">
        <f>IF(buildings!BU468="","NULL",buildings!BU468)</f>
        <v>NULL</v>
      </c>
      <c r="BV468" t="str">
        <f>IF(buildings!BV468="","NULL",buildings!BV468)</f>
        <v>NULL</v>
      </c>
      <c r="BW468" t="str">
        <f>IF(buildings!BW468="","NULL",buildings!BW468)</f>
        <v>R32EU15</v>
      </c>
      <c r="BX468" t="str">
        <f>IF(buildings!BX468="","NULL",buildings!BX468)</f>
        <v>R5.2OECD</v>
      </c>
      <c r="BY468" t="str">
        <f>IF(buildings!BY468="","NULL",buildings!BY468)</f>
        <v>R_MFH_unspecified</v>
      </c>
      <c r="BZ468" t="str">
        <f>IF(buildings!BZ468="","NULL",buildings!BZ468)</f>
        <v>RC_unspecified</v>
      </c>
      <c r="CA468" t="str">
        <f>IF(buildings!CA468="","NULL",buildings!CA468)</f>
        <v>Standard</v>
      </c>
      <c r="CB468" t="str">
        <f>IF(buildings!CB468="","NULL",buildings!CB468)</f>
        <v>real-world single case study</v>
      </c>
      <c r="CC468" t="str">
        <f>IF(buildings!CC468="","NULL",buildings!CC468)</f>
        <v>RM</v>
      </c>
      <c r="CD468" t="str">
        <f>IF(buildings!CD468="","NULL",buildings!CD468)</f>
        <v>C</v>
      </c>
      <c r="CE468" t="str">
        <f>IF(buildings!CE468="","NULL",buildings!CE468)</f>
        <v>OECD_EU15</v>
      </c>
    </row>
    <row r="469" spans="1:83">
      <c r="A469">
        <f>IF(buildings!A469="","NA",buildings!A469)</f>
        <v>467</v>
      </c>
      <c r="B469" t="str">
        <f>IF(buildings!B469="","NA",buildings!B469)</f>
        <v>Netherlands</v>
      </c>
      <c r="C469" t="str">
        <f>IF(buildings!C469="","NA",buildings!C469)</f>
        <v>NA</v>
      </c>
      <c r="D469">
        <f>IF(buildings!D469="","NA",buildings!D469)</f>
        <v>1945</v>
      </c>
      <c r="E469">
        <f>IF(buildings!E469="","NA",buildings!E469)</f>
        <v>1970</v>
      </c>
      <c r="F469">
        <f>IF(buildings!F469="","NA",buildings!F469)</f>
        <v>21.74</v>
      </c>
      <c r="G469" t="str">
        <f>IF(buildings!G469="","NA",buildings!G469)</f>
        <v>NA</v>
      </c>
      <c r="H469" t="str">
        <f>IF(buildings!H469="","NA",buildings!H469)</f>
        <v>NA</v>
      </c>
      <c r="I469" t="str">
        <f>IF(buildings!I469="","NA",buildings!I469)</f>
        <v>NA</v>
      </c>
      <c r="J469">
        <f>IF(buildings!J469="","NA",buildings!J469)</f>
        <v>24.02</v>
      </c>
      <c r="K469" t="str">
        <f>IF(buildings!K469="","NA",buildings!K469)</f>
        <v>NA</v>
      </c>
      <c r="L469" t="str">
        <f>IF(buildings!L469="","NA",buildings!L469)</f>
        <v>NA</v>
      </c>
      <c r="M469">
        <f>IF(buildings!M469="","NA",buildings!M469)</f>
        <v>621.21</v>
      </c>
      <c r="N469" t="str">
        <f>IF(buildings!N469="","NA",buildings!N469)</f>
        <v>NA</v>
      </c>
      <c r="O469" t="str">
        <f>IF(buildings!O469="","NA",buildings!O469)</f>
        <v>NA</v>
      </c>
      <c r="P469">
        <f>IF(buildings!P469="","NA",buildings!P469)</f>
        <v>30.75</v>
      </c>
      <c r="Q469" t="str">
        <f>IF(buildings!Q469="","NA",buildings!Q469)</f>
        <v>NA</v>
      </c>
      <c r="R469" t="str">
        <f>IF(buildings!R469="","NA",buildings!R469)</f>
        <v>NA</v>
      </c>
      <c r="S469">
        <f>IF(buildings!S469="","NA",buildings!S469)</f>
        <v>13.05</v>
      </c>
      <c r="T469" t="str">
        <f>IF(buildings!T469="","NA",buildings!T469)</f>
        <v>NA</v>
      </c>
      <c r="U469" t="str">
        <f>IF(buildings!U469="","NA",buildings!U469)</f>
        <v>NA</v>
      </c>
      <c r="V469">
        <f>IF(buildings!V469="","NA",buildings!V469)</f>
        <v>11.51</v>
      </c>
      <c r="W469" t="str">
        <f>IF(buildings!W469="","NA",buildings!W469)</f>
        <v>NA</v>
      </c>
      <c r="X469" t="str">
        <f>IF(buildings!X469="","NA",buildings!X469)</f>
        <v>NA</v>
      </c>
      <c r="Y469" t="str">
        <f>IF(buildings!Y469="","NA",buildings!Y469)</f>
        <v>NA</v>
      </c>
      <c r="Z469" t="str">
        <f>IF(buildings!Z469="","NA",buildings!Z469)</f>
        <v>NA</v>
      </c>
      <c r="AA469" t="str">
        <f>IF(buildings!AA469="","NA",buildings!AA469)</f>
        <v>NA</v>
      </c>
      <c r="AB469">
        <f>IF(buildings!AB469="","NA",buildings!AB469)</f>
        <v>22.73</v>
      </c>
      <c r="AC469" t="str">
        <f>IF(buildings!AC469="","NA",buildings!AC469)</f>
        <v>NA</v>
      </c>
      <c r="AD469" t="str">
        <f>IF(buildings!AD469="","NA",buildings!AD469)</f>
        <v>NA</v>
      </c>
      <c r="AE469" t="str">
        <f>IF(buildings!AE469="","NA",buildings!AE469)</f>
        <v>NA</v>
      </c>
      <c r="AF469" t="str">
        <f>IF(buildings!AF469="","NA",buildings!AF469)</f>
        <v>NA</v>
      </c>
      <c r="AG469" t="str">
        <f>IF(buildings!AG469="","NA",buildings!AG469)</f>
        <v>NA</v>
      </c>
      <c r="AH469" t="str">
        <f>IF(buildings!AH469="","NA",buildings!AH469)</f>
        <v>NA</v>
      </c>
      <c r="AI469" t="str">
        <f>IF(buildings!AI469="","NA",buildings!AI469)</f>
        <v>NA</v>
      </c>
      <c r="AJ469" t="str">
        <f>IF(buildings!AJ469="","NA",buildings!AJ469)</f>
        <v>NA</v>
      </c>
      <c r="AK469">
        <f>IF(buildings!AK469="","NA",buildings!AK469)</f>
        <v>77.22</v>
      </c>
      <c r="AL469" t="str">
        <f>IF(buildings!AL469="","NA",buildings!AL469)</f>
        <v>Office tower</v>
      </c>
      <c r="AM469" t="str">
        <f>IF(buildings!AM469="","NA",buildings!AM469)</f>
        <v>NA</v>
      </c>
      <c r="AN469" t="str">
        <f>IF(buildings!AN469="","NA",buildings!AN469)</f>
        <v>non-residential</v>
      </c>
      <c r="AO469" t="str">
        <f>IF(buildings!AO469="","NA",buildings!AO469)</f>
        <v>office</v>
      </c>
      <c r="AP469" t="str">
        <f>IF(buildings!AP469="","NA",buildings!AP469)</f>
        <v>case study</v>
      </c>
      <c r="AQ469" t="str">
        <f>IF(buildings!AQ469="","NA",buildings!AQ469)</f>
        <v>NA</v>
      </c>
      <c r="AR469" t="str">
        <f>IF(buildings!AR469="","NA",buildings!AR469)</f>
        <v>NA</v>
      </c>
      <c r="AS469" t="str">
        <f>IF(buildings!AS469="","NA",buildings!AS469)</f>
        <v>Sprecher, B, Verhagen, TJ, Sauer, ML, Baars, M, Heintz, J, &amp; Fishman, T</v>
      </c>
      <c r="AT469">
        <f>IF(buildings!AT469="","NA",buildings!AT469)</f>
        <v>2021</v>
      </c>
      <c r="AU469" t="str">
        <f>IF(buildings!AU469="","NA",buildings!AU469)</f>
        <v xml:space="preserve">Material intensity database for the Dutch building stock </v>
      </c>
      <c r="AV469" t="str">
        <f>IF(buildings!AV469="","NA",buildings!AV469)</f>
        <v>Journal of Industrial Ecology</v>
      </c>
      <c r="AW469" t="str">
        <f>IF(buildings!AW469="","NA",buildings!AW469)</f>
        <v>Copyright Elsevier</v>
      </c>
      <c r="AX469" t="str">
        <f>IF(buildings!AX469="","NA",buildings!AX469)</f>
        <v>10.1111/jiec.13143</v>
      </c>
      <c r="AY469" t="str">
        <f>IF(buildings!AY469="","NA",buildings!AY469)</f>
        <v>https://doi.org/10.1111/jiec.13143</v>
      </c>
      <c r="AZ469" t="str">
        <f>IF(buildings!AZ469="","NULL",buildings!AZ469)</f>
        <v>NULL</v>
      </c>
      <c r="BA469" t="str">
        <f>IF(buildings!BA469="","NULL",buildings!BA469)</f>
        <v>NULL</v>
      </c>
      <c r="BB469" t="str">
        <f>IF(buildings!BB469="","NULL",buildings!BB469)</f>
        <v>NULL</v>
      </c>
      <c r="BC469" t="str">
        <f>IF(buildings!BC469="","NULL",buildings!BC469)</f>
        <v>NULL</v>
      </c>
      <c r="BD469" t="str">
        <f>IF(buildings!BD469="","NULL",buildings!BD469)</f>
        <v>NULL</v>
      </c>
      <c r="BE469" t="str">
        <f>IF(buildings!BE469="","NULL",buildings!BE469)</f>
        <v>Almaleh (Fishman)</v>
      </c>
      <c r="BF469" t="str">
        <f>IF(buildings!BF469="","NULL",buildings!BF469)</f>
        <v>NULL</v>
      </c>
      <c r="BG469" t="str">
        <f>IF(buildings!BG469="","NULL",buildings!BG469)</f>
        <v>NULL</v>
      </c>
      <c r="BH469" t="str">
        <f>IF(buildings!BH469="","NULL",buildings!BH469)</f>
        <v>NULL</v>
      </c>
      <c r="BI469" t="str">
        <f>IF(buildings!BI469="","NULL",buildings!BI469)</f>
        <v>NULL</v>
      </c>
      <c r="BJ469" t="str">
        <f>IF(buildings!BJ469="","NULL",buildings!BJ469)</f>
        <v>NULL</v>
      </c>
      <c r="BK469" t="str">
        <f>IF(buildings!BK469="","NULL",buildings!BK469)</f>
        <v>NULL</v>
      </c>
      <c r="BL469" t="str">
        <f>IF(buildings!BL469="","NULL",buildings!BL469)</f>
        <v>NULL</v>
      </c>
      <c r="BM469" t="str">
        <f>IF(buildings!BM469="","NULL",buildings!BM469)</f>
        <v>NULL</v>
      </c>
      <c r="BN469" t="str">
        <f>IF(buildings!BN469="","NULL",buildings!BN469)</f>
        <v>NULL</v>
      </c>
      <c r="BO469" t="str">
        <f>IF(buildings!BO469="","NULL",buildings!BO469)</f>
        <v>NULL</v>
      </c>
      <c r="BP469" t="str">
        <f>IF(buildings!BP469="","NULL",buildings!BP469)</f>
        <v>NULL</v>
      </c>
      <c r="BQ469" t="str">
        <f>IF(buildings!BQ469="","NULL",buildings!BQ469)</f>
        <v>NULL</v>
      </c>
      <c r="BR469" t="str">
        <f>IF(buildings!BR469="","NULL",buildings!BR469)</f>
        <v>NULL</v>
      </c>
      <c r="BS469" t="str">
        <f>IF(buildings!BS469="","NULL",buildings!BS469)</f>
        <v>NULL</v>
      </c>
      <c r="BT469" t="str">
        <f>IF(buildings!BT469="","NULL",buildings!BT469)</f>
        <v>NULL</v>
      </c>
      <c r="BU469" t="str">
        <f>IF(buildings!BU469="","NULL",buildings!BU469)</f>
        <v>NULL</v>
      </c>
      <c r="BV469" t="str">
        <f>IF(buildings!BV469="","NULL",buildings!BV469)</f>
        <v>NULL</v>
      </c>
      <c r="BW469" t="str">
        <f>IF(buildings!BW469="","NULL",buildings!BW469)</f>
        <v>R32EU15</v>
      </c>
      <c r="BX469" t="str">
        <f>IF(buildings!BX469="","NULL",buildings!BX469)</f>
        <v>R5.2OECD</v>
      </c>
      <c r="BY469" t="str">
        <f>IF(buildings!BY469="","NULL",buildings!BY469)</f>
        <v>NR_office_low</v>
      </c>
      <c r="BZ469" t="str">
        <f>IF(buildings!BZ469="","NULL",buildings!BZ469)</f>
        <v>RC_unspecified</v>
      </c>
      <c r="CA469" t="str">
        <f>IF(buildings!CA469="","NULL",buildings!CA469)</f>
        <v>Standard</v>
      </c>
      <c r="CB469" t="str">
        <f>IF(buildings!CB469="","NULL",buildings!CB469)</f>
        <v>real-world single case study</v>
      </c>
      <c r="CC469" t="str">
        <f>IF(buildings!CC469="","NULL",buildings!CC469)</f>
        <v>NR</v>
      </c>
      <c r="CD469" t="str">
        <f>IF(buildings!CD469="","NULL",buildings!CD469)</f>
        <v>C</v>
      </c>
      <c r="CE469" t="str">
        <f>IF(buildings!CE469="","NULL",buildings!CE469)</f>
        <v>OECD_EU15</v>
      </c>
    </row>
    <row r="470" spans="1:83">
      <c r="A470">
        <f>IF(buildings!A470="","NA",buildings!A470)</f>
        <v>468</v>
      </c>
      <c r="B470" t="str">
        <f>IF(buildings!B470="","NA",buildings!B470)</f>
        <v>Netherlands</v>
      </c>
      <c r="C470" t="str">
        <f>IF(buildings!C470="","NA",buildings!C470)</f>
        <v>NA</v>
      </c>
      <c r="D470">
        <f>IF(buildings!D470="","NA",buildings!D470)</f>
        <v>1971</v>
      </c>
      <c r="E470">
        <f>IF(buildings!E470="","NA",buildings!E470)</f>
        <v>2000</v>
      </c>
      <c r="F470">
        <f>IF(buildings!F470="","NA",buildings!F470)</f>
        <v>22.95</v>
      </c>
      <c r="G470" t="str">
        <f>IF(buildings!G470="","NA",buildings!G470)</f>
        <v>NA</v>
      </c>
      <c r="H470" t="str">
        <f>IF(buildings!H470="","NA",buildings!H470)</f>
        <v>NA</v>
      </c>
      <c r="I470" t="str">
        <f>IF(buildings!I470="","NA",buildings!I470)</f>
        <v>NA</v>
      </c>
      <c r="J470">
        <f>IF(buildings!J470="","NA",buildings!J470)</f>
        <v>20.94</v>
      </c>
      <c r="K470" t="str">
        <f>IF(buildings!K470="","NA",buildings!K470)</f>
        <v>NA</v>
      </c>
      <c r="L470" t="str">
        <f>IF(buildings!L470="","NA",buildings!L470)</f>
        <v>NA</v>
      </c>
      <c r="M470">
        <f>IF(buildings!M470="","NA",buildings!M470)</f>
        <v>655.63</v>
      </c>
      <c r="N470" t="str">
        <f>IF(buildings!N470="","NA",buildings!N470)</f>
        <v>NA</v>
      </c>
      <c r="O470" t="str">
        <f>IF(buildings!O470="","NA",buildings!O470)</f>
        <v>NA</v>
      </c>
      <c r="P470">
        <f>IF(buildings!P470="","NA",buildings!P470)</f>
        <v>596.03</v>
      </c>
      <c r="Q470" t="str">
        <f>IF(buildings!Q470="","NA",buildings!Q470)</f>
        <v>NA</v>
      </c>
      <c r="R470" t="str">
        <f>IF(buildings!R470="","NA",buildings!R470)</f>
        <v>NA</v>
      </c>
      <c r="S470">
        <f>IF(buildings!S470="","NA",buildings!S470)</f>
        <v>11.84</v>
      </c>
      <c r="T470" t="str">
        <f>IF(buildings!T470="","NA",buildings!T470)</f>
        <v>NA</v>
      </c>
      <c r="U470" t="str">
        <f>IF(buildings!U470="","NA",buildings!U470)</f>
        <v>NA</v>
      </c>
      <c r="V470">
        <f>IF(buildings!V470="","NA",buildings!V470)</f>
        <v>11.5</v>
      </c>
      <c r="W470" t="str">
        <f>IF(buildings!W470="","NA",buildings!W470)</f>
        <v>NA</v>
      </c>
      <c r="X470" t="str">
        <f>IF(buildings!X470="","NA",buildings!X470)</f>
        <v>NA</v>
      </c>
      <c r="Y470" t="str">
        <f>IF(buildings!Y470="","NA",buildings!Y470)</f>
        <v>NA</v>
      </c>
      <c r="Z470" t="str">
        <f>IF(buildings!Z470="","NA",buildings!Z470)</f>
        <v>NA</v>
      </c>
      <c r="AA470" t="str">
        <f>IF(buildings!AA470="","NA",buildings!AA470)</f>
        <v>NA</v>
      </c>
      <c r="AB470">
        <f>IF(buildings!AB470="","NA",buildings!AB470)</f>
        <v>7.44</v>
      </c>
      <c r="AC470" t="str">
        <f>IF(buildings!AC470="","NA",buildings!AC470)</f>
        <v>NA</v>
      </c>
      <c r="AD470" t="str">
        <f>IF(buildings!AD470="","NA",buildings!AD470)</f>
        <v>NA</v>
      </c>
      <c r="AE470" t="str">
        <f>IF(buildings!AE470="","NA",buildings!AE470)</f>
        <v>NA</v>
      </c>
      <c r="AF470" t="str">
        <f>IF(buildings!AF470="","NA",buildings!AF470)</f>
        <v>NA</v>
      </c>
      <c r="AG470" t="str">
        <f>IF(buildings!AG470="","NA",buildings!AG470)</f>
        <v>NA</v>
      </c>
      <c r="AH470" t="str">
        <f>IF(buildings!AH470="","NA",buildings!AH470)</f>
        <v>NA</v>
      </c>
      <c r="AI470" t="str">
        <f>IF(buildings!AI470="","NA",buildings!AI470)</f>
        <v>NA</v>
      </c>
      <c r="AJ470" t="str">
        <f>IF(buildings!AJ470="","NA",buildings!AJ470)</f>
        <v>NA</v>
      </c>
      <c r="AK470">
        <f>IF(buildings!AK470="","NA",buildings!AK470)</f>
        <v>41.33</v>
      </c>
      <c r="AL470" t="str">
        <f>IF(buildings!AL470="","NA",buildings!AL470)</f>
        <v>Office tower</v>
      </c>
      <c r="AM470" t="str">
        <f>IF(buildings!AM470="","NA",buildings!AM470)</f>
        <v>NA</v>
      </c>
      <c r="AN470" t="str">
        <f>IF(buildings!AN470="","NA",buildings!AN470)</f>
        <v>non-residential</v>
      </c>
      <c r="AO470" t="str">
        <f>IF(buildings!AO470="","NA",buildings!AO470)</f>
        <v>office</v>
      </c>
      <c r="AP470" t="str">
        <f>IF(buildings!AP470="","NA",buildings!AP470)</f>
        <v>case study</v>
      </c>
      <c r="AQ470" t="str">
        <f>IF(buildings!AQ470="","NA",buildings!AQ470)</f>
        <v>NA</v>
      </c>
      <c r="AR470" t="str">
        <f>IF(buildings!AR470="","NA",buildings!AR470)</f>
        <v>NA</v>
      </c>
      <c r="AS470" t="str">
        <f>IF(buildings!AS470="","NA",buildings!AS470)</f>
        <v>Sprecher, B, Verhagen, TJ, Sauer, ML, Baars, M, Heintz, J, &amp; Fishman, T</v>
      </c>
      <c r="AT470">
        <f>IF(buildings!AT470="","NA",buildings!AT470)</f>
        <v>2021</v>
      </c>
      <c r="AU470" t="str">
        <f>IF(buildings!AU470="","NA",buildings!AU470)</f>
        <v xml:space="preserve">Material intensity database for the Dutch building stock </v>
      </c>
      <c r="AV470" t="str">
        <f>IF(buildings!AV470="","NA",buildings!AV470)</f>
        <v>Journal of Industrial Ecology</v>
      </c>
      <c r="AW470" t="str">
        <f>IF(buildings!AW470="","NA",buildings!AW470)</f>
        <v>Copyright Elsevier</v>
      </c>
      <c r="AX470" t="str">
        <f>IF(buildings!AX470="","NA",buildings!AX470)</f>
        <v>10.1111/jiec.13143</v>
      </c>
      <c r="AY470" t="str">
        <f>IF(buildings!AY470="","NA",buildings!AY470)</f>
        <v>https://doi.org/10.1111/jiec.13143</v>
      </c>
      <c r="AZ470" t="str">
        <f>IF(buildings!AZ470="","NULL",buildings!AZ470)</f>
        <v>NULL</v>
      </c>
      <c r="BA470" t="str">
        <f>IF(buildings!BA470="","NULL",buildings!BA470)</f>
        <v>NULL</v>
      </c>
      <c r="BB470" t="str">
        <f>IF(buildings!BB470="","NULL",buildings!BB470)</f>
        <v>NULL</v>
      </c>
      <c r="BC470" t="str">
        <f>IF(buildings!BC470="","NULL",buildings!BC470)</f>
        <v>NULL</v>
      </c>
      <c r="BD470" t="str">
        <f>IF(buildings!BD470="","NULL",buildings!BD470)</f>
        <v>NULL</v>
      </c>
      <c r="BE470" t="str">
        <f>IF(buildings!BE470="","NULL",buildings!BE470)</f>
        <v>Almaleh (Fishman)</v>
      </c>
      <c r="BF470" t="str">
        <f>IF(buildings!BF470="","NULL",buildings!BF470)</f>
        <v>NULL</v>
      </c>
      <c r="BG470" t="str">
        <f>IF(buildings!BG470="","NULL",buildings!BG470)</f>
        <v>NULL</v>
      </c>
      <c r="BH470" t="str">
        <f>IF(buildings!BH470="","NULL",buildings!BH470)</f>
        <v>NULL</v>
      </c>
      <c r="BI470" t="str">
        <f>IF(buildings!BI470="","NULL",buildings!BI470)</f>
        <v>NULL</v>
      </c>
      <c r="BJ470" t="str">
        <f>IF(buildings!BJ470="","NULL",buildings!BJ470)</f>
        <v>NULL</v>
      </c>
      <c r="BK470" t="str">
        <f>IF(buildings!BK470="","NULL",buildings!BK470)</f>
        <v>NULL</v>
      </c>
      <c r="BL470" t="str">
        <f>IF(buildings!BL470="","NULL",buildings!BL470)</f>
        <v>NULL</v>
      </c>
      <c r="BM470" t="str">
        <f>IF(buildings!BM470="","NULL",buildings!BM470)</f>
        <v>NULL</v>
      </c>
      <c r="BN470" t="str">
        <f>IF(buildings!BN470="","NULL",buildings!BN470)</f>
        <v>NULL</v>
      </c>
      <c r="BO470" t="str">
        <f>IF(buildings!BO470="","NULL",buildings!BO470)</f>
        <v>NULL</v>
      </c>
      <c r="BP470" t="str">
        <f>IF(buildings!BP470="","NULL",buildings!BP470)</f>
        <v>NULL</v>
      </c>
      <c r="BQ470" t="str">
        <f>IF(buildings!BQ470="","NULL",buildings!BQ470)</f>
        <v>NULL</v>
      </c>
      <c r="BR470" t="str">
        <f>IF(buildings!BR470="","NULL",buildings!BR470)</f>
        <v>NULL</v>
      </c>
      <c r="BS470" t="str">
        <f>IF(buildings!BS470="","NULL",buildings!BS470)</f>
        <v>NULL</v>
      </c>
      <c r="BT470" t="str">
        <f>IF(buildings!BT470="","NULL",buildings!BT470)</f>
        <v>NULL</v>
      </c>
      <c r="BU470" t="str">
        <f>IF(buildings!BU470="","NULL",buildings!BU470)</f>
        <v>NULL</v>
      </c>
      <c r="BV470" t="str">
        <f>IF(buildings!BV470="","NULL",buildings!BV470)</f>
        <v>NULL</v>
      </c>
      <c r="BW470" t="str">
        <f>IF(buildings!BW470="","NULL",buildings!BW470)</f>
        <v>R32EU15</v>
      </c>
      <c r="BX470" t="str">
        <f>IF(buildings!BX470="","NULL",buildings!BX470)</f>
        <v>R5.2OECD</v>
      </c>
      <c r="BY470" t="str">
        <f>IF(buildings!BY470="","NULL",buildings!BY470)</f>
        <v>NR_office_low</v>
      </c>
      <c r="BZ470" t="str">
        <f>IF(buildings!BZ470="","NULL",buildings!BZ470)</f>
        <v>RC_unspecified</v>
      </c>
      <c r="CA470" t="str">
        <f>IF(buildings!CA470="","NULL",buildings!CA470)</f>
        <v>Standard</v>
      </c>
      <c r="CB470" t="str">
        <f>IF(buildings!CB470="","NULL",buildings!CB470)</f>
        <v>real-world single case study</v>
      </c>
      <c r="CC470" t="str">
        <f>IF(buildings!CC470="","NULL",buildings!CC470)</f>
        <v>NR</v>
      </c>
      <c r="CD470" t="str">
        <f>IF(buildings!CD470="","NULL",buildings!CD470)</f>
        <v>C</v>
      </c>
      <c r="CE470" t="str">
        <f>IF(buildings!CE470="","NULL",buildings!CE470)</f>
        <v>OECD_EU15</v>
      </c>
    </row>
    <row r="471" spans="1:83">
      <c r="A471">
        <f>IF(buildings!A471="","NA",buildings!A471)</f>
        <v>469</v>
      </c>
      <c r="B471" t="str">
        <f>IF(buildings!B471="","NA",buildings!B471)</f>
        <v>Netherlands</v>
      </c>
      <c r="C471" t="str">
        <f>IF(buildings!C471="","NA",buildings!C471)</f>
        <v>NA</v>
      </c>
      <c r="D471">
        <f>IF(buildings!D471="","NA",buildings!D471)</f>
        <v>2000</v>
      </c>
      <c r="E471" t="str">
        <f>IF(buildings!E471="","NA",buildings!E471)</f>
        <v>NA</v>
      </c>
      <c r="F471" t="str">
        <f>IF(buildings!F471="","NA",buildings!F471)</f>
        <v>NA</v>
      </c>
      <c r="G471" t="str">
        <f>IF(buildings!G471="","NA",buildings!G471)</f>
        <v>NA</v>
      </c>
      <c r="H471" t="str">
        <f>IF(buildings!H471="","NA",buildings!H471)</f>
        <v>NA</v>
      </c>
      <c r="I471" t="str">
        <f>IF(buildings!I471="","NA",buildings!I471)</f>
        <v>NA</v>
      </c>
      <c r="J471">
        <f>IF(buildings!J471="","NA",buildings!J471)</f>
        <v>19.34</v>
      </c>
      <c r="K471" t="str">
        <f>IF(buildings!K471="","NA",buildings!K471)</f>
        <v>NA</v>
      </c>
      <c r="L471" t="str">
        <f>IF(buildings!L471="","NA",buildings!L471)</f>
        <v>NA</v>
      </c>
      <c r="M471" t="str">
        <f>IF(buildings!M471="","NA",buildings!M471)</f>
        <v>NA</v>
      </c>
      <c r="N471" t="str">
        <f>IF(buildings!N471="","NA",buildings!N471)</f>
        <v>NA</v>
      </c>
      <c r="O471" t="str">
        <f>IF(buildings!O471="","NA",buildings!O471)</f>
        <v>NA</v>
      </c>
      <c r="P471" t="str">
        <f>IF(buildings!P471="","NA",buildings!P471)</f>
        <v>NA</v>
      </c>
      <c r="Q471" t="str">
        <f>IF(buildings!Q471="","NA",buildings!Q471)</f>
        <v>NA</v>
      </c>
      <c r="R471" t="str">
        <f>IF(buildings!R471="","NA",buildings!R471)</f>
        <v>NA</v>
      </c>
      <c r="S471">
        <f>IF(buildings!S471="","NA",buildings!S471)</f>
        <v>5.27</v>
      </c>
      <c r="T471" t="str">
        <f>IF(buildings!T471="","NA",buildings!T471)</f>
        <v>NA</v>
      </c>
      <c r="U471" t="str">
        <f>IF(buildings!U471="","NA",buildings!U471)</f>
        <v>NA</v>
      </c>
      <c r="V471">
        <f>IF(buildings!V471="","NA",buildings!V471)</f>
        <v>11.51</v>
      </c>
      <c r="W471" t="str">
        <f>IF(buildings!W471="","NA",buildings!W471)</f>
        <v>NA</v>
      </c>
      <c r="X471" t="str">
        <f>IF(buildings!X471="","NA",buildings!X471)</f>
        <v>NA</v>
      </c>
      <c r="Y471" t="str">
        <f>IF(buildings!Y471="","NA",buildings!Y471)</f>
        <v>NA</v>
      </c>
      <c r="Z471" t="str">
        <f>IF(buildings!Z471="","NA",buildings!Z471)</f>
        <v>NA</v>
      </c>
      <c r="AA471" t="str">
        <f>IF(buildings!AA471="","NA",buildings!AA471)</f>
        <v>NA</v>
      </c>
      <c r="AB471" t="str">
        <f>IF(buildings!AB471="","NA",buildings!AB471)</f>
        <v>NA</v>
      </c>
      <c r="AC471" t="str">
        <f>IF(buildings!AC471="","NA",buildings!AC471)</f>
        <v>NA</v>
      </c>
      <c r="AD471" t="str">
        <f>IF(buildings!AD471="","NA",buildings!AD471)</f>
        <v>NA</v>
      </c>
      <c r="AE471" t="str">
        <f>IF(buildings!AE471="","NA",buildings!AE471)</f>
        <v>NA</v>
      </c>
      <c r="AF471" t="str">
        <f>IF(buildings!AF471="","NA",buildings!AF471)</f>
        <v>NA</v>
      </c>
      <c r="AG471" t="str">
        <f>IF(buildings!AG471="","NA",buildings!AG471)</f>
        <v>NA</v>
      </c>
      <c r="AH471" t="str">
        <f>IF(buildings!AH471="","NA",buildings!AH471)</f>
        <v>NA</v>
      </c>
      <c r="AI471" t="str">
        <f>IF(buildings!AI471="","NA",buildings!AI471)</f>
        <v>NA</v>
      </c>
      <c r="AJ471" t="str">
        <f>IF(buildings!AJ471="","NA",buildings!AJ471)</f>
        <v>NA</v>
      </c>
      <c r="AK471">
        <f>IF(buildings!AK471="","NA",buildings!AK471)</f>
        <v>37.03</v>
      </c>
      <c r="AL471" t="str">
        <f>IF(buildings!AL471="","NA",buildings!AL471)</f>
        <v>Office tower</v>
      </c>
      <c r="AM471" t="str">
        <f>IF(buildings!AM471="","NA",buildings!AM471)</f>
        <v>NA</v>
      </c>
      <c r="AN471" t="str">
        <f>IF(buildings!AN471="","NA",buildings!AN471)</f>
        <v>non-residential</v>
      </c>
      <c r="AO471" t="str">
        <f>IF(buildings!AO471="","NA",buildings!AO471)</f>
        <v>office</v>
      </c>
      <c r="AP471" t="str">
        <f>IF(buildings!AP471="","NA",buildings!AP471)</f>
        <v>case study</v>
      </c>
      <c r="AQ471" t="str">
        <f>IF(buildings!AQ471="","NA",buildings!AQ471)</f>
        <v>NA</v>
      </c>
      <c r="AR471" t="str">
        <f>IF(buildings!AR471="","NA",buildings!AR471)</f>
        <v>NA</v>
      </c>
      <c r="AS471" t="str">
        <f>IF(buildings!AS471="","NA",buildings!AS471)</f>
        <v>Sprecher, B, Verhagen, TJ, Sauer, ML, Baars, M, Heintz, J, &amp; Fishman, T</v>
      </c>
      <c r="AT471">
        <f>IF(buildings!AT471="","NA",buildings!AT471)</f>
        <v>2021</v>
      </c>
      <c r="AU471" t="str">
        <f>IF(buildings!AU471="","NA",buildings!AU471)</f>
        <v xml:space="preserve">Material intensity database for the Dutch building stock </v>
      </c>
      <c r="AV471" t="str">
        <f>IF(buildings!AV471="","NA",buildings!AV471)</f>
        <v>Journal of Industrial Ecology</v>
      </c>
      <c r="AW471" t="str">
        <f>IF(buildings!AW471="","NA",buildings!AW471)</f>
        <v>Copyright Elsevier</v>
      </c>
      <c r="AX471" t="str">
        <f>IF(buildings!AX471="","NA",buildings!AX471)</f>
        <v>10.1111/jiec.13143</v>
      </c>
      <c r="AY471" t="str">
        <f>IF(buildings!AY471="","NA",buildings!AY471)</f>
        <v>https://doi.org/10.1111/jiec.13143</v>
      </c>
      <c r="AZ471" t="str">
        <f>IF(buildings!AZ471="","NULL",buildings!AZ471)</f>
        <v>NULL</v>
      </c>
      <c r="BA471" t="str">
        <f>IF(buildings!BA471="","NULL",buildings!BA471)</f>
        <v>NULL</v>
      </c>
      <c r="BB471" t="str">
        <f>IF(buildings!BB471="","NULL",buildings!BB471)</f>
        <v>NULL</v>
      </c>
      <c r="BC471" t="str">
        <f>IF(buildings!BC471="","NULL",buildings!BC471)</f>
        <v>NULL</v>
      </c>
      <c r="BD471" t="str">
        <f>IF(buildings!BD471="","NULL",buildings!BD471)</f>
        <v>NULL</v>
      </c>
      <c r="BE471" t="str">
        <f>IF(buildings!BE471="","NULL",buildings!BE471)</f>
        <v>Almaleh (Fishman)</v>
      </c>
      <c r="BF471" t="str">
        <f>IF(buildings!BF471="","NULL",buildings!BF471)</f>
        <v>NULL</v>
      </c>
      <c r="BG471" t="str">
        <f>IF(buildings!BG471="","NULL",buildings!BG471)</f>
        <v>NULL</v>
      </c>
      <c r="BH471" t="str">
        <f>IF(buildings!BH471="","NULL",buildings!BH471)</f>
        <v>NULL</v>
      </c>
      <c r="BI471" t="str">
        <f>IF(buildings!BI471="","NULL",buildings!BI471)</f>
        <v>NULL</v>
      </c>
      <c r="BJ471" t="str">
        <f>IF(buildings!BJ471="","NULL",buildings!BJ471)</f>
        <v>NULL</v>
      </c>
      <c r="BK471" t="str">
        <f>IF(buildings!BK471="","NULL",buildings!BK471)</f>
        <v>NULL</v>
      </c>
      <c r="BL471" t="str">
        <f>IF(buildings!BL471="","NULL",buildings!BL471)</f>
        <v>NULL</v>
      </c>
      <c r="BM471" t="str">
        <f>IF(buildings!BM471="","NULL",buildings!BM471)</f>
        <v>NULL</v>
      </c>
      <c r="BN471" t="str">
        <f>IF(buildings!BN471="","NULL",buildings!BN471)</f>
        <v>NULL</v>
      </c>
      <c r="BO471" t="str">
        <f>IF(buildings!BO471="","NULL",buildings!BO471)</f>
        <v>NULL</v>
      </c>
      <c r="BP471" t="str">
        <f>IF(buildings!BP471="","NULL",buildings!BP471)</f>
        <v>NULL</v>
      </c>
      <c r="BQ471" t="str">
        <f>IF(buildings!BQ471="","NULL",buildings!BQ471)</f>
        <v>NULL</v>
      </c>
      <c r="BR471" t="str">
        <f>IF(buildings!BR471="","NULL",buildings!BR471)</f>
        <v>NULL</v>
      </c>
      <c r="BS471" t="str">
        <f>IF(buildings!BS471="","NULL",buildings!BS471)</f>
        <v>NULL</v>
      </c>
      <c r="BT471" t="str">
        <f>IF(buildings!BT471="","NULL",buildings!BT471)</f>
        <v>NULL</v>
      </c>
      <c r="BU471" t="str">
        <f>IF(buildings!BU471="","NULL",buildings!BU471)</f>
        <v>NULL</v>
      </c>
      <c r="BV471" t="str">
        <f>IF(buildings!BV471="","NULL",buildings!BV471)</f>
        <v>NULL</v>
      </c>
      <c r="BW471" t="str">
        <f>IF(buildings!BW471="","NULL",buildings!BW471)</f>
        <v>R32EU15</v>
      </c>
      <c r="BX471" t="str">
        <f>IF(buildings!BX471="","NULL",buildings!BX471)</f>
        <v>R5.2OECD</v>
      </c>
      <c r="BY471" t="str">
        <f>IF(buildings!BY471="","NULL",buildings!BY471)</f>
        <v>NR_office_low</v>
      </c>
      <c r="BZ471" t="str">
        <f>IF(buildings!BZ471="","NULL",buildings!BZ471)</f>
        <v>RC_unspecified</v>
      </c>
      <c r="CA471" t="str">
        <f>IF(buildings!CA471="","NULL",buildings!CA471)</f>
        <v>Standard</v>
      </c>
      <c r="CB471" t="str">
        <f>IF(buildings!CB471="","NULL",buildings!CB471)</f>
        <v>real-world single case study</v>
      </c>
      <c r="CC471" t="str">
        <f>IF(buildings!CC471="","NULL",buildings!CC471)</f>
        <v>NR</v>
      </c>
      <c r="CD471" t="str">
        <f>IF(buildings!CD471="","NULL",buildings!CD471)</f>
        <v>C</v>
      </c>
      <c r="CE471" t="str">
        <f>IF(buildings!CE471="","NULL",buildings!CE471)</f>
        <v>OECD_EU15</v>
      </c>
    </row>
    <row r="472" spans="1:83">
      <c r="A472">
        <f>IF(buildings!A472="","NA",buildings!A472)</f>
        <v>470</v>
      </c>
      <c r="B472" t="str">
        <f>IF(buildings!B472="","NA",buildings!B472)</f>
        <v>Netherlands</v>
      </c>
      <c r="C472" t="str">
        <f>IF(buildings!C472="","NA",buildings!C472)</f>
        <v>NA</v>
      </c>
      <c r="D472">
        <f>IF(buildings!D472="","NA",buildings!D472)</f>
        <v>1945</v>
      </c>
      <c r="E472">
        <f>IF(buildings!E472="","NA",buildings!E472)</f>
        <v>1970</v>
      </c>
      <c r="F472">
        <f>IF(buildings!F472="","NA",buildings!F472)</f>
        <v>20.79</v>
      </c>
      <c r="G472" t="str">
        <f>IF(buildings!G472="","NA",buildings!G472)</f>
        <v>NA</v>
      </c>
      <c r="H472" t="str">
        <f>IF(buildings!H472="","NA",buildings!H472)</f>
        <v>NA</v>
      </c>
      <c r="I472" t="str">
        <f>IF(buildings!I472="","NA",buildings!I472)</f>
        <v>NA</v>
      </c>
      <c r="J472">
        <f>IF(buildings!J472="","NA",buildings!J472)</f>
        <v>52.16</v>
      </c>
      <c r="K472" t="str">
        <f>IF(buildings!K472="","NA",buildings!K472)</f>
        <v>NA</v>
      </c>
      <c r="L472" t="str">
        <f>IF(buildings!L472="","NA",buildings!L472)</f>
        <v>NA</v>
      </c>
      <c r="M472">
        <f>IF(buildings!M472="","NA",buildings!M472)</f>
        <v>593.87</v>
      </c>
      <c r="N472" t="str">
        <f>IF(buildings!N472="","NA",buildings!N472)</f>
        <v>NA</v>
      </c>
      <c r="O472" t="str">
        <f>IF(buildings!O472="","NA",buildings!O472)</f>
        <v>NA</v>
      </c>
      <c r="P472">
        <f>IF(buildings!P472="","NA",buildings!P472)</f>
        <v>148.47</v>
      </c>
      <c r="Q472" t="str">
        <f>IF(buildings!Q472="","NA",buildings!Q472)</f>
        <v>NA</v>
      </c>
      <c r="R472" t="str">
        <f>IF(buildings!R472="","NA",buildings!R472)</f>
        <v>NA</v>
      </c>
      <c r="S472" t="str">
        <f>IF(buildings!S472="","NA",buildings!S472)</f>
        <v>NA</v>
      </c>
      <c r="T472" t="str">
        <f>IF(buildings!T472="","NA",buildings!T472)</f>
        <v>NA</v>
      </c>
      <c r="U472" t="str">
        <f>IF(buildings!U472="","NA",buildings!U472)</f>
        <v>NA</v>
      </c>
      <c r="V472">
        <f>IF(buildings!V472="","NA",buildings!V472)</f>
        <v>11.31</v>
      </c>
      <c r="W472" t="str">
        <f>IF(buildings!W472="","NA",buildings!W472)</f>
        <v>NA</v>
      </c>
      <c r="X472" t="str">
        <f>IF(buildings!X472="","NA",buildings!X472)</f>
        <v>NA</v>
      </c>
      <c r="Y472" t="str">
        <f>IF(buildings!Y472="","NA",buildings!Y472)</f>
        <v>NA</v>
      </c>
      <c r="Z472" t="str">
        <f>IF(buildings!Z472="","NA",buildings!Z472)</f>
        <v>NA</v>
      </c>
      <c r="AA472" t="str">
        <f>IF(buildings!AA472="","NA",buildings!AA472)</f>
        <v>NA</v>
      </c>
      <c r="AB472" t="str">
        <f>IF(buildings!AB472="","NA",buildings!AB472)</f>
        <v>NA</v>
      </c>
      <c r="AC472" t="str">
        <f>IF(buildings!AC472="","NA",buildings!AC472)</f>
        <v>NA</v>
      </c>
      <c r="AD472" t="str">
        <f>IF(buildings!AD472="","NA",buildings!AD472)</f>
        <v>NA</v>
      </c>
      <c r="AE472" t="str">
        <f>IF(buildings!AE472="","NA",buildings!AE472)</f>
        <v>NA</v>
      </c>
      <c r="AF472" t="str">
        <f>IF(buildings!AF472="","NA",buildings!AF472)</f>
        <v>NA</v>
      </c>
      <c r="AG472" t="str">
        <f>IF(buildings!AG472="","NA",buildings!AG472)</f>
        <v>NA</v>
      </c>
      <c r="AH472" t="str">
        <f>IF(buildings!AH472="","NA",buildings!AH472)</f>
        <v>NA</v>
      </c>
      <c r="AI472" t="str">
        <f>IF(buildings!AI472="","NA",buildings!AI472)</f>
        <v>NA</v>
      </c>
      <c r="AJ472" t="str">
        <f>IF(buildings!AJ472="","NA",buildings!AJ472)</f>
        <v>NA</v>
      </c>
      <c r="AK472">
        <f>IF(buildings!AK472="","NA",buildings!AK472)</f>
        <v>75.55</v>
      </c>
      <c r="AL472" t="str">
        <f>IF(buildings!AL472="","NA",buildings!AL472)</f>
        <v>Commercial</v>
      </c>
      <c r="AM472" t="str">
        <f>IF(buildings!AM472="","NA",buildings!AM472)</f>
        <v>NA</v>
      </c>
      <c r="AN472" t="str">
        <f>IF(buildings!AN472="","NA",buildings!AN472)</f>
        <v>commercial</v>
      </c>
      <c r="AO472" t="str">
        <f>IF(buildings!AO472="","NA",buildings!AO472)</f>
        <v>commercial</v>
      </c>
      <c r="AP472" t="str">
        <f>IF(buildings!AP472="","NA",buildings!AP472)</f>
        <v>case study</v>
      </c>
      <c r="AQ472" t="str">
        <f>IF(buildings!AQ472="","NA",buildings!AQ472)</f>
        <v>NA</v>
      </c>
      <c r="AR472" t="str">
        <f>IF(buildings!AR472="","NA",buildings!AR472)</f>
        <v>NA</v>
      </c>
      <c r="AS472" t="str">
        <f>IF(buildings!AS472="","NA",buildings!AS472)</f>
        <v>Sprecher, B, Verhagen, TJ, Sauer, ML, Baars, M, Heintz, J, &amp; Fishman, T</v>
      </c>
      <c r="AT472">
        <f>IF(buildings!AT472="","NA",buildings!AT472)</f>
        <v>2021</v>
      </c>
      <c r="AU472" t="str">
        <f>IF(buildings!AU472="","NA",buildings!AU472)</f>
        <v xml:space="preserve">Material intensity database for the Dutch building stock </v>
      </c>
      <c r="AV472" t="str">
        <f>IF(buildings!AV472="","NA",buildings!AV472)</f>
        <v>Journal of Industrial Ecology</v>
      </c>
      <c r="AW472" t="str">
        <f>IF(buildings!AW472="","NA",buildings!AW472)</f>
        <v>Copyright Elsevier</v>
      </c>
      <c r="AX472" t="str">
        <f>IF(buildings!AX472="","NA",buildings!AX472)</f>
        <v>10.1111/jiec.13143</v>
      </c>
      <c r="AY472" t="str">
        <f>IF(buildings!AY472="","NA",buildings!AY472)</f>
        <v>https://doi.org/10.1111/jiec.13143</v>
      </c>
      <c r="AZ472" t="str">
        <f>IF(buildings!AZ472="","NULL",buildings!AZ472)</f>
        <v>NULL</v>
      </c>
      <c r="BA472" t="str">
        <f>IF(buildings!BA472="","NULL",buildings!BA472)</f>
        <v>NULL</v>
      </c>
      <c r="BB472" t="str">
        <f>IF(buildings!BB472="","NULL",buildings!BB472)</f>
        <v>NULL</v>
      </c>
      <c r="BC472" t="str">
        <f>IF(buildings!BC472="","NULL",buildings!BC472)</f>
        <v>NULL</v>
      </c>
      <c r="BD472" t="str">
        <f>IF(buildings!BD472="","NULL",buildings!BD472)</f>
        <v>NULL</v>
      </c>
      <c r="BE472" t="str">
        <f>IF(buildings!BE472="","NULL",buildings!BE472)</f>
        <v>Almaleh (Fishman)</v>
      </c>
      <c r="BF472" t="str">
        <f>IF(buildings!BF472="","NULL",buildings!BF472)</f>
        <v>NULL</v>
      </c>
      <c r="BG472" t="str">
        <f>IF(buildings!BG472="","NULL",buildings!BG472)</f>
        <v>NULL</v>
      </c>
      <c r="BH472" t="str">
        <f>IF(buildings!BH472="","NULL",buildings!BH472)</f>
        <v>NULL</v>
      </c>
      <c r="BI472" t="str">
        <f>IF(buildings!BI472="","NULL",buildings!BI472)</f>
        <v>NULL</v>
      </c>
      <c r="BJ472" t="str">
        <f>IF(buildings!BJ472="","NULL",buildings!BJ472)</f>
        <v>NULL</v>
      </c>
      <c r="BK472" t="str">
        <f>IF(buildings!BK472="","NULL",buildings!BK472)</f>
        <v>NULL</v>
      </c>
      <c r="BL472" t="str">
        <f>IF(buildings!BL472="","NULL",buildings!BL472)</f>
        <v>NULL</v>
      </c>
      <c r="BM472" t="str">
        <f>IF(buildings!BM472="","NULL",buildings!BM472)</f>
        <v>NULL</v>
      </c>
      <c r="BN472" t="str">
        <f>IF(buildings!BN472="","NULL",buildings!BN472)</f>
        <v>NULL</v>
      </c>
      <c r="BO472" t="str">
        <f>IF(buildings!BO472="","NULL",buildings!BO472)</f>
        <v>NULL</v>
      </c>
      <c r="BP472" t="str">
        <f>IF(buildings!BP472="","NULL",buildings!BP472)</f>
        <v>NULL</v>
      </c>
      <c r="BQ472" t="str">
        <f>IF(buildings!BQ472="","NULL",buildings!BQ472)</f>
        <v>NULL</v>
      </c>
      <c r="BR472" t="str">
        <f>IF(buildings!BR472="","NULL",buildings!BR472)</f>
        <v>NULL</v>
      </c>
      <c r="BS472" t="str">
        <f>IF(buildings!BS472="","NULL",buildings!BS472)</f>
        <v>NULL</v>
      </c>
      <c r="BT472" t="str">
        <f>IF(buildings!BT472="","NULL",buildings!BT472)</f>
        <v>NULL</v>
      </c>
      <c r="BU472" t="str">
        <f>IF(buildings!BU472="","NULL",buildings!BU472)</f>
        <v>NULL</v>
      </c>
      <c r="BV472" t="str">
        <f>IF(buildings!BV472="","NULL",buildings!BV472)</f>
        <v>NULL</v>
      </c>
      <c r="BW472" t="str">
        <f>IF(buildings!BW472="","NULL",buildings!BW472)</f>
        <v>R32EU15</v>
      </c>
      <c r="BX472" t="str">
        <f>IF(buildings!BX472="","NULL",buildings!BX472)</f>
        <v>R5.2OECD</v>
      </c>
      <c r="BY472" t="str">
        <f>IF(buildings!BY472="","NULL",buildings!BY472)</f>
        <v>NR_office_low</v>
      </c>
      <c r="BZ472" t="str">
        <f>IF(buildings!BZ472="","NULL",buildings!BZ472)</f>
        <v>RC_unspecified</v>
      </c>
      <c r="CA472" t="str">
        <f>IF(buildings!CA472="","NULL",buildings!CA472)</f>
        <v>Standard</v>
      </c>
      <c r="CB472" t="str">
        <f>IF(buildings!CB472="","NULL",buildings!CB472)</f>
        <v>real-world single case study</v>
      </c>
      <c r="CC472" t="str">
        <f>IF(buildings!CC472="","NULL",buildings!CC472)</f>
        <v>NR</v>
      </c>
      <c r="CD472" t="str">
        <f>IF(buildings!CD472="","NULL",buildings!CD472)</f>
        <v>C</v>
      </c>
      <c r="CE472" t="str">
        <f>IF(buildings!CE472="","NULL",buildings!CE472)</f>
        <v>OECD_EU15</v>
      </c>
    </row>
    <row r="473" spans="1:83">
      <c r="A473">
        <f>IF(buildings!A473="","NA",buildings!A473)</f>
        <v>471</v>
      </c>
      <c r="B473" t="str">
        <f>IF(buildings!B473="","NA",buildings!B473)</f>
        <v>Netherlands</v>
      </c>
      <c r="C473" t="str">
        <f>IF(buildings!C473="","NA",buildings!C473)</f>
        <v>NA</v>
      </c>
      <c r="D473">
        <f>IF(buildings!D473="","NA",buildings!D473)</f>
        <v>1971</v>
      </c>
      <c r="E473">
        <f>IF(buildings!E473="","NA",buildings!E473)</f>
        <v>2000</v>
      </c>
      <c r="F473">
        <f>IF(buildings!F473="","NA",buildings!F473)</f>
        <v>62.11</v>
      </c>
      <c r="G473" t="str">
        <f>IF(buildings!G473="","NA",buildings!G473)</f>
        <v>NA</v>
      </c>
      <c r="H473" t="str">
        <f>IF(buildings!H473="","NA",buildings!H473)</f>
        <v>NA</v>
      </c>
      <c r="I473" t="str">
        <f>IF(buildings!I473="","NA",buildings!I473)</f>
        <v>NA</v>
      </c>
      <c r="J473">
        <f>IF(buildings!J473="","NA",buildings!J473)</f>
        <v>44</v>
      </c>
      <c r="K473" t="str">
        <f>IF(buildings!K473="","NA",buildings!K473)</f>
        <v>NA</v>
      </c>
      <c r="L473" t="str">
        <f>IF(buildings!L473="","NA",buildings!L473)</f>
        <v>NA</v>
      </c>
      <c r="M473">
        <f>IF(buildings!M473="","NA",buildings!M473)</f>
        <v>1774.52</v>
      </c>
      <c r="N473" t="str">
        <f>IF(buildings!N473="","NA",buildings!N473)</f>
        <v>NA</v>
      </c>
      <c r="O473" t="str">
        <f>IF(buildings!O473="","NA",buildings!O473)</f>
        <v>NA</v>
      </c>
      <c r="P473">
        <f>IF(buildings!P473="","NA",buildings!P473)</f>
        <v>623.48</v>
      </c>
      <c r="Q473" t="str">
        <f>IF(buildings!Q473="","NA",buildings!Q473)</f>
        <v>NA</v>
      </c>
      <c r="R473" t="str">
        <f>IF(buildings!R473="","NA",buildings!R473)</f>
        <v>NA</v>
      </c>
      <c r="S473">
        <f>IF(buildings!S473="","NA",buildings!S473)</f>
        <v>16.670000000000002</v>
      </c>
      <c r="T473" t="str">
        <f>IF(buildings!T473="","NA",buildings!T473)</f>
        <v>NA</v>
      </c>
      <c r="U473" t="str">
        <f>IF(buildings!U473="","NA",buildings!U473)</f>
        <v>NA</v>
      </c>
      <c r="V473">
        <f>IF(buildings!V473="","NA",buildings!V473)</f>
        <v>42.33</v>
      </c>
      <c r="W473" t="str">
        <f>IF(buildings!W473="","NA",buildings!W473)</f>
        <v>NA</v>
      </c>
      <c r="X473" t="str">
        <f>IF(buildings!X473="","NA",buildings!X473)</f>
        <v>NA</v>
      </c>
      <c r="Y473" t="str">
        <f>IF(buildings!Y473="","NA",buildings!Y473)</f>
        <v>NA</v>
      </c>
      <c r="Z473" t="str">
        <f>IF(buildings!Z473="","NA",buildings!Z473)</f>
        <v>NA</v>
      </c>
      <c r="AA473" t="str">
        <f>IF(buildings!AA473="","NA",buildings!AA473)</f>
        <v>NA</v>
      </c>
      <c r="AB473" t="str">
        <f>IF(buildings!AB473="","NA",buildings!AB473)</f>
        <v>NA</v>
      </c>
      <c r="AC473" t="str">
        <f>IF(buildings!AC473="","NA",buildings!AC473)</f>
        <v>NA</v>
      </c>
      <c r="AD473" t="str">
        <f>IF(buildings!AD473="","NA",buildings!AD473)</f>
        <v>NA</v>
      </c>
      <c r="AE473" t="str">
        <f>IF(buildings!AE473="","NA",buildings!AE473)</f>
        <v>NA</v>
      </c>
      <c r="AF473" t="str">
        <f>IF(buildings!AF473="","NA",buildings!AF473)</f>
        <v>NA</v>
      </c>
      <c r="AG473" t="str">
        <f>IF(buildings!AG473="","NA",buildings!AG473)</f>
        <v>NA</v>
      </c>
      <c r="AH473" t="str">
        <f>IF(buildings!AH473="","NA",buildings!AH473)</f>
        <v>NA</v>
      </c>
      <c r="AI473" t="str">
        <f>IF(buildings!AI473="","NA",buildings!AI473)</f>
        <v>NA</v>
      </c>
      <c r="AJ473" t="str">
        <f>IF(buildings!AJ473="","NA",buildings!AJ473)</f>
        <v>NA</v>
      </c>
      <c r="AK473">
        <f>IF(buildings!AK473="","NA",buildings!AK473)</f>
        <v>119.33</v>
      </c>
      <c r="AL473" t="str">
        <f>IF(buildings!AL473="","NA",buildings!AL473)</f>
        <v>Commercial</v>
      </c>
      <c r="AM473" t="str">
        <f>IF(buildings!AM473="","NA",buildings!AM473)</f>
        <v>NA</v>
      </c>
      <c r="AN473" t="str">
        <f>IF(buildings!AN473="","NA",buildings!AN473)</f>
        <v>commercial</v>
      </c>
      <c r="AO473" t="str">
        <f>IF(buildings!AO473="","NA",buildings!AO473)</f>
        <v>commercial</v>
      </c>
      <c r="AP473" t="str">
        <f>IF(buildings!AP473="","NA",buildings!AP473)</f>
        <v>case study</v>
      </c>
      <c r="AQ473" t="str">
        <f>IF(buildings!AQ473="","NA",buildings!AQ473)</f>
        <v>NA</v>
      </c>
      <c r="AR473" t="str">
        <f>IF(buildings!AR473="","NA",buildings!AR473)</f>
        <v>NA</v>
      </c>
      <c r="AS473" t="str">
        <f>IF(buildings!AS473="","NA",buildings!AS473)</f>
        <v>Sprecher, B, Verhagen, TJ, Sauer, ML, Baars, M, Heintz, J, &amp; Fishman, T</v>
      </c>
      <c r="AT473">
        <f>IF(buildings!AT473="","NA",buildings!AT473)</f>
        <v>2021</v>
      </c>
      <c r="AU473" t="str">
        <f>IF(buildings!AU473="","NA",buildings!AU473)</f>
        <v xml:space="preserve">Material intensity database for the Dutch building stock </v>
      </c>
      <c r="AV473" t="str">
        <f>IF(buildings!AV473="","NA",buildings!AV473)</f>
        <v>Journal of Industrial Ecology</v>
      </c>
      <c r="AW473" t="str">
        <f>IF(buildings!AW473="","NA",buildings!AW473)</f>
        <v>Copyright Elsevier</v>
      </c>
      <c r="AX473" t="str">
        <f>IF(buildings!AX473="","NA",buildings!AX473)</f>
        <v>10.1111/jiec.13143</v>
      </c>
      <c r="AY473" t="str">
        <f>IF(buildings!AY473="","NA",buildings!AY473)</f>
        <v>https://doi.org/10.1111/jiec.13143</v>
      </c>
      <c r="AZ473" t="str">
        <f>IF(buildings!AZ473="","NULL",buildings!AZ473)</f>
        <v>NULL</v>
      </c>
      <c r="BA473" t="str">
        <f>IF(buildings!BA473="","NULL",buildings!BA473)</f>
        <v>NULL</v>
      </c>
      <c r="BB473" t="str">
        <f>IF(buildings!BB473="","NULL",buildings!BB473)</f>
        <v>NULL</v>
      </c>
      <c r="BC473" t="str">
        <f>IF(buildings!BC473="","NULL",buildings!BC473)</f>
        <v>NULL</v>
      </c>
      <c r="BD473" t="str">
        <f>IF(buildings!BD473="","NULL",buildings!BD473)</f>
        <v>NULL</v>
      </c>
      <c r="BE473" t="str">
        <f>IF(buildings!BE473="","NULL",buildings!BE473)</f>
        <v>Almaleh (Fishman)</v>
      </c>
      <c r="BF473" t="str">
        <f>IF(buildings!BF473="","NULL",buildings!BF473)</f>
        <v>NULL</v>
      </c>
      <c r="BG473" t="str">
        <f>IF(buildings!BG473="","NULL",buildings!BG473)</f>
        <v>NULL</v>
      </c>
      <c r="BH473" t="str">
        <f>IF(buildings!BH473="","NULL",buildings!BH473)</f>
        <v>NULL</v>
      </c>
      <c r="BI473" t="str">
        <f>IF(buildings!BI473="","NULL",buildings!BI473)</f>
        <v>NULL</v>
      </c>
      <c r="BJ473" t="str">
        <f>IF(buildings!BJ473="","NULL",buildings!BJ473)</f>
        <v>NULL</v>
      </c>
      <c r="BK473" t="str">
        <f>IF(buildings!BK473="","NULL",buildings!BK473)</f>
        <v>NULL</v>
      </c>
      <c r="BL473" t="str">
        <f>IF(buildings!BL473="","NULL",buildings!BL473)</f>
        <v>NULL</v>
      </c>
      <c r="BM473" t="str">
        <f>IF(buildings!BM473="","NULL",buildings!BM473)</f>
        <v>NULL</v>
      </c>
      <c r="BN473" t="str">
        <f>IF(buildings!BN473="","NULL",buildings!BN473)</f>
        <v>NULL</v>
      </c>
      <c r="BO473" t="str">
        <f>IF(buildings!BO473="","NULL",buildings!BO473)</f>
        <v>NULL</v>
      </c>
      <c r="BP473" t="str">
        <f>IF(buildings!BP473="","NULL",buildings!BP473)</f>
        <v>NULL</v>
      </c>
      <c r="BQ473" t="str">
        <f>IF(buildings!BQ473="","NULL",buildings!BQ473)</f>
        <v>NULL</v>
      </c>
      <c r="BR473" t="str">
        <f>IF(buildings!BR473="","NULL",buildings!BR473)</f>
        <v>NULL</v>
      </c>
      <c r="BS473" t="str">
        <f>IF(buildings!BS473="","NULL",buildings!BS473)</f>
        <v>NULL</v>
      </c>
      <c r="BT473" t="str">
        <f>IF(buildings!BT473="","NULL",buildings!BT473)</f>
        <v>NULL</v>
      </c>
      <c r="BU473" t="str">
        <f>IF(buildings!BU473="","NULL",buildings!BU473)</f>
        <v>NULL</v>
      </c>
      <c r="BV473" t="str">
        <f>IF(buildings!BV473="","NULL",buildings!BV473)</f>
        <v>NULL</v>
      </c>
      <c r="BW473" t="str">
        <f>IF(buildings!BW473="","NULL",buildings!BW473)</f>
        <v>R32EU15</v>
      </c>
      <c r="BX473" t="str">
        <f>IF(buildings!BX473="","NULL",buildings!BX473)</f>
        <v>R5.2OECD</v>
      </c>
      <c r="BY473" t="str">
        <f>IF(buildings!BY473="","NULL",buildings!BY473)</f>
        <v>NR_office_low</v>
      </c>
      <c r="BZ473" t="str">
        <f>IF(buildings!BZ473="","NULL",buildings!BZ473)</f>
        <v>RC_unspecified</v>
      </c>
      <c r="CA473" t="str">
        <f>IF(buildings!CA473="","NULL",buildings!CA473)</f>
        <v>Standard</v>
      </c>
      <c r="CB473" t="str">
        <f>IF(buildings!CB473="","NULL",buildings!CB473)</f>
        <v>real-world single case study</v>
      </c>
      <c r="CC473" t="str">
        <f>IF(buildings!CC473="","NULL",buildings!CC473)</f>
        <v>NR</v>
      </c>
      <c r="CD473" t="str">
        <f>IF(buildings!CD473="","NULL",buildings!CD473)</f>
        <v>C</v>
      </c>
      <c r="CE473" t="str">
        <f>IF(buildings!CE473="","NULL",buildings!CE473)</f>
        <v>OECD_EU15</v>
      </c>
    </row>
    <row r="474" spans="1:83">
      <c r="A474">
        <f>IF(buildings!A474="","NA",buildings!A474)</f>
        <v>472</v>
      </c>
      <c r="B474" t="str">
        <f>IF(buildings!B474="","NA",buildings!B474)</f>
        <v>Netherlands</v>
      </c>
      <c r="C474" t="str">
        <f>IF(buildings!C474="","NA",buildings!C474)</f>
        <v>NA</v>
      </c>
      <c r="D474" t="str">
        <f>IF(buildings!D474="","NA",buildings!D474)</f>
        <v>NA</v>
      </c>
      <c r="E474">
        <f>IF(buildings!E474="","NA",buildings!E474)</f>
        <v>1945</v>
      </c>
      <c r="F474" t="str">
        <f>IF(buildings!F474="","NA",buildings!F474)</f>
        <v>NA</v>
      </c>
      <c r="G474" t="str">
        <f>IF(buildings!G474="","NA",buildings!G474)</f>
        <v>NA</v>
      </c>
      <c r="H474" t="str">
        <f>IF(buildings!H474="","NA",buildings!H474)</f>
        <v>NA</v>
      </c>
      <c r="I474" t="str">
        <f>IF(buildings!I474="","NA",buildings!I474)</f>
        <v>NA</v>
      </c>
      <c r="J474">
        <f>IF(buildings!J474="","NA",buildings!J474)</f>
        <v>32.51</v>
      </c>
      <c r="K474" t="str">
        <f>IF(buildings!K474="","NA",buildings!K474)</f>
        <v>NA</v>
      </c>
      <c r="L474" t="str">
        <f>IF(buildings!L474="","NA",buildings!L474)</f>
        <v>NA</v>
      </c>
      <c r="M474" t="str">
        <f>IF(buildings!M474="","NA",buildings!M474)</f>
        <v>NA</v>
      </c>
      <c r="N474" t="str">
        <f>IF(buildings!N474="","NA",buildings!N474)</f>
        <v>NA</v>
      </c>
      <c r="O474" t="str">
        <f>IF(buildings!O474="","NA",buildings!O474)</f>
        <v>NA</v>
      </c>
      <c r="P474" t="str">
        <f>IF(buildings!P474="","NA",buildings!P474)</f>
        <v>NA</v>
      </c>
      <c r="Q474" t="str">
        <f>IF(buildings!Q474="","NA",buildings!Q474)</f>
        <v>NA</v>
      </c>
      <c r="R474" t="str">
        <f>IF(buildings!R474="","NA",buildings!R474)</f>
        <v>NA</v>
      </c>
      <c r="S474" t="str">
        <f>IF(buildings!S474="","NA",buildings!S474)</f>
        <v>NA</v>
      </c>
      <c r="T474" t="str">
        <f>IF(buildings!T474="","NA",buildings!T474)</f>
        <v>NA</v>
      </c>
      <c r="U474" t="str">
        <f>IF(buildings!U474="","NA",buildings!U474)</f>
        <v>NA</v>
      </c>
      <c r="V474">
        <f>IF(buildings!V474="","NA",buildings!V474)</f>
        <v>36.07</v>
      </c>
      <c r="W474" t="str">
        <f>IF(buildings!W474="","NA",buildings!W474)</f>
        <v>NA</v>
      </c>
      <c r="X474" t="str">
        <f>IF(buildings!X474="","NA",buildings!X474)</f>
        <v>NA</v>
      </c>
      <c r="Y474" t="str">
        <f>IF(buildings!Y474="","NA",buildings!Y474)</f>
        <v>NA</v>
      </c>
      <c r="Z474" t="str">
        <f>IF(buildings!Z474="","NA",buildings!Z474)</f>
        <v>NA</v>
      </c>
      <c r="AA474" t="str">
        <f>IF(buildings!AA474="","NA",buildings!AA474)</f>
        <v>NA</v>
      </c>
      <c r="AB474">
        <f>IF(buildings!AB474="","NA",buildings!AB474)</f>
        <v>6.45</v>
      </c>
      <c r="AC474" t="str">
        <f>IF(buildings!AC474="","NA",buildings!AC474)</f>
        <v>NA</v>
      </c>
      <c r="AD474" t="str">
        <f>IF(buildings!AD474="","NA",buildings!AD474)</f>
        <v>NA</v>
      </c>
      <c r="AE474" t="str">
        <f>IF(buildings!AE474="","NA",buildings!AE474)</f>
        <v>NA</v>
      </c>
      <c r="AF474" t="str">
        <f>IF(buildings!AF474="","NA",buildings!AF474)</f>
        <v>NA</v>
      </c>
      <c r="AG474" t="str">
        <f>IF(buildings!AG474="","NA",buildings!AG474)</f>
        <v>NA</v>
      </c>
      <c r="AH474" t="str">
        <f>IF(buildings!AH474="","NA",buildings!AH474)</f>
        <v>NA</v>
      </c>
      <c r="AI474" t="str">
        <f>IF(buildings!AI474="","NA",buildings!AI474)</f>
        <v>NA</v>
      </c>
      <c r="AJ474" t="str">
        <f>IF(buildings!AJ474="","NA",buildings!AJ474)</f>
        <v>NA</v>
      </c>
      <c r="AK474" t="str">
        <f>IF(buildings!AK474="","NA",buildings!AK474)</f>
        <v>NA</v>
      </c>
      <c r="AL474" t="str">
        <f>IF(buildings!AL474="","NA",buildings!AL474)</f>
        <v>others</v>
      </c>
      <c r="AM474" t="str">
        <f>IF(buildings!AM474="","NA",buildings!AM474)</f>
        <v>NA</v>
      </c>
      <c r="AN474" t="str">
        <f>IF(buildings!AN474="","NA",buildings!AN474)</f>
        <v>NA</v>
      </c>
      <c r="AO474" t="str">
        <f>IF(buildings!AO474="","NA",buildings!AO474)</f>
        <v>NA</v>
      </c>
      <c r="AP474" t="str">
        <f>IF(buildings!AP474="","NA",buildings!AP474)</f>
        <v>case study</v>
      </c>
      <c r="AQ474" t="str">
        <f>IF(buildings!AQ474="","NA",buildings!AQ474)</f>
        <v>NA</v>
      </c>
      <c r="AR474" t="str">
        <f>IF(buildings!AR474="","NA",buildings!AR474)</f>
        <v>NA</v>
      </c>
      <c r="AS474" t="str">
        <f>IF(buildings!AS474="","NA",buildings!AS474)</f>
        <v>Sprecher, B, Verhagen, TJ, Sauer, ML, Baars, M, Heintz, J, &amp; Fishman, T</v>
      </c>
      <c r="AT474">
        <f>IF(buildings!AT474="","NA",buildings!AT474)</f>
        <v>2021</v>
      </c>
      <c r="AU474" t="str">
        <f>IF(buildings!AU474="","NA",buildings!AU474)</f>
        <v xml:space="preserve">Material intensity database for the Dutch building stock </v>
      </c>
      <c r="AV474" t="str">
        <f>IF(buildings!AV474="","NA",buildings!AV474)</f>
        <v>Journal of Industrial Ecology</v>
      </c>
      <c r="AW474" t="str">
        <f>IF(buildings!AW474="","NA",buildings!AW474)</f>
        <v>Copyright Elsevier</v>
      </c>
      <c r="AX474" t="str">
        <f>IF(buildings!AX474="","NA",buildings!AX474)</f>
        <v>10.1111/jiec.13143</v>
      </c>
      <c r="AY474" t="str">
        <f>IF(buildings!AY474="","NA",buildings!AY474)</f>
        <v>https://doi.org/10.1111/jiec.13143</v>
      </c>
      <c r="AZ474" t="str">
        <f>IF(buildings!AZ474="","NULL",buildings!AZ474)</f>
        <v>NULL</v>
      </c>
      <c r="BA474" t="str">
        <f>IF(buildings!BA474="","NULL",buildings!BA474)</f>
        <v>NULL</v>
      </c>
      <c r="BB474" t="str">
        <f>IF(buildings!BB474="","NULL",buildings!BB474)</f>
        <v>NULL</v>
      </c>
      <c r="BC474" t="str">
        <f>IF(buildings!BC474="","NULL",buildings!BC474)</f>
        <v>NULL</v>
      </c>
      <c r="BD474" t="str">
        <f>IF(buildings!BD474="","NULL",buildings!BD474)</f>
        <v>NULL</v>
      </c>
      <c r="BE474" t="str">
        <f>IF(buildings!BE474="","NULL",buildings!BE474)</f>
        <v>Almaleh (Fishman)</v>
      </c>
      <c r="BF474" t="str">
        <f>IF(buildings!BF474="","NULL",buildings!BF474)</f>
        <v>NULL</v>
      </c>
      <c r="BG474" t="str">
        <f>IF(buildings!BG474="","NULL",buildings!BG474)</f>
        <v>NULL</v>
      </c>
      <c r="BH474" t="str">
        <f>IF(buildings!BH474="","NULL",buildings!BH474)</f>
        <v>NULL</v>
      </c>
      <c r="BI474" t="str">
        <f>IF(buildings!BI474="","NULL",buildings!BI474)</f>
        <v>NULL</v>
      </c>
      <c r="BJ474" t="str">
        <f>IF(buildings!BJ474="","NULL",buildings!BJ474)</f>
        <v>NULL</v>
      </c>
      <c r="BK474" t="str">
        <f>IF(buildings!BK474="","NULL",buildings!BK474)</f>
        <v>NULL</v>
      </c>
      <c r="BL474" t="str">
        <f>IF(buildings!BL474="","NULL",buildings!BL474)</f>
        <v>NULL</v>
      </c>
      <c r="BM474" t="str">
        <f>IF(buildings!BM474="","NULL",buildings!BM474)</f>
        <v>NULL</v>
      </c>
      <c r="BN474" t="str">
        <f>IF(buildings!BN474="","NULL",buildings!BN474)</f>
        <v>NULL</v>
      </c>
      <c r="BO474" t="str">
        <f>IF(buildings!BO474="","NULL",buildings!BO474)</f>
        <v>NULL</v>
      </c>
      <c r="BP474" t="str">
        <f>IF(buildings!BP474="","NULL",buildings!BP474)</f>
        <v>NULL</v>
      </c>
      <c r="BQ474" t="str">
        <f>IF(buildings!BQ474="","NULL",buildings!BQ474)</f>
        <v>NULL</v>
      </c>
      <c r="BR474" t="str">
        <f>IF(buildings!BR474="","NULL",buildings!BR474)</f>
        <v>NULL</v>
      </c>
      <c r="BS474" t="str">
        <f>IF(buildings!BS474="","NULL",buildings!BS474)</f>
        <v>NULL</v>
      </c>
      <c r="BT474" t="str">
        <f>IF(buildings!BT474="","NULL",buildings!BT474)</f>
        <v>NULL</v>
      </c>
      <c r="BU474" t="str">
        <f>IF(buildings!BU474="","NULL",buildings!BU474)</f>
        <v>NULL</v>
      </c>
      <c r="BV474" t="str">
        <f>IF(buildings!BV474="","NULL",buildings!BV474)</f>
        <v>NULL</v>
      </c>
      <c r="BW474" t="str">
        <f>IF(buildings!BW474="","NULL",buildings!BW474)</f>
        <v>R32EU15</v>
      </c>
      <c r="BX474" t="str">
        <f>IF(buildings!BX474="","NULL",buildings!BX474)</f>
        <v>R5.2OECD</v>
      </c>
      <c r="BY474" t="str">
        <f>IF(buildings!BY474="","NULL",buildings!BY474)</f>
        <v>NR_unspecified</v>
      </c>
      <c r="BZ474" t="str">
        <f>IF(buildings!BZ474="","NULL",buildings!BZ474)</f>
        <v>RC_unspecified</v>
      </c>
      <c r="CA474" t="str">
        <f>IF(buildings!CA474="","NULL",buildings!CA474)</f>
        <v>Standard</v>
      </c>
      <c r="CB474" t="str">
        <f>IF(buildings!CB474="","NULL",buildings!CB474)</f>
        <v>real-world single case study</v>
      </c>
      <c r="CC474" t="str">
        <f>IF(buildings!CC474="","NULL",buildings!CC474)</f>
        <v>NR</v>
      </c>
      <c r="CD474" t="str">
        <f>IF(buildings!CD474="","NULL",buildings!CD474)</f>
        <v>C</v>
      </c>
      <c r="CE474" t="str">
        <f>IF(buildings!CE474="","NULL",buildings!CE474)</f>
        <v>OECD_EU15</v>
      </c>
    </row>
    <row r="475" spans="1:83">
      <c r="A475">
        <f>IF(buildings!A475="","NA",buildings!A475)</f>
        <v>473</v>
      </c>
      <c r="B475" t="str">
        <f>IF(buildings!B475="","NA",buildings!B475)</f>
        <v>Netherlands</v>
      </c>
      <c r="C475" t="str">
        <f>IF(buildings!C475="","NA",buildings!C475)</f>
        <v>NA</v>
      </c>
      <c r="D475">
        <f>IF(buildings!D475="","NA",buildings!D475)</f>
        <v>1945</v>
      </c>
      <c r="E475">
        <f>IF(buildings!E475="","NA",buildings!E475)</f>
        <v>1970</v>
      </c>
      <c r="F475">
        <f>IF(buildings!F475="","NA",buildings!F475)</f>
        <v>23.09</v>
      </c>
      <c r="G475" t="str">
        <f>IF(buildings!G475="","NA",buildings!G475)</f>
        <v>NA</v>
      </c>
      <c r="H475" t="str">
        <f>IF(buildings!H475="","NA",buildings!H475)</f>
        <v>NA</v>
      </c>
      <c r="I475" t="str">
        <f>IF(buildings!I475="","NA",buildings!I475)</f>
        <v>NA</v>
      </c>
      <c r="J475">
        <f>IF(buildings!J475="","NA",buildings!J475)</f>
        <v>37.159999999999997</v>
      </c>
      <c r="K475" t="str">
        <f>IF(buildings!K475="","NA",buildings!K475)</f>
        <v>NA</v>
      </c>
      <c r="L475" t="str">
        <f>IF(buildings!L475="","NA",buildings!L475)</f>
        <v>NA</v>
      </c>
      <c r="M475">
        <f>IF(buildings!M475="","NA",buildings!M475)</f>
        <v>659.64</v>
      </c>
      <c r="N475" t="str">
        <f>IF(buildings!N475="","NA",buildings!N475)</f>
        <v>NA</v>
      </c>
      <c r="O475" t="str">
        <f>IF(buildings!O475="","NA",buildings!O475)</f>
        <v>NA</v>
      </c>
      <c r="P475">
        <f>IF(buildings!P475="","NA",buildings!P475)</f>
        <v>173.16</v>
      </c>
      <c r="Q475" t="str">
        <f>IF(buildings!Q475="","NA",buildings!Q475)</f>
        <v>NA</v>
      </c>
      <c r="R475" t="str">
        <f>IF(buildings!R475="","NA",buildings!R475)</f>
        <v>NA</v>
      </c>
      <c r="S475">
        <f>IF(buildings!S475="","NA",buildings!S475)</f>
        <v>5.45</v>
      </c>
      <c r="T475" t="str">
        <f>IF(buildings!T475="","NA",buildings!T475)</f>
        <v>NA</v>
      </c>
      <c r="U475" t="str">
        <f>IF(buildings!U475="","NA",buildings!U475)</f>
        <v>NA</v>
      </c>
      <c r="V475">
        <f>IF(buildings!V475="","NA",buildings!V475)</f>
        <v>22.68</v>
      </c>
      <c r="W475" t="str">
        <f>IF(buildings!W475="","NA",buildings!W475)</f>
        <v>NA</v>
      </c>
      <c r="X475" t="str">
        <f>IF(buildings!X475="","NA",buildings!X475)</f>
        <v>NA</v>
      </c>
      <c r="Y475" t="str">
        <f>IF(buildings!Y475="","NA",buildings!Y475)</f>
        <v>NA</v>
      </c>
      <c r="Z475" t="str">
        <f>IF(buildings!Z475="","NA",buildings!Z475)</f>
        <v>NA</v>
      </c>
      <c r="AA475">
        <f>IF(buildings!AA475="","NA",buildings!AA475)</f>
        <v>18.670000000000002</v>
      </c>
      <c r="AB475">
        <f>IF(buildings!AB475="","NA",buildings!AB475)</f>
        <v>8.8800000000000008</v>
      </c>
      <c r="AC475" t="str">
        <f>IF(buildings!AC475="","NA",buildings!AC475)</f>
        <v>NA</v>
      </c>
      <c r="AD475" t="str">
        <f>IF(buildings!AD475="","NA",buildings!AD475)</f>
        <v>NA</v>
      </c>
      <c r="AE475" t="str">
        <f>IF(buildings!AE475="","NA",buildings!AE475)</f>
        <v>NA</v>
      </c>
      <c r="AF475" t="str">
        <f>IF(buildings!AF475="","NA",buildings!AF475)</f>
        <v>NA</v>
      </c>
      <c r="AG475" t="str">
        <f>IF(buildings!AG475="","NA",buildings!AG475)</f>
        <v>NA</v>
      </c>
      <c r="AH475" t="str">
        <f>IF(buildings!AH475="","NA",buildings!AH475)</f>
        <v>NA</v>
      </c>
      <c r="AI475" t="str">
        <f>IF(buildings!AI475="","NA",buildings!AI475)</f>
        <v>NA</v>
      </c>
      <c r="AJ475" t="str">
        <f>IF(buildings!AJ475="","NA",buildings!AJ475)</f>
        <v>NA</v>
      </c>
      <c r="AK475" t="str">
        <f>IF(buildings!AK475="","NA",buildings!AK475)</f>
        <v>NA</v>
      </c>
      <c r="AL475" t="str">
        <f>IF(buildings!AL475="","NA",buildings!AL475)</f>
        <v>others</v>
      </c>
      <c r="AM475" t="str">
        <f>IF(buildings!AM475="","NA",buildings!AM475)</f>
        <v>NA</v>
      </c>
      <c r="AN475" t="str">
        <f>IF(buildings!AN475="","NA",buildings!AN475)</f>
        <v>NA</v>
      </c>
      <c r="AO475" t="str">
        <f>IF(buildings!AO475="","NA",buildings!AO475)</f>
        <v>NA</v>
      </c>
      <c r="AP475" t="str">
        <f>IF(buildings!AP475="","NA",buildings!AP475)</f>
        <v>case study</v>
      </c>
      <c r="AQ475" t="str">
        <f>IF(buildings!AQ475="","NA",buildings!AQ475)</f>
        <v>NA</v>
      </c>
      <c r="AR475" t="str">
        <f>IF(buildings!AR475="","NA",buildings!AR475)</f>
        <v>NA</v>
      </c>
      <c r="AS475" t="str">
        <f>IF(buildings!AS475="","NA",buildings!AS475)</f>
        <v>Sprecher, B, Verhagen, TJ, Sauer, ML, Baars, M, Heintz, J, &amp; Fishman, T</v>
      </c>
      <c r="AT475">
        <f>IF(buildings!AT475="","NA",buildings!AT475)</f>
        <v>2021</v>
      </c>
      <c r="AU475" t="str">
        <f>IF(buildings!AU475="","NA",buildings!AU475)</f>
        <v xml:space="preserve">Material intensity database for the Dutch building stock </v>
      </c>
      <c r="AV475" t="str">
        <f>IF(buildings!AV475="","NA",buildings!AV475)</f>
        <v>Journal of Industrial Ecology</v>
      </c>
      <c r="AW475" t="str">
        <f>IF(buildings!AW475="","NA",buildings!AW475)</f>
        <v>Copyright Elsevier</v>
      </c>
      <c r="AX475" t="str">
        <f>IF(buildings!AX475="","NA",buildings!AX475)</f>
        <v>10.1111/jiec.13143</v>
      </c>
      <c r="AY475" t="str">
        <f>IF(buildings!AY475="","NA",buildings!AY475)</f>
        <v>https://doi.org/10.1111/jiec.13143</v>
      </c>
      <c r="AZ475" t="str">
        <f>IF(buildings!AZ475="","NULL",buildings!AZ475)</f>
        <v>NULL</v>
      </c>
      <c r="BA475" t="str">
        <f>IF(buildings!BA475="","NULL",buildings!BA475)</f>
        <v>NULL</v>
      </c>
      <c r="BB475" t="str">
        <f>IF(buildings!BB475="","NULL",buildings!BB475)</f>
        <v>NULL</v>
      </c>
      <c r="BC475" t="str">
        <f>IF(buildings!BC475="","NULL",buildings!BC475)</f>
        <v>NULL</v>
      </c>
      <c r="BD475" t="str">
        <f>IF(buildings!BD475="","NULL",buildings!BD475)</f>
        <v>NULL</v>
      </c>
      <c r="BE475" t="str">
        <f>IF(buildings!BE475="","NULL",buildings!BE475)</f>
        <v>Almaleh (Fishman)</v>
      </c>
      <c r="BF475" t="str">
        <f>IF(buildings!BF475="","NULL",buildings!BF475)</f>
        <v>NULL</v>
      </c>
      <c r="BG475" t="str">
        <f>IF(buildings!BG475="","NULL",buildings!BG475)</f>
        <v>NULL</v>
      </c>
      <c r="BH475" t="str">
        <f>IF(buildings!BH475="","NULL",buildings!BH475)</f>
        <v>NULL</v>
      </c>
      <c r="BI475" t="str">
        <f>IF(buildings!BI475="","NULL",buildings!BI475)</f>
        <v>NULL</v>
      </c>
      <c r="BJ475" t="str">
        <f>IF(buildings!BJ475="","NULL",buildings!BJ475)</f>
        <v>NULL</v>
      </c>
      <c r="BK475" t="str">
        <f>IF(buildings!BK475="","NULL",buildings!BK475)</f>
        <v>NULL</v>
      </c>
      <c r="BL475" t="str">
        <f>IF(buildings!BL475="","NULL",buildings!BL475)</f>
        <v>NULL</v>
      </c>
      <c r="BM475" t="str">
        <f>IF(buildings!BM475="","NULL",buildings!BM475)</f>
        <v>NULL</v>
      </c>
      <c r="BN475" t="str">
        <f>IF(buildings!BN475="","NULL",buildings!BN475)</f>
        <v>NULL</v>
      </c>
      <c r="BO475" t="str">
        <f>IF(buildings!BO475="","NULL",buildings!BO475)</f>
        <v>NULL</v>
      </c>
      <c r="BP475" t="str">
        <f>IF(buildings!BP475="","NULL",buildings!BP475)</f>
        <v>NULL</v>
      </c>
      <c r="BQ475" t="str">
        <f>IF(buildings!BQ475="","NULL",buildings!BQ475)</f>
        <v>NULL</v>
      </c>
      <c r="BR475" t="str">
        <f>IF(buildings!BR475="","NULL",buildings!BR475)</f>
        <v>NULL</v>
      </c>
      <c r="BS475" t="str">
        <f>IF(buildings!BS475="","NULL",buildings!BS475)</f>
        <v>NULL</v>
      </c>
      <c r="BT475" t="str">
        <f>IF(buildings!BT475="","NULL",buildings!BT475)</f>
        <v>NULL</v>
      </c>
      <c r="BU475" t="str">
        <f>IF(buildings!BU475="","NULL",buildings!BU475)</f>
        <v>NULL</v>
      </c>
      <c r="BV475" t="str">
        <f>IF(buildings!BV475="","NULL",buildings!BV475)</f>
        <v>NULL</v>
      </c>
      <c r="BW475" t="str">
        <f>IF(buildings!BW475="","NULL",buildings!BW475)</f>
        <v>R32EU15</v>
      </c>
      <c r="BX475" t="str">
        <f>IF(buildings!BX475="","NULL",buildings!BX475)</f>
        <v>R5.2OECD</v>
      </c>
      <c r="BY475" t="str">
        <f>IF(buildings!BY475="","NULL",buildings!BY475)</f>
        <v>NR_unspecified</v>
      </c>
      <c r="BZ475" t="str">
        <f>IF(buildings!BZ475="","NULL",buildings!BZ475)</f>
        <v>RC_unspecified</v>
      </c>
      <c r="CA475" t="str">
        <f>IF(buildings!CA475="","NULL",buildings!CA475)</f>
        <v>Standard</v>
      </c>
      <c r="CB475" t="str">
        <f>IF(buildings!CB475="","NULL",buildings!CB475)</f>
        <v>real-world single case study</v>
      </c>
      <c r="CC475" t="str">
        <f>IF(buildings!CC475="","NULL",buildings!CC475)</f>
        <v>NR</v>
      </c>
      <c r="CD475" t="str">
        <f>IF(buildings!CD475="","NULL",buildings!CD475)</f>
        <v>C</v>
      </c>
      <c r="CE475" t="str">
        <f>IF(buildings!CE475="","NULL",buildings!CE475)</f>
        <v>OECD_EU15</v>
      </c>
    </row>
    <row r="476" spans="1:83">
      <c r="A476">
        <f>IF(buildings!A476="","NA",buildings!A476)</f>
        <v>474</v>
      </c>
      <c r="B476" t="str">
        <f>IF(buildings!B476="","NA",buildings!B476)</f>
        <v>Netherlands</v>
      </c>
      <c r="C476" t="str">
        <f>IF(buildings!C476="","NA",buildings!C476)</f>
        <v>NA</v>
      </c>
      <c r="D476" t="str">
        <f>IF(buildings!D476="","NA",buildings!D476)</f>
        <v>NA</v>
      </c>
      <c r="E476" t="str">
        <f>IF(buildings!E476="","NA",buildings!E476)</f>
        <v>NA</v>
      </c>
      <c r="F476">
        <f>IF(buildings!F476="","NA",buildings!F476)</f>
        <v>17.850000000000001</v>
      </c>
      <c r="G476" t="str">
        <f>IF(buildings!G476="","NA",buildings!G476)</f>
        <v>NA</v>
      </c>
      <c r="H476" t="str">
        <f>IF(buildings!H476="","NA",buildings!H476)</f>
        <v>NA</v>
      </c>
      <c r="I476" t="str">
        <f>IF(buildings!I476="","NA",buildings!I476)</f>
        <v>NA</v>
      </c>
      <c r="J476">
        <f>IF(buildings!J476="","NA",buildings!J476)</f>
        <v>41.29</v>
      </c>
      <c r="K476" t="str">
        <f>IF(buildings!K476="","NA",buildings!K476)</f>
        <v>NA</v>
      </c>
      <c r="L476" t="str">
        <f>IF(buildings!L476="","NA",buildings!L476)</f>
        <v>NA</v>
      </c>
      <c r="M476">
        <f>IF(buildings!M476="","NA",buildings!M476)</f>
        <v>510.12</v>
      </c>
      <c r="N476" t="str">
        <f>IF(buildings!N476="","NA",buildings!N476)</f>
        <v>NA</v>
      </c>
      <c r="O476" t="str">
        <f>IF(buildings!O476="","NA",buildings!O476)</f>
        <v>NA</v>
      </c>
      <c r="P476">
        <f>IF(buildings!P476="","NA",buildings!P476)</f>
        <v>460.69</v>
      </c>
      <c r="Q476" t="str">
        <f>IF(buildings!Q476="","NA",buildings!Q476)</f>
        <v>NA</v>
      </c>
      <c r="R476" t="str">
        <f>IF(buildings!R476="","NA",buildings!R476)</f>
        <v>NA</v>
      </c>
      <c r="S476">
        <f>IF(buildings!S476="","NA",buildings!S476)</f>
        <v>17.5</v>
      </c>
      <c r="T476" t="str">
        <f>IF(buildings!T476="","NA",buildings!T476)</f>
        <v>NA</v>
      </c>
      <c r="U476" t="str">
        <f>IF(buildings!U476="","NA",buildings!U476)</f>
        <v>NA</v>
      </c>
      <c r="V476">
        <f>IF(buildings!V476="","NA",buildings!V476)</f>
        <v>18.489999999999998</v>
      </c>
      <c r="W476" t="str">
        <f>IF(buildings!W476="","NA",buildings!W476)</f>
        <v>NA</v>
      </c>
      <c r="X476" t="str">
        <f>IF(buildings!X476="","NA",buildings!X476)</f>
        <v>NA</v>
      </c>
      <c r="Y476" t="str">
        <f>IF(buildings!Y476="","NA",buildings!Y476)</f>
        <v>NA</v>
      </c>
      <c r="Z476" t="str">
        <f>IF(buildings!Z476="","NA",buildings!Z476)</f>
        <v>NA</v>
      </c>
      <c r="AA476" t="str">
        <f>IF(buildings!AA476="","NA",buildings!AA476)</f>
        <v>NA</v>
      </c>
      <c r="AB476">
        <f>IF(buildings!AB476="","NA",buildings!AB476)</f>
        <v>4.22</v>
      </c>
      <c r="AC476" t="str">
        <f>IF(buildings!AC476="","NA",buildings!AC476)</f>
        <v>NA</v>
      </c>
      <c r="AD476" t="str">
        <f>IF(buildings!AD476="","NA",buildings!AD476)</f>
        <v>NA</v>
      </c>
      <c r="AE476" t="str">
        <f>IF(buildings!AE476="","NA",buildings!AE476)</f>
        <v>NA</v>
      </c>
      <c r="AF476" t="str">
        <f>IF(buildings!AF476="","NA",buildings!AF476)</f>
        <v>NA</v>
      </c>
      <c r="AG476" t="str">
        <f>IF(buildings!AG476="","NA",buildings!AG476)</f>
        <v>NA</v>
      </c>
      <c r="AH476" t="str">
        <f>IF(buildings!AH476="","NA",buildings!AH476)</f>
        <v>NA</v>
      </c>
      <c r="AI476" t="str">
        <f>IF(buildings!AI476="","NA",buildings!AI476)</f>
        <v>NA</v>
      </c>
      <c r="AJ476" t="str">
        <f>IF(buildings!AJ476="","NA",buildings!AJ476)</f>
        <v>NA</v>
      </c>
      <c r="AK476">
        <f>IF(buildings!AK476="","NA",buildings!AK476)</f>
        <v>25.92</v>
      </c>
      <c r="AL476" t="str">
        <f>IF(buildings!AL476="","NA",buildings!AL476)</f>
        <v>others</v>
      </c>
      <c r="AM476" t="str">
        <f>IF(buildings!AM476="","NA",buildings!AM476)</f>
        <v>NA</v>
      </c>
      <c r="AN476" t="str">
        <f>IF(buildings!AN476="","NA",buildings!AN476)</f>
        <v>NA</v>
      </c>
      <c r="AO476" t="str">
        <f>IF(buildings!AO476="","NA",buildings!AO476)</f>
        <v>NA</v>
      </c>
      <c r="AP476" t="str">
        <f>IF(buildings!AP476="","NA",buildings!AP476)</f>
        <v>case study</v>
      </c>
      <c r="AQ476" t="str">
        <f>IF(buildings!AQ476="","NA",buildings!AQ476)</f>
        <v>NA</v>
      </c>
      <c r="AR476" t="str">
        <f>IF(buildings!AR476="","NA",buildings!AR476)</f>
        <v>NA</v>
      </c>
      <c r="AS476" t="str">
        <f>IF(buildings!AS476="","NA",buildings!AS476)</f>
        <v>Sprecher, B, Verhagen, TJ, Sauer, ML, Baars, M, Heintz, J, &amp; Fishman, T</v>
      </c>
      <c r="AT476">
        <f>IF(buildings!AT476="","NA",buildings!AT476)</f>
        <v>2021</v>
      </c>
      <c r="AU476" t="str">
        <f>IF(buildings!AU476="","NA",buildings!AU476)</f>
        <v xml:space="preserve">Material intensity database for the Dutch building stock </v>
      </c>
      <c r="AV476" t="str">
        <f>IF(buildings!AV476="","NA",buildings!AV476)</f>
        <v>Journal of Industrial Ecology</v>
      </c>
      <c r="AW476" t="str">
        <f>IF(buildings!AW476="","NA",buildings!AW476)</f>
        <v>Copyright Elsevier</v>
      </c>
      <c r="AX476" t="str">
        <f>IF(buildings!AX476="","NA",buildings!AX476)</f>
        <v>10.1111/jiec.13143</v>
      </c>
      <c r="AY476" t="str">
        <f>IF(buildings!AY476="","NA",buildings!AY476)</f>
        <v>https://doi.org/10.1111/jiec.13143</v>
      </c>
      <c r="AZ476" t="str">
        <f>IF(buildings!AZ476="","NULL",buildings!AZ476)</f>
        <v>NULL</v>
      </c>
      <c r="BA476" t="str">
        <f>IF(buildings!BA476="","NULL",buildings!BA476)</f>
        <v>NULL</v>
      </c>
      <c r="BB476" t="str">
        <f>IF(buildings!BB476="","NULL",buildings!BB476)</f>
        <v>NULL</v>
      </c>
      <c r="BC476" t="str">
        <f>IF(buildings!BC476="","NULL",buildings!BC476)</f>
        <v>NULL</v>
      </c>
      <c r="BD476" t="str">
        <f>IF(buildings!BD476="","NULL",buildings!BD476)</f>
        <v>NULL</v>
      </c>
      <c r="BE476" t="str">
        <f>IF(buildings!BE476="","NULL",buildings!BE476)</f>
        <v>Almaleh (Fishman)</v>
      </c>
      <c r="BF476" t="str">
        <f>IF(buildings!BF476="","NULL",buildings!BF476)</f>
        <v>NULL</v>
      </c>
      <c r="BG476" t="str">
        <f>IF(buildings!BG476="","NULL",buildings!BG476)</f>
        <v>NULL</v>
      </c>
      <c r="BH476" t="str">
        <f>IF(buildings!BH476="","NULL",buildings!BH476)</f>
        <v>NULL</v>
      </c>
      <c r="BI476" t="str">
        <f>IF(buildings!BI476="","NULL",buildings!BI476)</f>
        <v>NULL</v>
      </c>
      <c r="BJ476" t="str">
        <f>IF(buildings!BJ476="","NULL",buildings!BJ476)</f>
        <v>NULL</v>
      </c>
      <c r="BK476" t="str">
        <f>IF(buildings!BK476="","NULL",buildings!BK476)</f>
        <v>NULL</v>
      </c>
      <c r="BL476" t="str">
        <f>IF(buildings!BL476="","NULL",buildings!BL476)</f>
        <v>NULL</v>
      </c>
      <c r="BM476" t="str">
        <f>IF(buildings!BM476="","NULL",buildings!BM476)</f>
        <v>NULL</v>
      </c>
      <c r="BN476" t="str">
        <f>IF(buildings!BN476="","NULL",buildings!BN476)</f>
        <v>NULL</v>
      </c>
      <c r="BO476" t="str">
        <f>IF(buildings!BO476="","NULL",buildings!BO476)</f>
        <v>NULL</v>
      </c>
      <c r="BP476" t="str">
        <f>IF(buildings!BP476="","NULL",buildings!BP476)</f>
        <v>NULL</v>
      </c>
      <c r="BQ476" t="str">
        <f>IF(buildings!BQ476="","NULL",buildings!BQ476)</f>
        <v>NULL</v>
      </c>
      <c r="BR476" t="str">
        <f>IF(buildings!BR476="","NULL",buildings!BR476)</f>
        <v>NULL</v>
      </c>
      <c r="BS476" t="str">
        <f>IF(buildings!BS476="","NULL",buildings!BS476)</f>
        <v>NULL</v>
      </c>
      <c r="BT476" t="str">
        <f>IF(buildings!BT476="","NULL",buildings!BT476)</f>
        <v>NULL</v>
      </c>
      <c r="BU476" t="str">
        <f>IF(buildings!BU476="","NULL",buildings!BU476)</f>
        <v>NULL</v>
      </c>
      <c r="BV476" t="str">
        <f>IF(buildings!BV476="","NULL",buildings!BV476)</f>
        <v>NULL</v>
      </c>
      <c r="BW476" t="str">
        <f>IF(buildings!BW476="","NULL",buildings!BW476)</f>
        <v>R32EU15</v>
      </c>
      <c r="BX476" t="str">
        <f>IF(buildings!BX476="","NULL",buildings!BX476)</f>
        <v>R5.2OECD</v>
      </c>
      <c r="BY476" t="str">
        <f>IF(buildings!BY476="","NULL",buildings!BY476)</f>
        <v>NR_unspecified</v>
      </c>
      <c r="BZ476" t="str">
        <f>IF(buildings!BZ476="","NULL",buildings!BZ476)</f>
        <v>RC_unspecified</v>
      </c>
      <c r="CA476" t="str">
        <f>IF(buildings!CA476="","NULL",buildings!CA476)</f>
        <v>Standard</v>
      </c>
      <c r="CB476" t="str">
        <f>IF(buildings!CB476="","NULL",buildings!CB476)</f>
        <v>real-world single case study</v>
      </c>
      <c r="CC476" t="str">
        <f>IF(buildings!CC476="","NULL",buildings!CC476)</f>
        <v>NR</v>
      </c>
      <c r="CD476" t="str">
        <f>IF(buildings!CD476="","NULL",buildings!CD476)</f>
        <v>C</v>
      </c>
      <c r="CE476" t="str">
        <f>IF(buildings!CE476="","NULL",buildings!CE476)</f>
        <v>OECD_EU15</v>
      </c>
    </row>
    <row r="477" spans="1:83">
      <c r="A477">
        <f>IF(buildings!A477="","NA",buildings!A477)</f>
        <v>475</v>
      </c>
      <c r="B477" t="str">
        <f>IF(buildings!B477="","NA",buildings!B477)</f>
        <v>Netherlands</v>
      </c>
      <c r="C477" t="str">
        <f>IF(buildings!C477="","NA",buildings!C477)</f>
        <v>NA</v>
      </c>
      <c r="D477" t="str">
        <f>IF(buildings!D477="","NA",buildings!D477)</f>
        <v>NA</v>
      </c>
      <c r="E477" t="str">
        <f>IF(buildings!E477="","NA",buildings!E477)</f>
        <v>NA</v>
      </c>
      <c r="F477" t="str">
        <f>IF(buildings!F477="","NA",buildings!F477)</f>
        <v>NA</v>
      </c>
      <c r="G477" t="str">
        <f>IF(buildings!G477="","NA",buildings!G477)</f>
        <v>NA</v>
      </c>
      <c r="H477" t="str">
        <f>IF(buildings!H477="","NA",buildings!H477)</f>
        <v>NA</v>
      </c>
      <c r="I477" t="str">
        <f>IF(buildings!I477="","NA",buildings!I477)</f>
        <v>NA</v>
      </c>
      <c r="J477">
        <f>IF(buildings!J477="","NA",buildings!J477)</f>
        <v>20.84</v>
      </c>
      <c r="K477" t="str">
        <f>IF(buildings!K477="","NA",buildings!K477)</f>
        <v>NA</v>
      </c>
      <c r="L477" t="str">
        <f>IF(buildings!L477="","NA",buildings!L477)</f>
        <v>NA</v>
      </c>
      <c r="M477" t="str">
        <f>IF(buildings!M477="","NA",buildings!M477)</f>
        <v>NA</v>
      </c>
      <c r="N477" t="str">
        <f>IF(buildings!N477="","NA",buildings!N477)</f>
        <v>NA</v>
      </c>
      <c r="O477" t="str">
        <f>IF(buildings!O477="","NA",buildings!O477)</f>
        <v>NA</v>
      </c>
      <c r="P477" t="str">
        <f>IF(buildings!P477="","NA",buildings!P477)</f>
        <v>NA</v>
      </c>
      <c r="Q477" t="str">
        <f>IF(buildings!Q477="","NA",buildings!Q477)</f>
        <v>NA</v>
      </c>
      <c r="R477" t="str">
        <f>IF(buildings!R477="","NA",buildings!R477)</f>
        <v>NA</v>
      </c>
      <c r="S477">
        <f>IF(buildings!S477="","NA",buildings!S477)</f>
        <v>5.93</v>
      </c>
      <c r="T477" t="str">
        <f>IF(buildings!T477="","NA",buildings!T477)</f>
        <v>NA</v>
      </c>
      <c r="U477" t="str">
        <f>IF(buildings!U477="","NA",buildings!U477)</f>
        <v>NA</v>
      </c>
      <c r="V477">
        <f>IF(buildings!V477="","NA",buildings!V477)</f>
        <v>21.37</v>
      </c>
      <c r="W477" t="str">
        <f>IF(buildings!W477="","NA",buildings!W477)</f>
        <v>NA</v>
      </c>
      <c r="X477" t="str">
        <f>IF(buildings!X477="","NA",buildings!X477)</f>
        <v>NA</v>
      </c>
      <c r="Y477" t="str">
        <f>IF(buildings!Y477="","NA",buildings!Y477)</f>
        <v>NA</v>
      </c>
      <c r="Z477" t="str">
        <f>IF(buildings!Z477="","NA",buildings!Z477)</f>
        <v>NA</v>
      </c>
      <c r="AA477" t="str">
        <f>IF(buildings!AA477="","NA",buildings!AA477)</f>
        <v>NA</v>
      </c>
      <c r="AB477">
        <f>IF(buildings!AB477="","NA",buildings!AB477)</f>
        <v>4.3899999999999997</v>
      </c>
      <c r="AC477" t="str">
        <f>IF(buildings!AC477="","NA",buildings!AC477)</f>
        <v>NA</v>
      </c>
      <c r="AD477" t="str">
        <f>IF(buildings!AD477="","NA",buildings!AD477)</f>
        <v>NA</v>
      </c>
      <c r="AE477" t="str">
        <f>IF(buildings!AE477="","NA",buildings!AE477)</f>
        <v>NA</v>
      </c>
      <c r="AF477" t="str">
        <f>IF(buildings!AF477="","NA",buildings!AF477)</f>
        <v>NA</v>
      </c>
      <c r="AG477" t="str">
        <f>IF(buildings!AG477="","NA",buildings!AG477)</f>
        <v>NA</v>
      </c>
      <c r="AH477" t="str">
        <f>IF(buildings!AH477="","NA",buildings!AH477)</f>
        <v>NA</v>
      </c>
      <c r="AI477" t="str">
        <f>IF(buildings!AI477="","NA",buildings!AI477)</f>
        <v>NA</v>
      </c>
      <c r="AJ477" t="str">
        <f>IF(buildings!AJ477="","NA",buildings!AJ477)</f>
        <v>NA</v>
      </c>
      <c r="AK477" t="str">
        <f>IF(buildings!AK477="","NA",buildings!AK477)</f>
        <v>NA</v>
      </c>
      <c r="AL477" t="str">
        <f>IF(buildings!AL477="","NA",buildings!AL477)</f>
        <v>others</v>
      </c>
      <c r="AM477" t="str">
        <f>IF(buildings!AM477="","NA",buildings!AM477)</f>
        <v>NA</v>
      </c>
      <c r="AN477" t="str">
        <f>IF(buildings!AN477="","NA",buildings!AN477)</f>
        <v>NA</v>
      </c>
      <c r="AO477" t="str">
        <f>IF(buildings!AO477="","NA",buildings!AO477)</f>
        <v>NA</v>
      </c>
      <c r="AP477" t="str">
        <f>IF(buildings!AP477="","NA",buildings!AP477)</f>
        <v>case study</v>
      </c>
      <c r="AQ477" t="str">
        <f>IF(buildings!AQ477="","NA",buildings!AQ477)</f>
        <v>NA</v>
      </c>
      <c r="AR477" t="str">
        <f>IF(buildings!AR477="","NA",buildings!AR477)</f>
        <v>NA</v>
      </c>
      <c r="AS477" t="str">
        <f>IF(buildings!AS477="","NA",buildings!AS477)</f>
        <v>Sprecher, B, Verhagen, TJ, Sauer, ML, Baars, M, Heintz, J, &amp; Fishman, T</v>
      </c>
      <c r="AT477">
        <f>IF(buildings!AT477="","NA",buildings!AT477)</f>
        <v>2021</v>
      </c>
      <c r="AU477" t="str">
        <f>IF(buildings!AU477="","NA",buildings!AU477)</f>
        <v xml:space="preserve">Material intensity database for the Dutch building stock </v>
      </c>
      <c r="AV477" t="str">
        <f>IF(buildings!AV477="","NA",buildings!AV477)</f>
        <v>Journal of Industrial Ecology</v>
      </c>
      <c r="AW477" t="str">
        <f>IF(buildings!AW477="","NA",buildings!AW477)</f>
        <v>Copyright Elsevier</v>
      </c>
      <c r="AX477" t="str">
        <f>IF(buildings!AX477="","NA",buildings!AX477)</f>
        <v>10.1111/jiec.13143</v>
      </c>
      <c r="AY477" t="str">
        <f>IF(buildings!AY477="","NA",buildings!AY477)</f>
        <v>https://doi.org/10.1111/jiec.13143</v>
      </c>
      <c r="AZ477" t="str">
        <f>IF(buildings!AZ477="","NULL",buildings!AZ477)</f>
        <v>NULL</v>
      </c>
      <c r="BA477" t="str">
        <f>IF(buildings!BA477="","NULL",buildings!BA477)</f>
        <v>NULL</v>
      </c>
      <c r="BB477" t="str">
        <f>IF(buildings!BB477="","NULL",buildings!BB477)</f>
        <v>NULL</v>
      </c>
      <c r="BC477" t="str">
        <f>IF(buildings!BC477="","NULL",buildings!BC477)</f>
        <v>NULL</v>
      </c>
      <c r="BD477" t="str">
        <f>IF(buildings!BD477="","NULL",buildings!BD477)</f>
        <v>NULL</v>
      </c>
      <c r="BE477" t="str">
        <f>IF(buildings!BE477="","NULL",buildings!BE477)</f>
        <v>Almaleh (Fishman)</v>
      </c>
      <c r="BF477" t="str">
        <f>IF(buildings!BF477="","NULL",buildings!BF477)</f>
        <v>NULL</v>
      </c>
      <c r="BG477" t="str">
        <f>IF(buildings!BG477="","NULL",buildings!BG477)</f>
        <v>NULL</v>
      </c>
      <c r="BH477" t="str">
        <f>IF(buildings!BH477="","NULL",buildings!BH477)</f>
        <v>NULL</v>
      </c>
      <c r="BI477" t="str">
        <f>IF(buildings!BI477="","NULL",buildings!BI477)</f>
        <v>NULL</v>
      </c>
      <c r="BJ477" t="str">
        <f>IF(buildings!BJ477="","NULL",buildings!BJ477)</f>
        <v>NULL</v>
      </c>
      <c r="BK477" t="str">
        <f>IF(buildings!BK477="","NULL",buildings!BK477)</f>
        <v>NULL</v>
      </c>
      <c r="BL477" t="str">
        <f>IF(buildings!BL477="","NULL",buildings!BL477)</f>
        <v>NULL</v>
      </c>
      <c r="BM477" t="str">
        <f>IF(buildings!BM477="","NULL",buildings!BM477)</f>
        <v>NULL</v>
      </c>
      <c r="BN477" t="str">
        <f>IF(buildings!BN477="","NULL",buildings!BN477)</f>
        <v>NULL</v>
      </c>
      <c r="BO477" t="str">
        <f>IF(buildings!BO477="","NULL",buildings!BO477)</f>
        <v>NULL</v>
      </c>
      <c r="BP477" t="str">
        <f>IF(buildings!BP477="","NULL",buildings!BP477)</f>
        <v>NULL</v>
      </c>
      <c r="BQ477" t="str">
        <f>IF(buildings!BQ477="","NULL",buildings!BQ477)</f>
        <v>NULL</v>
      </c>
      <c r="BR477" t="str">
        <f>IF(buildings!BR477="","NULL",buildings!BR477)</f>
        <v>NULL</v>
      </c>
      <c r="BS477" t="str">
        <f>IF(buildings!BS477="","NULL",buildings!BS477)</f>
        <v>NULL</v>
      </c>
      <c r="BT477" t="str">
        <f>IF(buildings!BT477="","NULL",buildings!BT477)</f>
        <v>NULL</v>
      </c>
      <c r="BU477" t="str">
        <f>IF(buildings!BU477="","NULL",buildings!BU477)</f>
        <v>NULL</v>
      </c>
      <c r="BV477" t="str">
        <f>IF(buildings!BV477="","NULL",buildings!BV477)</f>
        <v>NULL</v>
      </c>
      <c r="BW477" t="str">
        <f>IF(buildings!BW477="","NULL",buildings!BW477)</f>
        <v>R32EU15</v>
      </c>
      <c r="BX477" t="str">
        <f>IF(buildings!BX477="","NULL",buildings!BX477)</f>
        <v>R5.2OECD</v>
      </c>
      <c r="BY477" t="str">
        <f>IF(buildings!BY477="","NULL",buildings!BY477)</f>
        <v>NR_unspecified</v>
      </c>
      <c r="BZ477" t="str">
        <f>IF(buildings!BZ477="","NULL",buildings!BZ477)</f>
        <v>RC_unspecified</v>
      </c>
      <c r="CA477" t="str">
        <f>IF(buildings!CA477="","NULL",buildings!CA477)</f>
        <v>Standard</v>
      </c>
      <c r="CB477" t="str">
        <f>IF(buildings!CB477="","NULL",buildings!CB477)</f>
        <v>real-world single case study</v>
      </c>
      <c r="CC477" t="str">
        <f>IF(buildings!CC477="","NULL",buildings!CC477)</f>
        <v>NR</v>
      </c>
      <c r="CD477" t="str">
        <f>IF(buildings!CD477="","NULL",buildings!CD477)</f>
        <v>C</v>
      </c>
      <c r="CE477" t="str">
        <f>IF(buildings!CE477="","NULL",buildings!CE477)</f>
        <v>OECD_EU15</v>
      </c>
    </row>
    <row r="478" spans="1:83">
      <c r="A478">
        <f>IF(buildings!A478="","NA",buildings!A478)</f>
        <v>476</v>
      </c>
      <c r="B478" t="str">
        <f>IF(buildings!B478="","NA",buildings!B478)</f>
        <v>France</v>
      </c>
      <c r="C478" t="str">
        <f>IF(buildings!C478="","NA",buildings!C478)</f>
        <v>Paris</v>
      </c>
      <c r="D478" t="str">
        <f>IF(buildings!D478="","NA",buildings!D478)</f>
        <v>NA</v>
      </c>
      <c r="E478">
        <f>IF(buildings!E478="","NA",buildings!E478)</f>
        <v>1914</v>
      </c>
      <c r="F478" t="str">
        <f>IF(buildings!F478="","NA",buildings!F478)</f>
        <v>NA</v>
      </c>
      <c r="G478" t="str">
        <f>IF(buildings!G478="","NA",buildings!G478)</f>
        <v>NA</v>
      </c>
      <c r="H478" t="str">
        <f>IF(buildings!H478="","NA",buildings!H478)</f>
        <v>NA</v>
      </c>
      <c r="I478">
        <f>IF(buildings!I478="","NA",buildings!I478)</f>
        <v>2.7</v>
      </c>
      <c r="J478">
        <f>IF(buildings!J478="","NA",buildings!J478)</f>
        <v>74.900000000000006</v>
      </c>
      <c r="K478" t="str">
        <f>IF(buildings!K478="","NA",buildings!K478)</f>
        <v>NA</v>
      </c>
      <c r="L478" t="str">
        <f>IF(buildings!L478="","NA",buildings!L478)</f>
        <v>NA</v>
      </c>
      <c r="M478" t="str">
        <f>IF(buildings!M478="","NA",buildings!M478)</f>
        <v>NA</v>
      </c>
      <c r="N478" t="str">
        <f>IF(buildings!N478="","NA",buildings!N478)</f>
        <v>NA</v>
      </c>
      <c r="O478" t="str">
        <f>IF(buildings!O478="","NA",buildings!O478)</f>
        <v>NA</v>
      </c>
      <c r="P478">
        <f>IF(buildings!P478="","NA",buildings!P478)</f>
        <v>128.6</v>
      </c>
      <c r="Q478">
        <f>IF(buildings!Q478="","NA",buildings!Q478)</f>
        <v>14.4</v>
      </c>
      <c r="R478" t="str">
        <f>IF(buildings!R478="","NA",buildings!R478)</f>
        <v>NA</v>
      </c>
      <c r="S478" t="str">
        <f>IF(buildings!S478="","NA",buildings!S478)</f>
        <v>NA</v>
      </c>
      <c r="T478" t="str">
        <f>IF(buildings!T478="","NA",buildings!T478)</f>
        <v>NA</v>
      </c>
      <c r="U478" t="str">
        <f>IF(buildings!U478="","NA",buildings!U478)</f>
        <v>NA</v>
      </c>
      <c r="V478" t="str">
        <f>IF(buildings!V478="","NA",buildings!V478)</f>
        <v>NA</v>
      </c>
      <c r="W478">
        <f>IF(buildings!W478="","NA",buildings!W478)</f>
        <v>1754.5</v>
      </c>
      <c r="X478" t="str">
        <f>IF(buildings!X478="","NA",buildings!X478)</f>
        <v>NA</v>
      </c>
      <c r="Y478" t="str">
        <f>IF(buildings!Y478="","NA",buildings!Y478)</f>
        <v>NA</v>
      </c>
      <c r="Z478" t="str">
        <f>IF(buildings!Z478="","NA",buildings!Z478)</f>
        <v>NA</v>
      </c>
      <c r="AA478" t="str">
        <f>IF(buildings!AA478="","NA",buildings!AA478)</f>
        <v>NA</v>
      </c>
      <c r="AB478">
        <f>IF(buildings!AB478="","NA",buildings!AB478)</f>
        <v>1.4</v>
      </c>
      <c r="AC478" t="str">
        <f>IF(buildings!AC478="","NA",buildings!AC478)</f>
        <v>NA</v>
      </c>
      <c r="AD478" t="str">
        <f>IF(buildings!AD478="","NA",buildings!AD478)</f>
        <v>NA</v>
      </c>
      <c r="AE478" t="str">
        <f>IF(buildings!AE478="","NA",buildings!AE478)</f>
        <v>NA</v>
      </c>
      <c r="AF478" t="str">
        <f>IF(buildings!AF478="","NA",buildings!AF478)</f>
        <v>NA</v>
      </c>
      <c r="AG478" t="str">
        <f>IF(buildings!AG478="","NA",buildings!AG478)</f>
        <v>NA</v>
      </c>
      <c r="AH478" t="str">
        <f>IF(buildings!AH478="","NA",buildings!AH478)</f>
        <v>NA</v>
      </c>
      <c r="AI478">
        <f>IF(buildings!AI478="","NA",buildings!AI478)</f>
        <v>2.4</v>
      </c>
      <c r="AJ478" t="str">
        <f>IF(buildings!AJ478="","NA",buildings!AJ478)</f>
        <v>NA</v>
      </c>
      <c r="AK478" t="str">
        <f>IF(buildings!AK478="","NA",buildings!AK478)</f>
        <v>NA</v>
      </c>
      <c r="AL478" t="str">
        <f>IF(buildings!AL478="","NA",buildings!AL478)</f>
        <v xml:space="preserve">Stone framed MFH </v>
      </c>
      <c r="AM478" t="str">
        <f>IF(buildings!AM478="","NA",buildings!AM478)</f>
        <v>NA</v>
      </c>
      <c r="AN478" t="str">
        <f>IF(buildings!AN478="","NA",buildings!AN478)</f>
        <v>residential</v>
      </c>
      <c r="AO478" t="str">
        <f>IF(buildings!AO478="","NA",buildings!AO478)</f>
        <v>MFH</v>
      </c>
      <c r="AP478" t="str">
        <f>IF(buildings!AP478="","NA",buildings!AP478)</f>
        <v>case study</v>
      </c>
      <c r="AQ478" t="str">
        <f>IF(buildings!AQ478="","NA",buildings!AQ478)</f>
        <v>urban</v>
      </c>
      <c r="AR478" t="str">
        <f>IF(buildings!AR478="","NA",buildings!AR478)</f>
        <v>NA</v>
      </c>
      <c r="AS478" t="str">
        <f>IF(buildings!AS478="","NA",buildings!AS478)</f>
        <v>Augiseau V, Kim E.</v>
      </c>
      <c r="AT478">
        <f>IF(buildings!AT478="","NA",buildings!AT478)</f>
        <v>2021</v>
      </c>
      <c r="AU478" t="str">
        <f>IF(buildings!AU478="","NA",buildings!AU478)</f>
        <v>Spatial characterization of construction material stocks: The case of the Paris region</v>
      </c>
      <c r="AV478" t="str">
        <f>IF(buildings!AV478="","NA",buildings!AV478)</f>
        <v>Resources, Conservation and Recycling</v>
      </c>
      <c r="AW478" t="str">
        <f>IF(buildings!AW478="","NA",buildings!AW478)</f>
        <v>Copyright Elsevier</v>
      </c>
      <c r="AX478" t="str">
        <f>IF(buildings!AX478="","NA",buildings!AX478)</f>
        <v>10.1016/j.resconrec.2021.105512</v>
      </c>
      <c r="AY478" t="str">
        <f>IF(buildings!AY478="","NA",buildings!AY478)</f>
        <v>https://doi.org/10.1016/j.resconrec.2021.105512</v>
      </c>
      <c r="AZ478" t="str">
        <f>IF(buildings!AZ478="","NULL",buildings!AZ478)</f>
        <v>NULL</v>
      </c>
      <c r="BA478" t="str">
        <f>IF(buildings!BA478="","NULL",buildings!BA478)</f>
        <v>NULL</v>
      </c>
      <c r="BB478" t="str">
        <f>IF(buildings!BB478="","NULL",buildings!BB478)</f>
        <v>The unspecified metal is Zinc and the mortal plaster is ncluding polymer-supported coating</v>
      </c>
      <c r="BC478" t="str">
        <f>IF(buildings!BC478="","NULL",buildings!BC478)</f>
        <v>NULL</v>
      </c>
      <c r="BD478" t="str">
        <f>IF(buildings!BD478="","NULL",buildings!BD478)</f>
        <v>NULL</v>
      </c>
      <c r="BE478" t="str">
        <f>IF(buildings!BE478="","NULL",buildings!BE478)</f>
        <v>Almaleh (Fishman)</v>
      </c>
      <c r="BF478" t="str">
        <f>IF(buildings!BF478="","NULL",buildings!BF478)</f>
        <v>NULL</v>
      </c>
      <c r="BG478" t="str">
        <f>IF(buildings!BG478="","NULL",buildings!BG478)</f>
        <v>NULL</v>
      </c>
      <c r="BH478" t="str">
        <f>IF(buildings!BH478="","NULL",buildings!BH478)</f>
        <v>NULL</v>
      </c>
      <c r="BI478" t="str">
        <f>IF(buildings!BI478="","NULL",buildings!BI478)</f>
        <v>NULL</v>
      </c>
      <c r="BJ478" t="str">
        <f>IF(buildings!BJ478="","NULL",buildings!BJ478)</f>
        <v>NULL</v>
      </c>
      <c r="BK478" t="str">
        <f>IF(buildings!BK478="","NULL",buildings!BK478)</f>
        <v>NULL</v>
      </c>
      <c r="BL478" t="str">
        <f>IF(buildings!BL478="","NULL",buildings!BL478)</f>
        <v>NULL</v>
      </c>
      <c r="BM478" t="str">
        <f>IF(buildings!BM478="","NULL",buildings!BM478)</f>
        <v>NULL</v>
      </c>
      <c r="BN478" t="str">
        <f>IF(buildings!BN478="","NULL",buildings!BN478)</f>
        <v>NULL</v>
      </c>
      <c r="BO478" t="str">
        <f>IF(buildings!BO478="","NULL",buildings!BO478)</f>
        <v>NULL</v>
      </c>
      <c r="BP478" t="str">
        <f>IF(buildings!BP478="","NULL",buildings!BP478)</f>
        <v>NULL</v>
      </c>
      <c r="BQ478" t="str">
        <f>IF(buildings!BQ478="","NULL",buildings!BQ478)</f>
        <v>NULL</v>
      </c>
      <c r="BR478" t="str">
        <f>IF(buildings!BR478="","NULL",buildings!BR478)</f>
        <v>NULL</v>
      </c>
      <c r="BS478" t="str">
        <f>IF(buildings!BS478="","NULL",buildings!BS478)</f>
        <v>NULL</v>
      </c>
      <c r="BT478" t="str">
        <f>IF(buildings!BT478="","NULL",buildings!BT478)</f>
        <v>NULL</v>
      </c>
      <c r="BU478" t="str">
        <f>IF(buildings!BU478="","NULL",buildings!BU478)</f>
        <v>NULL</v>
      </c>
      <c r="BV478" t="str">
        <f>IF(buildings!BV478="","NULL",buildings!BV478)</f>
        <v>NULL</v>
      </c>
      <c r="BW478" t="str">
        <f>IF(buildings!BW478="","NULL",buildings!BW478)</f>
        <v>R32EU15</v>
      </c>
      <c r="BX478" t="str">
        <f>IF(buildings!BX478="","NULL",buildings!BX478)</f>
        <v>R5.2OECD</v>
      </c>
      <c r="BY478" t="str">
        <f>IF(buildings!BY478="","NULL",buildings!BY478)</f>
        <v>R_MFH_unspecified</v>
      </c>
      <c r="BZ478" t="str">
        <f>IF(buildings!BZ478="","NULL",buildings!BZ478)</f>
        <v>RC_unspecified</v>
      </c>
      <c r="CA478" t="str">
        <f>IF(buildings!CA478="","NULL",buildings!CA478)</f>
        <v>Standard</v>
      </c>
      <c r="CB478" t="str">
        <f>IF(buildings!CB478="","NULL",buildings!CB478)</f>
        <v>real-world single case study</v>
      </c>
      <c r="CC478" t="str">
        <f>IF(buildings!CC478="","NULL",buildings!CC478)</f>
        <v>RM</v>
      </c>
      <c r="CD478" t="str">
        <f>IF(buildings!CD478="","NULL",buildings!CD478)</f>
        <v>C</v>
      </c>
      <c r="CE478" t="str">
        <f>IF(buildings!CE478="","NULL",buildings!CE478)</f>
        <v>OECD_EU15</v>
      </c>
    </row>
    <row r="479" spans="1:83">
      <c r="A479">
        <f>IF(buildings!A479="","NA",buildings!A479)</f>
        <v>477</v>
      </c>
      <c r="B479" t="str">
        <f>IF(buildings!B479="","NA",buildings!B479)</f>
        <v>France</v>
      </c>
      <c r="C479" t="str">
        <f>IF(buildings!C479="","NA",buildings!C479)</f>
        <v>Paris</v>
      </c>
      <c r="D479" t="str">
        <f>IF(buildings!D479="","NA",buildings!D479)</f>
        <v>NA</v>
      </c>
      <c r="E479">
        <f>IF(buildings!E479="","NA",buildings!E479)</f>
        <v>1914</v>
      </c>
      <c r="F479" t="str">
        <f>IF(buildings!F479="","NA",buildings!F479)</f>
        <v>NA</v>
      </c>
      <c r="G479" t="str">
        <f>IF(buildings!G479="","NA",buildings!G479)</f>
        <v>NA</v>
      </c>
      <c r="H479" t="str">
        <f>IF(buildings!H479="","NA",buildings!H479)</f>
        <v>NA</v>
      </c>
      <c r="I479">
        <f>IF(buildings!I479="","NA",buildings!I479)</f>
        <v>4.0999999999999996</v>
      </c>
      <c r="J479">
        <f>IF(buildings!J479="","NA",buildings!J479)</f>
        <v>92.3</v>
      </c>
      <c r="K479" t="str">
        <f>IF(buildings!K479="","NA",buildings!K479)</f>
        <v>NA</v>
      </c>
      <c r="L479" t="str">
        <f>IF(buildings!L479="","NA",buildings!L479)</f>
        <v>NA</v>
      </c>
      <c r="M479" t="str">
        <f>IF(buildings!M479="","NA",buildings!M479)</f>
        <v>NA</v>
      </c>
      <c r="N479" t="str">
        <f>IF(buildings!N479="","NA",buildings!N479)</f>
        <v>NA</v>
      </c>
      <c r="O479" t="str">
        <f>IF(buildings!O479="","NA",buildings!O479)</f>
        <v>NA</v>
      </c>
      <c r="P479">
        <f>IF(buildings!P479="","NA",buildings!P479)</f>
        <v>155.4</v>
      </c>
      <c r="Q479">
        <f>IF(buildings!Q479="","NA",buildings!Q479)</f>
        <v>14.4</v>
      </c>
      <c r="R479" t="str">
        <f>IF(buildings!R479="","NA",buildings!R479)</f>
        <v>NA</v>
      </c>
      <c r="S479" t="str">
        <f>IF(buildings!S479="","NA",buildings!S479)</f>
        <v>NA</v>
      </c>
      <c r="T479" t="str">
        <f>IF(buildings!T479="","NA",buildings!T479)</f>
        <v>NA</v>
      </c>
      <c r="U479" t="str">
        <f>IF(buildings!U479="","NA",buildings!U479)</f>
        <v>NA</v>
      </c>
      <c r="V479" t="str">
        <f>IF(buildings!V479="","NA",buildings!V479)</f>
        <v>NA</v>
      </c>
      <c r="W479">
        <f>IF(buildings!W479="","NA",buildings!W479)</f>
        <v>1512.5</v>
      </c>
      <c r="X479" t="str">
        <f>IF(buildings!X479="","NA",buildings!X479)</f>
        <v>NA</v>
      </c>
      <c r="Y479" t="str">
        <f>IF(buildings!Y479="","NA",buildings!Y479)</f>
        <v>NA</v>
      </c>
      <c r="Z479" t="str">
        <f>IF(buildings!Z479="","NA",buildings!Z479)</f>
        <v>NA</v>
      </c>
      <c r="AA479" t="str">
        <f>IF(buildings!AA479="","NA",buildings!AA479)</f>
        <v>NA</v>
      </c>
      <c r="AB479">
        <f>IF(buildings!AB479="","NA",buildings!AB479)</f>
        <v>1.4</v>
      </c>
      <c r="AC479" t="str">
        <f>IF(buildings!AC479="","NA",buildings!AC479)</f>
        <v>NA</v>
      </c>
      <c r="AD479" t="str">
        <f>IF(buildings!AD479="","NA",buildings!AD479)</f>
        <v>NA</v>
      </c>
      <c r="AE479" t="str">
        <f>IF(buildings!AE479="","NA",buildings!AE479)</f>
        <v>NA</v>
      </c>
      <c r="AF479" t="str">
        <f>IF(buildings!AF479="","NA",buildings!AF479)</f>
        <v>NA</v>
      </c>
      <c r="AG479" t="str">
        <f>IF(buildings!AG479="","NA",buildings!AG479)</f>
        <v>NA</v>
      </c>
      <c r="AH479" t="str">
        <f>IF(buildings!AH479="","NA",buildings!AH479)</f>
        <v>NA</v>
      </c>
      <c r="AI479">
        <f>IF(buildings!AI479="","NA",buildings!AI479)</f>
        <v>3.1</v>
      </c>
      <c r="AJ479" t="str">
        <f>IF(buildings!AJ479="","NA",buildings!AJ479)</f>
        <v>NA</v>
      </c>
      <c r="AK479" t="str">
        <f>IF(buildings!AK479="","NA",buildings!AK479)</f>
        <v>NA</v>
      </c>
      <c r="AL479" t="str">
        <f>IF(buildings!AL479="","NA",buildings!AL479)</f>
        <v>MFH, Brick</v>
      </c>
      <c r="AM479" t="str">
        <f>IF(buildings!AM479="","NA",buildings!AM479)</f>
        <v>NA</v>
      </c>
      <c r="AN479" t="str">
        <f>IF(buildings!AN479="","NA",buildings!AN479)</f>
        <v>residential</v>
      </c>
      <c r="AO479" t="str">
        <f>IF(buildings!AO479="","NA",buildings!AO479)</f>
        <v>MFH</v>
      </c>
      <c r="AP479" t="str">
        <f>IF(buildings!AP479="","NA",buildings!AP479)</f>
        <v>case study</v>
      </c>
      <c r="AQ479" t="str">
        <f>IF(buildings!AQ479="","NA",buildings!AQ479)</f>
        <v>urban</v>
      </c>
      <c r="AR479" t="str">
        <f>IF(buildings!AR479="","NA",buildings!AR479)</f>
        <v>NA</v>
      </c>
      <c r="AS479" t="str">
        <f>IF(buildings!AS479="","NA",buildings!AS479)</f>
        <v>Augiseau V, Kim E.</v>
      </c>
      <c r="AT479">
        <f>IF(buildings!AT479="","NA",buildings!AT479)</f>
        <v>2021</v>
      </c>
      <c r="AU479" t="str">
        <f>IF(buildings!AU479="","NA",buildings!AU479)</f>
        <v>Spatial characterization of construction material stocks: The case of the Paris region</v>
      </c>
      <c r="AV479" t="str">
        <f>IF(buildings!AV479="","NA",buildings!AV479)</f>
        <v>Resources, Conservation and Recycling</v>
      </c>
      <c r="AW479" t="str">
        <f>IF(buildings!AW479="","NA",buildings!AW479)</f>
        <v>Copyright Elsevier</v>
      </c>
      <c r="AX479" t="str">
        <f>IF(buildings!AX479="","NA",buildings!AX479)</f>
        <v>10.1016/j.resconrec.2021.105512</v>
      </c>
      <c r="AY479" t="str">
        <f>IF(buildings!AY479="","NA",buildings!AY479)</f>
        <v>https://doi.org/10.1016/j.resconrec.2021.105512</v>
      </c>
      <c r="AZ479" t="str">
        <f>IF(buildings!AZ479="","NULL",buildings!AZ479)</f>
        <v>NULL</v>
      </c>
      <c r="BA479" t="str">
        <f>IF(buildings!BA479="","NULL",buildings!BA479)</f>
        <v>NULL</v>
      </c>
      <c r="BB479" t="str">
        <f>IF(buildings!BB479="","NULL",buildings!BB479)</f>
        <v>The unspecified metal is Zinc and the mortal plaster is ncluding polymer-supported coating</v>
      </c>
      <c r="BC479" t="str">
        <f>IF(buildings!BC479="","NULL",buildings!BC479)</f>
        <v>NULL</v>
      </c>
      <c r="BD479" t="str">
        <f>IF(buildings!BD479="","NULL",buildings!BD479)</f>
        <v>NULL</v>
      </c>
      <c r="BE479" t="str">
        <f>IF(buildings!BE479="","NULL",buildings!BE479)</f>
        <v>Almaleh (Fishman)</v>
      </c>
      <c r="BF479" t="str">
        <f>IF(buildings!BF479="","NULL",buildings!BF479)</f>
        <v>NULL</v>
      </c>
      <c r="BG479" t="str">
        <f>IF(buildings!BG479="","NULL",buildings!BG479)</f>
        <v>NULL</v>
      </c>
      <c r="BH479" t="str">
        <f>IF(buildings!BH479="","NULL",buildings!BH479)</f>
        <v>NULL</v>
      </c>
      <c r="BI479" t="str">
        <f>IF(buildings!BI479="","NULL",buildings!BI479)</f>
        <v>NULL</v>
      </c>
      <c r="BJ479" t="str">
        <f>IF(buildings!BJ479="","NULL",buildings!BJ479)</f>
        <v>NULL</v>
      </c>
      <c r="BK479" t="str">
        <f>IF(buildings!BK479="","NULL",buildings!BK479)</f>
        <v>NULL</v>
      </c>
      <c r="BL479" t="str">
        <f>IF(buildings!BL479="","NULL",buildings!BL479)</f>
        <v>NULL</v>
      </c>
      <c r="BM479" t="str">
        <f>IF(buildings!BM479="","NULL",buildings!BM479)</f>
        <v>NULL</v>
      </c>
      <c r="BN479" t="str">
        <f>IF(buildings!BN479="","NULL",buildings!BN479)</f>
        <v>NULL</v>
      </c>
      <c r="BO479" t="str">
        <f>IF(buildings!BO479="","NULL",buildings!BO479)</f>
        <v>NULL</v>
      </c>
      <c r="BP479" t="str">
        <f>IF(buildings!BP479="","NULL",buildings!BP479)</f>
        <v>NULL</v>
      </c>
      <c r="BQ479" t="str">
        <f>IF(buildings!BQ479="","NULL",buildings!BQ479)</f>
        <v>NULL</v>
      </c>
      <c r="BR479" t="str">
        <f>IF(buildings!BR479="","NULL",buildings!BR479)</f>
        <v>NULL</v>
      </c>
      <c r="BS479" t="str">
        <f>IF(buildings!BS479="","NULL",buildings!BS479)</f>
        <v>NULL</v>
      </c>
      <c r="BT479" t="str">
        <f>IF(buildings!BT479="","NULL",buildings!BT479)</f>
        <v>NULL</v>
      </c>
      <c r="BU479" t="str">
        <f>IF(buildings!BU479="","NULL",buildings!BU479)</f>
        <v>NULL</v>
      </c>
      <c r="BV479" t="str">
        <f>IF(buildings!BV479="","NULL",buildings!BV479)</f>
        <v>NULL</v>
      </c>
      <c r="BW479" t="str">
        <f>IF(buildings!BW479="","NULL",buildings!BW479)</f>
        <v>R32EU15</v>
      </c>
      <c r="BX479" t="str">
        <f>IF(buildings!BX479="","NULL",buildings!BX479)</f>
        <v>R5.2OECD</v>
      </c>
      <c r="BY479" t="str">
        <f>IF(buildings!BY479="","NULL",buildings!BY479)</f>
        <v>R_MFH_unspecified</v>
      </c>
      <c r="BZ479" t="str">
        <f>IF(buildings!BZ479="","NULL",buildings!BZ479)</f>
        <v>RC_unspecified</v>
      </c>
      <c r="CA479" t="str">
        <f>IF(buildings!CA479="","NULL",buildings!CA479)</f>
        <v>Standard</v>
      </c>
      <c r="CB479" t="str">
        <f>IF(buildings!CB479="","NULL",buildings!CB479)</f>
        <v>real-world single case study</v>
      </c>
      <c r="CC479" t="str">
        <f>IF(buildings!CC479="","NULL",buildings!CC479)</f>
        <v>RM</v>
      </c>
      <c r="CD479" t="str">
        <f>IF(buildings!CD479="","NULL",buildings!CD479)</f>
        <v>C</v>
      </c>
      <c r="CE479" t="str">
        <f>IF(buildings!CE479="","NULL",buildings!CE479)</f>
        <v>OECD_EU15</v>
      </c>
    </row>
    <row r="480" spans="1:83">
      <c r="A480">
        <f>IF(buildings!A480="","NA",buildings!A480)</f>
        <v>478</v>
      </c>
      <c r="B480" t="str">
        <f>IF(buildings!B480="","NA",buildings!B480)</f>
        <v>France</v>
      </c>
      <c r="C480" t="str">
        <f>IF(buildings!C480="","NA",buildings!C480)</f>
        <v>Paris</v>
      </c>
      <c r="D480">
        <f>IF(buildings!D480="","NA",buildings!D480)</f>
        <v>1914</v>
      </c>
      <c r="E480">
        <f>IF(buildings!E480="","NA",buildings!E480)</f>
        <v>1947</v>
      </c>
      <c r="F480" t="str">
        <f>IF(buildings!F480="","NA",buildings!F480)</f>
        <v>NA</v>
      </c>
      <c r="G480" t="str">
        <f>IF(buildings!G480="","NA",buildings!G480)</f>
        <v>NA</v>
      </c>
      <c r="H480" t="str">
        <f>IF(buildings!H480="","NA",buildings!H480)</f>
        <v>NA</v>
      </c>
      <c r="I480">
        <f>IF(buildings!I480="","NA",buildings!I480)</f>
        <v>2.7</v>
      </c>
      <c r="J480">
        <f>IF(buildings!J480="","NA",buildings!J480)</f>
        <v>53.8</v>
      </c>
      <c r="K480" t="str">
        <f>IF(buildings!K480="","NA",buildings!K480)</f>
        <v>NA</v>
      </c>
      <c r="L480" t="str">
        <f>IF(buildings!L480="","NA",buildings!L480)</f>
        <v>NA</v>
      </c>
      <c r="M480" t="str">
        <f>IF(buildings!M480="","NA",buildings!M480)</f>
        <v>NA</v>
      </c>
      <c r="N480" t="str">
        <f>IF(buildings!N480="","NA",buildings!N480)</f>
        <v>NA</v>
      </c>
      <c r="O480" t="str">
        <f>IF(buildings!O480="","NA",buildings!O480)</f>
        <v>NA</v>
      </c>
      <c r="P480">
        <f>IF(buildings!P480="","NA",buildings!P480)</f>
        <v>128.6</v>
      </c>
      <c r="Q480">
        <f>IF(buildings!Q480="","NA",buildings!Q480)</f>
        <v>14.4</v>
      </c>
      <c r="R480" t="str">
        <f>IF(buildings!R480="","NA",buildings!R480)</f>
        <v>NA</v>
      </c>
      <c r="S480" t="str">
        <f>IF(buildings!S480="","NA",buildings!S480)</f>
        <v>NA</v>
      </c>
      <c r="T480" t="str">
        <f>IF(buildings!T480="","NA",buildings!T480)</f>
        <v>NA</v>
      </c>
      <c r="U480" t="str">
        <f>IF(buildings!U480="","NA",buildings!U480)</f>
        <v>NA</v>
      </c>
      <c r="V480" t="str">
        <f>IF(buildings!V480="","NA",buildings!V480)</f>
        <v>NA</v>
      </c>
      <c r="W480">
        <f>IF(buildings!W480="","NA",buildings!W480)</f>
        <v>1754.5</v>
      </c>
      <c r="X480" t="str">
        <f>IF(buildings!X480="","NA",buildings!X480)</f>
        <v>NA</v>
      </c>
      <c r="Y480" t="str">
        <f>IF(buildings!Y480="","NA",buildings!Y480)</f>
        <v>NA</v>
      </c>
      <c r="Z480" t="str">
        <f>IF(buildings!Z480="","NA",buildings!Z480)</f>
        <v>NA</v>
      </c>
      <c r="AA480" t="str">
        <f>IF(buildings!AA480="","NA",buildings!AA480)</f>
        <v>NA</v>
      </c>
      <c r="AB480">
        <f>IF(buildings!AB480="","NA",buildings!AB480)</f>
        <v>1.4</v>
      </c>
      <c r="AC480" t="str">
        <f>IF(buildings!AC480="","NA",buildings!AC480)</f>
        <v>NA</v>
      </c>
      <c r="AD480" t="str">
        <f>IF(buildings!AD480="","NA",buildings!AD480)</f>
        <v>NA</v>
      </c>
      <c r="AE480" t="str">
        <f>IF(buildings!AE480="","NA",buildings!AE480)</f>
        <v>NA</v>
      </c>
      <c r="AF480" t="str">
        <f>IF(buildings!AF480="","NA",buildings!AF480)</f>
        <v>NA</v>
      </c>
      <c r="AG480" t="str">
        <f>IF(buildings!AG480="","NA",buildings!AG480)</f>
        <v>NA</v>
      </c>
      <c r="AH480" t="str">
        <f>IF(buildings!AH480="","NA",buildings!AH480)</f>
        <v>NA</v>
      </c>
      <c r="AI480" t="str">
        <f>IF(buildings!AI480="","NA",buildings!AI480)</f>
        <v>NA</v>
      </c>
      <c r="AJ480" t="str">
        <f>IF(buildings!AJ480="","NA",buildings!AJ480)</f>
        <v>NA</v>
      </c>
      <c r="AK480" t="str">
        <f>IF(buildings!AK480="","NA",buildings!AK480)</f>
        <v>NA</v>
      </c>
      <c r="AL480" t="str">
        <f>IF(buildings!AL480="","NA",buildings!AL480)</f>
        <v xml:space="preserve">Stone framed MFH </v>
      </c>
      <c r="AM480" t="str">
        <f>IF(buildings!AM480="","NA",buildings!AM480)</f>
        <v>NA</v>
      </c>
      <c r="AN480" t="str">
        <f>IF(buildings!AN480="","NA",buildings!AN480)</f>
        <v>residential</v>
      </c>
      <c r="AO480" t="str">
        <f>IF(buildings!AO480="","NA",buildings!AO480)</f>
        <v>MFH</v>
      </c>
      <c r="AP480" t="str">
        <f>IF(buildings!AP480="","NA",buildings!AP480)</f>
        <v>case study</v>
      </c>
      <c r="AQ480" t="str">
        <f>IF(buildings!AQ480="","NA",buildings!AQ480)</f>
        <v>urban</v>
      </c>
      <c r="AR480" t="str">
        <f>IF(buildings!AR480="","NA",buildings!AR480)</f>
        <v>NA</v>
      </c>
      <c r="AS480" t="str">
        <f>IF(buildings!AS480="","NA",buildings!AS480)</f>
        <v>Augiseau V, Kim E.</v>
      </c>
      <c r="AT480">
        <f>IF(buildings!AT480="","NA",buildings!AT480)</f>
        <v>2021</v>
      </c>
      <c r="AU480" t="str">
        <f>IF(buildings!AU480="","NA",buildings!AU480)</f>
        <v>Spatial characterization of construction material stocks: The case of the Paris region</v>
      </c>
      <c r="AV480" t="str">
        <f>IF(buildings!AV480="","NA",buildings!AV480)</f>
        <v>Resources, Conservation and Recycling</v>
      </c>
      <c r="AW480" t="str">
        <f>IF(buildings!AW480="","NA",buildings!AW480)</f>
        <v>Copyright Elsevier</v>
      </c>
      <c r="AX480" t="str">
        <f>IF(buildings!AX480="","NA",buildings!AX480)</f>
        <v>10.1016/j.resconrec.2021.105512</v>
      </c>
      <c r="AY480" t="str">
        <f>IF(buildings!AY480="","NA",buildings!AY480)</f>
        <v>https://doi.org/10.1016/j.resconrec.2021.105512</v>
      </c>
      <c r="AZ480" t="str">
        <f>IF(buildings!AZ480="","NULL",buildings!AZ480)</f>
        <v>NULL</v>
      </c>
      <c r="BA480" t="str">
        <f>IF(buildings!BA480="","NULL",buildings!BA480)</f>
        <v>NULL</v>
      </c>
      <c r="BB480" t="str">
        <f>IF(buildings!BB480="","NULL",buildings!BB480)</f>
        <v>The unspecified metal is Zinc and the mortal plaster is ncluding polymer-supported coating</v>
      </c>
      <c r="BC480" t="str">
        <f>IF(buildings!BC480="","NULL",buildings!BC480)</f>
        <v>NULL</v>
      </c>
      <c r="BD480" t="str">
        <f>IF(buildings!BD480="","NULL",buildings!BD480)</f>
        <v>NULL</v>
      </c>
      <c r="BE480" t="str">
        <f>IF(buildings!BE480="","NULL",buildings!BE480)</f>
        <v>Almaleh (Fishman)</v>
      </c>
      <c r="BF480" t="str">
        <f>IF(buildings!BF480="","NULL",buildings!BF480)</f>
        <v>NULL</v>
      </c>
      <c r="BG480" t="str">
        <f>IF(buildings!BG480="","NULL",buildings!BG480)</f>
        <v>NULL</v>
      </c>
      <c r="BH480" t="str">
        <f>IF(buildings!BH480="","NULL",buildings!BH480)</f>
        <v>NULL</v>
      </c>
      <c r="BI480" t="str">
        <f>IF(buildings!BI480="","NULL",buildings!BI480)</f>
        <v>NULL</v>
      </c>
      <c r="BJ480" t="str">
        <f>IF(buildings!BJ480="","NULL",buildings!BJ480)</f>
        <v>NULL</v>
      </c>
      <c r="BK480" t="str">
        <f>IF(buildings!BK480="","NULL",buildings!BK480)</f>
        <v>NULL</v>
      </c>
      <c r="BL480" t="str">
        <f>IF(buildings!BL480="","NULL",buildings!BL480)</f>
        <v>NULL</v>
      </c>
      <c r="BM480" t="str">
        <f>IF(buildings!BM480="","NULL",buildings!BM480)</f>
        <v>NULL</v>
      </c>
      <c r="BN480" t="str">
        <f>IF(buildings!BN480="","NULL",buildings!BN480)</f>
        <v>NULL</v>
      </c>
      <c r="BO480" t="str">
        <f>IF(buildings!BO480="","NULL",buildings!BO480)</f>
        <v>NULL</v>
      </c>
      <c r="BP480" t="str">
        <f>IF(buildings!BP480="","NULL",buildings!BP480)</f>
        <v>NULL</v>
      </c>
      <c r="BQ480" t="str">
        <f>IF(buildings!BQ480="","NULL",buildings!BQ480)</f>
        <v>NULL</v>
      </c>
      <c r="BR480" t="str">
        <f>IF(buildings!BR480="","NULL",buildings!BR480)</f>
        <v>NULL</v>
      </c>
      <c r="BS480" t="str">
        <f>IF(buildings!BS480="","NULL",buildings!BS480)</f>
        <v>NULL</v>
      </c>
      <c r="BT480" t="str">
        <f>IF(buildings!BT480="","NULL",buildings!BT480)</f>
        <v>NULL</v>
      </c>
      <c r="BU480" t="str">
        <f>IF(buildings!BU480="","NULL",buildings!BU480)</f>
        <v>NULL</v>
      </c>
      <c r="BV480" t="str">
        <f>IF(buildings!BV480="","NULL",buildings!BV480)</f>
        <v>NULL</v>
      </c>
      <c r="BW480" t="str">
        <f>IF(buildings!BW480="","NULL",buildings!BW480)</f>
        <v>R32EU15</v>
      </c>
      <c r="BX480" t="str">
        <f>IF(buildings!BX480="","NULL",buildings!BX480)</f>
        <v>R5.2OECD</v>
      </c>
      <c r="BY480" t="str">
        <f>IF(buildings!BY480="","NULL",buildings!BY480)</f>
        <v>R_MFH_unspecified</v>
      </c>
      <c r="BZ480" t="str">
        <f>IF(buildings!BZ480="","NULL",buildings!BZ480)</f>
        <v>RC_unspecified</v>
      </c>
      <c r="CA480" t="str">
        <f>IF(buildings!CA480="","NULL",buildings!CA480)</f>
        <v>Standard</v>
      </c>
      <c r="CB480" t="str">
        <f>IF(buildings!CB480="","NULL",buildings!CB480)</f>
        <v>real-world single case study</v>
      </c>
      <c r="CC480" t="str">
        <f>IF(buildings!CC480="","NULL",buildings!CC480)</f>
        <v>RM</v>
      </c>
      <c r="CD480" t="str">
        <f>IF(buildings!CD480="","NULL",buildings!CD480)</f>
        <v>C</v>
      </c>
      <c r="CE480" t="str">
        <f>IF(buildings!CE480="","NULL",buildings!CE480)</f>
        <v>OECD_EU15</v>
      </c>
    </row>
    <row r="481" spans="1:83">
      <c r="A481">
        <f>IF(buildings!A481="","NA",buildings!A481)</f>
        <v>479</v>
      </c>
      <c r="B481" t="str">
        <f>IF(buildings!B481="","NA",buildings!B481)</f>
        <v>France</v>
      </c>
      <c r="C481" t="str">
        <f>IF(buildings!C481="","NA",buildings!C481)</f>
        <v>Paris</v>
      </c>
      <c r="D481">
        <f>IF(buildings!D481="","NA",buildings!D481)</f>
        <v>1914</v>
      </c>
      <c r="E481">
        <f>IF(buildings!E481="","NA",buildings!E481)</f>
        <v>1947</v>
      </c>
      <c r="F481">
        <f>IF(buildings!F481="","NA",buildings!F481)</f>
        <v>21.3</v>
      </c>
      <c r="G481" t="str">
        <f>IF(buildings!G481="","NA",buildings!G481)</f>
        <v>NA</v>
      </c>
      <c r="H481" t="str">
        <f>IF(buildings!H481="","NA",buildings!H481)</f>
        <v>NA</v>
      </c>
      <c r="I481">
        <f>IF(buildings!I481="","NA",buildings!I481)</f>
        <v>1.7</v>
      </c>
      <c r="J481">
        <f>IF(buildings!J481="","NA",buildings!J481)</f>
        <v>24.7</v>
      </c>
      <c r="K481" t="str">
        <f>IF(buildings!K481="","NA",buildings!K481)</f>
        <v>NA</v>
      </c>
      <c r="L481" t="str">
        <f>IF(buildings!L481="","NA",buildings!L481)</f>
        <v>NA</v>
      </c>
      <c r="M481">
        <f>IF(buildings!M481="","NA",buildings!M481)</f>
        <v>1262.3</v>
      </c>
      <c r="N481" t="str">
        <f>IF(buildings!N481="","NA",buildings!N481)</f>
        <v>NA</v>
      </c>
      <c r="O481" t="str">
        <f>IF(buildings!O481="","NA",buildings!O481)</f>
        <v>NA</v>
      </c>
      <c r="P481">
        <f>IF(buildings!P481="","NA",buildings!P481)</f>
        <v>514.29999999999995</v>
      </c>
      <c r="Q481" t="str">
        <f>IF(buildings!Q481="","NA",buildings!Q481)</f>
        <v>NA</v>
      </c>
      <c r="R481" t="str">
        <f>IF(buildings!R481="","NA",buildings!R481)</f>
        <v>NA</v>
      </c>
      <c r="S481">
        <f>IF(buildings!S481="","NA",buildings!S481)</f>
        <v>29.8</v>
      </c>
      <c r="T481" t="str">
        <f>IF(buildings!T481="","NA",buildings!T481)</f>
        <v>NA</v>
      </c>
      <c r="U481" t="str">
        <f>IF(buildings!U481="","NA",buildings!U481)</f>
        <v>NA</v>
      </c>
      <c r="V481" t="str">
        <f>IF(buildings!V481="","NA",buildings!V481)</f>
        <v>NA</v>
      </c>
      <c r="W481" t="str">
        <f>IF(buildings!W481="","NA",buildings!W481)</f>
        <v>NA</v>
      </c>
      <c r="X481" t="str">
        <f>IF(buildings!X481="","NA",buildings!X481)</f>
        <v>NA</v>
      </c>
      <c r="Y481" t="str">
        <f>IF(buildings!Y481="","NA",buildings!Y481)</f>
        <v>NA</v>
      </c>
      <c r="Z481" t="str">
        <f>IF(buildings!Z481="","NA",buildings!Z481)</f>
        <v>NA</v>
      </c>
      <c r="AA481" t="str">
        <f>IF(buildings!AA481="","NA",buildings!AA481)</f>
        <v>NA</v>
      </c>
      <c r="AB481">
        <f>IF(buildings!AB481="","NA",buildings!AB481)</f>
        <v>1.7</v>
      </c>
      <c r="AC481" t="str">
        <f>IF(buildings!AC481="","NA",buildings!AC481)</f>
        <v>NA</v>
      </c>
      <c r="AD481" t="str">
        <f>IF(buildings!AD481="","NA",buildings!AD481)</f>
        <v>NA</v>
      </c>
      <c r="AE481" t="str">
        <f>IF(buildings!AE481="","NA",buildings!AE481)</f>
        <v>NA</v>
      </c>
      <c r="AF481" t="str">
        <f>IF(buildings!AF481="","NA",buildings!AF481)</f>
        <v>NA</v>
      </c>
      <c r="AG481" t="str">
        <f>IF(buildings!AG481="","NA",buildings!AG481)</f>
        <v>NA</v>
      </c>
      <c r="AH481" t="str">
        <f>IF(buildings!AH481="","NA",buildings!AH481)</f>
        <v>NA</v>
      </c>
      <c r="AI481">
        <f>IF(buildings!AI481="","NA",buildings!AI481)</f>
        <v>1.7</v>
      </c>
      <c r="AJ481" t="str">
        <f>IF(buildings!AJ481="","NA",buildings!AJ481)</f>
        <v>NA</v>
      </c>
      <c r="AK481" t="str">
        <f>IF(buildings!AK481="","NA",buildings!AK481)</f>
        <v>NA</v>
      </c>
      <c r="AL481" t="str">
        <f>IF(buildings!AL481="","NA",buildings!AL481)</f>
        <v>Brick framed MFH</v>
      </c>
      <c r="AM481" t="str">
        <f>IF(buildings!AM481="","NA",buildings!AM481)</f>
        <v>NA</v>
      </c>
      <c r="AN481" t="str">
        <f>IF(buildings!AN481="","NA",buildings!AN481)</f>
        <v>residential</v>
      </c>
      <c r="AO481" t="str">
        <f>IF(buildings!AO481="","NA",buildings!AO481)</f>
        <v>MFH</v>
      </c>
      <c r="AP481" t="str">
        <f>IF(buildings!AP481="","NA",buildings!AP481)</f>
        <v>case study</v>
      </c>
      <c r="AQ481" t="str">
        <f>IF(buildings!AQ481="","NA",buildings!AQ481)</f>
        <v>urban</v>
      </c>
      <c r="AR481" t="str">
        <f>IF(buildings!AR481="","NA",buildings!AR481)</f>
        <v>NA</v>
      </c>
      <c r="AS481" t="str">
        <f>IF(buildings!AS481="","NA",buildings!AS481)</f>
        <v>Augiseau V, Kim E.</v>
      </c>
      <c r="AT481">
        <f>IF(buildings!AT481="","NA",buildings!AT481)</f>
        <v>2021</v>
      </c>
      <c r="AU481" t="str">
        <f>IF(buildings!AU481="","NA",buildings!AU481)</f>
        <v>Spatial characterization of construction material stocks: The case of the Paris region</v>
      </c>
      <c r="AV481" t="str">
        <f>IF(buildings!AV481="","NA",buildings!AV481)</f>
        <v>Resources, Conservation and Recycling</v>
      </c>
      <c r="AW481" t="str">
        <f>IF(buildings!AW481="","NA",buildings!AW481)</f>
        <v>Copyright Elsevier</v>
      </c>
      <c r="AX481" t="str">
        <f>IF(buildings!AX481="","NA",buildings!AX481)</f>
        <v>10.1016/j.resconrec.2021.105512</v>
      </c>
      <c r="AY481" t="str">
        <f>IF(buildings!AY481="","NA",buildings!AY481)</f>
        <v>https://doi.org/10.1016/j.resconrec.2021.105512</v>
      </c>
      <c r="AZ481" t="str">
        <f>IF(buildings!AZ481="","NULL",buildings!AZ481)</f>
        <v>NULL</v>
      </c>
      <c r="BA481" t="str">
        <f>IF(buildings!BA481="","NULL",buildings!BA481)</f>
        <v>NULL</v>
      </c>
      <c r="BB481" t="str">
        <f>IF(buildings!BB481="","NULL",buildings!BB481)</f>
        <v>The unspecified metal is Zinc and Plaster is including plaster and mortar glue plaster coating</v>
      </c>
      <c r="BC481" t="str">
        <f>IF(buildings!BC481="","NULL",buildings!BC481)</f>
        <v>NULL</v>
      </c>
      <c r="BD481" t="str">
        <f>IF(buildings!BD481="","NULL",buildings!BD481)</f>
        <v>NULL</v>
      </c>
      <c r="BE481" t="str">
        <f>IF(buildings!BE481="","NULL",buildings!BE481)</f>
        <v>Almaleh (Fishman)</v>
      </c>
      <c r="BF481" t="str">
        <f>IF(buildings!BF481="","NULL",buildings!BF481)</f>
        <v>NULL</v>
      </c>
      <c r="BG481" t="str">
        <f>IF(buildings!BG481="","NULL",buildings!BG481)</f>
        <v>NULL</v>
      </c>
      <c r="BH481" t="str">
        <f>IF(buildings!BH481="","NULL",buildings!BH481)</f>
        <v>NULL</v>
      </c>
      <c r="BI481" t="str">
        <f>IF(buildings!BI481="","NULL",buildings!BI481)</f>
        <v>NULL</v>
      </c>
      <c r="BJ481" t="str">
        <f>IF(buildings!BJ481="","NULL",buildings!BJ481)</f>
        <v>NULL</v>
      </c>
      <c r="BK481" t="str">
        <f>IF(buildings!BK481="","NULL",buildings!BK481)</f>
        <v>NULL</v>
      </c>
      <c r="BL481" t="str">
        <f>IF(buildings!BL481="","NULL",buildings!BL481)</f>
        <v>NULL</v>
      </c>
      <c r="BM481" t="str">
        <f>IF(buildings!BM481="","NULL",buildings!BM481)</f>
        <v>NULL</v>
      </c>
      <c r="BN481" t="str">
        <f>IF(buildings!BN481="","NULL",buildings!BN481)</f>
        <v>NULL</v>
      </c>
      <c r="BO481" t="str">
        <f>IF(buildings!BO481="","NULL",buildings!BO481)</f>
        <v>NULL</v>
      </c>
      <c r="BP481" t="str">
        <f>IF(buildings!BP481="","NULL",buildings!BP481)</f>
        <v>NULL</v>
      </c>
      <c r="BQ481" t="str">
        <f>IF(buildings!BQ481="","NULL",buildings!BQ481)</f>
        <v>NULL</v>
      </c>
      <c r="BR481" t="str">
        <f>IF(buildings!BR481="","NULL",buildings!BR481)</f>
        <v>NULL</v>
      </c>
      <c r="BS481" t="str">
        <f>IF(buildings!BS481="","NULL",buildings!BS481)</f>
        <v>NULL</v>
      </c>
      <c r="BT481" t="str">
        <f>IF(buildings!BT481="","NULL",buildings!BT481)</f>
        <v>NULL</v>
      </c>
      <c r="BU481" t="str">
        <f>IF(buildings!BU481="","NULL",buildings!BU481)</f>
        <v>NULL</v>
      </c>
      <c r="BV481" t="str">
        <f>IF(buildings!BV481="","NULL",buildings!BV481)</f>
        <v>NULL</v>
      </c>
      <c r="BW481" t="str">
        <f>IF(buildings!BW481="","NULL",buildings!BW481)</f>
        <v>R32EU15</v>
      </c>
      <c r="BX481" t="str">
        <f>IF(buildings!BX481="","NULL",buildings!BX481)</f>
        <v>R5.2OECD</v>
      </c>
      <c r="BY481" t="str">
        <f>IF(buildings!BY481="","NULL",buildings!BY481)</f>
        <v>R_MFH_unspecified</v>
      </c>
      <c r="BZ481" t="str">
        <f>IF(buildings!BZ481="","NULL",buildings!BZ481)</f>
        <v>RC_unspecified</v>
      </c>
      <c r="CA481" t="str">
        <f>IF(buildings!CA481="","NULL",buildings!CA481)</f>
        <v>Standard</v>
      </c>
      <c r="CB481" t="str">
        <f>IF(buildings!CB481="","NULL",buildings!CB481)</f>
        <v>real-world single case study</v>
      </c>
      <c r="CC481" t="str">
        <f>IF(buildings!CC481="","NULL",buildings!CC481)</f>
        <v>RM</v>
      </c>
      <c r="CD481" t="str">
        <f>IF(buildings!CD481="","NULL",buildings!CD481)</f>
        <v>C</v>
      </c>
      <c r="CE481" t="str">
        <f>IF(buildings!CE481="","NULL",buildings!CE481)</f>
        <v>OECD_EU15</v>
      </c>
    </row>
    <row r="482" spans="1:83">
      <c r="A482">
        <f>IF(buildings!A482="","NA",buildings!A482)</f>
        <v>480</v>
      </c>
      <c r="B482" t="str">
        <f>IF(buildings!B482="","NA",buildings!B482)</f>
        <v>France</v>
      </c>
      <c r="C482" t="str">
        <f>IF(buildings!C482="","NA",buildings!C482)</f>
        <v>Paris</v>
      </c>
      <c r="D482">
        <f>IF(buildings!D482="","NA",buildings!D482)</f>
        <v>1948</v>
      </c>
      <c r="E482">
        <f>IF(buildings!E482="","NA",buildings!E482)</f>
        <v>1974</v>
      </c>
      <c r="F482">
        <f>IF(buildings!F482="","NA",buildings!F482)</f>
        <v>29.8</v>
      </c>
      <c r="G482" t="str">
        <f>IF(buildings!G482="","NA",buildings!G482)</f>
        <v>NA</v>
      </c>
      <c r="H482" t="str">
        <f>IF(buildings!H482="","NA",buildings!H482)</f>
        <v>NA</v>
      </c>
      <c r="I482" t="str">
        <f>IF(buildings!I482="","NA",buildings!I482)</f>
        <v>NA</v>
      </c>
      <c r="J482">
        <f>IF(buildings!J482="","NA",buildings!J482)</f>
        <v>6</v>
      </c>
      <c r="K482" t="str">
        <f>IF(buildings!K482="","NA",buildings!K482)</f>
        <v>NA</v>
      </c>
      <c r="L482" t="str">
        <f>IF(buildings!L482="","NA",buildings!L482)</f>
        <v>NA</v>
      </c>
      <c r="M482">
        <f>IF(buildings!M482="","NA",buildings!M482)</f>
        <v>1595.7</v>
      </c>
      <c r="N482" t="str">
        <f>IF(buildings!N482="","NA",buildings!N482)</f>
        <v>NA</v>
      </c>
      <c r="O482" t="str">
        <f>IF(buildings!O482="","NA",buildings!O482)</f>
        <v>NA</v>
      </c>
      <c r="P482">
        <f>IF(buildings!P482="","NA",buildings!P482)</f>
        <v>63.8</v>
      </c>
      <c r="Q482" t="str">
        <f>IF(buildings!Q482="","NA",buildings!Q482)</f>
        <v>NA</v>
      </c>
      <c r="R482" t="str">
        <f>IF(buildings!R482="","NA",buildings!R482)</f>
        <v>NA</v>
      </c>
      <c r="S482">
        <f>IF(buildings!S482="","NA",buildings!S482)</f>
        <v>29.8</v>
      </c>
      <c r="T482" t="str">
        <f>IF(buildings!T482="","NA",buildings!T482)</f>
        <v>NA</v>
      </c>
      <c r="U482">
        <f>IF(buildings!U482="","NA",buildings!U482)</f>
        <v>5.8</v>
      </c>
      <c r="V482" t="str">
        <f>IF(buildings!V482="","NA",buildings!V482)</f>
        <v>NA</v>
      </c>
      <c r="W482" t="str">
        <f>IF(buildings!W482="","NA",buildings!W482)</f>
        <v>NA</v>
      </c>
      <c r="X482" t="str">
        <f>IF(buildings!X482="","NA",buildings!X482)</f>
        <v>NA</v>
      </c>
      <c r="Y482" t="str">
        <f>IF(buildings!Y482="","NA",buildings!Y482)</f>
        <v>NA</v>
      </c>
      <c r="Z482" t="str">
        <f>IF(buildings!Z482="","NA",buildings!Z482)</f>
        <v>NA</v>
      </c>
      <c r="AA482" t="str">
        <f>IF(buildings!AA482="","NA",buildings!AA482)</f>
        <v>NA</v>
      </c>
      <c r="AB482">
        <f>IF(buildings!AB482="","NA",buildings!AB482)</f>
        <v>2.6</v>
      </c>
      <c r="AC482" t="str">
        <f>IF(buildings!AC482="","NA",buildings!AC482)</f>
        <v>NA</v>
      </c>
      <c r="AD482">
        <f>IF(buildings!AD482="","NA",buildings!AD482)</f>
        <v>1</v>
      </c>
      <c r="AE482">
        <f>IF(buildings!AE482="","NA",buildings!AE482)</f>
        <v>1.7</v>
      </c>
      <c r="AF482" t="str">
        <f>IF(buildings!AF482="","NA",buildings!AF482)</f>
        <v>NA</v>
      </c>
      <c r="AG482" t="str">
        <f>IF(buildings!AG482="","NA",buildings!AG482)</f>
        <v>NA</v>
      </c>
      <c r="AH482" t="str">
        <f>IF(buildings!AH482="","NA",buildings!AH482)</f>
        <v>NA</v>
      </c>
      <c r="AI482">
        <f>IF(buildings!AI482="","NA",buildings!AI482)</f>
        <v>1.8</v>
      </c>
      <c r="AJ482" t="str">
        <f>IF(buildings!AJ482="","NA",buildings!AJ482)</f>
        <v>NA</v>
      </c>
      <c r="AK482" t="str">
        <f>IF(buildings!AK482="","NA",buildings!AK482)</f>
        <v>NA</v>
      </c>
      <c r="AL482" t="str">
        <f>IF(buildings!AL482="","NA",buildings!AL482)</f>
        <v>MFH</v>
      </c>
      <c r="AM482" t="str">
        <f>IF(buildings!AM482="","NA",buildings!AM482)</f>
        <v>NA</v>
      </c>
      <c r="AN482" t="str">
        <f>IF(buildings!AN482="","NA",buildings!AN482)</f>
        <v>residential</v>
      </c>
      <c r="AO482" t="str">
        <f>IF(buildings!AO482="","NA",buildings!AO482)</f>
        <v>MFH</v>
      </c>
      <c r="AP482" t="str">
        <f>IF(buildings!AP482="","NA",buildings!AP482)</f>
        <v>case study</v>
      </c>
      <c r="AQ482" t="str">
        <f>IF(buildings!AQ482="","NA",buildings!AQ482)</f>
        <v>urban</v>
      </c>
      <c r="AR482" t="str">
        <f>IF(buildings!AR482="","NA",buildings!AR482)</f>
        <v>NA</v>
      </c>
      <c r="AS482" t="str">
        <f>IF(buildings!AS482="","NA",buildings!AS482)</f>
        <v>Augiseau V, Kim E.</v>
      </c>
      <c r="AT482">
        <f>IF(buildings!AT482="","NA",buildings!AT482)</f>
        <v>2021</v>
      </c>
      <c r="AU482" t="str">
        <f>IF(buildings!AU482="","NA",buildings!AU482)</f>
        <v>Spatial characterization of construction material stocks: The case of the Paris region</v>
      </c>
      <c r="AV482" t="str">
        <f>IF(buildings!AV482="","NA",buildings!AV482)</f>
        <v>Resources, Conservation and Recycling</v>
      </c>
      <c r="AW482" t="str">
        <f>IF(buildings!AW482="","NA",buildings!AW482)</f>
        <v>Copyright Elsevier</v>
      </c>
      <c r="AX482" t="str">
        <f>IF(buildings!AX482="","NA",buildings!AX482)</f>
        <v>10.1016/j.resconrec.2021.105512</v>
      </c>
      <c r="AY482" t="str">
        <f>IF(buildings!AY482="","NA",buildings!AY482)</f>
        <v>https://doi.org/10.1016/j.resconrec.2021.105512</v>
      </c>
      <c r="AZ482" t="str">
        <f>IF(buildings!AZ482="","NULL",buildings!AZ482)</f>
        <v>NULL</v>
      </c>
      <c r="BA482" t="str">
        <f>IF(buildings!BA482="","NULL",buildings!BA482)</f>
        <v>NULL</v>
      </c>
      <c r="BB482" t="str">
        <f>IF(buildings!BB482="","NULL",buildings!BB482)</f>
        <v>Concrete column is a sum of concrete and concrete block and Polystyrene it appear in the research paper as Styrofoam (including expanded polystyrene), and Plaster is including plaster and mortar glue plaster coating</v>
      </c>
      <c r="BC482" t="str">
        <f>IF(buildings!BC482="","NULL",buildings!BC482)</f>
        <v>NULL</v>
      </c>
      <c r="BD482" t="str">
        <f>IF(buildings!BD482="","NULL",buildings!BD482)</f>
        <v>NULL</v>
      </c>
      <c r="BE482" t="str">
        <f>IF(buildings!BE482="","NULL",buildings!BE482)</f>
        <v>Almaleh (Fishman)</v>
      </c>
      <c r="BF482" t="str">
        <f>IF(buildings!BF482="","NULL",buildings!BF482)</f>
        <v>NULL</v>
      </c>
      <c r="BG482" t="str">
        <f>IF(buildings!BG482="","NULL",buildings!BG482)</f>
        <v>NULL</v>
      </c>
      <c r="BH482" t="str">
        <f>IF(buildings!BH482="","NULL",buildings!BH482)</f>
        <v>NULL</v>
      </c>
      <c r="BI482" t="str">
        <f>IF(buildings!BI482="","NULL",buildings!BI482)</f>
        <v>NULL</v>
      </c>
      <c r="BJ482" t="str">
        <f>IF(buildings!BJ482="","NULL",buildings!BJ482)</f>
        <v>NULL</v>
      </c>
      <c r="BK482" t="str">
        <f>IF(buildings!BK482="","NULL",buildings!BK482)</f>
        <v>NULL</v>
      </c>
      <c r="BL482" t="str">
        <f>IF(buildings!BL482="","NULL",buildings!BL482)</f>
        <v>NULL</v>
      </c>
      <c r="BM482" t="str">
        <f>IF(buildings!BM482="","NULL",buildings!BM482)</f>
        <v>NULL</v>
      </c>
      <c r="BN482" t="str">
        <f>IF(buildings!BN482="","NULL",buildings!BN482)</f>
        <v>NULL</v>
      </c>
      <c r="BO482" t="str">
        <f>IF(buildings!BO482="","NULL",buildings!BO482)</f>
        <v>NULL</v>
      </c>
      <c r="BP482" t="str">
        <f>IF(buildings!BP482="","NULL",buildings!BP482)</f>
        <v>NULL</v>
      </c>
      <c r="BQ482" t="str">
        <f>IF(buildings!BQ482="","NULL",buildings!BQ482)</f>
        <v>NULL</v>
      </c>
      <c r="BR482" t="str">
        <f>IF(buildings!BR482="","NULL",buildings!BR482)</f>
        <v>NULL</v>
      </c>
      <c r="BS482" t="str">
        <f>IF(buildings!BS482="","NULL",buildings!BS482)</f>
        <v>NULL</v>
      </c>
      <c r="BT482" t="str">
        <f>IF(buildings!BT482="","NULL",buildings!BT482)</f>
        <v>NULL</v>
      </c>
      <c r="BU482" t="str">
        <f>IF(buildings!BU482="","NULL",buildings!BU482)</f>
        <v>NULL</v>
      </c>
      <c r="BV482" t="str">
        <f>IF(buildings!BV482="","NULL",buildings!BV482)</f>
        <v>NULL</v>
      </c>
      <c r="BW482" t="str">
        <f>IF(buildings!BW482="","NULL",buildings!BW482)</f>
        <v>R32EU15</v>
      </c>
      <c r="BX482" t="str">
        <f>IF(buildings!BX482="","NULL",buildings!BX482)</f>
        <v>R5.2OECD</v>
      </c>
      <c r="BY482" t="str">
        <f>IF(buildings!BY482="","NULL",buildings!BY482)</f>
        <v>R_MFH_unspecified</v>
      </c>
      <c r="BZ482" t="str">
        <f>IF(buildings!BZ482="","NULL",buildings!BZ482)</f>
        <v>RC_unspecified</v>
      </c>
      <c r="CA482" t="str">
        <f>IF(buildings!CA482="","NULL",buildings!CA482)</f>
        <v>Standard</v>
      </c>
      <c r="CB482" t="str">
        <f>IF(buildings!CB482="","NULL",buildings!CB482)</f>
        <v>real-world single case study</v>
      </c>
      <c r="CC482" t="str">
        <f>IF(buildings!CC482="","NULL",buildings!CC482)</f>
        <v>RM</v>
      </c>
      <c r="CD482" t="str">
        <f>IF(buildings!CD482="","NULL",buildings!CD482)</f>
        <v>C</v>
      </c>
      <c r="CE482" t="str">
        <f>IF(buildings!CE482="","NULL",buildings!CE482)</f>
        <v>OECD_EU15</v>
      </c>
    </row>
    <row r="483" spans="1:83">
      <c r="A483">
        <f>IF(buildings!A483="","NA",buildings!A483)</f>
        <v>481</v>
      </c>
      <c r="B483" t="str">
        <f>IF(buildings!B483="","NA",buildings!B483)</f>
        <v>France</v>
      </c>
      <c r="C483" t="str">
        <f>IF(buildings!C483="","NA",buildings!C483)</f>
        <v>Paris</v>
      </c>
      <c r="D483">
        <f>IF(buildings!D483="","NA",buildings!D483)</f>
        <v>1975</v>
      </c>
      <c r="E483">
        <f>IF(buildings!E483="","NA",buildings!E483)</f>
        <v>2000</v>
      </c>
      <c r="F483">
        <f>IF(buildings!F483="","NA",buildings!F483)</f>
        <v>34.5</v>
      </c>
      <c r="G483" t="str">
        <f>IF(buildings!G483="","NA",buildings!G483)</f>
        <v>NA</v>
      </c>
      <c r="H483" t="str">
        <f>IF(buildings!H483="","NA",buildings!H483)</f>
        <v>NA</v>
      </c>
      <c r="I483" t="str">
        <f>IF(buildings!I483="","NA",buildings!I483)</f>
        <v>NA</v>
      </c>
      <c r="J483">
        <f>IF(buildings!J483="","NA",buildings!J483)</f>
        <v>19.399999999999999</v>
      </c>
      <c r="K483" t="str">
        <f>IF(buildings!K483="","NA",buildings!K483)</f>
        <v>NA</v>
      </c>
      <c r="L483" t="str">
        <f>IF(buildings!L483="","NA",buildings!L483)</f>
        <v>NA</v>
      </c>
      <c r="M483">
        <f>IF(buildings!M483="","NA",buildings!M483)</f>
        <v>1302.5999999999999</v>
      </c>
      <c r="N483" t="str">
        <f>IF(buildings!N483="","NA",buildings!N483)</f>
        <v>NA</v>
      </c>
      <c r="O483" t="str">
        <f>IF(buildings!O483="","NA",buildings!O483)</f>
        <v>NA</v>
      </c>
      <c r="P483" t="str">
        <f>IF(buildings!P483="","NA",buildings!P483)</f>
        <v>NA</v>
      </c>
      <c r="Q483" t="str">
        <f>IF(buildings!Q483="","NA",buildings!Q483)</f>
        <v>NA</v>
      </c>
      <c r="R483" t="str">
        <f>IF(buildings!R483="","NA",buildings!R483)</f>
        <v>NA</v>
      </c>
      <c r="S483">
        <f>IF(buildings!S483="","NA",buildings!S483)</f>
        <v>28.5</v>
      </c>
      <c r="T483" t="str">
        <f>IF(buildings!T483="","NA",buildings!T483)</f>
        <v>NA</v>
      </c>
      <c r="U483">
        <f>IF(buildings!U483="","NA",buildings!U483)</f>
        <v>17</v>
      </c>
      <c r="V483" t="str">
        <f>IF(buildings!V483="","NA",buildings!V483)</f>
        <v>NA</v>
      </c>
      <c r="W483" t="str">
        <f>IF(buildings!W483="","NA",buildings!W483)</f>
        <v>NA</v>
      </c>
      <c r="X483" t="str">
        <f>IF(buildings!X483="","NA",buildings!X483)</f>
        <v>NA</v>
      </c>
      <c r="Y483" t="str">
        <f>IF(buildings!Y483="","NA",buildings!Y483)</f>
        <v>NA</v>
      </c>
      <c r="Z483" t="str">
        <f>IF(buildings!Z483="","NA",buildings!Z483)</f>
        <v>NA</v>
      </c>
      <c r="AA483" t="str">
        <f>IF(buildings!AA483="","NA",buildings!AA483)</f>
        <v>NA</v>
      </c>
      <c r="AB483">
        <f>IF(buildings!AB483="","NA",buildings!AB483)</f>
        <v>3.2</v>
      </c>
      <c r="AC483" t="str">
        <f>IF(buildings!AC483="","NA",buildings!AC483)</f>
        <v>NA</v>
      </c>
      <c r="AD483">
        <f>IF(buildings!AD483="","NA",buildings!AD483)</f>
        <v>1.3</v>
      </c>
      <c r="AE483">
        <f>IF(buildings!AE483="","NA",buildings!AE483)</f>
        <v>2.1</v>
      </c>
      <c r="AF483" t="str">
        <f>IF(buildings!AF483="","NA",buildings!AF483)</f>
        <v>NA</v>
      </c>
      <c r="AG483" t="str">
        <f>IF(buildings!AG483="","NA",buildings!AG483)</f>
        <v>NA</v>
      </c>
      <c r="AH483" t="str">
        <f>IF(buildings!AH483="","NA",buildings!AH483)</f>
        <v>NA</v>
      </c>
      <c r="AI483">
        <f>IF(buildings!AI483="","NA",buildings!AI483)</f>
        <v>1.6</v>
      </c>
      <c r="AJ483" t="str">
        <f>IF(buildings!AJ483="","NA",buildings!AJ483)</f>
        <v>NA</v>
      </c>
      <c r="AK483">
        <f>IF(buildings!AK483="","NA",buildings!AK483)</f>
        <v>2.6</v>
      </c>
      <c r="AL483" t="str">
        <f>IF(buildings!AL483="","NA",buildings!AL483)</f>
        <v>MFH</v>
      </c>
      <c r="AM483" t="str">
        <f>IF(buildings!AM483="","NA",buildings!AM483)</f>
        <v>NA</v>
      </c>
      <c r="AN483" t="str">
        <f>IF(buildings!AN483="","NA",buildings!AN483)</f>
        <v>residential</v>
      </c>
      <c r="AO483" t="str">
        <f>IF(buildings!AO483="","NA",buildings!AO483)</f>
        <v>MFH</v>
      </c>
      <c r="AP483" t="str">
        <f>IF(buildings!AP483="","NA",buildings!AP483)</f>
        <v>case study</v>
      </c>
      <c r="AQ483" t="str">
        <f>IF(buildings!AQ483="","NA",buildings!AQ483)</f>
        <v>urban</v>
      </c>
      <c r="AR483" t="str">
        <f>IF(buildings!AR483="","NA",buildings!AR483)</f>
        <v>NA</v>
      </c>
      <c r="AS483" t="str">
        <f>IF(buildings!AS483="","NA",buildings!AS483)</f>
        <v>Augiseau V, Kim E.</v>
      </c>
      <c r="AT483">
        <f>IF(buildings!AT483="","NA",buildings!AT483)</f>
        <v>2021</v>
      </c>
      <c r="AU483" t="str">
        <f>IF(buildings!AU483="","NA",buildings!AU483)</f>
        <v>Spatial characterization of construction material stocks: The case of the Paris region</v>
      </c>
      <c r="AV483" t="str">
        <f>IF(buildings!AV483="","NA",buildings!AV483)</f>
        <v>Resources, Conservation and Recycling</v>
      </c>
      <c r="AW483" t="str">
        <f>IF(buildings!AW483="","NA",buildings!AW483)</f>
        <v>Copyright Elsevier</v>
      </c>
      <c r="AX483" t="str">
        <f>IF(buildings!AX483="","NA",buildings!AX483)</f>
        <v>10.1016/j.resconrec.2021.105512</v>
      </c>
      <c r="AY483" t="str">
        <f>IF(buildings!AY483="","NA",buildings!AY483)</f>
        <v>https://doi.org/10.1016/j.resconrec.2021.105512</v>
      </c>
      <c r="AZ483" t="str">
        <f>IF(buildings!AZ483="","NULL",buildings!AZ483)</f>
        <v>NULL</v>
      </c>
      <c r="BA483" t="str">
        <f>IF(buildings!BA483="","NULL",buildings!BA483)</f>
        <v>NULL</v>
      </c>
      <c r="BB483" t="str">
        <f>IF(buildings!BB483="","NULL",buildings!BB483)</f>
        <v>Polystyrene it appear in the research paper as Styrofoam (including expanded polystyrene) ,other unspecified materiall is Polyurethane, and  Plaster is including plaster and mortar glue plaster coating</v>
      </c>
      <c r="BC483" t="str">
        <f>IF(buildings!BC483="","NULL",buildings!BC483)</f>
        <v>NULL</v>
      </c>
      <c r="BD483" t="str">
        <f>IF(buildings!BD483="","NULL",buildings!BD483)</f>
        <v>NULL</v>
      </c>
      <c r="BE483" t="str">
        <f>IF(buildings!BE483="","NULL",buildings!BE483)</f>
        <v>Almaleh (Fishman)</v>
      </c>
      <c r="BF483" t="str">
        <f>IF(buildings!BF483="","NULL",buildings!BF483)</f>
        <v>NULL</v>
      </c>
      <c r="BG483" t="str">
        <f>IF(buildings!BG483="","NULL",buildings!BG483)</f>
        <v>NULL</v>
      </c>
      <c r="BH483" t="str">
        <f>IF(buildings!BH483="","NULL",buildings!BH483)</f>
        <v>NULL</v>
      </c>
      <c r="BI483" t="str">
        <f>IF(buildings!BI483="","NULL",buildings!BI483)</f>
        <v>NULL</v>
      </c>
      <c r="BJ483" t="str">
        <f>IF(buildings!BJ483="","NULL",buildings!BJ483)</f>
        <v>NULL</v>
      </c>
      <c r="BK483" t="str">
        <f>IF(buildings!BK483="","NULL",buildings!BK483)</f>
        <v>NULL</v>
      </c>
      <c r="BL483" t="str">
        <f>IF(buildings!BL483="","NULL",buildings!BL483)</f>
        <v>NULL</v>
      </c>
      <c r="BM483" t="str">
        <f>IF(buildings!BM483="","NULL",buildings!BM483)</f>
        <v>NULL</v>
      </c>
      <c r="BN483" t="str">
        <f>IF(buildings!BN483="","NULL",buildings!BN483)</f>
        <v>NULL</v>
      </c>
      <c r="BO483" t="str">
        <f>IF(buildings!BO483="","NULL",buildings!BO483)</f>
        <v>NULL</v>
      </c>
      <c r="BP483" t="str">
        <f>IF(buildings!BP483="","NULL",buildings!BP483)</f>
        <v>NULL</v>
      </c>
      <c r="BQ483" t="str">
        <f>IF(buildings!BQ483="","NULL",buildings!BQ483)</f>
        <v>NULL</v>
      </c>
      <c r="BR483" t="str">
        <f>IF(buildings!BR483="","NULL",buildings!BR483)</f>
        <v>NULL</v>
      </c>
      <c r="BS483" t="str">
        <f>IF(buildings!BS483="","NULL",buildings!BS483)</f>
        <v>NULL</v>
      </c>
      <c r="BT483" t="str">
        <f>IF(buildings!BT483="","NULL",buildings!BT483)</f>
        <v>NULL</v>
      </c>
      <c r="BU483" t="str">
        <f>IF(buildings!BU483="","NULL",buildings!BU483)</f>
        <v>NULL</v>
      </c>
      <c r="BV483" t="str">
        <f>IF(buildings!BV483="","NULL",buildings!BV483)</f>
        <v>NULL</v>
      </c>
      <c r="BW483" t="str">
        <f>IF(buildings!BW483="","NULL",buildings!BW483)</f>
        <v>R32EU15</v>
      </c>
      <c r="BX483" t="str">
        <f>IF(buildings!BX483="","NULL",buildings!BX483)</f>
        <v>R5.2OECD</v>
      </c>
      <c r="BY483" t="str">
        <f>IF(buildings!BY483="","NULL",buildings!BY483)</f>
        <v>R_MFH_unspecified</v>
      </c>
      <c r="BZ483" t="str">
        <f>IF(buildings!BZ483="","NULL",buildings!BZ483)</f>
        <v>RC_unspecified</v>
      </c>
      <c r="CA483" t="str">
        <f>IF(buildings!CA483="","NULL",buildings!CA483)</f>
        <v>Standard</v>
      </c>
      <c r="CB483" t="str">
        <f>IF(buildings!CB483="","NULL",buildings!CB483)</f>
        <v>real-world single case study</v>
      </c>
      <c r="CC483" t="str">
        <f>IF(buildings!CC483="","NULL",buildings!CC483)</f>
        <v>RM</v>
      </c>
      <c r="CD483" t="str">
        <f>IF(buildings!CD483="","NULL",buildings!CD483)</f>
        <v>C</v>
      </c>
      <c r="CE483" t="str">
        <f>IF(buildings!CE483="","NULL",buildings!CE483)</f>
        <v>OECD_EU15</v>
      </c>
    </row>
    <row r="484" spans="1:83">
      <c r="A484">
        <f>IF(buildings!A484="","NA",buildings!A484)</f>
        <v>482</v>
      </c>
      <c r="B484" t="str">
        <f>IF(buildings!B484="","NA",buildings!B484)</f>
        <v>France</v>
      </c>
      <c r="C484" t="str">
        <f>IF(buildings!C484="","NA",buildings!C484)</f>
        <v>Paris</v>
      </c>
      <c r="D484">
        <f>IF(buildings!D484="","NA",buildings!D484)</f>
        <v>2001</v>
      </c>
      <c r="E484" t="str">
        <f>IF(buildings!E484="","NA",buildings!E484)</f>
        <v>NA</v>
      </c>
      <c r="F484">
        <f>IF(buildings!F484="","NA",buildings!F484)</f>
        <v>17.7</v>
      </c>
      <c r="G484" t="str">
        <f>IF(buildings!G484="","NA",buildings!G484)</f>
        <v>NA</v>
      </c>
      <c r="H484" t="str">
        <f>IF(buildings!H484="","NA",buildings!H484)</f>
        <v>NA</v>
      </c>
      <c r="I484" t="str">
        <f>IF(buildings!I484="","NA",buildings!I484)</f>
        <v>NA</v>
      </c>
      <c r="J484">
        <f>IF(buildings!J484="","NA",buildings!J484)</f>
        <v>3.6</v>
      </c>
      <c r="K484" t="str">
        <f>IF(buildings!K484="","NA",buildings!K484)</f>
        <v>NA</v>
      </c>
      <c r="L484" t="str">
        <f>IF(buildings!L484="","NA",buildings!L484)</f>
        <v>NA</v>
      </c>
      <c r="M484">
        <f>IF(buildings!M484="","NA",buildings!M484)</f>
        <v>1572.9</v>
      </c>
      <c r="N484" t="str">
        <f>IF(buildings!N484="","NA",buildings!N484)</f>
        <v>NA</v>
      </c>
      <c r="O484" t="str">
        <f>IF(buildings!O484="","NA",buildings!O484)</f>
        <v>NA</v>
      </c>
      <c r="P484" t="str">
        <f>IF(buildings!P484="","NA",buildings!P484)</f>
        <v>NA</v>
      </c>
      <c r="Q484">
        <f>IF(buildings!Q484="","NA",buildings!Q484)</f>
        <v>39.4</v>
      </c>
      <c r="R484" t="str">
        <f>IF(buildings!R484="","NA",buildings!R484)</f>
        <v>NA</v>
      </c>
      <c r="S484">
        <f>IF(buildings!S484="","NA",buildings!S484)</f>
        <v>34.299999999999997</v>
      </c>
      <c r="T484" t="str">
        <f>IF(buildings!T484="","NA",buildings!T484)</f>
        <v>NA</v>
      </c>
      <c r="U484">
        <f>IF(buildings!U484="","NA",buildings!U484)</f>
        <v>15.5</v>
      </c>
      <c r="V484" t="str">
        <f>IF(buildings!V484="","NA",buildings!V484)</f>
        <v>NA</v>
      </c>
      <c r="W484" t="str">
        <f>IF(buildings!W484="","NA",buildings!W484)</f>
        <v>NA</v>
      </c>
      <c r="X484" t="str">
        <f>IF(buildings!X484="","NA",buildings!X484)</f>
        <v>NA</v>
      </c>
      <c r="Y484" t="str">
        <f>IF(buildings!Y484="","NA",buildings!Y484)</f>
        <v>NA</v>
      </c>
      <c r="Z484" t="str">
        <f>IF(buildings!Z484="","NA",buildings!Z484)</f>
        <v>NA</v>
      </c>
      <c r="AA484" t="str">
        <f>IF(buildings!AA484="","NA",buildings!AA484)</f>
        <v>NA</v>
      </c>
      <c r="AB484">
        <f>IF(buildings!AB484="","NA",buildings!AB484)</f>
        <v>2.6</v>
      </c>
      <c r="AC484" t="str">
        <f>IF(buildings!AC484="","NA",buildings!AC484)</f>
        <v>NA</v>
      </c>
      <c r="AD484">
        <f>IF(buildings!AD484="","NA",buildings!AD484)</f>
        <v>3.8</v>
      </c>
      <c r="AE484">
        <f>IF(buildings!AE484="","NA",buildings!AE484)</f>
        <v>1.8</v>
      </c>
      <c r="AF484" t="str">
        <f>IF(buildings!AF484="","NA",buildings!AF484)</f>
        <v>NA</v>
      </c>
      <c r="AG484" t="str">
        <f>IF(buildings!AG484="","NA",buildings!AG484)</f>
        <v>NA</v>
      </c>
      <c r="AH484" t="str">
        <f>IF(buildings!AH484="","NA",buildings!AH484)</f>
        <v>NA</v>
      </c>
      <c r="AI484">
        <f>IF(buildings!AI484="","NA",buildings!AI484)</f>
        <v>0.2</v>
      </c>
      <c r="AJ484" t="str">
        <f>IF(buildings!AJ484="","NA",buildings!AJ484)</f>
        <v>NA</v>
      </c>
      <c r="AK484">
        <f>IF(buildings!AK484="","NA",buildings!AK484)</f>
        <v>1.2</v>
      </c>
      <c r="AL484" t="str">
        <f>IF(buildings!AL484="","NA",buildings!AL484)</f>
        <v>Concrete framed MFH</v>
      </c>
      <c r="AM484" t="str">
        <f>IF(buildings!AM484="","NA",buildings!AM484)</f>
        <v>NA</v>
      </c>
      <c r="AN484" t="str">
        <f>IF(buildings!AN484="","NA",buildings!AN484)</f>
        <v>residential</v>
      </c>
      <c r="AO484" t="str">
        <f>IF(buildings!AO484="","NA",buildings!AO484)</f>
        <v>MFH</v>
      </c>
      <c r="AP484" t="str">
        <f>IF(buildings!AP484="","NA",buildings!AP484)</f>
        <v>case study</v>
      </c>
      <c r="AQ484" t="str">
        <f>IF(buildings!AQ484="","NA",buildings!AQ484)</f>
        <v>urban</v>
      </c>
      <c r="AR484" t="str">
        <f>IF(buildings!AR484="","NA",buildings!AR484)</f>
        <v>NA</v>
      </c>
      <c r="AS484" t="str">
        <f>IF(buildings!AS484="","NA",buildings!AS484)</f>
        <v>Augiseau V, Kim E.</v>
      </c>
      <c r="AT484">
        <f>IF(buildings!AT484="","NA",buildings!AT484)</f>
        <v>2021</v>
      </c>
      <c r="AU484" t="str">
        <f>IF(buildings!AU484="","NA",buildings!AU484)</f>
        <v>Spatial characterization of construction material stocks: The case of the Paris region</v>
      </c>
      <c r="AV484" t="str">
        <f>IF(buildings!AV484="","NA",buildings!AV484)</f>
        <v>Resources, Conservation and Recycling</v>
      </c>
      <c r="AW484" t="str">
        <f>IF(buildings!AW484="","NA",buildings!AW484)</f>
        <v>Copyright Elsevier</v>
      </c>
      <c r="AX484" t="str">
        <f>IF(buildings!AX484="","NA",buildings!AX484)</f>
        <v>10.1016/j.resconrec.2021.105512</v>
      </c>
      <c r="AY484" t="str">
        <f>IF(buildings!AY484="","NA",buildings!AY484)</f>
        <v>https://doi.org/10.1016/j.resconrec.2021.105512</v>
      </c>
      <c r="AZ484" t="str">
        <f>IF(buildings!AZ484="","NULL",buildings!AZ484)</f>
        <v>NULL</v>
      </c>
      <c r="BA484" t="str">
        <f>IF(buildings!BA484="","NULL",buildings!BA484)</f>
        <v>NULL</v>
      </c>
      <c r="BB484" t="str">
        <f>IF(buildings!BB484="","NULL",buildings!BB484)</f>
        <v>Polystyrene it appear in the research paper as Styrofoam (including expanded polystyrene) ,other unspecified materiall is Polyurethane, the mortal plaster is including polymer-supported coating, and  Plaster is including plaster and mortar glue plaster coating</v>
      </c>
      <c r="BC484" t="str">
        <f>IF(buildings!BC484="","NULL",buildings!BC484)</f>
        <v>NULL</v>
      </c>
      <c r="BD484" t="str">
        <f>IF(buildings!BD484="","NULL",buildings!BD484)</f>
        <v>NULL</v>
      </c>
      <c r="BE484" t="str">
        <f>IF(buildings!BE484="","NULL",buildings!BE484)</f>
        <v>Almaleh (Fishman)</v>
      </c>
      <c r="BF484" t="str">
        <f>IF(buildings!BF484="","NULL",buildings!BF484)</f>
        <v>NULL</v>
      </c>
      <c r="BG484" t="str">
        <f>IF(buildings!BG484="","NULL",buildings!BG484)</f>
        <v>NULL</v>
      </c>
      <c r="BH484" t="str">
        <f>IF(buildings!BH484="","NULL",buildings!BH484)</f>
        <v>NULL</v>
      </c>
      <c r="BI484" t="str">
        <f>IF(buildings!BI484="","NULL",buildings!BI484)</f>
        <v>NULL</v>
      </c>
      <c r="BJ484" t="str">
        <f>IF(buildings!BJ484="","NULL",buildings!BJ484)</f>
        <v>NULL</v>
      </c>
      <c r="BK484" t="str">
        <f>IF(buildings!BK484="","NULL",buildings!BK484)</f>
        <v>NULL</v>
      </c>
      <c r="BL484" t="str">
        <f>IF(buildings!BL484="","NULL",buildings!BL484)</f>
        <v>NULL</v>
      </c>
      <c r="BM484" t="str">
        <f>IF(buildings!BM484="","NULL",buildings!BM484)</f>
        <v>NULL</v>
      </c>
      <c r="BN484" t="str">
        <f>IF(buildings!BN484="","NULL",buildings!BN484)</f>
        <v>NULL</v>
      </c>
      <c r="BO484" t="str">
        <f>IF(buildings!BO484="","NULL",buildings!BO484)</f>
        <v>NULL</v>
      </c>
      <c r="BP484" t="str">
        <f>IF(buildings!BP484="","NULL",buildings!BP484)</f>
        <v>NULL</v>
      </c>
      <c r="BQ484" t="str">
        <f>IF(buildings!BQ484="","NULL",buildings!BQ484)</f>
        <v>NULL</v>
      </c>
      <c r="BR484" t="str">
        <f>IF(buildings!BR484="","NULL",buildings!BR484)</f>
        <v>NULL</v>
      </c>
      <c r="BS484" t="str">
        <f>IF(buildings!BS484="","NULL",buildings!BS484)</f>
        <v>NULL</v>
      </c>
      <c r="BT484" t="str">
        <f>IF(buildings!BT484="","NULL",buildings!BT484)</f>
        <v>NULL</v>
      </c>
      <c r="BU484" t="str">
        <f>IF(buildings!BU484="","NULL",buildings!BU484)</f>
        <v>NULL</v>
      </c>
      <c r="BV484" t="str">
        <f>IF(buildings!BV484="","NULL",buildings!BV484)</f>
        <v>NULL</v>
      </c>
      <c r="BW484" t="str">
        <f>IF(buildings!BW484="","NULL",buildings!BW484)</f>
        <v>R32EU15</v>
      </c>
      <c r="BX484" t="str">
        <f>IF(buildings!BX484="","NULL",buildings!BX484)</f>
        <v>R5.2OECD</v>
      </c>
      <c r="BY484" t="str">
        <f>IF(buildings!BY484="","NULL",buildings!BY484)</f>
        <v>R_MFH_unspecified</v>
      </c>
      <c r="BZ484" t="str">
        <f>IF(buildings!BZ484="","NULL",buildings!BZ484)</f>
        <v>RC_unspecified</v>
      </c>
      <c r="CA484" t="str">
        <f>IF(buildings!CA484="","NULL",buildings!CA484)</f>
        <v>Standard</v>
      </c>
      <c r="CB484" t="str">
        <f>IF(buildings!CB484="","NULL",buildings!CB484)</f>
        <v>real-world single case study</v>
      </c>
      <c r="CC484" t="str">
        <f>IF(buildings!CC484="","NULL",buildings!CC484)</f>
        <v>RM</v>
      </c>
      <c r="CD484" t="str">
        <f>IF(buildings!CD484="","NULL",buildings!CD484)</f>
        <v>C</v>
      </c>
      <c r="CE484" t="str">
        <f>IF(buildings!CE484="","NULL",buildings!CE484)</f>
        <v>OECD_EU15</v>
      </c>
    </row>
    <row r="485" spans="1:83">
      <c r="A485">
        <f>IF(buildings!A485="","NA",buildings!A485)</f>
        <v>483</v>
      </c>
      <c r="B485" t="str">
        <f>IF(buildings!B485="","NA",buildings!B485)</f>
        <v>France</v>
      </c>
      <c r="C485" t="str">
        <f>IF(buildings!C485="","NA",buildings!C485)</f>
        <v>Paris</v>
      </c>
      <c r="D485">
        <f>IF(buildings!D485="","NA",buildings!D485)</f>
        <v>2001</v>
      </c>
      <c r="E485" t="str">
        <f>IF(buildings!E485="","NA",buildings!E485)</f>
        <v>NA</v>
      </c>
      <c r="F485">
        <f>IF(buildings!F485="","NA",buildings!F485)</f>
        <v>14.1</v>
      </c>
      <c r="G485" t="str">
        <f>IF(buildings!G485="","NA",buildings!G485)</f>
        <v>NA</v>
      </c>
      <c r="H485" t="str">
        <f>IF(buildings!H485="","NA",buildings!H485)</f>
        <v>NA</v>
      </c>
      <c r="I485" t="str">
        <f>IF(buildings!I485="","NA",buildings!I485)</f>
        <v>NA</v>
      </c>
      <c r="J485">
        <f>IF(buildings!J485="","NA",buildings!J485)</f>
        <v>3.6</v>
      </c>
      <c r="K485" t="str">
        <f>IF(buildings!K485="","NA",buildings!K485)</f>
        <v>NA</v>
      </c>
      <c r="L485" t="str">
        <f>IF(buildings!L485="","NA",buildings!L485)</f>
        <v>NA</v>
      </c>
      <c r="M485">
        <f>IF(buildings!M485="","NA",buildings!M485)</f>
        <v>1448</v>
      </c>
      <c r="N485" t="str">
        <f>IF(buildings!N485="","NA",buildings!N485)</f>
        <v>NA</v>
      </c>
      <c r="O485" t="str">
        <f>IF(buildings!O485="","NA",buildings!O485)</f>
        <v>NA</v>
      </c>
      <c r="P485">
        <f>IF(buildings!P485="","NA",buildings!P485)</f>
        <v>89.8</v>
      </c>
      <c r="Q485">
        <f>IF(buildings!Q485="","NA",buildings!Q485)</f>
        <v>40.1</v>
      </c>
      <c r="R485" t="str">
        <f>IF(buildings!R485="","NA",buildings!R485)</f>
        <v>NA</v>
      </c>
      <c r="S485">
        <f>IF(buildings!S485="","NA",buildings!S485)</f>
        <v>29.4</v>
      </c>
      <c r="T485" t="str">
        <f>IF(buildings!T485="","NA",buildings!T485)</f>
        <v>NA</v>
      </c>
      <c r="U485">
        <f>IF(buildings!U485="","NA",buildings!U485)</f>
        <v>15.5</v>
      </c>
      <c r="V485" t="str">
        <f>IF(buildings!V485="","NA",buildings!V485)</f>
        <v>NA</v>
      </c>
      <c r="W485" t="str">
        <f>IF(buildings!W485="","NA",buildings!W485)</f>
        <v>NA</v>
      </c>
      <c r="X485" t="str">
        <f>IF(buildings!X485="","NA",buildings!X485)</f>
        <v>NA</v>
      </c>
      <c r="Y485" t="str">
        <f>IF(buildings!Y485="","NA",buildings!Y485)</f>
        <v>NA</v>
      </c>
      <c r="Z485" t="str">
        <f>IF(buildings!Z485="","NA",buildings!Z485)</f>
        <v>NA</v>
      </c>
      <c r="AA485" t="str">
        <f>IF(buildings!AA485="","NA",buildings!AA485)</f>
        <v>NA</v>
      </c>
      <c r="AB485">
        <f>IF(buildings!AB485="","NA",buildings!AB485)</f>
        <v>2.6</v>
      </c>
      <c r="AC485" t="str">
        <f>IF(buildings!AC485="","NA",buildings!AC485)</f>
        <v>NA</v>
      </c>
      <c r="AD485" t="str">
        <f>IF(buildings!AD485="","NA",buildings!AD485)</f>
        <v>NA</v>
      </c>
      <c r="AE485">
        <f>IF(buildings!AE485="","NA",buildings!AE485)</f>
        <v>1.8</v>
      </c>
      <c r="AF485" t="str">
        <f>IF(buildings!AF485="","NA",buildings!AF485)</f>
        <v>NA</v>
      </c>
      <c r="AG485" t="str">
        <f>IF(buildings!AG485="","NA",buildings!AG485)</f>
        <v>NA</v>
      </c>
      <c r="AH485" t="str">
        <f>IF(buildings!AH485="","NA",buildings!AH485)</f>
        <v>NA</v>
      </c>
      <c r="AI485">
        <f>IF(buildings!AI485="","NA",buildings!AI485)</f>
        <v>12.8</v>
      </c>
      <c r="AJ485" t="str">
        <f>IF(buildings!AJ485="","NA",buildings!AJ485)</f>
        <v>NA</v>
      </c>
      <c r="AK485">
        <f>IF(buildings!AK485="","NA",buildings!AK485)</f>
        <v>1.2</v>
      </c>
      <c r="AL485" t="str">
        <f>IF(buildings!AL485="","NA",buildings!AL485)</f>
        <v>Brick framed MFH</v>
      </c>
      <c r="AM485" t="str">
        <f>IF(buildings!AM485="","NA",buildings!AM485)</f>
        <v>NA</v>
      </c>
      <c r="AN485" t="str">
        <f>IF(buildings!AN485="","NA",buildings!AN485)</f>
        <v>residential</v>
      </c>
      <c r="AO485" t="str">
        <f>IF(buildings!AO485="","NA",buildings!AO485)</f>
        <v>MFH</v>
      </c>
      <c r="AP485" t="str">
        <f>IF(buildings!AP485="","NA",buildings!AP485)</f>
        <v>case study</v>
      </c>
      <c r="AQ485" t="str">
        <f>IF(buildings!AQ485="","NA",buildings!AQ485)</f>
        <v>urban</v>
      </c>
      <c r="AR485" t="str">
        <f>IF(buildings!AR485="","NA",buildings!AR485)</f>
        <v>NA</v>
      </c>
      <c r="AS485" t="str">
        <f>IF(buildings!AS485="","NA",buildings!AS485)</f>
        <v>Augiseau V, Kim E.</v>
      </c>
      <c r="AT485">
        <f>IF(buildings!AT485="","NA",buildings!AT485)</f>
        <v>2021</v>
      </c>
      <c r="AU485" t="str">
        <f>IF(buildings!AU485="","NA",buildings!AU485)</f>
        <v>Spatial characterization of construction material stocks: The case of the Paris region</v>
      </c>
      <c r="AV485" t="str">
        <f>IF(buildings!AV485="","NA",buildings!AV485)</f>
        <v>Resources, Conservation and Recycling</v>
      </c>
      <c r="AW485" t="str">
        <f>IF(buildings!AW485="","NA",buildings!AW485)</f>
        <v>Copyright Elsevier</v>
      </c>
      <c r="AX485" t="str">
        <f>IF(buildings!AX485="","NA",buildings!AX485)</f>
        <v>10.1016/j.resconrec.2021.105512</v>
      </c>
      <c r="AY485" t="str">
        <f>IF(buildings!AY485="","NA",buildings!AY485)</f>
        <v>https://doi.org/10.1016/j.resconrec.2021.105512</v>
      </c>
      <c r="AZ485" t="str">
        <f>IF(buildings!AZ485="","NULL",buildings!AZ485)</f>
        <v>NULL</v>
      </c>
      <c r="BA485" t="str">
        <f>IF(buildings!BA485="","NULL",buildings!BA485)</f>
        <v>NULL</v>
      </c>
      <c r="BB485" t="str">
        <f>IF(buildings!BB485="","NULL",buildings!BB485)</f>
        <v>Other unspecified materiall is Polyurethane, the mortal plaster is including polymer-supported coating, and Plaster is including plaster and mortar glue plaster coating</v>
      </c>
      <c r="BC485" t="str">
        <f>IF(buildings!BC485="","NULL",buildings!BC485)</f>
        <v>NULL</v>
      </c>
      <c r="BD485" t="str">
        <f>IF(buildings!BD485="","NULL",buildings!BD485)</f>
        <v>NULL</v>
      </c>
      <c r="BE485" t="str">
        <f>IF(buildings!BE485="","NULL",buildings!BE485)</f>
        <v>Almaleh (Fishman)</v>
      </c>
      <c r="BF485" t="str">
        <f>IF(buildings!BF485="","NULL",buildings!BF485)</f>
        <v>NULL</v>
      </c>
      <c r="BG485" t="str">
        <f>IF(buildings!BG485="","NULL",buildings!BG485)</f>
        <v>NULL</v>
      </c>
      <c r="BH485" t="str">
        <f>IF(buildings!BH485="","NULL",buildings!BH485)</f>
        <v>NULL</v>
      </c>
      <c r="BI485" t="str">
        <f>IF(buildings!BI485="","NULL",buildings!BI485)</f>
        <v>NULL</v>
      </c>
      <c r="BJ485" t="str">
        <f>IF(buildings!BJ485="","NULL",buildings!BJ485)</f>
        <v>NULL</v>
      </c>
      <c r="BK485" t="str">
        <f>IF(buildings!BK485="","NULL",buildings!BK485)</f>
        <v>NULL</v>
      </c>
      <c r="BL485" t="str">
        <f>IF(buildings!BL485="","NULL",buildings!BL485)</f>
        <v>NULL</v>
      </c>
      <c r="BM485" t="str">
        <f>IF(buildings!BM485="","NULL",buildings!BM485)</f>
        <v>NULL</v>
      </c>
      <c r="BN485" t="str">
        <f>IF(buildings!BN485="","NULL",buildings!BN485)</f>
        <v>NULL</v>
      </c>
      <c r="BO485" t="str">
        <f>IF(buildings!BO485="","NULL",buildings!BO485)</f>
        <v>NULL</v>
      </c>
      <c r="BP485" t="str">
        <f>IF(buildings!BP485="","NULL",buildings!BP485)</f>
        <v>NULL</v>
      </c>
      <c r="BQ485" t="str">
        <f>IF(buildings!BQ485="","NULL",buildings!BQ485)</f>
        <v>NULL</v>
      </c>
      <c r="BR485" t="str">
        <f>IF(buildings!BR485="","NULL",buildings!BR485)</f>
        <v>NULL</v>
      </c>
      <c r="BS485" t="str">
        <f>IF(buildings!BS485="","NULL",buildings!BS485)</f>
        <v>NULL</v>
      </c>
      <c r="BT485" t="str">
        <f>IF(buildings!BT485="","NULL",buildings!BT485)</f>
        <v>NULL</v>
      </c>
      <c r="BU485" t="str">
        <f>IF(buildings!BU485="","NULL",buildings!BU485)</f>
        <v>NULL</v>
      </c>
      <c r="BV485" t="str">
        <f>IF(buildings!BV485="","NULL",buildings!BV485)</f>
        <v>NULL</v>
      </c>
      <c r="BW485" t="str">
        <f>IF(buildings!BW485="","NULL",buildings!BW485)</f>
        <v>R32EU15</v>
      </c>
      <c r="BX485" t="str">
        <f>IF(buildings!BX485="","NULL",buildings!BX485)</f>
        <v>R5.2OECD</v>
      </c>
      <c r="BY485" t="str">
        <f>IF(buildings!BY485="","NULL",buildings!BY485)</f>
        <v>R_MFH_unspecified</v>
      </c>
      <c r="BZ485" t="str">
        <f>IF(buildings!BZ485="","NULL",buildings!BZ485)</f>
        <v>RC_unspecified</v>
      </c>
      <c r="CA485" t="str">
        <f>IF(buildings!CA485="","NULL",buildings!CA485)</f>
        <v>Standard</v>
      </c>
      <c r="CB485" t="str">
        <f>IF(buildings!CB485="","NULL",buildings!CB485)</f>
        <v>real-world single case study</v>
      </c>
      <c r="CC485" t="str">
        <f>IF(buildings!CC485="","NULL",buildings!CC485)</f>
        <v>RM</v>
      </c>
      <c r="CD485" t="str">
        <f>IF(buildings!CD485="","NULL",buildings!CD485)</f>
        <v>C</v>
      </c>
      <c r="CE485" t="str">
        <f>IF(buildings!CE485="","NULL",buildings!CE485)</f>
        <v>OECD_EU15</v>
      </c>
    </row>
    <row r="486" spans="1:83">
      <c r="A486">
        <f>IF(buildings!A486="","NA",buildings!A486)</f>
        <v>484</v>
      </c>
      <c r="B486" t="str">
        <f>IF(buildings!B486="","NA",buildings!B486)</f>
        <v>France</v>
      </c>
      <c r="C486" t="str">
        <f>IF(buildings!C486="","NA",buildings!C486)</f>
        <v>Paris</v>
      </c>
      <c r="D486" t="str">
        <f>IF(buildings!D486="","NA",buildings!D486)</f>
        <v>NA</v>
      </c>
      <c r="E486">
        <f>IF(buildings!E486="","NA",buildings!E486)</f>
        <v>1914</v>
      </c>
      <c r="F486" t="str">
        <f>IF(buildings!F486="","NA",buildings!F486)</f>
        <v>NA</v>
      </c>
      <c r="G486" t="str">
        <f>IF(buildings!G486="","NA",buildings!G486)</f>
        <v>NA</v>
      </c>
      <c r="H486" t="str">
        <f>IF(buildings!H486="","NA",buildings!H486)</f>
        <v>NA</v>
      </c>
      <c r="I486" t="str">
        <f>IF(buildings!I486="","NA",buildings!I486)</f>
        <v>NA</v>
      </c>
      <c r="J486">
        <f>IF(buildings!J486="","NA",buildings!J486)</f>
        <v>91</v>
      </c>
      <c r="K486" t="str">
        <f>IF(buildings!K486="","NA",buildings!K486)</f>
        <v>NA</v>
      </c>
      <c r="L486" t="str">
        <f>IF(buildings!L486="","NA",buildings!L486)</f>
        <v>NA</v>
      </c>
      <c r="M486" t="str">
        <f>IF(buildings!M486="","NA",buildings!M486)</f>
        <v>NA</v>
      </c>
      <c r="N486" t="str">
        <f>IF(buildings!N486="","NA",buildings!N486)</f>
        <v>NA</v>
      </c>
      <c r="O486" t="str">
        <f>IF(buildings!O486="","NA",buildings!O486)</f>
        <v>NA</v>
      </c>
      <c r="P486">
        <f>IF(buildings!P486="","NA",buildings!P486)</f>
        <v>30</v>
      </c>
      <c r="Q486" t="str">
        <f>IF(buildings!Q486="","NA",buildings!Q486)</f>
        <v>NA</v>
      </c>
      <c r="R486" t="str">
        <f>IF(buildings!R486="","NA",buildings!R486)</f>
        <v>NA</v>
      </c>
      <c r="S486">
        <f>IF(buildings!S486="","NA",buildings!S486)</f>
        <v>14.4</v>
      </c>
      <c r="T486" t="str">
        <f>IF(buildings!T486="","NA",buildings!T486)</f>
        <v>NA</v>
      </c>
      <c r="U486" t="str">
        <f>IF(buildings!U486="","NA",buildings!U486)</f>
        <v>NA</v>
      </c>
      <c r="V486" t="str">
        <f>IF(buildings!V486="","NA",buildings!V486)</f>
        <v>NA</v>
      </c>
      <c r="W486">
        <f>IF(buildings!W486="","NA",buildings!W486)</f>
        <v>1684.8</v>
      </c>
      <c r="X486" t="str">
        <f>IF(buildings!X486="","NA",buildings!X486)</f>
        <v>NA</v>
      </c>
      <c r="Y486">
        <f>IF(buildings!Y486="","NA",buildings!Y486)</f>
        <v>33.799999999999997</v>
      </c>
      <c r="Z486" t="str">
        <f>IF(buildings!Z486="","NA",buildings!Z486)</f>
        <v>NA</v>
      </c>
      <c r="AA486" t="str">
        <f>IF(buildings!AA486="","NA",buildings!AA486)</f>
        <v>NA</v>
      </c>
      <c r="AB486">
        <f>IF(buildings!AB486="","NA",buildings!AB486)</f>
        <v>1.4</v>
      </c>
      <c r="AC486" t="str">
        <f>IF(buildings!AC486="","NA",buildings!AC486)</f>
        <v>NA</v>
      </c>
      <c r="AD486" t="str">
        <f>IF(buildings!AD486="","NA",buildings!AD486)</f>
        <v>NA</v>
      </c>
      <c r="AE486" t="str">
        <f>IF(buildings!AE486="","NA",buildings!AE486)</f>
        <v>NA</v>
      </c>
      <c r="AF486" t="str">
        <f>IF(buildings!AF486="","NA",buildings!AF486)</f>
        <v>NA</v>
      </c>
      <c r="AG486" t="str">
        <f>IF(buildings!AG486="","NA",buildings!AG486)</f>
        <v>NA</v>
      </c>
      <c r="AH486" t="str">
        <f>IF(buildings!AH486="","NA",buildings!AH486)</f>
        <v>NA</v>
      </c>
      <c r="AI486">
        <f>IF(buildings!AI486="","NA",buildings!AI486)</f>
        <v>3.4</v>
      </c>
      <c r="AJ486" t="str">
        <f>IF(buildings!AJ486="","NA",buildings!AJ486)</f>
        <v>NA</v>
      </c>
      <c r="AK486" t="str">
        <f>IF(buildings!AK486="","NA",buildings!AK486)</f>
        <v>NA</v>
      </c>
      <c r="AL486" t="str">
        <f>IF(buildings!AL486="","NA",buildings!AL486)</f>
        <v>SFH</v>
      </c>
      <c r="AM486" t="str">
        <f>IF(buildings!AM486="","NA",buildings!AM486)</f>
        <v>NA</v>
      </c>
      <c r="AN486" t="str">
        <f>IF(buildings!AN486="","NA",buildings!AN486)</f>
        <v>residential</v>
      </c>
      <c r="AO486" t="str">
        <f>IF(buildings!AO486="","NA",buildings!AO486)</f>
        <v>SFH</v>
      </c>
      <c r="AP486" t="str">
        <f>IF(buildings!AP486="","NA",buildings!AP486)</f>
        <v>case study</v>
      </c>
      <c r="AQ486" t="str">
        <f>IF(buildings!AQ486="","NA",buildings!AQ486)</f>
        <v>urban</v>
      </c>
      <c r="AR486" t="str">
        <f>IF(buildings!AR486="","NA",buildings!AR486)</f>
        <v>NA</v>
      </c>
      <c r="AS486" t="str">
        <f>IF(buildings!AS486="","NA",buildings!AS486)</f>
        <v>Augiseau V, Kim E.</v>
      </c>
      <c r="AT486">
        <f>IF(buildings!AT486="","NA",buildings!AT486)</f>
        <v>2021</v>
      </c>
      <c r="AU486" t="str">
        <f>IF(buildings!AU486="","NA",buildings!AU486)</f>
        <v>Spatial characterization of construction material stocks: The case of the Paris region</v>
      </c>
      <c r="AV486" t="str">
        <f>IF(buildings!AV486="","NA",buildings!AV486)</f>
        <v>Resources, Conservation and Recycling</v>
      </c>
      <c r="AW486" t="str">
        <f>IF(buildings!AW486="","NA",buildings!AW486)</f>
        <v>Copyright Elsevier</v>
      </c>
      <c r="AX486" t="str">
        <f>IF(buildings!AX486="","NA",buildings!AX486)</f>
        <v>10.1016/j.resconrec.2021.105512</v>
      </c>
      <c r="AY486" t="str">
        <f>IF(buildings!AY486="","NA",buildings!AY486)</f>
        <v>https://doi.org/10.1016/j.resconrec.2021.105512</v>
      </c>
      <c r="AZ486" t="str">
        <f>IF(buildings!AZ486="","NULL",buildings!AZ486)</f>
        <v>NULL</v>
      </c>
      <c r="BA486" t="str">
        <f>IF(buildings!BA486="","NULL",buildings!BA486)</f>
        <v>NULL</v>
      </c>
      <c r="BB486" t="str">
        <f>IF(buildings!BB486="","NULL",buildings!BB486)</f>
        <v xml:space="preserve"> Plaster is including plaster and mortar glue plaster coating</v>
      </c>
      <c r="BC486" t="str">
        <f>IF(buildings!BC486="","NULL",buildings!BC486)</f>
        <v>NULL</v>
      </c>
      <c r="BD486" t="str">
        <f>IF(buildings!BD486="","NULL",buildings!BD486)</f>
        <v>NULL</v>
      </c>
      <c r="BE486" t="str">
        <f>IF(buildings!BE486="","NULL",buildings!BE486)</f>
        <v>Almaleh (Fishman)</v>
      </c>
      <c r="BF486" t="str">
        <f>IF(buildings!BF486="","NULL",buildings!BF486)</f>
        <v>NULL</v>
      </c>
      <c r="BG486" t="str">
        <f>IF(buildings!BG486="","NULL",buildings!BG486)</f>
        <v>NULL</v>
      </c>
      <c r="BH486" t="str">
        <f>IF(buildings!BH486="","NULL",buildings!BH486)</f>
        <v>NULL</v>
      </c>
      <c r="BI486" t="str">
        <f>IF(buildings!BI486="","NULL",buildings!BI486)</f>
        <v>NULL</v>
      </c>
      <c r="BJ486" t="str">
        <f>IF(buildings!BJ486="","NULL",buildings!BJ486)</f>
        <v>NULL</v>
      </c>
      <c r="BK486" t="str">
        <f>IF(buildings!BK486="","NULL",buildings!BK486)</f>
        <v>NULL</v>
      </c>
      <c r="BL486" t="str">
        <f>IF(buildings!BL486="","NULL",buildings!BL486)</f>
        <v>NULL</v>
      </c>
      <c r="BM486" t="str">
        <f>IF(buildings!BM486="","NULL",buildings!BM486)</f>
        <v>NULL</v>
      </c>
      <c r="BN486" t="str">
        <f>IF(buildings!BN486="","NULL",buildings!BN486)</f>
        <v>NULL</v>
      </c>
      <c r="BO486" t="str">
        <f>IF(buildings!BO486="","NULL",buildings!BO486)</f>
        <v>NULL</v>
      </c>
      <c r="BP486" t="str">
        <f>IF(buildings!BP486="","NULL",buildings!BP486)</f>
        <v>NULL</v>
      </c>
      <c r="BQ486" t="str">
        <f>IF(buildings!BQ486="","NULL",buildings!BQ486)</f>
        <v>NULL</v>
      </c>
      <c r="BR486" t="str">
        <f>IF(buildings!BR486="","NULL",buildings!BR486)</f>
        <v>NULL</v>
      </c>
      <c r="BS486" t="str">
        <f>IF(buildings!BS486="","NULL",buildings!BS486)</f>
        <v>NULL</v>
      </c>
      <c r="BT486" t="str">
        <f>IF(buildings!BT486="","NULL",buildings!BT486)</f>
        <v>NULL</v>
      </c>
      <c r="BU486" t="str">
        <f>IF(buildings!BU486="","NULL",buildings!BU486)</f>
        <v>NULL</v>
      </c>
      <c r="BV486" t="str">
        <f>IF(buildings!BV486="","NULL",buildings!BV486)</f>
        <v>NULL</v>
      </c>
      <c r="BW486" t="str">
        <f>IF(buildings!BW486="","NULL",buildings!BW486)</f>
        <v>R32EU15</v>
      </c>
      <c r="BX486" t="str">
        <f>IF(buildings!BX486="","NULL",buildings!BX486)</f>
        <v>R5.2OECD</v>
      </c>
      <c r="BY486" t="str">
        <f>IF(buildings!BY486="","NULL",buildings!BY486)</f>
        <v>R_SFH_unspecified</v>
      </c>
      <c r="BZ486" t="str">
        <f>IF(buildings!BZ486="","NULL",buildings!BZ486)</f>
        <v>RC_unspecified</v>
      </c>
      <c r="CA486" t="str">
        <f>IF(buildings!CA486="","NULL",buildings!CA486)</f>
        <v>Standard</v>
      </c>
      <c r="CB486" t="str">
        <f>IF(buildings!CB486="","NULL",buildings!CB486)</f>
        <v>real-world single case study</v>
      </c>
      <c r="CC486" t="str">
        <f>IF(buildings!CC486="","NULL",buildings!CC486)</f>
        <v>RS</v>
      </c>
      <c r="CD486" t="str">
        <f>IF(buildings!CD486="","NULL",buildings!CD486)</f>
        <v>C</v>
      </c>
      <c r="CE486" t="str">
        <f>IF(buildings!CE486="","NULL",buildings!CE486)</f>
        <v>OECD_EU15</v>
      </c>
    </row>
    <row r="487" spans="1:83">
      <c r="A487">
        <f>IF(buildings!A487="","NA",buildings!A487)</f>
        <v>485</v>
      </c>
      <c r="B487" t="str">
        <f>IF(buildings!B487="","NA",buildings!B487)</f>
        <v>France</v>
      </c>
      <c r="C487" t="str">
        <f>IF(buildings!C487="","NA",buildings!C487)</f>
        <v>Paris</v>
      </c>
      <c r="D487">
        <f>IF(buildings!D487="","NA",buildings!D487)</f>
        <v>1914</v>
      </c>
      <c r="E487">
        <f>IF(buildings!E487="","NA",buildings!E487)</f>
        <v>1947</v>
      </c>
      <c r="F487" t="str">
        <f>IF(buildings!F487="","NA",buildings!F487)</f>
        <v>NA</v>
      </c>
      <c r="G487" t="str">
        <f>IF(buildings!G487="","NA",buildings!G487)</f>
        <v>NA</v>
      </c>
      <c r="H487" t="str">
        <f>IF(buildings!H487="","NA",buildings!H487)</f>
        <v>NA</v>
      </c>
      <c r="I487" t="str">
        <f>IF(buildings!I487="","NA",buildings!I487)</f>
        <v>NA</v>
      </c>
      <c r="J487">
        <f>IF(buildings!J487="","NA",buildings!J487)</f>
        <v>91</v>
      </c>
      <c r="K487" t="str">
        <f>IF(buildings!K487="","NA",buildings!K487)</f>
        <v>NA</v>
      </c>
      <c r="L487" t="str">
        <f>IF(buildings!L487="","NA",buildings!L487)</f>
        <v>NA</v>
      </c>
      <c r="M487" t="str">
        <f>IF(buildings!M487="","NA",buildings!M487)</f>
        <v>NA</v>
      </c>
      <c r="N487" t="str">
        <f>IF(buildings!N487="","NA",buildings!N487)</f>
        <v>NA</v>
      </c>
      <c r="O487" t="str">
        <f>IF(buildings!O487="","NA",buildings!O487)</f>
        <v>NA</v>
      </c>
      <c r="P487">
        <f>IF(buildings!P487="","NA",buildings!P487)</f>
        <v>30</v>
      </c>
      <c r="Q487" t="str">
        <f>IF(buildings!Q487="","NA",buildings!Q487)</f>
        <v>NA</v>
      </c>
      <c r="R487" t="str">
        <f>IF(buildings!R487="","NA",buildings!R487)</f>
        <v>NA</v>
      </c>
      <c r="S487">
        <f>IF(buildings!S487="","NA",buildings!S487)</f>
        <v>14.4</v>
      </c>
      <c r="T487" t="str">
        <f>IF(buildings!T487="","NA",buildings!T487)</f>
        <v>NA</v>
      </c>
      <c r="U487" t="str">
        <f>IF(buildings!U487="","NA",buildings!U487)</f>
        <v>NA</v>
      </c>
      <c r="V487" t="str">
        <f>IF(buildings!V487="","NA",buildings!V487)</f>
        <v>NA</v>
      </c>
      <c r="W487">
        <f>IF(buildings!W487="","NA",buildings!W487)</f>
        <v>1684.8</v>
      </c>
      <c r="X487" t="str">
        <f>IF(buildings!X487="","NA",buildings!X487)</f>
        <v>NA</v>
      </c>
      <c r="Y487">
        <f>IF(buildings!Y487="","NA",buildings!Y487)</f>
        <v>33.799999999999997</v>
      </c>
      <c r="Z487" t="str">
        <f>IF(buildings!Z487="","NA",buildings!Z487)</f>
        <v>NA</v>
      </c>
      <c r="AA487" t="str">
        <f>IF(buildings!AA487="","NA",buildings!AA487)</f>
        <v>NA</v>
      </c>
      <c r="AB487">
        <f>IF(buildings!AB487="","NA",buildings!AB487)</f>
        <v>1.4</v>
      </c>
      <c r="AC487" t="str">
        <f>IF(buildings!AC487="","NA",buildings!AC487)</f>
        <v>NA</v>
      </c>
      <c r="AD487" t="str">
        <f>IF(buildings!AD487="","NA",buildings!AD487)</f>
        <v>NA</v>
      </c>
      <c r="AE487" t="str">
        <f>IF(buildings!AE487="","NA",buildings!AE487)</f>
        <v>NA</v>
      </c>
      <c r="AF487" t="str">
        <f>IF(buildings!AF487="","NA",buildings!AF487)</f>
        <v>NA</v>
      </c>
      <c r="AG487" t="str">
        <f>IF(buildings!AG487="","NA",buildings!AG487)</f>
        <v>NA</v>
      </c>
      <c r="AH487" t="str">
        <f>IF(buildings!AH487="","NA",buildings!AH487)</f>
        <v>NA</v>
      </c>
      <c r="AI487">
        <f>IF(buildings!AI487="","NA",buildings!AI487)</f>
        <v>3.4</v>
      </c>
      <c r="AJ487" t="str">
        <f>IF(buildings!AJ487="","NA",buildings!AJ487)</f>
        <v>NA</v>
      </c>
      <c r="AK487" t="str">
        <f>IF(buildings!AK487="","NA",buildings!AK487)</f>
        <v>NA</v>
      </c>
      <c r="AL487" t="str">
        <f>IF(buildings!AL487="","NA",buildings!AL487)</f>
        <v>SFH</v>
      </c>
      <c r="AM487" t="str">
        <f>IF(buildings!AM487="","NA",buildings!AM487)</f>
        <v>NA</v>
      </c>
      <c r="AN487" t="str">
        <f>IF(buildings!AN487="","NA",buildings!AN487)</f>
        <v>residential</v>
      </c>
      <c r="AO487" t="str">
        <f>IF(buildings!AO487="","NA",buildings!AO487)</f>
        <v>SFH</v>
      </c>
      <c r="AP487" t="str">
        <f>IF(buildings!AP487="","NA",buildings!AP487)</f>
        <v>case study</v>
      </c>
      <c r="AQ487" t="str">
        <f>IF(buildings!AQ487="","NA",buildings!AQ487)</f>
        <v>urban</v>
      </c>
      <c r="AR487" t="str">
        <f>IF(buildings!AR487="","NA",buildings!AR487)</f>
        <v>NA</v>
      </c>
      <c r="AS487" t="str">
        <f>IF(buildings!AS487="","NA",buildings!AS487)</f>
        <v>Augiseau V, Kim E.</v>
      </c>
      <c r="AT487">
        <f>IF(buildings!AT487="","NA",buildings!AT487)</f>
        <v>2021</v>
      </c>
      <c r="AU487" t="str">
        <f>IF(buildings!AU487="","NA",buildings!AU487)</f>
        <v>Spatial characterization of construction material stocks: The case of the Paris region</v>
      </c>
      <c r="AV487" t="str">
        <f>IF(buildings!AV487="","NA",buildings!AV487)</f>
        <v>Resources, Conservation and Recycling</v>
      </c>
      <c r="AW487" t="str">
        <f>IF(buildings!AW487="","NA",buildings!AW487)</f>
        <v>Copyright Elsevier</v>
      </c>
      <c r="AX487" t="str">
        <f>IF(buildings!AX487="","NA",buildings!AX487)</f>
        <v>10.1016/j.resconrec.2021.105512</v>
      </c>
      <c r="AY487" t="str">
        <f>IF(buildings!AY487="","NA",buildings!AY487)</f>
        <v>https://doi.org/10.1016/j.resconrec.2021.105512</v>
      </c>
      <c r="AZ487" t="str">
        <f>IF(buildings!AZ487="","NULL",buildings!AZ487)</f>
        <v>NULL</v>
      </c>
      <c r="BA487" t="str">
        <f>IF(buildings!BA487="","NULL",buildings!BA487)</f>
        <v>NULL</v>
      </c>
      <c r="BB487" t="str">
        <f>IF(buildings!BB487="","NULL",buildings!BB487)</f>
        <v xml:space="preserve"> Plaster is including plaster and mortar glue plaster coating</v>
      </c>
      <c r="BC487" t="str">
        <f>IF(buildings!BC487="","NULL",buildings!BC487)</f>
        <v>NULL</v>
      </c>
      <c r="BD487" t="str">
        <f>IF(buildings!BD487="","NULL",buildings!BD487)</f>
        <v>NULL</v>
      </c>
      <c r="BE487" t="str">
        <f>IF(buildings!BE487="","NULL",buildings!BE487)</f>
        <v>Almaleh (Fishman)</v>
      </c>
      <c r="BF487" t="str">
        <f>IF(buildings!BF487="","NULL",buildings!BF487)</f>
        <v>NULL</v>
      </c>
      <c r="BG487" t="str">
        <f>IF(buildings!BG487="","NULL",buildings!BG487)</f>
        <v>NULL</v>
      </c>
      <c r="BH487" t="str">
        <f>IF(buildings!BH487="","NULL",buildings!BH487)</f>
        <v>NULL</v>
      </c>
      <c r="BI487" t="str">
        <f>IF(buildings!BI487="","NULL",buildings!BI487)</f>
        <v>NULL</v>
      </c>
      <c r="BJ487" t="str">
        <f>IF(buildings!BJ487="","NULL",buildings!BJ487)</f>
        <v>NULL</v>
      </c>
      <c r="BK487" t="str">
        <f>IF(buildings!BK487="","NULL",buildings!BK487)</f>
        <v>NULL</v>
      </c>
      <c r="BL487" t="str">
        <f>IF(buildings!BL487="","NULL",buildings!BL487)</f>
        <v>NULL</v>
      </c>
      <c r="BM487" t="str">
        <f>IF(buildings!BM487="","NULL",buildings!BM487)</f>
        <v>NULL</v>
      </c>
      <c r="BN487" t="str">
        <f>IF(buildings!BN487="","NULL",buildings!BN487)</f>
        <v>NULL</v>
      </c>
      <c r="BO487" t="str">
        <f>IF(buildings!BO487="","NULL",buildings!BO487)</f>
        <v>NULL</v>
      </c>
      <c r="BP487" t="str">
        <f>IF(buildings!BP487="","NULL",buildings!BP487)</f>
        <v>NULL</v>
      </c>
      <c r="BQ487" t="str">
        <f>IF(buildings!BQ487="","NULL",buildings!BQ487)</f>
        <v>NULL</v>
      </c>
      <c r="BR487" t="str">
        <f>IF(buildings!BR487="","NULL",buildings!BR487)</f>
        <v>NULL</v>
      </c>
      <c r="BS487" t="str">
        <f>IF(buildings!BS487="","NULL",buildings!BS487)</f>
        <v>NULL</v>
      </c>
      <c r="BT487" t="str">
        <f>IF(buildings!BT487="","NULL",buildings!BT487)</f>
        <v>NULL</v>
      </c>
      <c r="BU487" t="str">
        <f>IF(buildings!BU487="","NULL",buildings!BU487)</f>
        <v>NULL</v>
      </c>
      <c r="BV487" t="str">
        <f>IF(buildings!BV487="","NULL",buildings!BV487)</f>
        <v>NULL</v>
      </c>
      <c r="BW487" t="str">
        <f>IF(buildings!BW487="","NULL",buildings!BW487)</f>
        <v>R32EU15</v>
      </c>
      <c r="BX487" t="str">
        <f>IF(buildings!BX487="","NULL",buildings!BX487)</f>
        <v>R5.2OECD</v>
      </c>
      <c r="BY487" t="str">
        <f>IF(buildings!BY487="","NULL",buildings!BY487)</f>
        <v>R_SFH_unspecified</v>
      </c>
      <c r="BZ487" t="str">
        <f>IF(buildings!BZ487="","NULL",buildings!BZ487)</f>
        <v>RC_unspecified</v>
      </c>
      <c r="CA487" t="str">
        <f>IF(buildings!CA487="","NULL",buildings!CA487)</f>
        <v>Standard</v>
      </c>
      <c r="CB487" t="str">
        <f>IF(buildings!CB487="","NULL",buildings!CB487)</f>
        <v>real-world single case study</v>
      </c>
      <c r="CC487" t="str">
        <f>IF(buildings!CC487="","NULL",buildings!CC487)</f>
        <v>RS</v>
      </c>
      <c r="CD487" t="str">
        <f>IF(buildings!CD487="","NULL",buildings!CD487)</f>
        <v>C</v>
      </c>
      <c r="CE487" t="str">
        <f>IF(buildings!CE487="","NULL",buildings!CE487)</f>
        <v>OECD_EU15</v>
      </c>
    </row>
    <row r="488" spans="1:83">
      <c r="A488">
        <f>IF(buildings!A488="","NA",buildings!A488)</f>
        <v>486</v>
      </c>
      <c r="B488" t="str">
        <f>IF(buildings!B488="","NA",buildings!B488)</f>
        <v>France</v>
      </c>
      <c r="C488" t="str">
        <f>IF(buildings!C488="","NA",buildings!C488)</f>
        <v>Paris</v>
      </c>
      <c r="D488">
        <f>IF(buildings!D488="","NA",buildings!D488)</f>
        <v>1948</v>
      </c>
      <c r="E488">
        <f>IF(buildings!E488="","NA",buildings!E488)</f>
        <v>1974</v>
      </c>
      <c r="F488" t="str">
        <f>IF(buildings!F488="","NA",buildings!F488)</f>
        <v>NA</v>
      </c>
      <c r="G488" t="str">
        <f>IF(buildings!G488="","NA",buildings!G488)</f>
        <v>NA</v>
      </c>
      <c r="H488" t="str">
        <f>IF(buildings!H488="","NA",buildings!H488)</f>
        <v>NA</v>
      </c>
      <c r="I488" t="str">
        <f>IF(buildings!I488="","NA",buildings!I488)</f>
        <v>NA</v>
      </c>
      <c r="J488">
        <f>IF(buildings!J488="","NA",buildings!J488)</f>
        <v>91</v>
      </c>
      <c r="K488" t="str">
        <f>IF(buildings!K488="","NA",buildings!K488)</f>
        <v>NA</v>
      </c>
      <c r="L488" t="str">
        <f>IF(buildings!L488="","NA",buildings!L488)</f>
        <v>NA</v>
      </c>
      <c r="M488">
        <f>IF(buildings!M488="","NA",buildings!M488)</f>
        <v>373.4</v>
      </c>
      <c r="N488" t="str">
        <f>IF(buildings!N488="","NA",buildings!N488)</f>
        <v>NA</v>
      </c>
      <c r="O488" t="str">
        <f>IF(buildings!O488="","NA",buildings!O488)</f>
        <v>NA</v>
      </c>
      <c r="P488">
        <f>IF(buildings!P488="","NA",buildings!P488)</f>
        <v>30</v>
      </c>
      <c r="Q488" t="str">
        <f>IF(buildings!Q488="","NA",buildings!Q488)</f>
        <v>NA</v>
      </c>
      <c r="R488" t="str">
        <f>IF(buildings!R488="","NA",buildings!R488)</f>
        <v>NA</v>
      </c>
      <c r="S488">
        <f>IF(buildings!S488="","NA",buildings!S488)</f>
        <v>14.4</v>
      </c>
      <c r="T488" t="str">
        <f>IF(buildings!T488="","NA",buildings!T488)</f>
        <v>NA</v>
      </c>
      <c r="U488" t="str">
        <f>IF(buildings!U488="","NA",buildings!U488)</f>
        <v>NA</v>
      </c>
      <c r="V488" t="str">
        <f>IF(buildings!V488="","NA",buildings!V488)</f>
        <v>NA</v>
      </c>
      <c r="W488">
        <f>IF(buildings!W488="","NA",buildings!W488)</f>
        <v>546.4</v>
      </c>
      <c r="X488" t="str">
        <f>IF(buildings!X488="","NA",buildings!X488)</f>
        <v>NA</v>
      </c>
      <c r="Y488">
        <f>IF(buildings!Y488="","NA",buildings!Y488)</f>
        <v>33.799999999999997</v>
      </c>
      <c r="Z488" t="str">
        <f>IF(buildings!Z488="","NA",buildings!Z488)</f>
        <v>NA</v>
      </c>
      <c r="AA488" t="str">
        <f>IF(buildings!AA488="","NA",buildings!AA488)</f>
        <v>NA</v>
      </c>
      <c r="AB488">
        <f>IF(buildings!AB488="","NA",buildings!AB488)</f>
        <v>1.4</v>
      </c>
      <c r="AC488" t="str">
        <f>IF(buildings!AC488="","NA",buildings!AC488)</f>
        <v>NA</v>
      </c>
      <c r="AD488" t="str">
        <f>IF(buildings!AD488="","NA",buildings!AD488)</f>
        <v>NA</v>
      </c>
      <c r="AE488" t="str">
        <f>IF(buildings!AE488="","NA",buildings!AE488)</f>
        <v>NA</v>
      </c>
      <c r="AF488" t="str">
        <f>IF(buildings!AF488="","NA",buildings!AF488)</f>
        <v>NA</v>
      </c>
      <c r="AG488" t="str">
        <f>IF(buildings!AG488="","NA",buildings!AG488)</f>
        <v>NA</v>
      </c>
      <c r="AH488" t="str">
        <f>IF(buildings!AH488="","NA",buildings!AH488)</f>
        <v>NA</v>
      </c>
      <c r="AI488">
        <f>IF(buildings!AI488="","NA",buildings!AI488)</f>
        <v>3.4</v>
      </c>
      <c r="AJ488" t="str">
        <f>IF(buildings!AJ488="","NA",buildings!AJ488)</f>
        <v>NA</v>
      </c>
      <c r="AK488" t="str">
        <f>IF(buildings!AK488="","NA",buildings!AK488)</f>
        <v>NA</v>
      </c>
      <c r="AL488" t="str">
        <f>IF(buildings!AL488="","NA",buildings!AL488)</f>
        <v>SFH</v>
      </c>
      <c r="AM488" t="str">
        <f>IF(buildings!AM488="","NA",buildings!AM488)</f>
        <v>NA</v>
      </c>
      <c r="AN488" t="str">
        <f>IF(buildings!AN488="","NA",buildings!AN488)</f>
        <v>residential</v>
      </c>
      <c r="AO488" t="str">
        <f>IF(buildings!AO488="","NA",buildings!AO488)</f>
        <v>SFH</v>
      </c>
      <c r="AP488" t="str">
        <f>IF(buildings!AP488="","NA",buildings!AP488)</f>
        <v>case study</v>
      </c>
      <c r="AQ488" t="str">
        <f>IF(buildings!AQ488="","NA",buildings!AQ488)</f>
        <v>urban</v>
      </c>
      <c r="AR488" t="str">
        <f>IF(buildings!AR488="","NA",buildings!AR488)</f>
        <v>NA</v>
      </c>
      <c r="AS488" t="str">
        <f>IF(buildings!AS488="","NA",buildings!AS488)</f>
        <v>Augiseau V, Kim E.</v>
      </c>
      <c r="AT488">
        <f>IF(buildings!AT488="","NA",buildings!AT488)</f>
        <v>2021</v>
      </c>
      <c r="AU488" t="str">
        <f>IF(buildings!AU488="","NA",buildings!AU488)</f>
        <v>Spatial characterization of construction material stocks: The case of the Paris region</v>
      </c>
      <c r="AV488" t="str">
        <f>IF(buildings!AV488="","NA",buildings!AV488)</f>
        <v>Resources, Conservation and Recycling</v>
      </c>
      <c r="AW488" t="str">
        <f>IF(buildings!AW488="","NA",buildings!AW488)</f>
        <v>Copyright Elsevier</v>
      </c>
      <c r="AX488" t="str">
        <f>IF(buildings!AX488="","NA",buildings!AX488)</f>
        <v>10.1016/j.resconrec.2021.105512</v>
      </c>
      <c r="AY488" t="str">
        <f>IF(buildings!AY488="","NA",buildings!AY488)</f>
        <v>https://doi.org/10.1016/j.resconrec.2021.105512</v>
      </c>
      <c r="AZ488" t="str">
        <f>IF(buildings!AZ488="","NULL",buildings!AZ488)</f>
        <v>NULL</v>
      </c>
      <c r="BA488" t="str">
        <f>IF(buildings!BA488="","NULL",buildings!BA488)</f>
        <v>NULL</v>
      </c>
      <c r="BB488" t="str">
        <f>IF(buildings!BB488="","NULL",buildings!BB488)</f>
        <v>Concrete column is a sum of concrete and concrete block, and Plaster is including plaster and mortar glue plaster coating</v>
      </c>
      <c r="BC488" t="str">
        <f>IF(buildings!BC488="","NULL",buildings!BC488)</f>
        <v>NULL</v>
      </c>
      <c r="BD488" t="str">
        <f>IF(buildings!BD488="","NULL",buildings!BD488)</f>
        <v>NULL</v>
      </c>
      <c r="BE488" t="str">
        <f>IF(buildings!BE488="","NULL",buildings!BE488)</f>
        <v>Almaleh (Fishman)</v>
      </c>
      <c r="BF488" t="str">
        <f>IF(buildings!BF488="","NULL",buildings!BF488)</f>
        <v>NULL</v>
      </c>
      <c r="BG488" t="str">
        <f>IF(buildings!BG488="","NULL",buildings!BG488)</f>
        <v>NULL</v>
      </c>
      <c r="BH488" t="str">
        <f>IF(buildings!BH488="","NULL",buildings!BH488)</f>
        <v>NULL</v>
      </c>
      <c r="BI488" t="str">
        <f>IF(buildings!BI488="","NULL",buildings!BI488)</f>
        <v>NULL</v>
      </c>
      <c r="BJ488" t="str">
        <f>IF(buildings!BJ488="","NULL",buildings!BJ488)</f>
        <v>NULL</v>
      </c>
      <c r="BK488" t="str">
        <f>IF(buildings!BK488="","NULL",buildings!BK488)</f>
        <v>NULL</v>
      </c>
      <c r="BL488" t="str">
        <f>IF(buildings!BL488="","NULL",buildings!BL488)</f>
        <v>NULL</v>
      </c>
      <c r="BM488" t="str">
        <f>IF(buildings!BM488="","NULL",buildings!BM488)</f>
        <v>NULL</v>
      </c>
      <c r="BN488" t="str">
        <f>IF(buildings!BN488="","NULL",buildings!BN488)</f>
        <v>NULL</v>
      </c>
      <c r="BO488" t="str">
        <f>IF(buildings!BO488="","NULL",buildings!BO488)</f>
        <v>NULL</v>
      </c>
      <c r="BP488" t="str">
        <f>IF(buildings!BP488="","NULL",buildings!BP488)</f>
        <v>NULL</v>
      </c>
      <c r="BQ488" t="str">
        <f>IF(buildings!BQ488="","NULL",buildings!BQ488)</f>
        <v>NULL</v>
      </c>
      <c r="BR488" t="str">
        <f>IF(buildings!BR488="","NULL",buildings!BR488)</f>
        <v>NULL</v>
      </c>
      <c r="BS488" t="str">
        <f>IF(buildings!BS488="","NULL",buildings!BS488)</f>
        <v>NULL</v>
      </c>
      <c r="BT488" t="str">
        <f>IF(buildings!BT488="","NULL",buildings!BT488)</f>
        <v>NULL</v>
      </c>
      <c r="BU488" t="str">
        <f>IF(buildings!BU488="","NULL",buildings!BU488)</f>
        <v>NULL</v>
      </c>
      <c r="BV488" t="str">
        <f>IF(buildings!BV488="","NULL",buildings!BV488)</f>
        <v>NULL</v>
      </c>
      <c r="BW488" t="str">
        <f>IF(buildings!BW488="","NULL",buildings!BW488)</f>
        <v>R32EU15</v>
      </c>
      <c r="BX488" t="str">
        <f>IF(buildings!BX488="","NULL",buildings!BX488)</f>
        <v>R5.2OECD</v>
      </c>
      <c r="BY488" t="str">
        <f>IF(buildings!BY488="","NULL",buildings!BY488)</f>
        <v>R_SFH_unspecified</v>
      </c>
      <c r="BZ488" t="str">
        <f>IF(buildings!BZ488="","NULL",buildings!BZ488)</f>
        <v>RC_unspecified</v>
      </c>
      <c r="CA488" t="str">
        <f>IF(buildings!CA488="","NULL",buildings!CA488)</f>
        <v>Standard</v>
      </c>
      <c r="CB488" t="str">
        <f>IF(buildings!CB488="","NULL",buildings!CB488)</f>
        <v>real-world single case study</v>
      </c>
      <c r="CC488" t="str">
        <f>IF(buildings!CC488="","NULL",buildings!CC488)</f>
        <v>RS</v>
      </c>
      <c r="CD488" t="str">
        <f>IF(buildings!CD488="","NULL",buildings!CD488)</f>
        <v>C</v>
      </c>
      <c r="CE488" t="str">
        <f>IF(buildings!CE488="","NULL",buildings!CE488)</f>
        <v>OECD_EU15</v>
      </c>
    </row>
    <row r="489" spans="1:83">
      <c r="A489">
        <f>IF(buildings!A489="","NA",buildings!A489)</f>
        <v>487</v>
      </c>
      <c r="B489" t="str">
        <f>IF(buildings!B489="","NA",buildings!B489)</f>
        <v>France</v>
      </c>
      <c r="C489" t="str">
        <f>IF(buildings!C489="","NA",buildings!C489)</f>
        <v>Paris</v>
      </c>
      <c r="D489">
        <f>IF(buildings!D489="","NA",buildings!D489)</f>
        <v>1975</v>
      </c>
      <c r="E489">
        <f>IF(buildings!E489="","NA",buildings!E489)</f>
        <v>2000</v>
      </c>
      <c r="F489">
        <f>IF(buildings!F489="","NA",buildings!F489)</f>
        <v>9.3000000000000007</v>
      </c>
      <c r="G489" t="str">
        <f>IF(buildings!G489="","NA",buildings!G489)</f>
        <v>NA</v>
      </c>
      <c r="H489" t="str">
        <f>IF(buildings!H489="","NA",buildings!H489)</f>
        <v>NA</v>
      </c>
      <c r="I489" t="str">
        <f>IF(buildings!I489="","NA",buildings!I489)</f>
        <v>NA</v>
      </c>
      <c r="J489">
        <f>IF(buildings!J489="","NA",buildings!J489)</f>
        <v>102.8</v>
      </c>
      <c r="K489" t="str">
        <f>IF(buildings!K489="","NA",buildings!K489)</f>
        <v>NA</v>
      </c>
      <c r="L489" t="str">
        <f>IF(buildings!L489="","NA",buildings!L489)</f>
        <v>NA</v>
      </c>
      <c r="M489">
        <f>IF(buildings!M489="","NA",buildings!M489)</f>
        <v>825</v>
      </c>
      <c r="N489" t="str">
        <f>IF(buildings!N489="","NA",buildings!N489)</f>
        <v>NA</v>
      </c>
      <c r="O489" t="str">
        <f>IF(buildings!O489="","NA",buildings!O489)</f>
        <v>NA</v>
      </c>
      <c r="P489" t="str">
        <f>IF(buildings!P489="","NA",buildings!P489)</f>
        <v>NA</v>
      </c>
      <c r="Q489" t="str">
        <f>IF(buildings!Q489="","NA",buildings!Q489)</f>
        <v>NA</v>
      </c>
      <c r="R489" t="str">
        <f>IF(buildings!R489="","NA",buildings!R489)</f>
        <v>NA</v>
      </c>
      <c r="S489">
        <f>IF(buildings!S489="","NA",buildings!S489)</f>
        <v>29.9</v>
      </c>
      <c r="T489" t="str">
        <f>IF(buildings!T489="","NA",buildings!T489)</f>
        <v>NA</v>
      </c>
      <c r="U489" t="str">
        <f>IF(buildings!U489="","NA",buildings!U489)</f>
        <v>NA</v>
      </c>
      <c r="V489" t="str">
        <f>IF(buildings!V489="","NA",buildings!V489)</f>
        <v>NA</v>
      </c>
      <c r="W489" t="str">
        <f>IF(buildings!W489="","NA",buildings!W489)</f>
        <v>NA</v>
      </c>
      <c r="X489" t="str">
        <f>IF(buildings!X489="","NA",buildings!X489)</f>
        <v>NA</v>
      </c>
      <c r="Y489">
        <f>IF(buildings!Y489="","NA",buildings!Y489)</f>
        <v>67.5</v>
      </c>
      <c r="Z489" t="str">
        <f>IF(buildings!Z489="","NA",buildings!Z489)</f>
        <v>NA</v>
      </c>
      <c r="AA489" t="str">
        <f>IF(buildings!AA489="","NA",buildings!AA489)</f>
        <v>NA</v>
      </c>
      <c r="AB489">
        <f>IF(buildings!AB489="","NA",buildings!AB489)</f>
        <v>2.1</v>
      </c>
      <c r="AC489" t="str">
        <f>IF(buildings!AC489="","NA",buildings!AC489)</f>
        <v>NA</v>
      </c>
      <c r="AD489" t="str">
        <f>IF(buildings!AD489="","NA",buildings!AD489)</f>
        <v>NA</v>
      </c>
      <c r="AE489">
        <f>IF(buildings!AE489="","NA",buildings!AE489)</f>
        <v>1.4</v>
      </c>
      <c r="AF489" t="str">
        <f>IF(buildings!AF489="","NA",buildings!AF489)</f>
        <v>NA</v>
      </c>
      <c r="AG489" t="str">
        <f>IF(buildings!AG489="","NA",buildings!AG489)</f>
        <v>NA</v>
      </c>
      <c r="AH489" t="str">
        <f>IF(buildings!AH489="","NA",buildings!AH489)</f>
        <v>NA</v>
      </c>
      <c r="AI489">
        <f>IF(buildings!AI489="","NA",buildings!AI489)</f>
        <v>7.2</v>
      </c>
      <c r="AJ489" t="str">
        <f>IF(buildings!AJ489="","NA",buildings!AJ489)</f>
        <v>NA</v>
      </c>
      <c r="AK489" t="str">
        <f>IF(buildings!AK489="","NA",buildings!AK489)</f>
        <v>NA</v>
      </c>
      <c r="AL489" t="str">
        <f>IF(buildings!AL489="","NA",buildings!AL489)</f>
        <v>Concrete framed SFH</v>
      </c>
      <c r="AM489" t="str">
        <f>IF(buildings!AM489="","NA",buildings!AM489)</f>
        <v>NA</v>
      </c>
      <c r="AN489" t="str">
        <f>IF(buildings!AN489="","NA",buildings!AN489)</f>
        <v>residential</v>
      </c>
      <c r="AO489" t="str">
        <f>IF(buildings!AO489="","NA",buildings!AO489)</f>
        <v>SFH</v>
      </c>
      <c r="AP489" t="str">
        <f>IF(buildings!AP489="","NA",buildings!AP489)</f>
        <v>case study</v>
      </c>
      <c r="AQ489" t="str">
        <f>IF(buildings!AQ489="","NA",buildings!AQ489)</f>
        <v>urban</v>
      </c>
      <c r="AR489" t="str">
        <f>IF(buildings!AR489="","NA",buildings!AR489)</f>
        <v>NA</v>
      </c>
      <c r="AS489" t="str">
        <f>IF(buildings!AS489="","NA",buildings!AS489)</f>
        <v>Augiseau V, Kim E.</v>
      </c>
      <c r="AT489">
        <f>IF(buildings!AT489="","NA",buildings!AT489)</f>
        <v>2021</v>
      </c>
      <c r="AU489" t="str">
        <f>IF(buildings!AU489="","NA",buildings!AU489)</f>
        <v>Spatial characterization of construction material stocks: The case of the Paris region</v>
      </c>
      <c r="AV489" t="str">
        <f>IF(buildings!AV489="","NA",buildings!AV489)</f>
        <v>Resources, Conservation and Recycling</v>
      </c>
      <c r="AW489" t="str">
        <f>IF(buildings!AW489="","NA",buildings!AW489)</f>
        <v>Copyright Elsevier</v>
      </c>
      <c r="AX489" t="str">
        <f>IF(buildings!AX489="","NA",buildings!AX489)</f>
        <v>10.1016/j.resconrec.2021.105512</v>
      </c>
      <c r="AY489" t="str">
        <f>IF(buildings!AY489="","NA",buildings!AY489)</f>
        <v>https://doi.org/10.1016/j.resconrec.2021.105512</v>
      </c>
      <c r="AZ489" t="str">
        <f>IF(buildings!AZ489="","NULL",buildings!AZ489)</f>
        <v>NULL</v>
      </c>
      <c r="BA489" t="str">
        <f>IF(buildings!BA489="","NULL",buildings!BA489)</f>
        <v>NULL</v>
      </c>
      <c r="BB489" t="str">
        <f>IF(buildings!BB489="","NULL",buildings!BB489)</f>
        <v>Concrete column is a sum of concrete and concrete block, and Plaster is including plaster and mortar glue plaster coating</v>
      </c>
      <c r="BC489" t="str">
        <f>IF(buildings!BC489="","NULL",buildings!BC489)</f>
        <v>NULL</v>
      </c>
      <c r="BD489" t="str">
        <f>IF(buildings!BD489="","NULL",buildings!BD489)</f>
        <v>NULL</v>
      </c>
      <c r="BE489" t="str">
        <f>IF(buildings!BE489="","NULL",buildings!BE489)</f>
        <v>Almaleh (Fishman)</v>
      </c>
      <c r="BF489" t="str">
        <f>IF(buildings!BF489="","NULL",buildings!BF489)</f>
        <v>NULL</v>
      </c>
      <c r="BG489" t="str">
        <f>IF(buildings!BG489="","NULL",buildings!BG489)</f>
        <v>NULL</v>
      </c>
      <c r="BH489" t="str">
        <f>IF(buildings!BH489="","NULL",buildings!BH489)</f>
        <v>NULL</v>
      </c>
      <c r="BI489" t="str">
        <f>IF(buildings!BI489="","NULL",buildings!BI489)</f>
        <v>NULL</v>
      </c>
      <c r="BJ489" t="str">
        <f>IF(buildings!BJ489="","NULL",buildings!BJ489)</f>
        <v>NULL</v>
      </c>
      <c r="BK489" t="str">
        <f>IF(buildings!BK489="","NULL",buildings!BK489)</f>
        <v>NULL</v>
      </c>
      <c r="BL489" t="str">
        <f>IF(buildings!BL489="","NULL",buildings!BL489)</f>
        <v>NULL</v>
      </c>
      <c r="BM489" t="str">
        <f>IF(buildings!BM489="","NULL",buildings!BM489)</f>
        <v>NULL</v>
      </c>
      <c r="BN489" t="str">
        <f>IF(buildings!BN489="","NULL",buildings!BN489)</f>
        <v>NULL</v>
      </c>
      <c r="BO489" t="str">
        <f>IF(buildings!BO489="","NULL",buildings!BO489)</f>
        <v>NULL</v>
      </c>
      <c r="BP489" t="str">
        <f>IF(buildings!BP489="","NULL",buildings!BP489)</f>
        <v>NULL</v>
      </c>
      <c r="BQ489" t="str">
        <f>IF(buildings!BQ489="","NULL",buildings!BQ489)</f>
        <v>NULL</v>
      </c>
      <c r="BR489" t="str">
        <f>IF(buildings!BR489="","NULL",buildings!BR489)</f>
        <v>NULL</v>
      </c>
      <c r="BS489" t="str">
        <f>IF(buildings!BS489="","NULL",buildings!BS489)</f>
        <v>NULL</v>
      </c>
      <c r="BT489" t="str">
        <f>IF(buildings!BT489="","NULL",buildings!BT489)</f>
        <v>NULL</v>
      </c>
      <c r="BU489" t="str">
        <f>IF(buildings!BU489="","NULL",buildings!BU489)</f>
        <v>NULL</v>
      </c>
      <c r="BV489" t="str">
        <f>IF(buildings!BV489="","NULL",buildings!BV489)</f>
        <v>NULL</v>
      </c>
      <c r="BW489" t="str">
        <f>IF(buildings!BW489="","NULL",buildings!BW489)</f>
        <v>R32EU15</v>
      </c>
      <c r="BX489" t="str">
        <f>IF(buildings!BX489="","NULL",buildings!BX489)</f>
        <v>R5.2OECD</v>
      </c>
      <c r="BY489" t="str">
        <f>IF(buildings!BY489="","NULL",buildings!BY489)</f>
        <v>R_SFH_unspecified</v>
      </c>
      <c r="BZ489" t="str">
        <f>IF(buildings!BZ489="","NULL",buildings!BZ489)</f>
        <v>RC_unspecified</v>
      </c>
      <c r="CA489" t="str">
        <f>IF(buildings!CA489="","NULL",buildings!CA489)</f>
        <v>Standard</v>
      </c>
      <c r="CB489" t="str">
        <f>IF(buildings!CB489="","NULL",buildings!CB489)</f>
        <v>real-world single case study</v>
      </c>
      <c r="CC489" t="str">
        <f>IF(buildings!CC489="","NULL",buildings!CC489)</f>
        <v>RS</v>
      </c>
      <c r="CD489" t="str">
        <f>IF(buildings!CD489="","NULL",buildings!CD489)</f>
        <v>C</v>
      </c>
      <c r="CE489" t="str">
        <f>IF(buildings!CE489="","NULL",buildings!CE489)</f>
        <v>OECD_EU15</v>
      </c>
    </row>
    <row r="490" spans="1:83">
      <c r="A490">
        <f>IF(buildings!A490="","NA",buildings!A490)</f>
        <v>488</v>
      </c>
      <c r="B490" t="str">
        <f>IF(buildings!B490="","NA",buildings!B490)</f>
        <v>France</v>
      </c>
      <c r="C490" t="str">
        <f>IF(buildings!C490="","NA",buildings!C490)</f>
        <v>Paris</v>
      </c>
      <c r="D490">
        <f>IF(buildings!D490="","NA",buildings!D490)</f>
        <v>1975</v>
      </c>
      <c r="E490">
        <f>IF(buildings!E490="","NA",buildings!E490)</f>
        <v>2000</v>
      </c>
      <c r="F490">
        <f>IF(buildings!F490="","NA",buildings!F490)</f>
        <v>9.3000000000000007</v>
      </c>
      <c r="G490" t="str">
        <f>IF(buildings!G490="","NA",buildings!G490)</f>
        <v>NA</v>
      </c>
      <c r="H490" t="str">
        <f>IF(buildings!H490="","NA",buildings!H490)</f>
        <v>NA</v>
      </c>
      <c r="I490" t="str">
        <f>IF(buildings!I490="","NA",buildings!I490)</f>
        <v>NA</v>
      </c>
      <c r="J490">
        <f>IF(buildings!J490="","NA",buildings!J490)</f>
        <v>102.8</v>
      </c>
      <c r="K490" t="str">
        <f>IF(buildings!K490="","NA",buildings!K490)</f>
        <v>NA</v>
      </c>
      <c r="L490" t="str">
        <f>IF(buildings!L490="","NA",buildings!L490)</f>
        <v>NA</v>
      </c>
      <c r="M490">
        <f>IF(buildings!M490="","NA",buildings!M490)</f>
        <v>499.3</v>
      </c>
      <c r="N490" t="str">
        <f>IF(buildings!N490="","NA",buildings!N490)</f>
        <v>NA</v>
      </c>
      <c r="O490" t="str">
        <f>IF(buildings!O490="","NA",buildings!O490)</f>
        <v>NA</v>
      </c>
      <c r="P490">
        <f>IF(buildings!P490="","NA",buildings!P490)</f>
        <v>176.5</v>
      </c>
      <c r="Q490" t="str">
        <f>IF(buildings!Q490="","NA",buildings!Q490)</f>
        <v>NA</v>
      </c>
      <c r="R490" t="str">
        <f>IF(buildings!R490="","NA",buildings!R490)</f>
        <v>NA</v>
      </c>
      <c r="S490">
        <f>IF(buildings!S490="","NA",buildings!S490)</f>
        <v>29.9</v>
      </c>
      <c r="T490" t="str">
        <f>IF(buildings!T490="","NA",buildings!T490)</f>
        <v>NA</v>
      </c>
      <c r="U490" t="str">
        <f>IF(buildings!U490="","NA",buildings!U490)</f>
        <v>NA</v>
      </c>
      <c r="V490" t="str">
        <f>IF(buildings!V490="","NA",buildings!V490)</f>
        <v>NA</v>
      </c>
      <c r="W490" t="str">
        <f>IF(buildings!W490="","NA",buildings!W490)</f>
        <v>NA</v>
      </c>
      <c r="X490" t="str">
        <f>IF(buildings!X490="","NA",buildings!X490)</f>
        <v>NA</v>
      </c>
      <c r="Y490">
        <f>IF(buildings!Y490="","NA",buildings!Y490)</f>
        <v>67.5</v>
      </c>
      <c r="Z490" t="str">
        <f>IF(buildings!Z490="","NA",buildings!Z490)</f>
        <v>NA</v>
      </c>
      <c r="AA490" t="str">
        <f>IF(buildings!AA490="","NA",buildings!AA490)</f>
        <v>NA</v>
      </c>
      <c r="AB490">
        <f>IF(buildings!AB490="","NA",buildings!AB490)</f>
        <v>2.1</v>
      </c>
      <c r="AC490" t="str">
        <f>IF(buildings!AC490="","NA",buildings!AC490)</f>
        <v>NA</v>
      </c>
      <c r="AD490" t="str">
        <f>IF(buildings!AD490="","NA",buildings!AD490)</f>
        <v>NA</v>
      </c>
      <c r="AE490">
        <f>IF(buildings!AE490="","NA",buildings!AE490)</f>
        <v>1.4</v>
      </c>
      <c r="AF490" t="str">
        <f>IF(buildings!AF490="","NA",buildings!AF490)</f>
        <v>NA</v>
      </c>
      <c r="AG490" t="str">
        <f>IF(buildings!AG490="","NA",buildings!AG490)</f>
        <v>NA</v>
      </c>
      <c r="AH490" t="str">
        <f>IF(buildings!AH490="","NA",buildings!AH490)</f>
        <v>NA</v>
      </c>
      <c r="AI490">
        <f>IF(buildings!AI490="","NA",buildings!AI490)</f>
        <v>7.2</v>
      </c>
      <c r="AJ490" t="str">
        <f>IF(buildings!AJ490="","NA",buildings!AJ490)</f>
        <v>NA</v>
      </c>
      <c r="AK490" t="str">
        <f>IF(buildings!AK490="","NA",buildings!AK490)</f>
        <v>NA</v>
      </c>
      <c r="AL490" t="str">
        <f>IF(buildings!AL490="","NA",buildings!AL490)</f>
        <v>Brick framed SFH</v>
      </c>
      <c r="AM490" t="str">
        <f>IF(buildings!AM490="","NA",buildings!AM490)</f>
        <v>NA</v>
      </c>
      <c r="AN490" t="str">
        <f>IF(buildings!AN490="","NA",buildings!AN490)</f>
        <v>residential</v>
      </c>
      <c r="AO490" t="str">
        <f>IF(buildings!AO490="","NA",buildings!AO490)</f>
        <v>SFH</v>
      </c>
      <c r="AP490" t="str">
        <f>IF(buildings!AP490="","NA",buildings!AP490)</f>
        <v>case study</v>
      </c>
      <c r="AQ490" t="str">
        <f>IF(buildings!AQ490="","NA",buildings!AQ490)</f>
        <v>urban</v>
      </c>
      <c r="AR490" t="str">
        <f>IF(buildings!AR490="","NA",buildings!AR490)</f>
        <v>NA</v>
      </c>
      <c r="AS490" t="str">
        <f>IF(buildings!AS490="","NA",buildings!AS490)</f>
        <v>Augiseau V, Kim E.</v>
      </c>
      <c r="AT490">
        <f>IF(buildings!AT490="","NA",buildings!AT490)</f>
        <v>2021</v>
      </c>
      <c r="AU490" t="str">
        <f>IF(buildings!AU490="","NA",buildings!AU490)</f>
        <v>Spatial characterization of construction material stocks: The case of the Paris region</v>
      </c>
      <c r="AV490" t="str">
        <f>IF(buildings!AV490="","NA",buildings!AV490)</f>
        <v>Resources, Conservation and Recycling</v>
      </c>
      <c r="AW490" t="str">
        <f>IF(buildings!AW490="","NA",buildings!AW490)</f>
        <v>Copyright Elsevier</v>
      </c>
      <c r="AX490" t="str">
        <f>IF(buildings!AX490="","NA",buildings!AX490)</f>
        <v>10.1016/j.resconrec.2021.105512</v>
      </c>
      <c r="AY490" t="str">
        <f>IF(buildings!AY490="","NA",buildings!AY490)</f>
        <v>https://doi.org/10.1016/j.resconrec.2021.105512</v>
      </c>
      <c r="AZ490" t="str">
        <f>IF(buildings!AZ490="","NULL",buildings!AZ490)</f>
        <v>NULL</v>
      </c>
      <c r="BA490" t="str">
        <f>IF(buildings!BA490="","NULL",buildings!BA490)</f>
        <v>NULL</v>
      </c>
      <c r="BB490" t="str">
        <f>IF(buildings!BB490="","NULL",buildings!BB490)</f>
        <v xml:space="preserve"> Plaster is including plaster and mortar glue plaster coating</v>
      </c>
      <c r="BC490" t="str">
        <f>IF(buildings!BC490="","NULL",buildings!BC490)</f>
        <v>NULL</v>
      </c>
      <c r="BD490" t="str">
        <f>IF(buildings!BD490="","NULL",buildings!BD490)</f>
        <v>NULL</v>
      </c>
      <c r="BE490" t="str">
        <f>IF(buildings!BE490="","NULL",buildings!BE490)</f>
        <v>Almaleh (Fishman)</v>
      </c>
      <c r="BF490" t="str">
        <f>IF(buildings!BF490="","NULL",buildings!BF490)</f>
        <v>NULL</v>
      </c>
      <c r="BG490" t="str">
        <f>IF(buildings!BG490="","NULL",buildings!BG490)</f>
        <v>NULL</v>
      </c>
      <c r="BH490" t="str">
        <f>IF(buildings!BH490="","NULL",buildings!BH490)</f>
        <v>NULL</v>
      </c>
      <c r="BI490" t="str">
        <f>IF(buildings!BI490="","NULL",buildings!BI490)</f>
        <v>NULL</v>
      </c>
      <c r="BJ490" t="str">
        <f>IF(buildings!BJ490="","NULL",buildings!BJ490)</f>
        <v>NULL</v>
      </c>
      <c r="BK490" t="str">
        <f>IF(buildings!BK490="","NULL",buildings!BK490)</f>
        <v>NULL</v>
      </c>
      <c r="BL490" t="str">
        <f>IF(buildings!BL490="","NULL",buildings!BL490)</f>
        <v>NULL</v>
      </c>
      <c r="BM490" t="str">
        <f>IF(buildings!BM490="","NULL",buildings!BM490)</f>
        <v>NULL</v>
      </c>
      <c r="BN490" t="str">
        <f>IF(buildings!BN490="","NULL",buildings!BN490)</f>
        <v>NULL</v>
      </c>
      <c r="BO490" t="str">
        <f>IF(buildings!BO490="","NULL",buildings!BO490)</f>
        <v>NULL</v>
      </c>
      <c r="BP490" t="str">
        <f>IF(buildings!BP490="","NULL",buildings!BP490)</f>
        <v>NULL</v>
      </c>
      <c r="BQ490" t="str">
        <f>IF(buildings!BQ490="","NULL",buildings!BQ490)</f>
        <v>NULL</v>
      </c>
      <c r="BR490" t="str">
        <f>IF(buildings!BR490="","NULL",buildings!BR490)</f>
        <v>NULL</v>
      </c>
      <c r="BS490" t="str">
        <f>IF(buildings!BS490="","NULL",buildings!BS490)</f>
        <v>NULL</v>
      </c>
      <c r="BT490" t="str">
        <f>IF(buildings!BT490="","NULL",buildings!BT490)</f>
        <v>NULL</v>
      </c>
      <c r="BU490" t="str">
        <f>IF(buildings!BU490="","NULL",buildings!BU490)</f>
        <v>NULL</v>
      </c>
      <c r="BV490" t="str">
        <f>IF(buildings!BV490="","NULL",buildings!BV490)</f>
        <v>NULL</v>
      </c>
      <c r="BW490" t="str">
        <f>IF(buildings!BW490="","NULL",buildings!BW490)</f>
        <v>R32EU15</v>
      </c>
      <c r="BX490" t="str">
        <f>IF(buildings!BX490="","NULL",buildings!BX490)</f>
        <v>R5.2OECD</v>
      </c>
      <c r="BY490" t="str">
        <f>IF(buildings!BY490="","NULL",buildings!BY490)</f>
        <v>R_SFH_unspecified</v>
      </c>
      <c r="BZ490" t="str">
        <f>IF(buildings!BZ490="","NULL",buildings!BZ490)</f>
        <v>RC_unspecified</v>
      </c>
      <c r="CA490" t="str">
        <f>IF(buildings!CA490="","NULL",buildings!CA490)</f>
        <v>Standard</v>
      </c>
      <c r="CB490" t="str">
        <f>IF(buildings!CB490="","NULL",buildings!CB490)</f>
        <v>real-world single case study</v>
      </c>
      <c r="CC490" t="str">
        <f>IF(buildings!CC490="","NULL",buildings!CC490)</f>
        <v>RS</v>
      </c>
      <c r="CD490" t="str">
        <f>IF(buildings!CD490="","NULL",buildings!CD490)</f>
        <v>C</v>
      </c>
      <c r="CE490" t="str">
        <f>IF(buildings!CE490="","NULL",buildings!CE490)</f>
        <v>OECD_EU15</v>
      </c>
    </row>
    <row r="491" spans="1:83">
      <c r="A491">
        <f>IF(buildings!A491="","NA",buildings!A491)</f>
        <v>489</v>
      </c>
      <c r="B491" t="str">
        <f>IF(buildings!B491="","NA",buildings!B491)</f>
        <v>France</v>
      </c>
      <c r="C491" t="str">
        <f>IF(buildings!C491="","NA",buildings!C491)</f>
        <v>Paris</v>
      </c>
      <c r="D491">
        <f>IF(buildings!D491="","NA",buildings!D491)</f>
        <v>2001</v>
      </c>
      <c r="E491" t="str">
        <f>IF(buildings!E491="","NA",buildings!E491)</f>
        <v>NA</v>
      </c>
      <c r="F491">
        <f>IF(buildings!F491="","NA",buildings!F491)</f>
        <v>12.2</v>
      </c>
      <c r="G491" t="str">
        <f>IF(buildings!G491="","NA",buildings!G491)</f>
        <v>NA</v>
      </c>
      <c r="H491" t="str">
        <f>IF(buildings!H491="","NA",buildings!H491)</f>
        <v>NA</v>
      </c>
      <c r="I491" t="str">
        <f>IF(buildings!I491="","NA",buildings!I491)</f>
        <v>NA</v>
      </c>
      <c r="J491">
        <f>IF(buildings!J491="","NA",buildings!J491)</f>
        <v>3.4</v>
      </c>
      <c r="K491">
        <f>IF(buildings!K491="","NA",buildings!K491)</f>
        <v>12</v>
      </c>
      <c r="L491" t="str">
        <f>IF(buildings!L491="","NA",buildings!L491)</f>
        <v>NA</v>
      </c>
      <c r="M491">
        <f>IF(buildings!M491="","NA",buildings!M491)</f>
        <v>1057.8</v>
      </c>
      <c r="N491" t="str">
        <f>IF(buildings!N491="","NA",buildings!N491)</f>
        <v>NA</v>
      </c>
      <c r="O491" t="str">
        <f>IF(buildings!O491="","NA",buildings!O491)</f>
        <v>NA</v>
      </c>
      <c r="P491" t="str">
        <f>IF(buildings!P491="","NA",buildings!P491)</f>
        <v>NA</v>
      </c>
      <c r="Q491">
        <f>IF(buildings!Q491="","NA",buildings!Q491)</f>
        <v>198.5</v>
      </c>
      <c r="R491" t="str">
        <f>IF(buildings!R491="","NA",buildings!R491)</f>
        <v>NA</v>
      </c>
      <c r="S491">
        <f>IF(buildings!S491="","NA",buildings!S491)</f>
        <v>41.4</v>
      </c>
      <c r="T491" t="str">
        <f>IF(buildings!T491="","NA",buildings!T491)</f>
        <v>NA</v>
      </c>
      <c r="U491" t="str">
        <f>IF(buildings!U491="","NA",buildings!U491)</f>
        <v>NA</v>
      </c>
      <c r="V491" t="str">
        <f>IF(buildings!V491="","NA",buildings!V491)</f>
        <v>NA</v>
      </c>
      <c r="W491" t="str">
        <f>IF(buildings!W491="","NA",buildings!W491)</f>
        <v>NA</v>
      </c>
      <c r="X491" t="str">
        <f>IF(buildings!X491="","NA",buildings!X491)</f>
        <v>NA</v>
      </c>
      <c r="Y491">
        <f>IF(buildings!Y491="","NA",buildings!Y491)</f>
        <v>58.3</v>
      </c>
      <c r="Z491" t="str">
        <f>IF(buildings!Z491="","NA",buildings!Z491)</f>
        <v>NA</v>
      </c>
      <c r="AA491" t="str">
        <f>IF(buildings!AA491="","NA",buildings!AA491)</f>
        <v>NA</v>
      </c>
      <c r="AB491">
        <f>IF(buildings!AB491="","NA",buildings!AB491)</f>
        <v>2.1</v>
      </c>
      <c r="AC491" t="str">
        <f>IF(buildings!AC491="","NA",buildings!AC491)</f>
        <v>NA</v>
      </c>
      <c r="AD491">
        <f>IF(buildings!AD491="","NA",buildings!AD491)</f>
        <v>6.8</v>
      </c>
      <c r="AE491">
        <f>IF(buildings!AE491="","NA",buildings!AE491)</f>
        <v>1.6</v>
      </c>
      <c r="AF491" t="str">
        <f>IF(buildings!AF491="","NA",buildings!AF491)</f>
        <v>NA</v>
      </c>
      <c r="AG491" t="str">
        <f>IF(buildings!AG491="","NA",buildings!AG491)</f>
        <v>NA</v>
      </c>
      <c r="AH491" t="str">
        <f>IF(buildings!AH491="","NA",buildings!AH491)</f>
        <v>NA</v>
      </c>
      <c r="AI491">
        <f>IF(buildings!AI491="","NA",buildings!AI491)</f>
        <v>4.8</v>
      </c>
      <c r="AJ491" t="str">
        <f>IF(buildings!AJ491="","NA",buildings!AJ491)</f>
        <v>NA</v>
      </c>
      <c r="AK491" t="str">
        <f>IF(buildings!AK491="","NA",buildings!AK491)</f>
        <v>NA</v>
      </c>
      <c r="AL491" t="str">
        <f>IF(buildings!AL491="","NA",buildings!AL491)</f>
        <v>Concrete framed SFH</v>
      </c>
      <c r="AM491" t="str">
        <f>IF(buildings!AM491="","NA",buildings!AM491)</f>
        <v>NA</v>
      </c>
      <c r="AN491" t="str">
        <f>IF(buildings!AN491="","NA",buildings!AN491)</f>
        <v>residential</v>
      </c>
      <c r="AO491" t="str">
        <f>IF(buildings!AO491="","NA",buildings!AO491)</f>
        <v>SFH</v>
      </c>
      <c r="AP491" t="str">
        <f>IF(buildings!AP491="","NA",buildings!AP491)</f>
        <v>case study</v>
      </c>
      <c r="AQ491" t="str">
        <f>IF(buildings!AQ491="","NA",buildings!AQ491)</f>
        <v>urban</v>
      </c>
      <c r="AR491" t="str">
        <f>IF(buildings!AR491="","NA",buildings!AR491)</f>
        <v>NA</v>
      </c>
      <c r="AS491" t="str">
        <f>IF(buildings!AS491="","NA",buildings!AS491)</f>
        <v>Augiseau V, Kim E.</v>
      </c>
      <c r="AT491">
        <f>IF(buildings!AT491="","NA",buildings!AT491)</f>
        <v>2021</v>
      </c>
      <c r="AU491" t="str">
        <f>IF(buildings!AU491="","NA",buildings!AU491)</f>
        <v>Spatial characterization of construction material stocks: The case of the Paris region</v>
      </c>
      <c r="AV491" t="str">
        <f>IF(buildings!AV491="","NA",buildings!AV491)</f>
        <v>Resources, Conservation and Recycling</v>
      </c>
      <c r="AW491" t="str">
        <f>IF(buildings!AW491="","NA",buildings!AW491)</f>
        <v>Copyright Elsevier</v>
      </c>
      <c r="AX491" t="str">
        <f>IF(buildings!AX491="","NA",buildings!AX491)</f>
        <v>10.1016/j.resconrec.2021.105512</v>
      </c>
      <c r="AY491" t="str">
        <f>IF(buildings!AY491="","NA",buildings!AY491)</f>
        <v>https://doi.org/10.1016/j.resconrec.2021.105512</v>
      </c>
      <c r="AZ491" t="str">
        <f>IF(buildings!AZ491="","NULL",buildings!AZ491)</f>
        <v>NULL</v>
      </c>
      <c r="BA491" t="str">
        <f>IF(buildings!BA491="","NULL",buildings!BA491)</f>
        <v>NULL</v>
      </c>
      <c r="BB491" t="str">
        <f>IF(buildings!BB491="","NULL",buildings!BB491)</f>
        <v>Concrete column is a sum of concrete and concrete block, Plaster is including plaster and mortar glue plaster coating, Mortal plaster is including polymer- supported coating, paper cardboard material is chipboard, and Polystyrene it appear in the research paper as Styrofoam (including expanded polystyrene)</v>
      </c>
      <c r="BC491" t="str">
        <f>IF(buildings!BC491="","NULL",buildings!BC491)</f>
        <v>NULL</v>
      </c>
      <c r="BD491" t="str">
        <f>IF(buildings!BD491="","NULL",buildings!BD491)</f>
        <v>NULL</v>
      </c>
      <c r="BE491" t="str">
        <f>IF(buildings!BE491="","NULL",buildings!BE491)</f>
        <v>Almaleh (Fishman)</v>
      </c>
      <c r="BF491" t="str">
        <f>IF(buildings!BF491="","NULL",buildings!BF491)</f>
        <v>NULL</v>
      </c>
      <c r="BG491" t="str">
        <f>IF(buildings!BG491="","NULL",buildings!BG491)</f>
        <v>NULL</v>
      </c>
      <c r="BH491" t="str">
        <f>IF(buildings!BH491="","NULL",buildings!BH491)</f>
        <v>NULL</v>
      </c>
      <c r="BI491" t="str">
        <f>IF(buildings!BI491="","NULL",buildings!BI491)</f>
        <v>NULL</v>
      </c>
      <c r="BJ491" t="str">
        <f>IF(buildings!BJ491="","NULL",buildings!BJ491)</f>
        <v>NULL</v>
      </c>
      <c r="BK491" t="str">
        <f>IF(buildings!BK491="","NULL",buildings!BK491)</f>
        <v>NULL</v>
      </c>
      <c r="BL491" t="str">
        <f>IF(buildings!BL491="","NULL",buildings!BL491)</f>
        <v>NULL</v>
      </c>
      <c r="BM491" t="str">
        <f>IF(buildings!BM491="","NULL",buildings!BM491)</f>
        <v>NULL</v>
      </c>
      <c r="BN491" t="str">
        <f>IF(buildings!BN491="","NULL",buildings!BN491)</f>
        <v>NULL</v>
      </c>
      <c r="BO491" t="str">
        <f>IF(buildings!BO491="","NULL",buildings!BO491)</f>
        <v>NULL</v>
      </c>
      <c r="BP491" t="str">
        <f>IF(buildings!BP491="","NULL",buildings!BP491)</f>
        <v>NULL</v>
      </c>
      <c r="BQ491" t="str">
        <f>IF(buildings!BQ491="","NULL",buildings!BQ491)</f>
        <v>NULL</v>
      </c>
      <c r="BR491" t="str">
        <f>IF(buildings!BR491="","NULL",buildings!BR491)</f>
        <v>NULL</v>
      </c>
      <c r="BS491" t="str">
        <f>IF(buildings!BS491="","NULL",buildings!BS491)</f>
        <v>NULL</v>
      </c>
      <c r="BT491" t="str">
        <f>IF(buildings!BT491="","NULL",buildings!BT491)</f>
        <v>NULL</v>
      </c>
      <c r="BU491" t="str">
        <f>IF(buildings!BU491="","NULL",buildings!BU491)</f>
        <v>NULL</v>
      </c>
      <c r="BV491" t="str">
        <f>IF(buildings!BV491="","NULL",buildings!BV491)</f>
        <v>NULL</v>
      </c>
      <c r="BW491" t="str">
        <f>IF(buildings!BW491="","NULL",buildings!BW491)</f>
        <v>R32EU15</v>
      </c>
      <c r="BX491" t="str">
        <f>IF(buildings!BX491="","NULL",buildings!BX491)</f>
        <v>R5.2OECD</v>
      </c>
      <c r="BY491" t="str">
        <f>IF(buildings!BY491="","NULL",buildings!BY491)</f>
        <v>R_SFH_unspecified</v>
      </c>
      <c r="BZ491" t="str">
        <f>IF(buildings!BZ491="","NULL",buildings!BZ491)</f>
        <v>RC_unspecified</v>
      </c>
      <c r="CA491" t="str">
        <f>IF(buildings!CA491="","NULL",buildings!CA491)</f>
        <v>Standard</v>
      </c>
      <c r="CB491" t="str">
        <f>IF(buildings!CB491="","NULL",buildings!CB491)</f>
        <v>real-world single case study</v>
      </c>
      <c r="CC491" t="str">
        <f>IF(buildings!CC491="","NULL",buildings!CC491)</f>
        <v>RS</v>
      </c>
      <c r="CD491" t="str">
        <f>IF(buildings!CD491="","NULL",buildings!CD491)</f>
        <v>C</v>
      </c>
      <c r="CE491" t="str">
        <f>IF(buildings!CE491="","NULL",buildings!CE491)</f>
        <v>OECD_EU15</v>
      </c>
    </row>
    <row r="492" spans="1:83">
      <c r="A492">
        <f>IF(buildings!A492="","NA",buildings!A492)</f>
        <v>490</v>
      </c>
      <c r="B492" t="str">
        <f>IF(buildings!B492="","NA",buildings!B492)</f>
        <v>France</v>
      </c>
      <c r="C492" t="str">
        <f>IF(buildings!C492="","NA",buildings!C492)</f>
        <v>Paris</v>
      </c>
      <c r="D492">
        <f>IF(buildings!D492="","NA",buildings!D492)</f>
        <v>2001</v>
      </c>
      <c r="E492" t="str">
        <f>IF(buildings!E492="","NA",buildings!E492)</f>
        <v>NA</v>
      </c>
      <c r="F492">
        <f>IF(buildings!F492="","NA",buildings!F492)</f>
        <v>13.5</v>
      </c>
      <c r="G492" t="str">
        <f>IF(buildings!G492="","NA",buildings!G492)</f>
        <v>NA</v>
      </c>
      <c r="H492">
        <f>IF(buildings!H492="","NA",buildings!H492)</f>
        <v>0.9</v>
      </c>
      <c r="I492" t="str">
        <f>IF(buildings!I492="","NA",buildings!I492)</f>
        <v>NA</v>
      </c>
      <c r="J492">
        <f>IF(buildings!J492="","NA",buildings!J492)</f>
        <v>3.4</v>
      </c>
      <c r="K492">
        <f>IF(buildings!K492="","NA",buildings!K492)</f>
        <v>12.3</v>
      </c>
      <c r="L492" t="str">
        <f>IF(buildings!L492="","NA",buildings!L492)</f>
        <v>NA</v>
      </c>
      <c r="M492">
        <f>IF(buildings!M492="","NA",buildings!M492)</f>
        <v>899.6</v>
      </c>
      <c r="N492" t="str">
        <f>IF(buildings!N492="","NA",buildings!N492)</f>
        <v>NA</v>
      </c>
      <c r="O492" t="str">
        <f>IF(buildings!O492="","NA",buildings!O492)</f>
        <v>NA</v>
      </c>
      <c r="P492">
        <f>IF(buildings!P492="","NA",buildings!P492)</f>
        <v>555.1</v>
      </c>
      <c r="Q492">
        <f>IF(buildings!Q492="","NA",buildings!Q492)</f>
        <v>64.7</v>
      </c>
      <c r="R492" t="str">
        <f>IF(buildings!R492="","NA",buildings!R492)</f>
        <v>NA</v>
      </c>
      <c r="S492">
        <f>IF(buildings!S492="","NA",buildings!S492)</f>
        <v>93.5</v>
      </c>
      <c r="T492" t="str">
        <f>IF(buildings!T492="","NA",buildings!T492)</f>
        <v>NA</v>
      </c>
      <c r="U492" t="str">
        <f>IF(buildings!U492="","NA",buildings!U492)</f>
        <v>NA</v>
      </c>
      <c r="V492" t="str">
        <f>IF(buildings!V492="","NA",buildings!V492)</f>
        <v>NA</v>
      </c>
      <c r="W492" t="str">
        <f>IF(buildings!W492="","NA",buildings!W492)</f>
        <v>NA</v>
      </c>
      <c r="X492" t="str">
        <f>IF(buildings!X492="","NA",buildings!X492)</f>
        <v>NA</v>
      </c>
      <c r="Y492">
        <f>IF(buildings!Y492="","NA",buildings!Y492)</f>
        <v>59.4</v>
      </c>
      <c r="Z492" t="str">
        <f>IF(buildings!Z492="","NA",buildings!Z492)</f>
        <v>NA</v>
      </c>
      <c r="AA492" t="str">
        <f>IF(buildings!AA492="","NA",buildings!AA492)</f>
        <v>NA</v>
      </c>
      <c r="AB492">
        <f>IF(buildings!AB492="","NA",buildings!AB492)</f>
        <v>2.2999999999999998</v>
      </c>
      <c r="AC492" t="str">
        <f>IF(buildings!AC492="","NA",buildings!AC492)</f>
        <v>NA</v>
      </c>
      <c r="AD492">
        <f>IF(buildings!AD492="","NA",buildings!AD492)</f>
        <v>5</v>
      </c>
      <c r="AE492">
        <f>IF(buildings!AE492="","NA",buildings!AE492)</f>
        <v>0.2</v>
      </c>
      <c r="AF492" t="str">
        <f>IF(buildings!AF492="","NA",buildings!AF492)</f>
        <v>NA</v>
      </c>
      <c r="AG492" t="str">
        <f>IF(buildings!AG492="","NA",buildings!AG492)</f>
        <v>NA</v>
      </c>
      <c r="AH492" t="str">
        <f>IF(buildings!AH492="","NA",buildings!AH492)</f>
        <v>NA</v>
      </c>
      <c r="AI492">
        <f>IF(buildings!AI492="","NA",buildings!AI492)</f>
        <v>4.9000000000000004</v>
      </c>
      <c r="AJ492" t="str">
        <f>IF(buildings!AJ492="","NA",buildings!AJ492)</f>
        <v>NA</v>
      </c>
      <c r="AK492" t="str">
        <f>IF(buildings!AK492="","NA",buildings!AK492)</f>
        <v>NA</v>
      </c>
      <c r="AL492" t="str">
        <f>IF(buildings!AL492="","NA",buildings!AL492)</f>
        <v>Brick framed SFH</v>
      </c>
      <c r="AM492" t="str">
        <f>IF(buildings!AM492="","NA",buildings!AM492)</f>
        <v>NA</v>
      </c>
      <c r="AN492" t="str">
        <f>IF(buildings!AN492="","NA",buildings!AN492)</f>
        <v>residential</v>
      </c>
      <c r="AO492" t="str">
        <f>IF(buildings!AO492="","NA",buildings!AO492)</f>
        <v>SFH</v>
      </c>
      <c r="AP492" t="str">
        <f>IF(buildings!AP492="","NA",buildings!AP492)</f>
        <v>case study</v>
      </c>
      <c r="AQ492" t="str">
        <f>IF(buildings!AQ492="","NA",buildings!AQ492)</f>
        <v>urban</v>
      </c>
      <c r="AR492" t="str">
        <f>IF(buildings!AR492="","NA",buildings!AR492)</f>
        <v>NA</v>
      </c>
      <c r="AS492" t="str">
        <f>IF(buildings!AS492="","NA",buildings!AS492)</f>
        <v>Augiseau V, Kim E.</v>
      </c>
      <c r="AT492">
        <f>IF(buildings!AT492="","NA",buildings!AT492)</f>
        <v>2021</v>
      </c>
      <c r="AU492" t="str">
        <f>IF(buildings!AU492="","NA",buildings!AU492)</f>
        <v>Spatial characterization of construction material stocks: The case of the Paris region</v>
      </c>
      <c r="AV492" t="str">
        <f>IF(buildings!AV492="","NA",buildings!AV492)</f>
        <v>Resources, Conservation and Recycling</v>
      </c>
      <c r="AW492" t="str">
        <f>IF(buildings!AW492="","NA",buildings!AW492)</f>
        <v>Copyright Elsevier</v>
      </c>
      <c r="AX492" t="str">
        <f>IF(buildings!AX492="","NA",buildings!AX492)</f>
        <v>10.1016/j.resconrec.2021.105512</v>
      </c>
      <c r="AY492" t="str">
        <f>IF(buildings!AY492="","NA",buildings!AY492)</f>
        <v>https://doi.org/10.1016/j.resconrec.2021.105512</v>
      </c>
      <c r="AZ492" t="str">
        <f>IF(buildings!AZ492="","NULL",buildings!AZ492)</f>
        <v>NULL</v>
      </c>
      <c r="BA492" t="str">
        <f>IF(buildings!BA492="","NULL",buildings!BA492)</f>
        <v>NULL</v>
      </c>
      <c r="BB492" t="str">
        <f>IF(buildings!BB492="","NULL",buildings!BB492)</f>
        <v>Concrete column is a sum of concrete and concrete block, Brick column is a sum of Terracotta solid brick and Hollow terracotta brick, Plaster is including plaster and mortar glue plaster coating, Mortal plaster is including polymer- supported coating, paper cardboard material is chipboard, and Polystyrene it appear in the research paper as Styrofoam (including expanded polystyrene)</v>
      </c>
      <c r="BC492" t="str">
        <f>IF(buildings!BC492="","NULL",buildings!BC492)</f>
        <v>NULL</v>
      </c>
      <c r="BD492" t="str">
        <f>IF(buildings!BD492="","NULL",buildings!BD492)</f>
        <v>NULL</v>
      </c>
      <c r="BE492" t="str">
        <f>IF(buildings!BE492="","NULL",buildings!BE492)</f>
        <v>Almaleh (Fishman)</v>
      </c>
      <c r="BF492" t="str">
        <f>IF(buildings!BF492="","NULL",buildings!BF492)</f>
        <v>NULL</v>
      </c>
      <c r="BG492" t="str">
        <f>IF(buildings!BG492="","NULL",buildings!BG492)</f>
        <v>NULL</v>
      </c>
      <c r="BH492" t="str">
        <f>IF(buildings!BH492="","NULL",buildings!BH492)</f>
        <v>NULL</v>
      </c>
      <c r="BI492" t="str">
        <f>IF(buildings!BI492="","NULL",buildings!BI492)</f>
        <v>NULL</v>
      </c>
      <c r="BJ492" t="str">
        <f>IF(buildings!BJ492="","NULL",buildings!BJ492)</f>
        <v>NULL</v>
      </c>
      <c r="BK492" t="str">
        <f>IF(buildings!BK492="","NULL",buildings!BK492)</f>
        <v>NULL</v>
      </c>
      <c r="BL492" t="str">
        <f>IF(buildings!BL492="","NULL",buildings!BL492)</f>
        <v>NULL</v>
      </c>
      <c r="BM492" t="str">
        <f>IF(buildings!BM492="","NULL",buildings!BM492)</f>
        <v>NULL</v>
      </c>
      <c r="BN492" t="str">
        <f>IF(buildings!BN492="","NULL",buildings!BN492)</f>
        <v>NULL</v>
      </c>
      <c r="BO492" t="str">
        <f>IF(buildings!BO492="","NULL",buildings!BO492)</f>
        <v>NULL</v>
      </c>
      <c r="BP492" t="str">
        <f>IF(buildings!BP492="","NULL",buildings!BP492)</f>
        <v>NULL</v>
      </c>
      <c r="BQ492" t="str">
        <f>IF(buildings!BQ492="","NULL",buildings!BQ492)</f>
        <v>NULL</v>
      </c>
      <c r="BR492" t="str">
        <f>IF(buildings!BR492="","NULL",buildings!BR492)</f>
        <v>NULL</v>
      </c>
      <c r="BS492" t="str">
        <f>IF(buildings!BS492="","NULL",buildings!BS492)</f>
        <v>NULL</v>
      </c>
      <c r="BT492" t="str">
        <f>IF(buildings!BT492="","NULL",buildings!BT492)</f>
        <v>NULL</v>
      </c>
      <c r="BU492" t="str">
        <f>IF(buildings!BU492="","NULL",buildings!BU492)</f>
        <v>NULL</v>
      </c>
      <c r="BV492" t="str">
        <f>IF(buildings!BV492="","NULL",buildings!BV492)</f>
        <v>NULL</v>
      </c>
      <c r="BW492" t="str">
        <f>IF(buildings!BW492="","NULL",buildings!BW492)</f>
        <v>R32EU15</v>
      </c>
      <c r="BX492" t="str">
        <f>IF(buildings!BX492="","NULL",buildings!BX492)</f>
        <v>R5.2OECD</v>
      </c>
      <c r="BY492" t="str">
        <f>IF(buildings!BY492="","NULL",buildings!BY492)</f>
        <v>R_SFH_unspecified</v>
      </c>
      <c r="BZ492" t="str">
        <f>IF(buildings!BZ492="","NULL",buildings!BZ492)</f>
        <v>RC_unspecified</v>
      </c>
      <c r="CA492" t="str">
        <f>IF(buildings!CA492="","NULL",buildings!CA492)</f>
        <v>Standard</v>
      </c>
      <c r="CB492" t="str">
        <f>IF(buildings!CB492="","NULL",buildings!CB492)</f>
        <v>real-world single case study</v>
      </c>
      <c r="CC492" t="str">
        <f>IF(buildings!CC492="","NULL",buildings!CC492)</f>
        <v>RS</v>
      </c>
      <c r="CD492" t="str">
        <f>IF(buildings!CD492="","NULL",buildings!CD492)</f>
        <v>C</v>
      </c>
      <c r="CE492" t="str">
        <f>IF(buildings!CE492="","NULL",buildings!CE492)</f>
        <v>OECD_EU15</v>
      </c>
    </row>
    <row r="493" spans="1:83">
      <c r="A493">
        <f>IF(buildings!A493="","NA",buildings!A493)</f>
        <v>491</v>
      </c>
      <c r="B493" t="str">
        <f>IF(buildings!B493="","NA",buildings!B493)</f>
        <v>France</v>
      </c>
      <c r="C493" t="str">
        <f>IF(buildings!C493="","NA",buildings!C493)</f>
        <v>Paris</v>
      </c>
      <c r="D493">
        <f>IF(buildings!D493="","NA",buildings!D493)</f>
        <v>2001</v>
      </c>
      <c r="E493" t="str">
        <f>IF(buildings!E493="","NA",buildings!E493)</f>
        <v>NA</v>
      </c>
      <c r="F493">
        <f>IF(buildings!F493="","NA",buildings!F493)</f>
        <v>9</v>
      </c>
      <c r="G493" t="str">
        <f>IF(buildings!G493="","NA",buildings!G493)</f>
        <v>NA</v>
      </c>
      <c r="H493" t="str">
        <f>IF(buildings!H493="","NA",buildings!H493)</f>
        <v>NA</v>
      </c>
      <c r="I493" t="str">
        <f>IF(buildings!I493="","NA",buildings!I493)</f>
        <v>NA</v>
      </c>
      <c r="J493">
        <f>IF(buildings!J493="","NA",buildings!J493)</f>
        <v>5.0999999999999996</v>
      </c>
      <c r="K493">
        <f>IF(buildings!K493="","NA",buildings!K493)</f>
        <v>32.6</v>
      </c>
      <c r="L493" t="str">
        <f>IF(buildings!L493="","NA",buildings!L493)</f>
        <v>NA</v>
      </c>
      <c r="M493">
        <f>IF(buildings!M493="","NA",buildings!M493)</f>
        <v>476.8</v>
      </c>
      <c r="N493" t="str">
        <f>IF(buildings!N493="","NA",buildings!N493)</f>
        <v>NA</v>
      </c>
      <c r="O493" t="str">
        <f>IF(buildings!O493="","NA",buildings!O493)</f>
        <v>NA</v>
      </c>
      <c r="P493" t="str">
        <f>IF(buildings!P493="","NA",buildings!P493)</f>
        <v>NA</v>
      </c>
      <c r="Q493">
        <f>IF(buildings!Q493="","NA",buildings!Q493)</f>
        <v>16.7</v>
      </c>
      <c r="R493" t="str">
        <f>IF(buildings!R493="","NA",buildings!R493)</f>
        <v>NA</v>
      </c>
      <c r="S493">
        <f>IF(buildings!S493="","NA",buildings!S493)</f>
        <v>44.3</v>
      </c>
      <c r="T493" t="str">
        <f>IF(buildings!T493="","NA",buildings!T493)</f>
        <v>NA</v>
      </c>
      <c r="U493" t="str">
        <f>IF(buildings!U493="","NA",buildings!U493)</f>
        <v>NA</v>
      </c>
      <c r="V493" t="str">
        <f>IF(buildings!V493="","NA",buildings!V493)</f>
        <v>NA</v>
      </c>
      <c r="W493" t="str">
        <f>IF(buildings!W493="","NA",buildings!W493)</f>
        <v>NA</v>
      </c>
      <c r="X493" t="str">
        <f>IF(buildings!X493="","NA",buildings!X493)</f>
        <v>NA</v>
      </c>
      <c r="Y493">
        <f>IF(buildings!Y493="","NA",buildings!Y493)</f>
        <v>56.9</v>
      </c>
      <c r="Z493" t="str">
        <f>IF(buildings!Z493="","NA",buildings!Z493)</f>
        <v>NA</v>
      </c>
      <c r="AA493" t="str">
        <f>IF(buildings!AA493="","NA",buildings!AA493)</f>
        <v>NA</v>
      </c>
      <c r="AB493">
        <f>IF(buildings!AB493="","NA",buildings!AB493)</f>
        <v>1.8</v>
      </c>
      <c r="AC493" t="str">
        <f>IF(buildings!AC493="","NA",buildings!AC493)</f>
        <v>NA</v>
      </c>
      <c r="AD493">
        <f>IF(buildings!AD493="","NA",buildings!AD493)</f>
        <v>3.2</v>
      </c>
      <c r="AE493">
        <f>IF(buildings!AE493="","NA",buildings!AE493)</f>
        <v>0.6</v>
      </c>
      <c r="AF493" t="str">
        <f>IF(buildings!AF493="","NA",buildings!AF493)</f>
        <v>NA</v>
      </c>
      <c r="AG493" t="str">
        <f>IF(buildings!AG493="","NA",buildings!AG493)</f>
        <v>NA</v>
      </c>
      <c r="AH493" t="str">
        <f>IF(buildings!AH493="","NA",buildings!AH493)</f>
        <v>NA</v>
      </c>
      <c r="AI493">
        <f>IF(buildings!AI493="","NA",buildings!AI493)</f>
        <v>9.1999999999999993</v>
      </c>
      <c r="AJ493" t="str">
        <f>IF(buildings!AJ493="","NA",buildings!AJ493)</f>
        <v>NA</v>
      </c>
      <c r="AK493" t="str">
        <f>IF(buildings!AK493="","NA",buildings!AK493)</f>
        <v>NA</v>
      </c>
      <c r="AL493" t="str">
        <f>IF(buildings!AL493="","NA",buildings!AL493)</f>
        <v>Timber framed SFH</v>
      </c>
      <c r="AM493" t="str">
        <f>IF(buildings!AM493="","NA",buildings!AM493)</f>
        <v>NA</v>
      </c>
      <c r="AN493" t="str">
        <f>IF(buildings!AN493="","NA",buildings!AN493)</f>
        <v>residential</v>
      </c>
      <c r="AO493" t="str">
        <f>IF(buildings!AO493="","NA",buildings!AO493)</f>
        <v>SFH</v>
      </c>
      <c r="AP493" t="str">
        <f>IF(buildings!AP493="","NA",buildings!AP493)</f>
        <v>case study</v>
      </c>
      <c r="AQ493" t="str">
        <f>IF(buildings!AQ493="","NA",buildings!AQ493)</f>
        <v>urban</v>
      </c>
      <c r="AR493" t="str">
        <f>IF(buildings!AR493="","NA",buildings!AR493)</f>
        <v>NA</v>
      </c>
      <c r="AS493" t="str">
        <f>IF(buildings!AS493="","NA",buildings!AS493)</f>
        <v>Augiseau V, Kim E.</v>
      </c>
      <c r="AT493">
        <f>IF(buildings!AT493="","NA",buildings!AT493)</f>
        <v>2021</v>
      </c>
      <c r="AU493" t="str">
        <f>IF(buildings!AU493="","NA",buildings!AU493)</f>
        <v>Spatial characterization of construction material stocks: The case of the Paris region</v>
      </c>
      <c r="AV493" t="str">
        <f>IF(buildings!AV493="","NA",buildings!AV493)</f>
        <v>Resources, Conservation and Recycling</v>
      </c>
      <c r="AW493" t="str">
        <f>IF(buildings!AW493="","NA",buildings!AW493)</f>
        <v>Copyright Elsevier</v>
      </c>
      <c r="AX493" t="str">
        <f>IF(buildings!AX493="","NA",buildings!AX493)</f>
        <v>10.1016/j.resconrec.2021.105512</v>
      </c>
      <c r="AY493" t="str">
        <f>IF(buildings!AY493="","NA",buildings!AY493)</f>
        <v>https://doi.org/10.1016/j.resconrec.2021.105512</v>
      </c>
      <c r="AZ493" t="str">
        <f>IF(buildings!AZ493="","NULL",buildings!AZ493)</f>
        <v>NULL</v>
      </c>
      <c r="BA493" t="str">
        <f>IF(buildings!BA493="","NULL",buildings!BA493)</f>
        <v>NULL</v>
      </c>
      <c r="BB493" t="str">
        <f>IF(buildings!BB493="","NULL",buildings!BB493)</f>
        <v xml:space="preserve">Concrete column is a sum of concrete and concrete block, Plaster is including plaster and mortar glue plaster coating, Mortal plaster is including polymer- supported coating, paper cardboard material is chipboard, and Polystyrene it appear in the research paper as Styrofoam (including expanded polystyrene)
</v>
      </c>
      <c r="BC493" t="str">
        <f>IF(buildings!BC493="","NULL",buildings!BC493)</f>
        <v>NULL</v>
      </c>
      <c r="BD493" t="str">
        <f>IF(buildings!BD493="","NULL",buildings!BD493)</f>
        <v>NULL</v>
      </c>
      <c r="BE493" t="str">
        <f>IF(buildings!BE493="","NULL",buildings!BE493)</f>
        <v>Almaleh (Fishman)</v>
      </c>
      <c r="BF493" t="str">
        <f>IF(buildings!BF493="","NULL",buildings!BF493)</f>
        <v>NULL</v>
      </c>
      <c r="BG493" t="str">
        <f>IF(buildings!BG493="","NULL",buildings!BG493)</f>
        <v>NULL</v>
      </c>
      <c r="BH493" t="str">
        <f>IF(buildings!BH493="","NULL",buildings!BH493)</f>
        <v>NULL</v>
      </c>
      <c r="BI493" t="str">
        <f>IF(buildings!BI493="","NULL",buildings!BI493)</f>
        <v>NULL</v>
      </c>
      <c r="BJ493" t="str">
        <f>IF(buildings!BJ493="","NULL",buildings!BJ493)</f>
        <v>NULL</v>
      </c>
      <c r="BK493" t="str">
        <f>IF(buildings!BK493="","NULL",buildings!BK493)</f>
        <v>NULL</v>
      </c>
      <c r="BL493" t="str">
        <f>IF(buildings!BL493="","NULL",buildings!BL493)</f>
        <v>NULL</v>
      </c>
      <c r="BM493" t="str">
        <f>IF(buildings!BM493="","NULL",buildings!BM493)</f>
        <v>NULL</v>
      </c>
      <c r="BN493" t="str">
        <f>IF(buildings!BN493="","NULL",buildings!BN493)</f>
        <v>NULL</v>
      </c>
      <c r="BO493" t="str">
        <f>IF(buildings!BO493="","NULL",buildings!BO493)</f>
        <v>NULL</v>
      </c>
      <c r="BP493" t="str">
        <f>IF(buildings!BP493="","NULL",buildings!BP493)</f>
        <v>NULL</v>
      </c>
      <c r="BQ493" t="str">
        <f>IF(buildings!BQ493="","NULL",buildings!BQ493)</f>
        <v>NULL</v>
      </c>
      <c r="BR493" t="str">
        <f>IF(buildings!BR493="","NULL",buildings!BR493)</f>
        <v>NULL</v>
      </c>
      <c r="BS493" t="str">
        <f>IF(buildings!BS493="","NULL",buildings!BS493)</f>
        <v>NULL</v>
      </c>
      <c r="BT493" t="str">
        <f>IF(buildings!BT493="","NULL",buildings!BT493)</f>
        <v>NULL</v>
      </c>
      <c r="BU493" t="str">
        <f>IF(buildings!BU493="","NULL",buildings!BU493)</f>
        <v>NULL</v>
      </c>
      <c r="BV493" t="str">
        <f>IF(buildings!BV493="","NULL",buildings!BV493)</f>
        <v>NULL</v>
      </c>
      <c r="BW493" t="str">
        <f>IF(buildings!BW493="","NULL",buildings!BW493)</f>
        <v>R32EU15</v>
      </c>
      <c r="BX493" t="str">
        <f>IF(buildings!BX493="","NULL",buildings!BX493)</f>
        <v>R5.2OECD</v>
      </c>
      <c r="BY493" t="str">
        <f>IF(buildings!BY493="","NULL",buildings!BY493)</f>
        <v>R_SFH_unspecified</v>
      </c>
      <c r="BZ493" t="str">
        <f>IF(buildings!BZ493="","NULL",buildings!BZ493)</f>
        <v>RC_unspecified</v>
      </c>
      <c r="CA493" t="str">
        <f>IF(buildings!CA493="","NULL",buildings!CA493)</f>
        <v>Standard</v>
      </c>
      <c r="CB493" t="str">
        <f>IF(buildings!CB493="","NULL",buildings!CB493)</f>
        <v>real-world single case study</v>
      </c>
      <c r="CC493" t="str">
        <f>IF(buildings!CC493="","NULL",buildings!CC493)</f>
        <v>RS</v>
      </c>
      <c r="CD493" t="str">
        <f>IF(buildings!CD493="","NULL",buildings!CD493)</f>
        <v>C</v>
      </c>
      <c r="CE493" t="str">
        <f>IF(buildings!CE493="","NULL",buildings!CE493)</f>
        <v>OECD_EU15</v>
      </c>
    </row>
    <row r="494" spans="1:83">
      <c r="A494">
        <f>IF(buildings!A494="","NA",buildings!A494)</f>
        <v>492</v>
      </c>
      <c r="B494" t="str">
        <f>IF(buildings!B494="","NA",buildings!B494)</f>
        <v>France</v>
      </c>
      <c r="C494" t="str">
        <f>IF(buildings!C494="","NA",buildings!C494)</f>
        <v>Paris</v>
      </c>
      <c r="D494" t="str">
        <f>IF(buildings!D494="","NA",buildings!D494)</f>
        <v>NA</v>
      </c>
      <c r="E494" t="str">
        <f>IF(buildings!E494="","NA",buildings!E494)</f>
        <v>NA</v>
      </c>
      <c r="F494">
        <f>IF(buildings!F494="","NA",buildings!F494)</f>
        <v>76</v>
      </c>
      <c r="G494" t="str">
        <f>IF(buildings!G494="","NA",buildings!G494)</f>
        <v>NA</v>
      </c>
      <c r="H494" t="str">
        <f>IF(buildings!H494="","NA",buildings!H494)</f>
        <v>NA</v>
      </c>
      <c r="I494" t="str">
        <f>IF(buildings!I494="","NA",buildings!I494)</f>
        <v>NA</v>
      </c>
      <c r="J494" t="str">
        <f>IF(buildings!J494="","NA",buildings!J494)</f>
        <v>NA</v>
      </c>
      <c r="K494" t="str">
        <f>IF(buildings!K494="","NA",buildings!K494)</f>
        <v>NA</v>
      </c>
      <c r="L494" t="str">
        <f>IF(buildings!L494="","NA",buildings!L494)</f>
        <v>NA</v>
      </c>
      <c r="M494">
        <f>IF(buildings!M494="","NA",buildings!M494)</f>
        <v>400</v>
      </c>
      <c r="N494" t="str">
        <f>IF(buildings!N494="","NA",buildings!N494)</f>
        <v>NA</v>
      </c>
      <c r="O494" t="str">
        <f>IF(buildings!O494="","NA",buildings!O494)</f>
        <v>NA</v>
      </c>
      <c r="P494" t="str">
        <f>IF(buildings!P494="","NA",buildings!P494)</f>
        <v>NA</v>
      </c>
      <c r="Q494" t="str">
        <f>IF(buildings!Q494="","NA",buildings!Q494)</f>
        <v>NA</v>
      </c>
      <c r="R494" t="str">
        <f>IF(buildings!R494="","NA",buildings!R494)</f>
        <v>NA</v>
      </c>
      <c r="S494">
        <f>IF(buildings!S494="","NA",buildings!S494)</f>
        <v>1.8</v>
      </c>
      <c r="T494" t="str">
        <f>IF(buildings!T494="","NA",buildings!T494)</f>
        <v>NA</v>
      </c>
      <c r="U494" t="str">
        <f>IF(buildings!U494="","NA",buildings!U494)</f>
        <v>NA</v>
      </c>
      <c r="V494" t="str">
        <f>IF(buildings!V494="","NA",buildings!V494)</f>
        <v>NA</v>
      </c>
      <c r="W494" t="str">
        <f>IF(buildings!W494="","NA",buildings!W494)</f>
        <v>NA</v>
      </c>
      <c r="X494" t="str">
        <f>IF(buildings!X494="","NA",buildings!X494)</f>
        <v>NA</v>
      </c>
      <c r="Y494" t="str">
        <f>IF(buildings!Y494="","NA",buildings!Y494)</f>
        <v>NA</v>
      </c>
      <c r="Z494" t="str">
        <f>IF(buildings!Z494="","NA",buildings!Z494)</f>
        <v>NA</v>
      </c>
      <c r="AA494" t="str">
        <f>IF(buildings!AA494="","NA",buildings!AA494)</f>
        <v>NA</v>
      </c>
      <c r="AB494">
        <f>IF(buildings!AB494="","NA",buildings!AB494)</f>
        <v>2</v>
      </c>
      <c r="AC494" t="str">
        <f>IF(buildings!AC494="","NA",buildings!AC494)</f>
        <v>NA</v>
      </c>
      <c r="AD494" t="str">
        <f>IF(buildings!AD494="","NA",buildings!AD494)</f>
        <v>NA</v>
      </c>
      <c r="AE494" t="str">
        <f>IF(buildings!AE494="","NA",buildings!AE494)</f>
        <v>NA</v>
      </c>
      <c r="AF494" t="str">
        <f>IF(buildings!AF494="","NA",buildings!AF494)</f>
        <v>NA</v>
      </c>
      <c r="AG494" t="str">
        <f>IF(buildings!AG494="","NA",buildings!AG494)</f>
        <v>NA</v>
      </c>
      <c r="AH494" t="str">
        <f>IF(buildings!AH494="","NA",buildings!AH494)</f>
        <v>NA</v>
      </c>
      <c r="AI494">
        <f>IF(buildings!AI494="","NA",buildings!AI494)</f>
        <v>4</v>
      </c>
      <c r="AJ494" t="str">
        <f>IF(buildings!AJ494="","NA",buildings!AJ494)</f>
        <v>NA</v>
      </c>
      <c r="AK494" t="str">
        <f>IF(buildings!AK494="","NA",buildings!AK494)</f>
        <v>NA</v>
      </c>
      <c r="AL494" t="str">
        <f>IF(buildings!AL494="","NA",buildings!AL494)</f>
        <v xml:space="preserve">Shopping malls and buildings dedicated to transport and storage </v>
      </c>
      <c r="AM494" t="str">
        <f>IF(buildings!AM494="","NA",buildings!AM494)</f>
        <v>NA</v>
      </c>
      <c r="AN494" t="str">
        <f>IF(buildings!AN494="","NA",buildings!AN494)</f>
        <v>non-residential</v>
      </c>
      <c r="AO494" t="str">
        <f>IF(buildings!AO494="","NA",buildings!AO494)</f>
        <v>commercial</v>
      </c>
      <c r="AP494" t="str">
        <f>IF(buildings!AP494="","NA",buildings!AP494)</f>
        <v>case study</v>
      </c>
      <c r="AQ494" t="str">
        <f>IF(buildings!AQ494="","NA",buildings!AQ494)</f>
        <v>urban</v>
      </c>
      <c r="AR494" t="str">
        <f>IF(buildings!AR494="","NA",buildings!AR494)</f>
        <v>NA</v>
      </c>
      <c r="AS494" t="str">
        <f>IF(buildings!AS494="","NA",buildings!AS494)</f>
        <v>Augiseau V, Kim E.</v>
      </c>
      <c r="AT494">
        <f>IF(buildings!AT494="","NA",buildings!AT494)</f>
        <v>2021</v>
      </c>
      <c r="AU494" t="str">
        <f>IF(buildings!AU494="","NA",buildings!AU494)</f>
        <v>Spatial characterization of construction material stocks: The case of the Paris region</v>
      </c>
      <c r="AV494" t="str">
        <f>IF(buildings!AV494="","NA",buildings!AV494)</f>
        <v>Resources, Conservation and Recycling</v>
      </c>
      <c r="AW494" t="str">
        <f>IF(buildings!AW494="","NA",buildings!AW494)</f>
        <v>Copyright Elsevier</v>
      </c>
      <c r="AX494" t="str">
        <f>IF(buildings!AX494="","NA",buildings!AX494)</f>
        <v>10.1016/j.resconrec.2021.105512</v>
      </c>
      <c r="AY494" t="str">
        <f>IF(buildings!AY494="","NA",buildings!AY494)</f>
        <v>https://doi.org/10.1016/j.resconrec.2021.105512</v>
      </c>
      <c r="AZ494" t="str">
        <f>IF(buildings!AZ494="","NULL",buildings!AZ494)</f>
        <v>NULL</v>
      </c>
      <c r="BA494" t="str">
        <f>IF(buildings!BA494="","NULL",buildings!BA494)</f>
        <v>NULL</v>
      </c>
      <c r="BB494" t="str">
        <f>IF(buildings!BB494="","NULL",buildings!BB494)</f>
        <v xml:space="preserve"> Plaster is including plaster and mortar glue plaster coating</v>
      </c>
      <c r="BC494" t="str">
        <f>IF(buildings!BC494="","NULL",buildings!BC494)</f>
        <v>NULL</v>
      </c>
      <c r="BD494" t="str">
        <f>IF(buildings!BD494="","NULL",buildings!BD494)</f>
        <v>NULL</v>
      </c>
      <c r="BE494" t="str">
        <f>IF(buildings!BE494="","NULL",buildings!BE494)</f>
        <v>Almaleh (Fishman)</v>
      </c>
      <c r="BF494" t="str">
        <f>IF(buildings!BF494="","NULL",buildings!BF494)</f>
        <v>NULL</v>
      </c>
      <c r="BG494" t="str">
        <f>IF(buildings!BG494="","NULL",buildings!BG494)</f>
        <v>NULL</v>
      </c>
      <c r="BH494" t="str">
        <f>IF(buildings!BH494="","NULL",buildings!BH494)</f>
        <v>NULL</v>
      </c>
      <c r="BI494" t="str">
        <f>IF(buildings!BI494="","NULL",buildings!BI494)</f>
        <v>NULL</v>
      </c>
      <c r="BJ494" t="str">
        <f>IF(buildings!BJ494="","NULL",buildings!BJ494)</f>
        <v>NULL</v>
      </c>
      <c r="BK494" t="str">
        <f>IF(buildings!BK494="","NULL",buildings!BK494)</f>
        <v>NULL</v>
      </c>
      <c r="BL494" t="str">
        <f>IF(buildings!BL494="","NULL",buildings!BL494)</f>
        <v>NULL</v>
      </c>
      <c r="BM494" t="str">
        <f>IF(buildings!BM494="","NULL",buildings!BM494)</f>
        <v>NULL</v>
      </c>
      <c r="BN494" t="str">
        <f>IF(buildings!BN494="","NULL",buildings!BN494)</f>
        <v>NULL</v>
      </c>
      <c r="BO494" t="str">
        <f>IF(buildings!BO494="","NULL",buildings!BO494)</f>
        <v>NULL</v>
      </c>
      <c r="BP494" t="str">
        <f>IF(buildings!BP494="","NULL",buildings!BP494)</f>
        <v>NULL</v>
      </c>
      <c r="BQ494" t="str">
        <f>IF(buildings!BQ494="","NULL",buildings!BQ494)</f>
        <v>NULL</v>
      </c>
      <c r="BR494" t="str">
        <f>IF(buildings!BR494="","NULL",buildings!BR494)</f>
        <v>NULL</v>
      </c>
      <c r="BS494" t="str">
        <f>IF(buildings!BS494="","NULL",buildings!BS494)</f>
        <v>NULL</v>
      </c>
      <c r="BT494" t="str">
        <f>IF(buildings!BT494="","NULL",buildings!BT494)</f>
        <v>NULL</v>
      </c>
      <c r="BU494" t="str">
        <f>IF(buildings!BU494="","NULL",buildings!BU494)</f>
        <v>NULL</v>
      </c>
      <c r="BV494" t="str">
        <f>IF(buildings!BV494="","NULL",buildings!BV494)</f>
        <v>NULL</v>
      </c>
      <c r="BW494" t="str">
        <f>IF(buildings!BW494="","NULL",buildings!BW494)</f>
        <v>R32EU15</v>
      </c>
      <c r="BX494" t="str">
        <f>IF(buildings!BX494="","NULL",buildings!BX494)</f>
        <v>R5.2OECD</v>
      </c>
      <c r="BY494" t="str">
        <f>IF(buildings!BY494="","NULL",buildings!BY494)</f>
        <v>NR_retail</v>
      </c>
      <c r="BZ494" t="str">
        <f>IF(buildings!BZ494="","NULL",buildings!BZ494)</f>
        <v>RC_unspecified</v>
      </c>
      <c r="CA494" t="str">
        <f>IF(buildings!CA494="","NULL",buildings!CA494)</f>
        <v>Standard</v>
      </c>
      <c r="CB494" t="str">
        <f>IF(buildings!CB494="","NULL",buildings!CB494)</f>
        <v>real-world single case study</v>
      </c>
      <c r="CC494" t="str">
        <f>IF(buildings!CC494="","NULL",buildings!CC494)</f>
        <v>NR</v>
      </c>
      <c r="CD494" t="str">
        <f>IF(buildings!CD494="","NULL",buildings!CD494)</f>
        <v>C</v>
      </c>
      <c r="CE494" t="str">
        <f>IF(buildings!CE494="","NULL",buildings!CE494)</f>
        <v>OECD_EU15</v>
      </c>
    </row>
    <row r="495" spans="1:83">
      <c r="A495">
        <f>IF(buildings!A495="","NA",buildings!A495)</f>
        <v>493</v>
      </c>
      <c r="B495" t="str">
        <f>IF(buildings!B495="","NA",buildings!B495)</f>
        <v>France</v>
      </c>
      <c r="C495" t="str">
        <f>IF(buildings!C495="","NA",buildings!C495)</f>
        <v>Paris</v>
      </c>
      <c r="D495" t="str">
        <f>IF(buildings!D495="","NA",buildings!D495)</f>
        <v>NA</v>
      </c>
      <c r="E495">
        <f>IF(buildings!E495="","NA",buildings!E495)</f>
        <v>1914</v>
      </c>
      <c r="F495" t="str">
        <f>IF(buildings!F495="","NA",buildings!F495)</f>
        <v>NA</v>
      </c>
      <c r="G495" t="str">
        <f>IF(buildings!G495="","NA",buildings!G495)</f>
        <v>NA</v>
      </c>
      <c r="H495" t="str">
        <f>IF(buildings!H495="","NA",buildings!H495)</f>
        <v>NA</v>
      </c>
      <c r="I495">
        <f>IF(buildings!I495="","NA",buildings!I495)</f>
        <v>2.7</v>
      </c>
      <c r="J495">
        <f>IF(buildings!J495="","NA",buildings!J495)</f>
        <v>53.8</v>
      </c>
      <c r="K495" t="str">
        <f>IF(buildings!K495="","NA",buildings!K495)</f>
        <v>NA</v>
      </c>
      <c r="L495" t="str">
        <f>IF(buildings!L495="","NA",buildings!L495)</f>
        <v>NA</v>
      </c>
      <c r="M495" t="str">
        <f>IF(buildings!M495="","NA",buildings!M495)</f>
        <v>NA</v>
      </c>
      <c r="N495" t="str">
        <f>IF(buildings!N495="","NA",buildings!N495)</f>
        <v>NA</v>
      </c>
      <c r="O495" t="str">
        <f>IF(buildings!O495="","NA",buildings!O495)</f>
        <v>NA</v>
      </c>
      <c r="P495">
        <f>IF(buildings!P495="","NA",buildings!P495)</f>
        <v>128.6</v>
      </c>
      <c r="Q495" t="str">
        <f>IF(buildings!Q495="","NA",buildings!Q495)</f>
        <v>NA</v>
      </c>
      <c r="R495" t="str">
        <f>IF(buildings!R495="","NA",buildings!R495)</f>
        <v>NA</v>
      </c>
      <c r="S495">
        <f>IF(buildings!S495="","NA",buildings!S495)</f>
        <v>14.4</v>
      </c>
      <c r="T495" t="str">
        <f>IF(buildings!T495="","NA",buildings!T495)</f>
        <v>NA</v>
      </c>
      <c r="U495" t="str">
        <f>IF(buildings!U495="","NA",buildings!U495)</f>
        <v>NA</v>
      </c>
      <c r="V495" t="str">
        <f>IF(buildings!V495="","NA",buildings!V495)</f>
        <v>NA</v>
      </c>
      <c r="W495">
        <f>IF(buildings!W495="","NA",buildings!W495)</f>
        <v>1754.5</v>
      </c>
      <c r="X495" t="str">
        <f>IF(buildings!X495="","NA",buildings!X495)</f>
        <v>NA</v>
      </c>
      <c r="Y495" t="str">
        <f>IF(buildings!Y495="","NA",buildings!Y495)</f>
        <v>NA</v>
      </c>
      <c r="Z495" t="str">
        <f>IF(buildings!Z495="","NA",buildings!Z495)</f>
        <v>NA</v>
      </c>
      <c r="AA495" t="str">
        <f>IF(buildings!AA495="","NA",buildings!AA495)</f>
        <v>NA</v>
      </c>
      <c r="AB495">
        <f>IF(buildings!AB495="","NA",buildings!AB495)</f>
        <v>1.4</v>
      </c>
      <c r="AC495" t="str">
        <f>IF(buildings!AC495="","NA",buildings!AC495)</f>
        <v>NA</v>
      </c>
      <c r="AD495" t="str">
        <f>IF(buildings!AD495="","NA",buildings!AD495)</f>
        <v>NA</v>
      </c>
      <c r="AE495" t="str">
        <f>IF(buildings!AE495="","NA",buildings!AE495)</f>
        <v>NA</v>
      </c>
      <c r="AF495" t="str">
        <f>IF(buildings!AF495="","NA",buildings!AF495)</f>
        <v>NA</v>
      </c>
      <c r="AG495" t="str">
        <f>IF(buildings!AG495="","NA",buildings!AG495)</f>
        <v>NA</v>
      </c>
      <c r="AH495" t="str">
        <f>IF(buildings!AH495="","NA",buildings!AH495)</f>
        <v>NA</v>
      </c>
      <c r="AI495">
        <f>IF(buildings!AI495="","NA",buildings!AI495)</f>
        <v>2.4</v>
      </c>
      <c r="AJ495" t="str">
        <f>IF(buildings!AJ495="","NA",buildings!AJ495)</f>
        <v>NA</v>
      </c>
      <c r="AK495" t="str">
        <f>IF(buildings!AK495="","NA",buildings!AK495)</f>
        <v>NA</v>
      </c>
      <c r="AL495" t="str">
        <f>IF(buildings!AL495="","NA",buildings!AL495)</f>
        <v>Other commercial and institutional buildings</v>
      </c>
      <c r="AM495" t="str">
        <f>IF(buildings!AM495="","NA",buildings!AM495)</f>
        <v>NA</v>
      </c>
      <c r="AN495" t="str">
        <f>IF(buildings!AN495="","NA",buildings!AN495)</f>
        <v>non-residential</v>
      </c>
      <c r="AO495" t="str">
        <f>IF(buildings!AO495="","NA",buildings!AO495)</f>
        <v>commercial</v>
      </c>
      <c r="AP495" t="str">
        <f>IF(buildings!AP495="","NA",buildings!AP495)</f>
        <v>case study</v>
      </c>
      <c r="AQ495" t="str">
        <f>IF(buildings!AQ495="","NA",buildings!AQ495)</f>
        <v>urban</v>
      </c>
      <c r="AR495" t="str">
        <f>IF(buildings!AR495="","NA",buildings!AR495)</f>
        <v>NA</v>
      </c>
      <c r="AS495" t="str">
        <f>IF(buildings!AS495="","NA",buildings!AS495)</f>
        <v>Augiseau V, Kim E.</v>
      </c>
      <c r="AT495">
        <f>IF(buildings!AT495="","NA",buildings!AT495)</f>
        <v>2021</v>
      </c>
      <c r="AU495" t="str">
        <f>IF(buildings!AU495="","NA",buildings!AU495)</f>
        <v>Spatial characterization of construction material stocks: The case of the Paris region</v>
      </c>
      <c r="AV495" t="str">
        <f>IF(buildings!AV495="","NA",buildings!AV495)</f>
        <v>Resources, Conservation and Recycling</v>
      </c>
      <c r="AW495" t="str">
        <f>IF(buildings!AW495="","NA",buildings!AW495)</f>
        <v>Copyright Elsevier</v>
      </c>
      <c r="AX495" t="str">
        <f>IF(buildings!AX495="","NA",buildings!AX495)</f>
        <v>10.1016/j.resconrec.2021.105512</v>
      </c>
      <c r="AY495" t="str">
        <f>IF(buildings!AY495="","NA",buildings!AY495)</f>
        <v>https://doi.org/10.1016/j.resconrec.2021.105512</v>
      </c>
      <c r="AZ495" t="str">
        <f>IF(buildings!AZ495="","NULL",buildings!AZ495)</f>
        <v>NULL</v>
      </c>
      <c r="BA495" t="str">
        <f>IF(buildings!BA495="","NULL",buildings!BA495)</f>
        <v>NULL</v>
      </c>
      <c r="BB495" t="str">
        <f>IF(buildings!BB495="","NULL",buildings!BB495)</f>
        <v>The unspecified metal is Zinc and Plaster is including plaster and mortar glue plaster coating</v>
      </c>
      <c r="BC495" t="str">
        <f>IF(buildings!BC495="","NULL",buildings!BC495)</f>
        <v>NULL</v>
      </c>
      <c r="BD495" t="str">
        <f>IF(buildings!BD495="","NULL",buildings!BD495)</f>
        <v>NULL</v>
      </c>
      <c r="BE495" t="str">
        <f>IF(buildings!BE495="","NULL",buildings!BE495)</f>
        <v>Almaleh (Fishman)</v>
      </c>
      <c r="BF495" t="str">
        <f>IF(buildings!BF495="","NULL",buildings!BF495)</f>
        <v>NULL</v>
      </c>
      <c r="BG495" t="str">
        <f>IF(buildings!BG495="","NULL",buildings!BG495)</f>
        <v>NULL</v>
      </c>
      <c r="BH495" t="str">
        <f>IF(buildings!BH495="","NULL",buildings!BH495)</f>
        <v>NULL</v>
      </c>
      <c r="BI495" t="str">
        <f>IF(buildings!BI495="","NULL",buildings!BI495)</f>
        <v>NULL</v>
      </c>
      <c r="BJ495" t="str">
        <f>IF(buildings!BJ495="","NULL",buildings!BJ495)</f>
        <v>NULL</v>
      </c>
      <c r="BK495" t="str">
        <f>IF(buildings!BK495="","NULL",buildings!BK495)</f>
        <v>NULL</v>
      </c>
      <c r="BL495" t="str">
        <f>IF(buildings!BL495="","NULL",buildings!BL495)</f>
        <v>NULL</v>
      </c>
      <c r="BM495" t="str">
        <f>IF(buildings!BM495="","NULL",buildings!BM495)</f>
        <v>NULL</v>
      </c>
      <c r="BN495" t="str">
        <f>IF(buildings!BN495="","NULL",buildings!BN495)</f>
        <v>NULL</v>
      </c>
      <c r="BO495" t="str">
        <f>IF(buildings!BO495="","NULL",buildings!BO495)</f>
        <v>NULL</v>
      </c>
      <c r="BP495" t="str">
        <f>IF(buildings!BP495="","NULL",buildings!BP495)</f>
        <v>NULL</v>
      </c>
      <c r="BQ495" t="str">
        <f>IF(buildings!BQ495="","NULL",buildings!BQ495)</f>
        <v>NULL</v>
      </c>
      <c r="BR495" t="str">
        <f>IF(buildings!BR495="","NULL",buildings!BR495)</f>
        <v>NULL</v>
      </c>
      <c r="BS495" t="str">
        <f>IF(buildings!BS495="","NULL",buildings!BS495)</f>
        <v>NULL</v>
      </c>
      <c r="BT495" t="str">
        <f>IF(buildings!BT495="","NULL",buildings!BT495)</f>
        <v>NULL</v>
      </c>
      <c r="BU495" t="str">
        <f>IF(buildings!BU495="","NULL",buildings!BU495)</f>
        <v>NULL</v>
      </c>
      <c r="BV495" t="str">
        <f>IF(buildings!BV495="","NULL",buildings!BV495)</f>
        <v>NULL</v>
      </c>
      <c r="BW495" t="str">
        <f>IF(buildings!BW495="","NULL",buildings!BW495)</f>
        <v>R32EU15</v>
      </c>
      <c r="BX495" t="str">
        <f>IF(buildings!BX495="","NULL",buildings!BX495)</f>
        <v>R5.2OECD</v>
      </c>
      <c r="BY495" t="str">
        <f>IF(buildings!BY495="","NULL",buildings!BY495)</f>
        <v>NR_retail</v>
      </c>
      <c r="BZ495" t="str">
        <f>IF(buildings!BZ495="","NULL",buildings!BZ495)</f>
        <v>RC_unspecified</v>
      </c>
      <c r="CA495" t="str">
        <f>IF(buildings!CA495="","NULL",buildings!CA495)</f>
        <v>Standard</v>
      </c>
      <c r="CB495" t="str">
        <f>IF(buildings!CB495="","NULL",buildings!CB495)</f>
        <v>real-world single case study</v>
      </c>
      <c r="CC495" t="str">
        <f>IF(buildings!CC495="","NULL",buildings!CC495)</f>
        <v>NR</v>
      </c>
      <c r="CD495" t="str">
        <f>IF(buildings!CD495="","NULL",buildings!CD495)</f>
        <v>C</v>
      </c>
      <c r="CE495" t="str">
        <f>IF(buildings!CE495="","NULL",buildings!CE495)</f>
        <v>OECD_EU15</v>
      </c>
    </row>
    <row r="496" spans="1:83">
      <c r="A496">
        <f>IF(buildings!A496="","NA",buildings!A496)</f>
        <v>494</v>
      </c>
      <c r="B496" t="str">
        <f>IF(buildings!B496="","NA",buildings!B496)</f>
        <v>France</v>
      </c>
      <c r="C496" t="str">
        <f>IF(buildings!C496="","NA",buildings!C496)</f>
        <v>Paris</v>
      </c>
      <c r="D496">
        <f>IF(buildings!D496="","NA",buildings!D496)</f>
        <v>1914</v>
      </c>
      <c r="E496">
        <f>IF(buildings!E496="","NA",buildings!E496)</f>
        <v>1947</v>
      </c>
      <c r="F496" t="str">
        <f>IF(buildings!F496="","NA",buildings!F496)</f>
        <v>NA</v>
      </c>
      <c r="G496" t="str">
        <f>IF(buildings!G496="","NA",buildings!G496)</f>
        <v>NA</v>
      </c>
      <c r="H496" t="str">
        <f>IF(buildings!H496="","NA",buildings!H496)</f>
        <v>NA</v>
      </c>
      <c r="I496">
        <f>IF(buildings!I496="","NA",buildings!I496)</f>
        <v>2.7</v>
      </c>
      <c r="J496">
        <f>IF(buildings!J496="","NA",buildings!J496)</f>
        <v>73.400000000000006</v>
      </c>
      <c r="K496" t="str">
        <f>IF(buildings!K496="","NA",buildings!K496)</f>
        <v>NA</v>
      </c>
      <c r="L496" t="str">
        <f>IF(buildings!L496="","NA",buildings!L496)</f>
        <v>NA</v>
      </c>
      <c r="M496" t="str">
        <f>IF(buildings!M496="","NA",buildings!M496)</f>
        <v>NA</v>
      </c>
      <c r="N496" t="str">
        <f>IF(buildings!N496="","NA",buildings!N496)</f>
        <v>NA</v>
      </c>
      <c r="O496" t="str">
        <f>IF(buildings!O496="","NA",buildings!O496)</f>
        <v>NA</v>
      </c>
      <c r="P496">
        <f>IF(buildings!P496="","NA",buildings!P496)</f>
        <v>30</v>
      </c>
      <c r="Q496" t="str">
        <f>IF(buildings!Q496="","NA",buildings!Q496)</f>
        <v>NA</v>
      </c>
      <c r="R496" t="str">
        <f>IF(buildings!R496="","NA",buildings!R496)</f>
        <v>NA</v>
      </c>
      <c r="S496">
        <f>IF(buildings!S496="","NA",buildings!S496)</f>
        <v>14.4</v>
      </c>
      <c r="T496" t="str">
        <f>IF(buildings!T496="","NA",buildings!T496)</f>
        <v>NA</v>
      </c>
      <c r="U496" t="str">
        <f>IF(buildings!U496="","NA",buildings!U496)</f>
        <v>NA</v>
      </c>
      <c r="V496" t="str">
        <f>IF(buildings!V496="","NA",buildings!V496)</f>
        <v>NA</v>
      </c>
      <c r="W496">
        <f>IF(buildings!W496="","NA",buildings!W496)</f>
        <v>1441.8</v>
      </c>
      <c r="X496" t="str">
        <f>IF(buildings!X496="","NA",buildings!X496)</f>
        <v>NA</v>
      </c>
      <c r="Y496" t="str">
        <f>IF(buildings!Y496="","NA",buildings!Y496)</f>
        <v>NA</v>
      </c>
      <c r="Z496" t="str">
        <f>IF(buildings!Z496="","NA",buildings!Z496)</f>
        <v>NA</v>
      </c>
      <c r="AA496" t="str">
        <f>IF(buildings!AA496="","NA",buildings!AA496)</f>
        <v>NA</v>
      </c>
      <c r="AB496">
        <f>IF(buildings!AB496="","NA",buildings!AB496)</f>
        <v>1.4</v>
      </c>
      <c r="AC496" t="str">
        <f>IF(buildings!AC496="","NA",buildings!AC496)</f>
        <v>NA</v>
      </c>
      <c r="AD496" t="str">
        <f>IF(buildings!AD496="","NA",buildings!AD496)</f>
        <v>NA</v>
      </c>
      <c r="AE496" t="str">
        <f>IF(buildings!AE496="","NA",buildings!AE496)</f>
        <v>NA</v>
      </c>
      <c r="AF496" t="str">
        <f>IF(buildings!AF496="","NA",buildings!AF496)</f>
        <v>NA</v>
      </c>
      <c r="AG496" t="str">
        <f>IF(buildings!AG496="","NA",buildings!AG496)</f>
        <v>NA</v>
      </c>
      <c r="AH496" t="str">
        <f>IF(buildings!AH496="","NA",buildings!AH496)</f>
        <v>NA</v>
      </c>
      <c r="AI496">
        <f>IF(buildings!AI496="","NA",buildings!AI496)</f>
        <v>1.3</v>
      </c>
      <c r="AJ496" t="str">
        <f>IF(buildings!AJ496="","NA",buildings!AJ496)</f>
        <v>NA</v>
      </c>
      <c r="AK496" t="str">
        <f>IF(buildings!AK496="","NA",buildings!AK496)</f>
        <v>NA</v>
      </c>
      <c r="AL496" t="str">
        <f>IF(buildings!AL496="","NA",buildings!AL496)</f>
        <v>Other commercial and institutional buildings</v>
      </c>
      <c r="AM496" t="str">
        <f>IF(buildings!AM496="","NA",buildings!AM496)</f>
        <v>NA</v>
      </c>
      <c r="AN496" t="str">
        <f>IF(buildings!AN496="","NA",buildings!AN496)</f>
        <v>non-residential</v>
      </c>
      <c r="AO496" t="str">
        <f>IF(buildings!AO496="","NA",buildings!AO496)</f>
        <v>commercial</v>
      </c>
      <c r="AP496" t="str">
        <f>IF(buildings!AP496="","NA",buildings!AP496)</f>
        <v>case study</v>
      </c>
      <c r="AQ496" t="str">
        <f>IF(buildings!AQ496="","NA",buildings!AQ496)</f>
        <v>urban</v>
      </c>
      <c r="AR496" t="str">
        <f>IF(buildings!AR496="","NA",buildings!AR496)</f>
        <v>NA</v>
      </c>
      <c r="AS496" t="str">
        <f>IF(buildings!AS496="","NA",buildings!AS496)</f>
        <v>Augiseau V, Kim E.</v>
      </c>
      <c r="AT496">
        <f>IF(buildings!AT496="","NA",buildings!AT496)</f>
        <v>2021</v>
      </c>
      <c r="AU496" t="str">
        <f>IF(buildings!AU496="","NA",buildings!AU496)</f>
        <v>Spatial characterization of construction material stocks: The case of the Paris region</v>
      </c>
      <c r="AV496" t="str">
        <f>IF(buildings!AV496="","NA",buildings!AV496)</f>
        <v>Resources, Conservation and Recycling</v>
      </c>
      <c r="AW496" t="str">
        <f>IF(buildings!AW496="","NA",buildings!AW496)</f>
        <v>Copyright Elsevier</v>
      </c>
      <c r="AX496" t="str">
        <f>IF(buildings!AX496="","NA",buildings!AX496)</f>
        <v>10.1016/j.resconrec.2021.105512</v>
      </c>
      <c r="AY496" t="str">
        <f>IF(buildings!AY496="","NA",buildings!AY496)</f>
        <v>https://doi.org/10.1016/j.resconrec.2021.105512</v>
      </c>
      <c r="AZ496" t="str">
        <f>IF(buildings!AZ496="","NULL",buildings!AZ496)</f>
        <v>NULL</v>
      </c>
      <c r="BA496" t="str">
        <f>IF(buildings!BA496="","NULL",buildings!BA496)</f>
        <v>NULL</v>
      </c>
      <c r="BB496" t="str">
        <f>IF(buildings!BB496="","NULL",buildings!BB496)</f>
        <v>The unspecified metal is Zinc and Plaster is including plaster and mortar glue plaster coating</v>
      </c>
      <c r="BC496" t="str">
        <f>IF(buildings!BC496="","NULL",buildings!BC496)</f>
        <v>NULL</v>
      </c>
      <c r="BD496" t="str">
        <f>IF(buildings!BD496="","NULL",buildings!BD496)</f>
        <v>NULL</v>
      </c>
      <c r="BE496" t="str">
        <f>IF(buildings!BE496="","NULL",buildings!BE496)</f>
        <v>Almaleh (Fishman)</v>
      </c>
      <c r="BF496" t="str">
        <f>IF(buildings!BF496="","NULL",buildings!BF496)</f>
        <v>NULL</v>
      </c>
      <c r="BG496" t="str">
        <f>IF(buildings!BG496="","NULL",buildings!BG496)</f>
        <v>NULL</v>
      </c>
      <c r="BH496" t="str">
        <f>IF(buildings!BH496="","NULL",buildings!BH496)</f>
        <v>NULL</v>
      </c>
      <c r="BI496" t="str">
        <f>IF(buildings!BI496="","NULL",buildings!BI496)</f>
        <v>NULL</v>
      </c>
      <c r="BJ496" t="str">
        <f>IF(buildings!BJ496="","NULL",buildings!BJ496)</f>
        <v>NULL</v>
      </c>
      <c r="BK496" t="str">
        <f>IF(buildings!BK496="","NULL",buildings!BK496)</f>
        <v>NULL</v>
      </c>
      <c r="BL496" t="str">
        <f>IF(buildings!BL496="","NULL",buildings!BL496)</f>
        <v>NULL</v>
      </c>
      <c r="BM496" t="str">
        <f>IF(buildings!BM496="","NULL",buildings!BM496)</f>
        <v>NULL</v>
      </c>
      <c r="BN496" t="str">
        <f>IF(buildings!BN496="","NULL",buildings!BN496)</f>
        <v>NULL</v>
      </c>
      <c r="BO496" t="str">
        <f>IF(buildings!BO496="","NULL",buildings!BO496)</f>
        <v>NULL</v>
      </c>
      <c r="BP496" t="str">
        <f>IF(buildings!BP496="","NULL",buildings!BP496)</f>
        <v>NULL</v>
      </c>
      <c r="BQ496" t="str">
        <f>IF(buildings!BQ496="","NULL",buildings!BQ496)</f>
        <v>NULL</v>
      </c>
      <c r="BR496" t="str">
        <f>IF(buildings!BR496="","NULL",buildings!BR496)</f>
        <v>NULL</v>
      </c>
      <c r="BS496" t="str">
        <f>IF(buildings!BS496="","NULL",buildings!BS496)</f>
        <v>NULL</v>
      </c>
      <c r="BT496" t="str">
        <f>IF(buildings!BT496="","NULL",buildings!BT496)</f>
        <v>NULL</v>
      </c>
      <c r="BU496" t="str">
        <f>IF(buildings!BU496="","NULL",buildings!BU496)</f>
        <v>NULL</v>
      </c>
      <c r="BV496" t="str">
        <f>IF(buildings!BV496="","NULL",buildings!BV496)</f>
        <v>NULL</v>
      </c>
      <c r="BW496" t="str">
        <f>IF(buildings!BW496="","NULL",buildings!BW496)</f>
        <v>R32EU15</v>
      </c>
      <c r="BX496" t="str">
        <f>IF(buildings!BX496="","NULL",buildings!BX496)</f>
        <v>R5.2OECD</v>
      </c>
      <c r="BY496" t="str">
        <f>IF(buildings!BY496="","NULL",buildings!BY496)</f>
        <v>NR_retail</v>
      </c>
      <c r="BZ496" t="str">
        <f>IF(buildings!BZ496="","NULL",buildings!BZ496)</f>
        <v>RC_unspecified</v>
      </c>
      <c r="CA496" t="str">
        <f>IF(buildings!CA496="","NULL",buildings!CA496)</f>
        <v>Standard</v>
      </c>
      <c r="CB496" t="str">
        <f>IF(buildings!CB496="","NULL",buildings!CB496)</f>
        <v>real-world single case study</v>
      </c>
      <c r="CC496" t="str">
        <f>IF(buildings!CC496="","NULL",buildings!CC496)</f>
        <v>NR</v>
      </c>
      <c r="CD496" t="str">
        <f>IF(buildings!CD496="","NULL",buildings!CD496)</f>
        <v>C</v>
      </c>
      <c r="CE496" t="str">
        <f>IF(buildings!CE496="","NULL",buildings!CE496)</f>
        <v>OECD_EU15</v>
      </c>
    </row>
    <row r="497" spans="1:83">
      <c r="A497">
        <f>IF(buildings!A497="","NA",buildings!A497)</f>
        <v>495</v>
      </c>
      <c r="B497" t="str">
        <f>IF(buildings!B497="","NA",buildings!B497)</f>
        <v>France</v>
      </c>
      <c r="C497" t="str">
        <f>IF(buildings!C497="","NA",buildings!C497)</f>
        <v>Paris</v>
      </c>
      <c r="D497">
        <f>IF(buildings!D497="","NA",buildings!D497)</f>
        <v>1948</v>
      </c>
      <c r="E497">
        <f>IF(buildings!E497="","NA",buildings!E497)</f>
        <v>1974</v>
      </c>
      <c r="F497">
        <f>IF(buildings!F497="","NA",buildings!F497)</f>
        <v>29.8</v>
      </c>
      <c r="G497" t="str">
        <f>IF(buildings!G497="","NA",buildings!G497)</f>
        <v>NA</v>
      </c>
      <c r="H497" t="str">
        <f>IF(buildings!H497="","NA",buildings!H497)</f>
        <v>NA</v>
      </c>
      <c r="I497" t="str">
        <f>IF(buildings!I497="","NA",buildings!I497)</f>
        <v>NA</v>
      </c>
      <c r="J497" t="str">
        <f>IF(buildings!J497="","NA",buildings!J497)</f>
        <v>NA</v>
      </c>
      <c r="K497" t="str">
        <f>IF(buildings!K497="","NA",buildings!K497)</f>
        <v>NA</v>
      </c>
      <c r="L497" t="str">
        <f>IF(buildings!L497="","NA",buildings!L497)</f>
        <v>NA</v>
      </c>
      <c r="M497">
        <f>IF(buildings!M497="","NA",buildings!M497)</f>
        <v>1595.7</v>
      </c>
      <c r="N497" t="str">
        <f>IF(buildings!N497="","NA",buildings!N497)</f>
        <v>NA</v>
      </c>
      <c r="O497" t="str">
        <f>IF(buildings!O497="","NA",buildings!O497)</f>
        <v>NA</v>
      </c>
      <c r="P497">
        <f>IF(buildings!P497="","NA",buildings!P497)</f>
        <v>63.8</v>
      </c>
      <c r="Q497" t="str">
        <f>IF(buildings!Q497="","NA",buildings!Q497)</f>
        <v>NA</v>
      </c>
      <c r="R497" t="str">
        <f>IF(buildings!R497="","NA",buildings!R497)</f>
        <v>NA</v>
      </c>
      <c r="S497">
        <f>IF(buildings!S497="","NA",buildings!S497)</f>
        <v>29.8</v>
      </c>
      <c r="T497" t="str">
        <f>IF(buildings!T497="","NA",buildings!T497)</f>
        <v>NA</v>
      </c>
      <c r="U497">
        <f>IF(buildings!U497="","NA",buildings!U497)</f>
        <v>5.8</v>
      </c>
      <c r="V497" t="str">
        <f>IF(buildings!V497="","NA",buildings!V497)</f>
        <v>NA</v>
      </c>
      <c r="W497" t="str">
        <f>IF(buildings!W497="","NA",buildings!W497)</f>
        <v>NA</v>
      </c>
      <c r="X497" t="str">
        <f>IF(buildings!X497="","NA",buildings!X497)</f>
        <v>NA</v>
      </c>
      <c r="Y497" t="str">
        <f>IF(buildings!Y497="","NA",buildings!Y497)</f>
        <v>NA</v>
      </c>
      <c r="Z497" t="str">
        <f>IF(buildings!Z497="","NA",buildings!Z497)</f>
        <v>NA</v>
      </c>
      <c r="AA497" t="str">
        <f>IF(buildings!AA497="","NA",buildings!AA497)</f>
        <v>NA</v>
      </c>
      <c r="AB497" t="str">
        <f>IF(buildings!AB497="","NA",buildings!AB497)</f>
        <v>NA</v>
      </c>
      <c r="AC497" t="str">
        <f>IF(buildings!AC497="","NA",buildings!AC497)</f>
        <v>NA</v>
      </c>
      <c r="AD497">
        <f>IF(buildings!AD497="","NA",buildings!AD497)</f>
        <v>1</v>
      </c>
      <c r="AE497">
        <f>IF(buildings!AE497="","NA",buildings!AE497)</f>
        <v>1.7</v>
      </c>
      <c r="AF497" t="str">
        <f>IF(buildings!AF497="","NA",buildings!AF497)</f>
        <v>NA</v>
      </c>
      <c r="AG497" t="str">
        <f>IF(buildings!AG497="","NA",buildings!AG497)</f>
        <v>NA</v>
      </c>
      <c r="AH497" t="str">
        <f>IF(buildings!AH497="","NA",buildings!AH497)</f>
        <v>NA</v>
      </c>
      <c r="AI497" t="str">
        <f>IF(buildings!AI497="","NA",buildings!AI497)</f>
        <v>NA</v>
      </c>
      <c r="AJ497" t="str">
        <f>IF(buildings!AJ497="","NA",buildings!AJ497)</f>
        <v>NA</v>
      </c>
      <c r="AK497" t="str">
        <f>IF(buildings!AK497="","NA",buildings!AK497)</f>
        <v>NA</v>
      </c>
      <c r="AL497" t="str">
        <f>IF(buildings!AL497="","NA",buildings!AL497)</f>
        <v>Other commercial and institutional buildings</v>
      </c>
      <c r="AM497" t="str">
        <f>IF(buildings!AM497="","NA",buildings!AM497)</f>
        <v>NA</v>
      </c>
      <c r="AN497" t="str">
        <f>IF(buildings!AN497="","NA",buildings!AN497)</f>
        <v>non-residential</v>
      </c>
      <c r="AO497" t="str">
        <f>IF(buildings!AO497="","NA",buildings!AO497)</f>
        <v>commercial</v>
      </c>
      <c r="AP497" t="str">
        <f>IF(buildings!AP497="","NA",buildings!AP497)</f>
        <v>case study</v>
      </c>
      <c r="AQ497" t="str">
        <f>IF(buildings!AQ497="","NA",buildings!AQ497)</f>
        <v>urban</v>
      </c>
      <c r="AR497" t="str">
        <f>IF(buildings!AR497="","NA",buildings!AR497)</f>
        <v>NA</v>
      </c>
      <c r="AS497" t="str">
        <f>IF(buildings!AS497="","NA",buildings!AS497)</f>
        <v>Augiseau V, Kim E.</v>
      </c>
      <c r="AT497">
        <f>IF(buildings!AT497="","NA",buildings!AT497)</f>
        <v>2021</v>
      </c>
      <c r="AU497" t="str">
        <f>IF(buildings!AU497="","NA",buildings!AU497)</f>
        <v>Spatial characterization of construction material stocks: The case of the Paris region</v>
      </c>
      <c r="AV497" t="str">
        <f>IF(buildings!AV497="","NA",buildings!AV497)</f>
        <v>Resources, Conservation and Recycling</v>
      </c>
      <c r="AW497" t="str">
        <f>IF(buildings!AW497="","NA",buildings!AW497)</f>
        <v>Copyright Elsevier</v>
      </c>
      <c r="AX497" t="str">
        <f>IF(buildings!AX497="","NA",buildings!AX497)</f>
        <v>10.1016/j.resconrec.2021.105512</v>
      </c>
      <c r="AY497" t="str">
        <f>IF(buildings!AY497="","NA",buildings!AY497)</f>
        <v>https://doi.org/10.1016/j.resconrec.2021.105512</v>
      </c>
      <c r="AZ497" t="str">
        <f>IF(buildings!AZ497="","NULL",buildings!AZ497)</f>
        <v>NULL</v>
      </c>
      <c r="BA497" t="str">
        <f>IF(buildings!BA497="","NULL",buildings!BA497)</f>
        <v>NULL</v>
      </c>
      <c r="BB497" t="str">
        <f>IF(buildings!BB497="","NULL",buildings!BB497)</f>
        <v>Concrete column is a sum of concrete and concrete block and Polystyrene it appear in the research paper as Styrofoam (including expanded polystyrene), and Plaster is including plaster and mortar glue plaster coating</v>
      </c>
      <c r="BC497" t="str">
        <f>IF(buildings!BC497="","NULL",buildings!BC497)</f>
        <v>NULL</v>
      </c>
      <c r="BD497" t="str">
        <f>IF(buildings!BD497="","NULL",buildings!BD497)</f>
        <v>NULL</v>
      </c>
      <c r="BE497" t="str">
        <f>IF(buildings!BE497="","NULL",buildings!BE497)</f>
        <v>Almaleh (Fishman)</v>
      </c>
      <c r="BF497" t="str">
        <f>IF(buildings!BF497="","NULL",buildings!BF497)</f>
        <v>NULL</v>
      </c>
      <c r="BG497" t="str">
        <f>IF(buildings!BG497="","NULL",buildings!BG497)</f>
        <v>NULL</v>
      </c>
      <c r="BH497" t="str">
        <f>IF(buildings!BH497="","NULL",buildings!BH497)</f>
        <v>NULL</v>
      </c>
      <c r="BI497" t="str">
        <f>IF(buildings!BI497="","NULL",buildings!BI497)</f>
        <v>NULL</v>
      </c>
      <c r="BJ497" t="str">
        <f>IF(buildings!BJ497="","NULL",buildings!BJ497)</f>
        <v>NULL</v>
      </c>
      <c r="BK497" t="str">
        <f>IF(buildings!BK497="","NULL",buildings!BK497)</f>
        <v>NULL</v>
      </c>
      <c r="BL497" t="str">
        <f>IF(buildings!BL497="","NULL",buildings!BL497)</f>
        <v>NULL</v>
      </c>
      <c r="BM497" t="str">
        <f>IF(buildings!BM497="","NULL",buildings!BM497)</f>
        <v>NULL</v>
      </c>
      <c r="BN497" t="str">
        <f>IF(buildings!BN497="","NULL",buildings!BN497)</f>
        <v>NULL</v>
      </c>
      <c r="BO497" t="str">
        <f>IF(buildings!BO497="","NULL",buildings!BO497)</f>
        <v>NULL</v>
      </c>
      <c r="BP497" t="str">
        <f>IF(buildings!BP497="","NULL",buildings!BP497)</f>
        <v>NULL</v>
      </c>
      <c r="BQ497" t="str">
        <f>IF(buildings!BQ497="","NULL",buildings!BQ497)</f>
        <v>NULL</v>
      </c>
      <c r="BR497" t="str">
        <f>IF(buildings!BR497="","NULL",buildings!BR497)</f>
        <v>NULL</v>
      </c>
      <c r="BS497" t="str">
        <f>IF(buildings!BS497="","NULL",buildings!BS497)</f>
        <v>NULL</v>
      </c>
      <c r="BT497" t="str">
        <f>IF(buildings!BT497="","NULL",buildings!BT497)</f>
        <v>NULL</v>
      </c>
      <c r="BU497" t="str">
        <f>IF(buildings!BU497="","NULL",buildings!BU497)</f>
        <v>NULL</v>
      </c>
      <c r="BV497" t="str">
        <f>IF(buildings!BV497="","NULL",buildings!BV497)</f>
        <v>NULL</v>
      </c>
      <c r="BW497" t="str">
        <f>IF(buildings!BW497="","NULL",buildings!BW497)</f>
        <v>R32EU15</v>
      </c>
      <c r="BX497" t="str">
        <f>IF(buildings!BX497="","NULL",buildings!BX497)</f>
        <v>R5.2OECD</v>
      </c>
      <c r="BY497" t="str">
        <f>IF(buildings!BY497="","NULL",buildings!BY497)</f>
        <v>NR_retail</v>
      </c>
      <c r="BZ497" t="str">
        <f>IF(buildings!BZ497="","NULL",buildings!BZ497)</f>
        <v>RC_unspecified</v>
      </c>
      <c r="CA497" t="str">
        <f>IF(buildings!CA497="","NULL",buildings!CA497)</f>
        <v>Standard</v>
      </c>
      <c r="CB497" t="str">
        <f>IF(buildings!CB497="","NULL",buildings!CB497)</f>
        <v>real-world single case study</v>
      </c>
      <c r="CC497" t="str">
        <f>IF(buildings!CC497="","NULL",buildings!CC497)</f>
        <v>NR</v>
      </c>
      <c r="CD497" t="str">
        <f>IF(buildings!CD497="","NULL",buildings!CD497)</f>
        <v>C</v>
      </c>
      <c r="CE497" t="str">
        <f>IF(buildings!CE497="","NULL",buildings!CE497)</f>
        <v>OECD_EU15</v>
      </c>
    </row>
    <row r="498" spans="1:83">
      <c r="A498">
        <f>IF(buildings!A498="","NA",buildings!A498)</f>
        <v>496</v>
      </c>
      <c r="B498" t="str">
        <f>IF(buildings!B498="","NA",buildings!B498)</f>
        <v>France</v>
      </c>
      <c r="C498" t="str">
        <f>IF(buildings!C498="","NA",buildings!C498)</f>
        <v>Paris</v>
      </c>
      <c r="D498">
        <f>IF(buildings!D498="","NA",buildings!D498)</f>
        <v>1975</v>
      </c>
      <c r="E498">
        <f>IF(buildings!E498="","NA",buildings!E498)</f>
        <v>2000</v>
      </c>
      <c r="F498">
        <f>IF(buildings!F498="","NA",buildings!F498)</f>
        <v>34.5</v>
      </c>
      <c r="G498" t="str">
        <f>IF(buildings!G498="","NA",buildings!G498)</f>
        <v>NA</v>
      </c>
      <c r="H498" t="str">
        <f>IF(buildings!H498="","NA",buildings!H498)</f>
        <v>NA</v>
      </c>
      <c r="I498" t="str">
        <f>IF(buildings!I498="","NA",buildings!I498)</f>
        <v>NA</v>
      </c>
      <c r="J498">
        <f>IF(buildings!J498="","NA",buildings!J498)</f>
        <v>19.399999999999999</v>
      </c>
      <c r="K498" t="str">
        <f>IF(buildings!K498="","NA",buildings!K498)</f>
        <v>NA</v>
      </c>
      <c r="L498" t="str">
        <f>IF(buildings!L498="","NA",buildings!L498)</f>
        <v>NA</v>
      </c>
      <c r="M498">
        <f>IF(buildings!M498="","NA",buildings!M498)</f>
        <v>1302.5999999999999</v>
      </c>
      <c r="N498" t="str">
        <f>IF(buildings!N498="","NA",buildings!N498)</f>
        <v>NA</v>
      </c>
      <c r="O498" t="str">
        <f>IF(buildings!O498="","NA",buildings!O498)</f>
        <v>NA</v>
      </c>
      <c r="P498" t="str">
        <f>IF(buildings!P498="","NA",buildings!P498)</f>
        <v>NA</v>
      </c>
      <c r="Q498" t="str">
        <f>IF(buildings!Q498="","NA",buildings!Q498)</f>
        <v>NA</v>
      </c>
      <c r="R498" t="str">
        <f>IF(buildings!R498="","NA",buildings!R498)</f>
        <v>NA</v>
      </c>
      <c r="S498">
        <f>IF(buildings!S498="","NA",buildings!S498)</f>
        <v>28.5</v>
      </c>
      <c r="T498" t="str">
        <f>IF(buildings!T498="","NA",buildings!T498)</f>
        <v>NA</v>
      </c>
      <c r="U498">
        <f>IF(buildings!U498="","NA",buildings!U498)</f>
        <v>17</v>
      </c>
      <c r="V498" t="str">
        <f>IF(buildings!V498="","NA",buildings!V498)</f>
        <v>NA</v>
      </c>
      <c r="W498" t="str">
        <f>IF(buildings!W498="","NA",buildings!W498)</f>
        <v>NA</v>
      </c>
      <c r="X498" t="str">
        <f>IF(buildings!X498="","NA",buildings!X498)</f>
        <v>NA</v>
      </c>
      <c r="Y498" t="str">
        <f>IF(buildings!Y498="","NA",buildings!Y498)</f>
        <v>NA</v>
      </c>
      <c r="Z498" t="str">
        <f>IF(buildings!Z498="","NA",buildings!Z498)</f>
        <v>NA</v>
      </c>
      <c r="AA498" t="str">
        <f>IF(buildings!AA498="","NA",buildings!AA498)</f>
        <v>NA</v>
      </c>
      <c r="AB498">
        <f>IF(buildings!AB498="","NA",buildings!AB498)</f>
        <v>3.2</v>
      </c>
      <c r="AC498" t="str">
        <f>IF(buildings!AC498="","NA",buildings!AC498)</f>
        <v>NA</v>
      </c>
      <c r="AD498">
        <f>IF(buildings!AD498="","NA",buildings!AD498)</f>
        <v>1.3</v>
      </c>
      <c r="AE498">
        <f>IF(buildings!AE498="","NA",buildings!AE498)</f>
        <v>2.1</v>
      </c>
      <c r="AF498" t="str">
        <f>IF(buildings!AF498="","NA",buildings!AF498)</f>
        <v>NA</v>
      </c>
      <c r="AG498" t="str">
        <f>IF(buildings!AG498="","NA",buildings!AG498)</f>
        <v>NA</v>
      </c>
      <c r="AH498" t="str">
        <f>IF(buildings!AH498="","NA",buildings!AH498)</f>
        <v>NA</v>
      </c>
      <c r="AI498">
        <f>IF(buildings!AI498="","NA",buildings!AI498)</f>
        <v>1.6</v>
      </c>
      <c r="AJ498" t="str">
        <f>IF(buildings!AJ498="","NA",buildings!AJ498)</f>
        <v>NA</v>
      </c>
      <c r="AK498">
        <f>IF(buildings!AK498="","NA",buildings!AK498)</f>
        <v>2.6</v>
      </c>
      <c r="AL498" t="str">
        <f>IF(buildings!AL498="","NA",buildings!AL498)</f>
        <v>Other commercial and institutional buildings</v>
      </c>
      <c r="AM498" t="str">
        <f>IF(buildings!AM498="","NA",buildings!AM498)</f>
        <v>NA</v>
      </c>
      <c r="AN498" t="str">
        <f>IF(buildings!AN498="","NA",buildings!AN498)</f>
        <v>non-residential</v>
      </c>
      <c r="AO498" t="str">
        <f>IF(buildings!AO498="","NA",buildings!AO498)</f>
        <v>commercial</v>
      </c>
      <c r="AP498" t="str">
        <f>IF(buildings!AP498="","NA",buildings!AP498)</f>
        <v>case study</v>
      </c>
      <c r="AQ498" t="str">
        <f>IF(buildings!AQ498="","NA",buildings!AQ498)</f>
        <v>urban</v>
      </c>
      <c r="AR498" t="str">
        <f>IF(buildings!AR498="","NA",buildings!AR498)</f>
        <v>NA</v>
      </c>
      <c r="AS498" t="str">
        <f>IF(buildings!AS498="","NA",buildings!AS498)</f>
        <v>Augiseau V, Kim E.</v>
      </c>
      <c r="AT498">
        <f>IF(buildings!AT498="","NA",buildings!AT498)</f>
        <v>2021</v>
      </c>
      <c r="AU498" t="str">
        <f>IF(buildings!AU498="","NA",buildings!AU498)</f>
        <v>Spatial characterization of construction material stocks: The case of the Paris region</v>
      </c>
      <c r="AV498" t="str">
        <f>IF(buildings!AV498="","NA",buildings!AV498)</f>
        <v>Resources, Conservation and Recycling</v>
      </c>
      <c r="AW498" t="str">
        <f>IF(buildings!AW498="","NA",buildings!AW498)</f>
        <v>Copyright Elsevier</v>
      </c>
      <c r="AX498" t="str">
        <f>IF(buildings!AX498="","NA",buildings!AX498)</f>
        <v>10.1016/j.resconrec.2021.105512</v>
      </c>
      <c r="AY498" t="str">
        <f>IF(buildings!AY498="","NA",buildings!AY498)</f>
        <v>https://doi.org/10.1016/j.resconrec.2021.105512</v>
      </c>
      <c r="AZ498" t="str">
        <f>IF(buildings!AZ498="","NULL",buildings!AZ498)</f>
        <v>NULL</v>
      </c>
      <c r="BA498" t="str">
        <f>IF(buildings!BA498="","NULL",buildings!BA498)</f>
        <v>NULL</v>
      </c>
      <c r="BB498" t="str">
        <f>IF(buildings!BB498="","NULL",buildings!BB498)</f>
        <v>Polystyrene it appear in the research paper as Styrofoam (including expanded polystyrene) ,other unspecified materiall is Polyurethane, and  Plaster is including plaster and mortar glue plaster coating</v>
      </c>
      <c r="BC498" t="str">
        <f>IF(buildings!BC498="","NULL",buildings!BC498)</f>
        <v>NULL</v>
      </c>
      <c r="BD498" t="str">
        <f>IF(buildings!BD498="","NULL",buildings!BD498)</f>
        <v>NULL</v>
      </c>
      <c r="BE498" t="str">
        <f>IF(buildings!BE498="","NULL",buildings!BE498)</f>
        <v>Almaleh (Fishman)</v>
      </c>
      <c r="BF498" t="str">
        <f>IF(buildings!BF498="","NULL",buildings!BF498)</f>
        <v>NULL</v>
      </c>
      <c r="BG498" t="str">
        <f>IF(buildings!BG498="","NULL",buildings!BG498)</f>
        <v>NULL</v>
      </c>
      <c r="BH498" t="str">
        <f>IF(buildings!BH498="","NULL",buildings!BH498)</f>
        <v>NULL</v>
      </c>
      <c r="BI498" t="str">
        <f>IF(buildings!BI498="","NULL",buildings!BI498)</f>
        <v>NULL</v>
      </c>
      <c r="BJ498" t="str">
        <f>IF(buildings!BJ498="","NULL",buildings!BJ498)</f>
        <v>NULL</v>
      </c>
      <c r="BK498" t="str">
        <f>IF(buildings!BK498="","NULL",buildings!BK498)</f>
        <v>NULL</v>
      </c>
      <c r="BL498" t="str">
        <f>IF(buildings!BL498="","NULL",buildings!BL498)</f>
        <v>NULL</v>
      </c>
      <c r="BM498" t="str">
        <f>IF(buildings!BM498="","NULL",buildings!BM498)</f>
        <v>NULL</v>
      </c>
      <c r="BN498" t="str">
        <f>IF(buildings!BN498="","NULL",buildings!BN498)</f>
        <v>NULL</v>
      </c>
      <c r="BO498" t="str">
        <f>IF(buildings!BO498="","NULL",buildings!BO498)</f>
        <v>NULL</v>
      </c>
      <c r="BP498" t="str">
        <f>IF(buildings!BP498="","NULL",buildings!BP498)</f>
        <v>NULL</v>
      </c>
      <c r="BQ498" t="str">
        <f>IF(buildings!BQ498="","NULL",buildings!BQ498)</f>
        <v>NULL</v>
      </c>
      <c r="BR498" t="str">
        <f>IF(buildings!BR498="","NULL",buildings!BR498)</f>
        <v>NULL</v>
      </c>
      <c r="BS498" t="str">
        <f>IF(buildings!BS498="","NULL",buildings!BS498)</f>
        <v>NULL</v>
      </c>
      <c r="BT498" t="str">
        <f>IF(buildings!BT498="","NULL",buildings!BT498)</f>
        <v>NULL</v>
      </c>
      <c r="BU498" t="str">
        <f>IF(buildings!BU498="","NULL",buildings!BU498)</f>
        <v>NULL</v>
      </c>
      <c r="BV498" t="str">
        <f>IF(buildings!BV498="","NULL",buildings!BV498)</f>
        <v>NULL</v>
      </c>
      <c r="BW498" t="str">
        <f>IF(buildings!BW498="","NULL",buildings!BW498)</f>
        <v>R32EU15</v>
      </c>
      <c r="BX498" t="str">
        <f>IF(buildings!BX498="","NULL",buildings!BX498)</f>
        <v>R5.2OECD</v>
      </c>
      <c r="BY498" t="str">
        <f>IF(buildings!BY498="","NULL",buildings!BY498)</f>
        <v>NR_retail</v>
      </c>
      <c r="BZ498" t="str">
        <f>IF(buildings!BZ498="","NULL",buildings!BZ498)</f>
        <v>RC_unspecified</v>
      </c>
      <c r="CA498" t="str">
        <f>IF(buildings!CA498="","NULL",buildings!CA498)</f>
        <v>Standard</v>
      </c>
      <c r="CB498" t="str">
        <f>IF(buildings!CB498="","NULL",buildings!CB498)</f>
        <v>real-world single case study</v>
      </c>
      <c r="CC498" t="str">
        <f>IF(buildings!CC498="","NULL",buildings!CC498)</f>
        <v>NR</v>
      </c>
      <c r="CD498" t="str">
        <f>IF(buildings!CD498="","NULL",buildings!CD498)</f>
        <v>C</v>
      </c>
      <c r="CE498" t="str">
        <f>IF(buildings!CE498="","NULL",buildings!CE498)</f>
        <v>OECD_EU15</v>
      </c>
    </row>
    <row r="499" spans="1:83">
      <c r="A499">
        <f>IF(buildings!A499="","NA",buildings!A499)</f>
        <v>497</v>
      </c>
      <c r="B499" t="str">
        <f>IF(buildings!B499="","NA",buildings!B499)</f>
        <v>France</v>
      </c>
      <c r="C499" t="str">
        <f>IF(buildings!C499="","NA",buildings!C499)</f>
        <v>Paris</v>
      </c>
      <c r="D499">
        <f>IF(buildings!D499="","NA",buildings!D499)</f>
        <v>2001</v>
      </c>
      <c r="E499" t="str">
        <f>IF(buildings!E499="","NA",buildings!E499)</f>
        <v>NA</v>
      </c>
      <c r="F499">
        <f>IF(buildings!F499="","NA",buildings!F499)</f>
        <v>53.9</v>
      </c>
      <c r="G499" t="str">
        <f>IF(buildings!G499="","NA",buildings!G499)</f>
        <v>NA</v>
      </c>
      <c r="H499">
        <f>IF(buildings!H499="","NA",buildings!H499)</f>
        <v>0.2</v>
      </c>
      <c r="I499" t="str">
        <f>IF(buildings!I499="","NA",buildings!I499)</f>
        <v>NA</v>
      </c>
      <c r="J499" t="str">
        <f>IF(buildings!J499="","NA",buildings!J499)</f>
        <v>NA</v>
      </c>
      <c r="K499" t="str">
        <f>IF(buildings!K499="","NA",buildings!K499)</f>
        <v>NA</v>
      </c>
      <c r="L499" t="str">
        <f>IF(buildings!L499="","NA",buildings!L499)</f>
        <v>NA</v>
      </c>
      <c r="M499">
        <f>IF(buildings!M499="","NA",buildings!M499)</f>
        <v>1427.3</v>
      </c>
      <c r="N499" t="str">
        <f>IF(buildings!N499="","NA",buildings!N499)</f>
        <v>NA</v>
      </c>
      <c r="O499" t="str">
        <f>IF(buildings!O499="","NA",buildings!O499)</f>
        <v>NA</v>
      </c>
      <c r="P499" t="str">
        <f>IF(buildings!P499="","NA",buildings!P499)</f>
        <v>NA</v>
      </c>
      <c r="Q499">
        <f>IF(buildings!Q499="","NA",buildings!Q499)</f>
        <v>4.5999999999999996</v>
      </c>
      <c r="R499" t="str">
        <f>IF(buildings!R499="","NA",buildings!R499)</f>
        <v>NA</v>
      </c>
      <c r="S499">
        <f>IF(buildings!S499="","NA",buildings!S499)</f>
        <v>3.1</v>
      </c>
      <c r="T499" t="str">
        <f>IF(buildings!T499="","NA",buildings!T499)</f>
        <v>NA</v>
      </c>
      <c r="U499">
        <f>IF(buildings!U499="","NA",buildings!U499)</f>
        <v>11.1</v>
      </c>
      <c r="V499" t="str">
        <f>IF(buildings!V499="","NA",buildings!V499)</f>
        <v>NA</v>
      </c>
      <c r="W499" t="str">
        <f>IF(buildings!W499="","NA",buildings!W499)</f>
        <v>NA</v>
      </c>
      <c r="X499" t="str">
        <f>IF(buildings!X499="","NA",buildings!X499)</f>
        <v>NA</v>
      </c>
      <c r="Y499" t="str">
        <f>IF(buildings!Y499="","NA",buildings!Y499)</f>
        <v>NA</v>
      </c>
      <c r="Z499" t="str">
        <f>IF(buildings!Z499="","NA",buildings!Z499)</f>
        <v>NA</v>
      </c>
      <c r="AA499">
        <f>IF(buildings!AA499="","NA",buildings!AA499)</f>
        <v>3.9</v>
      </c>
      <c r="AB499">
        <f>IF(buildings!AB499="","NA",buildings!AB499)</f>
        <v>0.7</v>
      </c>
      <c r="AC499" t="str">
        <f>IF(buildings!AC499="","NA",buildings!AC499)</f>
        <v>NA</v>
      </c>
      <c r="AD499">
        <f>IF(buildings!AD499="","NA",buildings!AD499)</f>
        <v>0.2</v>
      </c>
      <c r="AE499">
        <f>IF(buildings!AE499="","NA",buildings!AE499)</f>
        <v>0.1</v>
      </c>
      <c r="AF499" t="str">
        <f>IF(buildings!AF499="","NA",buildings!AF499)</f>
        <v>NA</v>
      </c>
      <c r="AG499" t="str">
        <f>IF(buildings!AG499="","NA",buildings!AG499)</f>
        <v>NA</v>
      </c>
      <c r="AH499" t="str">
        <f>IF(buildings!AH499="","NA",buildings!AH499)</f>
        <v>NA</v>
      </c>
      <c r="AI499">
        <f>IF(buildings!AI499="","NA",buildings!AI499)</f>
        <v>0.6</v>
      </c>
      <c r="AJ499" t="str">
        <f>IF(buildings!AJ499="","NA",buildings!AJ499)</f>
        <v>NA</v>
      </c>
      <c r="AK499" t="str">
        <f>IF(buildings!AK499="","NA",buildings!AK499)</f>
        <v>NA</v>
      </c>
      <c r="AL499" t="str">
        <f>IF(buildings!AL499="","NA",buildings!AL499)</f>
        <v>Other commercial and institutional buildings</v>
      </c>
      <c r="AM499" t="str">
        <f>IF(buildings!AM499="","NA",buildings!AM499)</f>
        <v>NA</v>
      </c>
      <c r="AN499" t="str">
        <f>IF(buildings!AN499="","NA",buildings!AN499)</f>
        <v>non-residential</v>
      </c>
      <c r="AO499" t="str">
        <f>IF(buildings!AO499="","NA",buildings!AO499)</f>
        <v>commercial</v>
      </c>
      <c r="AP499" t="str">
        <f>IF(buildings!AP499="","NA",buildings!AP499)</f>
        <v>case study</v>
      </c>
      <c r="AQ499" t="str">
        <f>IF(buildings!AQ499="","NA",buildings!AQ499)</f>
        <v>urban</v>
      </c>
      <c r="AR499" t="str">
        <f>IF(buildings!AR499="","NA",buildings!AR499)</f>
        <v>NA</v>
      </c>
      <c r="AS499" t="str">
        <f>IF(buildings!AS499="","NA",buildings!AS499)</f>
        <v>Augiseau V, Kim E.</v>
      </c>
      <c r="AT499">
        <f>IF(buildings!AT499="","NA",buildings!AT499)</f>
        <v>2021</v>
      </c>
      <c r="AU499" t="str">
        <f>IF(buildings!AU499="","NA",buildings!AU499)</f>
        <v>Spatial characterization of construction material stocks: The case of the Paris region</v>
      </c>
      <c r="AV499" t="str">
        <f>IF(buildings!AV499="","NA",buildings!AV499)</f>
        <v>Resources, Conservation and Recycling</v>
      </c>
      <c r="AW499" t="str">
        <f>IF(buildings!AW499="","NA",buildings!AW499)</f>
        <v>Copyright Elsevier</v>
      </c>
      <c r="AX499" t="str">
        <f>IF(buildings!AX499="","NA",buildings!AX499)</f>
        <v>10.1016/j.resconrec.2021.105512</v>
      </c>
      <c r="AY499" t="str">
        <f>IF(buildings!AY499="","NA",buildings!AY499)</f>
        <v>https://doi.org/10.1016/j.resconrec.2021.105512</v>
      </c>
      <c r="AZ499" t="str">
        <f>IF(buildings!AZ499="","NULL",buildings!AZ499)</f>
        <v>NULL</v>
      </c>
      <c r="BA499" t="str">
        <f>IF(buildings!BA499="","NULL",buildings!BA499)</f>
        <v>NULL</v>
      </c>
      <c r="BB499" t="str">
        <f>IF(buildings!BB499="","NULL",buildings!BB499)</f>
        <v xml:space="preserve">Concrete column is a sum of concrete and concrete block, Plaster is including plaster and mortar glue plaster coating, Mortal plaster is including polymer- supported coating, and Polystyrene it appear in the research paper as Styrofoam (including expanded polystyrene)
</v>
      </c>
      <c r="BC499" t="str">
        <f>IF(buildings!BC499="","NULL",buildings!BC499)</f>
        <v>NULL</v>
      </c>
      <c r="BD499" t="str">
        <f>IF(buildings!BD499="","NULL",buildings!BD499)</f>
        <v>NULL</v>
      </c>
      <c r="BE499" t="str">
        <f>IF(buildings!BE499="","NULL",buildings!BE499)</f>
        <v>Almaleh (Fishman)</v>
      </c>
      <c r="BF499" t="str">
        <f>IF(buildings!BF499="","NULL",buildings!BF499)</f>
        <v>NULL</v>
      </c>
      <c r="BG499" t="str">
        <f>IF(buildings!BG499="","NULL",buildings!BG499)</f>
        <v>NULL</v>
      </c>
      <c r="BH499" t="str">
        <f>IF(buildings!BH499="","NULL",buildings!BH499)</f>
        <v>NULL</v>
      </c>
      <c r="BI499" t="str">
        <f>IF(buildings!BI499="","NULL",buildings!BI499)</f>
        <v>NULL</v>
      </c>
      <c r="BJ499" t="str">
        <f>IF(buildings!BJ499="","NULL",buildings!BJ499)</f>
        <v>NULL</v>
      </c>
      <c r="BK499" t="str">
        <f>IF(buildings!BK499="","NULL",buildings!BK499)</f>
        <v>NULL</v>
      </c>
      <c r="BL499" t="str">
        <f>IF(buildings!BL499="","NULL",buildings!BL499)</f>
        <v>NULL</v>
      </c>
      <c r="BM499" t="str">
        <f>IF(buildings!BM499="","NULL",buildings!BM499)</f>
        <v>NULL</v>
      </c>
      <c r="BN499" t="str">
        <f>IF(buildings!BN499="","NULL",buildings!BN499)</f>
        <v>NULL</v>
      </c>
      <c r="BO499" t="str">
        <f>IF(buildings!BO499="","NULL",buildings!BO499)</f>
        <v>NULL</v>
      </c>
      <c r="BP499" t="str">
        <f>IF(buildings!BP499="","NULL",buildings!BP499)</f>
        <v>NULL</v>
      </c>
      <c r="BQ499" t="str">
        <f>IF(buildings!BQ499="","NULL",buildings!BQ499)</f>
        <v>NULL</v>
      </c>
      <c r="BR499" t="str">
        <f>IF(buildings!BR499="","NULL",buildings!BR499)</f>
        <v>NULL</v>
      </c>
      <c r="BS499" t="str">
        <f>IF(buildings!BS499="","NULL",buildings!BS499)</f>
        <v>NULL</v>
      </c>
      <c r="BT499" t="str">
        <f>IF(buildings!BT499="","NULL",buildings!BT499)</f>
        <v>NULL</v>
      </c>
      <c r="BU499" t="str">
        <f>IF(buildings!BU499="","NULL",buildings!BU499)</f>
        <v>NULL</v>
      </c>
      <c r="BV499" t="str">
        <f>IF(buildings!BV499="","NULL",buildings!BV499)</f>
        <v>NULL</v>
      </c>
      <c r="BW499" t="str">
        <f>IF(buildings!BW499="","NULL",buildings!BW499)</f>
        <v>R32EU15</v>
      </c>
      <c r="BX499" t="str">
        <f>IF(buildings!BX499="","NULL",buildings!BX499)</f>
        <v>R5.2OECD</v>
      </c>
      <c r="BY499" t="str">
        <f>IF(buildings!BY499="","NULL",buildings!BY499)</f>
        <v>NR_retail</v>
      </c>
      <c r="BZ499" t="str">
        <f>IF(buildings!BZ499="","NULL",buildings!BZ499)</f>
        <v>RC_unspecified</v>
      </c>
      <c r="CA499" t="str">
        <f>IF(buildings!CA499="","NULL",buildings!CA499)</f>
        <v>Standard</v>
      </c>
      <c r="CB499" t="str">
        <f>IF(buildings!CB499="","NULL",buildings!CB499)</f>
        <v>real-world single case study</v>
      </c>
      <c r="CC499" t="str">
        <f>IF(buildings!CC499="","NULL",buildings!CC499)</f>
        <v>NR</v>
      </c>
      <c r="CD499" t="str">
        <f>IF(buildings!CD499="","NULL",buildings!CD499)</f>
        <v>C</v>
      </c>
      <c r="CE499" t="str">
        <f>IF(buildings!CE499="","NULL",buildings!CE499)</f>
        <v>OECD_EU15</v>
      </c>
    </row>
    <row r="500" spans="1:83">
      <c r="A500">
        <f>IF(buildings!A500="","NA",buildings!A500)</f>
        <v>498</v>
      </c>
      <c r="B500" t="str">
        <f>IF(buildings!B500="","NA",buildings!B500)</f>
        <v>France</v>
      </c>
      <c r="C500" t="str">
        <f>IF(buildings!C500="","NA",buildings!C500)</f>
        <v>Paris</v>
      </c>
      <c r="D500" t="str">
        <f>IF(buildings!D500="","NA",buildings!D500)</f>
        <v>NA</v>
      </c>
      <c r="E500">
        <f>IF(buildings!E500="","NA",buildings!E500)</f>
        <v>1948</v>
      </c>
      <c r="F500">
        <f>IF(buildings!F500="","NA",buildings!F500)</f>
        <v>65.8</v>
      </c>
      <c r="G500" t="str">
        <f>IF(buildings!G500="","NA",buildings!G500)</f>
        <v>NA</v>
      </c>
      <c r="H500" t="str">
        <f>IF(buildings!H500="","NA",buildings!H500)</f>
        <v>NA</v>
      </c>
      <c r="I500" t="str">
        <f>IF(buildings!I500="","NA",buildings!I500)</f>
        <v>NA</v>
      </c>
      <c r="J500" t="str">
        <f>IF(buildings!J500="","NA",buildings!J500)</f>
        <v>NA</v>
      </c>
      <c r="K500" t="str">
        <f>IF(buildings!K500="","NA",buildings!K500)</f>
        <v>NA</v>
      </c>
      <c r="L500" t="str">
        <f>IF(buildings!L500="","NA",buildings!L500)</f>
        <v>NA</v>
      </c>
      <c r="M500">
        <f>IF(buildings!M500="","NA",buildings!M500)</f>
        <v>500</v>
      </c>
      <c r="N500" t="str">
        <f>IF(buildings!N500="","NA",buildings!N500)</f>
        <v>NA</v>
      </c>
      <c r="O500" t="str">
        <f>IF(buildings!O500="","NA",buildings!O500)</f>
        <v>NA</v>
      </c>
      <c r="P500">
        <f>IF(buildings!P500="","NA",buildings!P500)</f>
        <v>285.2</v>
      </c>
      <c r="Q500" t="str">
        <f>IF(buildings!Q500="","NA",buildings!Q500)</f>
        <v>NA</v>
      </c>
      <c r="R500" t="str">
        <f>IF(buildings!R500="","NA",buildings!R500)</f>
        <v>NA</v>
      </c>
      <c r="S500" t="str">
        <f>IF(buildings!S500="","NA",buildings!S500)</f>
        <v>NA</v>
      </c>
      <c r="T500" t="str">
        <f>IF(buildings!T500="","NA",buildings!T500)</f>
        <v>NA</v>
      </c>
      <c r="U500" t="str">
        <f>IF(buildings!U500="","NA",buildings!U500)</f>
        <v>NA</v>
      </c>
      <c r="V500" t="str">
        <f>IF(buildings!V500="","NA",buildings!V500)</f>
        <v>NA</v>
      </c>
      <c r="W500" t="str">
        <f>IF(buildings!W500="","NA",buildings!W500)</f>
        <v>NA</v>
      </c>
      <c r="X500" t="str">
        <f>IF(buildings!X500="","NA",buildings!X500)</f>
        <v>NA</v>
      </c>
      <c r="Y500" t="str">
        <f>IF(buildings!Y500="","NA",buildings!Y500)</f>
        <v>NA</v>
      </c>
      <c r="Z500" t="str">
        <f>IF(buildings!Z500="","NA",buildings!Z500)</f>
        <v>NA</v>
      </c>
      <c r="AA500" t="str">
        <f>IF(buildings!AA500="","NA",buildings!AA500)</f>
        <v>NA</v>
      </c>
      <c r="AB500">
        <f>IF(buildings!AB500="","NA",buildings!AB500)</f>
        <v>0.5</v>
      </c>
      <c r="AC500" t="str">
        <f>IF(buildings!AC500="","NA",buildings!AC500)</f>
        <v>NA</v>
      </c>
      <c r="AD500" t="str">
        <f>IF(buildings!AD500="","NA",buildings!AD500)</f>
        <v>NA</v>
      </c>
      <c r="AE500" t="str">
        <f>IF(buildings!AE500="","NA",buildings!AE500)</f>
        <v>NA</v>
      </c>
      <c r="AF500" t="str">
        <f>IF(buildings!AF500="","NA",buildings!AF500)</f>
        <v>NA</v>
      </c>
      <c r="AG500" t="str">
        <f>IF(buildings!AG500="","NA",buildings!AG500)</f>
        <v>NA</v>
      </c>
      <c r="AH500" t="str">
        <f>IF(buildings!AH500="","NA",buildings!AH500)</f>
        <v>NA</v>
      </c>
      <c r="AI500" t="str">
        <f>IF(buildings!AI500="","NA",buildings!AI500)</f>
        <v>NA</v>
      </c>
      <c r="AJ500" t="str">
        <f>IF(buildings!AJ500="","NA",buildings!AJ500)</f>
        <v>NA</v>
      </c>
      <c r="AK500" t="str">
        <f>IF(buildings!AK500="","NA",buildings!AK500)</f>
        <v>NA</v>
      </c>
      <c r="AL500" t="str">
        <f>IF(buildings!AL500="","NA",buildings!AL500)</f>
        <v>Industrial buildings</v>
      </c>
      <c r="AM500" t="str">
        <f>IF(buildings!AM500="","NA",buildings!AM500)</f>
        <v>NA</v>
      </c>
      <c r="AN500" t="str">
        <f>IF(buildings!AN500="","NA",buildings!AN500)</f>
        <v>non-residential</v>
      </c>
      <c r="AO500" t="str">
        <f>IF(buildings!AO500="","NA",buildings!AO500)</f>
        <v>industrial</v>
      </c>
      <c r="AP500" t="str">
        <f>IF(buildings!AP500="","NA",buildings!AP500)</f>
        <v>case study</v>
      </c>
      <c r="AQ500" t="str">
        <f>IF(buildings!AQ500="","NA",buildings!AQ500)</f>
        <v>urban</v>
      </c>
      <c r="AR500" t="str">
        <f>IF(buildings!AR500="","NA",buildings!AR500)</f>
        <v>NA</v>
      </c>
      <c r="AS500" t="str">
        <f>IF(buildings!AS500="","NA",buildings!AS500)</f>
        <v>Augiseau V, Kim E.</v>
      </c>
      <c r="AT500">
        <f>IF(buildings!AT500="","NA",buildings!AT500)</f>
        <v>2021</v>
      </c>
      <c r="AU500" t="str">
        <f>IF(buildings!AU500="","NA",buildings!AU500)</f>
        <v>Spatial characterization of construction material stocks: The case of the Paris region</v>
      </c>
      <c r="AV500" t="str">
        <f>IF(buildings!AV500="","NA",buildings!AV500)</f>
        <v>Resources, Conservation and Recycling</v>
      </c>
      <c r="AW500" t="str">
        <f>IF(buildings!AW500="","NA",buildings!AW500)</f>
        <v>Copyright Elsevier</v>
      </c>
      <c r="AX500" t="str">
        <f>IF(buildings!AX500="","NA",buildings!AX500)</f>
        <v>10.1016/j.resconrec.2021.105512</v>
      </c>
      <c r="AY500" t="str">
        <f>IF(buildings!AY500="","NA",buildings!AY500)</f>
        <v>https://doi.org/10.1016/j.resconrec.2021.105512</v>
      </c>
      <c r="AZ500" t="str">
        <f>IF(buildings!AZ500="","NULL",buildings!AZ500)</f>
        <v>NULL</v>
      </c>
      <c r="BA500" t="str">
        <f>IF(buildings!BA500="","NULL",buildings!BA500)</f>
        <v>NULL</v>
      </c>
      <c r="BB500" t="str">
        <f>IF(buildings!BB500="","NULL",buildings!BB500)</f>
        <v>NULL</v>
      </c>
      <c r="BC500" t="str">
        <f>IF(buildings!BC500="","NULL",buildings!BC500)</f>
        <v>NULL</v>
      </c>
      <c r="BD500" t="str">
        <f>IF(buildings!BD500="","NULL",buildings!BD500)</f>
        <v>NULL</v>
      </c>
      <c r="BE500" t="str">
        <f>IF(buildings!BE500="","NULL",buildings!BE500)</f>
        <v>Almaleh (Fishman)</v>
      </c>
      <c r="BF500" t="str">
        <f>IF(buildings!BF500="","NULL",buildings!BF500)</f>
        <v>NULL</v>
      </c>
      <c r="BG500" t="str">
        <f>IF(buildings!BG500="","NULL",buildings!BG500)</f>
        <v>NULL</v>
      </c>
      <c r="BH500" t="str">
        <f>IF(buildings!BH500="","NULL",buildings!BH500)</f>
        <v>NULL</v>
      </c>
      <c r="BI500" t="str">
        <f>IF(buildings!BI500="","NULL",buildings!BI500)</f>
        <v>NULL</v>
      </c>
      <c r="BJ500" t="str">
        <f>IF(buildings!BJ500="","NULL",buildings!BJ500)</f>
        <v>NULL</v>
      </c>
      <c r="BK500" t="str">
        <f>IF(buildings!BK500="","NULL",buildings!BK500)</f>
        <v>NULL</v>
      </c>
      <c r="BL500" t="str">
        <f>IF(buildings!BL500="","NULL",buildings!BL500)</f>
        <v>NULL</v>
      </c>
      <c r="BM500" t="str">
        <f>IF(buildings!BM500="","NULL",buildings!BM500)</f>
        <v>NULL</v>
      </c>
      <c r="BN500" t="str">
        <f>IF(buildings!BN500="","NULL",buildings!BN500)</f>
        <v>NULL</v>
      </c>
      <c r="BO500" t="str">
        <f>IF(buildings!BO500="","NULL",buildings!BO500)</f>
        <v>NULL</v>
      </c>
      <c r="BP500" t="str">
        <f>IF(buildings!BP500="","NULL",buildings!BP500)</f>
        <v>NULL</v>
      </c>
      <c r="BQ500" t="str">
        <f>IF(buildings!BQ500="","NULL",buildings!BQ500)</f>
        <v>NULL</v>
      </c>
      <c r="BR500" t="str">
        <f>IF(buildings!BR500="","NULL",buildings!BR500)</f>
        <v>NULL</v>
      </c>
      <c r="BS500" t="str">
        <f>IF(buildings!BS500="","NULL",buildings!BS500)</f>
        <v>NULL</v>
      </c>
      <c r="BT500" t="str">
        <f>IF(buildings!BT500="","NULL",buildings!BT500)</f>
        <v>NULL</v>
      </c>
      <c r="BU500" t="str">
        <f>IF(buildings!BU500="","NULL",buildings!BU500)</f>
        <v>NULL</v>
      </c>
      <c r="BV500" t="str">
        <f>IF(buildings!BV500="","NULL",buildings!BV500)</f>
        <v>NULL</v>
      </c>
      <c r="BW500" t="str">
        <f>IF(buildings!BW500="","NULL",buildings!BW500)</f>
        <v>R32EU15</v>
      </c>
      <c r="BX500" t="str">
        <f>IF(buildings!BX500="","NULL",buildings!BX500)</f>
        <v>R5.2OECD</v>
      </c>
      <c r="BY500" t="str">
        <f>IF(buildings!BY500="","NULL",buildings!BY500)</f>
        <v>NR_factory</v>
      </c>
      <c r="BZ500" t="str">
        <f>IF(buildings!BZ500="","NULL",buildings!BZ500)</f>
        <v>RC_unspecified</v>
      </c>
      <c r="CA500" t="str">
        <f>IF(buildings!CA500="","NULL",buildings!CA500)</f>
        <v>Standard</v>
      </c>
      <c r="CB500" t="str">
        <f>IF(buildings!CB500="","NULL",buildings!CB500)</f>
        <v>real-world single case study</v>
      </c>
      <c r="CC500" t="str">
        <f>IF(buildings!CC500="","NULL",buildings!CC500)</f>
        <v>NR</v>
      </c>
      <c r="CD500" t="str">
        <f>IF(buildings!CD500="","NULL",buildings!CD500)</f>
        <v>C</v>
      </c>
      <c r="CE500" t="str">
        <f>IF(buildings!CE500="","NULL",buildings!CE500)</f>
        <v>OECD_EU15</v>
      </c>
    </row>
    <row r="501" spans="1:83">
      <c r="A501">
        <f>IF(buildings!A501="","NA",buildings!A501)</f>
        <v>499</v>
      </c>
      <c r="B501" t="str">
        <f>IF(buildings!B501="","NA",buildings!B501)</f>
        <v>France</v>
      </c>
      <c r="C501" t="str">
        <f>IF(buildings!C501="","NA",buildings!C501)</f>
        <v>Paris</v>
      </c>
      <c r="D501">
        <f>IF(buildings!D501="","NA",buildings!D501)</f>
        <v>1948</v>
      </c>
      <c r="E501" t="str">
        <f>IF(buildings!E501="","NA",buildings!E501)</f>
        <v>NA</v>
      </c>
      <c r="F501">
        <f>IF(buildings!F501="","NA",buildings!F501)</f>
        <v>83.4</v>
      </c>
      <c r="G501" t="str">
        <f>IF(buildings!G501="","NA",buildings!G501)</f>
        <v>NA</v>
      </c>
      <c r="H501" t="str">
        <f>IF(buildings!H501="","NA",buildings!H501)</f>
        <v>NA</v>
      </c>
      <c r="I501" t="str">
        <f>IF(buildings!I501="","NA",buildings!I501)</f>
        <v>NA</v>
      </c>
      <c r="J501" t="str">
        <f>IF(buildings!J501="","NA",buildings!J501)</f>
        <v>NA</v>
      </c>
      <c r="K501" t="str">
        <f>IF(buildings!K501="","NA",buildings!K501)</f>
        <v>NA</v>
      </c>
      <c r="L501" t="str">
        <f>IF(buildings!L501="","NA",buildings!L501)</f>
        <v>NA</v>
      </c>
      <c r="M501">
        <f>IF(buildings!M501="","NA",buildings!M501)</f>
        <v>400</v>
      </c>
      <c r="N501" t="str">
        <f>IF(buildings!N501="","NA",buildings!N501)</f>
        <v>NA</v>
      </c>
      <c r="O501" t="str">
        <f>IF(buildings!O501="","NA",buildings!O501)</f>
        <v>NA</v>
      </c>
      <c r="P501" t="str">
        <f>IF(buildings!P501="","NA",buildings!P501)</f>
        <v>NA</v>
      </c>
      <c r="Q501" t="str">
        <f>IF(buildings!Q501="","NA",buildings!Q501)</f>
        <v>NA</v>
      </c>
      <c r="R501" t="str">
        <f>IF(buildings!R501="","NA",buildings!R501)</f>
        <v>NA</v>
      </c>
      <c r="S501">
        <f>IF(buildings!S501="","NA",buildings!S501)</f>
        <v>1.1000000000000001</v>
      </c>
      <c r="T501" t="str">
        <f>IF(buildings!T501="","NA",buildings!T501)</f>
        <v>NA</v>
      </c>
      <c r="U501">
        <f>IF(buildings!U501="","NA",buildings!U501)</f>
        <v>33</v>
      </c>
      <c r="V501" t="str">
        <f>IF(buildings!V501="","NA",buildings!V501)</f>
        <v>NA</v>
      </c>
      <c r="W501" t="str">
        <f>IF(buildings!W501="","NA",buildings!W501)</f>
        <v>NA</v>
      </c>
      <c r="X501" t="str">
        <f>IF(buildings!X501="","NA",buildings!X501)</f>
        <v>NA</v>
      </c>
      <c r="Y501" t="str">
        <f>IF(buildings!Y501="","NA",buildings!Y501)</f>
        <v>NA</v>
      </c>
      <c r="Z501" t="str">
        <f>IF(buildings!Z501="","NA",buildings!Z501)</f>
        <v>NA</v>
      </c>
      <c r="AA501" t="str">
        <f>IF(buildings!AA501="","NA",buildings!AA501)</f>
        <v>NA</v>
      </c>
      <c r="AB501">
        <f>IF(buildings!AB501="","NA",buildings!AB501)</f>
        <v>0.6</v>
      </c>
      <c r="AC501" t="str">
        <f>IF(buildings!AC501="","NA",buildings!AC501)</f>
        <v>NA</v>
      </c>
      <c r="AD501" t="str">
        <f>IF(buildings!AD501="","NA",buildings!AD501)</f>
        <v>NA</v>
      </c>
      <c r="AE501" t="str">
        <f>IF(buildings!AE501="","NA",buildings!AE501)</f>
        <v>NA</v>
      </c>
      <c r="AF501" t="str">
        <f>IF(buildings!AF501="","NA",buildings!AF501)</f>
        <v>NA</v>
      </c>
      <c r="AG501" t="str">
        <f>IF(buildings!AG501="","NA",buildings!AG501)</f>
        <v>NA</v>
      </c>
      <c r="AH501" t="str">
        <f>IF(buildings!AH501="","NA",buildings!AH501)</f>
        <v>NA</v>
      </c>
      <c r="AI501">
        <f>IF(buildings!AI501="","NA",buildings!AI501)</f>
        <v>4</v>
      </c>
      <c r="AJ501" t="str">
        <f>IF(buildings!AJ501="","NA",buildings!AJ501)</f>
        <v>NA</v>
      </c>
      <c r="AK501" t="str">
        <f>IF(buildings!AK501="","NA",buildings!AK501)</f>
        <v>NA</v>
      </c>
      <c r="AL501" t="str">
        <f>IF(buildings!AL501="","NA",buildings!AL501)</f>
        <v>Industrial buildings</v>
      </c>
      <c r="AM501" t="str">
        <f>IF(buildings!AM501="","NA",buildings!AM501)</f>
        <v>NA</v>
      </c>
      <c r="AN501" t="str">
        <f>IF(buildings!AN501="","NA",buildings!AN501)</f>
        <v>non-residential</v>
      </c>
      <c r="AO501" t="str">
        <f>IF(buildings!AO501="","NA",buildings!AO501)</f>
        <v>industrial</v>
      </c>
      <c r="AP501" t="str">
        <f>IF(buildings!AP501="","NA",buildings!AP501)</f>
        <v>case study</v>
      </c>
      <c r="AQ501" t="str">
        <f>IF(buildings!AQ501="","NA",buildings!AQ501)</f>
        <v>urban</v>
      </c>
      <c r="AR501" t="str">
        <f>IF(buildings!AR501="","NA",buildings!AR501)</f>
        <v>NA</v>
      </c>
      <c r="AS501" t="str">
        <f>IF(buildings!AS501="","NA",buildings!AS501)</f>
        <v>Augiseau V, Kim E.</v>
      </c>
      <c r="AT501">
        <f>IF(buildings!AT501="","NA",buildings!AT501)</f>
        <v>2021</v>
      </c>
      <c r="AU501" t="str">
        <f>IF(buildings!AU501="","NA",buildings!AU501)</f>
        <v>Spatial characterization of construction material stocks: The case of the Paris region</v>
      </c>
      <c r="AV501" t="str">
        <f>IF(buildings!AV501="","NA",buildings!AV501)</f>
        <v>Resources, Conservation and Recycling</v>
      </c>
      <c r="AW501" t="str">
        <f>IF(buildings!AW501="","NA",buildings!AW501)</f>
        <v>Copyright Elsevier</v>
      </c>
      <c r="AX501" t="str">
        <f>IF(buildings!AX501="","NA",buildings!AX501)</f>
        <v>10.1016/j.resconrec.2021.105512</v>
      </c>
      <c r="AY501" t="str">
        <f>IF(buildings!AY501="","NA",buildings!AY501)</f>
        <v>https://doi.org/10.1016/j.resconrec.2021.105512</v>
      </c>
      <c r="AZ501" t="str">
        <f>IF(buildings!AZ501="","NULL",buildings!AZ501)</f>
        <v>NULL</v>
      </c>
      <c r="BA501" t="str">
        <f>IF(buildings!BA501="","NULL",buildings!BA501)</f>
        <v>NULL</v>
      </c>
      <c r="BB501" t="str">
        <f>IF(buildings!BB501="","NULL",buildings!BB501)</f>
        <v xml:space="preserve"> Plaster is including plaster and mortar glue plaster coating</v>
      </c>
      <c r="BC501" t="str">
        <f>IF(buildings!BC501="","NULL",buildings!BC501)</f>
        <v>NULL</v>
      </c>
      <c r="BD501" t="str">
        <f>IF(buildings!BD501="","NULL",buildings!BD501)</f>
        <v>NULL</v>
      </c>
      <c r="BE501" t="str">
        <f>IF(buildings!BE501="","NULL",buildings!BE501)</f>
        <v>Almaleh (Fishman)</v>
      </c>
      <c r="BF501" t="str">
        <f>IF(buildings!BF501="","NULL",buildings!BF501)</f>
        <v>NULL</v>
      </c>
      <c r="BG501" t="str">
        <f>IF(buildings!BG501="","NULL",buildings!BG501)</f>
        <v>NULL</v>
      </c>
      <c r="BH501" t="str">
        <f>IF(buildings!BH501="","NULL",buildings!BH501)</f>
        <v>NULL</v>
      </c>
      <c r="BI501" t="str">
        <f>IF(buildings!BI501="","NULL",buildings!BI501)</f>
        <v>NULL</v>
      </c>
      <c r="BJ501" t="str">
        <f>IF(buildings!BJ501="","NULL",buildings!BJ501)</f>
        <v>NULL</v>
      </c>
      <c r="BK501" t="str">
        <f>IF(buildings!BK501="","NULL",buildings!BK501)</f>
        <v>NULL</v>
      </c>
      <c r="BL501" t="str">
        <f>IF(buildings!BL501="","NULL",buildings!BL501)</f>
        <v>NULL</v>
      </c>
      <c r="BM501" t="str">
        <f>IF(buildings!BM501="","NULL",buildings!BM501)</f>
        <v>NULL</v>
      </c>
      <c r="BN501" t="str">
        <f>IF(buildings!BN501="","NULL",buildings!BN501)</f>
        <v>NULL</v>
      </c>
      <c r="BO501" t="str">
        <f>IF(buildings!BO501="","NULL",buildings!BO501)</f>
        <v>NULL</v>
      </c>
      <c r="BP501" t="str">
        <f>IF(buildings!BP501="","NULL",buildings!BP501)</f>
        <v>NULL</v>
      </c>
      <c r="BQ501" t="str">
        <f>IF(buildings!BQ501="","NULL",buildings!BQ501)</f>
        <v>NULL</v>
      </c>
      <c r="BR501" t="str">
        <f>IF(buildings!BR501="","NULL",buildings!BR501)</f>
        <v>NULL</v>
      </c>
      <c r="BS501" t="str">
        <f>IF(buildings!BS501="","NULL",buildings!BS501)</f>
        <v>NULL</v>
      </c>
      <c r="BT501" t="str">
        <f>IF(buildings!BT501="","NULL",buildings!BT501)</f>
        <v>NULL</v>
      </c>
      <c r="BU501" t="str">
        <f>IF(buildings!BU501="","NULL",buildings!BU501)</f>
        <v>NULL</v>
      </c>
      <c r="BV501" t="str">
        <f>IF(buildings!BV501="","NULL",buildings!BV501)</f>
        <v>NULL</v>
      </c>
      <c r="BW501" t="str">
        <f>IF(buildings!BW501="","NULL",buildings!BW501)</f>
        <v>R32EU15</v>
      </c>
      <c r="BX501" t="str">
        <f>IF(buildings!BX501="","NULL",buildings!BX501)</f>
        <v>R5.2OECD</v>
      </c>
      <c r="BY501" t="str">
        <f>IF(buildings!BY501="","NULL",buildings!BY501)</f>
        <v>NR_factory</v>
      </c>
      <c r="BZ501" t="str">
        <f>IF(buildings!BZ501="","NULL",buildings!BZ501)</f>
        <v>RC_unspecified</v>
      </c>
      <c r="CA501" t="str">
        <f>IF(buildings!CA501="","NULL",buildings!CA501)</f>
        <v>Standard</v>
      </c>
      <c r="CB501" t="str">
        <f>IF(buildings!CB501="","NULL",buildings!CB501)</f>
        <v>real-world single case study</v>
      </c>
      <c r="CC501" t="str">
        <f>IF(buildings!CC501="","NULL",buildings!CC501)</f>
        <v>NR</v>
      </c>
      <c r="CD501" t="str">
        <f>IF(buildings!CD501="","NULL",buildings!CD501)</f>
        <v>C</v>
      </c>
      <c r="CE501" t="str">
        <f>IF(buildings!CE501="","NULL",buildings!CE501)</f>
        <v>OECD_EU15</v>
      </c>
    </row>
    <row r="502" spans="1:83">
      <c r="A502">
        <f>IF(buildings!A502="","NA",buildings!A502)</f>
        <v>500</v>
      </c>
      <c r="B502" t="str">
        <f>IF(buildings!B502="","NA",buildings!B502)</f>
        <v>Canada</v>
      </c>
      <c r="C502" t="str">
        <f>IF(buildings!C502="","NA",buildings!C502)</f>
        <v>Kitchener and Waterloo</v>
      </c>
      <c r="D502" t="str">
        <f>IF(buildings!D502="","NA",buildings!D502)</f>
        <v>NA</v>
      </c>
      <c r="E502">
        <f>IF(buildings!E502="","NA",buildings!E502)</f>
        <v>1930</v>
      </c>
      <c r="F502" t="str">
        <f>IF(buildings!F502="","NA",buildings!F502)</f>
        <v>NA</v>
      </c>
      <c r="G502" t="str">
        <f>IF(buildings!G502="","NA",buildings!G502)</f>
        <v>NA</v>
      </c>
      <c r="H502" t="str">
        <f>IF(buildings!H502="","NA",buildings!H502)</f>
        <v>NA</v>
      </c>
      <c r="I502" t="str">
        <f>IF(buildings!I502="","NA",buildings!I502)</f>
        <v>NA</v>
      </c>
      <c r="J502">
        <f>IF(buildings!J502="","NA",buildings!J502)</f>
        <v>105</v>
      </c>
      <c r="K502" t="str">
        <f>IF(buildings!K502="","NA",buildings!K502)</f>
        <v>NA</v>
      </c>
      <c r="L502" t="str">
        <f>IF(buildings!L502="","NA",buildings!L502)</f>
        <v>NA</v>
      </c>
      <c r="M502" t="str">
        <f>IF(buildings!M502="","NA",buildings!M502)</f>
        <v>NA</v>
      </c>
      <c r="N502" t="str">
        <f>IF(buildings!N502="","NA",buildings!N502)</f>
        <v>NA</v>
      </c>
      <c r="O502">
        <f>IF(buildings!O502="","NA",buildings!O502)</f>
        <v>9</v>
      </c>
      <c r="P502">
        <f>IF(buildings!P502="","NA",buildings!P502)</f>
        <v>637</v>
      </c>
      <c r="Q502" t="str">
        <f>IF(buildings!Q502="","NA",buildings!Q502)</f>
        <v>NA</v>
      </c>
      <c r="R502" t="str">
        <f>IF(buildings!R502="","NA",buildings!R502)</f>
        <v>NA</v>
      </c>
      <c r="S502" t="str">
        <f>IF(buildings!S502="","NA",buildings!S502)</f>
        <v>NA</v>
      </c>
      <c r="T502" t="str">
        <f>IF(buildings!T502="","NA",buildings!T502)</f>
        <v>NA</v>
      </c>
      <c r="U502">
        <f>IF(buildings!U502="","NA",buildings!U502)</f>
        <v>4</v>
      </c>
      <c r="V502" t="str">
        <f>IF(buildings!V502="","NA",buildings!V502)</f>
        <v>NA</v>
      </c>
      <c r="W502" t="str">
        <f>IF(buildings!W502="","NA",buildings!W502)</f>
        <v>NA</v>
      </c>
      <c r="X502" t="str">
        <f>IF(buildings!X502="","NA",buildings!X502)</f>
        <v>NA</v>
      </c>
      <c r="Y502" t="str">
        <f>IF(buildings!Y502="","NA",buildings!Y502)</f>
        <v>NA</v>
      </c>
      <c r="Z502" t="str">
        <f>IF(buildings!Z502="","NA",buildings!Z502)</f>
        <v>NA</v>
      </c>
      <c r="AA502" t="str">
        <f>IF(buildings!AA502="","NA",buildings!AA502)</f>
        <v>NA</v>
      </c>
      <c r="AB502" t="str">
        <f>IF(buildings!AB502="","NA",buildings!AB502)</f>
        <v>NA</v>
      </c>
      <c r="AC502" t="str">
        <f>IF(buildings!AC502="","NA",buildings!AC502)</f>
        <v>NA</v>
      </c>
      <c r="AD502" t="str">
        <f>IF(buildings!AD502="","NA",buildings!AD502)</f>
        <v>NA</v>
      </c>
      <c r="AE502" t="str">
        <f>IF(buildings!AE502="","NA",buildings!AE502)</f>
        <v>NA</v>
      </c>
      <c r="AF502" t="str">
        <f>IF(buildings!AF502="","NA",buildings!AF502)</f>
        <v>NA</v>
      </c>
      <c r="AG502" t="str">
        <f>IF(buildings!AG502="","NA",buildings!AG502)</f>
        <v>NA</v>
      </c>
      <c r="AH502" t="str">
        <f>IF(buildings!AH502="","NA",buildings!AH502)</f>
        <v>NA</v>
      </c>
      <c r="AI502" t="str">
        <f>IF(buildings!AI502="","NA",buildings!AI502)</f>
        <v>NA</v>
      </c>
      <c r="AJ502" t="str">
        <f>IF(buildings!AJ502="","NA",buildings!AJ502)</f>
        <v>NA</v>
      </c>
      <c r="AK502" t="str">
        <f>IF(buildings!AK502="","NA",buildings!AK502)</f>
        <v>NA</v>
      </c>
      <c r="AL502" t="str">
        <f>IF(buildings!AL502="","NA",buildings!AL502)</f>
        <v xml:space="preserve">SFH semi detached </v>
      </c>
      <c r="AM502" t="str">
        <f>IF(buildings!AM502="","NA",buildings!AM502)</f>
        <v>NA</v>
      </c>
      <c r="AN502" t="str">
        <f>IF(buildings!AN502="","NA",buildings!AN502)</f>
        <v>residential</v>
      </c>
      <c r="AO502" t="str">
        <f>IF(buildings!AO502="","NA",buildings!AO502)</f>
        <v>SFH</v>
      </c>
      <c r="AP502" t="str">
        <f>IF(buildings!AP502="","NA",buildings!AP502)</f>
        <v>case study</v>
      </c>
      <c r="AQ502" t="str">
        <f>IF(buildings!AQ502="","NA",buildings!AQ502)</f>
        <v>urban</v>
      </c>
      <c r="AR502" t="str">
        <f>IF(buildings!AR502="","NA",buildings!AR502)</f>
        <v>NA</v>
      </c>
      <c r="AS502" t="str">
        <f>IF(buildings!AS502="","NA",buildings!AS502)</f>
        <v>Mollaei A, Ibrahim N, Habib K.</v>
      </c>
      <c r="AT502">
        <f>IF(buildings!AT502="","NA",buildings!AT502)</f>
        <v>2021</v>
      </c>
      <c r="AU502" t="str">
        <f>IF(buildings!AU502="","NA",buildings!AU502)</f>
        <v>Estimating the construction material stocks in two Canadian cities: A case study of Kitchener and Waterloo</v>
      </c>
      <c r="AV502" t="str">
        <f>IF(buildings!AV502="","NA",buildings!AV502)</f>
        <v>Journal of Cleaner Production</v>
      </c>
      <c r="AW502" t="str">
        <f>IF(buildings!AW502="","NA",buildings!AW502)</f>
        <v>Copyright Elsevier</v>
      </c>
      <c r="AX502" t="str">
        <f>IF(buildings!AX502="","NA",buildings!AX502)</f>
        <v>10.1016/j.jclepro.2020.124501</v>
      </c>
      <c r="AY502" t="str">
        <f>IF(buildings!AY502="","NA",buildings!AY502)</f>
        <v>https://doi.org/10.1016/j.jclepro.2020.124501</v>
      </c>
      <c r="AZ502" t="str">
        <f>IF(buildings!AZ502="","NULL",buildings!AZ502)</f>
        <v>NULL</v>
      </c>
      <c r="BA502" t="str">
        <f>IF(buildings!BA502="","NULL",buildings!BA502)</f>
        <v>NULL</v>
      </c>
      <c r="BB502" t="str">
        <f>IF(buildings!BB502="","NULL",buildings!BB502)</f>
        <v>NULL</v>
      </c>
      <c r="BC502" t="str">
        <f>IF(buildings!BC502="","NULL",buildings!BC502)</f>
        <v>NULL</v>
      </c>
      <c r="BD502" t="str">
        <f>IF(buildings!BD502="","NULL",buildings!BD502)</f>
        <v>NULL</v>
      </c>
      <c r="BE502" t="str">
        <f>IF(buildings!BE502="","NULL",buildings!BE502)</f>
        <v>Almaleh (Fishman)</v>
      </c>
      <c r="BF502" t="str">
        <f>IF(buildings!BF502="","NULL",buildings!BF502)</f>
        <v>NULL</v>
      </c>
      <c r="BG502" t="str">
        <f>IF(buildings!BG502="","NULL",buildings!BG502)</f>
        <v>NULL</v>
      </c>
      <c r="BH502" t="str">
        <f>IF(buildings!BH502="","NULL",buildings!BH502)</f>
        <v>NULL</v>
      </c>
      <c r="BI502" t="str">
        <f>IF(buildings!BI502="","NULL",buildings!BI502)</f>
        <v>NULL</v>
      </c>
      <c r="BJ502" t="str">
        <f>IF(buildings!BJ502="","NULL",buildings!BJ502)</f>
        <v>NULL</v>
      </c>
      <c r="BK502" t="str">
        <f>IF(buildings!BK502="","NULL",buildings!BK502)</f>
        <v>NULL</v>
      </c>
      <c r="BL502" t="str">
        <f>IF(buildings!BL502="","NULL",buildings!BL502)</f>
        <v>NULL</v>
      </c>
      <c r="BM502" t="str">
        <f>IF(buildings!BM502="","NULL",buildings!BM502)</f>
        <v>NULL</v>
      </c>
      <c r="BN502" t="str">
        <f>IF(buildings!BN502="","NULL",buildings!BN502)</f>
        <v>NULL</v>
      </c>
      <c r="BO502" t="str">
        <f>IF(buildings!BO502="","NULL",buildings!BO502)</f>
        <v>NULL</v>
      </c>
      <c r="BP502" t="str">
        <f>IF(buildings!BP502="","NULL",buildings!BP502)</f>
        <v>NULL</v>
      </c>
      <c r="BQ502" t="str">
        <f>IF(buildings!BQ502="","NULL",buildings!BQ502)</f>
        <v>NULL</v>
      </c>
      <c r="BR502" t="str">
        <f>IF(buildings!BR502="","NULL",buildings!BR502)</f>
        <v>NULL</v>
      </c>
      <c r="BS502" t="str">
        <f>IF(buildings!BS502="","NULL",buildings!BS502)</f>
        <v>NULL</v>
      </c>
      <c r="BT502" t="str">
        <f>IF(buildings!BT502="","NULL",buildings!BT502)</f>
        <v>NULL</v>
      </c>
      <c r="BU502" t="str">
        <f>IF(buildings!BU502="","NULL",buildings!BU502)</f>
        <v>NULL</v>
      </c>
      <c r="BV502" t="str">
        <f>IF(buildings!BV502="","NULL",buildings!BV502)</f>
        <v>NULL</v>
      </c>
      <c r="BW502" t="str">
        <f>IF(buildings!BW502="","NULL",buildings!BW502)</f>
        <v>R32CAN</v>
      </c>
      <c r="BX502" t="str">
        <f>IF(buildings!BX502="","NULL",buildings!BX502)</f>
        <v>R5.2OECD</v>
      </c>
      <c r="BY502" t="str">
        <f>IF(buildings!BY502="","NULL",buildings!BY502)</f>
        <v>R_SFH_detached</v>
      </c>
      <c r="BZ502" t="str">
        <f>IF(buildings!BZ502="","NULL",buildings!BZ502)</f>
        <v>Unspecified</v>
      </c>
      <c r="CA502" t="str">
        <f>IF(buildings!CA502="","NULL",buildings!CA502)</f>
        <v>Standard</v>
      </c>
      <c r="CB502" t="str">
        <f>IF(buildings!CB502="","NULL",buildings!CB502)</f>
        <v>real-world single case study</v>
      </c>
      <c r="CC502" t="str">
        <f>IF(buildings!CC502="","NULL",buildings!CC502)</f>
        <v>RS</v>
      </c>
      <c r="CD502" t="str">
        <f>IF(buildings!CD502="","NULL",buildings!CD502)</f>
        <v>U</v>
      </c>
      <c r="CE502" t="str">
        <f>IF(buildings!CE502="","NULL",buildings!CE502)</f>
        <v>OECD_CAN</v>
      </c>
    </row>
    <row r="503" spans="1:83">
      <c r="A503">
        <f>IF(buildings!A503="","NA",buildings!A503)</f>
        <v>501</v>
      </c>
      <c r="B503" t="str">
        <f>IF(buildings!B503="","NA",buildings!B503)</f>
        <v>Canada</v>
      </c>
      <c r="C503" t="str">
        <f>IF(buildings!C503="","NA",buildings!C503)</f>
        <v>Kitchener and Waterloo</v>
      </c>
      <c r="D503">
        <f>IF(buildings!D503="","NA",buildings!D503)</f>
        <v>1930</v>
      </c>
      <c r="E503">
        <f>IF(buildings!E503="","NA",buildings!E503)</f>
        <v>1960</v>
      </c>
      <c r="F503" t="str">
        <f>IF(buildings!F503="","NA",buildings!F503)</f>
        <v>NA</v>
      </c>
      <c r="G503" t="str">
        <f>IF(buildings!G503="","NA",buildings!G503)</f>
        <v>NA</v>
      </c>
      <c r="H503" t="str">
        <f>IF(buildings!H503="","NA",buildings!H503)</f>
        <v>NA</v>
      </c>
      <c r="I503" t="str">
        <f>IF(buildings!I503="","NA",buildings!I503)</f>
        <v>NA</v>
      </c>
      <c r="J503">
        <f>IF(buildings!J503="","NA",buildings!J503)</f>
        <v>120</v>
      </c>
      <c r="K503" t="str">
        <f>IF(buildings!K503="","NA",buildings!K503)</f>
        <v>NA</v>
      </c>
      <c r="L503" t="str">
        <f>IF(buildings!L503="","NA",buildings!L503)</f>
        <v>NA</v>
      </c>
      <c r="M503">
        <f>IF(buildings!M503="","NA",buildings!M503)</f>
        <v>323</v>
      </c>
      <c r="N503" t="str">
        <f>IF(buildings!N503="","NA",buildings!N503)</f>
        <v>NA</v>
      </c>
      <c r="O503">
        <f>IF(buildings!O503="","NA",buildings!O503)</f>
        <v>199</v>
      </c>
      <c r="P503">
        <f>IF(buildings!P503="","NA",buildings!P503)</f>
        <v>145</v>
      </c>
      <c r="Q503" t="str">
        <f>IF(buildings!Q503="","NA",buildings!Q503)</f>
        <v>NA</v>
      </c>
      <c r="R503" t="str">
        <f>IF(buildings!R503="","NA",buildings!R503)</f>
        <v>NA</v>
      </c>
      <c r="S503">
        <f>IF(buildings!S503="","NA",buildings!S503)</f>
        <v>140</v>
      </c>
      <c r="T503" t="str">
        <f>IF(buildings!T503="","NA",buildings!T503)</f>
        <v>NA</v>
      </c>
      <c r="U503">
        <f>IF(buildings!U503="","NA",buildings!U503)</f>
        <v>9</v>
      </c>
      <c r="V503" t="str">
        <f>IF(buildings!V503="","NA",buildings!V503)</f>
        <v>NA</v>
      </c>
      <c r="W503" t="str">
        <f>IF(buildings!W503="","NA",buildings!W503)</f>
        <v>NA</v>
      </c>
      <c r="X503" t="str">
        <f>IF(buildings!X503="","NA",buildings!X503)</f>
        <v>NA</v>
      </c>
      <c r="Y503" t="str">
        <f>IF(buildings!Y503="","NA",buildings!Y503)</f>
        <v>NA</v>
      </c>
      <c r="Z503" t="str">
        <f>IF(buildings!Z503="","NA",buildings!Z503)</f>
        <v>NA</v>
      </c>
      <c r="AA503" t="str">
        <f>IF(buildings!AA503="","NA",buildings!AA503)</f>
        <v>NA</v>
      </c>
      <c r="AB503" t="str">
        <f>IF(buildings!AB503="","NA",buildings!AB503)</f>
        <v>NA</v>
      </c>
      <c r="AC503" t="str">
        <f>IF(buildings!AC503="","NA",buildings!AC503)</f>
        <v>NA</v>
      </c>
      <c r="AD503" t="str">
        <f>IF(buildings!AD503="","NA",buildings!AD503)</f>
        <v>NA</v>
      </c>
      <c r="AE503" t="str">
        <f>IF(buildings!AE503="","NA",buildings!AE503)</f>
        <v>NA</v>
      </c>
      <c r="AF503" t="str">
        <f>IF(buildings!AF503="","NA",buildings!AF503)</f>
        <v>NA</v>
      </c>
      <c r="AG503" t="str">
        <f>IF(buildings!AG503="","NA",buildings!AG503)</f>
        <v>NA</v>
      </c>
      <c r="AH503" t="str">
        <f>IF(buildings!AH503="","NA",buildings!AH503)</f>
        <v>NA</v>
      </c>
      <c r="AI503" t="str">
        <f>IF(buildings!AI503="","NA",buildings!AI503)</f>
        <v>NA</v>
      </c>
      <c r="AJ503" t="str">
        <f>IF(buildings!AJ503="","NA",buildings!AJ503)</f>
        <v>NA</v>
      </c>
      <c r="AK503" t="str">
        <f>IF(buildings!AK503="","NA",buildings!AK503)</f>
        <v>NA</v>
      </c>
      <c r="AL503" t="str">
        <f>IF(buildings!AL503="","NA",buildings!AL503)</f>
        <v xml:space="preserve">SFH semi detached </v>
      </c>
      <c r="AM503" t="str">
        <f>IF(buildings!AM503="","NA",buildings!AM503)</f>
        <v>NA</v>
      </c>
      <c r="AN503" t="str">
        <f>IF(buildings!AN503="","NA",buildings!AN503)</f>
        <v>residential</v>
      </c>
      <c r="AO503" t="str">
        <f>IF(buildings!AO503="","NA",buildings!AO503)</f>
        <v>SFH</v>
      </c>
      <c r="AP503" t="str">
        <f>IF(buildings!AP503="","NA",buildings!AP503)</f>
        <v>case study</v>
      </c>
      <c r="AQ503" t="str">
        <f>IF(buildings!AQ503="","NA",buildings!AQ503)</f>
        <v>urban</v>
      </c>
      <c r="AR503" t="str">
        <f>IF(buildings!AR503="","NA",buildings!AR503)</f>
        <v>NA</v>
      </c>
      <c r="AS503" t="str">
        <f>IF(buildings!AS503="","NA",buildings!AS503)</f>
        <v>Mollaei A, Ibrahim N, Habib K.</v>
      </c>
      <c r="AT503">
        <f>IF(buildings!AT503="","NA",buildings!AT503)</f>
        <v>2021</v>
      </c>
      <c r="AU503" t="str">
        <f>IF(buildings!AU503="","NA",buildings!AU503)</f>
        <v>Estimating the construction material stocks in two Canadian cities: A case study of Kitchener and Waterloo</v>
      </c>
      <c r="AV503" t="str">
        <f>IF(buildings!AV503="","NA",buildings!AV503)</f>
        <v>Journal of Cleaner Production</v>
      </c>
      <c r="AW503" t="str">
        <f>IF(buildings!AW503="","NA",buildings!AW503)</f>
        <v>Copyright Elsevier</v>
      </c>
      <c r="AX503" t="str">
        <f>IF(buildings!AX503="","NA",buildings!AX503)</f>
        <v>10.1016/j.jclepro.2020.124501</v>
      </c>
      <c r="AY503" t="str">
        <f>IF(buildings!AY503="","NA",buildings!AY503)</f>
        <v>https://doi.org/10.1016/j.jclepro.2020.124501</v>
      </c>
      <c r="AZ503" t="str">
        <f>IF(buildings!AZ503="","NULL",buildings!AZ503)</f>
        <v>NULL</v>
      </c>
      <c r="BA503" t="str">
        <f>IF(buildings!BA503="","NULL",buildings!BA503)</f>
        <v>NULL</v>
      </c>
      <c r="BB503" t="str">
        <f>IF(buildings!BB503="","NULL",buildings!BB503)</f>
        <v>NULL</v>
      </c>
      <c r="BC503" t="str">
        <f>IF(buildings!BC503="","NULL",buildings!BC503)</f>
        <v>NULL</v>
      </c>
      <c r="BD503" t="str">
        <f>IF(buildings!BD503="","NULL",buildings!BD503)</f>
        <v>NULL</v>
      </c>
      <c r="BE503" t="str">
        <f>IF(buildings!BE503="","NULL",buildings!BE503)</f>
        <v>Almaleh (Fishman)</v>
      </c>
      <c r="BF503" t="str">
        <f>IF(buildings!BF503="","NULL",buildings!BF503)</f>
        <v>NULL</v>
      </c>
      <c r="BG503" t="str">
        <f>IF(buildings!BG503="","NULL",buildings!BG503)</f>
        <v>NULL</v>
      </c>
      <c r="BH503" t="str">
        <f>IF(buildings!BH503="","NULL",buildings!BH503)</f>
        <v>NULL</v>
      </c>
      <c r="BI503" t="str">
        <f>IF(buildings!BI503="","NULL",buildings!BI503)</f>
        <v>NULL</v>
      </c>
      <c r="BJ503" t="str">
        <f>IF(buildings!BJ503="","NULL",buildings!BJ503)</f>
        <v>NULL</v>
      </c>
      <c r="BK503" t="str">
        <f>IF(buildings!BK503="","NULL",buildings!BK503)</f>
        <v>NULL</v>
      </c>
      <c r="BL503" t="str">
        <f>IF(buildings!BL503="","NULL",buildings!BL503)</f>
        <v>NULL</v>
      </c>
      <c r="BM503" t="str">
        <f>IF(buildings!BM503="","NULL",buildings!BM503)</f>
        <v>NULL</v>
      </c>
      <c r="BN503" t="str">
        <f>IF(buildings!BN503="","NULL",buildings!BN503)</f>
        <v>NULL</v>
      </c>
      <c r="BO503" t="str">
        <f>IF(buildings!BO503="","NULL",buildings!BO503)</f>
        <v>NULL</v>
      </c>
      <c r="BP503" t="str">
        <f>IF(buildings!BP503="","NULL",buildings!BP503)</f>
        <v>NULL</v>
      </c>
      <c r="BQ503" t="str">
        <f>IF(buildings!BQ503="","NULL",buildings!BQ503)</f>
        <v>NULL</v>
      </c>
      <c r="BR503" t="str">
        <f>IF(buildings!BR503="","NULL",buildings!BR503)</f>
        <v>NULL</v>
      </c>
      <c r="BS503" t="str">
        <f>IF(buildings!BS503="","NULL",buildings!BS503)</f>
        <v>NULL</v>
      </c>
      <c r="BT503" t="str">
        <f>IF(buildings!BT503="","NULL",buildings!BT503)</f>
        <v>NULL</v>
      </c>
      <c r="BU503" t="str">
        <f>IF(buildings!BU503="","NULL",buildings!BU503)</f>
        <v>NULL</v>
      </c>
      <c r="BV503" t="str">
        <f>IF(buildings!BV503="","NULL",buildings!BV503)</f>
        <v>NULL</v>
      </c>
      <c r="BW503" t="str">
        <f>IF(buildings!BW503="","NULL",buildings!BW503)</f>
        <v>R32CAN</v>
      </c>
      <c r="BX503" t="str">
        <f>IF(buildings!BX503="","NULL",buildings!BX503)</f>
        <v>R5.2OECD</v>
      </c>
      <c r="BY503" t="str">
        <f>IF(buildings!BY503="","NULL",buildings!BY503)</f>
        <v>R_SFH_detached</v>
      </c>
      <c r="BZ503" t="str">
        <f>IF(buildings!BZ503="","NULL",buildings!BZ503)</f>
        <v>Unspecified</v>
      </c>
      <c r="CA503" t="str">
        <f>IF(buildings!CA503="","NULL",buildings!CA503)</f>
        <v>Standard</v>
      </c>
      <c r="CB503" t="str">
        <f>IF(buildings!CB503="","NULL",buildings!CB503)</f>
        <v>real-world single case study</v>
      </c>
      <c r="CC503" t="str">
        <f>IF(buildings!CC503="","NULL",buildings!CC503)</f>
        <v>RS</v>
      </c>
      <c r="CD503" t="str">
        <f>IF(buildings!CD503="","NULL",buildings!CD503)</f>
        <v>U</v>
      </c>
      <c r="CE503" t="str">
        <f>IF(buildings!CE503="","NULL",buildings!CE503)</f>
        <v>OECD_CAN</v>
      </c>
    </row>
    <row r="504" spans="1:83">
      <c r="A504">
        <f>IF(buildings!A504="","NA",buildings!A504)</f>
        <v>502</v>
      </c>
      <c r="B504" t="str">
        <f>IF(buildings!B504="","NA",buildings!B504)</f>
        <v>Canada</v>
      </c>
      <c r="C504" t="str">
        <f>IF(buildings!C504="","NA",buildings!C504)</f>
        <v>Kitchener and Waterloo</v>
      </c>
      <c r="D504">
        <f>IF(buildings!D504="","NA",buildings!D504)</f>
        <v>1961</v>
      </c>
      <c r="E504">
        <f>IF(buildings!E504="","NA",buildings!E504)</f>
        <v>1975</v>
      </c>
      <c r="F504" t="str">
        <f>IF(buildings!F504="","NA",buildings!F504)</f>
        <v>NA</v>
      </c>
      <c r="G504" t="str">
        <f>IF(buildings!G504="","NA",buildings!G504)</f>
        <v>NA</v>
      </c>
      <c r="H504" t="str">
        <f>IF(buildings!H504="","NA",buildings!H504)</f>
        <v>NA</v>
      </c>
      <c r="I504" t="str">
        <f>IF(buildings!I504="","NA",buildings!I504)</f>
        <v>NA</v>
      </c>
      <c r="J504">
        <f>IF(buildings!J504="","NA",buildings!J504)</f>
        <v>86</v>
      </c>
      <c r="K504" t="str">
        <f>IF(buildings!K504="","NA",buildings!K504)</f>
        <v>NA</v>
      </c>
      <c r="L504" t="str">
        <f>IF(buildings!L504="","NA",buildings!L504)</f>
        <v>NA</v>
      </c>
      <c r="M504">
        <f>IF(buildings!M504="","NA",buildings!M504)</f>
        <v>388</v>
      </c>
      <c r="N504" t="str">
        <f>IF(buildings!N504="","NA",buildings!N504)</f>
        <v>NA</v>
      </c>
      <c r="O504">
        <f>IF(buildings!O504="","NA",buildings!O504)</f>
        <v>171</v>
      </c>
      <c r="P504">
        <f>IF(buildings!P504="","NA",buildings!P504)</f>
        <v>141</v>
      </c>
      <c r="Q504" t="str">
        <f>IF(buildings!Q504="","NA",buildings!Q504)</f>
        <v>NA</v>
      </c>
      <c r="R504" t="str">
        <f>IF(buildings!R504="","NA",buildings!R504)</f>
        <v>NA</v>
      </c>
      <c r="S504">
        <f>IF(buildings!S504="","NA",buildings!S504)</f>
        <v>97</v>
      </c>
      <c r="T504" t="str">
        <f>IF(buildings!T504="","NA",buildings!T504)</f>
        <v>NA</v>
      </c>
      <c r="U504">
        <f>IF(buildings!U504="","NA",buildings!U504)</f>
        <v>5</v>
      </c>
      <c r="V504" t="str">
        <f>IF(buildings!V504="","NA",buildings!V504)</f>
        <v>NA</v>
      </c>
      <c r="W504" t="str">
        <f>IF(buildings!W504="","NA",buildings!W504)</f>
        <v>NA</v>
      </c>
      <c r="X504" t="str">
        <f>IF(buildings!X504="","NA",buildings!X504)</f>
        <v>NA</v>
      </c>
      <c r="Y504" t="str">
        <f>IF(buildings!Y504="","NA",buildings!Y504)</f>
        <v>NA</v>
      </c>
      <c r="Z504" t="str">
        <f>IF(buildings!Z504="","NA",buildings!Z504)</f>
        <v>NA</v>
      </c>
      <c r="AA504" t="str">
        <f>IF(buildings!AA504="","NA",buildings!AA504)</f>
        <v>NA</v>
      </c>
      <c r="AB504" t="str">
        <f>IF(buildings!AB504="","NA",buildings!AB504)</f>
        <v>NA</v>
      </c>
      <c r="AC504" t="str">
        <f>IF(buildings!AC504="","NA",buildings!AC504)</f>
        <v>NA</v>
      </c>
      <c r="AD504" t="str">
        <f>IF(buildings!AD504="","NA",buildings!AD504)</f>
        <v>NA</v>
      </c>
      <c r="AE504" t="str">
        <f>IF(buildings!AE504="","NA",buildings!AE504)</f>
        <v>NA</v>
      </c>
      <c r="AF504" t="str">
        <f>IF(buildings!AF504="","NA",buildings!AF504)</f>
        <v>NA</v>
      </c>
      <c r="AG504" t="str">
        <f>IF(buildings!AG504="","NA",buildings!AG504)</f>
        <v>NA</v>
      </c>
      <c r="AH504" t="str">
        <f>IF(buildings!AH504="","NA",buildings!AH504)</f>
        <v>NA</v>
      </c>
      <c r="AI504" t="str">
        <f>IF(buildings!AI504="","NA",buildings!AI504)</f>
        <v>NA</v>
      </c>
      <c r="AJ504" t="str">
        <f>IF(buildings!AJ504="","NA",buildings!AJ504)</f>
        <v>NA</v>
      </c>
      <c r="AK504" t="str">
        <f>IF(buildings!AK504="","NA",buildings!AK504)</f>
        <v>NA</v>
      </c>
      <c r="AL504" t="str">
        <f>IF(buildings!AL504="","NA",buildings!AL504)</f>
        <v xml:space="preserve">SFH semi detached </v>
      </c>
      <c r="AM504" t="str">
        <f>IF(buildings!AM504="","NA",buildings!AM504)</f>
        <v>NA</v>
      </c>
      <c r="AN504" t="str">
        <f>IF(buildings!AN504="","NA",buildings!AN504)</f>
        <v>residential</v>
      </c>
      <c r="AO504" t="str">
        <f>IF(buildings!AO504="","NA",buildings!AO504)</f>
        <v>SFH</v>
      </c>
      <c r="AP504" t="str">
        <f>IF(buildings!AP504="","NA",buildings!AP504)</f>
        <v>case study</v>
      </c>
      <c r="AQ504" t="str">
        <f>IF(buildings!AQ504="","NA",buildings!AQ504)</f>
        <v>urban</v>
      </c>
      <c r="AR504" t="str">
        <f>IF(buildings!AR504="","NA",buildings!AR504)</f>
        <v>NA</v>
      </c>
      <c r="AS504" t="str">
        <f>IF(buildings!AS504="","NA",buildings!AS504)</f>
        <v>Mollaei A, Ibrahim N, Habib K.</v>
      </c>
      <c r="AT504">
        <f>IF(buildings!AT504="","NA",buildings!AT504)</f>
        <v>2021</v>
      </c>
      <c r="AU504" t="str">
        <f>IF(buildings!AU504="","NA",buildings!AU504)</f>
        <v>Estimating the construction material stocks in two Canadian cities: A case study of Kitchener and Waterloo</v>
      </c>
      <c r="AV504" t="str">
        <f>IF(buildings!AV504="","NA",buildings!AV504)</f>
        <v>Journal of Cleaner Production</v>
      </c>
      <c r="AW504" t="str">
        <f>IF(buildings!AW504="","NA",buildings!AW504)</f>
        <v>Copyright Elsevier</v>
      </c>
      <c r="AX504" t="str">
        <f>IF(buildings!AX504="","NA",buildings!AX504)</f>
        <v>10.1016/j.jclepro.2020.124501</v>
      </c>
      <c r="AY504" t="str">
        <f>IF(buildings!AY504="","NA",buildings!AY504)</f>
        <v>https://doi.org/10.1016/j.jclepro.2020.124501</v>
      </c>
      <c r="AZ504" t="str">
        <f>IF(buildings!AZ504="","NULL",buildings!AZ504)</f>
        <v>NULL</v>
      </c>
      <c r="BA504" t="str">
        <f>IF(buildings!BA504="","NULL",buildings!BA504)</f>
        <v>NULL</v>
      </c>
      <c r="BB504" t="str">
        <f>IF(buildings!BB504="","NULL",buildings!BB504)</f>
        <v>NULL</v>
      </c>
      <c r="BC504" t="str">
        <f>IF(buildings!BC504="","NULL",buildings!BC504)</f>
        <v>NULL</v>
      </c>
      <c r="BD504" t="str">
        <f>IF(buildings!BD504="","NULL",buildings!BD504)</f>
        <v>NULL</v>
      </c>
      <c r="BE504" t="str">
        <f>IF(buildings!BE504="","NULL",buildings!BE504)</f>
        <v>Almaleh (Fishman)</v>
      </c>
      <c r="BF504" t="str">
        <f>IF(buildings!BF504="","NULL",buildings!BF504)</f>
        <v>NULL</v>
      </c>
      <c r="BG504" t="str">
        <f>IF(buildings!BG504="","NULL",buildings!BG504)</f>
        <v>NULL</v>
      </c>
      <c r="BH504" t="str">
        <f>IF(buildings!BH504="","NULL",buildings!BH504)</f>
        <v>NULL</v>
      </c>
      <c r="BI504" t="str">
        <f>IF(buildings!BI504="","NULL",buildings!BI504)</f>
        <v>NULL</v>
      </c>
      <c r="BJ504" t="str">
        <f>IF(buildings!BJ504="","NULL",buildings!BJ504)</f>
        <v>NULL</v>
      </c>
      <c r="BK504" t="str">
        <f>IF(buildings!BK504="","NULL",buildings!BK504)</f>
        <v>NULL</v>
      </c>
      <c r="BL504" t="str">
        <f>IF(buildings!BL504="","NULL",buildings!BL504)</f>
        <v>NULL</v>
      </c>
      <c r="BM504" t="str">
        <f>IF(buildings!BM504="","NULL",buildings!BM504)</f>
        <v>NULL</v>
      </c>
      <c r="BN504" t="str">
        <f>IF(buildings!BN504="","NULL",buildings!BN504)</f>
        <v>NULL</v>
      </c>
      <c r="BO504" t="str">
        <f>IF(buildings!BO504="","NULL",buildings!BO504)</f>
        <v>NULL</v>
      </c>
      <c r="BP504" t="str">
        <f>IF(buildings!BP504="","NULL",buildings!BP504)</f>
        <v>NULL</v>
      </c>
      <c r="BQ504" t="str">
        <f>IF(buildings!BQ504="","NULL",buildings!BQ504)</f>
        <v>NULL</v>
      </c>
      <c r="BR504" t="str">
        <f>IF(buildings!BR504="","NULL",buildings!BR504)</f>
        <v>NULL</v>
      </c>
      <c r="BS504" t="str">
        <f>IF(buildings!BS504="","NULL",buildings!BS504)</f>
        <v>NULL</v>
      </c>
      <c r="BT504" t="str">
        <f>IF(buildings!BT504="","NULL",buildings!BT504)</f>
        <v>NULL</v>
      </c>
      <c r="BU504" t="str">
        <f>IF(buildings!BU504="","NULL",buildings!BU504)</f>
        <v>NULL</v>
      </c>
      <c r="BV504" t="str">
        <f>IF(buildings!BV504="","NULL",buildings!BV504)</f>
        <v>NULL</v>
      </c>
      <c r="BW504" t="str">
        <f>IF(buildings!BW504="","NULL",buildings!BW504)</f>
        <v>R32CAN</v>
      </c>
      <c r="BX504" t="str">
        <f>IF(buildings!BX504="","NULL",buildings!BX504)</f>
        <v>R5.2OECD</v>
      </c>
      <c r="BY504" t="str">
        <f>IF(buildings!BY504="","NULL",buildings!BY504)</f>
        <v>R_SFH_detached</v>
      </c>
      <c r="BZ504" t="str">
        <f>IF(buildings!BZ504="","NULL",buildings!BZ504)</f>
        <v>Unspecified</v>
      </c>
      <c r="CA504" t="str">
        <f>IF(buildings!CA504="","NULL",buildings!CA504)</f>
        <v>Standard</v>
      </c>
      <c r="CB504" t="str">
        <f>IF(buildings!CB504="","NULL",buildings!CB504)</f>
        <v>real-world single case study</v>
      </c>
      <c r="CC504" t="str">
        <f>IF(buildings!CC504="","NULL",buildings!CC504)</f>
        <v>RS</v>
      </c>
      <c r="CD504" t="str">
        <f>IF(buildings!CD504="","NULL",buildings!CD504)</f>
        <v>U</v>
      </c>
      <c r="CE504" t="str">
        <f>IF(buildings!CE504="","NULL",buildings!CE504)</f>
        <v>OECD_CAN</v>
      </c>
    </row>
    <row r="505" spans="1:83">
      <c r="A505">
        <f>IF(buildings!A505="","NA",buildings!A505)</f>
        <v>503</v>
      </c>
      <c r="B505" t="str">
        <f>IF(buildings!B505="","NA",buildings!B505)</f>
        <v>Canada</v>
      </c>
      <c r="C505" t="str">
        <f>IF(buildings!C505="","NA",buildings!C505)</f>
        <v>Kitchener and Waterloo</v>
      </c>
      <c r="D505">
        <f>IF(buildings!D505="","NA",buildings!D505)</f>
        <v>1976</v>
      </c>
      <c r="E505">
        <f>IF(buildings!E505="","NA",buildings!E505)</f>
        <v>1999</v>
      </c>
      <c r="F505" t="str">
        <f>IF(buildings!F505="","NA",buildings!F505)</f>
        <v>NA</v>
      </c>
      <c r="G505" t="str">
        <f>IF(buildings!G505="","NA",buildings!G505)</f>
        <v>NA</v>
      </c>
      <c r="H505" t="str">
        <f>IF(buildings!H505="","NA",buildings!H505)</f>
        <v>NA</v>
      </c>
      <c r="I505" t="str">
        <f>IF(buildings!I505="","NA",buildings!I505)</f>
        <v>NA</v>
      </c>
      <c r="J505">
        <f>IF(buildings!J505="","NA",buildings!J505)</f>
        <v>84.81</v>
      </c>
      <c r="K505" t="str">
        <f>IF(buildings!K505="","NA",buildings!K505)</f>
        <v>NA</v>
      </c>
      <c r="L505" t="str">
        <f>IF(buildings!L505="","NA",buildings!L505)</f>
        <v>NA</v>
      </c>
      <c r="M505">
        <f>IF(buildings!M505="","NA",buildings!M505)</f>
        <v>547</v>
      </c>
      <c r="N505" t="str">
        <f>IF(buildings!N505="","NA",buildings!N505)</f>
        <v>NA</v>
      </c>
      <c r="O505">
        <f>IF(buildings!O505="","NA",buildings!O505)</f>
        <v>184</v>
      </c>
      <c r="P505">
        <f>IF(buildings!P505="","NA",buildings!P505)</f>
        <v>186</v>
      </c>
      <c r="Q505" t="str">
        <f>IF(buildings!Q505="","NA",buildings!Q505)</f>
        <v>NA</v>
      </c>
      <c r="R505" t="str">
        <f>IF(buildings!R505="","NA",buildings!R505)</f>
        <v>NA</v>
      </c>
      <c r="S505">
        <f>IF(buildings!S505="","NA",buildings!S505)</f>
        <v>111</v>
      </c>
      <c r="T505" t="str">
        <f>IF(buildings!T505="","NA",buildings!T505)</f>
        <v>NA</v>
      </c>
      <c r="U505">
        <f>IF(buildings!U505="","NA",buildings!U505)</f>
        <v>11</v>
      </c>
      <c r="V505" t="str">
        <f>IF(buildings!V505="","NA",buildings!V505)</f>
        <v>NA</v>
      </c>
      <c r="W505" t="str">
        <f>IF(buildings!W505="","NA",buildings!W505)</f>
        <v>NA</v>
      </c>
      <c r="X505" t="str">
        <f>IF(buildings!X505="","NA",buildings!X505)</f>
        <v>NA</v>
      </c>
      <c r="Y505" t="str">
        <f>IF(buildings!Y505="","NA",buildings!Y505)</f>
        <v>NA</v>
      </c>
      <c r="Z505" t="str">
        <f>IF(buildings!Z505="","NA",buildings!Z505)</f>
        <v>NA</v>
      </c>
      <c r="AA505" t="str">
        <f>IF(buildings!AA505="","NA",buildings!AA505)</f>
        <v>NA</v>
      </c>
      <c r="AB505" t="str">
        <f>IF(buildings!AB505="","NA",buildings!AB505)</f>
        <v>NA</v>
      </c>
      <c r="AC505" t="str">
        <f>IF(buildings!AC505="","NA",buildings!AC505)</f>
        <v>NA</v>
      </c>
      <c r="AD505" t="str">
        <f>IF(buildings!AD505="","NA",buildings!AD505)</f>
        <v>NA</v>
      </c>
      <c r="AE505" t="str">
        <f>IF(buildings!AE505="","NA",buildings!AE505)</f>
        <v>NA</v>
      </c>
      <c r="AF505" t="str">
        <f>IF(buildings!AF505="","NA",buildings!AF505)</f>
        <v>NA</v>
      </c>
      <c r="AG505" t="str">
        <f>IF(buildings!AG505="","NA",buildings!AG505)</f>
        <v>NA</v>
      </c>
      <c r="AH505" t="str">
        <f>IF(buildings!AH505="","NA",buildings!AH505)</f>
        <v>NA</v>
      </c>
      <c r="AI505" t="str">
        <f>IF(buildings!AI505="","NA",buildings!AI505)</f>
        <v>NA</v>
      </c>
      <c r="AJ505" t="str">
        <f>IF(buildings!AJ505="","NA",buildings!AJ505)</f>
        <v>NA</v>
      </c>
      <c r="AK505" t="str">
        <f>IF(buildings!AK505="","NA",buildings!AK505)</f>
        <v>NA</v>
      </c>
      <c r="AL505" t="str">
        <f>IF(buildings!AL505="","NA",buildings!AL505)</f>
        <v xml:space="preserve">SFH semi detached </v>
      </c>
      <c r="AM505" t="str">
        <f>IF(buildings!AM505="","NA",buildings!AM505)</f>
        <v>NA</v>
      </c>
      <c r="AN505" t="str">
        <f>IF(buildings!AN505="","NA",buildings!AN505)</f>
        <v>residential</v>
      </c>
      <c r="AO505" t="str">
        <f>IF(buildings!AO505="","NA",buildings!AO505)</f>
        <v>SFH</v>
      </c>
      <c r="AP505" t="str">
        <f>IF(buildings!AP505="","NA",buildings!AP505)</f>
        <v>case study</v>
      </c>
      <c r="AQ505" t="str">
        <f>IF(buildings!AQ505="","NA",buildings!AQ505)</f>
        <v>urban</v>
      </c>
      <c r="AR505" t="str">
        <f>IF(buildings!AR505="","NA",buildings!AR505)</f>
        <v>NA</v>
      </c>
      <c r="AS505" t="str">
        <f>IF(buildings!AS505="","NA",buildings!AS505)</f>
        <v>Mollaei A, Ibrahim N, Habib K.</v>
      </c>
      <c r="AT505">
        <f>IF(buildings!AT505="","NA",buildings!AT505)</f>
        <v>2021</v>
      </c>
      <c r="AU505" t="str">
        <f>IF(buildings!AU505="","NA",buildings!AU505)</f>
        <v>Estimating the construction material stocks in two Canadian cities: A case study of Kitchener and Waterloo</v>
      </c>
      <c r="AV505" t="str">
        <f>IF(buildings!AV505="","NA",buildings!AV505)</f>
        <v>Journal of Cleaner Production</v>
      </c>
      <c r="AW505" t="str">
        <f>IF(buildings!AW505="","NA",buildings!AW505)</f>
        <v>Copyright Elsevier</v>
      </c>
      <c r="AX505" t="str">
        <f>IF(buildings!AX505="","NA",buildings!AX505)</f>
        <v>10.1016/j.jclepro.2020.124501</v>
      </c>
      <c r="AY505" t="str">
        <f>IF(buildings!AY505="","NA",buildings!AY505)</f>
        <v>https://doi.org/10.1016/j.jclepro.2020.124501</v>
      </c>
      <c r="AZ505" t="str">
        <f>IF(buildings!AZ505="","NULL",buildings!AZ505)</f>
        <v>NULL</v>
      </c>
      <c r="BA505" t="str">
        <f>IF(buildings!BA505="","NULL",buildings!BA505)</f>
        <v>NULL</v>
      </c>
      <c r="BB505" t="str">
        <f>IF(buildings!BB505="","NULL",buildings!BB505)</f>
        <v>NULL</v>
      </c>
      <c r="BC505" t="str">
        <f>IF(buildings!BC505="","NULL",buildings!BC505)</f>
        <v>NULL</v>
      </c>
      <c r="BD505" t="str">
        <f>IF(buildings!BD505="","NULL",buildings!BD505)</f>
        <v>NULL</v>
      </c>
      <c r="BE505" t="str">
        <f>IF(buildings!BE505="","NULL",buildings!BE505)</f>
        <v>Almaleh (Fishman)</v>
      </c>
      <c r="BF505" t="str">
        <f>IF(buildings!BF505="","NULL",buildings!BF505)</f>
        <v>NULL</v>
      </c>
      <c r="BG505" t="str">
        <f>IF(buildings!BG505="","NULL",buildings!BG505)</f>
        <v>NULL</v>
      </c>
      <c r="BH505" t="str">
        <f>IF(buildings!BH505="","NULL",buildings!BH505)</f>
        <v>NULL</v>
      </c>
      <c r="BI505" t="str">
        <f>IF(buildings!BI505="","NULL",buildings!BI505)</f>
        <v>NULL</v>
      </c>
      <c r="BJ505" t="str">
        <f>IF(buildings!BJ505="","NULL",buildings!BJ505)</f>
        <v>NULL</v>
      </c>
      <c r="BK505" t="str">
        <f>IF(buildings!BK505="","NULL",buildings!BK505)</f>
        <v>NULL</v>
      </c>
      <c r="BL505" t="str">
        <f>IF(buildings!BL505="","NULL",buildings!BL505)</f>
        <v>NULL</v>
      </c>
      <c r="BM505" t="str">
        <f>IF(buildings!BM505="","NULL",buildings!BM505)</f>
        <v>NULL</v>
      </c>
      <c r="BN505" t="str">
        <f>IF(buildings!BN505="","NULL",buildings!BN505)</f>
        <v>NULL</v>
      </c>
      <c r="BO505" t="str">
        <f>IF(buildings!BO505="","NULL",buildings!BO505)</f>
        <v>NULL</v>
      </c>
      <c r="BP505" t="str">
        <f>IF(buildings!BP505="","NULL",buildings!BP505)</f>
        <v>NULL</v>
      </c>
      <c r="BQ505" t="str">
        <f>IF(buildings!BQ505="","NULL",buildings!BQ505)</f>
        <v>NULL</v>
      </c>
      <c r="BR505" t="str">
        <f>IF(buildings!BR505="","NULL",buildings!BR505)</f>
        <v>NULL</v>
      </c>
      <c r="BS505" t="str">
        <f>IF(buildings!BS505="","NULL",buildings!BS505)</f>
        <v>NULL</v>
      </c>
      <c r="BT505" t="str">
        <f>IF(buildings!BT505="","NULL",buildings!BT505)</f>
        <v>NULL</v>
      </c>
      <c r="BU505" t="str">
        <f>IF(buildings!BU505="","NULL",buildings!BU505)</f>
        <v>NULL</v>
      </c>
      <c r="BV505" t="str">
        <f>IF(buildings!BV505="","NULL",buildings!BV505)</f>
        <v>NULL</v>
      </c>
      <c r="BW505" t="str">
        <f>IF(buildings!BW505="","NULL",buildings!BW505)</f>
        <v>R32CAN</v>
      </c>
      <c r="BX505" t="str">
        <f>IF(buildings!BX505="","NULL",buildings!BX505)</f>
        <v>R5.2OECD</v>
      </c>
      <c r="BY505" t="str">
        <f>IF(buildings!BY505="","NULL",buildings!BY505)</f>
        <v>R_SFH_detached</v>
      </c>
      <c r="BZ505" t="str">
        <f>IF(buildings!BZ505="","NULL",buildings!BZ505)</f>
        <v>Unspecified</v>
      </c>
      <c r="CA505" t="str">
        <f>IF(buildings!CA505="","NULL",buildings!CA505)</f>
        <v>Standard</v>
      </c>
      <c r="CB505" t="str">
        <f>IF(buildings!CB505="","NULL",buildings!CB505)</f>
        <v>real-world single case study</v>
      </c>
      <c r="CC505" t="str">
        <f>IF(buildings!CC505="","NULL",buildings!CC505)</f>
        <v>RS</v>
      </c>
      <c r="CD505" t="str">
        <f>IF(buildings!CD505="","NULL",buildings!CD505)</f>
        <v>U</v>
      </c>
      <c r="CE505" t="str">
        <f>IF(buildings!CE505="","NULL",buildings!CE505)</f>
        <v>OECD_CAN</v>
      </c>
    </row>
    <row r="506" spans="1:83">
      <c r="A506">
        <f>IF(buildings!A506="","NA",buildings!A506)</f>
        <v>504</v>
      </c>
      <c r="B506" t="str">
        <f>IF(buildings!B506="","NA",buildings!B506)</f>
        <v>Canada</v>
      </c>
      <c r="C506" t="str">
        <f>IF(buildings!C506="","NA",buildings!C506)</f>
        <v>Kitchener and Waterloo</v>
      </c>
      <c r="D506">
        <f>IF(buildings!D506="","NA",buildings!D506)</f>
        <v>2000</v>
      </c>
      <c r="E506">
        <f>IF(buildings!E506="","NA",buildings!E506)</f>
        <v>2018</v>
      </c>
      <c r="F506" t="str">
        <f>IF(buildings!F506="","NA",buildings!F506)</f>
        <v>NA</v>
      </c>
      <c r="G506" t="str">
        <f>IF(buildings!G506="","NA",buildings!G506)</f>
        <v>NA</v>
      </c>
      <c r="H506" t="str">
        <f>IF(buildings!H506="","NA",buildings!H506)</f>
        <v>NA</v>
      </c>
      <c r="I506" t="str">
        <f>IF(buildings!I506="","NA",buildings!I506)</f>
        <v>NA</v>
      </c>
      <c r="J506">
        <f>IF(buildings!J506="","NA",buildings!J506)</f>
        <v>124</v>
      </c>
      <c r="K506" t="str">
        <f>IF(buildings!K506="","NA",buildings!K506)</f>
        <v>NA</v>
      </c>
      <c r="L506" t="str">
        <f>IF(buildings!L506="","NA",buildings!L506)</f>
        <v>NA</v>
      </c>
      <c r="M506">
        <f>IF(buildings!M506="","NA",buildings!M506)</f>
        <v>650</v>
      </c>
      <c r="N506" t="str">
        <f>IF(buildings!N506="","NA",buildings!N506)</f>
        <v>NA</v>
      </c>
      <c r="O506">
        <f>IF(buildings!O506="","NA",buildings!O506)</f>
        <v>716</v>
      </c>
      <c r="P506">
        <f>IF(buildings!P506="","NA",buildings!P506)</f>
        <v>73</v>
      </c>
      <c r="Q506" t="str">
        <f>IF(buildings!Q506="","NA",buildings!Q506)</f>
        <v>NA</v>
      </c>
      <c r="R506" t="str">
        <f>IF(buildings!R506="","NA",buildings!R506)</f>
        <v>NA</v>
      </c>
      <c r="S506">
        <f>IF(buildings!S506="","NA",buildings!S506)</f>
        <v>53</v>
      </c>
      <c r="T506" t="str">
        <f>IF(buildings!T506="","NA",buildings!T506)</f>
        <v>NA</v>
      </c>
      <c r="U506" t="str">
        <f>IF(buildings!U506="","NA",buildings!U506)</f>
        <v>NA</v>
      </c>
      <c r="V506" t="str">
        <f>IF(buildings!V506="","NA",buildings!V506)</f>
        <v>NA</v>
      </c>
      <c r="W506" t="str">
        <f>IF(buildings!W506="","NA",buildings!W506)</f>
        <v>NA</v>
      </c>
      <c r="X506" t="str">
        <f>IF(buildings!X506="","NA",buildings!X506)</f>
        <v>NA</v>
      </c>
      <c r="Y506" t="str">
        <f>IF(buildings!Y506="","NA",buildings!Y506)</f>
        <v>NA</v>
      </c>
      <c r="Z506" t="str">
        <f>IF(buildings!Z506="","NA",buildings!Z506)</f>
        <v>NA</v>
      </c>
      <c r="AA506" t="str">
        <f>IF(buildings!AA506="","NA",buildings!AA506)</f>
        <v>NA</v>
      </c>
      <c r="AB506" t="str">
        <f>IF(buildings!AB506="","NA",buildings!AB506)</f>
        <v>NA</v>
      </c>
      <c r="AC506" t="str">
        <f>IF(buildings!AC506="","NA",buildings!AC506)</f>
        <v>NA</v>
      </c>
      <c r="AD506" t="str">
        <f>IF(buildings!AD506="","NA",buildings!AD506)</f>
        <v>NA</v>
      </c>
      <c r="AE506" t="str">
        <f>IF(buildings!AE506="","NA",buildings!AE506)</f>
        <v>NA</v>
      </c>
      <c r="AF506" t="str">
        <f>IF(buildings!AF506="","NA",buildings!AF506)</f>
        <v>NA</v>
      </c>
      <c r="AG506" t="str">
        <f>IF(buildings!AG506="","NA",buildings!AG506)</f>
        <v>NA</v>
      </c>
      <c r="AH506" t="str">
        <f>IF(buildings!AH506="","NA",buildings!AH506)</f>
        <v>NA</v>
      </c>
      <c r="AI506" t="str">
        <f>IF(buildings!AI506="","NA",buildings!AI506)</f>
        <v>NA</v>
      </c>
      <c r="AJ506" t="str">
        <f>IF(buildings!AJ506="","NA",buildings!AJ506)</f>
        <v>NA</v>
      </c>
      <c r="AK506" t="str">
        <f>IF(buildings!AK506="","NA",buildings!AK506)</f>
        <v>NA</v>
      </c>
      <c r="AL506" t="str">
        <f>IF(buildings!AL506="","NA",buildings!AL506)</f>
        <v xml:space="preserve">SFH semi detached </v>
      </c>
      <c r="AM506" t="str">
        <f>IF(buildings!AM506="","NA",buildings!AM506)</f>
        <v>NA</v>
      </c>
      <c r="AN506" t="str">
        <f>IF(buildings!AN506="","NA",buildings!AN506)</f>
        <v>residential</v>
      </c>
      <c r="AO506" t="str">
        <f>IF(buildings!AO506="","NA",buildings!AO506)</f>
        <v>SFH</v>
      </c>
      <c r="AP506" t="str">
        <f>IF(buildings!AP506="","NA",buildings!AP506)</f>
        <v>case study</v>
      </c>
      <c r="AQ506" t="str">
        <f>IF(buildings!AQ506="","NA",buildings!AQ506)</f>
        <v>urban</v>
      </c>
      <c r="AR506" t="str">
        <f>IF(buildings!AR506="","NA",buildings!AR506)</f>
        <v>NA</v>
      </c>
      <c r="AS506" t="str">
        <f>IF(buildings!AS506="","NA",buildings!AS506)</f>
        <v>Mollaei A, Ibrahim N, Habib K.</v>
      </c>
      <c r="AT506">
        <f>IF(buildings!AT506="","NA",buildings!AT506)</f>
        <v>2021</v>
      </c>
      <c r="AU506" t="str">
        <f>IF(buildings!AU506="","NA",buildings!AU506)</f>
        <v>Estimating the construction material stocks in two Canadian cities: A case study of Kitchener and Waterloo</v>
      </c>
      <c r="AV506" t="str">
        <f>IF(buildings!AV506="","NA",buildings!AV506)</f>
        <v>Journal of Cleaner Production</v>
      </c>
      <c r="AW506" t="str">
        <f>IF(buildings!AW506="","NA",buildings!AW506)</f>
        <v>Copyright Elsevier</v>
      </c>
      <c r="AX506" t="str">
        <f>IF(buildings!AX506="","NA",buildings!AX506)</f>
        <v>10.1016/j.jclepro.2020.124501</v>
      </c>
      <c r="AY506" t="str">
        <f>IF(buildings!AY506="","NA",buildings!AY506)</f>
        <v>https://doi.org/10.1016/j.jclepro.2020.124501</v>
      </c>
      <c r="AZ506" t="str">
        <f>IF(buildings!AZ506="","NULL",buildings!AZ506)</f>
        <v>NULL</v>
      </c>
      <c r="BA506" t="str">
        <f>IF(buildings!BA506="","NULL",buildings!BA506)</f>
        <v>NULL</v>
      </c>
      <c r="BB506" t="str">
        <f>IF(buildings!BB506="","NULL",buildings!BB506)</f>
        <v>NULL</v>
      </c>
      <c r="BC506" t="str">
        <f>IF(buildings!BC506="","NULL",buildings!BC506)</f>
        <v>NULL</v>
      </c>
      <c r="BD506" t="str">
        <f>IF(buildings!BD506="","NULL",buildings!BD506)</f>
        <v>NULL</v>
      </c>
      <c r="BE506" t="str">
        <f>IF(buildings!BE506="","NULL",buildings!BE506)</f>
        <v>Almaleh (Fishman)</v>
      </c>
      <c r="BF506" t="str">
        <f>IF(buildings!BF506="","NULL",buildings!BF506)</f>
        <v>NULL</v>
      </c>
      <c r="BG506" t="str">
        <f>IF(buildings!BG506="","NULL",buildings!BG506)</f>
        <v>NULL</v>
      </c>
      <c r="BH506" t="str">
        <f>IF(buildings!BH506="","NULL",buildings!BH506)</f>
        <v>NULL</v>
      </c>
      <c r="BI506" t="str">
        <f>IF(buildings!BI506="","NULL",buildings!BI506)</f>
        <v>NULL</v>
      </c>
      <c r="BJ506" t="str">
        <f>IF(buildings!BJ506="","NULL",buildings!BJ506)</f>
        <v>NULL</v>
      </c>
      <c r="BK506" t="str">
        <f>IF(buildings!BK506="","NULL",buildings!BK506)</f>
        <v>NULL</v>
      </c>
      <c r="BL506" t="str">
        <f>IF(buildings!BL506="","NULL",buildings!BL506)</f>
        <v>NULL</v>
      </c>
      <c r="BM506" t="str">
        <f>IF(buildings!BM506="","NULL",buildings!BM506)</f>
        <v>NULL</v>
      </c>
      <c r="BN506" t="str">
        <f>IF(buildings!BN506="","NULL",buildings!BN506)</f>
        <v>NULL</v>
      </c>
      <c r="BO506" t="str">
        <f>IF(buildings!BO506="","NULL",buildings!BO506)</f>
        <v>NULL</v>
      </c>
      <c r="BP506" t="str">
        <f>IF(buildings!BP506="","NULL",buildings!BP506)</f>
        <v>NULL</v>
      </c>
      <c r="BQ506" t="str">
        <f>IF(buildings!BQ506="","NULL",buildings!BQ506)</f>
        <v>NULL</v>
      </c>
      <c r="BR506" t="str">
        <f>IF(buildings!BR506="","NULL",buildings!BR506)</f>
        <v>NULL</v>
      </c>
      <c r="BS506" t="str">
        <f>IF(buildings!BS506="","NULL",buildings!BS506)</f>
        <v>NULL</v>
      </c>
      <c r="BT506" t="str">
        <f>IF(buildings!BT506="","NULL",buildings!BT506)</f>
        <v>NULL</v>
      </c>
      <c r="BU506" t="str">
        <f>IF(buildings!BU506="","NULL",buildings!BU506)</f>
        <v>NULL</v>
      </c>
      <c r="BV506" t="str">
        <f>IF(buildings!BV506="","NULL",buildings!BV506)</f>
        <v>NULL</v>
      </c>
      <c r="BW506" t="str">
        <f>IF(buildings!BW506="","NULL",buildings!BW506)</f>
        <v>R32CAN</v>
      </c>
      <c r="BX506" t="str">
        <f>IF(buildings!BX506="","NULL",buildings!BX506)</f>
        <v>R5.2OECD</v>
      </c>
      <c r="BY506" t="str">
        <f>IF(buildings!BY506="","NULL",buildings!BY506)</f>
        <v>R_SFH_detached</v>
      </c>
      <c r="BZ506" t="str">
        <f>IF(buildings!BZ506="","NULL",buildings!BZ506)</f>
        <v>Unspecified</v>
      </c>
      <c r="CA506" t="str">
        <f>IF(buildings!CA506="","NULL",buildings!CA506)</f>
        <v>Standard</v>
      </c>
      <c r="CB506" t="str">
        <f>IF(buildings!CB506="","NULL",buildings!CB506)</f>
        <v>real-world single case study</v>
      </c>
      <c r="CC506" t="str">
        <f>IF(buildings!CC506="","NULL",buildings!CC506)</f>
        <v>RS</v>
      </c>
      <c r="CD506" t="str">
        <f>IF(buildings!CD506="","NULL",buildings!CD506)</f>
        <v>U</v>
      </c>
      <c r="CE506" t="str">
        <f>IF(buildings!CE506="","NULL",buildings!CE506)</f>
        <v>OECD_CAN</v>
      </c>
    </row>
    <row r="507" spans="1:83">
      <c r="A507">
        <f>IF(buildings!A507="","NA",buildings!A507)</f>
        <v>505</v>
      </c>
      <c r="B507" t="str">
        <f>IF(buildings!B507="","NA",buildings!B507)</f>
        <v>Canada</v>
      </c>
      <c r="C507" t="str">
        <f>IF(buildings!C507="","NA",buildings!C507)</f>
        <v>Kitchener and Waterloo</v>
      </c>
      <c r="D507" t="str">
        <f>IF(buildings!D507="","NA",buildings!D507)</f>
        <v>NA</v>
      </c>
      <c r="E507" t="str">
        <f>IF(buildings!E507="","NA",buildings!E507)</f>
        <v>NA</v>
      </c>
      <c r="F507" t="str">
        <f>IF(buildings!F507="","NA",buildings!F507)</f>
        <v>NA</v>
      </c>
      <c r="G507" t="str">
        <f>IF(buildings!G507="","NA",buildings!G507)</f>
        <v>NA</v>
      </c>
      <c r="H507" t="str">
        <f>IF(buildings!H507="","NA",buildings!H507)</f>
        <v>NA</v>
      </c>
      <c r="I507" t="str">
        <f>IF(buildings!I507="","NA",buildings!I507)</f>
        <v>NA</v>
      </c>
      <c r="J507">
        <f>IF(buildings!J507="","NA",buildings!J507)</f>
        <v>129</v>
      </c>
      <c r="K507" t="str">
        <f>IF(buildings!K507="","NA",buildings!K507)</f>
        <v>NA</v>
      </c>
      <c r="L507" t="str">
        <f>IF(buildings!L507="","NA",buildings!L507)</f>
        <v>NA</v>
      </c>
      <c r="M507">
        <f>IF(buildings!M507="","NA",buildings!M507)</f>
        <v>574</v>
      </c>
      <c r="N507" t="str">
        <f>IF(buildings!N507="","NA",buildings!N507)</f>
        <v>NA</v>
      </c>
      <c r="O507">
        <f>IF(buildings!O507="","NA",buildings!O507)</f>
        <v>717</v>
      </c>
      <c r="P507">
        <f>IF(buildings!P507="","NA",buildings!P507)</f>
        <v>104</v>
      </c>
      <c r="Q507" t="str">
        <f>IF(buildings!Q507="","NA",buildings!Q507)</f>
        <v>NA</v>
      </c>
      <c r="R507" t="str">
        <f>IF(buildings!R507="","NA",buildings!R507)</f>
        <v>NA</v>
      </c>
      <c r="S507">
        <f>IF(buildings!S507="","NA",buildings!S507)</f>
        <v>57</v>
      </c>
      <c r="T507" t="str">
        <f>IF(buildings!T507="","NA",buildings!T507)</f>
        <v>NA</v>
      </c>
      <c r="U507" t="str">
        <f>IF(buildings!U507="","NA",buildings!U507)</f>
        <v>NA</v>
      </c>
      <c r="V507" t="str">
        <f>IF(buildings!V507="","NA",buildings!V507)</f>
        <v>NA</v>
      </c>
      <c r="W507" t="str">
        <f>IF(buildings!W507="","NA",buildings!W507)</f>
        <v>NA</v>
      </c>
      <c r="X507" t="str">
        <f>IF(buildings!X507="","NA",buildings!X507)</f>
        <v>NA</v>
      </c>
      <c r="Y507" t="str">
        <f>IF(buildings!Y507="","NA",buildings!Y507)</f>
        <v>NA</v>
      </c>
      <c r="Z507" t="str">
        <f>IF(buildings!Z507="","NA",buildings!Z507)</f>
        <v>NA</v>
      </c>
      <c r="AA507" t="str">
        <f>IF(buildings!AA507="","NA",buildings!AA507)</f>
        <v>NA</v>
      </c>
      <c r="AB507" t="str">
        <f>IF(buildings!AB507="","NA",buildings!AB507)</f>
        <v>NA</v>
      </c>
      <c r="AC507" t="str">
        <f>IF(buildings!AC507="","NA",buildings!AC507)</f>
        <v>NA</v>
      </c>
      <c r="AD507" t="str">
        <f>IF(buildings!AD507="","NA",buildings!AD507)</f>
        <v>NA</v>
      </c>
      <c r="AE507" t="str">
        <f>IF(buildings!AE507="","NA",buildings!AE507)</f>
        <v>NA</v>
      </c>
      <c r="AF507" t="str">
        <f>IF(buildings!AF507="","NA",buildings!AF507)</f>
        <v>NA</v>
      </c>
      <c r="AG507" t="str">
        <f>IF(buildings!AG507="","NA",buildings!AG507)</f>
        <v>NA</v>
      </c>
      <c r="AH507" t="str">
        <f>IF(buildings!AH507="","NA",buildings!AH507)</f>
        <v>NA</v>
      </c>
      <c r="AI507" t="str">
        <f>IF(buildings!AI507="","NA",buildings!AI507)</f>
        <v>NA</v>
      </c>
      <c r="AJ507" t="str">
        <f>IF(buildings!AJ507="","NA",buildings!AJ507)</f>
        <v>NA</v>
      </c>
      <c r="AK507" t="str">
        <f>IF(buildings!AK507="","NA",buildings!AK507)</f>
        <v>NA</v>
      </c>
      <c r="AL507" t="str">
        <f>IF(buildings!AL507="","NA",buildings!AL507)</f>
        <v xml:space="preserve">MFH Townhouse </v>
      </c>
      <c r="AM507" t="str">
        <f>IF(buildings!AM507="","NA",buildings!AM507)</f>
        <v>NA</v>
      </c>
      <c r="AN507" t="str">
        <f>IF(buildings!AN507="","NA",buildings!AN507)</f>
        <v>residential</v>
      </c>
      <c r="AO507" t="str">
        <f>IF(buildings!AO507="","NA",buildings!AO507)</f>
        <v>MFH</v>
      </c>
      <c r="AP507" t="str">
        <f>IF(buildings!AP507="","NA",buildings!AP507)</f>
        <v>case study</v>
      </c>
      <c r="AQ507" t="str">
        <f>IF(buildings!AQ507="","NA",buildings!AQ507)</f>
        <v>urban</v>
      </c>
      <c r="AR507" t="str">
        <f>IF(buildings!AR507="","NA",buildings!AR507)</f>
        <v>NA</v>
      </c>
      <c r="AS507" t="str">
        <f>IF(buildings!AS507="","NA",buildings!AS507)</f>
        <v>Mollaei A, Ibrahim N, Habib K.</v>
      </c>
      <c r="AT507">
        <f>IF(buildings!AT507="","NA",buildings!AT507)</f>
        <v>2021</v>
      </c>
      <c r="AU507" t="str">
        <f>IF(buildings!AU507="","NA",buildings!AU507)</f>
        <v>Estimating the construction material stocks in two Canadian cities: A case study of Kitchener and Waterloo</v>
      </c>
      <c r="AV507" t="str">
        <f>IF(buildings!AV507="","NA",buildings!AV507)</f>
        <v>Journal of Cleaner Production</v>
      </c>
      <c r="AW507" t="str">
        <f>IF(buildings!AW507="","NA",buildings!AW507)</f>
        <v>Copyright Elsevier</v>
      </c>
      <c r="AX507" t="str">
        <f>IF(buildings!AX507="","NA",buildings!AX507)</f>
        <v>10.1016/j.jclepro.2020.124501</v>
      </c>
      <c r="AY507" t="str">
        <f>IF(buildings!AY507="","NA",buildings!AY507)</f>
        <v>https://doi.org/10.1016/j.jclepro.2020.124501</v>
      </c>
      <c r="AZ507" t="str">
        <f>IF(buildings!AZ507="","NULL",buildings!AZ507)</f>
        <v>NULL</v>
      </c>
      <c r="BA507" t="str">
        <f>IF(buildings!BA507="","NULL",buildings!BA507)</f>
        <v>NULL</v>
      </c>
      <c r="BB507" t="str">
        <f>IF(buildings!BB507="","NULL",buildings!BB507)</f>
        <v>NULL</v>
      </c>
      <c r="BC507" t="str">
        <f>IF(buildings!BC507="","NULL",buildings!BC507)</f>
        <v>NULL</v>
      </c>
      <c r="BD507" t="str">
        <f>IF(buildings!BD507="","NULL",buildings!BD507)</f>
        <v>NULL</v>
      </c>
      <c r="BE507" t="str">
        <f>IF(buildings!BE507="","NULL",buildings!BE507)</f>
        <v>Almaleh (Fishman)</v>
      </c>
      <c r="BF507" t="str">
        <f>IF(buildings!BF507="","NULL",buildings!BF507)</f>
        <v>NULL</v>
      </c>
      <c r="BG507" t="str">
        <f>IF(buildings!BG507="","NULL",buildings!BG507)</f>
        <v>NULL</v>
      </c>
      <c r="BH507" t="str">
        <f>IF(buildings!BH507="","NULL",buildings!BH507)</f>
        <v>NULL</v>
      </c>
      <c r="BI507" t="str">
        <f>IF(buildings!BI507="","NULL",buildings!BI507)</f>
        <v>NULL</v>
      </c>
      <c r="BJ507" t="str">
        <f>IF(buildings!BJ507="","NULL",buildings!BJ507)</f>
        <v>NULL</v>
      </c>
      <c r="BK507" t="str">
        <f>IF(buildings!BK507="","NULL",buildings!BK507)</f>
        <v>NULL</v>
      </c>
      <c r="BL507" t="str">
        <f>IF(buildings!BL507="","NULL",buildings!BL507)</f>
        <v>NULL</v>
      </c>
      <c r="BM507" t="str">
        <f>IF(buildings!BM507="","NULL",buildings!BM507)</f>
        <v>NULL</v>
      </c>
      <c r="BN507" t="str">
        <f>IF(buildings!BN507="","NULL",buildings!BN507)</f>
        <v>NULL</v>
      </c>
      <c r="BO507" t="str">
        <f>IF(buildings!BO507="","NULL",buildings!BO507)</f>
        <v>NULL</v>
      </c>
      <c r="BP507" t="str">
        <f>IF(buildings!BP507="","NULL",buildings!BP507)</f>
        <v>NULL</v>
      </c>
      <c r="BQ507" t="str">
        <f>IF(buildings!BQ507="","NULL",buildings!BQ507)</f>
        <v>NULL</v>
      </c>
      <c r="BR507" t="str">
        <f>IF(buildings!BR507="","NULL",buildings!BR507)</f>
        <v>NULL</v>
      </c>
      <c r="BS507" t="str">
        <f>IF(buildings!BS507="","NULL",buildings!BS507)</f>
        <v>NULL</v>
      </c>
      <c r="BT507" t="str">
        <f>IF(buildings!BT507="","NULL",buildings!BT507)</f>
        <v>NULL</v>
      </c>
      <c r="BU507" t="str">
        <f>IF(buildings!BU507="","NULL",buildings!BU507)</f>
        <v>NULL</v>
      </c>
      <c r="BV507" t="str">
        <f>IF(buildings!BV507="","NULL",buildings!BV507)</f>
        <v>NULL</v>
      </c>
      <c r="BW507" t="str">
        <f>IF(buildings!BW507="","NULL",buildings!BW507)</f>
        <v>R32CAN</v>
      </c>
      <c r="BX507" t="str">
        <f>IF(buildings!BX507="","NULL",buildings!BX507)</f>
        <v>R5.2OECD</v>
      </c>
      <c r="BY507" t="str">
        <f>IF(buildings!BY507="","NULL",buildings!BY507)</f>
        <v>R_SFH_rowhouse</v>
      </c>
      <c r="BZ507" t="str">
        <f>IF(buildings!BZ507="","NULL",buildings!BZ507)</f>
        <v>Unspecified</v>
      </c>
      <c r="CA507" t="str">
        <f>IF(buildings!CA507="","NULL",buildings!CA507)</f>
        <v>Standard</v>
      </c>
      <c r="CB507" t="str">
        <f>IF(buildings!CB507="","NULL",buildings!CB507)</f>
        <v>real-world single case study</v>
      </c>
      <c r="CC507" t="str">
        <f>IF(buildings!CC507="","NULL",buildings!CC507)</f>
        <v>RS</v>
      </c>
      <c r="CD507" t="str">
        <f>IF(buildings!CD507="","NULL",buildings!CD507)</f>
        <v>U</v>
      </c>
      <c r="CE507" t="str">
        <f>IF(buildings!CE507="","NULL",buildings!CE507)</f>
        <v>OECD_CAN</v>
      </c>
    </row>
    <row r="508" spans="1:83">
      <c r="A508">
        <f>IF(buildings!A508="","NA",buildings!A508)</f>
        <v>506</v>
      </c>
      <c r="B508" t="str">
        <f>IF(buildings!B508="","NA",buildings!B508)</f>
        <v>Canada</v>
      </c>
      <c r="C508" t="str">
        <f>IF(buildings!C508="","NA",buildings!C508)</f>
        <v>Kitchener and Waterloo</v>
      </c>
      <c r="D508" t="str">
        <f>IF(buildings!D508="","NA",buildings!D508)</f>
        <v>NA</v>
      </c>
      <c r="E508" t="str">
        <f>IF(buildings!E508="","NA",buildings!E508)</f>
        <v>NA</v>
      </c>
      <c r="F508">
        <f>IF(buildings!F508="","NA",buildings!F508)</f>
        <v>56</v>
      </c>
      <c r="G508" t="str">
        <f>IF(buildings!G508="","NA",buildings!G508)</f>
        <v>NA</v>
      </c>
      <c r="H508" t="str">
        <f>IF(buildings!H508="","NA",buildings!H508)</f>
        <v>NA</v>
      </c>
      <c r="I508" t="str">
        <f>IF(buildings!I508="","NA",buildings!I508)</f>
        <v>NA</v>
      </c>
      <c r="J508">
        <f>IF(buildings!J508="","NA",buildings!J508)</f>
        <v>163</v>
      </c>
      <c r="K508" t="str">
        <f>IF(buildings!K508="","NA",buildings!K508)</f>
        <v>NA</v>
      </c>
      <c r="L508" t="str">
        <f>IF(buildings!L508="","NA",buildings!L508)</f>
        <v>NA</v>
      </c>
      <c r="M508">
        <f>IF(buildings!M508="","NA",buildings!M508)</f>
        <v>165</v>
      </c>
      <c r="N508" t="str">
        <f>IF(buildings!N508="","NA",buildings!N508)</f>
        <v>NA</v>
      </c>
      <c r="O508">
        <f>IF(buildings!O508="","NA",buildings!O508)</f>
        <v>162</v>
      </c>
      <c r="P508">
        <f>IF(buildings!P508="","NA",buildings!P508)</f>
        <v>263</v>
      </c>
      <c r="Q508" t="str">
        <f>IF(buildings!Q508="","NA",buildings!Q508)</f>
        <v>NA</v>
      </c>
      <c r="R508" t="str">
        <f>IF(buildings!R508="","NA",buildings!R508)</f>
        <v>NA</v>
      </c>
      <c r="S508" t="str">
        <f>IF(buildings!S508="","NA",buildings!S508)</f>
        <v>NA</v>
      </c>
      <c r="T508" t="str">
        <f>IF(buildings!T508="","NA",buildings!T508)</f>
        <v>NA</v>
      </c>
      <c r="U508" t="str">
        <f>IF(buildings!U508="","NA",buildings!U508)</f>
        <v>NA</v>
      </c>
      <c r="V508" t="str">
        <f>IF(buildings!V508="","NA",buildings!V508)</f>
        <v>NA</v>
      </c>
      <c r="W508" t="str">
        <f>IF(buildings!W508="","NA",buildings!W508)</f>
        <v>NA</v>
      </c>
      <c r="X508" t="str">
        <f>IF(buildings!X508="","NA",buildings!X508)</f>
        <v>NA</v>
      </c>
      <c r="Y508" t="str">
        <f>IF(buildings!Y508="","NA",buildings!Y508)</f>
        <v>NA</v>
      </c>
      <c r="Z508" t="str">
        <f>IF(buildings!Z508="","NA",buildings!Z508)</f>
        <v>NA</v>
      </c>
      <c r="AA508" t="str">
        <f>IF(buildings!AA508="","NA",buildings!AA508)</f>
        <v>NA</v>
      </c>
      <c r="AB508" t="str">
        <f>IF(buildings!AB508="","NA",buildings!AB508)</f>
        <v>NA</v>
      </c>
      <c r="AC508" t="str">
        <f>IF(buildings!AC508="","NA",buildings!AC508)</f>
        <v>NA</v>
      </c>
      <c r="AD508" t="str">
        <f>IF(buildings!AD508="","NA",buildings!AD508)</f>
        <v>NA</v>
      </c>
      <c r="AE508" t="str">
        <f>IF(buildings!AE508="","NA",buildings!AE508)</f>
        <v>NA</v>
      </c>
      <c r="AF508" t="str">
        <f>IF(buildings!AF508="","NA",buildings!AF508)</f>
        <v>NA</v>
      </c>
      <c r="AG508" t="str">
        <f>IF(buildings!AG508="","NA",buildings!AG508)</f>
        <v>NA</v>
      </c>
      <c r="AH508" t="str">
        <f>IF(buildings!AH508="","NA",buildings!AH508)</f>
        <v>NA</v>
      </c>
      <c r="AI508" t="str">
        <f>IF(buildings!AI508="","NA",buildings!AI508)</f>
        <v>NA</v>
      </c>
      <c r="AJ508" t="str">
        <f>IF(buildings!AJ508="","NA",buildings!AJ508)</f>
        <v>NA</v>
      </c>
      <c r="AK508" t="str">
        <f>IF(buildings!AK508="","NA",buildings!AK508)</f>
        <v>NA</v>
      </c>
      <c r="AL508" t="str">
        <f>IF(buildings!AL508="","NA",buildings!AL508)</f>
        <v>MFH</v>
      </c>
      <c r="AM508" t="str">
        <f>IF(buildings!AM508="","NA",buildings!AM508)</f>
        <v>NA</v>
      </c>
      <c r="AN508" t="str">
        <f>IF(buildings!AN508="","NA",buildings!AN508)</f>
        <v>residential</v>
      </c>
      <c r="AO508" t="str">
        <f>IF(buildings!AO508="","NA",buildings!AO508)</f>
        <v>MFH</v>
      </c>
      <c r="AP508" t="str">
        <f>IF(buildings!AP508="","NA",buildings!AP508)</f>
        <v>case study</v>
      </c>
      <c r="AQ508" t="str">
        <f>IF(buildings!AQ508="","NA",buildings!AQ508)</f>
        <v>urban</v>
      </c>
      <c r="AR508" t="str">
        <f>IF(buildings!AR508="","NA",buildings!AR508)</f>
        <v>NA</v>
      </c>
      <c r="AS508" t="str">
        <f>IF(buildings!AS508="","NA",buildings!AS508)</f>
        <v>Mollaei A, Ibrahim N, Habib K.</v>
      </c>
      <c r="AT508">
        <f>IF(buildings!AT508="","NA",buildings!AT508)</f>
        <v>2021</v>
      </c>
      <c r="AU508" t="str">
        <f>IF(buildings!AU508="","NA",buildings!AU508)</f>
        <v>Estimating the construction material stocks in two Canadian cities: A case study of Kitchener and Waterloo</v>
      </c>
      <c r="AV508" t="str">
        <f>IF(buildings!AV508="","NA",buildings!AV508)</f>
        <v>Journal of Cleaner Production</v>
      </c>
      <c r="AW508" t="str">
        <f>IF(buildings!AW508="","NA",buildings!AW508)</f>
        <v>Copyright Elsevier</v>
      </c>
      <c r="AX508" t="str">
        <f>IF(buildings!AX508="","NA",buildings!AX508)</f>
        <v>10.1016/j.jclepro.2020.124501</v>
      </c>
      <c r="AY508" t="str">
        <f>IF(buildings!AY508="","NA",buildings!AY508)</f>
        <v>https://doi.org/10.1016/j.jclepro.2020.124501</v>
      </c>
      <c r="AZ508" t="str">
        <f>IF(buildings!AZ508="","NULL",buildings!AZ508)</f>
        <v>NULL</v>
      </c>
      <c r="BA508" t="str">
        <f>IF(buildings!BA508="","NULL",buildings!BA508)</f>
        <v>NULL</v>
      </c>
      <c r="BB508" t="str">
        <f>IF(buildings!BB508="","NULL",buildings!BB508)</f>
        <v>NULL</v>
      </c>
      <c r="BC508" t="str">
        <f>IF(buildings!BC508="","NULL",buildings!BC508)</f>
        <v>NULL</v>
      </c>
      <c r="BD508" t="str">
        <f>IF(buildings!BD508="","NULL",buildings!BD508)</f>
        <v>NULL</v>
      </c>
      <c r="BE508" t="str">
        <f>IF(buildings!BE508="","NULL",buildings!BE508)</f>
        <v>Almaleh (Fishman)</v>
      </c>
      <c r="BF508" t="str">
        <f>IF(buildings!BF508="","NULL",buildings!BF508)</f>
        <v>NULL</v>
      </c>
      <c r="BG508" t="str">
        <f>IF(buildings!BG508="","NULL",buildings!BG508)</f>
        <v>NULL</v>
      </c>
      <c r="BH508" t="str">
        <f>IF(buildings!BH508="","NULL",buildings!BH508)</f>
        <v>NULL</v>
      </c>
      <c r="BI508" t="str">
        <f>IF(buildings!BI508="","NULL",buildings!BI508)</f>
        <v>NULL</v>
      </c>
      <c r="BJ508" t="str">
        <f>IF(buildings!BJ508="","NULL",buildings!BJ508)</f>
        <v>NULL</v>
      </c>
      <c r="BK508" t="str">
        <f>IF(buildings!BK508="","NULL",buildings!BK508)</f>
        <v>NULL</v>
      </c>
      <c r="BL508" t="str">
        <f>IF(buildings!BL508="","NULL",buildings!BL508)</f>
        <v>NULL</v>
      </c>
      <c r="BM508" t="str">
        <f>IF(buildings!BM508="","NULL",buildings!BM508)</f>
        <v>NULL</v>
      </c>
      <c r="BN508" t="str">
        <f>IF(buildings!BN508="","NULL",buildings!BN508)</f>
        <v>NULL</v>
      </c>
      <c r="BO508" t="str">
        <f>IF(buildings!BO508="","NULL",buildings!BO508)</f>
        <v>NULL</v>
      </c>
      <c r="BP508" t="str">
        <f>IF(buildings!BP508="","NULL",buildings!BP508)</f>
        <v>NULL</v>
      </c>
      <c r="BQ508" t="str">
        <f>IF(buildings!BQ508="","NULL",buildings!BQ508)</f>
        <v>NULL</v>
      </c>
      <c r="BR508" t="str">
        <f>IF(buildings!BR508="","NULL",buildings!BR508)</f>
        <v>NULL</v>
      </c>
      <c r="BS508" t="str">
        <f>IF(buildings!BS508="","NULL",buildings!BS508)</f>
        <v>NULL</v>
      </c>
      <c r="BT508" t="str">
        <f>IF(buildings!BT508="","NULL",buildings!BT508)</f>
        <v>NULL</v>
      </c>
      <c r="BU508" t="str">
        <f>IF(buildings!BU508="","NULL",buildings!BU508)</f>
        <v>NULL</v>
      </c>
      <c r="BV508" t="str">
        <f>IF(buildings!BV508="","NULL",buildings!BV508)</f>
        <v>NULL</v>
      </c>
      <c r="BW508" t="str">
        <f>IF(buildings!BW508="","NULL",buildings!BW508)</f>
        <v>R32CAN</v>
      </c>
      <c r="BX508" t="str">
        <f>IF(buildings!BX508="","NULL",buildings!BX508)</f>
        <v>R5.2OECD</v>
      </c>
      <c r="BY508" t="str">
        <f>IF(buildings!BY508="","NULL",buildings!BY508)</f>
        <v>R_MFH_unspecified</v>
      </c>
      <c r="BZ508" t="str">
        <f>IF(buildings!BZ508="","NULL",buildings!BZ508)</f>
        <v>Unspecified</v>
      </c>
      <c r="CA508" t="str">
        <f>IF(buildings!CA508="","NULL",buildings!CA508)</f>
        <v>Standard</v>
      </c>
      <c r="CB508" t="str">
        <f>IF(buildings!CB508="","NULL",buildings!CB508)</f>
        <v>real-world single case study</v>
      </c>
      <c r="CC508" t="str">
        <f>IF(buildings!CC508="","NULL",buildings!CC508)</f>
        <v>RM</v>
      </c>
      <c r="CD508" t="str">
        <f>IF(buildings!CD508="","NULL",buildings!CD508)</f>
        <v>U</v>
      </c>
      <c r="CE508" t="str">
        <f>IF(buildings!CE508="","NULL",buildings!CE508)</f>
        <v>OECD_CAN</v>
      </c>
    </row>
    <row r="509" spans="1:83">
      <c r="A509">
        <f>IF(buildings!A509="","NA",buildings!A509)</f>
        <v>507</v>
      </c>
      <c r="B509" t="str">
        <f>IF(buildings!B509="","NA",buildings!B509)</f>
        <v>Canada</v>
      </c>
      <c r="C509" t="str">
        <f>IF(buildings!C509="","NA",buildings!C509)</f>
        <v>Kitchener and Waterloo</v>
      </c>
      <c r="D509" t="str">
        <f>IF(buildings!D509="","NA",buildings!D509)</f>
        <v>NA</v>
      </c>
      <c r="E509" t="str">
        <f>IF(buildings!E509="","NA",buildings!E509)</f>
        <v>NA</v>
      </c>
      <c r="F509">
        <f>IF(buildings!F509="","NA",buildings!F509)</f>
        <v>61</v>
      </c>
      <c r="G509" t="str">
        <f>IF(buildings!G509="","NA",buildings!G509)</f>
        <v>NA</v>
      </c>
      <c r="H509" t="str">
        <f>IF(buildings!H509="","NA",buildings!H509)</f>
        <v>NA</v>
      </c>
      <c r="I509" t="str">
        <f>IF(buildings!I509="","NA",buildings!I509)</f>
        <v>NA</v>
      </c>
      <c r="J509">
        <f>IF(buildings!J509="","NA",buildings!J509)</f>
        <v>35</v>
      </c>
      <c r="K509" t="str">
        <f>IF(buildings!K509="","NA",buildings!K509)</f>
        <v>NA</v>
      </c>
      <c r="L509" t="str">
        <f>IF(buildings!L509="","NA",buildings!L509)</f>
        <v>NA</v>
      </c>
      <c r="M509">
        <f>IF(buildings!M509="","NA",buildings!M509)</f>
        <v>288</v>
      </c>
      <c r="N509" t="str">
        <f>IF(buildings!N509="","NA",buildings!N509)</f>
        <v>NA</v>
      </c>
      <c r="O509">
        <f>IF(buildings!O509="","NA",buildings!O509)</f>
        <v>5</v>
      </c>
      <c r="P509">
        <f>IF(buildings!P509="","NA",buildings!P509)</f>
        <v>61</v>
      </c>
      <c r="Q509" t="str">
        <f>IF(buildings!Q509="","NA",buildings!Q509)</f>
        <v>NA</v>
      </c>
      <c r="R509" t="str">
        <f>IF(buildings!R509="","NA",buildings!R509)</f>
        <v>NA</v>
      </c>
      <c r="S509">
        <f>IF(buildings!S509="","NA",buildings!S509)</f>
        <v>11</v>
      </c>
      <c r="T509" t="str">
        <f>IF(buildings!T509="","NA",buildings!T509)</f>
        <v>NA</v>
      </c>
      <c r="U509">
        <f>IF(buildings!U509="","NA",buildings!U509)</f>
        <v>4</v>
      </c>
      <c r="V509" t="str">
        <f>IF(buildings!V509="","NA",buildings!V509)</f>
        <v>NA</v>
      </c>
      <c r="W509" t="str">
        <f>IF(buildings!W509="","NA",buildings!W509)</f>
        <v>NA</v>
      </c>
      <c r="X509" t="str">
        <f>IF(buildings!X509="","NA",buildings!X509)</f>
        <v>NA</v>
      </c>
      <c r="Y509" t="str">
        <f>IF(buildings!Y509="","NA",buildings!Y509)</f>
        <v>NA</v>
      </c>
      <c r="Z509" t="str">
        <f>IF(buildings!Z509="","NA",buildings!Z509)</f>
        <v>NA</v>
      </c>
      <c r="AA509" t="str">
        <f>IF(buildings!AA509="","NA",buildings!AA509)</f>
        <v>NA</v>
      </c>
      <c r="AB509" t="str">
        <f>IF(buildings!AB509="","NA",buildings!AB509)</f>
        <v>NA</v>
      </c>
      <c r="AC509" t="str">
        <f>IF(buildings!AC509="","NA",buildings!AC509)</f>
        <v>NA</v>
      </c>
      <c r="AD509" t="str">
        <f>IF(buildings!AD509="","NA",buildings!AD509)</f>
        <v>NA</v>
      </c>
      <c r="AE509" t="str">
        <f>IF(buildings!AE509="","NA",buildings!AE509)</f>
        <v>NA</v>
      </c>
      <c r="AF509" t="str">
        <f>IF(buildings!AF509="","NA",buildings!AF509)</f>
        <v>NA</v>
      </c>
      <c r="AG509" t="str">
        <f>IF(buildings!AG509="","NA",buildings!AG509)</f>
        <v>NA</v>
      </c>
      <c r="AH509" t="str">
        <f>IF(buildings!AH509="","NA",buildings!AH509)</f>
        <v>NA</v>
      </c>
      <c r="AI509" t="str">
        <f>IF(buildings!AI509="","NA",buildings!AI509)</f>
        <v>NA</v>
      </c>
      <c r="AJ509" t="str">
        <f>IF(buildings!AJ509="","NA",buildings!AJ509)</f>
        <v>NA</v>
      </c>
      <c r="AK509" t="str">
        <f>IF(buildings!AK509="","NA",buildings!AK509)</f>
        <v>NA</v>
      </c>
      <c r="AL509" t="str">
        <f>IF(buildings!AL509="","NA",buildings!AL509)</f>
        <v>MFH</v>
      </c>
      <c r="AM509" t="str">
        <f>IF(buildings!AM509="","NA",buildings!AM509)</f>
        <v>NA</v>
      </c>
      <c r="AN509" t="str">
        <f>IF(buildings!AN509="","NA",buildings!AN509)</f>
        <v>residential</v>
      </c>
      <c r="AO509" t="str">
        <f>IF(buildings!AO509="","NA",buildings!AO509)</f>
        <v>MFH</v>
      </c>
      <c r="AP509" t="str">
        <f>IF(buildings!AP509="","NA",buildings!AP509)</f>
        <v>case study</v>
      </c>
      <c r="AQ509" t="str">
        <f>IF(buildings!AQ509="","NA",buildings!AQ509)</f>
        <v>urban</v>
      </c>
      <c r="AR509" t="str">
        <f>IF(buildings!AR509="","NA",buildings!AR509)</f>
        <v>NA</v>
      </c>
      <c r="AS509" t="str">
        <f>IF(buildings!AS509="","NA",buildings!AS509)</f>
        <v>Mollaei A, Ibrahim N, Habib K.</v>
      </c>
      <c r="AT509">
        <f>IF(buildings!AT509="","NA",buildings!AT509)</f>
        <v>2021</v>
      </c>
      <c r="AU509" t="str">
        <f>IF(buildings!AU509="","NA",buildings!AU509)</f>
        <v>Estimating the construction material stocks in two Canadian cities: A case study of Kitchener and Waterloo</v>
      </c>
      <c r="AV509" t="str">
        <f>IF(buildings!AV509="","NA",buildings!AV509)</f>
        <v>Journal of Cleaner Production</v>
      </c>
      <c r="AW509" t="str">
        <f>IF(buildings!AW509="","NA",buildings!AW509)</f>
        <v>Copyright Elsevier</v>
      </c>
      <c r="AX509" t="str">
        <f>IF(buildings!AX509="","NA",buildings!AX509)</f>
        <v>10.1016/j.jclepro.2020.124501</v>
      </c>
      <c r="AY509" t="str">
        <f>IF(buildings!AY509="","NA",buildings!AY509)</f>
        <v>https://doi.org/10.1016/j.jclepro.2020.124501</v>
      </c>
      <c r="AZ509" t="str">
        <f>IF(buildings!AZ509="","NULL",buildings!AZ509)</f>
        <v>NULL</v>
      </c>
      <c r="BA509" t="str">
        <f>IF(buildings!BA509="","NULL",buildings!BA509)</f>
        <v>NULL</v>
      </c>
      <c r="BB509" t="str">
        <f>IF(buildings!BB509="","NULL",buildings!BB509)</f>
        <v>NULL</v>
      </c>
      <c r="BC509" t="str">
        <f>IF(buildings!BC509="","NULL",buildings!BC509)</f>
        <v>NULL</v>
      </c>
      <c r="BD509" t="str">
        <f>IF(buildings!BD509="","NULL",buildings!BD509)</f>
        <v>NULL</v>
      </c>
      <c r="BE509" t="str">
        <f>IF(buildings!BE509="","NULL",buildings!BE509)</f>
        <v>Almaleh (Fishman)</v>
      </c>
      <c r="BF509" t="str">
        <f>IF(buildings!BF509="","NULL",buildings!BF509)</f>
        <v>NULL</v>
      </c>
      <c r="BG509" t="str">
        <f>IF(buildings!BG509="","NULL",buildings!BG509)</f>
        <v>NULL</v>
      </c>
      <c r="BH509" t="str">
        <f>IF(buildings!BH509="","NULL",buildings!BH509)</f>
        <v>NULL</v>
      </c>
      <c r="BI509" t="str">
        <f>IF(buildings!BI509="","NULL",buildings!BI509)</f>
        <v>NULL</v>
      </c>
      <c r="BJ509" t="str">
        <f>IF(buildings!BJ509="","NULL",buildings!BJ509)</f>
        <v>NULL</v>
      </c>
      <c r="BK509" t="str">
        <f>IF(buildings!BK509="","NULL",buildings!BK509)</f>
        <v>NULL</v>
      </c>
      <c r="BL509" t="str">
        <f>IF(buildings!BL509="","NULL",buildings!BL509)</f>
        <v>NULL</v>
      </c>
      <c r="BM509" t="str">
        <f>IF(buildings!BM509="","NULL",buildings!BM509)</f>
        <v>NULL</v>
      </c>
      <c r="BN509" t="str">
        <f>IF(buildings!BN509="","NULL",buildings!BN509)</f>
        <v>NULL</v>
      </c>
      <c r="BO509" t="str">
        <f>IF(buildings!BO509="","NULL",buildings!BO509)</f>
        <v>NULL</v>
      </c>
      <c r="BP509" t="str">
        <f>IF(buildings!BP509="","NULL",buildings!BP509)</f>
        <v>NULL</v>
      </c>
      <c r="BQ509" t="str">
        <f>IF(buildings!BQ509="","NULL",buildings!BQ509)</f>
        <v>NULL</v>
      </c>
      <c r="BR509" t="str">
        <f>IF(buildings!BR509="","NULL",buildings!BR509)</f>
        <v>NULL</v>
      </c>
      <c r="BS509" t="str">
        <f>IF(buildings!BS509="","NULL",buildings!BS509)</f>
        <v>NULL</v>
      </c>
      <c r="BT509" t="str">
        <f>IF(buildings!BT509="","NULL",buildings!BT509)</f>
        <v>NULL</v>
      </c>
      <c r="BU509" t="str">
        <f>IF(buildings!BU509="","NULL",buildings!BU509)</f>
        <v>NULL</v>
      </c>
      <c r="BV509" t="str">
        <f>IF(buildings!BV509="","NULL",buildings!BV509)</f>
        <v>NULL</v>
      </c>
      <c r="BW509" t="str">
        <f>IF(buildings!BW509="","NULL",buildings!BW509)</f>
        <v>R32CAN</v>
      </c>
      <c r="BX509" t="str">
        <f>IF(buildings!BX509="","NULL",buildings!BX509)</f>
        <v>R5.2OECD</v>
      </c>
      <c r="BY509" t="str">
        <f>IF(buildings!BY509="","NULL",buildings!BY509)</f>
        <v>R_MFH_unspecified</v>
      </c>
      <c r="BZ509" t="str">
        <f>IF(buildings!BZ509="","NULL",buildings!BZ509)</f>
        <v>Unspecified</v>
      </c>
      <c r="CA509" t="str">
        <f>IF(buildings!CA509="","NULL",buildings!CA509)</f>
        <v>Standard</v>
      </c>
      <c r="CB509" t="str">
        <f>IF(buildings!CB509="","NULL",buildings!CB509)</f>
        <v>real-world single case study</v>
      </c>
      <c r="CC509" t="str">
        <f>IF(buildings!CC509="","NULL",buildings!CC509)</f>
        <v>RM</v>
      </c>
      <c r="CD509" t="str">
        <f>IF(buildings!CD509="","NULL",buildings!CD509)</f>
        <v>U</v>
      </c>
      <c r="CE509" t="str">
        <f>IF(buildings!CE509="","NULL",buildings!CE509)</f>
        <v>OECD_CAN</v>
      </c>
    </row>
    <row r="510" spans="1:83">
      <c r="A510">
        <f>IF(buildings!A510="","NA",buildings!A510)</f>
        <v>508</v>
      </c>
      <c r="B510" t="str">
        <f>IF(buildings!B510="","NA",buildings!B510)</f>
        <v>Canada</v>
      </c>
      <c r="C510" t="str">
        <f>IF(buildings!C510="","NA",buildings!C510)</f>
        <v>Kitchener and Waterloo</v>
      </c>
      <c r="D510" t="str">
        <f>IF(buildings!D510="","NA",buildings!D510)</f>
        <v>NA</v>
      </c>
      <c r="E510" t="str">
        <f>IF(buildings!E510="","NA",buildings!E510)</f>
        <v>NA</v>
      </c>
      <c r="F510">
        <f>IF(buildings!F510="","NA",buildings!F510)</f>
        <v>74</v>
      </c>
      <c r="G510" t="str">
        <f>IF(buildings!G510="","NA",buildings!G510)</f>
        <v>NA</v>
      </c>
      <c r="H510" t="str">
        <f>IF(buildings!H510="","NA",buildings!H510)</f>
        <v>NA</v>
      </c>
      <c r="I510" t="str">
        <f>IF(buildings!I510="","NA",buildings!I510)</f>
        <v>NA</v>
      </c>
      <c r="J510">
        <f>IF(buildings!J510="","NA",buildings!J510)</f>
        <v>1</v>
      </c>
      <c r="K510" t="str">
        <f>IF(buildings!K510="","NA",buildings!K510)</f>
        <v>NA</v>
      </c>
      <c r="L510" t="str">
        <f>IF(buildings!L510="","NA",buildings!L510)</f>
        <v>NA</v>
      </c>
      <c r="M510">
        <f>IF(buildings!M510="","NA",buildings!M510)</f>
        <v>426</v>
      </c>
      <c r="N510" t="str">
        <f>IF(buildings!N510="","NA",buildings!N510)</f>
        <v>NA</v>
      </c>
      <c r="O510">
        <f>IF(buildings!O510="","NA",buildings!O510)</f>
        <v>66</v>
      </c>
      <c r="P510" t="str">
        <f>IF(buildings!P510="","NA",buildings!P510)</f>
        <v>NA</v>
      </c>
      <c r="Q510" t="str">
        <f>IF(buildings!Q510="","NA",buildings!Q510)</f>
        <v>NA</v>
      </c>
      <c r="R510" t="str">
        <f>IF(buildings!R510="","NA",buildings!R510)</f>
        <v>NA</v>
      </c>
      <c r="S510" t="str">
        <f>IF(buildings!S510="","NA",buildings!S510)</f>
        <v>NA</v>
      </c>
      <c r="T510" t="str">
        <f>IF(buildings!T510="","NA",buildings!T510)</f>
        <v>NA</v>
      </c>
      <c r="U510">
        <f>IF(buildings!U510="","NA",buildings!U510)</f>
        <v>20</v>
      </c>
      <c r="V510" t="str">
        <f>IF(buildings!V510="","NA",buildings!V510)</f>
        <v>NA</v>
      </c>
      <c r="W510" t="str">
        <f>IF(buildings!W510="","NA",buildings!W510)</f>
        <v>NA</v>
      </c>
      <c r="X510" t="str">
        <f>IF(buildings!X510="","NA",buildings!X510)</f>
        <v>NA</v>
      </c>
      <c r="Y510" t="str">
        <f>IF(buildings!Y510="","NA",buildings!Y510)</f>
        <v>NA</v>
      </c>
      <c r="Z510" t="str">
        <f>IF(buildings!Z510="","NA",buildings!Z510)</f>
        <v>NA</v>
      </c>
      <c r="AA510" t="str">
        <f>IF(buildings!AA510="","NA",buildings!AA510)</f>
        <v>NA</v>
      </c>
      <c r="AB510" t="str">
        <f>IF(buildings!AB510="","NA",buildings!AB510)</f>
        <v>NA</v>
      </c>
      <c r="AC510" t="str">
        <f>IF(buildings!AC510="","NA",buildings!AC510)</f>
        <v>NA</v>
      </c>
      <c r="AD510" t="str">
        <f>IF(buildings!AD510="","NA",buildings!AD510)</f>
        <v>NA</v>
      </c>
      <c r="AE510" t="str">
        <f>IF(buildings!AE510="","NA",buildings!AE510)</f>
        <v>NA</v>
      </c>
      <c r="AF510" t="str">
        <f>IF(buildings!AF510="","NA",buildings!AF510)</f>
        <v>NA</v>
      </c>
      <c r="AG510" t="str">
        <f>IF(buildings!AG510="","NA",buildings!AG510)</f>
        <v>NA</v>
      </c>
      <c r="AH510" t="str">
        <f>IF(buildings!AH510="","NA",buildings!AH510)</f>
        <v>NA</v>
      </c>
      <c r="AI510" t="str">
        <f>IF(buildings!AI510="","NA",buildings!AI510)</f>
        <v>NA</v>
      </c>
      <c r="AJ510" t="str">
        <f>IF(buildings!AJ510="","NA",buildings!AJ510)</f>
        <v>NA</v>
      </c>
      <c r="AK510" t="str">
        <f>IF(buildings!AK510="","NA",buildings!AK510)</f>
        <v>NA</v>
      </c>
      <c r="AL510" t="str">
        <f>IF(buildings!AL510="","NA",buildings!AL510)</f>
        <v>Commercial</v>
      </c>
      <c r="AM510" t="str">
        <f>IF(buildings!AM510="","NA",buildings!AM510)</f>
        <v>NA</v>
      </c>
      <c r="AN510" t="str">
        <f>IF(buildings!AN510="","NA",buildings!AN510)</f>
        <v>non-residential</v>
      </c>
      <c r="AO510" t="str">
        <f>IF(buildings!AO510="","NA",buildings!AO510)</f>
        <v>commercial</v>
      </c>
      <c r="AP510" t="str">
        <f>IF(buildings!AP510="","NA",buildings!AP510)</f>
        <v>case study</v>
      </c>
      <c r="AQ510" t="str">
        <f>IF(buildings!AQ510="","NA",buildings!AQ510)</f>
        <v>urban</v>
      </c>
      <c r="AR510" t="str">
        <f>IF(buildings!AR510="","NA",buildings!AR510)</f>
        <v>NA</v>
      </c>
      <c r="AS510" t="str">
        <f>IF(buildings!AS510="","NA",buildings!AS510)</f>
        <v>Mollaei A, Ibrahim N, Habib K.</v>
      </c>
      <c r="AT510">
        <f>IF(buildings!AT510="","NA",buildings!AT510)</f>
        <v>2021</v>
      </c>
      <c r="AU510" t="str">
        <f>IF(buildings!AU510="","NA",buildings!AU510)</f>
        <v>Estimating the construction material stocks in two Canadian cities: A case study of Kitchener and Waterloo</v>
      </c>
      <c r="AV510" t="str">
        <f>IF(buildings!AV510="","NA",buildings!AV510)</f>
        <v>Journal of Cleaner Production</v>
      </c>
      <c r="AW510" t="str">
        <f>IF(buildings!AW510="","NA",buildings!AW510)</f>
        <v>Copyright Elsevier</v>
      </c>
      <c r="AX510" t="str">
        <f>IF(buildings!AX510="","NA",buildings!AX510)</f>
        <v>10.1016/j.jclepro.2020.124501</v>
      </c>
      <c r="AY510" t="str">
        <f>IF(buildings!AY510="","NA",buildings!AY510)</f>
        <v>https://doi.org/10.1016/j.jclepro.2020.124501</v>
      </c>
      <c r="AZ510" t="str">
        <f>IF(buildings!AZ510="","NULL",buildings!AZ510)</f>
        <v>NULL</v>
      </c>
      <c r="BA510" t="str">
        <f>IF(buildings!BA510="","NULL",buildings!BA510)</f>
        <v>NULL</v>
      </c>
      <c r="BB510" t="str">
        <f>IF(buildings!BB510="","NULL",buildings!BB510)</f>
        <v>NULL</v>
      </c>
      <c r="BC510" t="str">
        <f>IF(buildings!BC510="","NULL",buildings!BC510)</f>
        <v>NULL</v>
      </c>
      <c r="BD510" t="str">
        <f>IF(buildings!BD510="","NULL",buildings!BD510)</f>
        <v>NULL</v>
      </c>
      <c r="BE510" t="str">
        <f>IF(buildings!BE510="","NULL",buildings!BE510)</f>
        <v>Almaleh (Fishman)</v>
      </c>
      <c r="BF510" t="str">
        <f>IF(buildings!BF510="","NULL",buildings!BF510)</f>
        <v>NULL</v>
      </c>
      <c r="BG510" t="str">
        <f>IF(buildings!BG510="","NULL",buildings!BG510)</f>
        <v>NULL</v>
      </c>
      <c r="BH510" t="str">
        <f>IF(buildings!BH510="","NULL",buildings!BH510)</f>
        <v>NULL</v>
      </c>
      <c r="BI510" t="str">
        <f>IF(buildings!BI510="","NULL",buildings!BI510)</f>
        <v>NULL</v>
      </c>
      <c r="BJ510" t="str">
        <f>IF(buildings!BJ510="","NULL",buildings!BJ510)</f>
        <v>NULL</v>
      </c>
      <c r="BK510" t="str">
        <f>IF(buildings!BK510="","NULL",buildings!BK510)</f>
        <v>NULL</v>
      </c>
      <c r="BL510" t="str">
        <f>IF(buildings!BL510="","NULL",buildings!BL510)</f>
        <v>NULL</v>
      </c>
      <c r="BM510" t="str">
        <f>IF(buildings!BM510="","NULL",buildings!BM510)</f>
        <v>NULL</v>
      </c>
      <c r="BN510" t="str">
        <f>IF(buildings!BN510="","NULL",buildings!BN510)</f>
        <v>NULL</v>
      </c>
      <c r="BO510" t="str">
        <f>IF(buildings!BO510="","NULL",buildings!BO510)</f>
        <v>NULL</v>
      </c>
      <c r="BP510" t="str">
        <f>IF(buildings!BP510="","NULL",buildings!BP510)</f>
        <v>NULL</v>
      </c>
      <c r="BQ510" t="str">
        <f>IF(buildings!BQ510="","NULL",buildings!BQ510)</f>
        <v>NULL</v>
      </c>
      <c r="BR510" t="str">
        <f>IF(buildings!BR510="","NULL",buildings!BR510)</f>
        <v>NULL</v>
      </c>
      <c r="BS510" t="str">
        <f>IF(buildings!BS510="","NULL",buildings!BS510)</f>
        <v>NULL</v>
      </c>
      <c r="BT510" t="str">
        <f>IF(buildings!BT510="","NULL",buildings!BT510)</f>
        <v>NULL</v>
      </c>
      <c r="BU510" t="str">
        <f>IF(buildings!BU510="","NULL",buildings!BU510)</f>
        <v>NULL</v>
      </c>
      <c r="BV510" t="str">
        <f>IF(buildings!BV510="","NULL",buildings!BV510)</f>
        <v>NULL</v>
      </c>
      <c r="BW510" t="str">
        <f>IF(buildings!BW510="","NULL",buildings!BW510)</f>
        <v>R32CAN</v>
      </c>
      <c r="BX510" t="str">
        <f>IF(buildings!BX510="","NULL",buildings!BX510)</f>
        <v>R5.2OECD</v>
      </c>
      <c r="BY510" t="str">
        <f>IF(buildings!BY510="","NULL",buildings!BY510)</f>
        <v>NR_retail</v>
      </c>
      <c r="BZ510" t="str">
        <f>IF(buildings!BZ510="","NULL",buildings!BZ510)</f>
        <v>Unspecified</v>
      </c>
      <c r="CA510" t="str">
        <f>IF(buildings!CA510="","NULL",buildings!CA510)</f>
        <v>Standard</v>
      </c>
      <c r="CB510" t="str">
        <f>IF(buildings!CB510="","NULL",buildings!CB510)</f>
        <v>real-world single case study</v>
      </c>
      <c r="CC510" t="str">
        <f>IF(buildings!CC510="","NULL",buildings!CC510)</f>
        <v>NR</v>
      </c>
      <c r="CD510" t="str">
        <f>IF(buildings!CD510="","NULL",buildings!CD510)</f>
        <v>U</v>
      </c>
      <c r="CE510" t="str">
        <f>IF(buildings!CE510="","NULL",buildings!CE510)</f>
        <v>OECD_CAN</v>
      </c>
    </row>
    <row r="511" spans="1:83">
      <c r="A511">
        <f>IF(buildings!A511="","NA",buildings!A511)</f>
        <v>509</v>
      </c>
      <c r="B511" t="str">
        <f>IF(buildings!B511="","NA",buildings!B511)</f>
        <v>Canada</v>
      </c>
      <c r="C511" t="str">
        <f>IF(buildings!C511="","NA",buildings!C511)</f>
        <v>Kitchener and Waterloo</v>
      </c>
      <c r="D511" t="str">
        <f>IF(buildings!D511="","NA",buildings!D511)</f>
        <v>NA</v>
      </c>
      <c r="E511" t="str">
        <f>IF(buildings!E511="","NA",buildings!E511)</f>
        <v>NA</v>
      </c>
      <c r="F511">
        <f>IF(buildings!F511="","NA",buildings!F511)</f>
        <v>49</v>
      </c>
      <c r="G511" t="str">
        <f>IF(buildings!G511="","NA",buildings!G511)</f>
        <v>NA</v>
      </c>
      <c r="H511" t="str">
        <f>IF(buildings!H511="","NA",buildings!H511)</f>
        <v>NA</v>
      </c>
      <c r="I511" t="str">
        <f>IF(buildings!I511="","NA",buildings!I511)</f>
        <v>NA</v>
      </c>
      <c r="J511">
        <f>IF(buildings!J511="","NA",buildings!J511)</f>
        <v>5</v>
      </c>
      <c r="K511" t="str">
        <f>IF(buildings!K511="","NA",buildings!K511)</f>
        <v>NA</v>
      </c>
      <c r="L511" t="str">
        <f>IF(buildings!L511="","NA",buildings!L511)</f>
        <v>NA</v>
      </c>
      <c r="M511">
        <f>IF(buildings!M511="","NA",buildings!M511)</f>
        <v>321</v>
      </c>
      <c r="N511" t="str">
        <f>IF(buildings!N511="","NA",buildings!N511)</f>
        <v>NA</v>
      </c>
      <c r="O511">
        <f>IF(buildings!O511="","NA",buildings!O511)</f>
        <v>47</v>
      </c>
      <c r="P511">
        <f>IF(buildings!P511="","NA",buildings!P511)</f>
        <v>60</v>
      </c>
      <c r="Q511" t="str">
        <f>IF(buildings!Q511="","NA",buildings!Q511)</f>
        <v>NA</v>
      </c>
      <c r="R511" t="str">
        <f>IF(buildings!R511="","NA",buildings!R511)</f>
        <v>NA</v>
      </c>
      <c r="S511">
        <f>IF(buildings!S511="","NA",buildings!S511)</f>
        <v>4</v>
      </c>
      <c r="T511" t="str">
        <f>IF(buildings!T511="","NA",buildings!T511)</f>
        <v>NA</v>
      </c>
      <c r="U511">
        <f>IF(buildings!U511="","NA",buildings!U511)</f>
        <v>14</v>
      </c>
      <c r="V511" t="str">
        <f>IF(buildings!V511="","NA",buildings!V511)</f>
        <v>NA</v>
      </c>
      <c r="W511" t="str">
        <f>IF(buildings!W511="","NA",buildings!W511)</f>
        <v>NA</v>
      </c>
      <c r="X511" t="str">
        <f>IF(buildings!X511="","NA",buildings!X511)</f>
        <v>NA</v>
      </c>
      <c r="Y511" t="str">
        <f>IF(buildings!Y511="","NA",buildings!Y511)</f>
        <v>NA</v>
      </c>
      <c r="Z511" t="str">
        <f>IF(buildings!Z511="","NA",buildings!Z511)</f>
        <v>NA</v>
      </c>
      <c r="AA511" t="str">
        <f>IF(buildings!AA511="","NA",buildings!AA511)</f>
        <v>NA</v>
      </c>
      <c r="AB511" t="str">
        <f>IF(buildings!AB511="","NA",buildings!AB511)</f>
        <v>NA</v>
      </c>
      <c r="AC511" t="str">
        <f>IF(buildings!AC511="","NA",buildings!AC511)</f>
        <v>NA</v>
      </c>
      <c r="AD511" t="str">
        <f>IF(buildings!AD511="","NA",buildings!AD511)</f>
        <v>NA</v>
      </c>
      <c r="AE511" t="str">
        <f>IF(buildings!AE511="","NA",buildings!AE511)</f>
        <v>NA</v>
      </c>
      <c r="AF511" t="str">
        <f>IF(buildings!AF511="","NA",buildings!AF511)</f>
        <v>NA</v>
      </c>
      <c r="AG511" t="str">
        <f>IF(buildings!AG511="","NA",buildings!AG511)</f>
        <v>NA</v>
      </c>
      <c r="AH511" t="str">
        <f>IF(buildings!AH511="","NA",buildings!AH511)</f>
        <v>NA</v>
      </c>
      <c r="AI511" t="str">
        <f>IF(buildings!AI511="","NA",buildings!AI511)</f>
        <v>NA</v>
      </c>
      <c r="AJ511" t="str">
        <f>IF(buildings!AJ511="","NA",buildings!AJ511)</f>
        <v>NA</v>
      </c>
      <c r="AK511" t="str">
        <f>IF(buildings!AK511="","NA",buildings!AK511)</f>
        <v>NA</v>
      </c>
      <c r="AL511" t="str">
        <f>IF(buildings!AL511="","NA",buildings!AL511)</f>
        <v>Office</v>
      </c>
      <c r="AM511" t="str">
        <f>IF(buildings!AM511="","NA",buildings!AM511)</f>
        <v>NA</v>
      </c>
      <c r="AN511" t="str">
        <f>IF(buildings!AN511="","NA",buildings!AN511)</f>
        <v>non-residential</v>
      </c>
      <c r="AO511" t="str">
        <f>IF(buildings!AO511="","NA",buildings!AO511)</f>
        <v>office</v>
      </c>
      <c r="AP511" t="str">
        <f>IF(buildings!AP511="","NA",buildings!AP511)</f>
        <v>case study</v>
      </c>
      <c r="AQ511" t="str">
        <f>IF(buildings!AQ511="","NA",buildings!AQ511)</f>
        <v>urban</v>
      </c>
      <c r="AR511" t="str">
        <f>IF(buildings!AR511="","NA",buildings!AR511)</f>
        <v>NA</v>
      </c>
      <c r="AS511" t="str">
        <f>IF(buildings!AS511="","NA",buildings!AS511)</f>
        <v>Mollaei A, Ibrahim N, Habib K.</v>
      </c>
      <c r="AT511">
        <f>IF(buildings!AT511="","NA",buildings!AT511)</f>
        <v>2021</v>
      </c>
      <c r="AU511" t="str">
        <f>IF(buildings!AU511="","NA",buildings!AU511)</f>
        <v>Estimating the construction material stocks in two Canadian cities: A case study of Kitchener and Waterloo</v>
      </c>
      <c r="AV511" t="str">
        <f>IF(buildings!AV511="","NA",buildings!AV511)</f>
        <v>Journal of Cleaner Production</v>
      </c>
      <c r="AW511" t="str">
        <f>IF(buildings!AW511="","NA",buildings!AW511)</f>
        <v>Copyright Elsevier</v>
      </c>
      <c r="AX511" t="str">
        <f>IF(buildings!AX511="","NA",buildings!AX511)</f>
        <v>10.1016/j.jclepro.2020.124501</v>
      </c>
      <c r="AY511" t="str">
        <f>IF(buildings!AY511="","NA",buildings!AY511)</f>
        <v>https://doi.org/10.1016/j.jclepro.2020.124501</v>
      </c>
      <c r="AZ511" t="str">
        <f>IF(buildings!AZ511="","NULL",buildings!AZ511)</f>
        <v>NULL</v>
      </c>
      <c r="BA511" t="str">
        <f>IF(buildings!BA511="","NULL",buildings!BA511)</f>
        <v>NULL</v>
      </c>
      <c r="BB511" t="str">
        <f>IF(buildings!BB511="","NULL",buildings!BB511)</f>
        <v>NULL</v>
      </c>
      <c r="BC511" t="str">
        <f>IF(buildings!BC511="","NULL",buildings!BC511)</f>
        <v>NULL</v>
      </c>
      <c r="BD511" t="str">
        <f>IF(buildings!BD511="","NULL",buildings!BD511)</f>
        <v>NULL</v>
      </c>
      <c r="BE511" t="str">
        <f>IF(buildings!BE511="","NULL",buildings!BE511)</f>
        <v>Almaleh (Fishman)</v>
      </c>
      <c r="BF511" t="str">
        <f>IF(buildings!BF511="","NULL",buildings!BF511)</f>
        <v>NULL</v>
      </c>
      <c r="BG511" t="str">
        <f>IF(buildings!BG511="","NULL",buildings!BG511)</f>
        <v>NULL</v>
      </c>
      <c r="BH511" t="str">
        <f>IF(buildings!BH511="","NULL",buildings!BH511)</f>
        <v>NULL</v>
      </c>
      <c r="BI511" t="str">
        <f>IF(buildings!BI511="","NULL",buildings!BI511)</f>
        <v>NULL</v>
      </c>
      <c r="BJ511" t="str">
        <f>IF(buildings!BJ511="","NULL",buildings!BJ511)</f>
        <v>NULL</v>
      </c>
      <c r="BK511" t="str">
        <f>IF(buildings!BK511="","NULL",buildings!BK511)</f>
        <v>NULL</v>
      </c>
      <c r="BL511" t="str">
        <f>IF(buildings!BL511="","NULL",buildings!BL511)</f>
        <v>NULL</v>
      </c>
      <c r="BM511" t="str">
        <f>IF(buildings!BM511="","NULL",buildings!BM511)</f>
        <v>NULL</v>
      </c>
      <c r="BN511" t="str">
        <f>IF(buildings!BN511="","NULL",buildings!BN511)</f>
        <v>NULL</v>
      </c>
      <c r="BO511" t="str">
        <f>IF(buildings!BO511="","NULL",buildings!BO511)</f>
        <v>NULL</v>
      </c>
      <c r="BP511" t="str">
        <f>IF(buildings!BP511="","NULL",buildings!BP511)</f>
        <v>NULL</v>
      </c>
      <c r="BQ511" t="str">
        <f>IF(buildings!BQ511="","NULL",buildings!BQ511)</f>
        <v>NULL</v>
      </c>
      <c r="BR511" t="str">
        <f>IF(buildings!BR511="","NULL",buildings!BR511)</f>
        <v>NULL</v>
      </c>
      <c r="BS511" t="str">
        <f>IF(buildings!BS511="","NULL",buildings!BS511)</f>
        <v>NULL</v>
      </c>
      <c r="BT511" t="str">
        <f>IF(buildings!BT511="","NULL",buildings!BT511)</f>
        <v>NULL</v>
      </c>
      <c r="BU511" t="str">
        <f>IF(buildings!BU511="","NULL",buildings!BU511)</f>
        <v>NULL</v>
      </c>
      <c r="BV511" t="str">
        <f>IF(buildings!BV511="","NULL",buildings!BV511)</f>
        <v>NULL</v>
      </c>
      <c r="BW511" t="str">
        <f>IF(buildings!BW511="","NULL",buildings!BW511)</f>
        <v>R32CAN</v>
      </c>
      <c r="BX511" t="str">
        <f>IF(buildings!BX511="","NULL",buildings!BX511)</f>
        <v>R5.2OECD</v>
      </c>
      <c r="BY511" t="str">
        <f>IF(buildings!BY511="","NULL",buildings!BY511)</f>
        <v>NR_office_low</v>
      </c>
      <c r="BZ511" t="str">
        <f>IF(buildings!BZ511="","NULL",buildings!BZ511)</f>
        <v>Unspecified</v>
      </c>
      <c r="CA511" t="str">
        <f>IF(buildings!CA511="","NULL",buildings!CA511)</f>
        <v>Standard</v>
      </c>
      <c r="CB511" t="str">
        <f>IF(buildings!CB511="","NULL",buildings!CB511)</f>
        <v>real-world single case study</v>
      </c>
      <c r="CC511" t="str">
        <f>IF(buildings!CC511="","NULL",buildings!CC511)</f>
        <v>NR</v>
      </c>
      <c r="CD511" t="str">
        <f>IF(buildings!CD511="","NULL",buildings!CD511)</f>
        <v>U</v>
      </c>
      <c r="CE511" t="str">
        <f>IF(buildings!CE511="","NULL",buildings!CE511)</f>
        <v>OECD_CAN</v>
      </c>
    </row>
    <row r="512" spans="1:83">
      <c r="A512">
        <f>IF(buildings!A512="","NA",buildings!A512)</f>
        <v>510</v>
      </c>
      <c r="B512" t="str">
        <f>IF(buildings!B512="","NA",buildings!B512)</f>
        <v>Canada</v>
      </c>
      <c r="C512" t="str">
        <f>IF(buildings!C512="","NA",buildings!C512)</f>
        <v>Kitchener and Waterloo</v>
      </c>
      <c r="D512" t="str">
        <f>IF(buildings!D512="","NA",buildings!D512)</f>
        <v>NA</v>
      </c>
      <c r="E512" t="str">
        <f>IF(buildings!E512="","NA",buildings!E512)</f>
        <v>NA</v>
      </c>
      <c r="F512">
        <f>IF(buildings!F512="","NA",buildings!F512)</f>
        <v>111</v>
      </c>
      <c r="G512" t="str">
        <f>IF(buildings!G512="","NA",buildings!G512)</f>
        <v>NA</v>
      </c>
      <c r="H512" t="str">
        <f>IF(buildings!H512="","NA",buildings!H512)</f>
        <v>NA</v>
      </c>
      <c r="I512" t="str">
        <f>IF(buildings!I512="","NA",buildings!I512)</f>
        <v>NA</v>
      </c>
      <c r="J512" t="str">
        <f>IF(buildings!J512="","NA",buildings!J512)</f>
        <v>NA</v>
      </c>
      <c r="K512" t="str">
        <f>IF(buildings!K512="","NA",buildings!K512)</f>
        <v>NA</v>
      </c>
      <c r="L512" t="str">
        <f>IF(buildings!L512="","NA",buildings!L512)</f>
        <v>NA</v>
      </c>
      <c r="M512">
        <f>IF(buildings!M512="","NA",buildings!M512)</f>
        <v>533</v>
      </c>
      <c r="N512" t="str">
        <f>IF(buildings!N512="","NA",buildings!N512)</f>
        <v>NA</v>
      </c>
      <c r="O512">
        <f>IF(buildings!O512="","NA",buildings!O512)</f>
        <v>66</v>
      </c>
      <c r="P512" t="str">
        <f>IF(buildings!P512="","NA",buildings!P512)</f>
        <v>NA</v>
      </c>
      <c r="Q512" t="str">
        <f>IF(buildings!Q512="","NA",buildings!Q512)</f>
        <v>NA</v>
      </c>
      <c r="R512" t="str">
        <f>IF(buildings!R512="","NA",buildings!R512)</f>
        <v>NA</v>
      </c>
      <c r="S512" t="str">
        <f>IF(buildings!S512="","NA",buildings!S512)</f>
        <v>NA</v>
      </c>
      <c r="T512" t="str">
        <f>IF(buildings!T512="","NA",buildings!T512)</f>
        <v>NA</v>
      </c>
      <c r="U512">
        <f>IF(buildings!U512="","NA",buildings!U512)</f>
        <v>20</v>
      </c>
      <c r="V512" t="str">
        <f>IF(buildings!V512="","NA",buildings!V512)</f>
        <v>NA</v>
      </c>
      <c r="W512" t="str">
        <f>IF(buildings!W512="","NA",buildings!W512)</f>
        <v>NA</v>
      </c>
      <c r="X512" t="str">
        <f>IF(buildings!X512="","NA",buildings!X512)</f>
        <v>NA</v>
      </c>
      <c r="Y512" t="str">
        <f>IF(buildings!Y512="","NA",buildings!Y512)</f>
        <v>NA</v>
      </c>
      <c r="Z512" t="str">
        <f>IF(buildings!Z512="","NA",buildings!Z512)</f>
        <v>NA</v>
      </c>
      <c r="AA512" t="str">
        <f>IF(buildings!AA512="","NA",buildings!AA512)</f>
        <v>NA</v>
      </c>
      <c r="AB512" t="str">
        <f>IF(buildings!AB512="","NA",buildings!AB512)</f>
        <v>NA</v>
      </c>
      <c r="AC512" t="str">
        <f>IF(buildings!AC512="","NA",buildings!AC512)</f>
        <v>NA</v>
      </c>
      <c r="AD512" t="str">
        <f>IF(buildings!AD512="","NA",buildings!AD512)</f>
        <v>NA</v>
      </c>
      <c r="AE512" t="str">
        <f>IF(buildings!AE512="","NA",buildings!AE512)</f>
        <v>NA</v>
      </c>
      <c r="AF512" t="str">
        <f>IF(buildings!AF512="","NA",buildings!AF512)</f>
        <v>NA</v>
      </c>
      <c r="AG512" t="str">
        <f>IF(buildings!AG512="","NA",buildings!AG512)</f>
        <v>NA</v>
      </c>
      <c r="AH512" t="str">
        <f>IF(buildings!AH512="","NA",buildings!AH512)</f>
        <v>NA</v>
      </c>
      <c r="AI512" t="str">
        <f>IF(buildings!AI512="","NA",buildings!AI512)</f>
        <v>NA</v>
      </c>
      <c r="AJ512" t="str">
        <f>IF(buildings!AJ512="","NA",buildings!AJ512)</f>
        <v>NA</v>
      </c>
      <c r="AK512" t="str">
        <f>IF(buildings!AK512="","NA",buildings!AK512)</f>
        <v>NA</v>
      </c>
      <c r="AL512" t="str">
        <f>IF(buildings!AL512="","NA",buildings!AL512)</f>
        <v>Light industrial</v>
      </c>
      <c r="AM512" t="str">
        <f>IF(buildings!AM512="","NA",buildings!AM512)</f>
        <v>NA</v>
      </c>
      <c r="AN512" t="str">
        <f>IF(buildings!AN512="","NA",buildings!AN512)</f>
        <v>non-residential</v>
      </c>
      <c r="AO512" t="str">
        <f>IF(buildings!AO512="","NA",buildings!AO512)</f>
        <v>industrial</v>
      </c>
      <c r="AP512" t="str">
        <f>IF(buildings!AP512="","NA",buildings!AP512)</f>
        <v>case study</v>
      </c>
      <c r="AQ512" t="str">
        <f>IF(buildings!AQ512="","NA",buildings!AQ512)</f>
        <v>urban</v>
      </c>
      <c r="AR512" t="str">
        <f>IF(buildings!AR512="","NA",buildings!AR512)</f>
        <v>NA</v>
      </c>
      <c r="AS512" t="str">
        <f>IF(buildings!AS512="","NA",buildings!AS512)</f>
        <v>Mollaei A, Ibrahim N, Habib K.</v>
      </c>
      <c r="AT512">
        <f>IF(buildings!AT512="","NA",buildings!AT512)</f>
        <v>2021</v>
      </c>
      <c r="AU512" t="str">
        <f>IF(buildings!AU512="","NA",buildings!AU512)</f>
        <v>Estimating the construction material stocks in two Canadian cities: A case study of Kitchener and Waterloo</v>
      </c>
      <c r="AV512" t="str">
        <f>IF(buildings!AV512="","NA",buildings!AV512)</f>
        <v>Journal of Cleaner Production</v>
      </c>
      <c r="AW512" t="str">
        <f>IF(buildings!AW512="","NA",buildings!AW512)</f>
        <v>Copyright Elsevier</v>
      </c>
      <c r="AX512" t="str">
        <f>IF(buildings!AX512="","NA",buildings!AX512)</f>
        <v>10.1016/j.jclepro.2020.124501</v>
      </c>
      <c r="AY512" t="str">
        <f>IF(buildings!AY512="","NA",buildings!AY512)</f>
        <v>https://doi.org/10.1016/j.jclepro.2020.124501</v>
      </c>
      <c r="AZ512" t="str">
        <f>IF(buildings!AZ512="","NULL",buildings!AZ512)</f>
        <v>NULL</v>
      </c>
      <c r="BA512" t="str">
        <f>IF(buildings!BA512="","NULL",buildings!BA512)</f>
        <v>NULL</v>
      </c>
      <c r="BB512" t="str">
        <f>IF(buildings!BB512="","NULL",buildings!BB512)</f>
        <v>NULL</v>
      </c>
      <c r="BC512" t="str">
        <f>IF(buildings!BC512="","NULL",buildings!BC512)</f>
        <v>NULL</v>
      </c>
      <c r="BD512" t="str">
        <f>IF(buildings!BD512="","NULL",buildings!BD512)</f>
        <v>NULL</v>
      </c>
      <c r="BE512" t="str">
        <f>IF(buildings!BE512="","NULL",buildings!BE512)</f>
        <v>Almaleh (Fishman)</v>
      </c>
      <c r="BF512" t="str">
        <f>IF(buildings!BF512="","NULL",buildings!BF512)</f>
        <v>NULL</v>
      </c>
      <c r="BG512" t="str">
        <f>IF(buildings!BG512="","NULL",buildings!BG512)</f>
        <v>NULL</v>
      </c>
      <c r="BH512" t="str">
        <f>IF(buildings!BH512="","NULL",buildings!BH512)</f>
        <v>NULL</v>
      </c>
      <c r="BI512" t="str">
        <f>IF(buildings!BI512="","NULL",buildings!BI512)</f>
        <v>NULL</v>
      </c>
      <c r="BJ512" t="str">
        <f>IF(buildings!BJ512="","NULL",buildings!BJ512)</f>
        <v>NULL</v>
      </c>
      <c r="BK512" t="str">
        <f>IF(buildings!BK512="","NULL",buildings!BK512)</f>
        <v>NULL</v>
      </c>
      <c r="BL512" t="str">
        <f>IF(buildings!BL512="","NULL",buildings!BL512)</f>
        <v>NULL</v>
      </c>
      <c r="BM512" t="str">
        <f>IF(buildings!BM512="","NULL",buildings!BM512)</f>
        <v>NULL</v>
      </c>
      <c r="BN512" t="str">
        <f>IF(buildings!BN512="","NULL",buildings!BN512)</f>
        <v>NULL</v>
      </c>
      <c r="BO512" t="str">
        <f>IF(buildings!BO512="","NULL",buildings!BO512)</f>
        <v>NULL</v>
      </c>
      <c r="BP512" t="str">
        <f>IF(buildings!BP512="","NULL",buildings!BP512)</f>
        <v>NULL</v>
      </c>
      <c r="BQ512" t="str">
        <f>IF(buildings!BQ512="","NULL",buildings!BQ512)</f>
        <v>NULL</v>
      </c>
      <c r="BR512" t="str">
        <f>IF(buildings!BR512="","NULL",buildings!BR512)</f>
        <v>NULL</v>
      </c>
      <c r="BS512" t="str">
        <f>IF(buildings!BS512="","NULL",buildings!BS512)</f>
        <v>NULL</v>
      </c>
      <c r="BT512" t="str">
        <f>IF(buildings!BT512="","NULL",buildings!BT512)</f>
        <v>NULL</v>
      </c>
      <c r="BU512" t="str">
        <f>IF(buildings!BU512="","NULL",buildings!BU512)</f>
        <v>NULL</v>
      </c>
      <c r="BV512" t="str">
        <f>IF(buildings!BV512="","NULL",buildings!BV512)</f>
        <v>NULL</v>
      </c>
      <c r="BW512" t="str">
        <f>IF(buildings!BW512="","NULL",buildings!BW512)</f>
        <v>R32CAN</v>
      </c>
      <c r="BX512" t="str">
        <f>IF(buildings!BX512="","NULL",buildings!BX512)</f>
        <v>R5.2OECD</v>
      </c>
      <c r="BY512" t="str">
        <f>IF(buildings!BY512="","NULL",buildings!BY512)</f>
        <v>NR_factory</v>
      </c>
      <c r="BZ512" t="str">
        <f>IF(buildings!BZ512="","NULL",buildings!BZ512)</f>
        <v>Unspecified</v>
      </c>
      <c r="CA512" t="str">
        <f>IF(buildings!CA512="","NULL",buildings!CA512)</f>
        <v>Standard</v>
      </c>
      <c r="CB512" t="str">
        <f>IF(buildings!CB512="","NULL",buildings!CB512)</f>
        <v>real-world single case study</v>
      </c>
      <c r="CC512" t="str">
        <f>IF(buildings!CC512="","NULL",buildings!CC512)</f>
        <v>NR</v>
      </c>
      <c r="CD512" t="str">
        <f>IF(buildings!CD512="","NULL",buildings!CD512)</f>
        <v>U</v>
      </c>
      <c r="CE512" t="str">
        <f>IF(buildings!CE512="","NULL",buildings!CE512)</f>
        <v>OECD_CAN</v>
      </c>
    </row>
    <row r="513" spans="1:83">
      <c r="A513">
        <f>IF(buildings!A513="","NA",buildings!A513)</f>
        <v>511</v>
      </c>
      <c r="B513" t="str">
        <f>IF(buildings!B513="","NA",buildings!B513)</f>
        <v>Canada</v>
      </c>
      <c r="C513" t="str">
        <f>IF(buildings!C513="","NA",buildings!C513)</f>
        <v>Kitchener and Waterloo</v>
      </c>
      <c r="D513" t="str">
        <f>IF(buildings!D513="","NA",buildings!D513)</f>
        <v>NA</v>
      </c>
      <c r="E513" t="str">
        <f>IF(buildings!E513="","NA",buildings!E513)</f>
        <v>NA</v>
      </c>
      <c r="F513">
        <f>IF(buildings!F513="","NA",buildings!F513)</f>
        <v>102</v>
      </c>
      <c r="G513" t="str">
        <f>IF(buildings!G513="","NA",buildings!G513)</f>
        <v>NA</v>
      </c>
      <c r="H513" t="str">
        <f>IF(buildings!H513="","NA",buildings!H513)</f>
        <v>NA</v>
      </c>
      <c r="I513" t="str">
        <f>IF(buildings!I513="","NA",buildings!I513)</f>
        <v>NA</v>
      </c>
      <c r="J513" t="str">
        <f>IF(buildings!J513="","NA",buildings!J513)</f>
        <v>NA</v>
      </c>
      <c r="K513" t="str">
        <f>IF(buildings!K513="","NA",buildings!K513)</f>
        <v>NA</v>
      </c>
      <c r="L513" t="str">
        <f>IF(buildings!L513="","NA",buildings!L513)</f>
        <v>NA</v>
      </c>
      <c r="M513">
        <f>IF(buildings!M513="","NA",buildings!M513)</f>
        <v>464</v>
      </c>
      <c r="N513" t="str">
        <f>IF(buildings!N513="","NA",buildings!N513)</f>
        <v>NA</v>
      </c>
      <c r="O513">
        <f>IF(buildings!O513="","NA",buildings!O513)</f>
        <v>66</v>
      </c>
      <c r="P513">
        <f>IF(buildings!P513="","NA",buildings!P513)</f>
        <v>50</v>
      </c>
      <c r="Q513" t="str">
        <f>IF(buildings!Q513="","NA",buildings!Q513)</f>
        <v>NA</v>
      </c>
      <c r="R513" t="str">
        <f>IF(buildings!R513="","NA",buildings!R513)</f>
        <v>NA</v>
      </c>
      <c r="S513" t="str">
        <f>IF(buildings!S513="","NA",buildings!S513)</f>
        <v>NA</v>
      </c>
      <c r="T513" t="str">
        <f>IF(buildings!T513="","NA",buildings!T513)</f>
        <v>NA</v>
      </c>
      <c r="U513">
        <f>IF(buildings!U513="","NA",buildings!U513)</f>
        <v>20</v>
      </c>
      <c r="V513" t="str">
        <f>IF(buildings!V513="","NA",buildings!V513)</f>
        <v>NA</v>
      </c>
      <c r="W513" t="str">
        <f>IF(buildings!W513="","NA",buildings!W513)</f>
        <v>NA</v>
      </c>
      <c r="X513" t="str">
        <f>IF(buildings!X513="","NA",buildings!X513)</f>
        <v>NA</v>
      </c>
      <c r="Y513" t="str">
        <f>IF(buildings!Y513="","NA",buildings!Y513)</f>
        <v>NA</v>
      </c>
      <c r="Z513" t="str">
        <f>IF(buildings!Z513="","NA",buildings!Z513)</f>
        <v>NA</v>
      </c>
      <c r="AA513" t="str">
        <f>IF(buildings!AA513="","NA",buildings!AA513)</f>
        <v>NA</v>
      </c>
      <c r="AB513" t="str">
        <f>IF(buildings!AB513="","NA",buildings!AB513)</f>
        <v>NA</v>
      </c>
      <c r="AC513" t="str">
        <f>IF(buildings!AC513="","NA",buildings!AC513)</f>
        <v>NA</v>
      </c>
      <c r="AD513" t="str">
        <f>IF(buildings!AD513="","NA",buildings!AD513)</f>
        <v>NA</v>
      </c>
      <c r="AE513" t="str">
        <f>IF(buildings!AE513="","NA",buildings!AE513)</f>
        <v>NA</v>
      </c>
      <c r="AF513" t="str">
        <f>IF(buildings!AF513="","NA",buildings!AF513)</f>
        <v>NA</v>
      </c>
      <c r="AG513" t="str">
        <f>IF(buildings!AG513="","NA",buildings!AG513)</f>
        <v>NA</v>
      </c>
      <c r="AH513" t="str">
        <f>IF(buildings!AH513="","NA",buildings!AH513)</f>
        <v>NA</v>
      </c>
      <c r="AI513" t="str">
        <f>IF(buildings!AI513="","NA",buildings!AI513)</f>
        <v>NA</v>
      </c>
      <c r="AJ513" t="str">
        <f>IF(buildings!AJ513="","NA",buildings!AJ513)</f>
        <v>NA</v>
      </c>
      <c r="AK513" t="str">
        <f>IF(buildings!AK513="","NA",buildings!AK513)</f>
        <v>NA</v>
      </c>
      <c r="AL513" t="str">
        <f>IF(buildings!AL513="","NA",buildings!AL513)</f>
        <v xml:space="preserve">Institutional </v>
      </c>
      <c r="AM513" t="str">
        <f>IF(buildings!AM513="","NA",buildings!AM513)</f>
        <v>NA</v>
      </c>
      <c r="AN513" t="str">
        <f>IF(buildings!AN513="","NA",buildings!AN513)</f>
        <v>non-residential</v>
      </c>
      <c r="AO513" t="str">
        <f>IF(buildings!AO513="","NA",buildings!AO513)</f>
        <v>education</v>
      </c>
      <c r="AP513" t="str">
        <f>IF(buildings!AP513="","NA",buildings!AP513)</f>
        <v>case study</v>
      </c>
      <c r="AQ513" t="str">
        <f>IF(buildings!AQ513="","NA",buildings!AQ513)</f>
        <v>urban</v>
      </c>
      <c r="AR513" t="str">
        <f>IF(buildings!AR513="","NA",buildings!AR513)</f>
        <v>NA</v>
      </c>
      <c r="AS513" t="str">
        <f>IF(buildings!AS513="","NA",buildings!AS513)</f>
        <v>Mollaei A, Ibrahim N, Habib K.</v>
      </c>
      <c r="AT513">
        <f>IF(buildings!AT513="","NA",buildings!AT513)</f>
        <v>2021</v>
      </c>
      <c r="AU513" t="str">
        <f>IF(buildings!AU513="","NA",buildings!AU513)</f>
        <v>Estimating the construction material stocks in two Canadian cities: A case study of Kitchener and Waterloo</v>
      </c>
      <c r="AV513" t="str">
        <f>IF(buildings!AV513="","NA",buildings!AV513)</f>
        <v>Journal of Cleaner Production</v>
      </c>
      <c r="AW513" t="str">
        <f>IF(buildings!AW513="","NA",buildings!AW513)</f>
        <v>Copyright Elsevier</v>
      </c>
      <c r="AX513" t="str">
        <f>IF(buildings!AX513="","NA",buildings!AX513)</f>
        <v>10.1016/j.jclepro.2020.124501</v>
      </c>
      <c r="AY513" t="str">
        <f>IF(buildings!AY513="","NA",buildings!AY513)</f>
        <v>https://doi.org/10.1016/j.jclepro.2020.124501</v>
      </c>
      <c r="AZ513" t="str">
        <f>IF(buildings!AZ513="","NULL",buildings!AZ513)</f>
        <v>NULL</v>
      </c>
      <c r="BA513" t="str">
        <f>IF(buildings!BA513="","NULL",buildings!BA513)</f>
        <v>NULL</v>
      </c>
      <c r="BB513" t="str">
        <f>IF(buildings!BB513="","NULL",buildings!BB513)</f>
        <v>NULL</v>
      </c>
      <c r="BC513" t="str">
        <f>IF(buildings!BC513="","NULL",buildings!BC513)</f>
        <v>NULL</v>
      </c>
      <c r="BD513" t="str">
        <f>IF(buildings!BD513="","NULL",buildings!BD513)</f>
        <v>NULL</v>
      </c>
      <c r="BE513" t="str">
        <f>IF(buildings!BE513="","NULL",buildings!BE513)</f>
        <v>Almaleh (Fishman)</v>
      </c>
      <c r="BF513" t="str">
        <f>IF(buildings!BF513="","NULL",buildings!BF513)</f>
        <v>NULL</v>
      </c>
      <c r="BG513" t="str">
        <f>IF(buildings!BG513="","NULL",buildings!BG513)</f>
        <v>NULL</v>
      </c>
      <c r="BH513" t="str">
        <f>IF(buildings!BH513="","NULL",buildings!BH513)</f>
        <v>NULL</v>
      </c>
      <c r="BI513" t="str">
        <f>IF(buildings!BI513="","NULL",buildings!BI513)</f>
        <v>NULL</v>
      </c>
      <c r="BJ513" t="str">
        <f>IF(buildings!BJ513="","NULL",buildings!BJ513)</f>
        <v>NULL</v>
      </c>
      <c r="BK513" t="str">
        <f>IF(buildings!BK513="","NULL",buildings!BK513)</f>
        <v>NULL</v>
      </c>
      <c r="BL513" t="str">
        <f>IF(buildings!BL513="","NULL",buildings!BL513)</f>
        <v>NULL</v>
      </c>
      <c r="BM513" t="str">
        <f>IF(buildings!BM513="","NULL",buildings!BM513)</f>
        <v>NULL</v>
      </c>
      <c r="BN513" t="str">
        <f>IF(buildings!BN513="","NULL",buildings!BN513)</f>
        <v>NULL</v>
      </c>
      <c r="BO513" t="str">
        <f>IF(buildings!BO513="","NULL",buildings!BO513)</f>
        <v>NULL</v>
      </c>
      <c r="BP513" t="str">
        <f>IF(buildings!BP513="","NULL",buildings!BP513)</f>
        <v>NULL</v>
      </c>
      <c r="BQ513" t="str">
        <f>IF(buildings!BQ513="","NULL",buildings!BQ513)</f>
        <v>NULL</v>
      </c>
      <c r="BR513" t="str">
        <f>IF(buildings!BR513="","NULL",buildings!BR513)</f>
        <v>NULL</v>
      </c>
      <c r="BS513" t="str">
        <f>IF(buildings!BS513="","NULL",buildings!BS513)</f>
        <v>NULL</v>
      </c>
      <c r="BT513" t="str">
        <f>IF(buildings!BT513="","NULL",buildings!BT513)</f>
        <v>NULL</v>
      </c>
      <c r="BU513" t="str">
        <f>IF(buildings!BU513="","NULL",buildings!BU513)</f>
        <v>NULL</v>
      </c>
      <c r="BV513" t="str">
        <f>IF(buildings!BV513="","NULL",buildings!BV513)</f>
        <v>NULL</v>
      </c>
      <c r="BW513" t="str">
        <f>IF(buildings!BW513="","NULL",buildings!BW513)</f>
        <v>R32CAN</v>
      </c>
      <c r="BX513" t="str">
        <f>IF(buildings!BX513="","NULL",buildings!BX513)</f>
        <v>R5.2OECD</v>
      </c>
      <c r="BY513" t="str">
        <f>IF(buildings!BY513="","NULL",buildings!BY513)</f>
        <v>NR_civic</v>
      </c>
      <c r="BZ513" t="str">
        <f>IF(buildings!BZ513="","NULL",buildings!BZ513)</f>
        <v>Unspecified</v>
      </c>
      <c r="CA513" t="str">
        <f>IF(buildings!CA513="","NULL",buildings!CA513)</f>
        <v>Standard</v>
      </c>
      <c r="CB513" t="str">
        <f>IF(buildings!CB513="","NULL",buildings!CB513)</f>
        <v>real-world single case study</v>
      </c>
      <c r="CC513" t="str">
        <f>IF(buildings!CC513="","NULL",buildings!CC513)</f>
        <v>NR</v>
      </c>
      <c r="CD513" t="str">
        <f>IF(buildings!CD513="","NULL",buildings!CD513)</f>
        <v>U</v>
      </c>
      <c r="CE513" t="str">
        <f>IF(buildings!CE513="","NULL",buildings!CE513)</f>
        <v>OECD_CAN</v>
      </c>
    </row>
    <row r="514" spans="1:83">
      <c r="A514">
        <f>IF(buildings!A514="","NA",buildings!A514)</f>
        <v>512</v>
      </c>
      <c r="B514" t="str">
        <f>IF(buildings!B514="","NA",buildings!B514)</f>
        <v>Canada</v>
      </c>
      <c r="C514" t="str">
        <f>IF(buildings!C514="","NA",buildings!C514)</f>
        <v>Kitchener and Waterloo</v>
      </c>
      <c r="D514" t="str">
        <f>IF(buildings!D514="","NA",buildings!D514)</f>
        <v>NA</v>
      </c>
      <c r="E514" t="str">
        <f>IF(buildings!E514="","NA",buildings!E514)</f>
        <v>NA</v>
      </c>
      <c r="F514">
        <f>IF(buildings!F514="","NA",buildings!F514)</f>
        <v>95</v>
      </c>
      <c r="G514" t="str">
        <f>IF(buildings!G514="","NA",buildings!G514)</f>
        <v>NA</v>
      </c>
      <c r="H514" t="str">
        <f>IF(buildings!H514="","NA",buildings!H514)</f>
        <v>NA</v>
      </c>
      <c r="I514" t="str">
        <f>IF(buildings!I514="","NA",buildings!I514)</f>
        <v>NA</v>
      </c>
      <c r="J514">
        <f>IF(buildings!J514="","NA",buildings!J514)</f>
        <v>14</v>
      </c>
      <c r="K514" t="str">
        <f>IF(buildings!K514="","NA",buildings!K514)</f>
        <v>NA</v>
      </c>
      <c r="L514" t="str">
        <f>IF(buildings!L514="","NA",buildings!L514)</f>
        <v>NA</v>
      </c>
      <c r="M514">
        <f>IF(buildings!M514="","NA",buildings!M514)</f>
        <v>399</v>
      </c>
      <c r="N514" t="str">
        <f>IF(buildings!N514="","NA",buildings!N514)</f>
        <v>NA</v>
      </c>
      <c r="O514">
        <f>IF(buildings!O514="","NA",buildings!O514)</f>
        <v>66</v>
      </c>
      <c r="P514">
        <f>IF(buildings!P514="","NA",buildings!P514)</f>
        <v>109</v>
      </c>
      <c r="Q514" t="str">
        <f>IF(buildings!Q514="","NA",buildings!Q514)</f>
        <v>NA</v>
      </c>
      <c r="R514" t="str">
        <f>IF(buildings!R514="","NA",buildings!R514)</f>
        <v>NA</v>
      </c>
      <c r="S514" t="str">
        <f>IF(buildings!S514="","NA",buildings!S514)</f>
        <v>NA</v>
      </c>
      <c r="T514" t="str">
        <f>IF(buildings!T514="","NA",buildings!T514)</f>
        <v>NA</v>
      </c>
      <c r="U514">
        <f>IF(buildings!U514="","NA",buildings!U514)</f>
        <v>20</v>
      </c>
      <c r="V514" t="str">
        <f>IF(buildings!V514="","NA",buildings!V514)</f>
        <v>NA</v>
      </c>
      <c r="W514" t="str">
        <f>IF(buildings!W514="","NA",buildings!W514)</f>
        <v>NA</v>
      </c>
      <c r="X514" t="str">
        <f>IF(buildings!X514="","NA",buildings!X514)</f>
        <v>NA</v>
      </c>
      <c r="Y514" t="str">
        <f>IF(buildings!Y514="","NA",buildings!Y514)</f>
        <v>NA</v>
      </c>
      <c r="Z514" t="str">
        <f>IF(buildings!Z514="","NA",buildings!Z514)</f>
        <v>NA</v>
      </c>
      <c r="AA514" t="str">
        <f>IF(buildings!AA514="","NA",buildings!AA514)</f>
        <v>NA</v>
      </c>
      <c r="AB514" t="str">
        <f>IF(buildings!AB514="","NA",buildings!AB514)</f>
        <v>NA</v>
      </c>
      <c r="AC514" t="str">
        <f>IF(buildings!AC514="","NA",buildings!AC514)</f>
        <v>NA</v>
      </c>
      <c r="AD514" t="str">
        <f>IF(buildings!AD514="","NA",buildings!AD514)</f>
        <v>NA</v>
      </c>
      <c r="AE514" t="str">
        <f>IF(buildings!AE514="","NA",buildings!AE514)</f>
        <v>NA</v>
      </c>
      <c r="AF514" t="str">
        <f>IF(buildings!AF514="","NA",buildings!AF514)</f>
        <v>NA</v>
      </c>
      <c r="AG514" t="str">
        <f>IF(buildings!AG514="","NA",buildings!AG514)</f>
        <v>NA</v>
      </c>
      <c r="AH514" t="str">
        <f>IF(buildings!AH514="","NA",buildings!AH514)</f>
        <v>NA</v>
      </c>
      <c r="AI514" t="str">
        <f>IF(buildings!AI514="","NA",buildings!AI514)</f>
        <v>NA</v>
      </c>
      <c r="AJ514" t="str">
        <f>IF(buildings!AJ514="","NA",buildings!AJ514)</f>
        <v>NA</v>
      </c>
      <c r="AK514" t="str">
        <f>IF(buildings!AK514="","NA",buildings!AK514)</f>
        <v>NA</v>
      </c>
      <c r="AL514" t="str">
        <f>IF(buildings!AL514="","NA",buildings!AL514)</f>
        <v xml:space="preserve">Institutional </v>
      </c>
      <c r="AM514" t="str">
        <f>IF(buildings!AM514="","NA",buildings!AM514)</f>
        <v>NA</v>
      </c>
      <c r="AN514" t="str">
        <f>IF(buildings!AN514="","NA",buildings!AN514)</f>
        <v>non-residential</v>
      </c>
      <c r="AO514" t="str">
        <f>IF(buildings!AO514="","NA",buildings!AO514)</f>
        <v>Place of worship</v>
      </c>
      <c r="AP514" t="str">
        <f>IF(buildings!AP514="","NA",buildings!AP514)</f>
        <v>case study</v>
      </c>
      <c r="AQ514" t="str">
        <f>IF(buildings!AQ514="","NA",buildings!AQ514)</f>
        <v>urban</v>
      </c>
      <c r="AR514" t="str">
        <f>IF(buildings!AR514="","NA",buildings!AR514)</f>
        <v>NA</v>
      </c>
      <c r="AS514" t="str">
        <f>IF(buildings!AS514="","NA",buildings!AS514)</f>
        <v>Mollaei A, Ibrahim N, Habib K.</v>
      </c>
      <c r="AT514">
        <f>IF(buildings!AT514="","NA",buildings!AT514)</f>
        <v>2021</v>
      </c>
      <c r="AU514" t="str">
        <f>IF(buildings!AU514="","NA",buildings!AU514)</f>
        <v>Estimating the construction material stocks in two Canadian cities: A case study of Kitchener and Waterloo</v>
      </c>
      <c r="AV514" t="str">
        <f>IF(buildings!AV514="","NA",buildings!AV514)</f>
        <v>Journal of Cleaner Production</v>
      </c>
      <c r="AW514" t="str">
        <f>IF(buildings!AW514="","NA",buildings!AW514)</f>
        <v>Copyright Elsevier</v>
      </c>
      <c r="AX514" t="str">
        <f>IF(buildings!AX514="","NA",buildings!AX514)</f>
        <v>10.1016/j.jclepro.2020.124501</v>
      </c>
      <c r="AY514" t="str">
        <f>IF(buildings!AY514="","NA",buildings!AY514)</f>
        <v>https://doi.org/10.1016/j.jclepro.2020.124501</v>
      </c>
      <c r="AZ514" t="str">
        <f>IF(buildings!AZ514="","NULL",buildings!AZ514)</f>
        <v>NULL</v>
      </c>
      <c r="BA514" t="str">
        <f>IF(buildings!BA514="","NULL",buildings!BA514)</f>
        <v>NULL</v>
      </c>
      <c r="BB514" t="str">
        <f>IF(buildings!BB514="","NULL",buildings!BB514)</f>
        <v>NULL</v>
      </c>
      <c r="BC514" t="str">
        <f>IF(buildings!BC514="","NULL",buildings!BC514)</f>
        <v>NULL</v>
      </c>
      <c r="BD514" t="str">
        <f>IF(buildings!BD514="","NULL",buildings!BD514)</f>
        <v>NULL</v>
      </c>
      <c r="BE514" t="str">
        <f>IF(buildings!BE514="","NULL",buildings!BE514)</f>
        <v>Almaleh (Fishman)</v>
      </c>
      <c r="BF514" t="str">
        <f>IF(buildings!BF514="","NULL",buildings!BF514)</f>
        <v>NULL</v>
      </c>
      <c r="BG514" t="str">
        <f>IF(buildings!BG514="","NULL",buildings!BG514)</f>
        <v>NULL</v>
      </c>
      <c r="BH514" t="str">
        <f>IF(buildings!BH514="","NULL",buildings!BH514)</f>
        <v>NULL</v>
      </c>
      <c r="BI514" t="str">
        <f>IF(buildings!BI514="","NULL",buildings!BI514)</f>
        <v>NULL</v>
      </c>
      <c r="BJ514" t="str">
        <f>IF(buildings!BJ514="","NULL",buildings!BJ514)</f>
        <v>NULL</v>
      </c>
      <c r="BK514" t="str">
        <f>IF(buildings!BK514="","NULL",buildings!BK514)</f>
        <v>NULL</v>
      </c>
      <c r="BL514" t="str">
        <f>IF(buildings!BL514="","NULL",buildings!BL514)</f>
        <v>NULL</v>
      </c>
      <c r="BM514" t="str">
        <f>IF(buildings!BM514="","NULL",buildings!BM514)</f>
        <v>NULL</v>
      </c>
      <c r="BN514" t="str">
        <f>IF(buildings!BN514="","NULL",buildings!BN514)</f>
        <v>NULL</v>
      </c>
      <c r="BO514" t="str">
        <f>IF(buildings!BO514="","NULL",buildings!BO514)</f>
        <v>NULL</v>
      </c>
      <c r="BP514" t="str">
        <f>IF(buildings!BP514="","NULL",buildings!BP514)</f>
        <v>NULL</v>
      </c>
      <c r="BQ514" t="str">
        <f>IF(buildings!BQ514="","NULL",buildings!BQ514)</f>
        <v>NULL</v>
      </c>
      <c r="BR514" t="str">
        <f>IF(buildings!BR514="","NULL",buildings!BR514)</f>
        <v>NULL</v>
      </c>
      <c r="BS514" t="str">
        <f>IF(buildings!BS514="","NULL",buildings!BS514)</f>
        <v>NULL</v>
      </c>
      <c r="BT514" t="str">
        <f>IF(buildings!BT514="","NULL",buildings!BT514)</f>
        <v>NULL</v>
      </c>
      <c r="BU514" t="str">
        <f>IF(buildings!BU514="","NULL",buildings!BU514)</f>
        <v>NULL</v>
      </c>
      <c r="BV514" t="str">
        <f>IF(buildings!BV514="","NULL",buildings!BV514)</f>
        <v>NULL</v>
      </c>
      <c r="BW514" t="str">
        <f>IF(buildings!BW514="","NULL",buildings!BW514)</f>
        <v>R32CAN</v>
      </c>
      <c r="BX514" t="str">
        <f>IF(buildings!BX514="","NULL",buildings!BX514)</f>
        <v>R5.2OECD</v>
      </c>
      <c r="BY514" t="str">
        <f>IF(buildings!BY514="","NULL",buildings!BY514)</f>
        <v>NR_civic</v>
      </c>
      <c r="BZ514" t="str">
        <f>IF(buildings!BZ514="","NULL",buildings!BZ514)</f>
        <v>Unspecified</v>
      </c>
      <c r="CA514" t="str">
        <f>IF(buildings!CA514="","NULL",buildings!CA514)</f>
        <v>Standard</v>
      </c>
      <c r="CB514" t="str">
        <f>IF(buildings!CB514="","NULL",buildings!CB514)</f>
        <v>real-world single case study</v>
      </c>
      <c r="CC514" t="str">
        <f>IF(buildings!CC514="","NULL",buildings!CC514)</f>
        <v>NR</v>
      </c>
      <c r="CD514" t="str">
        <f>IF(buildings!CD514="","NULL",buildings!CD514)</f>
        <v>U</v>
      </c>
      <c r="CE514" t="str">
        <f>IF(buildings!CE514="","NULL",buildings!CE514)</f>
        <v>OECD_CAN</v>
      </c>
    </row>
    <row r="515" spans="1:83">
      <c r="A515">
        <f>IF(buildings!A515="","NA",buildings!A515)</f>
        <v>513</v>
      </c>
      <c r="B515" t="str">
        <f>IF(buildings!B515="","NA",buildings!B515)</f>
        <v>Canada</v>
      </c>
      <c r="C515" t="str">
        <f>IF(buildings!C515="","NA",buildings!C515)</f>
        <v>Kitchener and Waterloo</v>
      </c>
      <c r="D515" t="str">
        <f>IF(buildings!D515="","NA",buildings!D515)</f>
        <v>NA</v>
      </c>
      <c r="E515" t="str">
        <f>IF(buildings!E515="","NA",buildings!E515)</f>
        <v>NA</v>
      </c>
      <c r="F515">
        <f>IF(buildings!F515="","NA",buildings!F515)</f>
        <v>131</v>
      </c>
      <c r="G515" t="str">
        <f>IF(buildings!G515="","NA",buildings!G515)</f>
        <v>NA</v>
      </c>
      <c r="H515" t="str">
        <f>IF(buildings!H515="","NA",buildings!H515)</f>
        <v>NA</v>
      </c>
      <c r="I515" t="str">
        <f>IF(buildings!I515="","NA",buildings!I515)</f>
        <v>NA</v>
      </c>
      <c r="J515" t="str">
        <f>IF(buildings!J515="","NA",buildings!J515)</f>
        <v>NA</v>
      </c>
      <c r="K515" t="str">
        <f>IF(buildings!K515="","NA",buildings!K515)</f>
        <v>NA</v>
      </c>
      <c r="L515" t="str">
        <f>IF(buildings!L515="","NA",buildings!L515)</f>
        <v>NA</v>
      </c>
      <c r="M515">
        <f>IF(buildings!M515="","NA",buildings!M515)</f>
        <v>692</v>
      </c>
      <c r="N515" t="str">
        <f>IF(buildings!N515="","NA",buildings!N515)</f>
        <v>NA</v>
      </c>
      <c r="O515">
        <f>IF(buildings!O515="","NA",buildings!O515)</f>
        <v>22</v>
      </c>
      <c r="P515">
        <f>IF(buildings!P515="","NA",buildings!P515)</f>
        <v>7</v>
      </c>
      <c r="Q515" t="str">
        <f>IF(buildings!Q515="","NA",buildings!Q515)</f>
        <v>NA</v>
      </c>
      <c r="R515" t="str">
        <f>IF(buildings!R515="","NA",buildings!R515)</f>
        <v>NA</v>
      </c>
      <c r="S515">
        <f>IF(buildings!S515="","NA",buildings!S515)</f>
        <v>8</v>
      </c>
      <c r="T515" t="str">
        <f>IF(buildings!T515="","NA",buildings!T515)</f>
        <v>NA</v>
      </c>
      <c r="U515">
        <f>IF(buildings!U515="","NA",buildings!U515)</f>
        <v>20</v>
      </c>
      <c r="V515" t="str">
        <f>IF(buildings!V515="","NA",buildings!V515)</f>
        <v>NA</v>
      </c>
      <c r="W515" t="str">
        <f>IF(buildings!W515="","NA",buildings!W515)</f>
        <v>NA</v>
      </c>
      <c r="X515" t="str">
        <f>IF(buildings!X515="","NA",buildings!X515)</f>
        <v>NA</v>
      </c>
      <c r="Y515" t="str">
        <f>IF(buildings!Y515="","NA",buildings!Y515)</f>
        <v>NA</v>
      </c>
      <c r="Z515" t="str">
        <f>IF(buildings!Z515="","NA",buildings!Z515)</f>
        <v>NA</v>
      </c>
      <c r="AA515" t="str">
        <f>IF(buildings!AA515="","NA",buildings!AA515)</f>
        <v>NA</v>
      </c>
      <c r="AB515" t="str">
        <f>IF(buildings!AB515="","NA",buildings!AB515)</f>
        <v>NA</v>
      </c>
      <c r="AC515" t="str">
        <f>IF(buildings!AC515="","NA",buildings!AC515)</f>
        <v>NA</v>
      </c>
      <c r="AD515" t="str">
        <f>IF(buildings!AD515="","NA",buildings!AD515)</f>
        <v>NA</v>
      </c>
      <c r="AE515" t="str">
        <f>IF(buildings!AE515="","NA",buildings!AE515)</f>
        <v>NA</v>
      </c>
      <c r="AF515" t="str">
        <f>IF(buildings!AF515="","NA",buildings!AF515)</f>
        <v>NA</v>
      </c>
      <c r="AG515" t="str">
        <f>IF(buildings!AG515="","NA",buildings!AG515)</f>
        <v>NA</v>
      </c>
      <c r="AH515" t="str">
        <f>IF(buildings!AH515="","NA",buildings!AH515)</f>
        <v>NA</v>
      </c>
      <c r="AI515" t="str">
        <f>IF(buildings!AI515="","NA",buildings!AI515)</f>
        <v>NA</v>
      </c>
      <c r="AJ515" t="str">
        <f>IF(buildings!AJ515="","NA",buildings!AJ515)</f>
        <v>NA</v>
      </c>
      <c r="AK515" t="str">
        <f>IF(buildings!AK515="","NA",buildings!AK515)</f>
        <v>NA</v>
      </c>
      <c r="AL515" t="str">
        <f>IF(buildings!AL515="","NA",buildings!AL515)</f>
        <v>hospital</v>
      </c>
      <c r="AM515" t="str">
        <f>IF(buildings!AM515="","NA",buildings!AM515)</f>
        <v>NA</v>
      </c>
      <c r="AN515" t="str">
        <f>IF(buildings!AN515="","NA",buildings!AN515)</f>
        <v>non-residential</v>
      </c>
      <c r="AO515" t="str">
        <f>IF(buildings!AO515="","NA",buildings!AO515)</f>
        <v>hospital</v>
      </c>
      <c r="AP515" t="str">
        <f>IF(buildings!AP515="","NA",buildings!AP515)</f>
        <v>case study</v>
      </c>
      <c r="AQ515" t="str">
        <f>IF(buildings!AQ515="","NA",buildings!AQ515)</f>
        <v>urban</v>
      </c>
      <c r="AR515" t="str">
        <f>IF(buildings!AR515="","NA",buildings!AR515)</f>
        <v>NA</v>
      </c>
      <c r="AS515" t="str">
        <f>IF(buildings!AS515="","NA",buildings!AS515)</f>
        <v>Mollaei A, Ibrahim N, Habib K.</v>
      </c>
      <c r="AT515">
        <f>IF(buildings!AT515="","NA",buildings!AT515)</f>
        <v>2021</v>
      </c>
      <c r="AU515" t="str">
        <f>IF(buildings!AU515="","NA",buildings!AU515)</f>
        <v>Estimating the construction material stocks in two Canadian cities: A case study of Kitchener and Waterloo</v>
      </c>
      <c r="AV515" t="str">
        <f>IF(buildings!AV515="","NA",buildings!AV515)</f>
        <v>Journal of Cleaner Production</v>
      </c>
      <c r="AW515" t="str">
        <f>IF(buildings!AW515="","NA",buildings!AW515)</f>
        <v>Copyright Elsevier</v>
      </c>
      <c r="AX515" t="str">
        <f>IF(buildings!AX515="","NA",buildings!AX515)</f>
        <v>10.1016/j.jclepro.2020.124501</v>
      </c>
      <c r="AY515" t="str">
        <f>IF(buildings!AY515="","NA",buildings!AY515)</f>
        <v>https://doi.org/10.1016/j.jclepro.2020.124501</v>
      </c>
      <c r="AZ515" t="str">
        <f>IF(buildings!AZ515="","NULL",buildings!AZ515)</f>
        <v>NULL</v>
      </c>
      <c r="BA515" t="str">
        <f>IF(buildings!BA515="","NULL",buildings!BA515)</f>
        <v>NULL</v>
      </c>
      <c r="BB515" t="str">
        <f>IF(buildings!BB515="","NULL",buildings!BB515)</f>
        <v>NULL</v>
      </c>
      <c r="BC515" t="str">
        <f>IF(buildings!BC515="","NULL",buildings!BC515)</f>
        <v>NULL</v>
      </c>
      <c r="BD515" t="str">
        <f>IF(buildings!BD515="","NULL",buildings!BD515)</f>
        <v>NULL</v>
      </c>
      <c r="BE515" t="str">
        <f>IF(buildings!BE515="","NULL",buildings!BE515)</f>
        <v>Almaleh (Fishman)</v>
      </c>
      <c r="BF515" t="str">
        <f>IF(buildings!BF515="","NULL",buildings!BF515)</f>
        <v>NULL</v>
      </c>
      <c r="BG515" t="str">
        <f>IF(buildings!BG515="","NULL",buildings!BG515)</f>
        <v>NULL</v>
      </c>
      <c r="BH515" t="str">
        <f>IF(buildings!BH515="","NULL",buildings!BH515)</f>
        <v>NULL</v>
      </c>
      <c r="BI515" t="str">
        <f>IF(buildings!BI515="","NULL",buildings!BI515)</f>
        <v>NULL</v>
      </c>
      <c r="BJ515" t="str">
        <f>IF(buildings!BJ515="","NULL",buildings!BJ515)</f>
        <v>NULL</v>
      </c>
      <c r="BK515" t="str">
        <f>IF(buildings!BK515="","NULL",buildings!BK515)</f>
        <v>NULL</v>
      </c>
      <c r="BL515" t="str">
        <f>IF(buildings!BL515="","NULL",buildings!BL515)</f>
        <v>NULL</v>
      </c>
      <c r="BM515" t="str">
        <f>IF(buildings!BM515="","NULL",buildings!BM515)</f>
        <v>NULL</v>
      </c>
      <c r="BN515" t="str">
        <f>IF(buildings!BN515="","NULL",buildings!BN515)</f>
        <v>NULL</v>
      </c>
      <c r="BO515" t="str">
        <f>IF(buildings!BO515="","NULL",buildings!BO515)</f>
        <v>NULL</v>
      </c>
      <c r="BP515" t="str">
        <f>IF(buildings!BP515="","NULL",buildings!BP515)</f>
        <v>NULL</v>
      </c>
      <c r="BQ515" t="str">
        <f>IF(buildings!BQ515="","NULL",buildings!BQ515)</f>
        <v>NULL</v>
      </c>
      <c r="BR515" t="str">
        <f>IF(buildings!BR515="","NULL",buildings!BR515)</f>
        <v>NULL</v>
      </c>
      <c r="BS515" t="str">
        <f>IF(buildings!BS515="","NULL",buildings!BS515)</f>
        <v>NULL</v>
      </c>
      <c r="BT515" t="str">
        <f>IF(buildings!BT515="","NULL",buildings!BT515)</f>
        <v>NULL</v>
      </c>
      <c r="BU515" t="str">
        <f>IF(buildings!BU515="","NULL",buildings!BU515)</f>
        <v>NULL</v>
      </c>
      <c r="BV515" t="str">
        <f>IF(buildings!BV515="","NULL",buildings!BV515)</f>
        <v>NULL</v>
      </c>
      <c r="BW515" t="str">
        <f>IF(buildings!BW515="","NULL",buildings!BW515)</f>
        <v>R32CAN</v>
      </c>
      <c r="BX515" t="str">
        <f>IF(buildings!BX515="","NULL",buildings!BX515)</f>
        <v>R5.2OECD</v>
      </c>
      <c r="BY515" t="str">
        <f>IF(buildings!BY515="","NULL",buildings!BY515)</f>
        <v>NR_civic</v>
      </c>
      <c r="BZ515" t="str">
        <f>IF(buildings!BZ515="","NULL",buildings!BZ515)</f>
        <v>Unspecified</v>
      </c>
      <c r="CA515" t="str">
        <f>IF(buildings!CA515="","NULL",buildings!CA515)</f>
        <v>Standard</v>
      </c>
      <c r="CB515" t="str">
        <f>IF(buildings!CB515="","NULL",buildings!CB515)</f>
        <v>real-world single case study</v>
      </c>
      <c r="CC515" t="str">
        <f>IF(buildings!CC515="","NULL",buildings!CC515)</f>
        <v>NR</v>
      </c>
      <c r="CD515" t="str">
        <f>IF(buildings!CD515="","NULL",buildings!CD515)</f>
        <v>U</v>
      </c>
      <c r="CE515" t="str">
        <f>IF(buildings!CE515="","NULL",buildings!CE515)</f>
        <v>OECD_CAN</v>
      </c>
    </row>
    <row r="516" spans="1:83">
      <c r="A516">
        <f>IF(buildings!A516="","NA",buildings!A516)</f>
        <v>514</v>
      </c>
      <c r="B516" t="str">
        <f>IF(buildings!B516="","NA",buildings!B516)</f>
        <v>Canada</v>
      </c>
      <c r="C516" t="str">
        <f>IF(buildings!C516="","NA",buildings!C516)</f>
        <v>Kitchener and Waterloo</v>
      </c>
      <c r="D516" t="str">
        <f>IF(buildings!D516="","NA",buildings!D516)</f>
        <v>NA</v>
      </c>
      <c r="E516" t="str">
        <f>IF(buildings!E516="","NA",buildings!E516)</f>
        <v>NA</v>
      </c>
      <c r="F516">
        <f>IF(buildings!F516="","NA",buildings!F516)</f>
        <v>49</v>
      </c>
      <c r="G516" t="str">
        <f>IF(buildings!G516="","NA",buildings!G516)</f>
        <v>NA</v>
      </c>
      <c r="H516" t="str">
        <f>IF(buildings!H516="","NA",buildings!H516)</f>
        <v>NA</v>
      </c>
      <c r="I516" t="str">
        <f>IF(buildings!I516="","NA",buildings!I516)</f>
        <v>NA</v>
      </c>
      <c r="J516">
        <f>IF(buildings!J516="","NA",buildings!J516)</f>
        <v>5</v>
      </c>
      <c r="K516" t="str">
        <f>IF(buildings!K516="","NA",buildings!K516)</f>
        <v>NA</v>
      </c>
      <c r="L516" t="str">
        <f>IF(buildings!L516="","NA",buildings!L516)</f>
        <v>NA</v>
      </c>
      <c r="M516">
        <f>IF(buildings!M516="","NA",buildings!M516)</f>
        <v>321</v>
      </c>
      <c r="N516" t="str">
        <f>IF(buildings!N516="","NA",buildings!N516)</f>
        <v>NA</v>
      </c>
      <c r="O516">
        <f>IF(buildings!O516="","NA",buildings!O516)</f>
        <v>47</v>
      </c>
      <c r="P516">
        <f>IF(buildings!P516="","NA",buildings!P516)</f>
        <v>60</v>
      </c>
      <c r="Q516" t="str">
        <f>IF(buildings!Q516="","NA",buildings!Q516)</f>
        <v>NA</v>
      </c>
      <c r="R516" t="str">
        <f>IF(buildings!R516="","NA",buildings!R516)</f>
        <v>NA</v>
      </c>
      <c r="S516">
        <f>IF(buildings!S516="","NA",buildings!S516)</f>
        <v>4</v>
      </c>
      <c r="T516" t="str">
        <f>IF(buildings!T516="","NA",buildings!T516)</f>
        <v>NA</v>
      </c>
      <c r="U516">
        <f>IF(buildings!U516="","NA",buildings!U516)</f>
        <v>14</v>
      </c>
      <c r="V516" t="str">
        <f>IF(buildings!V516="","NA",buildings!V516)</f>
        <v>NA</v>
      </c>
      <c r="W516" t="str">
        <f>IF(buildings!W516="","NA",buildings!W516)</f>
        <v>NA</v>
      </c>
      <c r="X516" t="str">
        <f>IF(buildings!X516="","NA",buildings!X516)</f>
        <v>NA</v>
      </c>
      <c r="Y516" t="str">
        <f>IF(buildings!Y516="","NA",buildings!Y516)</f>
        <v>NA</v>
      </c>
      <c r="Z516" t="str">
        <f>IF(buildings!Z516="","NA",buildings!Z516)</f>
        <v>NA</v>
      </c>
      <c r="AA516" t="str">
        <f>IF(buildings!AA516="","NA",buildings!AA516)</f>
        <v>NA</v>
      </c>
      <c r="AB516" t="str">
        <f>IF(buildings!AB516="","NA",buildings!AB516)</f>
        <v>NA</v>
      </c>
      <c r="AC516" t="str">
        <f>IF(buildings!AC516="","NA",buildings!AC516)</f>
        <v>NA</v>
      </c>
      <c r="AD516" t="str">
        <f>IF(buildings!AD516="","NA",buildings!AD516)</f>
        <v>NA</v>
      </c>
      <c r="AE516" t="str">
        <f>IF(buildings!AE516="","NA",buildings!AE516)</f>
        <v>NA</v>
      </c>
      <c r="AF516" t="str">
        <f>IF(buildings!AF516="","NA",buildings!AF516)</f>
        <v>NA</v>
      </c>
      <c r="AG516" t="str">
        <f>IF(buildings!AG516="","NA",buildings!AG516)</f>
        <v>NA</v>
      </c>
      <c r="AH516" t="str">
        <f>IF(buildings!AH516="","NA",buildings!AH516)</f>
        <v>NA</v>
      </c>
      <c r="AI516" t="str">
        <f>IF(buildings!AI516="","NA",buildings!AI516)</f>
        <v>NA</v>
      </c>
      <c r="AJ516" t="str">
        <f>IF(buildings!AJ516="","NA",buildings!AJ516)</f>
        <v>NA</v>
      </c>
      <c r="AK516" t="str">
        <f>IF(buildings!AK516="","NA",buildings!AK516)</f>
        <v>NA</v>
      </c>
      <c r="AL516" t="str">
        <f>IF(buildings!AL516="","NA",buildings!AL516)</f>
        <v>Office</v>
      </c>
      <c r="AM516" t="str">
        <f>IF(buildings!AM516="","NA",buildings!AM516)</f>
        <v>NA</v>
      </c>
      <c r="AN516" t="str">
        <f>IF(buildings!AN516="","NA",buildings!AN516)</f>
        <v>non-residential</v>
      </c>
      <c r="AO516" t="str">
        <f>IF(buildings!AO516="","NA",buildings!AO516)</f>
        <v>office</v>
      </c>
      <c r="AP516" t="str">
        <f>IF(buildings!AP516="","NA",buildings!AP516)</f>
        <v>case study</v>
      </c>
      <c r="AQ516" t="str">
        <f>IF(buildings!AQ516="","NA",buildings!AQ516)</f>
        <v>urban</v>
      </c>
      <c r="AR516" t="str">
        <f>IF(buildings!AR516="","NA",buildings!AR516)</f>
        <v>NA</v>
      </c>
      <c r="AS516" t="str">
        <f>IF(buildings!AS516="","NA",buildings!AS516)</f>
        <v>Mollaei A, Ibrahim N, Habib K.</v>
      </c>
      <c r="AT516">
        <f>IF(buildings!AT516="","NA",buildings!AT516)</f>
        <v>2021</v>
      </c>
      <c r="AU516" t="str">
        <f>IF(buildings!AU516="","NA",buildings!AU516)</f>
        <v>Estimating the construction material stocks in two Canadian cities: A case study of Kitchener and Waterloo</v>
      </c>
      <c r="AV516" t="str">
        <f>IF(buildings!AV516="","NA",buildings!AV516)</f>
        <v>Journal of Cleaner Production</v>
      </c>
      <c r="AW516" t="str">
        <f>IF(buildings!AW516="","NA",buildings!AW516)</f>
        <v>Copyright Elsevier</v>
      </c>
      <c r="AX516" t="str">
        <f>IF(buildings!AX516="","NA",buildings!AX516)</f>
        <v>10.1016/j.jclepro.2020.124501</v>
      </c>
      <c r="AY516" t="str">
        <f>IF(buildings!AY516="","NA",buildings!AY516)</f>
        <v>https://doi.org/10.1016/j.jclepro.2020.124501</v>
      </c>
      <c r="AZ516" t="str">
        <f>IF(buildings!AZ516="","NULL",buildings!AZ516)</f>
        <v>NULL</v>
      </c>
      <c r="BA516" t="str">
        <f>IF(buildings!BA516="","NULL",buildings!BA516)</f>
        <v>NULL</v>
      </c>
      <c r="BB516" t="str">
        <f>IF(buildings!BB516="","NULL",buildings!BB516)</f>
        <v>NULL</v>
      </c>
      <c r="BC516" t="str">
        <f>IF(buildings!BC516="","NULL",buildings!BC516)</f>
        <v>NULL</v>
      </c>
      <c r="BD516" t="str">
        <f>IF(buildings!BD516="","NULL",buildings!BD516)</f>
        <v>NULL</v>
      </c>
      <c r="BE516" t="str">
        <f>IF(buildings!BE516="","NULL",buildings!BE516)</f>
        <v>Almaleh (Fishman)</v>
      </c>
      <c r="BF516" t="str">
        <f>IF(buildings!BF516="","NULL",buildings!BF516)</f>
        <v>NULL</v>
      </c>
      <c r="BG516" t="str">
        <f>IF(buildings!BG516="","NULL",buildings!BG516)</f>
        <v>NULL</v>
      </c>
      <c r="BH516" t="str">
        <f>IF(buildings!BH516="","NULL",buildings!BH516)</f>
        <v>NULL</v>
      </c>
      <c r="BI516" t="str">
        <f>IF(buildings!BI516="","NULL",buildings!BI516)</f>
        <v>NULL</v>
      </c>
      <c r="BJ516" t="str">
        <f>IF(buildings!BJ516="","NULL",buildings!BJ516)</f>
        <v>NULL</v>
      </c>
      <c r="BK516" t="str">
        <f>IF(buildings!BK516="","NULL",buildings!BK516)</f>
        <v>NULL</v>
      </c>
      <c r="BL516" t="str">
        <f>IF(buildings!BL516="","NULL",buildings!BL516)</f>
        <v>NULL</v>
      </c>
      <c r="BM516" t="str">
        <f>IF(buildings!BM516="","NULL",buildings!BM516)</f>
        <v>NULL</v>
      </c>
      <c r="BN516" t="str">
        <f>IF(buildings!BN516="","NULL",buildings!BN516)</f>
        <v>NULL</v>
      </c>
      <c r="BO516" t="str">
        <f>IF(buildings!BO516="","NULL",buildings!BO516)</f>
        <v>NULL</v>
      </c>
      <c r="BP516" t="str">
        <f>IF(buildings!BP516="","NULL",buildings!BP516)</f>
        <v>NULL</v>
      </c>
      <c r="BQ516" t="str">
        <f>IF(buildings!BQ516="","NULL",buildings!BQ516)</f>
        <v>NULL</v>
      </c>
      <c r="BR516" t="str">
        <f>IF(buildings!BR516="","NULL",buildings!BR516)</f>
        <v>NULL</v>
      </c>
      <c r="BS516" t="str">
        <f>IF(buildings!BS516="","NULL",buildings!BS516)</f>
        <v>NULL</v>
      </c>
      <c r="BT516" t="str">
        <f>IF(buildings!BT516="","NULL",buildings!BT516)</f>
        <v>NULL</v>
      </c>
      <c r="BU516" t="str">
        <f>IF(buildings!BU516="","NULL",buildings!BU516)</f>
        <v>NULL</v>
      </c>
      <c r="BV516" t="str">
        <f>IF(buildings!BV516="","NULL",buildings!BV516)</f>
        <v>NULL</v>
      </c>
      <c r="BW516" t="str">
        <f>IF(buildings!BW516="","NULL",buildings!BW516)</f>
        <v>R32CAN</v>
      </c>
      <c r="BX516" t="str">
        <f>IF(buildings!BX516="","NULL",buildings!BX516)</f>
        <v>R5.2OECD</v>
      </c>
      <c r="BY516" t="str">
        <f>IF(buildings!BY516="","NULL",buildings!BY516)</f>
        <v>NR_office_low</v>
      </c>
      <c r="BZ516" t="str">
        <f>IF(buildings!BZ516="","NULL",buildings!BZ516)</f>
        <v>Unspecified</v>
      </c>
      <c r="CA516" t="str">
        <f>IF(buildings!CA516="","NULL",buildings!CA516)</f>
        <v>Standard</v>
      </c>
      <c r="CB516" t="str">
        <f>IF(buildings!CB516="","NULL",buildings!CB516)</f>
        <v>real-world single case study</v>
      </c>
      <c r="CC516" t="str">
        <f>IF(buildings!CC516="","NULL",buildings!CC516)</f>
        <v>NR</v>
      </c>
      <c r="CD516" t="str">
        <f>IF(buildings!CD516="","NULL",buildings!CD516)</f>
        <v>U</v>
      </c>
      <c r="CE516" t="str">
        <f>IF(buildings!CE516="","NULL",buildings!CE516)</f>
        <v>OECD_CAN</v>
      </c>
    </row>
    <row r="517" spans="1:83">
      <c r="A517">
        <f>IF(buildings!A517="","NA",buildings!A517)</f>
        <v>515</v>
      </c>
      <c r="B517" t="str">
        <f>IF(buildings!B517="","NA",buildings!B517)</f>
        <v>China</v>
      </c>
      <c r="C517" t="str">
        <f>IF(buildings!C517="","NA",buildings!C517)</f>
        <v>Longwu</v>
      </c>
      <c r="D517" t="str">
        <f>IF(buildings!D517="","NA",buildings!D517)</f>
        <v>NA</v>
      </c>
      <c r="E517" t="str">
        <f>IF(buildings!E517="","NA",buildings!E517)</f>
        <v>NA</v>
      </c>
      <c r="F517" t="str">
        <f>IF(buildings!F517="","NA",buildings!F517)</f>
        <v>NA</v>
      </c>
      <c r="G517" t="str">
        <f>IF(buildings!G517="","NA",buildings!G517)</f>
        <v>NA</v>
      </c>
      <c r="H517" t="str">
        <f>IF(buildings!H517="","NA",buildings!H517)</f>
        <v>NA</v>
      </c>
      <c r="I517">
        <f>IF(buildings!I517="","NA",buildings!I517)</f>
        <v>65</v>
      </c>
      <c r="J517">
        <f>IF(buildings!J517="","NA",buildings!J517)</f>
        <v>20</v>
      </c>
      <c r="K517" t="str">
        <f>IF(buildings!K517="","NA",buildings!K517)</f>
        <v>NA</v>
      </c>
      <c r="L517" t="str">
        <f>IF(buildings!L517="","NA",buildings!L517)</f>
        <v>NA</v>
      </c>
      <c r="M517">
        <f>IF(buildings!M517="","NA",buildings!M517)</f>
        <v>880</v>
      </c>
      <c r="N517" t="str">
        <f>IF(buildings!N517="","NA",buildings!N517)</f>
        <v>NA</v>
      </c>
      <c r="O517" t="str">
        <f>IF(buildings!O517="","NA",buildings!O517)</f>
        <v>NA</v>
      </c>
      <c r="P517">
        <f>IF(buildings!P517="","NA",buildings!P517)</f>
        <v>180</v>
      </c>
      <c r="Q517" t="str">
        <f>IF(buildings!Q517="","NA",buildings!Q517)</f>
        <v>NA</v>
      </c>
      <c r="R517" t="str">
        <f>IF(buildings!R517="","NA",buildings!R517)</f>
        <v>NA</v>
      </c>
      <c r="S517" t="str">
        <f>IF(buildings!S517="","NA",buildings!S517)</f>
        <v>NA</v>
      </c>
      <c r="T517" t="str">
        <f>IF(buildings!T517="","NA",buildings!T517)</f>
        <v>NA</v>
      </c>
      <c r="U517" t="str">
        <f>IF(buildings!U517="","NA",buildings!U517)</f>
        <v>NA</v>
      </c>
      <c r="V517" t="str">
        <f>IF(buildings!V517="","NA",buildings!V517)</f>
        <v>NA</v>
      </c>
      <c r="W517" t="str">
        <f>IF(buildings!W517="","NA",buildings!W517)</f>
        <v>NA</v>
      </c>
      <c r="X517" t="str">
        <f>IF(buildings!X517="","NA",buildings!X517)</f>
        <v>NA</v>
      </c>
      <c r="Y517" t="str">
        <f>IF(buildings!Y517="","NA",buildings!Y517)</f>
        <v>NA</v>
      </c>
      <c r="Z517" t="str">
        <f>IF(buildings!Z517="","NA",buildings!Z517)</f>
        <v>NA</v>
      </c>
      <c r="AA517" t="str">
        <f>IF(buildings!AA517="","NA",buildings!AA517)</f>
        <v>NA</v>
      </c>
      <c r="AB517" t="str">
        <f>IF(buildings!AB517="","NA",buildings!AB517)</f>
        <v>NA</v>
      </c>
      <c r="AC517" t="str">
        <f>IF(buildings!AC517="","NA",buildings!AC517)</f>
        <v>NA</v>
      </c>
      <c r="AD517" t="str">
        <f>IF(buildings!AD517="","NA",buildings!AD517)</f>
        <v>NA</v>
      </c>
      <c r="AE517" t="str">
        <f>IF(buildings!AE517="","NA",buildings!AE517)</f>
        <v>NA</v>
      </c>
      <c r="AF517" t="str">
        <f>IF(buildings!AF517="","NA",buildings!AF517)</f>
        <v>NA</v>
      </c>
      <c r="AG517" t="str">
        <f>IF(buildings!AG517="","NA",buildings!AG517)</f>
        <v>NA</v>
      </c>
      <c r="AH517" t="str">
        <f>IF(buildings!AH517="","NA",buildings!AH517)</f>
        <v>NA</v>
      </c>
      <c r="AI517" t="str">
        <f>IF(buildings!AI517="","NA",buildings!AI517)</f>
        <v>NA</v>
      </c>
      <c r="AJ517" t="str">
        <f>IF(buildings!AJ517="","NA",buildings!AJ517)</f>
        <v>NA</v>
      </c>
      <c r="AK517">
        <f>IF(buildings!AK517="","NA",buildings!AK517)</f>
        <v>316</v>
      </c>
      <c r="AL517" t="str">
        <f>IF(buildings!AL517="","NA",buildings!AL517)</f>
        <v>NA</v>
      </c>
      <c r="AM517" t="str">
        <f>IF(buildings!AM517="","NA",buildings!AM517)</f>
        <v>NA</v>
      </c>
      <c r="AN517" t="str">
        <f>IF(buildings!AN517="","NA",buildings!AN517)</f>
        <v>NA</v>
      </c>
      <c r="AO517" t="str">
        <f>IF(buildings!AO517="","NA",buildings!AO517)</f>
        <v>NA</v>
      </c>
      <c r="AP517" t="str">
        <f>IF(buildings!AP517="","NA",buildings!AP517)</f>
        <v>case study</v>
      </c>
      <c r="AQ517" t="str">
        <f>IF(buildings!AQ517="","NA",buildings!AQ517)</f>
        <v>urban</v>
      </c>
      <c r="AR517" t="str">
        <f>IF(buildings!AR517="","NA",buildings!AR517)</f>
        <v>NA</v>
      </c>
      <c r="AS517" t="str">
        <f>IF(buildings!AS517="","NA",buildings!AS517)</f>
        <v>Wang H, Chen D, Duan H, Yin F, Niu Y.</v>
      </c>
      <c r="AT517">
        <f>IF(buildings!AT517="","NA",buildings!AT517)</f>
        <v>2019</v>
      </c>
      <c r="AU517" t="str">
        <f>IF(buildings!AU517="","NA",buildings!AU517)</f>
        <v xml:space="preserve">Characterizing urban building metabolism with a 4D-GIS model: A case study in China. </v>
      </c>
      <c r="AV517" t="str">
        <f>IF(buildings!AV517="","NA",buildings!AV517)</f>
        <v>Journal of Cleaner Production</v>
      </c>
      <c r="AW517" t="str">
        <f>IF(buildings!AW517="","NA",buildings!AW517)</f>
        <v>Copyright Elsevier</v>
      </c>
      <c r="AX517" t="str">
        <f>IF(buildings!AX517="","NA",buildings!AX517)</f>
        <v>10.1016/j.jclepro.2019.04.341</v>
      </c>
      <c r="AY517" t="str">
        <f>IF(buildings!AY517="","NA",buildings!AY517)</f>
        <v>https://doi.org/10.1016/j.jclepro.2019.04.341</v>
      </c>
      <c r="AZ517" t="str">
        <f>IF(buildings!AZ517="","NULL",buildings!AZ517)</f>
        <v>NULL</v>
      </c>
      <c r="BA517" t="str">
        <f>IF(buildings!BA517="","NULL",buildings!BA517)</f>
        <v>NULL</v>
      </c>
      <c r="BB517" t="str">
        <f>IF(buildings!BB517="","NULL",buildings!BB517)</f>
        <v>NULL</v>
      </c>
      <c r="BC517" t="str">
        <f>IF(buildings!BC517="","NULL",buildings!BC517)</f>
        <v>NULL</v>
      </c>
      <c r="BD517" t="str">
        <f>IF(buildings!BD517="","NULL",buildings!BD517)</f>
        <v>NULL</v>
      </c>
      <c r="BE517" t="str">
        <f>IF(buildings!BE517="","NULL",buildings!BE517)</f>
        <v>Almaleh (Fishman)</v>
      </c>
      <c r="BF517" t="str">
        <f>IF(buildings!BF517="","NULL",buildings!BF517)</f>
        <v>NULL</v>
      </c>
      <c r="BG517" t="str">
        <f>IF(buildings!BG517="","NULL",buildings!BG517)</f>
        <v>NULL</v>
      </c>
      <c r="BH517" t="str">
        <f>IF(buildings!BH517="","NULL",buildings!BH517)</f>
        <v>NULL</v>
      </c>
      <c r="BI517" t="str">
        <f>IF(buildings!BI517="","NULL",buildings!BI517)</f>
        <v>NULL</v>
      </c>
      <c r="BJ517" t="str">
        <f>IF(buildings!BJ517="","NULL",buildings!BJ517)</f>
        <v>NULL</v>
      </c>
      <c r="BK517" t="str">
        <f>IF(buildings!BK517="","NULL",buildings!BK517)</f>
        <v>NULL</v>
      </c>
      <c r="BL517" t="str">
        <f>IF(buildings!BL517="","NULL",buildings!BL517)</f>
        <v>NULL</v>
      </c>
      <c r="BM517" t="str">
        <f>IF(buildings!BM517="","NULL",buildings!BM517)</f>
        <v>NULL</v>
      </c>
      <c r="BN517" t="str">
        <f>IF(buildings!BN517="","NULL",buildings!BN517)</f>
        <v>NULL</v>
      </c>
      <c r="BO517" t="str">
        <f>IF(buildings!BO517="","NULL",buildings!BO517)</f>
        <v>NULL</v>
      </c>
      <c r="BP517" t="str">
        <f>IF(buildings!BP517="","NULL",buildings!BP517)</f>
        <v>NULL</v>
      </c>
      <c r="BQ517" t="str">
        <f>IF(buildings!BQ517="","NULL",buildings!BQ517)</f>
        <v>NULL</v>
      </c>
      <c r="BR517" t="str">
        <f>IF(buildings!BR517="","NULL",buildings!BR517)</f>
        <v>NULL</v>
      </c>
      <c r="BS517" t="str">
        <f>IF(buildings!BS517="","NULL",buildings!BS517)</f>
        <v>NULL</v>
      </c>
      <c r="BT517" t="str">
        <f>IF(buildings!BT517="","NULL",buildings!BT517)</f>
        <v>NULL</v>
      </c>
      <c r="BU517" t="str">
        <f>IF(buildings!BU517="","NULL",buildings!BU517)</f>
        <v>NULL</v>
      </c>
      <c r="BV517" t="str">
        <f>IF(buildings!BV517="","NULL",buildings!BV517)</f>
        <v>NULL</v>
      </c>
      <c r="BW517" t="str">
        <f>IF(buildings!BW517="","NULL",buildings!BW517)</f>
        <v>R32CHN</v>
      </c>
      <c r="BX517" t="str">
        <f>IF(buildings!BX517="","NULL",buildings!BX517)</f>
        <v>R5.2ASIA</v>
      </c>
      <c r="BY517" t="str">
        <f>IF(buildings!BY517="","NULL",buildings!BY517)</f>
        <v>Unspecified</v>
      </c>
      <c r="BZ517" t="str">
        <f>IF(buildings!BZ517="","NULL",buildings!BZ517)</f>
        <v>S_unspecified</v>
      </c>
      <c r="CA517" t="str">
        <f>IF(buildings!CA517="","NULL",buildings!CA517)</f>
        <v>Standard</v>
      </c>
      <c r="CB517" t="str">
        <f>IF(buildings!CB517="","NULL",buildings!CB517)</f>
        <v>real-world single case study</v>
      </c>
      <c r="CC517" t="str">
        <f>IF(buildings!CC517="","NULL",buildings!CC517)</f>
        <v>UN</v>
      </c>
      <c r="CD517" t="str">
        <f>IF(buildings!CD517="","NULL",buildings!CD517)</f>
        <v>S</v>
      </c>
      <c r="CE517" t="str">
        <f>IF(buildings!CE517="","NULL",buildings!CE517)</f>
        <v>ASIA_CHN</v>
      </c>
    </row>
    <row r="518" spans="1:83">
      <c r="A518">
        <f>IF(buildings!A518="","NA",buildings!A518)</f>
        <v>516</v>
      </c>
      <c r="B518" t="str">
        <f>IF(buildings!B518="","NA",buildings!B518)</f>
        <v>China</v>
      </c>
      <c r="C518" t="str">
        <f>IF(buildings!C518="","NA",buildings!C518)</f>
        <v>Longwu</v>
      </c>
      <c r="D518" t="str">
        <f>IF(buildings!D518="","NA",buildings!D518)</f>
        <v>NA</v>
      </c>
      <c r="E518" t="str">
        <f>IF(buildings!E518="","NA",buildings!E518)</f>
        <v>NA</v>
      </c>
      <c r="F518" t="str">
        <f>IF(buildings!F518="","NA",buildings!F518)</f>
        <v>NA</v>
      </c>
      <c r="G518" t="str">
        <f>IF(buildings!G518="","NA",buildings!G518)</f>
        <v>NA</v>
      </c>
      <c r="H518" t="str">
        <f>IF(buildings!H518="","NA",buildings!H518)</f>
        <v>NA</v>
      </c>
      <c r="I518">
        <f>IF(buildings!I518="","NA",buildings!I518)</f>
        <v>22</v>
      </c>
      <c r="J518">
        <f>IF(buildings!J518="","NA",buildings!J518)</f>
        <v>32</v>
      </c>
      <c r="K518" t="str">
        <f>IF(buildings!K518="","NA",buildings!K518)</f>
        <v>NA</v>
      </c>
      <c r="L518" t="str">
        <f>IF(buildings!L518="","NA",buildings!L518)</f>
        <v>NA</v>
      </c>
      <c r="M518">
        <f>IF(buildings!M518="","NA",buildings!M518)</f>
        <v>782</v>
      </c>
      <c r="N518" t="str">
        <f>IF(buildings!N518="","NA",buildings!N518)</f>
        <v>NA</v>
      </c>
      <c r="O518" t="str">
        <f>IF(buildings!O518="","NA",buildings!O518)</f>
        <v>NA</v>
      </c>
      <c r="P518">
        <f>IF(buildings!P518="","NA",buildings!P518)</f>
        <v>328</v>
      </c>
      <c r="Q518" t="str">
        <f>IF(buildings!Q518="","NA",buildings!Q518)</f>
        <v>NA</v>
      </c>
      <c r="R518" t="str">
        <f>IF(buildings!R518="","NA",buildings!R518)</f>
        <v>NA</v>
      </c>
      <c r="S518" t="str">
        <f>IF(buildings!S518="","NA",buildings!S518)</f>
        <v>NA</v>
      </c>
      <c r="T518" t="str">
        <f>IF(buildings!T518="","NA",buildings!T518)</f>
        <v>NA</v>
      </c>
      <c r="U518" t="str">
        <f>IF(buildings!U518="","NA",buildings!U518)</f>
        <v>NA</v>
      </c>
      <c r="V518" t="str">
        <f>IF(buildings!V518="","NA",buildings!V518)</f>
        <v>NA</v>
      </c>
      <c r="W518" t="str">
        <f>IF(buildings!W518="","NA",buildings!W518)</f>
        <v>NA</v>
      </c>
      <c r="X518" t="str">
        <f>IF(buildings!X518="","NA",buildings!X518)</f>
        <v>NA</v>
      </c>
      <c r="Y518" t="str">
        <f>IF(buildings!Y518="","NA",buildings!Y518)</f>
        <v>NA</v>
      </c>
      <c r="Z518" t="str">
        <f>IF(buildings!Z518="","NA",buildings!Z518)</f>
        <v>NA</v>
      </c>
      <c r="AA518" t="str">
        <f>IF(buildings!AA518="","NA",buildings!AA518)</f>
        <v>NA</v>
      </c>
      <c r="AB518" t="str">
        <f>IF(buildings!AB518="","NA",buildings!AB518)</f>
        <v>NA</v>
      </c>
      <c r="AC518" t="str">
        <f>IF(buildings!AC518="","NA",buildings!AC518)</f>
        <v>NA</v>
      </c>
      <c r="AD518" t="str">
        <f>IF(buildings!AD518="","NA",buildings!AD518)</f>
        <v>NA</v>
      </c>
      <c r="AE518" t="str">
        <f>IF(buildings!AE518="","NA",buildings!AE518)</f>
        <v>NA</v>
      </c>
      <c r="AF518" t="str">
        <f>IF(buildings!AF518="","NA",buildings!AF518)</f>
        <v>NA</v>
      </c>
      <c r="AG518" t="str">
        <f>IF(buildings!AG518="","NA",buildings!AG518)</f>
        <v>NA</v>
      </c>
      <c r="AH518" t="str">
        <f>IF(buildings!AH518="","NA",buildings!AH518)</f>
        <v>NA</v>
      </c>
      <c r="AI518" t="str">
        <f>IF(buildings!AI518="","NA",buildings!AI518)</f>
        <v>NA</v>
      </c>
      <c r="AJ518" t="str">
        <f>IF(buildings!AJ518="","NA",buildings!AJ518)</f>
        <v>NA</v>
      </c>
      <c r="AK518">
        <f>IF(buildings!AK518="","NA",buildings!AK518)</f>
        <v>326</v>
      </c>
      <c r="AL518" t="str">
        <f>IF(buildings!AL518="","NA",buildings!AL518)</f>
        <v>Brick Concrete</v>
      </c>
      <c r="AM518" t="str">
        <f>IF(buildings!AM518="","NA",buildings!AM518)</f>
        <v>NA</v>
      </c>
      <c r="AN518" t="str">
        <f>IF(buildings!AN518="","NA",buildings!AN518)</f>
        <v>NA</v>
      </c>
      <c r="AO518" t="str">
        <f>IF(buildings!AO518="","NA",buildings!AO518)</f>
        <v>NA</v>
      </c>
      <c r="AP518" t="str">
        <f>IF(buildings!AP518="","NA",buildings!AP518)</f>
        <v>case study</v>
      </c>
      <c r="AQ518" t="str">
        <f>IF(buildings!AQ518="","NA",buildings!AQ518)</f>
        <v>urban</v>
      </c>
      <c r="AR518" t="str">
        <f>IF(buildings!AR518="","NA",buildings!AR518)</f>
        <v>NA</v>
      </c>
      <c r="AS518" t="str">
        <f>IF(buildings!AS518="","NA",buildings!AS518)</f>
        <v>Wang H, Chen D, Duan H, Yin F, Niu Y.</v>
      </c>
      <c r="AT518">
        <f>IF(buildings!AT518="","NA",buildings!AT518)</f>
        <v>2019</v>
      </c>
      <c r="AU518" t="str">
        <f>IF(buildings!AU518="","NA",buildings!AU518)</f>
        <v xml:space="preserve">Characterizing urban building metabolism with a 4D-GIS model: A case study in China. </v>
      </c>
      <c r="AV518" t="str">
        <f>IF(buildings!AV518="","NA",buildings!AV518)</f>
        <v>Journal of Cleaner Production</v>
      </c>
      <c r="AW518" t="str">
        <f>IF(buildings!AW518="","NA",buildings!AW518)</f>
        <v>Copyright Elsevier</v>
      </c>
      <c r="AX518" t="str">
        <f>IF(buildings!AX518="","NA",buildings!AX518)</f>
        <v>10.1016/j.jclepro.2019.04.341</v>
      </c>
      <c r="AY518" t="str">
        <f>IF(buildings!AY518="","NA",buildings!AY518)</f>
        <v>https://doi.org/10.1016/j.jclepro.2019.04.341</v>
      </c>
      <c r="AZ518" t="str">
        <f>IF(buildings!AZ518="","NULL",buildings!AZ518)</f>
        <v>NULL</v>
      </c>
      <c r="BA518" t="str">
        <f>IF(buildings!BA518="","NULL",buildings!BA518)</f>
        <v>NULL</v>
      </c>
      <c r="BB518" t="str">
        <f>IF(buildings!BB518="","NULL",buildings!BB518)</f>
        <v>NULL</v>
      </c>
      <c r="BC518" t="str">
        <f>IF(buildings!BC518="","NULL",buildings!BC518)</f>
        <v>NULL</v>
      </c>
      <c r="BD518" t="str">
        <f>IF(buildings!BD518="","NULL",buildings!BD518)</f>
        <v>NULL</v>
      </c>
      <c r="BE518" t="str">
        <f>IF(buildings!BE518="","NULL",buildings!BE518)</f>
        <v>Almaleh (Fishman)</v>
      </c>
      <c r="BF518" t="str">
        <f>IF(buildings!BF518="","NULL",buildings!BF518)</f>
        <v>NULL</v>
      </c>
      <c r="BG518" t="str">
        <f>IF(buildings!BG518="","NULL",buildings!BG518)</f>
        <v>NULL</v>
      </c>
      <c r="BH518" t="str">
        <f>IF(buildings!BH518="","NULL",buildings!BH518)</f>
        <v>NULL</v>
      </c>
      <c r="BI518" t="str">
        <f>IF(buildings!BI518="","NULL",buildings!BI518)</f>
        <v>NULL</v>
      </c>
      <c r="BJ518" t="str">
        <f>IF(buildings!BJ518="","NULL",buildings!BJ518)</f>
        <v>NULL</v>
      </c>
      <c r="BK518" t="str">
        <f>IF(buildings!BK518="","NULL",buildings!BK518)</f>
        <v>NULL</v>
      </c>
      <c r="BL518" t="str">
        <f>IF(buildings!BL518="","NULL",buildings!BL518)</f>
        <v>NULL</v>
      </c>
      <c r="BM518" t="str">
        <f>IF(buildings!BM518="","NULL",buildings!BM518)</f>
        <v>NULL</v>
      </c>
      <c r="BN518" t="str">
        <f>IF(buildings!BN518="","NULL",buildings!BN518)</f>
        <v>NULL</v>
      </c>
      <c r="BO518" t="str">
        <f>IF(buildings!BO518="","NULL",buildings!BO518)</f>
        <v>NULL</v>
      </c>
      <c r="BP518" t="str">
        <f>IF(buildings!BP518="","NULL",buildings!BP518)</f>
        <v>NULL</v>
      </c>
      <c r="BQ518" t="str">
        <f>IF(buildings!BQ518="","NULL",buildings!BQ518)</f>
        <v>NULL</v>
      </c>
      <c r="BR518" t="str">
        <f>IF(buildings!BR518="","NULL",buildings!BR518)</f>
        <v>NULL</v>
      </c>
      <c r="BS518" t="str">
        <f>IF(buildings!BS518="","NULL",buildings!BS518)</f>
        <v>NULL</v>
      </c>
      <c r="BT518" t="str">
        <f>IF(buildings!BT518="","NULL",buildings!BT518)</f>
        <v>NULL</v>
      </c>
      <c r="BU518" t="str">
        <f>IF(buildings!BU518="","NULL",buildings!BU518)</f>
        <v>NULL</v>
      </c>
      <c r="BV518" t="str">
        <f>IF(buildings!BV518="","NULL",buildings!BV518)</f>
        <v>NULL</v>
      </c>
      <c r="BW518" t="str">
        <f>IF(buildings!BW518="","NULL",buildings!BW518)</f>
        <v>R32CHN</v>
      </c>
      <c r="BX518" t="str">
        <f>IF(buildings!BX518="","NULL",buildings!BX518)</f>
        <v>R5.2ASIA</v>
      </c>
      <c r="BY518" t="str">
        <f>IF(buildings!BY518="","NULL",buildings!BY518)</f>
        <v>Unspecified</v>
      </c>
      <c r="BZ518" t="str">
        <f>IF(buildings!BZ518="","NULL",buildings!BZ518)</f>
        <v>M_brick</v>
      </c>
      <c r="CA518" t="str">
        <f>IF(buildings!CA518="","NULL",buildings!CA518)</f>
        <v>Standard</v>
      </c>
      <c r="CB518" t="str">
        <f>IF(buildings!CB518="","NULL",buildings!CB518)</f>
        <v>real-world single case study</v>
      </c>
      <c r="CC518" t="str">
        <f>IF(buildings!CC518="","NULL",buildings!CC518)</f>
        <v>UN</v>
      </c>
      <c r="CD518" t="str">
        <f>IF(buildings!CD518="","NULL",buildings!CD518)</f>
        <v>M</v>
      </c>
      <c r="CE518" t="str">
        <f>IF(buildings!CE518="","NULL",buildings!CE518)</f>
        <v>ASIA_CHN</v>
      </c>
    </row>
    <row r="519" spans="1:83">
      <c r="A519">
        <f>IF(buildings!A519="","NA",buildings!A519)</f>
        <v>517</v>
      </c>
      <c r="B519" t="str">
        <f>IF(buildings!B519="","NA",buildings!B519)</f>
        <v>South Korea</v>
      </c>
      <c r="C519" t="str">
        <f>IF(buildings!C519="","NA",buildings!C519)</f>
        <v>Daegu and Busan</v>
      </c>
      <c r="D519" t="str">
        <f>IF(buildings!D519="","NA",buildings!D519)</f>
        <v>NA</v>
      </c>
      <c r="E519" t="str">
        <f>IF(buildings!E519="","NA",buildings!E519)</f>
        <v>NA</v>
      </c>
      <c r="F519" t="str">
        <f>IF(buildings!F519="","NA",buildings!F519)</f>
        <v>NA</v>
      </c>
      <c r="G519" t="str">
        <f>IF(buildings!G519="","NA",buildings!G519)</f>
        <v>NA</v>
      </c>
      <c r="H519" t="str">
        <f>IF(buildings!H519="","NA",buildings!H519)</f>
        <v>NA</v>
      </c>
      <c r="I519">
        <f>IF(buildings!I519="","NA",buildings!I519)</f>
        <v>38.1</v>
      </c>
      <c r="J519">
        <f>IF(buildings!J519="","NA",buildings!J519)</f>
        <v>22.1</v>
      </c>
      <c r="K519" t="str">
        <f>IF(buildings!K519="","NA",buildings!K519)</f>
        <v>NA</v>
      </c>
      <c r="L519" t="str">
        <f>IF(buildings!L519="","NA",buildings!L519)</f>
        <v>NA</v>
      </c>
      <c r="M519">
        <f>IF(buildings!M519="","NA",buildings!M519)</f>
        <v>1126.8</v>
      </c>
      <c r="N519" t="str">
        <f>IF(buildings!N519="","NA",buildings!N519)</f>
        <v>NA</v>
      </c>
      <c r="O519" t="str">
        <f>IF(buildings!O519="","NA",buildings!O519)</f>
        <v>NA</v>
      </c>
      <c r="P519">
        <f>IF(buildings!P519="","NA",buildings!P519)</f>
        <v>409</v>
      </c>
      <c r="Q519">
        <f>IF(buildings!Q519="","NA",buildings!Q519)</f>
        <v>34.200000000000003</v>
      </c>
      <c r="R519" t="str">
        <f>IF(buildings!R519="","NA",buildings!R519)</f>
        <v>NA</v>
      </c>
      <c r="S519" t="str">
        <f>IF(buildings!S519="","NA",buildings!S519)</f>
        <v>NA</v>
      </c>
      <c r="T519" t="str">
        <f>IF(buildings!T519="","NA",buildings!T519)</f>
        <v>NA</v>
      </c>
      <c r="U519" t="str">
        <f>IF(buildings!U519="","NA",buildings!U519)</f>
        <v>NA</v>
      </c>
      <c r="V519" t="str">
        <f>IF(buildings!V519="","NA",buildings!V519)</f>
        <v>NA</v>
      </c>
      <c r="W519" t="str">
        <f>IF(buildings!W519="","NA",buildings!W519)</f>
        <v>NA</v>
      </c>
      <c r="X519" t="str">
        <f>IF(buildings!X519="","NA",buildings!X519)</f>
        <v>NA</v>
      </c>
      <c r="Y519" t="str">
        <f>IF(buildings!Y519="","NA",buildings!Y519)</f>
        <v>NA</v>
      </c>
      <c r="Z519" t="str">
        <f>IF(buildings!Z519="","NA",buildings!Z519)</f>
        <v>NA</v>
      </c>
      <c r="AA519" t="str">
        <f>IF(buildings!AA519="","NA",buildings!AA519)</f>
        <v>NA</v>
      </c>
      <c r="AB519">
        <f>IF(buildings!AB519="","NA",buildings!AB519)</f>
        <v>5.8</v>
      </c>
      <c r="AC519">
        <f>IF(buildings!AC519="","NA",buildings!AC519)</f>
        <v>34.9</v>
      </c>
      <c r="AD519" t="str">
        <f>IF(buildings!AD519="","NA",buildings!AD519)</f>
        <v>NA</v>
      </c>
      <c r="AE519" t="str">
        <f>IF(buildings!AE519="","NA",buildings!AE519)</f>
        <v>NA</v>
      </c>
      <c r="AF519" t="str">
        <f>IF(buildings!AF519="","NA",buildings!AF519)</f>
        <v>NA</v>
      </c>
      <c r="AG519" t="str">
        <f>IF(buildings!AG519="","NA",buildings!AG519)</f>
        <v>NA</v>
      </c>
      <c r="AH519" t="str">
        <f>IF(buildings!AH519="","NA",buildings!AH519)</f>
        <v>NA</v>
      </c>
      <c r="AI519" t="str">
        <f>IF(buildings!AI519="","NA",buildings!AI519)</f>
        <v>NA</v>
      </c>
      <c r="AJ519" t="str">
        <f>IF(buildings!AJ519="","NA",buildings!AJ519)</f>
        <v>NA</v>
      </c>
      <c r="AK519">
        <f>IF(buildings!AK519="","NA",buildings!AK519)</f>
        <v>5.5</v>
      </c>
      <c r="AL519" t="str">
        <f>IF(buildings!AL519="","NA",buildings!AL519)</f>
        <v>Reinforced Concrete</v>
      </c>
      <c r="AM519" t="str">
        <f>IF(buildings!AM519="","NA",buildings!AM519)</f>
        <v>NA</v>
      </c>
      <c r="AN519" t="str">
        <f>IF(buildings!AN519="","NA",buildings!AN519)</f>
        <v>residential</v>
      </c>
      <c r="AO519" t="str">
        <f>IF(buildings!AO519="","NA",buildings!AO519)</f>
        <v>NA</v>
      </c>
      <c r="AP519" t="str">
        <f>IF(buildings!AP519="","NA",buildings!AP519)</f>
        <v>case study</v>
      </c>
      <c r="AQ519" t="str">
        <f>IF(buildings!AQ519="","NA",buildings!AQ519)</f>
        <v>urban</v>
      </c>
      <c r="AR519" t="str">
        <f>IF(buildings!AR519="","NA",buildings!AR519)</f>
        <v>NA</v>
      </c>
      <c r="AS519" t="str">
        <f>IF(buildings!AS519="","NA",buildings!AS519)</f>
        <v>Cha GW, Moon HJ, Kim YC, Hong WH, Jeon GY, Yoon YR, Hwang C, Hwang JH</v>
      </c>
      <c r="AT519">
        <f>IF(buildings!AT519="","NA",buildings!AT519)</f>
        <v>2020</v>
      </c>
      <c r="AU519" t="str">
        <f>IF(buildings!AU519="","NA",buildings!AU519)</f>
        <v>Evaluating recycling potential of demolition waste considering building structure types: A study in South Korea</v>
      </c>
      <c r="AV519" t="str">
        <f>IF(buildings!AV519="","NA",buildings!AV519)</f>
        <v>Journal of Cleaner Production</v>
      </c>
      <c r="AW519" t="str">
        <f>IF(buildings!AW519="","NA",buildings!AW519)</f>
        <v>Copyright Elsevier</v>
      </c>
      <c r="AX519" t="str">
        <f>IF(buildings!AX519="","NA",buildings!AX519)</f>
        <v>10.1016/j.jclepro.2020.120385</v>
      </c>
      <c r="AY519" t="str">
        <f>IF(buildings!AY519="","NA",buildings!AY519)</f>
        <v>https://doi.org/10.1016/j.jclepro.2020.120385</v>
      </c>
      <c r="AZ519" t="str">
        <f>IF(buildings!AZ519="","NULL",buildings!AZ519)</f>
        <v>NULL</v>
      </c>
      <c r="BA519" t="str">
        <f>IF(buildings!BA519="","NULL",buildings!BA519)</f>
        <v>NULL</v>
      </c>
      <c r="BB519" t="str">
        <f>IF(buildings!BB519="","NULL",buildings!BB519)</f>
        <v xml:space="preserve">Concrete column is a sum of concrete and block, and other unspecified material is roofing tile and other waste material from table 2 of the research paper. </v>
      </c>
      <c r="BC519" t="str">
        <f>IF(buildings!BC519="","NULL",buildings!BC519)</f>
        <v>NULL</v>
      </c>
      <c r="BD519" t="str">
        <f>IF(buildings!BD519="","NULL",buildings!BD519)</f>
        <v>NULL</v>
      </c>
      <c r="BE519" t="str">
        <f>IF(buildings!BE519="","NULL",buildings!BE519)</f>
        <v>Almaleh (Fishman)</v>
      </c>
      <c r="BF519" t="str">
        <f>IF(buildings!BF519="","NULL",buildings!BF519)</f>
        <v>NULL</v>
      </c>
      <c r="BG519" t="str">
        <f>IF(buildings!BG519="","NULL",buildings!BG519)</f>
        <v>NULL</v>
      </c>
      <c r="BH519" t="str">
        <f>IF(buildings!BH519="","NULL",buildings!BH519)</f>
        <v>NULL</v>
      </c>
      <c r="BI519" t="str">
        <f>IF(buildings!BI519="","NULL",buildings!BI519)</f>
        <v>NULL</v>
      </c>
      <c r="BJ519" t="str">
        <f>IF(buildings!BJ519="","NULL",buildings!BJ519)</f>
        <v>NULL</v>
      </c>
      <c r="BK519" t="str">
        <f>IF(buildings!BK519="","NULL",buildings!BK519)</f>
        <v>NULL</v>
      </c>
      <c r="BL519" t="str">
        <f>IF(buildings!BL519="","NULL",buildings!BL519)</f>
        <v>NULL</v>
      </c>
      <c r="BM519" t="str">
        <f>IF(buildings!BM519="","NULL",buildings!BM519)</f>
        <v>NULL</v>
      </c>
      <c r="BN519" t="str">
        <f>IF(buildings!BN519="","NULL",buildings!BN519)</f>
        <v>NULL</v>
      </c>
      <c r="BO519" t="str">
        <f>IF(buildings!BO519="","NULL",buildings!BO519)</f>
        <v>NULL</v>
      </c>
      <c r="BP519" t="str">
        <f>IF(buildings!BP519="","NULL",buildings!BP519)</f>
        <v>NULL</v>
      </c>
      <c r="BQ519" t="str">
        <f>IF(buildings!BQ519="","NULL",buildings!BQ519)</f>
        <v>NULL</v>
      </c>
      <c r="BR519" t="str">
        <f>IF(buildings!BR519="","NULL",buildings!BR519)</f>
        <v>NULL</v>
      </c>
      <c r="BS519" t="str">
        <f>IF(buildings!BS519="","NULL",buildings!BS519)</f>
        <v>NULL</v>
      </c>
      <c r="BT519" t="str">
        <f>IF(buildings!BT519="","NULL",buildings!BT519)</f>
        <v>NULL</v>
      </c>
      <c r="BU519" t="str">
        <f>IF(buildings!BU519="","NULL",buildings!BU519)</f>
        <v>NULL</v>
      </c>
      <c r="BV519" t="str">
        <f>IF(buildings!BV519="","NULL",buildings!BV519)</f>
        <v>NULL</v>
      </c>
      <c r="BW519" t="str">
        <f>IF(buildings!BW519="","NULL",buildings!BW519)</f>
        <v>R32KOR</v>
      </c>
      <c r="BX519" t="str">
        <f>IF(buildings!BX519="","NULL",buildings!BX519)</f>
        <v>R5.2OECD</v>
      </c>
      <c r="BY519" t="str">
        <f>IF(buildings!BY519="","NULL",buildings!BY519)</f>
        <v>R_unspecified</v>
      </c>
      <c r="BZ519" t="str">
        <f>IF(buildings!BZ519="","NULL",buildings!BZ519)</f>
        <v>RC_unspecified</v>
      </c>
      <c r="CA519" t="str">
        <f>IF(buildings!CA519="","NULL",buildings!CA519)</f>
        <v>Standard</v>
      </c>
      <c r="CB519" t="str">
        <f>IF(buildings!CB519="","NULL",buildings!CB519)</f>
        <v>real-world single case study</v>
      </c>
      <c r="CC519" t="str">
        <f>IF(buildings!CC519="","NULL",buildings!CC519)</f>
        <v>RU</v>
      </c>
      <c r="CD519" t="str">
        <f>IF(buildings!CD519="","NULL",buildings!CD519)</f>
        <v>C</v>
      </c>
      <c r="CE519" t="str">
        <f>IF(buildings!CE519="","NULL",buildings!CE519)</f>
        <v>OECD_KOR</v>
      </c>
    </row>
    <row r="520" spans="1:83">
      <c r="A520">
        <f>IF(buildings!A520="","NA",buildings!A520)</f>
        <v>518</v>
      </c>
      <c r="B520" t="str">
        <f>IF(buildings!B520="","NA",buildings!B520)</f>
        <v>South Korea</v>
      </c>
      <c r="C520" t="str">
        <f>IF(buildings!C520="","NA",buildings!C520)</f>
        <v>Daegu and Busan</v>
      </c>
      <c r="D520" t="str">
        <f>IF(buildings!D520="","NA",buildings!D520)</f>
        <v>NA</v>
      </c>
      <c r="E520" t="str">
        <f>IF(buildings!E520="","NA",buildings!E520)</f>
        <v>NA</v>
      </c>
      <c r="F520" t="str">
        <f>IF(buildings!F520="","NA",buildings!F520)</f>
        <v>NA</v>
      </c>
      <c r="G520" t="str">
        <f>IF(buildings!G520="","NA",buildings!G520)</f>
        <v>NA</v>
      </c>
      <c r="H520" t="str">
        <f>IF(buildings!H520="","NA",buildings!H520)</f>
        <v>NA</v>
      </c>
      <c r="I520">
        <f>IF(buildings!I520="","NA",buildings!I520)</f>
        <v>14</v>
      </c>
      <c r="J520">
        <f>IF(buildings!J520="","NA",buildings!J520)</f>
        <v>76.599999999999994</v>
      </c>
      <c r="K520" t="str">
        <f>IF(buildings!K520="","NA",buildings!K520)</f>
        <v>NA</v>
      </c>
      <c r="L520" t="str">
        <f>IF(buildings!L520="","NA",buildings!L520)</f>
        <v>NA</v>
      </c>
      <c r="M520">
        <f>IF(buildings!M520="","NA",buildings!M520)</f>
        <v>453.6</v>
      </c>
      <c r="N520" t="str">
        <f>IF(buildings!N520="","NA",buildings!N520)</f>
        <v>NA</v>
      </c>
      <c r="O520" t="str">
        <f>IF(buildings!O520="","NA",buildings!O520)</f>
        <v>NA</v>
      </c>
      <c r="P520">
        <f>IF(buildings!P520="","NA",buildings!P520)</f>
        <v>806.8</v>
      </c>
      <c r="Q520">
        <f>IF(buildings!Q520="","NA",buildings!Q520)</f>
        <v>115.7</v>
      </c>
      <c r="R520" t="str">
        <f>IF(buildings!R520="","NA",buildings!R520)</f>
        <v>NA</v>
      </c>
      <c r="S520" t="str">
        <f>IF(buildings!S520="","NA",buildings!S520)</f>
        <v>NA</v>
      </c>
      <c r="T520" t="str">
        <f>IF(buildings!T520="","NA",buildings!T520)</f>
        <v>NA</v>
      </c>
      <c r="U520" t="str">
        <f>IF(buildings!U520="","NA",buildings!U520)</f>
        <v>NA</v>
      </c>
      <c r="V520" t="str">
        <f>IF(buildings!V520="","NA",buildings!V520)</f>
        <v>NA</v>
      </c>
      <c r="W520" t="str">
        <f>IF(buildings!W520="","NA",buildings!W520)</f>
        <v>NA</v>
      </c>
      <c r="X520" t="str">
        <f>IF(buildings!X520="","NA",buildings!X520)</f>
        <v>NA</v>
      </c>
      <c r="Y520" t="str">
        <f>IF(buildings!Y520="","NA",buildings!Y520)</f>
        <v>NA</v>
      </c>
      <c r="Z520" t="str">
        <f>IF(buildings!Z520="","NA",buildings!Z520)</f>
        <v>NA</v>
      </c>
      <c r="AA520" t="str">
        <f>IF(buildings!AA520="","NA",buildings!AA520)</f>
        <v>NA</v>
      </c>
      <c r="AB520">
        <f>IF(buildings!AB520="","NA",buildings!AB520)</f>
        <v>6.6</v>
      </c>
      <c r="AC520">
        <f>IF(buildings!AC520="","NA",buildings!AC520)</f>
        <v>18.2</v>
      </c>
      <c r="AD520" t="str">
        <f>IF(buildings!AD520="","NA",buildings!AD520)</f>
        <v>NA</v>
      </c>
      <c r="AE520" t="str">
        <f>IF(buildings!AE520="","NA",buildings!AE520)</f>
        <v>NA</v>
      </c>
      <c r="AF520" t="str">
        <f>IF(buildings!AF520="","NA",buildings!AF520)</f>
        <v>NA</v>
      </c>
      <c r="AG520" t="str">
        <f>IF(buildings!AG520="","NA",buildings!AG520)</f>
        <v>NA</v>
      </c>
      <c r="AH520" t="str">
        <f>IF(buildings!AH520="","NA",buildings!AH520)</f>
        <v>NA</v>
      </c>
      <c r="AI520" t="str">
        <f>IF(buildings!AI520="","NA",buildings!AI520)</f>
        <v>NA</v>
      </c>
      <c r="AJ520" t="str">
        <f>IF(buildings!AJ520="","NA",buildings!AJ520)</f>
        <v>NA</v>
      </c>
      <c r="AK520">
        <f>IF(buildings!AK520="","NA",buildings!AK520)</f>
        <v>46.6</v>
      </c>
      <c r="AL520" t="str">
        <f>IF(buildings!AL520="","NA",buildings!AL520)</f>
        <v>Concrete -Brick</v>
      </c>
      <c r="AM520" t="str">
        <f>IF(buildings!AM520="","NA",buildings!AM520)</f>
        <v>NA</v>
      </c>
      <c r="AN520" t="str">
        <f>IF(buildings!AN520="","NA",buildings!AN520)</f>
        <v>residential</v>
      </c>
      <c r="AO520" t="str">
        <f>IF(buildings!AO520="","NA",buildings!AO520)</f>
        <v>NA</v>
      </c>
      <c r="AP520" t="str">
        <f>IF(buildings!AP520="","NA",buildings!AP520)</f>
        <v>case study</v>
      </c>
      <c r="AQ520" t="str">
        <f>IF(buildings!AQ520="","NA",buildings!AQ520)</f>
        <v>urban</v>
      </c>
      <c r="AR520" t="str">
        <f>IF(buildings!AR520="","NA",buildings!AR520)</f>
        <v>NA</v>
      </c>
      <c r="AS520" t="str">
        <f>IF(buildings!AS520="","NA",buildings!AS520)</f>
        <v>Cha GW, Moon HJ, Kim YC, Hong WH, Jeon GY, Yoon YR, Hwang C, Hwang JH</v>
      </c>
      <c r="AT520">
        <f>IF(buildings!AT520="","NA",buildings!AT520)</f>
        <v>2020</v>
      </c>
      <c r="AU520" t="str">
        <f>IF(buildings!AU520="","NA",buildings!AU520)</f>
        <v>Evaluating recycling potential of demolition waste considering building structure types: A study in South Korea</v>
      </c>
      <c r="AV520" t="str">
        <f>IF(buildings!AV520="","NA",buildings!AV520)</f>
        <v>Journal of Cleaner Production</v>
      </c>
      <c r="AW520" t="str">
        <f>IF(buildings!AW520="","NA",buildings!AW520)</f>
        <v>Copyright Elsevier</v>
      </c>
      <c r="AX520" t="str">
        <f>IF(buildings!AX520="","NA",buildings!AX520)</f>
        <v>10.1016/j.jclepro.2020.120385</v>
      </c>
      <c r="AY520" t="str">
        <f>IF(buildings!AY520="","NA",buildings!AY520)</f>
        <v>https://doi.org/10.1016/j.jclepro.2020.120385</v>
      </c>
      <c r="AZ520" t="str">
        <f>IF(buildings!AZ520="","NULL",buildings!AZ520)</f>
        <v>NULL</v>
      </c>
      <c r="BA520" t="str">
        <f>IF(buildings!BA520="","NULL",buildings!BA520)</f>
        <v>NULL</v>
      </c>
      <c r="BB520" t="str">
        <f>IF(buildings!BB520="","NULL",buildings!BB520)</f>
        <v xml:space="preserve">Concrete column is a sum of concrete and block, and other unspecified material is roofing tile and other waste material from table 2 of the research paper. </v>
      </c>
      <c r="BC520" t="str">
        <f>IF(buildings!BC520="","NULL",buildings!BC520)</f>
        <v>NULL</v>
      </c>
      <c r="BD520" t="str">
        <f>IF(buildings!BD520="","NULL",buildings!BD520)</f>
        <v>NULL</v>
      </c>
      <c r="BE520" t="str">
        <f>IF(buildings!BE520="","NULL",buildings!BE520)</f>
        <v>Almaleh (Fishman)</v>
      </c>
      <c r="BF520" t="str">
        <f>IF(buildings!BF520="","NULL",buildings!BF520)</f>
        <v>NULL</v>
      </c>
      <c r="BG520" t="str">
        <f>IF(buildings!BG520="","NULL",buildings!BG520)</f>
        <v>NULL</v>
      </c>
      <c r="BH520" t="str">
        <f>IF(buildings!BH520="","NULL",buildings!BH520)</f>
        <v>NULL</v>
      </c>
      <c r="BI520" t="str">
        <f>IF(buildings!BI520="","NULL",buildings!BI520)</f>
        <v>NULL</v>
      </c>
      <c r="BJ520" t="str">
        <f>IF(buildings!BJ520="","NULL",buildings!BJ520)</f>
        <v>NULL</v>
      </c>
      <c r="BK520" t="str">
        <f>IF(buildings!BK520="","NULL",buildings!BK520)</f>
        <v>NULL</v>
      </c>
      <c r="BL520" t="str">
        <f>IF(buildings!BL520="","NULL",buildings!BL520)</f>
        <v>NULL</v>
      </c>
      <c r="BM520" t="str">
        <f>IF(buildings!BM520="","NULL",buildings!BM520)</f>
        <v>NULL</v>
      </c>
      <c r="BN520" t="str">
        <f>IF(buildings!BN520="","NULL",buildings!BN520)</f>
        <v>NULL</v>
      </c>
      <c r="BO520" t="str">
        <f>IF(buildings!BO520="","NULL",buildings!BO520)</f>
        <v>NULL</v>
      </c>
      <c r="BP520" t="str">
        <f>IF(buildings!BP520="","NULL",buildings!BP520)</f>
        <v>NULL</v>
      </c>
      <c r="BQ520" t="str">
        <f>IF(buildings!BQ520="","NULL",buildings!BQ520)</f>
        <v>NULL</v>
      </c>
      <c r="BR520" t="str">
        <f>IF(buildings!BR520="","NULL",buildings!BR520)</f>
        <v>NULL</v>
      </c>
      <c r="BS520" t="str">
        <f>IF(buildings!BS520="","NULL",buildings!BS520)</f>
        <v>NULL</v>
      </c>
      <c r="BT520" t="str">
        <f>IF(buildings!BT520="","NULL",buildings!BT520)</f>
        <v>NULL</v>
      </c>
      <c r="BU520" t="str">
        <f>IF(buildings!BU520="","NULL",buildings!BU520)</f>
        <v>NULL</v>
      </c>
      <c r="BV520" t="str">
        <f>IF(buildings!BV520="","NULL",buildings!BV520)</f>
        <v>NULL</v>
      </c>
      <c r="BW520" t="str">
        <f>IF(buildings!BW520="","NULL",buildings!BW520)</f>
        <v>R32KOR</v>
      </c>
      <c r="BX520" t="str">
        <f>IF(buildings!BX520="","NULL",buildings!BX520)</f>
        <v>R5.2OECD</v>
      </c>
      <c r="BY520" t="str">
        <f>IF(buildings!BY520="","NULL",buildings!BY520)</f>
        <v>R_unspecified</v>
      </c>
      <c r="BZ520" t="str">
        <f>IF(buildings!BZ520="","NULL",buildings!BZ520)</f>
        <v>M_brick</v>
      </c>
      <c r="CA520" t="str">
        <f>IF(buildings!CA520="","NULL",buildings!CA520)</f>
        <v>Standard</v>
      </c>
      <c r="CB520" t="str">
        <f>IF(buildings!CB520="","NULL",buildings!CB520)</f>
        <v>real-world single case study</v>
      </c>
      <c r="CC520" t="str">
        <f>IF(buildings!CC520="","NULL",buildings!CC520)</f>
        <v>RU</v>
      </c>
      <c r="CD520" t="str">
        <f>IF(buildings!CD520="","NULL",buildings!CD520)</f>
        <v>M</v>
      </c>
      <c r="CE520" t="str">
        <f>IF(buildings!CE520="","NULL",buildings!CE520)</f>
        <v>OECD_KOR</v>
      </c>
    </row>
    <row r="521" spans="1:83">
      <c r="A521">
        <f>IF(buildings!A521="","NA",buildings!A521)</f>
        <v>519</v>
      </c>
      <c r="B521" t="str">
        <f>IF(buildings!B521="","NA",buildings!B521)</f>
        <v>South Korea</v>
      </c>
      <c r="C521" t="str">
        <f>IF(buildings!C521="","NA",buildings!C521)</f>
        <v>Daegu and Busan</v>
      </c>
      <c r="D521" t="str">
        <f>IF(buildings!D521="","NA",buildings!D521)</f>
        <v>NA</v>
      </c>
      <c r="E521" t="str">
        <f>IF(buildings!E521="","NA",buildings!E521)</f>
        <v>NA</v>
      </c>
      <c r="F521" t="str">
        <f>IF(buildings!F521="","NA",buildings!F521)</f>
        <v>NA</v>
      </c>
      <c r="G521" t="str">
        <f>IF(buildings!G521="","NA",buildings!G521)</f>
        <v>NA</v>
      </c>
      <c r="H521" t="str">
        <f>IF(buildings!H521="","NA",buildings!H521)</f>
        <v>NA</v>
      </c>
      <c r="I521">
        <f>IF(buildings!I521="","NA",buildings!I521)</f>
        <v>3.1</v>
      </c>
      <c r="J521">
        <f>IF(buildings!J521="","NA",buildings!J521)</f>
        <v>123.7</v>
      </c>
      <c r="K521" t="str">
        <f>IF(buildings!K521="","NA",buildings!K521)</f>
        <v>NA</v>
      </c>
      <c r="L521" t="str">
        <f>IF(buildings!L521="","NA",buildings!L521)</f>
        <v>NA</v>
      </c>
      <c r="M521">
        <f>IF(buildings!M521="","NA",buildings!M521)</f>
        <v>800.4</v>
      </c>
      <c r="N521" t="str">
        <f>IF(buildings!N521="","NA",buildings!N521)</f>
        <v>NA</v>
      </c>
      <c r="O521" t="str">
        <f>IF(buildings!O521="","NA",buildings!O521)</f>
        <v>NA</v>
      </c>
      <c r="P521">
        <f>IF(buildings!P521="","NA",buildings!P521)</f>
        <v>17.2</v>
      </c>
      <c r="Q521">
        <f>IF(buildings!Q521="","NA",buildings!Q521)</f>
        <v>103.2</v>
      </c>
      <c r="R521" t="str">
        <f>IF(buildings!R521="","NA",buildings!R521)</f>
        <v>NA</v>
      </c>
      <c r="S521" t="str">
        <f>IF(buildings!S521="","NA",buildings!S521)</f>
        <v>NA</v>
      </c>
      <c r="T521" t="str">
        <f>IF(buildings!T521="","NA",buildings!T521)</f>
        <v>NA</v>
      </c>
      <c r="U521" t="str">
        <f>IF(buildings!U521="","NA",buildings!U521)</f>
        <v>NA</v>
      </c>
      <c r="V521" t="str">
        <f>IF(buildings!V521="","NA",buildings!V521)</f>
        <v>NA</v>
      </c>
      <c r="W521" t="str">
        <f>IF(buildings!W521="","NA",buildings!W521)</f>
        <v>NA</v>
      </c>
      <c r="X521" t="str">
        <f>IF(buildings!X521="","NA",buildings!X521)</f>
        <v>NA</v>
      </c>
      <c r="Y521" t="str">
        <f>IF(buildings!Y521="","NA",buildings!Y521)</f>
        <v>NA</v>
      </c>
      <c r="Z521" t="str">
        <f>IF(buildings!Z521="","NA",buildings!Z521)</f>
        <v>NA</v>
      </c>
      <c r="AA521" t="str">
        <f>IF(buildings!AA521="","NA",buildings!AA521)</f>
        <v>NA</v>
      </c>
      <c r="AB521">
        <f>IF(buildings!AB521="","NA",buildings!AB521)</f>
        <v>3.7</v>
      </c>
      <c r="AC521">
        <f>IF(buildings!AC521="","NA",buildings!AC521)</f>
        <v>21.9</v>
      </c>
      <c r="AD521" t="str">
        <f>IF(buildings!AD521="","NA",buildings!AD521)</f>
        <v>NA</v>
      </c>
      <c r="AE521" t="str">
        <f>IF(buildings!AE521="","NA",buildings!AE521)</f>
        <v>NA</v>
      </c>
      <c r="AF521" t="str">
        <f>IF(buildings!AF521="","NA",buildings!AF521)</f>
        <v>NA</v>
      </c>
      <c r="AG521" t="str">
        <f>IF(buildings!AG521="","NA",buildings!AG521)</f>
        <v>NA</v>
      </c>
      <c r="AH521" t="str">
        <f>IF(buildings!AH521="","NA",buildings!AH521)</f>
        <v>NA</v>
      </c>
      <c r="AI521" t="str">
        <f>IF(buildings!AI521="","NA",buildings!AI521)</f>
        <v>NA</v>
      </c>
      <c r="AJ521" t="str">
        <f>IF(buildings!AJ521="","NA",buildings!AJ521)</f>
        <v>NA</v>
      </c>
      <c r="AK521">
        <f>IF(buildings!AK521="","NA",buildings!AK521)</f>
        <v>62.3</v>
      </c>
      <c r="AL521" t="str">
        <f>IF(buildings!AL521="","NA",buildings!AL521)</f>
        <v>Masonry -Block</v>
      </c>
      <c r="AM521" t="str">
        <f>IF(buildings!AM521="","NA",buildings!AM521)</f>
        <v>NA</v>
      </c>
      <c r="AN521" t="str">
        <f>IF(buildings!AN521="","NA",buildings!AN521)</f>
        <v>residential</v>
      </c>
      <c r="AO521" t="str">
        <f>IF(buildings!AO521="","NA",buildings!AO521)</f>
        <v>NA</v>
      </c>
      <c r="AP521" t="str">
        <f>IF(buildings!AP521="","NA",buildings!AP521)</f>
        <v>case study</v>
      </c>
      <c r="AQ521" t="str">
        <f>IF(buildings!AQ521="","NA",buildings!AQ521)</f>
        <v>urban</v>
      </c>
      <c r="AR521" t="str">
        <f>IF(buildings!AR521="","NA",buildings!AR521)</f>
        <v>NA</v>
      </c>
      <c r="AS521" t="str">
        <f>IF(buildings!AS521="","NA",buildings!AS521)</f>
        <v>Cha GW, Moon HJ, Kim YC, Hong WH, Jeon GY, Yoon YR, Hwang C, Hwang JH</v>
      </c>
      <c r="AT521">
        <f>IF(buildings!AT521="","NA",buildings!AT521)</f>
        <v>2020</v>
      </c>
      <c r="AU521" t="str">
        <f>IF(buildings!AU521="","NA",buildings!AU521)</f>
        <v>Evaluating recycling potential of demolition waste considering building structure types: A study in South Korea</v>
      </c>
      <c r="AV521" t="str">
        <f>IF(buildings!AV521="","NA",buildings!AV521)</f>
        <v>Journal of Cleaner Production</v>
      </c>
      <c r="AW521" t="str">
        <f>IF(buildings!AW521="","NA",buildings!AW521)</f>
        <v>Copyright Elsevier</v>
      </c>
      <c r="AX521" t="str">
        <f>IF(buildings!AX521="","NA",buildings!AX521)</f>
        <v>10.1016/j.jclepro.2020.120385</v>
      </c>
      <c r="AY521" t="str">
        <f>IF(buildings!AY521="","NA",buildings!AY521)</f>
        <v>https://doi.org/10.1016/j.jclepro.2020.120385</v>
      </c>
      <c r="AZ521" t="str">
        <f>IF(buildings!AZ521="","NULL",buildings!AZ521)</f>
        <v>NULL</v>
      </c>
      <c r="BA521" t="str">
        <f>IF(buildings!BA521="","NULL",buildings!BA521)</f>
        <v>NULL</v>
      </c>
      <c r="BB521" t="str">
        <f>IF(buildings!BB521="","NULL",buildings!BB521)</f>
        <v xml:space="preserve">Concrete column is a sum of concrete and block, and other unspecified material is roofing tile and other waste material from table 2 of the research paper. </v>
      </c>
      <c r="BC521" t="str">
        <f>IF(buildings!BC521="","NULL",buildings!BC521)</f>
        <v>NULL</v>
      </c>
      <c r="BD521" t="str">
        <f>IF(buildings!BD521="","NULL",buildings!BD521)</f>
        <v>NULL</v>
      </c>
      <c r="BE521" t="str">
        <f>IF(buildings!BE521="","NULL",buildings!BE521)</f>
        <v>Almaleh (Fishman)</v>
      </c>
      <c r="BF521" t="str">
        <f>IF(buildings!BF521="","NULL",buildings!BF521)</f>
        <v>NULL</v>
      </c>
      <c r="BG521" t="str">
        <f>IF(buildings!BG521="","NULL",buildings!BG521)</f>
        <v>NULL</v>
      </c>
      <c r="BH521" t="str">
        <f>IF(buildings!BH521="","NULL",buildings!BH521)</f>
        <v>NULL</v>
      </c>
      <c r="BI521" t="str">
        <f>IF(buildings!BI521="","NULL",buildings!BI521)</f>
        <v>NULL</v>
      </c>
      <c r="BJ521" t="str">
        <f>IF(buildings!BJ521="","NULL",buildings!BJ521)</f>
        <v>NULL</v>
      </c>
      <c r="BK521" t="str">
        <f>IF(buildings!BK521="","NULL",buildings!BK521)</f>
        <v>NULL</v>
      </c>
      <c r="BL521" t="str">
        <f>IF(buildings!BL521="","NULL",buildings!BL521)</f>
        <v>NULL</v>
      </c>
      <c r="BM521" t="str">
        <f>IF(buildings!BM521="","NULL",buildings!BM521)</f>
        <v>NULL</v>
      </c>
      <c r="BN521" t="str">
        <f>IF(buildings!BN521="","NULL",buildings!BN521)</f>
        <v>NULL</v>
      </c>
      <c r="BO521" t="str">
        <f>IF(buildings!BO521="","NULL",buildings!BO521)</f>
        <v>NULL</v>
      </c>
      <c r="BP521" t="str">
        <f>IF(buildings!BP521="","NULL",buildings!BP521)</f>
        <v>NULL</v>
      </c>
      <c r="BQ521" t="str">
        <f>IF(buildings!BQ521="","NULL",buildings!BQ521)</f>
        <v>NULL</v>
      </c>
      <c r="BR521" t="str">
        <f>IF(buildings!BR521="","NULL",buildings!BR521)</f>
        <v>NULL</v>
      </c>
      <c r="BS521" t="str">
        <f>IF(buildings!BS521="","NULL",buildings!BS521)</f>
        <v>NULL</v>
      </c>
      <c r="BT521" t="str">
        <f>IF(buildings!BT521="","NULL",buildings!BT521)</f>
        <v>NULL</v>
      </c>
      <c r="BU521" t="str">
        <f>IF(buildings!BU521="","NULL",buildings!BU521)</f>
        <v>NULL</v>
      </c>
      <c r="BV521" t="str">
        <f>IF(buildings!BV521="","NULL",buildings!BV521)</f>
        <v>NULL</v>
      </c>
      <c r="BW521" t="str">
        <f>IF(buildings!BW521="","NULL",buildings!BW521)</f>
        <v>R32KOR</v>
      </c>
      <c r="BX521" t="str">
        <f>IF(buildings!BX521="","NULL",buildings!BX521)</f>
        <v>R5.2OECD</v>
      </c>
      <c r="BY521" t="str">
        <f>IF(buildings!BY521="","NULL",buildings!BY521)</f>
        <v>R_unspecified</v>
      </c>
      <c r="BZ521" t="str">
        <f>IF(buildings!BZ521="","NULL",buildings!BZ521)</f>
        <v>M_unspecified</v>
      </c>
      <c r="CA521" t="str">
        <f>IF(buildings!CA521="","NULL",buildings!CA521)</f>
        <v>Standard</v>
      </c>
      <c r="CB521" t="str">
        <f>IF(buildings!CB521="","NULL",buildings!CB521)</f>
        <v>real-world single case study</v>
      </c>
      <c r="CC521" t="str">
        <f>IF(buildings!CC521="","NULL",buildings!CC521)</f>
        <v>RU</v>
      </c>
      <c r="CD521" t="str">
        <f>IF(buildings!CD521="","NULL",buildings!CD521)</f>
        <v>M</v>
      </c>
      <c r="CE521" t="str">
        <f>IF(buildings!CE521="","NULL",buildings!CE521)</f>
        <v>OECD_KOR</v>
      </c>
    </row>
    <row r="522" spans="1:83">
      <c r="A522">
        <f>IF(buildings!A522="","NA",buildings!A522)</f>
        <v>520</v>
      </c>
      <c r="B522" t="str">
        <f>IF(buildings!B522="","NA",buildings!B522)</f>
        <v>South Korea</v>
      </c>
      <c r="C522" t="str">
        <f>IF(buildings!C522="","NA",buildings!C522)</f>
        <v>Daegu and Busan</v>
      </c>
      <c r="D522" t="str">
        <f>IF(buildings!D522="","NA",buildings!D522)</f>
        <v>NA</v>
      </c>
      <c r="E522" t="str">
        <f>IF(buildings!E522="","NA",buildings!E522)</f>
        <v>NA</v>
      </c>
      <c r="F522" t="str">
        <f>IF(buildings!F522="","NA",buildings!F522)</f>
        <v>NA</v>
      </c>
      <c r="G522" t="str">
        <f>IF(buildings!G522="","NA",buildings!G522)</f>
        <v>NA</v>
      </c>
      <c r="H522" t="str">
        <f>IF(buildings!H522="","NA",buildings!H522)</f>
        <v>NA</v>
      </c>
      <c r="I522">
        <f>IF(buildings!I522="","NA",buildings!I522)</f>
        <v>1.5</v>
      </c>
      <c r="J522">
        <f>IF(buildings!J522="","NA",buildings!J522)</f>
        <v>96.4</v>
      </c>
      <c r="K522" t="str">
        <f>IF(buildings!K522="","NA",buildings!K522)</f>
        <v>NA</v>
      </c>
      <c r="L522" t="str">
        <f>IF(buildings!L522="","NA",buildings!L522)</f>
        <v>NA</v>
      </c>
      <c r="M522">
        <f>IF(buildings!M522="","NA",buildings!M522)</f>
        <v>271</v>
      </c>
      <c r="N522" t="str">
        <f>IF(buildings!N522="","NA",buildings!N522)</f>
        <v>NA</v>
      </c>
      <c r="O522" t="str">
        <f>IF(buildings!O522="","NA",buildings!O522)</f>
        <v>NA</v>
      </c>
      <c r="P522">
        <f>IF(buildings!P522="","NA",buildings!P522)</f>
        <v>193.9</v>
      </c>
      <c r="Q522">
        <f>IF(buildings!Q522="","NA",buildings!Q522)</f>
        <v>191.4</v>
      </c>
      <c r="R522" t="str">
        <f>IF(buildings!R522="","NA",buildings!R522)</f>
        <v>NA</v>
      </c>
      <c r="S522" t="str">
        <f>IF(buildings!S522="","NA",buildings!S522)</f>
        <v>NA</v>
      </c>
      <c r="T522" t="str">
        <f>IF(buildings!T522="","NA",buildings!T522)</f>
        <v>NA</v>
      </c>
      <c r="U522" t="str">
        <f>IF(buildings!U522="","NA",buildings!U522)</f>
        <v>NA</v>
      </c>
      <c r="V522" t="str">
        <f>IF(buildings!V522="","NA",buildings!V522)</f>
        <v>NA</v>
      </c>
      <c r="W522" t="str">
        <f>IF(buildings!W522="","NA",buildings!W522)</f>
        <v>NA</v>
      </c>
      <c r="X522" t="str">
        <f>IF(buildings!X522="","NA",buildings!X522)</f>
        <v>NA</v>
      </c>
      <c r="Y522" t="str">
        <f>IF(buildings!Y522="","NA",buildings!Y522)</f>
        <v>NA</v>
      </c>
      <c r="Z522" t="str">
        <f>IF(buildings!Z522="","NA",buildings!Z522)</f>
        <v>NA</v>
      </c>
      <c r="AA522" t="str">
        <f>IF(buildings!AA522="","NA",buildings!AA522)</f>
        <v>NA</v>
      </c>
      <c r="AB522">
        <f>IF(buildings!AB522="","NA",buildings!AB522)</f>
        <v>5</v>
      </c>
      <c r="AC522">
        <f>IF(buildings!AC522="","NA",buildings!AC522)</f>
        <v>5.2</v>
      </c>
      <c r="AD522" t="str">
        <f>IF(buildings!AD522="","NA",buildings!AD522)</f>
        <v>NA</v>
      </c>
      <c r="AE522" t="str">
        <f>IF(buildings!AE522="","NA",buildings!AE522)</f>
        <v>NA</v>
      </c>
      <c r="AF522" t="str">
        <f>IF(buildings!AF522="","NA",buildings!AF522)</f>
        <v>NA</v>
      </c>
      <c r="AG522" t="str">
        <f>IF(buildings!AG522="","NA",buildings!AG522)</f>
        <v>NA</v>
      </c>
      <c r="AH522" t="str">
        <f>IF(buildings!AH522="","NA",buildings!AH522)</f>
        <v>NA</v>
      </c>
      <c r="AI522" t="str">
        <f>IF(buildings!AI522="","NA",buildings!AI522)</f>
        <v>NA</v>
      </c>
      <c r="AJ522" t="str">
        <f>IF(buildings!AJ522="","NA",buildings!AJ522)</f>
        <v>NA</v>
      </c>
      <c r="AK522">
        <f>IF(buildings!AK522="","NA",buildings!AK522)</f>
        <v>143.6</v>
      </c>
      <c r="AL522" t="str">
        <f>IF(buildings!AL522="","NA",buildings!AL522)</f>
        <v>wood</v>
      </c>
      <c r="AM522" t="str">
        <f>IF(buildings!AM522="","NA",buildings!AM522)</f>
        <v>NA</v>
      </c>
      <c r="AN522" t="str">
        <f>IF(buildings!AN522="","NA",buildings!AN522)</f>
        <v>residential</v>
      </c>
      <c r="AO522" t="str">
        <f>IF(buildings!AO522="","NA",buildings!AO522)</f>
        <v>NA</v>
      </c>
      <c r="AP522" t="str">
        <f>IF(buildings!AP522="","NA",buildings!AP522)</f>
        <v>case study</v>
      </c>
      <c r="AQ522" t="str">
        <f>IF(buildings!AQ522="","NA",buildings!AQ522)</f>
        <v>urban</v>
      </c>
      <c r="AR522" t="str">
        <f>IF(buildings!AR522="","NA",buildings!AR522)</f>
        <v>NA</v>
      </c>
      <c r="AS522" t="str">
        <f>IF(buildings!AS522="","NA",buildings!AS522)</f>
        <v>Cha GW, Moon HJ, Kim YC, Hong WH, Jeon GY, Yoon YR, Hwang C, Hwang JH</v>
      </c>
      <c r="AT522">
        <f>IF(buildings!AT522="","NA",buildings!AT522)</f>
        <v>2020</v>
      </c>
      <c r="AU522" t="str">
        <f>IF(buildings!AU522="","NA",buildings!AU522)</f>
        <v>Evaluating recycling potential of demolition waste considering building structure types: A study in South Korea</v>
      </c>
      <c r="AV522" t="str">
        <f>IF(buildings!AV522="","NA",buildings!AV522)</f>
        <v>Journal of Cleaner Production</v>
      </c>
      <c r="AW522" t="str">
        <f>IF(buildings!AW522="","NA",buildings!AW522)</f>
        <v>Copyright Elsevier</v>
      </c>
      <c r="AX522" t="str">
        <f>IF(buildings!AX522="","NA",buildings!AX522)</f>
        <v>10.1016/j.jclepro.2020.120385</v>
      </c>
      <c r="AY522" t="str">
        <f>IF(buildings!AY522="","NA",buildings!AY522)</f>
        <v>https://doi.org/10.1016/j.jclepro.2020.120385</v>
      </c>
      <c r="AZ522" t="str">
        <f>IF(buildings!AZ522="","NULL",buildings!AZ522)</f>
        <v>NULL</v>
      </c>
      <c r="BA522" t="str">
        <f>IF(buildings!BA522="","NULL",buildings!BA522)</f>
        <v>NULL</v>
      </c>
      <c r="BB522" t="str">
        <f>IF(buildings!BB522="","NULL",buildings!BB522)</f>
        <v xml:space="preserve">Concrete column is a sum of concrete and block, and other unspecified material is roofing tile and other waste material from table 2 of the research paper. </v>
      </c>
      <c r="BC522" t="str">
        <f>IF(buildings!BC522="","NULL",buildings!BC522)</f>
        <v>NULL</v>
      </c>
      <c r="BD522" t="str">
        <f>IF(buildings!BD522="","NULL",buildings!BD522)</f>
        <v>NULL</v>
      </c>
      <c r="BE522" t="str">
        <f>IF(buildings!BE522="","NULL",buildings!BE522)</f>
        <v>Almaleh (Fishman)</v>
      </c>
      <c r="BF522" t="str">
        <f>IF(buildings!BF522="","NULL",buildings!BF522)</f>
        <v>NULL</v>
      </c>
      <c r="BG522" t="str">
        <f>IF(buildings!BG522="","NULL",buildings!BG522)</f>
        <v>NULL</v>
      </c>
      <c r="BH522" t="str">
        <f>IF(buildings!BH522="","NULL",buildings!BH522)</f>
        <v>NULL</v>
      </c>
      <c r="BI522" t="str">
        <f>IF(buildings!BI522="","NULL",buildings!BI522)</f>
        <v>NULL</v>
      </c>
      <c r="BJ522" t="str">
        <f>IF(buildings!BJ522="","NULL",buildings!BJ522)</f>
        <v>NULL</v>
      </c>
      <c r="BK522" t="str">
        <f>IF(buildings!BK522="","NULL",buildings!BK522)</f>
        <v>NULL</v>
      </c>
      <c r="BL522" t="str">
        <f>IF(buildings!BL522="","NULL",buildings!BL522)</f>
        <v>NULL</v>
      </c>
      <c r="BM522" t="str">
        <f>IF(buildings!BM522="","NULL",buildings!BM522)</f>
        <v>NULL</v>
      </c>
      <c r="BN522" t="str">
        <f>IF(buildings!BN522="","NULL",buildings!BN522)</f>
        <v>NULL</v>
      </c>
      <c r="BO522" t="str">
        <f>IF(buildings!BO522="","NULL",buildings!BO522)</f>
        <v>NULL</v>
      </c>
      <c r="BP522" t="str">
        <f>IF(buildings!BP522="","NULL",buildings!BP522)</f>
        <v>NULL</v>
      </c>
      <c r="BQ522" t="str">
        <f>IF(buildings!BQ522="","NULL",buildings!BQ522)</f>
        <v>NULL</v>
      </c>
      <c r="BR522" t="str">
        <f>IF(buildings!BR522="","NULL",buildings!BR522)</f>
        <v>NULL</v>
      </c>
      <c r="BS522" t="str">
        <f>IF(buildings!BS522="","NULL",buildings!BS522)</f>
        <v>NULL</v>
      </c>
      <c r="BT522" t="str">
        <f>IF(buildings!BT522="","NULL",buildings!BT522)</f>
        <v>NULL</v>
      </c>
      <c r="BU522" t="str">
        <f>IF(buildings!BU522="","NULL",buildings!BU522)</f>
        <v>NULL</v>
      </c>
      <c r="BV522" t="str">
        <f>IF(buildings!BV522="","NULL",buildings!BV522)</f>
        <v>NULL</v>
      </c>
      <c r="BW522" t="str">
        <f>IF(buildings!BW522="","NULL",buildings!BW522)</f>
        <v>R32KOR</v>
      </c>
      <c r="BX522" t="str">
        <f>IF(buildings!BX522="","NULL",buildings!BX522)</f>
        <v>R5.2OECD</v>
      </c>
      <c r="BY522" t="str">
        <f>IF(buildings!BY522="","NULL",buildings!BY522)</f>
        <v>R_unspecified</v>
      </c>
      <c r="BZ522" t="str">
        <f>IF(buildings!BZ522="","NULL",buildings!BZ522)</f>
        <v>T_traditional</v>
      </c>
      <c r="CA522" t="str">
        <f>IF(buildings!CA522="","NULL",buildings!CA522)</f>
        <v>Standard</v>
      </c>
      <c r="CB522" t="str">
        <f>IF(buildings!CB522="","NULL",buildings!CB522)</f>
        <v>real-world single case study</v>
      </c>
      <c r="CC522" t="str">
        <f>IF(buildings!CC522="","NULL",buildings!CC522)</f>
        <v>RU</v>
      </c>
      <c r="CD522" t="str">
        <f>IF(buildings!CD522="","NULL",buildings!CD522)</f>
        <v>T</v>
      </c>
      <c r="CE522" t="str">
        <f>IF(buildings!CE522="","NULL",buildings!CE522)</f>
        <v>OECD_KOR</v>
      </c>
    </row>
    <row r="523" spans="1:83">
      <c r="A523">
        <f>IF(buildings!A523="","NA",buildings!A523)</f>
        <v>521</v>
      </c>
      <c r="B523" t="str">
        <f>IF(buildings!B523="","NA",buildings!B523)</f>
        <v xml:space="preserve">Fiji Islands </v>
      </c>
      <c r="C523" t="str">
        <f>IF(buildings!C523="","NA",buildings!C523)</f>
        <v>Viti Levu and Vanua Levu</v>
      </c>
      <c r="D523" t="str">
        <f>IF(buildings!D523="","NA",buildings!D523)</f>
        <v>NA</v>
      </c>
      <c r="E523" t="str">
        <f>IF(buildings!E523="","NA",buildings!E523)</f>
        <v>NA</v>
      </c>
      <c r="F523">
        <f>IF(buildings!F523="","NA",buildings!F523)</f>
        <v>5</v>
      </c>
      <c r="G523" t="str">
        <f>IF(buildings!G523="","NA",buildings!G523)</f>
        <v>NA</v>
      </c>
      <c r="H523" t="str">
        <f>IF(buildings!H523="","NA",buildings!H523)</f>
        <v>NA</v>
      </c>
      <c r="I523" t="str">
        <f>IF(buildings!I523="","NA",buildings!I523)</f>
        <v>NA</v>
      </c>
      <c r="J523">
        <f>IF(buildings!J523="","NA",buildings!J523)</f>
        <v>1</v>
      </c>
      <c r="K523" t="str">
        <f>IF(buildings!K523="","NA",buildings!K523)</f>
        <v>NA</v>
      </c>
      <c r="L523" t="str">
        <f>IF(buildings!L523="","NA",buildings!L523)</f>
        <v>NA</v>
      </c>
      <c r="M523">
        <f>IF(buildings!M523="","NA",buildings!M523)</f>
        <v>1824</v>
      </c>
      <c r="N523" t="str">
        <f>IF(buildings!N523="","NA",buildings!N523)</f>
        <v>NA</v>
      </c>
      <c r="O523" t="str">
        <f>IF(buildings!O523="","NA",buildings!O523)</f>
        <v>NA</v>
      </c>
      <c r="P523" t="str">
        <f>IF(buildings!P523="","NA",buildings!P523)</f>
        <v>NA</v>
      </c>
      <c r="Q523" t="str">
        <f>IF(buildings!Q523="","NA",buildings!Q523)</f>
        <v>NA</v>
      </c>
      <c r="R523" t="str">
        <f>IF(buildings!R523="","NA",buildings!R523)</f>
        <v>NA</v>
      </c>
      <c r="S523" t="str">
        <f>IF(buildings!S523="","NA",buildings!S523)</f>
        <v>NA</v>
      </c>
      <c r="T523" t="str">
        <f>IF(buildings!T523="","NA",buildings!T523)</f>
        <v>NA</v>
      </c>
      <c r="U523" t="str">
        <f>IF(buildings!U523="","NA",buildings!U523)</f>
        <v>NA</v>
      </c>
      <c r="V523" t="str">
        <f>IF(buildings!V523="","NA",buildings!V523)</f>
        <v>NA</v>
      </c>
      <c r="W523" t="str">
        <f>IF(buildings!W523="","NA",buildings!W523)</f>
        <v>NA</v>
      </c>
      <c r="X523" t="str">
        <f>IF(buildings!X523="","NA",buildings!X523)</f>
        <v>NA</v>
      </c>
      <c r="Y523" t="str">
        <f>IF(buildings!Y523="","NA",buildings!Y523)</f>
        <v>NA</v>
      </c>
      <c r="Z523" t="str">
        <f>IF(buildings!Z523="","NA",buildings!Z523)</f>
        <v>NA</v>
      </c>
      <c r="AA523" t="str">
        <f>IF(buildings!AA523="","NA",buildings!AA523)</f>
        <v>NA</v>
      </c>
      <c r="AB523" t="str">
        <f>IF(buildings!AB523="","NA",buildings!AB523)</f>
        <v>NA</v>
      </c>
      <c r="AC523" t="str">
        <f>IF(buildings!AC523="","NA",buildings!AC523)</f>
        <v>NA</v>
      </c>
      <c r="AD523" t="str">
        <f>IF(buildings!AD523="","NA",buildings!AD523)</f>
        <v>NA</v>
      </c>
      <c r="AE523" t="str">
        <f>IF(buildings!AE523="","NA",buildings!AE523)</f>
        <v>NA</v>
      </c>
      <c r="AF523" t="str">
        <f>IF(buildings!AF523="","NA",buildings!AF523)</f>
        <v>NA</v>
      </c>
      <c r="AG523" t="str">
        <f>IF(buildings!AG523="","NA",buildings!AG523)</f>
        <v>NA</v>
      </c>
      <c r="AH523" t="str">
        <f>IF(buildings!AH523="","NA",buildings!AH523)</f>
        <v>NA</v>
      </c>
      <c r="AI523" t="str">
        <f>IF(buildings!AI523="","NA",buildings!AI523)</f>
        <v>NA</v>
      </c>
      <c r="AJ523" t="str">
        <f>IF(buildings!AJ523="","NA",buildings!AJ523)</f>
        <v>NA</v>
      </c>
      <c r="AK523" t="str">
        <f>IF(buildings!AK523="","NA",buildings!AK523)</f>
        <v>NA</v>
      </c>
      <c r="AL523" t="str">
        <f>IF(buildings!AL523="","NA",buildings!AL523)</f>
        <v xml:space="preserve">Cement bricks </v>
      </c>
      <c r="AM523" t="str">
        <f>IF(buildings!AM523="","NA",buildings!AM523)</f>
        <v>NA</v>
      </c>
      <c r="AN523" t="str">
        <f>IF(buildings!AN523="","NA",buildings!AN523)</f>
        <v>NA</v>
      </c>
      <c r="AO523" t="str">
        <f>IF(buildings!AO523="","NA",buildings!AO523)</f>
        <v>NA</v>
      </c>
      <c r="AP523" t="str">
        <f>IF(buildings!AP523="","NA",buildings!AP523)</f>
        <v>case study</v>
      </c>
      <c r="AQ523" t="str">
        <f>IF(buildings!AQ523="","NA",buildings!AQ523)</f>
        <v>urban</v>
      </c>
      <c r="AR523" t="str">
        <f>IF(buildings!AR523="","NA",buildings!AR523)</f>
        <v>NA</v>
      </c>
      <c r="AS523" t="str">
        <f>IF(buildings!AS523="","NA",buildings!AS523)</f>
        <v>Merschroth S, Miatto A, Weyand S, Tanikawa H, Schebek L.</v>
      </c>
      <c r="AT523">
        <f>IF(buildings!AT523="","NA",buildings!AT523)</f>
        <v>2020</v>
      </c>
      <c r="AU523" t="str">
        <f>IF(buildings!AU523="","NA",buildings!AU523)</f>
        <v>Lost Material Stock in Buildings due to Sea Level Rise from Global Warming: The Case of Fiji Islands</v>
      </c>
      <c r="AV523" t="str">
        <f>IF(buildings!AV523="","NA",buildings!AV523)</f>
        <v>Sustainability</v>
      </c>
      <c r="AW523" t="str">
        <f>IF(buildings!AW523="","NA",buildings!AW523)</f>
        <v xml:space="preserve">Copyright by the authors </v>
      </c>
      <c r="AX523" t="str">
        <f>IF(buildings!AX523="","NA",buildings!AX523)</f>
        <v>10.3390/su12030834</v>
      </c>
      <c r="AY523" t="str">
        <f>IF(buildings!AY523="","NA",buildings!AY523)</f>
        <v>https://doi.org/10.3390/su12030834</v>
      </c>
      <c r="AZ523" t="str">
        <f>IF(buildings!AZ523="","NULL",buildings!AZ523)</f>
        <v>NULL</v>
      </c>
      <c r="BA523" t="str">
        <f>IF(buildings!BA523="","NULL",buildings!BA523)</f>
        <v>NULL</v>
      </c>
      <c r="BB523" t="str">
        <f>IF(buildings!BB523="","NULL",buildings!BB523)</f>
        <v>NULL</v>
      </c>
      <c r="BC523" t="str">
        <f>IF(buildings!BC523="","NULL",buildings!BC523)</f>
        <v>NULL</v>
      </c>
      <c r="BD523" t="str">
        <f>IF(buildings!BD523="","NULL",buildings!BD523)</f>
        <v>NULL</v>
      </c>
      <c r="BE523" t="str">
        <f>IF(buildings!BE523="","NULL",buildings!BE523)</f>
        <v>Almaleh (Fishman)</v>
      </c>
      <c r="BF523" t="str">
        <f>IF(buildings!BF523="","NULL",buildings!BF523)</f>
        <v>NULL</v>
      </c>
      <c r="BG523" t="str">
        <f>IF(buildings!BG523="","NULL",buildings!BG523)</f>
        <v>NULL</v>
      </c>
      <c r="BH523" t="str">
        <f>IF(buildings!BH523="","NULL",buildings!BH523)</f>
        <v>NULL</v>
      </c>
      <c r="BI523" t="str">
        <f>IF(buildings!BI523="","NULL",buildings!BI523)</f>
        <v>NULL</v>
      </c>
      <c r="BJ523" t="str">
        <f>IF(buildings!BJ523="","NULL",buildings!BJ523)</f>
        <v>NULL</v>
      </c>
      <c r="BK523" t="str">
        <f>IF(buildings!BK523="","NULL",buildings!BK523)</f>
        <v>NULL</v>
      </c>
      <c r="BL523" t="str">
        <f>IF(buildings!BL523="","NULL",buildings!BL523)</f>
        <v>NULL</v>
      </c>
      <c r="BM523" t="str">
        <f>IF(buildings!BM523="","NULL",buildings!BM523)</f>
        <v>NULL</v>
      </c>
      <c r="BN523" t="str">
        <f>IF(buildings!BN523="","NULL",buildings!BN523)</f>
        <v>NULL</v>
      </c>
      <c r="BO523" t="str">
        <f>IF(buildings!BO523="","NULL",buildings!BO523)</f>
        <v>NULL</v>
      </c>
      <c r="BP523" t="str">
        <f>IF(buildings!BP523="","NULL",buildings!BP523)</f>
        <v>NULL</v>
      </c>
      <c r="BQ523" t="str">
        <f>IF(buildings!BQ523="","NULL",buildings!BQ523)</f>
        <v>NULL</v>
      </c>
      <c r="BR523" t="str">
        <f>IF(buildings!BR523="","NULL",buildings!BR523)</f>
        <v>NULL</v>
      </c>
      <c r="BS523" t="str">
        <f>IF(buildings!BS523="","NULL",buildings!BS523)</f>
        <v>NULL</v>
      </c>
      <c r="BT523" t="str">
        <f>IF(buildings!BT523="","NULL",buildings!BT523)</f>
        <v>NULL</v>
      </c>
      <c r="BU523" t="str">
        <f>IF(buildings!BU523="","NULL",buildings!BU523)</f>
        <v>NULL</v>
      </c>
      <c r="BV523" t="str">
        <f>IF(buildings!BV523="","NULL",buildings!BV523)</f>
        <v>NULL</v>
      </c>
      <c r="BW523" t="str">
        <f>IF(buildings!BW523="","NULL",buildings!BW523)</f>
        <v>R32OAS-L</v>
      </c>
      <c r="BX523" t="str">
        <f>IF(buildings!BX523="","NULL",buildings!BX523)</f>
        <v>R5.2ASIA</v>
      </c>
      <c r="BY523" t="str">
        <f>IF(buildings!BY523="","NULL",buildings!BY523)</f>
        <v>Unspecified</v>
      </c>
      <c r="BZ523" t="str">
        <f>IF(buildings!BZ523="","NULL",buildings!BZ523)</f>
        <v>M_brick</v>
      </c>
      <c r="CA523" t="str">
        <f>IF(buildings!CA523="","NULL",buildings!CA523)</f>
        <v>Standard</v>
      </c>
      <c r="CB523" t="str">
        <f>IF(buildings!CB523="","NULL",buildings!CB523)</f>
        <v>real-world single case study</v>
      </c>
      <c r="CC523" t="str">
        <f>IF(buildings!CC523="","NULL",buildings!CC523)</f>
        <v>UN</v>
      </c>
      <c r="CD523" t="str">
        <f>IF(buildings!CD523="","NULL",buildings!CD523)</f>
        <v>M</v>
      </c>
      <c r="CE523" t="str">
        <f>IF(buildings!CE523="","NULL",buildings!CE523)</f>
        <v>ASIA_OAS-L</v>
      </c>
    </row>
    <row r="524" spans="1:83">
      <c r="A524">
        <f>IF(buildings!A524="","NA",buildings!A524)</f>
        <v>522</v>
      </c>
      <c r="B524" t="str">
        <f>IF(buildings!B524="","NA",buildings!B524)</f>
        <v xml:space="preserve">Fiji Islands </v>
      </c>
      <c r="C524" t="str">
        <f>IF(buildings!C524="","NA",buildings!C524)</f>
        <v>Viti Levu and Vanua Levu</v>
      </c>
      <c r="D524" t="str">
        <f>IF(buildings!D524="","NA",buildings!D524)</f>
        <v>NA</v>
      </c>
      <c r="E524" t="str">
        <f>IF(buildings!E524="","NA",buildings!E524)</f>
        <v>NA</v>
      </c>
      <c r="F524">
        <f>IF(buildings!F524="","NA",buildings!F524)</f>
        <v>104</v>
      </c>
      <c r="G524" t="str">
        <f>IF(buildings!G524="","NA",buildings!G524)</f>
        <v>NA</v>
      </c>
      <c r="H524" t="str">
        <f>IF(buildings!H524="","NA",buildings!H524)</f>
        <v>NA</v>
      </c>
      <c r="I524" t="str">
        <f>IF(buildings!I524="","NA",buildings!I524)</f>
        <v>NA</v>
      </c>
      <c r="J524" t="str">
        <f>IF(buildings!J524="","NA",buildings!J524)</f>
        <v>NA</v>
      </c>
      <c r="K524" t="str">
        <f>IF(buildings!K524="","NA",buildings!K524)</f>
        <v>NA</v>
      </c>
      <c r="L524" t="str">
        <f>IF(buildings!L524="","NA",buildings!L524)</f>
        <v>NA</v>
      </c>
      <c r="M524">
        <f>IF(buildings!M524="","NA",buildings!M524)</f>
        <v>1416</v>
      </c>
      <c r="N524" t="str">
        <f>IF(buildings!N524="","NA",buildings!N524)</f>
        <v>NA</v>
      </c>
      <c r="O524" t="str">
        <f>IF(buildings!O524="","NA",buildings!O524)</f>
        <v>NA</v>
      </c>
      <c r="P524" t="str">
        <f>IF(buildings!P524="","NA",buildings!P524)</f>
        <v>NA</v>
      </c>
      <c r="Q524" t="str">
        <f>IF(buildings!Q524="","NA",buildings!Q524)</f>
        <v>NA</v>
      </c>
      <c r="R524" t="str">
        <f>IF(buildings!R524="","NA",buildings!R524)</f>
        <v>NA</v>
      </c>
      <c r="S524" t="str">
        <f>IF(buildings!S524="","NA",buildings!S524)</f>
        <v>NA</v>
      </c>
      <c r="T524" t="str">
        <f>IF(buildings!T524="","NA",buildings!T524)</f>
        <v>NA</v>
      </c>
      <c r="U524" t="str">
        <f>IF(buildings!U524="","NA",buildings!U524)</f>
        <v>NA</v>
      </c>
      <c r="V524" t="str">
        <f>IF(buildings!V524="","NA",buildings!V524)</f>
        <v>NA</v>
      </c>
      <c r="W524" t="str">
        <f>IF(buildings!W524="","NA",buildings!W524)</f>
        <v>NA</v>
      </c>
      <c r="X524" t="str">
        <f>IF(buildings!X524="","NA",buildings!X524)</f>
        <v>NA</v>
      </c>
      <c r="Y524" t="str">
        <f>IF(buildings!Y524="","NA",buildings!Y524)</f>
        <v>NA</v>
      </c>
      <c r="Z524" t="str">
        <f>IF(buildings!Z524="","NA",buildings!Z524)</f>
        <v>NA</v>
      </c>
      <c r="AA524" t="str">
        <f>IF(buildings!AA524="","NA",buildings!AA524)</f>
        <v>NA</v>
      </c>
      <c r="AB524" t="str">
        <f>IF(buildings!AB524="","NA",buildings!AB524)</f>
        <v>NA</v>
      </c>
      <c r="AC524" t="str">
        <f>IF(buildings!AC524="","NA",buildings!AC524)</f>
        <v>NA</v>
      </c>
      <c r="AD524" t="str">
        <f>IF(buildings!AD524="","NA",buildings!AD524)</f>
        <v>NA</v>
      </c>
      <c r="AE524" t="str">
        <f>IF(buildings!AE524="","NA",buildings!AE524)</f>
        <v>NA</v>
      </c>
      <c r="AF524" t="str">
        <f>IF(buildings!AF524="","NA",buildings!AF524)</f>
        <v>NA</v>
      </c>
      <c r="AG524" t="str">
        <f>IF(buildings!AG524="","NA",buildings!AG524)</f>
        <v>NA</v>
      </c>
      <c r="AH524" t="str">
        <f>IF(buildings!AH524="","NA",buildings!AH524)</f>
        <v>NA</v>
      </c>
      <c r="AI524" t="str">
        <f>IF(buildings!AI524="","NA",buildings!AI524)</f>
        <v>NA</v>
      </c>
      <c r="AJ524" t="str">
        <f>IF(buildings!AJ524="","NA",buildings!AJ524)</f>
        <v>NA</v>
      </c>
      <c r="AK524" t="str">
        <f>IF(buildings!AK524="","NA",buildings!AK524)</f>
        <v>NA</v>
      </c>
      <c r="AL524" t="str">
        <f>IF(buildings!AL524="","NA",buildings!AL524)</f>
        <v>Reinforced Concrete</v>
      </c>
      <c r="AM524" t="str">
        <f>IF(buildings!AM524="","NA",buildings!AM524)</f>
        <v>NA</v>
      </c>
      <c r="AN524" t="str">
        <f>IF(buildings!AN524="","NA",buildings!AN524)</f>
        <v>NA</v>
      </c>
      <c r="AO524" t="str">
        <f>IF(buildings!AO524="","NA",buildings!AO524)</f>
        <v>NA</v>
      </c>
      <c r="AP524" t="str">
        <f>IF(buildings!AP524="","NA",buildings!AP524)</f>
        <v>case study</v>
      </c>
      <c r="AQ524" t="str">
        <f>IF(buildings!AQ524="","NA",buildings!AQ524)</f>
        <v>urban</v>
      </c>
      <c r="AR524" t="str">
        <f>IF(buildings!AR524="","NA",buildings!AR524)</f>
        <v>NA</v>
      </c>
      <c r="AS524" t="str">
        <f>IF(buildings!AS524="","NA",buildings!AS524)</f>
        <v>Merschroth S, Miatto A, Weyand S, Tanikawa H, Schebek L.</v>
      </c>
      <c r="AT524">
        <f>IF(buildings!AT524="","NA",buildings!AT524)</f>
        <v>2020</v>
      </c>
      <c r="AU524" t="str">
        <f>IF(buildings!AU524="","NA",buildings!AU524)</f>
        <v>Lost Material Stock in Buildings due to Sea Level Rise from Global Warming: The Case of Fiji Islands</v>
      </c>
      <c r="AV524" t="str">
        <f>IF(buildings!AV524="","NA",buildings!AV524)</f>
        <v>Sustainability</v>
      </c>
      <c r="AW524" t="str">
        <f>IF(buildings!AW524="","NA",buildings!AW524)</f>
        <v xml:space="preserve">Copyright by the authors </v>
      </c>
      <c r="AX524" t="str">
        <f>IF(buildings!AX524="","NA",buildings!AX524)</f>
        <v>10.3390/su12030834</v>
      </c>
      <c r="AY524" t="str">
        <f>IF(buildings!AY524="","NA",buildings!AY524)</f>
        <v>https://doi.org/10.3390/su12030834</v>
      </c>
      <c r="AZ524" t="str">
        <f>IF(buildings!AZ524="","NULL",buildings!AZ524)</f>
        <v>NULL</v>
      </c>
      <c r="BA524" t="str">
        <f>IF(buildings!BA524="","NULL",buildings!BA524)</f>
        <v>NULL</v>
      </c>
      <c r="BB524" t="str">
        <f>IF(buildings!BB524="","NULL",buildings!BB524)</f>
        <v>NULL</v>
      </c>
      <c r="BC524" t="str">
        <f>IF(buildings!BC524="","NULL",buildings!BC524)</f>
        <v>NULL</v>
      </c>
      <c r="BD524" t="str">
        <f>IF(buildings!BD524="","NULL",buildings!BD524)</f>
        <v>NULL</v>
      </c>
      <c r="BE524" t="str">
        <f>IF(buildings!BE524="","NULL",buildings!BE524)</f>
        <v>Almaleh (Fishman)</v>
      </c>
      <c r="BF524" t="str">
        <f>IF(buildings!BF524="","NULL",buildings!BF524)</f>
        <v>NULL</v>
      </c>
      <c r="BG524" t="str">
        <f>IF(buildings!BG524="","NULL",buildings!BG524)</f>
        <v>NULL</v>
      </c>
      <c r="BH524" t="str">
        <f>IF(buildings!BH524="","NULL",buildings!BH524)</f>
        <v>NULL</v>
      </c>
      <c r="BI524" t="str">
        <f>IF(buildings!BI524="","NULL",buildings!BI524)</f>
        <v>NULL</v>
      </c>
      <c r="BJ524" t="str">
        <f>IF(buildings!BJ524="","NULL",buildings!BJ524)</f>
        <v>NULL</v>
      </c>
      <c r="BK524" t="str">
        <f>IF(buildings!BK524="","NULL",buildings!BK524)</f>
        <v>NULL</v>
      </c>
      <c r="BL524" t="str">
        <f>IF(buildings!BL524="","NULL",buildings!BL524)</f>
        <v>NULL</v>
      </c>
      <c r="BM524" t="str">
        <f>IF(buildings!BM524="","NULL",buildings!BM524)</f>
        <v>NULL</v>
      </c>
      <c r="BN524" t="str">
        <f>IF(buildings!BN524="","NULL",buildings!BN524)</f>
        <v>NULL</v>
      </c>
      <c r="BO524" t="str">
        <f>IF(buildings!BO524="","NULL",buildings!BO524)</f>
        <v>NULL</v>
      </c>
      <c r="BP524" t="str">
        <f>IF(buildings!BP524="","NULL",buildings!BP524)</f>
        <v>NULL</v>
      </c>
      <c r="BQ524" t="str">
        <f>IF(buildings!BQ524="","NULL",buildings!BQ524)</f>
        <v>NULL</v>
      </c>
      <c r="BR524" t="str">
        <f>IF(buildings!BR524="","NULL",buildings!BR524)</f>
        <v>NULL</v>
      </c>
      <c r="BS524" t="str">
        <f>IF(buildings!BS524="","NULL",buildings!BS524)</f>
        <v>NULL</v>
      </c>
      <c r="BT524" t="str">
        <f>IF(buildings!BT524="","NULL",buildings!BT524)</f>
        <v>NULL</v>
      </c>
      <c r="BU524" t="str">
        <f>IF(buildings!BU524="","NULL",buildings!BU524)</f>
        <v>NULL</v>
      </c>
      <c r="BV524" t="str">
        <f>IF(buildings!BV524="","NULL",buildings!BV524)</f>
        <v>NULL</v>
      </c>
      <c r="BW524" t="str">
        <f>IF(buildings!BW524="","NULL",buildings!BW524)</f>
        <v>R32OAS-L</v>
      </c>
      <c r="BX524" t="str">
        <f>IF(buildings!BX524="","NULL",buildings!BX524)</f>
        <v>R5.2ASIA</v>
      </c>
      <c r="BY524" t="str">
        <f>IF(buildings!BY524="","NULL",buildings!BY524)</f>
        <v>Unspecified</v>
      </c>
      <c r="BZ524" t="str">
        <f>IF(buildings!BZ524="","NULL",buildings!BZ524)</f>
        <v>RC_unspecified</v>
      </c>
      <c r="CA524" t="str">
        <f>IF(buildings!CA524="","NULL",buildings!CA524)</f>
        <v>Standard</v>
      </c>
      <c r="CB524" t="str">
        <f>IF(buildings!CB524="","NULL",buildings!CB524)</f>
        <v>real-world single case study</v>
      </c>
      <c r="CC524" t="str">
        <f>IF(buildings!CC524="","NULL",buildings!CC524)</f>
        <v>UN</v>
      </c>
      <c r="CD524" t="str">
        <f>IF(buildings!CD524="","NULL",buildings!CD524)</f>
        <v>C</v>
      </c>
      <c r="CE524" t="str">
        <f>IF(buildings!CE524="","NULL",buildings!CE524)</f>
        <v>ASIA_OAS-L</v>
      </c>
    </row>
    <row r="525" spans="1:83">
      <c r="A525">
        <f>IF(buildings!A525="","NA",buildings!A525)</f>
        <v>523</v>
      </c>
      <c r="B525" t="str">
        <f>IF(buildings!B525="","NA",buildings!B525)</f>
        <v xml:space="preserve">Fiji Islands </v>
      </c>
      <c r="C525" t="str">
        <f>IF(buildings!C525="","NA",buildings!C525)</f>
        <v>Viti Levu and Vanua Levu</v>
      </c>
      <c r="D525" t="str">
        <f>IF(buildings!D525="","NA",buildings!D525)</f>
        <v>NA</v>
      </c>
      <c r="E525" t="str">
        <f>IF(buildings!E525="","NA",buildings!E525)</f>
        <v>NA</v>
      </c>
      <c r="F525">
        <f>IF(buildings!F525="","NA",buildings!F525)</f>
        <v>8</v>
      </c>
      <c r="G525" t="str">
        <f>IF(buildings!G525="","NA",buildings!G525)</f>
        <v>NA</v>
      </c>
      <c r="H525" t="str">
        <f>IF(buildings!H525="","NA",buildings!H525)</f>
        <v>NA</v>
      </c>
      <c r="I525" t="str">
        <f>IF(buildings!I525="","NA",buildings!I525)</f>
        <v>NA</v>
      </c>
      <c r="J525">
        <f>IF(buildings!J525="","NA",buildings!J525)</f>
        <v>61</v>
      </c>
      <c r="K525" t="str">
        <f>IF(buildings!K525="","NA",buildings!K525)</f>
        <v>NA</v>
      </c>
      <c r="L525" t="str">
        <f>IF(buildings!L525="","NA",buildings!L525)</f>
        <v>NA</v>
      </c>
      <c r="M525">
        <f>IF(buildings!M525="","NA",buildings!M525)</f>
        <v>108</v>
      </c>
      <c r="N525" t="str">
        <f>IF(buildings!N525="","NA",buildings!N525)</f>
        <v>NA</v>
      </c>
      <c r="O525" t="str">
        <f>IF(buildings!O525="","NA",buildings!O525)</f>
        <v>NA</v>
      </c>
      <c r="P525" t="str">
        <f>IF(buildings!P525="","NA",buildings!P525)</f>
        <v>NA</v>
      </c>
      <c r="Q525" t="str">
        <f>IF(buildings!Q525="","NA",buildings!Q525)</f>
        <v>NA</v>
      </c>
      <c r="R525" t="str">
        <f>IF(buildings!R525="","NA",buildings!R525)</f>
        <v>NA</v>
      </c>
      <c r="S525" t="str">
        <f>IF(buildings!S525="","NA",buildings!S525)</f>
        <v>NA</v>
      </c>
      <c r="T525" t="str">
        <f>IF(buildings!T525="","NA",buildings!T525)</f>
        <v>NA</v>
      </c>
      <c r="U525" t="str">
        <f>IF(buildings!U525="","NA",buildings!U525)</f>
        <v>NA</v>
      </c>
      <c r="V525" t="str">
        <f>IF(buildings!V525="","NA",buildings!V525)</f>
        <v>NA</v>
      </c>
      <c r="W525" t="str">
        <f>IF(buildings!W525="","NA",buildings!W525)</f>
        <v>NA</v>
      </c>
      <c r="X525" t="str">
        <f>IF(buildings!X525="","NA",buildings!X525)</f>
        <v>NA</v>
      </c>
      <c r="Y525" t="str">
        <f>IF(buildings!Y525="","NA",buildings!Y525)</f>
        <v>NA</v>
      </c>
      <c r="Z525" t="str">
        <f>IF(buildings!Z525="","NA",buildings!Z525)</f>
        <v>NA</v>
      </c>
      <c r="AA525" t="str">
        <f>IF(buildings!AA525="","NA",buildings!AA525)</f>
        <v>NA</v>
      </c>
      <c r="AB525" t="str">
        <f>IF(buildings!AB525="","NA",buildings!AB525)</f>
        <v>NA</v>
      </c>
      <c r="AC525" t="str">
        <f>IF(buildings!AC525="","NA",buildings!AC525)</f>
        <v>NA</v>
      </c>
      <c r="AD525" t="str">
        <f>IF(buildings!AD525="","NA",buildings!AD525)</f>
        <v>NA</v>
      </c>
      <c r="AE525" t="str">
        <f>IF(buildings!AE525="","NA",buildings!AE525)</f>
        <v>NA</v>
      </c>
      <c r="AF525" t="str">
        <f>IF(buildings!AF525="","NA",buildings!AF525)</f>
        <v>NA</v>
      </c>
      <c r="AG525" t="str">
        <f>IF(buildings!AG525="","NA",buildings!AG525)</f>
        <v>NA</v>
      </c>
      <c r="AH525" t="str">
        <f>IF(buildings!AH525="","NA",buildings!AH525)</f>
        <v>NA</v>
      </c>
      <c r="AI525" t="str">
        <f>IF(buildings!AI525="","NA",buildings!AI525)</f>
        <v>NA</v>
      </c>
      <c r="AJ525" t="str">
        <f>IF(buildings!AJ525="","NA",buildings!AJ525)</f>
        <v>NA</v>
      </c>
      <c r="AK525" t="str">
        <f>IF(buildings!AK525="","NA",buildings!AK525)</f>
        <v>NA</v>
      </c>
      <c r="AL525" t="str">
        <f>IF(buildings!AL525="","NA",buildings!AL525)</f>
        <v>Steel cladded</v>
      </c>
      <c r="AM525" t="str">
        <f>IF(buildings!AM525="","NA",buildings!AM525)</f>
        <v>NA</v>
      </c>
      <c r="AN525" t="str">
        <f>IF(buildings!AN525="","NA",buildings!AN525)</f>
        <v>NA</v>
      </c>
      <c r="AO525" t="str">
        <f>IF(buildings!AO525="","NA",buildings!AO525)</f>
        <v>NA</v>
      </c>
      <c r="AP525" t="str">
        <f>IF(buildings!AP525="","NA",buildings!AP525)</f>
        <v>case study</v>
      </c>
      <c r="AQ525" t="str">
        <f>IF(buildings!AQ525="","NA",buildings!AQ525)</f>
        <v>urban</v>
      </c>
      <c r="AR525" t="str">
        <f>IF(buildings!AR525="","NA",buildings!AR525)</f>
        <v>NA</v>
      </c>
      <c r="AS525" t="str">
        <f>IF(buildings!AS525="","NA",buildings!AS525)</f>
        <v>Merschroth S, Miatto A, Weyand S, Tanikawa H, Schebek L.</v>
      </c>
      <c r="AT525">
        <f>IF(buildings!AT525="","NA",buildings!AT525)</f>
        <v>2020</v>
      </c>
      <c r="AU525" t="str">
        <f>IF(buildings!AU525="","NA",buildings!AU525)</f>
        <v>Lost Material Stock in Buildings due to Sea Level Rise from Global Warming: The Case of Fiji Islands</v>
      </c>
      <c r="AV525" t="str">
        <f>IF(buildings!AV525="","NA",buildings!AV525)</f>
        <v>Sustainability</v>
      </c>
      <c r="AW525" t="str">
        <f>IF(buildings!AW525="","NA",buildings!AW525)</f>
        <v xml:space="preserve">Copyright by the authors </v>
      </c>
      <c r="AX525" t="str">
        <f>IF(buildings!AX525="","NA",buildings!AX525)</f>
        <v>10.3390/su12030834</v>
      </c>
      <c r="AY525" t="str">
        <f>IF(buildings!AY525="","NA",buildings!AY525)</f>
        <v>https://doi.org/10.3390/su12030834</v>
      </c>
      <c r="AZ525" t="str">
        <f>IF(buildings!AZ525="","NULL",buildings!AZ525)</f>
        <v>NULL</v>
      </c>
      <c r="BA525" t="str">
        <f>IF(buildings!BA525="","NULL",buildings!BA525)</f>
        <v>NULL</v>
      </c>
      <c r="BB525" t="str">
        <f>IF(buildings!BB525="","NULL",buildings!BB525)</f>
        <v>NULL</v>
      </c>
      <c r="BC525" t="str">
        <f>IF(buildings!BC525="","NULL",buildings!BC525)</f>
        <v>NULL</v>
      </c>
      <c r="BD525" t="str">
        <f>IF(buildings!BD525="","NULL",buildings!BD525)</f>
        <v>NULL</v>
      </c>
      <c r="BE525" t="str">
        <f>IF(buildings!BE525="","NULL",buildings!BE525)</f>
        <v>Almaleh (Fishman)</v>
      </c>
      <c r="BF525" t="str">
        <f>IF(buildings!BF525="","NULL",buildings!BF525)</f>
        <v>NULL</v>
      </c>
      <c r="BG525" t="str">
        <f>IF(buildings!BG525="","NULL",buildings!BG525)</f>
        <v>NULL</v>
      </c>
      <c r="BH525" t="str">
        <f>IF(buildings!BH525="","NULL",buildings!BH525)</f>
        <v>NULL</v>
      </c>
      <c r="BI525" t="str">
        <f>IF(buildings!BI525="","NULL",buildings!BI525)</f>
        <v>NULL</v>
      </c>
      <c r="BJ525" t="str">
        <f>IF(buildings!BJ525="","NULL",buildings!BJ525)</f>
        <v>NULL</v>
      </c>
      <c r="BK525" t="str">
        <f>IF(buildings!BK525="","NULL",buildings!BK525)</f>
        <v>NULL</v>
      </c>
      <c r="BL525" t="str">
        <f>IF(buildings!BL525="","NULL",buildings!BL525)</f>
        <v>NULL</v>
      </c>
      <c r="BM525" t="str">
        <f>IF(buildings!BM525="","NULL",buildings!BM525)</f>
        <v>NULL</v>
      </c>
      <c r="BN525" t="str">
        <f>IF(buildings!BN525="","NULL",buildings!BN525)</f>
        <v>NULL</v>
      </c>
      <c r="BO525" t="str">
        <f>IF(buildings!BO525="","NULL",buildings!BO525)</f>
        <v>NULL</v>
      </c>
      <c r="BP525" t="str">
        <f>IF(buildings!BP525="","NULL",buildings!BP525)</f>
        <v>NULL</v>
      </c>
      <c r="BQ525" t="str">
        <f>IF(buildings!BQ525="","NULL",buildings!BQ525)</f>
        <v>NULL</v>
      </c>
      <c r="BR525" t="str">
        <f>IF(buildings!BR525="","NULL",buildings!BR525)</f>
        <v>NULL</v>
      </c>
      <c r="BS525" t="str">
        <f>IF(buildings!BS525="","NULL",buildings!BS525)</f>
        <v>NULL</v>
      </c>
      <c r="BT525" t="str">
        <f>IF(buildings!BT525="","NULL",buildings!BT525)</f>
        <v>NULL</v>
      </c>
      <c r="BU525" t="str">
        <f>IF(buildings!BU525="","NULL",buildings!BU525)</f>
        <v>NULL</v>
      </c>
      <c r="BV525" t="str">
        <f>IF(buildings!BV525="","NULL",buildings!BV525)</f>
        <v>NULL</v>
      </c>
      <c r="BW525" t="str">
        <f>IF(buildings!BW525="","NULL",buildings!BW525)</f>
        <v>R32OAS-L</v>
      </c>
      <c r="BX525" t="str">
        <f>IF(buildings!BX525="","NULL",buildings!BX525)</f>
        <v>R5.2ASIA</v>
      </c>
      <c r="BY525" t="str">
        <f>IF(buildings!BY525="","NULL",buildings!BY525)</f>
        <v>Unspecified</v>
      </c>
      <c r="BZ525" t="str">
        <f>IF(buildings!BZ525="","NULL",buildings!BZ525)</f>
        <v>S_unspecified</v>
      </c>
      <c r="CA525" t="str">
        <f>IF(buildings!CA525="","NULL",buildings!CA525)</f>
        <v>Standard</v>
      </c>
      <c r="CB525" t="str">
        <f>IF(buildings!CB525="","NULL",buildings!CB525)</f>
        <v>real-world single case study</v>
      </c>
      <c r="CC525" t="str">
        <f>IF(buildings!CC525="","NULL",buildings!CC525)</f>
        <v>UN</v>
      </c>
      <c r="CD525" t="str">
        <f>IF(buildings!CD525="","NULL",buildings!CD525)</f>
        <v>S</v>
      </c>
      <c r="CE525" t="str">
        <f>IF(buildings!CE525="","NULL",buildings!CE525)</f>
        <v>ASIA_OAS-L</v>
      </c>
    </row>
    <row r="526" spans="1:83">
      <c r="A526">
        <f>IF(buildings!A526="","NA",buildings!A526)</f>
        <v>524</v>
      </c>
      <c r="B526" t="str">
        <f>IF(buildings!B526="","NA",buildings!B526)</f>
        <v xml:space="preserve">Fiji Islands </v>
      </c>
      <c r="C526" t="str">
        <f>IF(buildings!C526="","NA",buildings!C526)</f>
        <v>Viti Levu and Vanua Levu</v>
      </c>
      <c r="D526" t="str">
        <f>IF(buildings!D526="","NA",buildings!D526)</f>
        <v>NA</v>
      </c>
      <c r="E526" t="str">
        <f>IF(buildings!E526="","NA",buildings!E526)</f>
        <v>NA</v>
      </c>
      <c r="F526">
        <f>IF(buildings!F526="","NA",buildings!F526)</f>
        <v>5</v>
      </c>
      <c r="G526" t="str">
        <f>IF(buildings!G526="","NA",buildings!G526)</f>
        <v>NA</v>
      </c>
      <c r="H526" t="str">
        <f>IF(buildings!H526="","NA",buildings!H526)</f>
        <v>NA</v>
      </c>
      <c r="I526" t="str">
        <f>IF(buildings!I526="","NA",buildings!I526)</f>
        <v>NA</v>
      </c>
      <c r="J526">
        <f>IF(buildings!J526="","NA",buildings!J526)</f>
        <v>94</v>
      </c>
      <c r="K526" t="str">
        <f>IF(buildings!K526="","NA",buildings!K526)</f>
        <v>NA</v>
      </c>
      <c r="L526" t="str">
        <f>IF(buildings!L526="","NA",buildings!L526)</f>
        <v>NA</v>
      </c>
      <c r="M526">
        <f>IF(buildings!M526="","NA",buildings!M526)</f>
        <v>108</v>
      </c>
      <c r="N526" t="str">
        <f>IF(buildings!N526="","NA",buildings!N526)</f>
        <v>NA</v>
      </c>
      <c r="O526" t="str">
        <f>IF(buildings!O526="","NA",buildings!O526)</f>
        <v>NA</v>
      </c>
      <c r="P526" t="str">
        <f>IF(buildings!P526="","NA",buildings!P526)</f>
        <v>NA</v>
      </c>
      <c r="Q526" t="str">
        <f>IF(buildings!Q526="","NA",buildings!Q526)</f>
        <v>NA</v>
      </c>
      <c r="R526" t="str">
        <f>IF(buildings!R526="","NA",buildings!R526)</f>
        <v>NA</v>
      </c>
      <c r="S526" t="str">
        <f>IF(buildings!S526="","NA",buildings!S526)</f>
        <v>NA</v>
      </c>
      <c r="T526" t="str">
        <f>IF(buildings!T526="","NA",buildings!T526)</f>
        <v>NA</v>
      </c>
      <c r="U526" t="str">
        <f>IF(buildings!U526="","NA",buildings!U526)</f>
        <v>NA</v>
      </c>
      <c r="V526" t="str">
        <f>IF(buildings!V526="","NA",buildings!V526)</f>
        <v>NA</v>
      </c>
      <c r="W526" t="str">
        <f>IF(buildings!W526="","NA",buildings!W526)</f>
        <v>NA</v>
      </c>
      <c r="X526" t="str">
        <f>IF(buildings!X526="","NA",buildings!X526)</f>
        <v>NA</v>
      </c>
      <c r="Y526" t="str">
        <f>IF(buildings!Y526="","NA",buildings!Y526)</f>
        <v>NA</v>
      </c>
      <c r="Z526" t="str">
        <f>IF(buildings!Z526="","NA",buildings!Z526)</f>
        <v>NA</v>
      </c>
      <c r="AA526" t="str">
        <f>IF(buildings!AA526="","NA",buildings!AA526)</f>
        <v>NA</v>
      </c>
      <c r="AB526" t="str">
        <f>IF(buildings!AB526="","NA",buildings!AB526)</f>
        <v>NA</v>
      </c>
      <c r="AC526" t="str">
        <f>IF(buildings!AC526="","NA",buildings!AC526)</f>
        <v>NA</v>
      </c>
      <c r="AD526" t="str">
        <f>IF(buildings!AD526="","NA",buildings!AD526)</f>
        <v>NA</v>
      </c>
      <c r="AE526" t="str">
        <f>IF(buildings!AE526="","NA",buildings!AE526)</f>
        <v>NA</v>
      </c>
      <c r="AF526" t="str">
        <f>IF(buildings!AF526="","NA",buildings!AF526)</f>
        <v>NA</v>
      </c>
      <c r="AG526" t="str">
        <f>IF(buildings!AG526="","NA",buildings!AG526)</f>
        <v>NA</v>
      </c>
      <c r="AH526" t="str">
        <f>IF(buildings!AH526="","NA",buildings!AH526)</f>
        <v>NA</v>
      </c>
      <c r="AI526" t="str">
        <f>IF(buildings!AI526="","NA",buildings!AI526)</f>
        <v>NA</v>
      </c>
      <c r="AJ526" t="str">
        <f>IF(buildings!AJ526="","NA",buildings!AJ526)</f>
        <v>NA</v>
      </c>
      <c r="AK526" t="str">
        <f>IF(buildings!AK526="","NA",buildings!AK526)</f>
        <v>NA</v>
      </c>
      <c r="AL526" t="str">
        <f>IF(buildings!AL526="","NA",buildings!AL526)</f>
        <v>Timber cladded</v>
      </c>
      <c r="AM526" t="str">
        <f>IF(buildings!AM526="","NA",buildings!AM526)</f>
        <v>NA</v>
      </c>
      <c r="AN526" t="str">
        <f>IF(buildings!AN526="","NA",buildings!AN526)</f>
        <v>NA</v>
      </c>
      <c r="AO526" t="str">
        <f>IF(buildings!AO526="","NA",buildings!AO526)</f>
        <v>NA</v>
      </c>
      <c r="AP526" t="str">
        <f>IF(buildings!AP526="","NA",buildings!AP526)</f>
        <v>case study</v>
      </c>
      <c r="AQ526" t="str">
        <f>IF(buildings!AQ526="","NA",buildings!AQ526)</f>
        <v>urban</v>
      </c>
      <c r="AR526" t="str">
        <f>IF(buildings!AR526="","NA",buildings!AR526)</f>
        <v>NA</v>
      </c>
      <c r="AS526" t="str">
        <f>IF(buildings!AS526="","NA",buildings!AS526)</f>
        <v>Merschroth S, Miatto A, Weyand S, Tanikawa H, Schebek L.</v>
      </c>
      <c r="AT526">
        <f>IF(buildings!AT526="","NA",buildings!AT526)</f>
        <v>2020</v>
      </c>
      <c r="AU526" t="str">
        <f>IF(buildings!AU526="","NA",buildings!AU526)</f>
        <v>Lost Material Stock in Buildings due to Sea Level Rise from Global Warming: The Case of Fiji Islands</v>
      </c>
      <c r="AV526" t="str">
        <f>IF(buildings!AV526="","NA",buildings!AV526)</f>
        <v>Sustainability</v>
      </c>
      <c r="AW526" t="str">
        <f>IF(buildings!AW526="","NA",buildings!AW526)</f>
        <v xml:space="preserve">Copyright by the authors </v>
      </c>
      <c r="AX526" t="str">
        <f>IF(buildings!AX526="","NA",buildings!AX526)</f>
        <v>10.3390/su12030834</v>
      </c>
      <c r="AY526" t="str">
        <f>IF(buildings!AY526="","NA",buildings!AY526)</f>
        <v>https://doi.org/10.3390/su12030834</v>
      </c>
      <c r="AZ526" t="str">
        <f>IF(buildings!AZ526="","NULL",buildings!AZ526)</f>
        <v>NULL</v>
      </c>
      <c r="BA526" t="str">
        <f>IF(buildings!BA526="","NULL",buildings!BA526)</f>
        <v>NULL</v>
      </c>
      <c r="BB526" t="str">
        <f>IF(buildings!BB526="","NULL",buildings!BB526)</f>
        <v>NULL</v>
      </c>
      <c r="BC526" t="str">
        <f>IF(buildings!BC526="","NULL",buildings!BC526)</f>
        <v>NULL</v>
      </c>
      <c r="BD526" t="str">
        <f>IF(buildings!BD526="","NULL",buildings!BD526)</f>
        <v>NULL</v>
      </c>
      <c r="BE526" t="str">
        <f>IF(buildings!BE526="","NULL",buildings!BE526)</f>
        <v>Almaleh (Fishman)</v>
      </c>
      <c r="BF526" t="str">
        <f>IF(buildings!BF526="","NULL",buildings!BF526)</f>
        <v>NULL</v>
      </c>
      <c r="BG526" t="str">
        <f>IF(buildings!BG526="","NULL",buildings!BG526)</f>
        <v>NULL</v>
      </c>
      <c r="BH526" t="str">
        <f>IF(buildings!BH526="","NULL",buildings!BH526)</f>
        <v>NULL</v>
      </c>
      <c r="BI526" t="str">
        <f>IF(buildings!BI526="","NULL",buildings!BI526)</f>
        <v>NULL</v>
      </c>
      <c r="BJ526" t="str">
        <f>IF(buildings!BJ526="","NULL",buildings!BJ526)</f>
        <v>NULL</v>
      </c>
      <c r="BK526" t="str">
        <f>IF(buildings!BK526="","NULL",buildings!BK526)</f>
        <v>NULL</v>
      </c>
      <c r="BL526" t="str">
        <f>IF(buildings!BL526="","NULL",buildings!BL526)</f>
        <v>NULL</v>
      </c>
      <c r="BM526" t="str">
        <f>IF(buildings!BM526="","NULL",buildings!BM526)</f>
        <v>NULL</v>
      </c>
      <c r="BN526" t="str">
        <f>IF(buildings!BN526="","NULL",buildings!BN526)</f>
        <v>NULL</v>
      </c>
      <c r="BO526" t="str">
        <f>IF(buildings!BO526="","NULL",buildings!BO526)</f>
        <v>NULL</v>
      </c>
      <c r="BP526" t="str">
        <f>IF(buildings!BP526="","NULL",buildings!BP526)</f>
        <v>NULL</v>
      </c>
      <c r="BQ526" t="str">
        <f>IF(buildings!BQ526="","NULL",buildings!BQ526)</f>
        <v>NULL</v>
      </c>
      <c r="BR526" t="str">
        <f>IF(buildings!BR526="","NULL",buildings!BR526)</f>
        <v>NULL</v>
      </c>
      <c r="BS526" t="str">
        <f>IF(buildings!BS526="","NULL",buildings!BS526)</f>
        <v>NULL</v>
      </c>
      <c r="BT526" t="str">
        <f>IF(buildings!BT526="","NULL",buildings!BT526)</f>
        <v>NULL</v>
      </c>
      <c r="BU526" t="str">
        <f>IF(buildings!BU526="","NULL",buildings!BU526)</f>
        <v>NULL</v>
      </c>
      <c r="BV526" t="str">
        <f>IF(buildings!BV526="","NULL",buildings!BV526)</f>
        <v>NULL</v>
      </c>
      <c r="BW526" t="str">
        <f>IF(buildings!BW526="","NULL",buildings!BW526)</f>
        <v>R32OAS-L</v>
      </c>
      <c r="BX526" t="str">
        <f>IF(buildings!BX526="","NULL",buildings!BX526)</f>
        <v>R5.2ASIA</v>
      </c>
      <c r="BY526" t="str">
        <f>IF(buildings!BY526="","NULL",buildings!BY526)</f>
        <v>Unspecified</v>
      </c>
      <c r="BZ526" t="str">
        <f>IF(buildings!BZ526="","NULL",buildings!BZ526)</f>
        <v>T_traditional</v>
      </c>
      <c r="CA526" t="str">
        <f>IF(buildings!CA526="","NULL",buildings!CA526)</f>
        <v>Standard</v>
      </c>
      <c r="CB526" t="str">
        <f>IF(buildings!CB526="","NULL",buildings!CB526)</f>
        <v>real-world single case study</v>
      </c>
      <c r="CC526" t="str">
        <f>IF(buildings!CC526="","NULL",buildings!CC526)</f>
        <v>UN</v>
      </c>
      <c r="CD526" t="str">
        <f>IF(buildings!CD526="","NULL",buildings!CD526)</f>
        <v>T</v>
      </c>
      <c r="CE526" t="str">
        <f>IF(buildings!CE526="","NULL",buildings!CE526)</f>
        <v>ASIA_OAS-L</v>
      </c>
    </row>
    <row r="527" spans="1:83">
      <c r="A527">
        <f>IF(buildings!A527="","NA",buildings!A527)</f>
        <v>525</v>
      </c>
      <c r="B527" t="str">
        <f>IF(buildings!B527="","NA",buildings!B527)</f>
        <v>Norway</v>
      </c>
      <c r="C527" t="str">
        <f>IF(buildings!C527="","NA",buildings!C527)</f>
        <v>Elverum</v>
      </c>
      <c r="D527">
        <f>IF(buildings!D527="","NA",buildings!D527)</f>
        <v>2019</v>
      </c>
      <c r="E527">
        <f>IF(buildings!E527="","NA",buildings!E527)</f>
        <v>2030</v>
      </c>
      <c r="F527">
        <f>IF(buildings!F527="","NA",buildings!F527)</f>
        <v>6.9439252329999999</v>
      </c>
      <c r="G527" t="str">
        <f>IF(buildings!G527="","NA",buildings!G527)</f>
        <v>NA</v>
      </c>
      <c r="H527" t="str">
        <f>IF(buildings!H527="","NA",buildings!H527)</f>
        <v>NA</v>
      </c>
      <c r="I527" t="str">
        <f>IF(buildings!I527="","NA",buildings!I527)</f>
        <v>NA</v>
      </c>
      <c r="J527">
        <f>IF(buildings!J527="","NA",buildings!J527)</f>
        <v>237.62531523300001</v>
      </c>
      <c r="K527" t="str">
        <f>IF(buildings!K527="","NA",buildings!K527)</f>
        <v>NA</v>
      </c>
      <c r="L527" t="str">
        <f>IF(buildings!L527="","NA",buildings!L527)</f>
        <v>NA</v>
      </c>
      <c r="M527">
        <f>IF(buildings!M527="","NA",buildings!M527)</f>
        <v>426.08681497999999</v>
      </c>
      <c r="N527" t="str">
        <f>IF(buildings!N527="","NA",buildings!N527)</f>
        <v>NA</v>
      </c>
      <c r="O527" t="str">
        <f>IF(buildings!O527="","NA",buildings!O527)</f>
        <v>NA</v>
      </c>
      <c r="P527" t="str">
        <f>IF(buildings!P527="","NA",buildings!P527)</f>
        <v>NA</v>
      </c>
      <c r="Q527" t="str">
        <f>IF(buildings!Q527="","NA",buildings!Q527)</f>
        <v>NA</v>
      </c>
      <c r="R527" t="str">
        <f>IF(buildings!R527="","NA",buildings!R527)</f>
        <v>NA</v>
      </c>
      <c r="S527">
        <f>IF(buildings!S527="","NA",buildings!S527)</f>
        <v>19.408878505000001</v>
      </c>
      <c r="T527" t="str">
        <f>IF(buildings!T527="","NA",buildings!T527)</f>
        <v>NA</v>
      </c>
      <c r="U527" t="str">
        <f>IF(buildings!U527="","NA",buildings!U527)</f>
        <v>NA</v>
      </c>
      <c r="V527" t="str">
        <f>IF(buildings!V527="","NA",buildings!V527)</f>
        <v>NA</v>
      </c>
      <c r="W527" t="str">
        <f>IF(buildings!W527="","NA",buildings!W527)</f>
        <v>NA</v>
      </c>
      <c r="X527" t="str">
        <f>IF(buildings!X527="","NA",buildings!X527)</f>
        <v>NA</v>
      </c>
      <c r="Y527" t="str">
        <f>IF(buildings!Y527="","NA",buildings!Y527)</f>
        <v>NA</v>
      </c>
      <c r="Z527" t="str">
        <f>IF(buildings!Z527="","NA",buildings!Z527)</f>
        <v>NA</v>
      </c>
      <c r="AA527" t="str">
        <f>IF(buildings!AA527="","NA",buildings!AA527)</f>
        <v>NA</v>
      </c>
      <c r="AB527">
        <f>IF(buildings!AB527="","NA",buildings!AB527)</f>
        <v>7.3381222570000002</v>
      </c>
      <c r="AC527" t="str">
        <f>IF(buildings!AC527="","NA",buildings!AC527)</f>
        <v>NA</v>
      </c>
      <c r="AD527" t="str">
        <f>IF(buildings!AD527="","NA",buildings!AD527)</f>
        <v>NA</v>
      </c>
      <c r="AE527" t="str">
        <f>IF(buildings!AE527="","NA",buildings!AE527)</f>
        <v>NA</v>
      </c>
      <c r="AF527" t="str">
        <f>IF(buildings!AF527="","NA",buildings!AF527)</f>
        <v>NA</v>
      </c>
      <c r="AG527" t="str">
        <f>IF(buildings!AG527="","NA",buildings!AG527)</f>
        <v>NA</v>
      </c>
      <c r="AH527" t="str">
        <f>IF(buildings!AH527="","NA",buildings!AH527)</f>
        <v>NA</v>
      </c>
      <c r="AI527" t="str">
        <f>IF(buildings!AI527="","NA",buildings!AI527)</f>
        <v>NA</v>
      </c>
      <c r="AJ527">
        <f>IF(buildings!AJ527="","NA",buildings!AJ527)</f>
        <v>5.7067710279999897</v>
      </c>
      <c r="AK527">
        <f>IF(buildings!AK527="","NA",buildings!AK527)</f>
        <v>25.813457945</v>
      </c>
      <c r="AL527" t="str">
        <f>IF(buildings!AL527="","NA",buildings!AL527)</f>
        <v>Concrete and wood houses</v>
      </c>
      <c r="AM527" t="str">
        <f>IF(buildings!AM527="","NA",buildings!AM527)</f>
        <v>NA</v>
      </c>
      <c r="AN527" t="str">
        <f>IF(buildings!AN527="","NA",buildings!AN527)</f>
        <v>Kindergarten</v>
      </c>
      <c r="AO527" t="str">
        <f>IF(buildings!AO527="","NA",buildings!AO527)</f>
        <v>education</v>
      </c>
      <c r="AP527" t="str">
        <f>IF(buildings!AP527="","NA",buildings!AP527)</f>
        <v>case study</v>
      </c>
      <c r="AQ527" t="str">
        <f>IF(buildings!AQ527="","NA",buildings!AQ527)</f>
        <v>urban</v>
      </c>
      <c r="AR527" t="str">
        <f>IF(buildings!AR527="","NA",buildings!AR527)</f>
        <v>NA</v>
      </c>
      <c r="AS527" t="str">
        <f>IF(buildings!AS527="","NA",buildings!AS527)</f>
        <v>Lausselet, C., Urrego, J.P.F., Resch, E. &amp; Brattebø, H</v>
      </c>
      <c r="AT527">
        <f>IF(buildings!AT527="","NA",buildings!AT527)</f>
        <v>2020</v>
      </c>
      <c r="AU527" t="str">
        <f>IF(buildings!AU527="","NA",buildings!AU527)</f>
        <v>Temporal analysis of the material flows and embodied greenhouse gas emissions of a neighborhood building stock</v>
      </c>
      <c r="AV527" t="str">
        <f>IF(buildings!AV527="","NA",buildings!AV527)</f>
        <v>Journal of Industrial Ecology</v>
      </c>
      <c r="AW527" t="str">
        <f>IF(buildings!AW527="","NA",buildings!AW527)</f>
        <v xml:space="preserve">Copyright by the authors </v>
      </c>
      <c r="AX527" t="str">
        <f>IF(buildings!AX527="","NA",buildings!AX527)</f>
        <v>10.1111/jiec.13049</v>
      </c>
      <c r="AY527" t="str">
        <f>IF(buildings!AY527="","NA",buildings!AY527)</f>
        <v>https://doi.org/10.1111/jiec.13049</v>
      </c>
      <c r="AZ527" t="str">
        <f>IF(buildings!AZ527="","NULL",buildings!AZ527)</f>
        <v>NULL</v>
      </c>
      <c r="BA527" t="str">
        <f>IF(buildings!BA527="","NULL",buildings!BA527)</f>
        <v>NULL</v>
      </c>
      <c r="BB527" t="str">
        <f>IF(buildings!BB527="","NULL",buildings!BB527)</f>
        <v>Supporting Information S2, Figure 3a</v>
      </c>
      <c r="BC527" t="str">
        <f>IF(buildings!BC527="","NULL",buildings!BC527)</f>
        <v>NULL</v>
      </c>
      <c r="BD527" t="str">
        <f>IF(buildings!BD527="","NULL",buildings!BD527)</f>
        <v>NULL</v>
      </c>
      <c r="BE527" t="str">
        <f>IF(buildings!BE527="","NULL",buildings!BE527)</f>
        <v>Schwartzberg (Fishman)</v>
      </c>
      <c r="BF527" t="str">
        <f>IF(buildings!BF527="","NULL",buildings!BF527)</f>
        <v>NULL</v>
      </c>
      <c r="BG527" t="str">
        <f>IF(buildings!BG527="","NULL",buildings!BG527)</f>
        <v>NULL</v>
      </c>
      <c r="BH527" t="str">
        <f>IF(buildings!BH527="","NULL",buildings!BH527)</f>
        <v>NULL</v>
      </c>
      <c r="BI527" t="str">
        <f>IF(buildings!BI527="","NULL",buildings!BI527)</f>
        <v>NULL</v>
      </c>
      <c r="BJ527" t="str">
        <f>IF(buildings!BJ527="","NULL",buildings!BJ527)</f>
        <v>NULL</v>
      </c>
      <c r="BK527" t="str">
        <f>IF(buildings!BK527="","NULL",buildings!BK527)</f>
        <v>NULL</v>
      </c>
      <c r="BL527" t="str">
        <f>IF(buildings!BL527="","NULL",buildings!BL527)</f>
        <v>NULL</v>
      </c>
      <c r="BM527" t="str">
        <f>IF(buildings!BM527="","NULL",buildings!BM527)</f>
        <v>NULL</v>
      </c>
      <c r="BN527" t="str">
        <f>IF(buildings!BN527="","NULL",buildings!BN527)</f>
        <v>NULL</v>
      </c>
      <c r="BO527" t="str">
        <f>IF(buildings!BO527="","NULL",buildings!BO527)</f>
        <v>NULL</v>
      </c>
      <c r="BP527" t="str">
        <f>IF(buildings!BP527="","NULL",buildings!BP527)</f>
        <v>NULL</v>
      </c>
      <c r="BQ527" t="str">
        <f>IF(buildings!BQ527="","NULL",buildings!BQ527)</f>
        <v>NULL</v>
      </c>
      <c r="BR527" t="str">
        <f>IF(buildings!BR527="","NULL",buildings!BR527)</f>
        <v>NULL</v>
      </c>
      <c r="BS527" t="str">
        <f>IF(buildings!BS527="","NULL",buildings!BS527)</f>
        <v>NULL</v>
      </c>
      <c r="BT527" t="str">
        <f>IF(buildings!BT527="","NULL",buildings!BT527)</f>
        <v>NULL</v>
      </c>
      <c r="BU527" t="str">
        <f>IF(buildings!BU527="","NULL",buildings!BU527)</f>
        <v>NULL</v>
      </c>
      <c r="BV527" t="str">
        <f>IF(buildings!BV527="","NULL",buildings!BV527)</f>
        <v>NULL</v>
      </c>
      <c r="BW527" t="str">
        <f>IF(buildings!BW527="","NULL",buildings!BW527)</f>
        <v>R32EFTA</v>
      </c>
      <c r="BX527" t="str">
        <f>IF(buildings!BX527="","NULL",buildings!BX527)</f>
        <v>R5.2OECD</v>
      </c>
      <c r="BY527" t="str">
        <f>IF(buildings!BY527="","NULL",buildings!BY527)</f>
        <v>NR_civic</v>
      </c>
      <c r="BZ527" t="str">
        <f>IF(buildings!BZ527="","NULL",buildings!BZ527)</f>
        <v>RC_concretefloor</v>
      </c>
      <c r="CA527" t="str">
        <f>IF(buildings!CA527="","NULL",buildings!CA527)</f>
        <v>Zero_energy</v>
      </c>
      <c r="CB527" t="str">
        <f>IF(buildings!CB527="","NULL",buildings!CB527)</f>
        <v>real-world single case study</v>
      </c>
      <c r="CC527" t="str">
        <f>IF(buildings!CC527="","NULL",buildings!CC527)</f>
        <v>NR</v>
      </c>
      <c r="CD527" t="str">
        <f>IF(buildings!CD527="","NULL",buildings!CD527)</f>
        <v>C</v>
      </c>
      <c r="CE527" t="str">
        <f>IF(buildings!CE527="","NULL",buildings!CE527)</f>
        <v>OECD_EFTA</v>
      </c>
    </row>
    <row r="528" spans="1:83">
      <c r="A528">
        <f>IF(buildings!A528="","NA",buildings!A528)</f>
        <v>526</v>
      </c>
      <c r="B528" t="str">
        <f>IF(buildings!B528="","NA",buildings!B528)</f>
        <v>Norway</v>
      </c>
      <c r="C528" t="str">
        <f>IF(buildings!C528="","NA",buildings!C528)</f>
        <v>Elverum</v>
      </c>
      <c r="D528">
        <f>IF(buildings!D528="","NA",buildings!D528)</f>
        <v>2019</v>
      </c>
      <c r="E528">
        <f>IF(buildings!E528="","NA",buildings!E528)</f>
        <v>2030</v>
      </c>
      <c r="F528">
        <f>IF(buildings!F528="","NA",buildings!F528)</f>
        <v>24.207939452000002</v>
      </c>
      <c r="G528" t="str">
        <f>IF(buildings!G528="","NA",buildings!G528)</f>
        <v>NA</v>
      </c>
      <c r="H528" t="str">
        <f>IF(buildings!H528="","NA",buildings!H528)</f>
        <v>NA</v>
      </c>
      <c r="I528" t="str">
        <f>IF(buildings!I528="","NA",buildings!I528)</f>
        <v>NA</v>
      </c>
      <c r="J528">
        <f>IF(buildings!J528="","NA",buildings!J528)</f>
        <v>255.90830621000001</v>
      </c>
      <c r="K528" t="str">
        <f>IF(buildings!K528="","NA",buildings!K528)</f>
        <v>NA</v>
      </c>
      <c r="L528" t="str">
        <f>IF(buildings!L528="","NA",buildings!L528)</f>
        <v>NA</v>
      </c>
      <c r="M528">
        <f>IF(buildings!M528="","NA",buildings!M528)</f>
        <v>585.49101022399896</v>
      </c>
      <c r="N528" t="str">
        <f>IF(buildings!N528="","NA",buildings!N528)</f>
        <v>NA</v>
      </c>
      <c r="O528" t="str">
        <f>IF(buildings!O528="","NA",buildings!O528)</f>
        <v>NA</v>
      </c>
      <c r="P528" t="str">
        <f>IF(buildings!P528="","NA",buildings!P528)</f>
        <v>NA</v>
      </c>
      <c r="Q528" t="str">
        <f>IF(buildings!Q528="","NA",buildings!Q528)</f>
        <v>NA</v>
      </c>
      <c r="R528" t="str">
        <f>IF(buildings!R528="","NA",buildings!R528)</f>
        <v>NA</v>
      </c>
      <c r="S528">
        <f>IF(buildings!S528="","NA",buildings!S528)</f>
        <v>16.215357006999898</v>
      </c>
      <c r="T528" t="str">
        <f>IF(buildings!T528="","NA",buildings!T528)</f>
        <v>NA</v>
      </c>
      <c r="U528" t="str">
        <f>IF(buildings!U528="","NA",buildings!U528)</f>
        <v>NA</v>
      </c>
      <c r="V528" t="str">
        <f>IF(buildings!V528="","NA",buildings!V528)</f>
        <v>NA</v>
      </c>
      <c r="W528" t="str">
        <f>IF(buildings!W528="","NA",buildings!W528)</f>
        <v>NA</v>
      </c>
      <c r="X528" t="str">
        <f>IF(buildings!X528="","NA",buildings!X528)</f>
        <v>NA</v>
      </c>
      <c r="Y528" t="str">
        <f>IF(buildings!Y528="","NA",buildings!Y528)</f>
        <v>NA</v>
      </c>
      <c r="Z528" t="str">
        <f>IF(buildings!Z528="","NA",buildings!Z528)</f>
        <v>NA</v>
      </c>
      <c r="AA528" t="str">
        <f>IF(buildings!AA528="","NA",buildings!AA528)</f>
        <v>NA</v>
      </c>
      <c r="AB528">
        <f>IF(buildings!AB528="","NA",buildings!AB528)</f>
        <v>0</v>
      </c>
      <c r="AC528" t="str">
        <f>IF(buildings!AC528="","NA",buildings!AC528)</f>
        <v>NA</v>
      </c>
      <c r="AD528" t="str">
        <f>IF(buildings!AD528="","NA",buildings!AD528)</f>
        <v>NA</v>
      </c>
      <c r="AE528" t="str">
        <f>IF(buildings!AE528="","NA",buildings!AE528)</f>
        <v>NA</v>
      </c>
      <c r="AF528" t="str">
        <f>IF(buildings!AF528="","NA",buildings!AF528)</f>
        <v>NA</v>
      </c>
      <c r="AG528" t="str">
        <f>IF(buildings!AG528="","NA",buildings!AG528)</f>
        <v>NA</v>
      </c>
      <c r="AH528" t="str">
        <f>IF(buildings!AH528="","NA",buildings!AH528)</f>
        <v>NA</v>
      </c>
      <c r="AI528" t="str">
        <f>IF(buildings!AI528="","NA",buildings!AI528)</f>
        <v>NA</v>
      </c>
      <c r="AJ528">
        <f>IF(buildings!AJ528="","NA",buildings!AJ528)</f>
        <v>5.1572172710000004</v>
      </c>
      <c r="AK528">
        <f>IF(buildings!AK528="","NA",buildings!AK528)</f>
        <v>108.893928575</v>
      </c>
      <c r="AL528" t="str">
        <f>IF(buildings!AL528="","NA",buildings!AL528)</f>
        <v>Concrete and wood houses</v>
      </c>
      <c r="AM528" t="str">
        <f>IF(buildings!AM528="","NA",buildings!AM528)</f>
        <v>NA</v>
      </c>
      <c r="AN528" t="str">
        <f>IF(buildings!AN528="","NA",buildings!AN528)</f>
        <v>School</v>
      </c>
      <c r="AO528" t="str">
        <f>IF(buildings!AO528="","NA",buildings!AO528)</f>
        <v>education</v>
      </c>
      <c r="AP528" t="str">
        <f>IF(buildings!AP528="","NA",buildings!AP528)</f>
        <v>case study</v>
      </c>
      <c r="AQ528" t="str">
        <f>IF(buildings!AQ528="","NA",buildings!AQ528)</f>
        <v>urban</v>
      </c>
      <c r="AR528" t="str">
        <f>IF(buildings!AR528="","NA",buildings!AR528)</f>
        <v>NA</v>
      </c>
      <c r="AS528" t="str">
        <f>IF(buildings!AS528="","NA",buildings!AS528)</f>
        <v>Lausselet, C., Urrego, J.P.F., Resch, E. &amp; Brattebø, H</v>
      </c>
      <c r="AT528">
        <f>IF(buildings!AT528="","NA",buildings!AT528)</f>
        <v>2020</v>
      </c>
      <c r="AU528" t="str">
        <f>IF(buildings!AU528="","NA",buildings!AU528)</f>
        <v>Temporal analysis of the material flows and embodied greenhouse gas emissions of a neighborhood building stock</v>
      </c>
      <c r="AV528" t="str">
        <f>IF(buildings!AV528="","NA",buildings!AV528)</f>
        <v>Journal of Industrial Ecology</v>
      </c>
      <c r="AW528" t="str">
        <f>IF(buildings!AW528="","NA",buildings!AW528)</f>
        <v xml:space="preserve">Copyright by the authors </v>
      </c>
      <c r="AX528" t="str">
        <f>IF(buildings!AX528="","NA",buildings!AX528)</f>
        <v>10.1111/jiec.13049</v>
      </c>
      <c r="AY528" t="str">
        <f>IF(buildings!AY528="","NA",buildings!AY528)</f>
        <v>https://doi.org/10.1111/jiec.13049</v>
      </c>
      <c r="AZ528" t="str">
        <f>IF(buildings!AZ528="","NULL",buildings!AZ528)</f>
        <v>NULL</v>
      </c>
      <c r="BA528" t="str">
        <f>IF(buildings!BA528="","NULL",buildings!BA528)</f>
        <v>NULL</v>
      </c>
      <c r="BB528" t="str">
        <f>IF(buildings!BB528="","NULL",buildings!BB528)</f>
        <v>Supporting Information S2, Figure 3a</v>
      </c>
      <c r="BC528" t="str">
        <f>IF(buildings!BC528="","NULL",buildings!BC528)</f>
        <v>NULL</v>
      </c>
      <c r="BD528" t="str">
        <f>IF(buildings!BD528="","NULL",buildings!BD528)</f>
        <v>NULL</v>
      </c>
      <c r="BE528" t="str">
        <f>IF(buildings!BE528="","NULL",buildings!BE528)</f>
        <v>Schwartzberg (Fishman)</v>
      </c>
      <c r="BF528" t="str">
        <f>IF(buildings!BF528="","NULL",buildings!BF528)</f>
        <v>NULL</v>
      </c>
      <c r="BG528" t="str">
        <f>IF(buildings!BG528="","NULL",buildings!BG528)</f>
        <v>NULL</v>
      </c>
      <c r="BH528" t="str">
        <f>IF(buildings!BH528="","NULL",buildings!BH528)</f>
        <v>NULL</v>
      </c>
      <c r="BI528" t="str">
        <f>IF(buildings!BI528="","NULL",buildings!BI528)</f>
        <v>NULL</v>
      </c>
      <c r="BJ528" t="str">
        <f>IF(buildings!BJ528="","NULL",buildings!BJ528)</f>
        <v>NULL</v>
      </c>
      <c r="BK528" t="str">
        <f>IF(buildings!BK528="","NULL",buildings!BK528)</f>
        <v>NULL</v>
      </c>
      <c r="BL528" t="str">
        <f>IF(buildings!BL528="","NULL",buildings!BL528)</f>
        <v>NULL</v>
      </c>
      <c r="BM528" t="str">
        <f>IF(buildings!BM528="","NULL",buildings!BM528)</f>
        <v>NULL</v>
      </c>
      <c r="BN528" t="str">
        <f>IF(buildings!BN528="","NULL",buildings!BN528)</f>
        <v>NULL</v>
      </c>
      <c r="BO528" t="str">
        <f>IF(buildings!BO528="","NULL",buildings!BO528)</f>
        <v>NULL</v>
      </c>
      <c r="BP528" t="str">
        <f>IF(buildings!BP528="","NULL",buildings!BP528)</f>
        <v>NULL</v>
      </c>
      <c r="BQ528" t="str">
        <f>IF(buildings!BQ528="","NULL",buildings!BQ528)</f>
        <v>NULL</v>
      </c>
      <c r="BR528" t="str">
        <f>IF(buildings!BR528="","NULL",buildings!BR528)</f>
        <v>NULL</v>
      </c>
      <c r="BS528" t="str">
        <f>IF(buildings!BS528="","NULL",buildings!BS528)</f>
        <v>NULL</v>
      </c>
      <c r="BT528" t="str">
        <f>IF(buildings!BT528="","NULL",buildings!BT528)</f>
        <v>NULL</v>
      </c>
      <c r="BU528" t="str">
        <f>IF(buildings!BU528="","NULL",buildings!BU528)</f>
        <v>NULL</v>
      </c>
      <c r="BV528" t="str">
        <f>IF(buildings!BV528="","NULL",buildings!BV528)</f>
        <v>NULL</v>
      </c>
      <c r="BW528" t="str">
        <f>IF(buildings!BW528="","NULL",buildings!BW528)</f>
        <v>R32EFTA</v>
      </c>
      <c r="BX528" t="str">
        <f>IF(buildings!BX528="","NULL",buildings!BX528)</f>
        <v>R5.2OECD</v>
      </c>
      <c r="BY528" t="str">
        <f>IF(buildings!BY528="","NULL",buildings!BY528)</f>
        <v>NR_civic</v>
      </c>
      <c r="BZ528" t="str">
        <f>IF(buildings!BZ528="","NULL",buildings!BZ528)</f>
        <v>RC_concretefloor</v>
      </c>
      <c r="CA528" t="str">
        <f>IF(buildings!CA528="","NULL",buildings!CA528)</f>
        <v>Zero_energy</v>
      </c>
      <c r="CB528" t="str">
        <f>IF(buildings!CB528="","NULL",buildings!CB528)</f>
        <v>real-world single case study</v>
      </c>
      <c r="CC528" t="str">
        <f>IF(buildings!CC528="","NULL",buildings!CC528)</f>
        <v>NR</v>
      </c>
      <c r="CD528" t="str">
        <f>IF(buildings!CD528="","NULL",buildings!CD528)</f>
        <v>C</v>
      </c>
      <c r="CE528" t="str">
        <f>IF(buildings!CE528="","NULL",buildings!CE528)</f>
        <v>OECD_EFTA</v>
      </c>
    </row>
    <row r="529" spans="1:83">
      <c r="A529">
        <f>IF(buildings!A529="","NA",buildings!A529)</f>
        <v>527</v>
      </c>
      <c r="B529" t="str">
        <f>IF(buildings!B529="","NA",buildings!B529)</f>
        <v>Norway</v>
      </c>
      <c r="C529" t="str">
        <f>IF(buildings!C529="","NA",buildings!C529)</f>
        <v>Elverum</v>
      </c>
      <c r="D529">
        <f>IF(buildings!D529="","NA",buildings!D529)</f>
        <v>2019</v>
      </c>
      <c r="E529">
        <f>IF(buildings!E529="","NA",buildings!E529)</f>
        <v>2030</v>
      </c>
      <c r="F529">
        <f>IF(buildings!F529="","NA",buildings!F529)</f>
        <v>5</v>
      </c>
      <c r="G529" t="str">
        <f>IF(buildings!G529="","NA",buildings!G529)</f>
        <v>NA</v>
      </c>
      <c r="H529" t="str">
        <f>IF(buildings!H529="","NA",buildings!H529)</f>
        <v>NA</v>
      </c>
      <c r="I529" t="str">
        <f>IF(buildings!I529="","NA",buildings!I529)</f>
        <v>NA</v>
      </c>
      <c r="J529">
        <f>IF(buildings!J529="","NA",buildings!J529)</f>
        <v>129.65021874999999</v>
      </c>
      <c r="K529" t="str">
        <f>IF(buildings!K529="","NA",buildings!K529)</f>
        <v>NA</v>
      </c>
      <c r="L529" t="str">
        <f>IF(buildings!L529="","NA",buildings!L529)</f>
        <v>NA</v>
      </c>
      <c r="M529">
        <f>IF(buildings!M529="","NA",buildings!M529)</f>
        <v>470.12625000000003</v>
      </c>
      <c r="N529" t="str">
        <f>IF(buildings!N529="","NA",buildings!N529)</f>
        <v>NA</v>
      </c>
      <c r="O529" t="str">
        <f>IF(buildings!O529="","NA",buildings!O529)</f>
        <v>NA</v>
      </c>
      <c r="P529" t="str">
        <f>IF(buildings!P529="","NA",buildings!P529)</f>
        <v>NA</v>
      </c>
      <c r="Q529" t="str">
        <f>IF(buildings!Q529="","NA",buildings!Q529)</f>
        <v>NA</v>
      </c>
      <c r="R529" t="str">
        <f>IF(buildings!R529="","NA",buildings!R529)</f>
        <v>NA</v>
      </c>
      <c r="S529">
        <f>IF(buildings!S529="","NA",buildings!S529)</f>
        <v>49.483125000000001</v>
      </c>
      <c r="T529" t="str">
        <f>IF(buildings!T529="","NA",buildings!T529)</f>
        <v>NA</v>
      </c>
      <c r="U529" t="str">
        <f>IF(buildings!U529="","NA",buildings!U529)</f>
        <v>NA</v>
      </c>
      <c r="V529" t="str">
        <f>IF(buildings!V529="","NA",buildings!V529)</f>
        <v>NA</v>
      </c>
      <c r="W529" t="str">
        <f>IF(buildings!W529="","NA",buildings!W529)</f>
        <v>NA</v>
      </c>
      <c r="X529" t="str">
        <f>IF(buildings!X529="","NA",buildings!X529)</f>
        <v>NA</v>
      </c>
      <c r="Y529" t="str">
        <f>IF(buildings!Y529="","NA",buildings!Y529)</f>
        <v>NA</v>
      </c>
      <c r="Z529" t="str">
        <f>IF(buildings!Z529="","NA",buildings!Z529)</f>
        <v>NA</v>
      </c>
      <c r="AA529" t="str">
        <f>IF(buildings!AA529="","NA",buildings!AA529)</f>
        <v>NA</v>
      </c>
      <c r="AB529">
        <f>IF(buildings!AB529="","NA",buildings!AB529)</f>
        <v>14.878125000000001</v>
      </c>
      <c r="AC529" t="str">
        <f>IF(buildings!AC529="","NA",buildings!AC529)</f>
        <v>NA</v>
      </c>
      <c r="AD529" t="str">
        <f>IF(buildings!AD529="","NA",buildings!AD529)</f>
        <v>NA</v>
      </c>
      <c r="AE529" t="str">
        <f>IF(buildings!AE529="","NA",buildings!AE529)</f>
        <v>NA</v>
      </c>
      <c r="AF529" t="str">
        <f>IF(buildings!AF529="","NA",buildings!AF529)</f>
        <v>NA</v>
      </c>
      <c r="AG529" t="str">
        <f>IF(buildings!AG529="","NA",buildings!AG529)</f>
        <v>NA</v>
      </c>
      <c r="AH529" t="str">
        <f>IF(buildings!AH529="","NA",buildings!AH529)</f>
        <v>NA</v>
      </c>
      <c r="AI529" t="str">
        <f>IF(buildings!AI529="","NA",buildings!AI529)</f>
        <v>NA</v>
      </c>
      <c r="AJ529">
        <f>IF(buildings!AJ529="","NA",buildings!AJ529)</f>
        <v>22.350625000000001</v>
      </c>
      <c r="AK529">
        <f>IF(buildings!AK529="","NA",buildings!AK529)</f>
        <v>3.375</v>
      </c>
      <c r="AL529" t="str">
        <f>IF(buildings!AL529="","NA",buildings!AL529)</f>
        <v>Concrete and wood houses</v>
      </c>
      <c r="AM529" t="str">
        <f>IF(buildings!AM529="","NA",buildings!AM529)</f>
        <v>NA</v>
      </c>
      <c r="AN529" t="str">
        <f>IF(buildings!AN529="","NA",buildings!AN529)</f>
        <v>Single-family house - 2019</v>
      </c>
      <c r="AO529" t="str">
        <f>IF(buildings!AO529="","NA",buildings!AO529)</f>
        <v>residential</v>
      </c>
      <c r="AP529" t="str">
        <f>IF(buildings!AP529="","NA",buildings!AP529)</f>
        <v>case study</v>
      </c>
      <c r="AQ529" t="str">
        <f>IF(buildings!AQ529="","NA",buildings!AQ529)</f>
        <v>urban</v>
      </c>
      <c r="AR529" t="str">
        <f>IF(buildings!AR529="","NA",buildings!AR529)</f>
        <v>NA</v>
      </c>
      <c r="AS529" t="str">
        <f>IF(buildings!AS529="","NA",buildings!AS529)</f>
        <v>Lausselet, C., Urrego, J.P.F., Resch, E. &amp; Brattebø, H</v>
      </c>
      <c r="AT529">
        <f>IF(buildings!AT529="","NA",buildings!AT529)</f>
        <v>2020</v>
      </c>
      <c r="AU529" t="str">
        <f>IF(buildings!AU529="","NA",buildings!AU529)</f>
        <v>Temporal analysis of the material flows and embodied greenhouse gas emissions of a neighborhood building stock</v>
      </c>
      <c r="AV529" t="str">
        <f>IF(buildings!AV529="","NA",buildings!AV529)</f>
        <v>Journal of Industrial Ecology</v>
      </c>
      <c r="AW529" t="str">
        <f>IF(buildings!AW529="","NA",buildings!AW529)</f>
        <v xml:space="preserve">Copyright by the authors </v>
      </c>
      <c r="AX529" t="str">
        <f>IF(buildings!AX529="","NA",buildings!AX529)</f>
        <v>10.1111/jiec.13049</v>
      </c>
      <c r="AY529" t="str">
        <f>IF(buildings!AY529="","NA",buildings!AY529)</f>
        <v>https://doi.org/10.1111/jiec.13049</v>
      </c>
      <c r="AZ529" t="str">
        <f>IF(buildings!AZ529="","NULL",buildings!AZ529)</f>
        <v>NULL</v>
      </c>
      <c r="BA529" t="str">
        <f>IF(buildings!BA529="","NULL",buildings!BA529)</f>
        <v>NULL</v>
      </c>
      <c r="BB529" t="str">
        <f>IF(buildings!BB529="","NULL",buildings!BB529)</f>
        <v>Supporting Information S2, Figure 3a</v>
      </c>
      <c r="BC529" t="str">
        <f>IF(buildings!BC529="","NULL",buildings!BC529)</f>
        <v>NULL</v>
      </c>
      <c r="BD529" t="str">
        <f>IF(buildings!BD529="","NULL",buildings!BD529)</f>
        <v>NULL</v>
      </c>
      <c r="BE529" t="str">
        <f>IF(buildings!BE529="","NULL",buildings!BE529)</f>
        <v>Schwartzberg (Fishman)</v>
      </c>
      <c r="BF529" t="str">
        <f>IF(buildings!BF529="","NULL",buildings!BF529)</f>
        <v>NULL</v>
      </c>
      <c r="BG529" t="str">
        <f>IF(buildings!BG529="","NULL",buildings!BG529)</f>
        <v>NULL</v>
      </c>
      <c r="BH529" t="str">
        <f>IF(buildings!BH529="","NULL",buildings!BH529)</f>
        <v>NULL</v>
      </c>
      <c r="BI529" t="str">
        <f>IF(buildings!BI529="","NULL",buildings!BI529)</f>
        <v>NULL</v>
      </c>
      <c r="BJ529" t="str">
        <f>IF(buildings!BJ529="","NULL",buildings!BJ529)</f>
        <v>NULL</v>
      </c>
      <c r="BK529" t="str">
        <f>IF(buildings!BK529="","NULL",buildings!BK529)</f>
        <v>NULL</v>
      </c>
      <c r="BL529" t="str">
        <f>IF(buildings!BL529="","NULL",buildings!BL529)</f>
        <v>NULL</v>
      </c>
      <c r="BM529" t="str">
        <f>IF(buildings!BM529="","NULL",buildings!BM529)</f>
        <v>NULL</v>
      </c>
      <c r="BN529" t="str">
        <f>IF(buildings!BN529="","NULL",buildings!BN529)</f>
        <v>NULL</v>
      </c>
      <c r="BO529" t="str">
        <f>IF(buildings!BO529="","NULL",buildings!BO529)</f>
        <v>NULL</v>
      </c>
      <c r="BP529" t="str">
        <f>IF(buildings!BP529="","NULL",buildings!BP529)</f>
        <v>NULL</v>
      </c>
      <c r="BQ529" t="str">
        <f>IF(buildings!BQ529="","NULL",buildings!BQ529)</f>
        <v>NULL</v>
      </c>
      <c r="BR529" t="str">
        <f>IF(buildings!BR529="","NULL",buildings!BR529)</f>
        <v>NULL</v>
      </c>
      <c r="BS529" t="str">
        <f>IF(buildings!BS529="","NULL",buildings!BS529)</f>
        <v>NULL</v>
      </c>
      <c r="BT529" t="str">
        <f>IF(buildings!BT529="","NULL",buildings!BT529)</f>
        <v>NULL</v>
      </c>
      <c r="BU529" t="str">
        <f>IF(buildings!BU529="","NULL",buildings!BU529)</f>
        <v>NULL</v>
      </c>
      <c r="BV529" t="str">
        <f>IF(buildings!BV529="","NULL",buildings!BV529)</f>
        <v>NULL</v>
      </c>
      <c r="BW529" t="str">
        <f>IF(buildings!BW529="","NULL",buildings!BW529)</f>
        <v>R32EFTA</v>
      </c>
      <c r="BX529" t="str">
        <f>IF(buildings!BX529="","NULL",buildings!BX529)</f>
        <v>R5.2OECD</v>
      </c>
      <c r="BY529" t="str">
        <f>IF(buildings!BY529="","NULL",buildings!BY529)</f>
        <v>R_SFH_detached</v>
      </c>
      <c r="BZ529" t="str">
        <f>IF(buildings!BZ529="","NULL",buildings!BZ529)</f>
        <v>RC_concretefloor</v>
      </c>
      <c r="CA529" t="str">
        <f>IF(buildings!CA529="","NULL",buildings!CA529)</f>
        <v>Zero_energy</v>
      </c>
      <c r="CB529" t="str">
        <f>IF(buildings!CB529="","NULL",buildings!CB529)</f>
        <v>real-world single case study</v>
      </c>
      <c r="CC529" t="str">
        <f>IF(buildings!CC529="","NULL",buildings!CC529)</f>
        <v>RS</v>
      </c>
      <c r="CD529" t="str">
        <f>IF(buildings!CD529="","NULL",buildings!CD529)</f>
        <v>C</v>
      </c>
      <c r="CE529" t="str">
        <f>IF(buildings!CE529="","NULL",buildings!CE529)</f>
        <v>OECD_EFTA</v>
      </c>
    </row>
    <row r="530" spans="1:83">
      <c r="A530">
        <f>IF(buildings!A530="","NA",buildings!A530)</f>
        <v>528</v>
      </c>
      <c r="B530" t="str">
        <f>IF(buildings!B530="","NA",buildings!B530)</f>
        <v>Norway</v>
      </c>
      <c r="C530" t="str">
        <f>IF(buildings!C530="","NA",buildings!C530)</f>
        <v>Elverum</v>
      </c>
      <c r="D530">
        <f>IF(buildings!D530="","NA",buildings!D530)</f>
        <v>2019</v>
      </c>
      <c r="E530">
        <f>IF(buildings!E530="","NA",buildings!E530)</f>
        <v>2030</v>
      </c>
      <c r="F530">
        <f>IF(buildings!F530="","NA",buildings!F530)</f>
        <v>5</v>
      </c>
      <c r="G530" t="str">
        <f>IF(buildings!G530="","NA",buildings!G530)</f>
        <v>NA</v>
      </c>
      <c r="H530" t="str">
        <f>IF(buildings!H530="","NA",buildings!H530)</f>
        <v>NA</v>
      </c>
      <c r="I530" t="str">
        <f>IF(buildings!I530="","NA",buildings!I530)</f>
        <v>NA</v>
      </c>
      <c r="J530">
        <f>IF(buildings!J530="","NA",buildings!J530)</f>
        <v>129.65021874999999</v>
      </c>
      <c r="K530" t="str">
        <f>IF(buildings!K530="","NA",buildings!K530)</f>
        <v>NA</v>
      </c>
      <c r="L530" t="str">
        <f>IF(buildings!L530="","NA",buildings!L530)</f>
        <v>NA</v>
      </c>
      <c r="M530">
        <f>IF(buildings!M530="","NA",buildings!M530)</f>
        <v>470.12625000000003</v>
      </c>
      <c r="N530" t="str">
        <f>IF(buildings!N530="","NA",buildings!N530)</f>
        <v>NA</v>
      </c>
      <c r="O530" t="str">
        <f>IF(buildings!O530="","NA",buildings!O530)</f>
        <v>NA</v>
      </c>
      <c r="P530" t="str">
        <f>IF(buildings!P530="","NA",buildings!P530)</f>
        <v>NA</v>
      </c>
      <c r="Q530" t="str">
        <f>IF(buildings!Q530="","NA",buildings!Q530)</f>
        <v>NA</v>
      </c>
      <c r="R530" t="str">
        <f>IF(buildings!R530="","NA",buildings!R530)</f>
        <v>NA</v>
      </c>
      <c r="S530">
        <f>IF(buildings!S530="","NA",buildings!S530)</f>
        <v>49.483125000000001</v>
      </c>
      <c r="T530" t="str">
        <f>IF(buildings!T530="","NA",buildings!T530)</f>
        <v>NA</v>
      </c>
      <c r="U530" t="str">
        <f>IF(buildings!U530="","NA",buildings!U530)</f>
        <v>NA</v>
      </c>
      <c r="V530" t="str">
        <f>IF(buildings!V530="","NA",buildings!V530)</f>
        <v>NA</v>
      </c>
      <c r="W530" t="str">
        <f>IF(buildings!W530="","NA",buildings!W530)</f>
        <v>NA</v>
      </c>
      <c r="X530" t="str">
        <f>IF(buildings!X530="","NA",buildings!X530)</f>
        <v>NA</v>
      </c>
      <c r="Y530" t="str">
        <f>IF(buildings!Y530="","NA",buildings!Y530)</f>
        <v>NA</v>
      </c>
      <c r="Z530" t="str">
        <f>IF(buildings!Z530="","NA",buildings!Z530)</f>
        <v>NA</v>
      </c>
      <c r="AA530" t="str">
        <f>IF(buildings!AA530="","NA",buildings!AA530)</f>
        <v>NA</v>
      </c>
      <c r="AB530">
        <f>IF(buildings!AB530="","NA",buildings!AB530)</f>
        <v>14.878125000000001</v>
      </c>
      <c r="AC530" t="str">
        <f>IF(buildings!AC530="","NA",buildings!AC530)</f>
        <v>NA</v>
      </c>
      <c r="AD530" t="str">
        <f>IF(buildings!AD530="","NA",buildings!AD530)</f>
        <v>NA</v>
      </c>
      <c r="AE530" t="str">
        <f>IF(buildings!AE530="","NA",buildings!AE530)</f>
        <v>NA</v>
      </c>
      <c r="AF530" t="str">
        <f>IF(buildings!AF530="","NA",buildings!AF530)</f>
        <v>NA</v>
      </c>
      <c r="AG530" t="str">
        <f>IF(buildings!AG530="","NA",buildings!AG530)</f>
        <v>NA</v>
      </c>
      <c r="AH530" t="str">
        <f>IF(buildings!AH530="","NA",buildings!AH530)</f>
        <v>NA</v>
      </c>
      <c r="AI530" t="str">
        <f>IF(buildings!AI530="","NA",buildings!AI530)</f>
        <v>NA</v>
      </c>
      <c r="AJ530">
        <f>IF(buildings!AJ530="","NA",buildings!AJ530)</f>
        <v>22.350625000000001</v>
      </c>
      <c r="AK530">
        <f>IF(buildings!AK530="","NA",buildings!AK530)</f>
        <v>3.375</v>
      </c>
      <c r="AL530" t="str">
        <f>IF(buildings!AL530="","NA",buildings!AL530)</f>
        <v>Concrete and wood houses</v>
      </c>
      <c r="AM530" t="str">
        <f>IF(buildings!AM530="","NA",buildings!AM530)</f>
        <v>NA</v>
      </c>
      <c r="AN530" t="str">
        <f>IF(buildings!AN530="","NA",buildings!AN530)</f>
        <v>Single-family house - 2021</v>
      </c>
      <c r="AO530" t="str">
        <f>IF(buildings!AO530="","NA",buildings!AO530)</f>
        <v>residential</v>
      </c>
      <c r="AP530" t="str">
        <f>IF(buildings!AP530="","NA",buildings!AP530)</f>
        <v>case study</v>
      </c>
      <c r="AQ530" t="str">
        <f>IF(buildings!AQ530="","NA",buildings!AQ530)</f>
        <v>urban</v>
      </c>
      <c r="AR530" t="str">
        <f>IF(buildings!AR530="","NA",buildings!AR530)</f>
        <v>NA</v>
      </c>
      <c r="AS530" t="str">
        <f>IF(buildings!AS530="","NA",buildings!AS530)</f>
        <v>Lausselet, C., Urrego, J.P.F., Resch, E. &amp; Brattebø, H</v>
      </c>
      <c r="AT530">
        <f>IF(buildings!AT530="","NA",buildings!AT530)</f>
        <v>2020</v>
      </c>
      <c r="AU530" t="str">
        <f>IF(buildings!AU530="","NA",buildings!AU530)</f>
        <v>Temporal analysis of the material flows and embodied greenhouse gas emissions of a neighborhood building stock</v>
      </c>
      <c r="AV530" t="str">
        <f>IF(buildings!AV530="","NA",buildings!AV530)</f>
        <v>Journal of Industrial Ecology</v>
      </c>
      <c r="AW530" t="str">
        <f>IF(buildings!AW530="","NA",buildings!AW530)</f>
        <v xml:space="preserve">Copyright by the authors </v>
      </c>
      <c r="AX530" t="str">
        <f>IF(buildings!AX530="","NA",buildings!AX530)</f>
        <v>10.1111/jiec.13049</v>
      </c>
      <c r="AY530" t="str">
        <f>IF(buildings!AY530="","NA",buildings!AY530)</f>
        <v>https://doi.org/10.1111/jiec.13049</v>
      </c>
      <c r="AZ530" t="str">
        <f>IF(buildings!AZ530="","NULL",buildings!AZ530)</f>
        <v>NULL</v>
      </c>
      <c r="BA530" t="str">
        <f>IF(buildings!BA530="","NULL",buildings!BA530)</f>
        <v>NULL</v>
      </c>
      <c r="BB530" t="str">
        <f>IF(buildings!BB530="","NULL",buildings!BB530)</f>
        <v>Supporting Information S2, Figure 3a</v>
      </c>
      <c r="BC530" t="str">
        <f>IF(buildings!BC530="","NULL",buildings!BC530)</f>
        <v>NULL</v>
      </c>
      <c r="BD530" t="str">
        <f>IF(buildings!BD530="","NULL",buildings!BD530)</f>
        <v>NULL</v>
      </c>
      <c r="BE530" t="str">
        <f>IF(buildings!BE530="","NULL",buildings!BE530)</f>
        <v>Schwartzberg (Fishman)</v>
      </c>
      <c r="BF530" t="str">
        <f>IF(buildings!BF530="","NULL",buildings!BF530)</f>
        <v>NULL</v>
      </c>
      <c r="BG530" t="str">
        <f>IF(buildings!BG530="","NULL",buildings!BG530)</f>
        <v>NULL</v>
      </c>
      <c r="BH530" t="str">
        <f>IF(buildings!BH530="","NULL",buildings!BH530)</f>
        <v>NULL</v>
      </c>
      <c r="BI530" t="str">
        <f>IF(buildings!BI530="","NULL",buildings!BI530)</f>
        <v>NULL</v>
      </c>
      <c r="BJ530" t="str">
        <f>IF(buildings!BJ530="","NULL",buildings!BJ530)</f>
        <v>NULL</v>
      </c>
      <c r="BK530" t="str">
        <f>IF(buildings!BK530="","NULL",buildings!BK530)</f>
        <v>NULL</v>
      </c>
      <c r="BL530" t="str">
        <f>IF(buildings!BL530="","NULL",buildings!BL530)</f>
        <v>NULL</v>
      </c>
      <c r="BM530" t="str">
        <f>IF(buildings!BM530="","NULL",buildings!BM530)</f>
        <v>NULL</v>
      </c>
      <c r="BN530" t="str">
        <f>IF(buildings!BN530="","NULL",buildings!BN530)</f>
        <v>NULL</v>
      </c>
      <c r="BO530" t="str">
        <f>IF(buildings!BO530="","NULL",buildings!BO530)</f>
        <v>NULL</v>
      </c>
      <c r="BP530" t="str">
        <f>IF(buildings!BP530="","NULL",buildings!BP530)</f>
        <v>NULL</v>
      </c>
      <c r="BQ530" t="str">
        <f>IF(buildings!BQ530="","NULL",buildings!BQ530)</f>
        <v>NULL</v>
      </c>
      <c r="BR530" t="str">
        <f>IF(buildings!BR530="","NULL",buildings!BR530)</f>
        <v>NULL</v>
      </c>
      <c r="BS530" t="str">
        <f>IF(buildings!BS530="","NULL",buildings!BS530)</f>
        <v>NULL</v>
      </c>
      <c r="BT530" t="str">
        <f>IF(buildings!BT530="","NULL",buildings!BT530)</f>
        <v>NULL</v>
      </c>
      <c r="BU530" t="str">
        <f>IF(buildings!BU530="","NULL",buildings!BU530)</f>
        <v>NULL</v>
      </c>
      <c r="BV530" t="str">
        <f>IF(buildings!BV530="","NULL",buildings!BV530)</f>
        <v>NULL</v>
      </c>
      <c r="BW530" t="str">
        <f>IF(buildings!BW530="","NULL",buildings!BW530)</f>
        <v>R32EFTA</v>
      </c>
      <c r="BX530" t="str">
        <f>IF(buildings!BX530="","NULL",buildings!BX530)</f>
        <v>R5.2OECD</v>
      </c>
      <c r="BY530" t="str">
        <f>IF(buildings!BY530="","NULL",buildings!BY530)</f>
        <v>R_SFH_detached</v>
      </c>
      <c r="BZ530" t="str">
        <f>IF(buildings!BZ530="","NULL",buildings!BZ530)</f>
        <v>RC_concretefloor</v>
      </c>
      <c r="CA530" t="str">
        <f>IF(buildings!CA530="","NULL",buildings!CA530)</f>
        <v>Zero_energy</v>
      </c>
      <c r="CB530" t="str">
        <f>IF(buildings!CB530="","NULL",buildings!CB530)</f>
        <v>real-world single case study</v>
      </c>
      <c r="CC530" t="str">
        <f>IF(buildings!CC530="","NULL",buildings!CC530)</f>
        <v>RS</v>
      </c>
      <c r="CD530" t="str">
        <f>IF(buildings!CD530="","NULL",buildings!CD530)</f>
        <v>C</v>
      </c>
      <c r="CE530" t="str">
        <f>IF(buildings!CE530="","NULL",buildings!CE530)</f>
        <v>OECD_EFTA</v>
      </c>
    </row>
    <row r="531" spans="1:83">
      <c r="A531">
        <f>IF(buildings!A531="","NA",buildings!A531)</f>
        <v>529</v>
      </c>
      <c r="B531" t="str">
        <f>IF(buildings!B531="","NA",buildings!B531)</f>
        <v>Norway</v>
      </c>
      <c r="C531" t="str">
        <f>IF(buildings!C531="","NA",buildings!C531)</f>
        <v>Elverum</v>
      </c>
      <c r="D531">
        <f>IF(buildings!D531="","NA",buildings!D531)</f>
        <v>2019</v>
      </c>
      <c r="E531">
        <f>IF(buildings!E531="","NA",buildings!E531)</f>
        <v>2030</v>
      </c>
      <c r="F531">
        <f>IF(buildings!F531="","NA",buildings!F531)</f>
        <v>5</v>
      </c>
      <c r="G531" t="str">
        <f>IF(buildings!G531="","NA",buildings!G531)</f>
        <v>NA</v>
      </c>
      <c r="H531" t="str">
        <f>IF(buildings!H531="","NA",buildings!H531)</f>
        <v>NA</v>
      </c>
      <c r="I531" t="str">
        <f>IF(buildings!I531="","NA",buildings!I531)</f>
        <v>NA</v>
      </c>
      <c r="J531">
        <f>IF(buildings!J531="","NA",buildings!J531)</f>
        <v>129.65021874999999</v>
      </c>
      <c r="K531" t="str">
        <f>IF(buildings!K531="","NA",buildings!K531)</f>
        <v>NA</v>
      </c>
      <c r="L531" t="str">
        <f>IF(buildings!L531="","NA",buildings!L531)</f>
        <v>NA</v>
      </c>
      <c r="M531">
        <f>IF(buildings!M531="","NA",buildings!M531)</f>
        <v>470.12625000000003</v>
      </c>
      <c r="N531" t="str">
        <f>IF(buildings!N531="","NA",buildings!N531)</f>
        <v>NA</v>
      </c>
      <c r="O531" t="str">
        <f>IF(buildings!O531="","NA",buildings!O531)</f>
        <v>NA</v>
      </c>
      <c r="P531" t="str">
        <f>IF(buildings!P531="","NA",buildings!P531)</f>
        <v>NA</v>
      </c>
      <c r="Q531" t="str">
        <f>IF(buildings!Q531="","NA",buildings!Q531)</f>
        <v>NA</v>
      </c>
      <c r="R531" t="str">
        <f>IF(buildings!R531="","NA",buildings!R531)</f>
        <v>NA</v>
      </c>
      <c r="S531">
        <f>IF(buildings!S531="","NA",buildings!S531)</f>
        <v>49.483125000000001</v>
      </c>
      <c r="T531" t="str">
        <f>IF(buildings!T531="","NA",buildings!T531)</f>
        <v>NA</v>
      </c>
      <c r="U531" t="str">
        <f>IF(buildings!U531="","NA",buildings!U531)</f>
        <v>NA</v>
      </c>
      <c r="V531" t="str">
        <f>IF(buildings!V531="","NA",buildings!V531)</f>
        <v>NA</v>
      </c>
      <c r="W531" t="str">
        <f>IF(buildings!W531="","NA",buildings!W531)</f>
        <v>NA</v>
      </c>
      <c r="X531" t="str">
        <f>IF(buildings!X531="","NA",buildings!X531)</f>
        <v>NA</v>
      </c>
      <c r="Y531" t="str">
        <f>IF(buildings!Y531="","NA",buildings!Y531)</f>
        <v>NA</v>
      </c>
      <c r="Z531" t="str">
        <f>IF(buildings!Z531="","NA",buildings!Z531)</f>
        <v>NA</v>
      </c>
      <c r="AA531" t="str">
        <f>IF(buildings!AA531="","NA",buildings!AA531)</f>
        <v>NA</v>
      </c>
      <c r="AB531">
        <f>IF(buildings!AB531="","NA",buildings!AB531)</f>
        <v>14.878125000000001</v>
      </c>
      <c r="AC531" t="str">
        <f>IF(buildings!AC531="","NA",buildings!AC531)</f>
        <v>NA</v>
      </c>
      <c r="AD531" t="str">
        <f>IF(buildings!AD531="","NA",buildings!AD531)</f>
        <v>NA</v>
      </c>
      <c r="AE531" t="str">
        <f>IF(buildings!AE531="","NA",buildings!AE531)</f>
        <v>NA</v>
      </c>
      <c r="AF531" t="str">
        <f>IF(buildings!AF531="","NA",buildings!AF531)</f>
        <v>NA</v>
      </c>
      <c r="AG531" t="str">
        <f>IF(buildings!AG531="","NA",buildings!AG531)</f>
        <v>NA</v>
      </c>
      <c r="AH531" t="str">
        <f>IF(buildings!AH531="","NA",buildings!AH531)</f>
        <v>NA</v>
      </c>
      <c r="AI531" t="str">
        <f>IF(buildings!AI531="","NA",buildings!AI531)</f>
        <v>NA</v>
      </c>
      <c r="AJ531">
        <f>IF(buildings!AJ531="","NA",buildings!AJ531)</f>
        <v>22.350625000000001</v>
      </c>
      <c r="AK531">
        <f>IF(buildings!AK531="","NA",buildings!AK531)</f>
        <v>3.375</v>
      </c>
      <c r="AL531" t="str">
        <f>IF(buildings!AL531="","NA",buildings!AL531)</f>
        <v>Concrete and wood houses</v>
      </c>
      <c r="AM531" t="str">
        <f>IF(buildings!AM531="","NA",buildings!AM531)</f>
        <v>NA</v>
      </c>
      <c r="AN531" t="str">
        <f>IF(buildings!AN531="","NA",buildings!AN531)</f>
        <v>Single-family house - 2026</v>
      </c>
      <c r="AO531" t="str">
        <f>IF(buildings!AO531="","NA",buildings!AO531)</f>
        <v>residential</v>
      </c>
      <c r="AP531" t="str">
        <f>IF(buildings!AP531="","NA",buildings!AP531)</f>
        <v>case study</v>
      </c>
      <c r="AQ531" t="str">
        <f>IF(buildings!AQ531="","NA",buildings!AQ531)</f>
        <v>urban</v>
      </c>
      <c r="AR531" t="str">
        <f>IF(buildings!AR531="","NA",buildings!AR531)</f>
        <v>NA</v>
      </c>
      <c r="AS531" t="str">
        <f>IF(buildings!AS531="","NA",buildings!AS531)</f>
        <v>Lausselet, C., Urrego, J.P.F., Resch, E. &amp; Brattebø, H</v>
      </c>
      <c r="AT531">
        <f>IF(buildings!AT531="","NA",buildings!AT531)</f>
        <v>2020</v>
      </c>
      <c r="AU531" t="str">
        <f>IF(buildings!AU531="","NA",buildings!AU531)</f>
        <v>Temporal analysis of the material flows and embodied greenhouse gas emissions of a neighborhood building stock</v>
      </c>
      <c r="AV531" t="str">
        <f>IF(buildings!AV531="","NA",buildings!AV531)</f>
        <v>Journal of Industrial Ecology</v>
      </c>
      <c r="AW531" t="str">
        <f>IF(buildings!AW531="","NA",buildings!AW531)</f>
        <v xml:space="preserve">Copyright by the authors </v>
      </c>
      <c r="AX531" t="str">
        <f>IF(buildings!AX531="","NA",buildings!AX531)</f>
        <v>10.1111/jiec.13049</v>
      </c>
      <c r="AY531" t="str">
        <f>IF(buildings!AY531="","NA",buildings!AY531)</f>
        <v>https://doi.org/10.1111/jiec.13049</v>
      </c>
      <c r="AZ531" t="str">
        <f>IF(buildings!AZ531="","NULL",buildings!AZ531)</f>
        <v>NULL</v>
      </c>
      <c r="BA531" t="str">
        <f>IF(buildings!BA531="","NULL",buildings!BA531)</f>
        <v>NULL</v>
      </c>
      <c r="BB531" t="str">
        <f>IF(buildings!BB531="","NULL",buildings!BB531)</f>
        <v>Supporting Information S2, Figure 3a</v>
      </c>
      <c r="BC531" t="str">
        <f>IF(buildings!BC531="","NULL",buildings!BC531)</f>
        <v>NULL</v>
      </c>
      <c r="BD531" t="str">
        <f>IF(buildings!BD531="","NULL",buildings!BD531)</f>
        <v>NULL</v>
      </c>
      <c r="BE531" t="str">
        <f>IF(buildings!BE531="","NULL",buildings!BE531)</f>
        <v>Schwartzberg (Fishman)</v>
      </c>
      <c r="BF531" t="str">
        <f>IF(buildings!BF531="","NULL",buildings!BF531)</f>
        <v>NULL</v>
      </c>
      <c r="BG531" t="str">
        <f>IF(buildings!BG531="","NULL",buildings!BG531)</f>
        <v>NULL</v>
      </c>
      <c r="BH531" t="str">
        <f>IF(buildings!BH531="","NULL",buildings!BH531)</f>
        <v>NULL</v>
      </c>
      <c r="BI531" t="str">
        <f>IF(buildings!BI531="","NULL",buildings!BI531)</f>
        <v>NULL</v>
      </c>
      <c r="BJ531" t="str">
        <f>IF(buildings!BJ531="","NULL",buildings!BJ531)</f>
        <v>NULL</v>
      </c>
      <c r="BK531" t="str">
        <f>IF(buildings!BK531="","NULL",buildings!BK531)</f>
        <v>NULL</v>
      </c>
      <c r="BL531" t="str">
        <f>IF(buildings!BL531="","NULL",buildings!BL531)</f>
        <v>NULL</v>
      </c>
      <c r="BM531" t="str">
        <f>IF(buildings!BM531="","NULL",buildings!BM531)</f>
        <v>NULL</v>
      </c>
      <c r="BN531" t="str">
        <f>IF(buildings!BN531="","NULL",buildings!BN531)</f>
        <v>NULL</v>
      </c>
      <c r="BO531" t="str">
        <f>IF(buildings!BO531="","NULL",buildings!BO531)</f>
        <v>NULL</v>
      </c>
      <c r="BP531" t="str">
        <f>IF(buildings!BP531="","NULL",buildings!BP531)</f>
        <v>NULL</v>
      </c>
      <c r="BQ531" t="str">
        <f>IF(buildings!BQ531="","NULL",buildings!BQ531)</f>
        <v>NULL</v>
      </c>
      <c r="BR531" t="str">
        <f>IF(buildings!BR531="","NULL",buildings!BR531)</f>
        <v>NULL</v>
      </c>
      <c r="BS531" t="str">
        <f>IF(buildings!BS531="","NULL",buildings!BS531)</f>
        <v>NULL</v>
      </c>
      <c r="BT531" t="str">
        <f>IF(buildings!BT531="","NULL",buildings!BT531)</f>
        <v>NULL</v>
      </c>
      <c r="BU531" t="str">
        <f>IF(buildings!BU531="","NULL",buildings!BU531)</f>
        <v>NULL</v>
      </c>
      <c r="BV531" t="str">
        <f>IF(buildings!BV531="","NULL",buildings!BV531)</f>
        <v>NULL</v>
      </c>
      <c r="BW531" t="str">
        <f>IF(buildings!BW531="","NULL",buildings!BW531)</f>
        <v>R32EFTA</v>
      </c>
      <c r="BX531" t="str">
        <f>IF(buildings!BX531="","NULL",buildings!BX531)</f>
        <v>R5.2OECD</v>
      </c>
      <c r="BY531" t="str">
        <f>IF(buildings!BY531="","NULL",buildings!BY531)</f>
        <v>R_SFH_detached</v>
      </c>
      <c r="BZ531" t="str">
        <f>IF(buildings!BZ531="","NULL",buildings!BZ531)</f>
        <v>RC_concretefloor</v>
      </c>
      <c r="CA531" t="str">
        <f>IF(buildings!CA531="","NULL",buildings!CA531)</f>
        <v>Zero_energy</v>
      </c>
      <c r="CB531" t="str">
        <f>IF(buildings!CB531="","NULL",buildings!CB531)</f>
        <v>real-world single case study</v>
      </c>
      <c r="CC531" t="str">
        <f>IF(buildings!CC531="","NULL",buildings!CC531)</f>
        <v>RS</v>
      </c>
      <c r="CD531" t="str">
        <f>IF(buildings!CD531="","NULL",buildings!CD531)</f>
        <v>C</v>
      </c>
      <c r="CE531" t="str">
        <f>IF(buildings!CE531="","NULL",buildings!CE531)</f>
        <v>OECD_EFTA</v>
      </c>
    </row>
    <row r="532" spans="1:83">
      <c r="A532">
        <f>IF(buildings!A532="","NA",buildings!A532)</f>
        <v>530</v>
      </c>
      <c r="B532" t="str">
        <f>IF(buildings!B532="","NA",buildings!B532)</f>
        <v>China</v>
      </c>
      <c r="C532" t="str">
        <f>IF(buildings!C532="","NA",buildings!C532)</f>
        <v>Shanghai</v>
      </c>
      <c r="D532" t="str">
        <f>IF(buildings!D532="","NA",buildings!D532)</f>
        <v>NA</v>
      </c>
      <c r="E532">
        <f>IF(buildings!E532="","NA",buildings!E532)</f>
        <v>1960</v>
      </c>
      <c r="F532">
        <f>IF(buildings!F532="","NA",buildings!F532)</f>
        <v>14</v>
      </c>
      <c r="G532" t="str">
        <f>IF(buildings!G532="","NA",buildings!G532)</f>
        <v>NA</v>
      </c>
      <c r="H532" t="str">
        <f>IF(buildings!H532="","NA",buildings!H532)</f>
        <v>NA</v>
      </c>
      <c r="I532" t="str">
        <f>IF(buildings!I532="","NA",buildings!I532)</f>
        <v>NA</v>
      </c>
      <c r="J532">
        <f>IF(buildings!J532="","NA",buildings!J532)</f>
        <v>24</v>
      </c>
      <c r="K532" t="str">
        <f>IF(buildings!K532="","NA",buildings!K532)</f>
        <v>NA</v>
      </c>
      <c r="L532" t="str">
        <f>IF(buildings!L532="","NA",buildings!L532)</f>
        <v>NA</v>
      </c>
      <c r="M532" t="str">
        <f>IF(buildings!M532="","NA",buildings!M532)</f>
        <v>NA</v>
      </c>
      <c r="N532">
        <f>IF(buildings!N532="","NA",buildings!N532)</f>
        <v>145</v>
      </c>
      <c r="O532">
        <f>IF(buildings!O532="","NA",buildings!O532)</f>
        <v>1000</v>
      </c>
      <c r="P532">
        <f>IF(buildings!P532="","NA",buildings!P532)</f>
        <v>420</v>
      </c>
      <c r="Q532" t="str">
        <f>IF(buildings!Q532="","NA",buildings!Q532)</f>
        <v>NA</v>
      </c>
      <c r="R532" t="str">
        <f>IF(buildings!R532="","NA",buildings!R532)</f>
        <v>NA</v>
      </c>
      <c r="S532" t="str">
        <f>IF(buildings!S532="","NA",buildings!S532)</f>
        <v>NA</v>
      </c>
      <c r="T532" t="str">
        <f>IF(buildings!T532="","NA",buildings!T532)</f>
        <v>NA</v>
      </c>
      <c r="U532" t="str">
        <f>IF(buildings!U532="","NA",buildings!U532)</f>
        <v>NA</v>
      </c>
      <c r="V532" t="str">
        <f>IF(buildings!V532="","NA",buildings!V532)</f>
        <v>NA</v>
      </c>
      <c r="W532" t="str">
        <f>IF(buildings!W532="","NA",buildings!W532)</f>
        <v>NA</v>
      </c>
      <c r="X532" t="str">
        <f>IF(buildings!X532="","NA",buildings!X532)</f>
        <v>NA</v>
      </c>
      <c r="Y532" t="str">
        <f>IF(buildings!Y532="","NA",buildings!Y532)</f>
        <v>NA</v>
      </c>
      <c r="Z532" t="str">
        <f>IF(buildings!Z532="","NA",buildings!Z532)</f>
        <v>NA</v>
      </c>
      <c r="AA532" t="str">
        <f>IF(buildings!AA532="","NA",buildings!AA532)</f>
        <v>NA</v>
      </c>
      <c r="AB532">
        <f>IF(buildings!AB532="","NA",buildings!AB532)</f>
        <v>0.9</v>
      </c>
      <c r="AC532" t="str">
        <f>IF(buildings!AC532="","NA",buildings!AC532)</f>
        <v>NA</v>
      </c>
      <c r="AD532" t="str">
        <f>IF(buildings!AD532="","NA",buildings!AD532)</f>
        <v>NA</v>
      </c>
      <c r="AE532" t="str">
        <f>IF(buildings!AE532="","NA",buildings!AE532)</f>
        <v>NA</v>
      </c>
      <c r="AF532" t="str">
        <f>IF(buildings!AF532="","NA",buildings!AF532)</f>
        <v>NA</v>
      </c>
      <c r="AG532" t="str">
        <f>IF(buildings!AG532="","NA",buildings!AG532)</f>
        <v>NA</v>
      </c>
      <c r="AH532" t="str">
        <f>IF(buildings!AH532="","NA",buildings!AH532)</f>
        <v>NA</v>
      </c>
      <c r="AI532" t="str">
        <f>IF(buildings!AI532="","NA",buildings!AI532)</f>
        <v>NA</v>
      </c>
      <c r="AJ532" t="str">
        <f>IF(buildings!AJ532="","NA",buildings!AJ532)</f>
        <v>NA</v>
      </c>
      <c r="AK532">
        <f>IF(buildings!AK532="","NA",buildings!AK532)</f>
        <v>30</v>
      </c>
      <c r="AL532" t="str">
        <f>IF(buildings!AL532="","NA",buildings!AL532)</f>
        <v>Brick Concrete</v>
      </c>
      <c r="AM532" t="str">
        <f>IF(buildings!AM532="","NA",buildings!AM532)</f>
        <v>NA</v>
      </c>
      <c r="AN532" t="str">
        <f>IF(buildings!AN532="","NA",buildings!AN532)</f>
        <v>Unspecified residential</v>
      </c>
      <c r="AO532" t="str">
        <f>IF(buildings!AO532="","NA",buildings!AO532)</f>
        <v>residential</v>
      </c>
      <c r="AP532" t="str">
        <f>IF(buildings!AP532="","NA",buildings!AP532)</f>
        <v>country-averaged</v>
      </c>
      <c r="AQ532" t="str">
        <f>IF(buildings!AQ532="","NA",buildings!AQ532)</f>
        <v>urban</v>
      </c>
      <c r="AR532" t="str">
        <f>IF(buildings!AR532="","NA",buildings!AR532)</f>
        <v>NA</v>
      </c>
      <c r="AS532" t="str">
        <f>IF(buildings!AS532="","NA",buildings!AS532)</f>
        <v>Han J, Chen WQ, Zhang L, Liu G.</v>
      </c>
      <c r="AT532">
        <f>IF(buildings!AT532="","NA",buildings!AT532)</f>
        <v>2018</v>
      </c>
      <c r="AU532" t="str">
        <f>IF(buildings!AU532="","NA",buildings!AU532)</f>
        <v>Uncovering the Spatiotemporal Dynamics of Urban Infrastructure Development: A High Spatial Resolution Material Stock and Flow Analysis</v>
      </c>
      <c r="AV532" t="str">
        <f>IF(buildings!AV532="","NA",buildings!AV532)</f>
        <v>Environmental Science &amp; Technology</v>
      </c>
      <c r="AW532" t="str">
        <f>IF(buildings!AW532="","NA",buildings!AW532)</f>
        <v>Copyright American Chemical Society</v>
      </c>
      <c r="AX532" t="str">
        <f>IF(buildings!AX532="","NA",buildings!AX532)</f>
        <v>10.1021/acs.est.8b03111</v>
      </c>
      <c r="AY532" t="str">
        <f>IF(buildings!AY532="","NA",buildings!AY532)</f>
        <v>https://doi.org/10.1021/acs.est.8b03111</v>
      </c>
      <c r="AZ532" t="str">
        <f>IF(buildings!AZ532="","NULL",buildings!AZ532)</f>
        <v>I marked ''lime'' in the ''other_unspecified_material' column</v>
      </c>
      <c r="BA532" t="str">
        <f>IF(buildings!BA532="","NULL",buildings!BA532)</f>
        <v>NULL</v>
      </c>
      <c r="BB532" t="str">
        <f>IF(buildings!BB532="","NULL",buildings!BB532)</f>
        <v>NULL</v>
      </c>
      <c r="BC532" t="str">
        <f>IF(buildings!BC532="","NULL",buildings!BC532)</f>
        <v>NULL</v>
      </c>
      <c r="BD532" t="str">
        <f>IF(buildings!BD532="","NULL",buildings!BD532)</f>
        <v>NULL</v>
      </c>
      <c r="BE532" t="str">
        <f>IF(buildings!BE532="","NULL",buildings!BE532)</f>
        <v>Schwartzberg (Fishman)</v>
      </c>
      <c r="BF532" t="str">
        <f>IF(buildings!BF532="","NULL",buildings!BF532)</f>
        <v>NULL</v>
      </c>
      <c r="BG532" t="str">
        <f>IF(buildings!BG532="","NULL",buildings!BG532)</f>
        <v>NULL</v>
      </c>
      <c r="BH532" t="str">
        <f>IF(buildings!BH532="","NULL",buildings!BH532)</f>
        <v>NULL</v>
      </c>
      <c r="BI532" t="str">
        <f>IF(buildings!BI532="","NULL",buildings!BI532)</f>
        <v>NULL</v>
      </c>
      <c r="BJ532" t="str">
        <f>IF(buildings!BJ532="","NULL",buildings!BJ532)</f>
        <v>NULL</v>
      </c>
      <c r="BK532" t="str">
        <f>IF(buildings!BK532="","NULL",buildings!BK532)</f>
        <v>NULL</v>
      </c>
      <c r="BL532" t="str">
        <f>IF(buildings!BL532="","NULL",buildings!BL532)</f>
        <v>NULL</v>
      </c>
      <c r="BM532" t="str">
        <f>IF(buildings!BM532="","NULL",buildings!BM532)</f>
        <v>NULL</v>
      </c>
      <c r="BN532" t="str">
        <f>IF(buildings!BN532="","NULL",buildings!BN532)</f>
        <v>NULL</v>
      </c>
      <c r="BO532" t="str">
        <f>IF(buildings!BO532="","NULL",buildings!BO532)</f>
        <v>NULL</v>
      </c>
      <c r="BP532" t="str">
        <f>IF(buildings!BP532="","NULL",buildings!BP532)</f>
        <v>NULL</v>
      </c>
      <c r="BQ532" t="str">
        <f>IF(buildings!BQ532="","NULL",buildings!BQ532)</f>
        <v>NULL</v>
      </c>
      <c r="BR532" t="str">
        <f>IF(buildings!BR532="","NULL",buildings!BR532)</f>
        <v>NULL</v>
      </c>
      <c r="BS532" t="str">
        <f>IF(buildings!BS532="","NULL",buildings!BS532)</f>
        <v>NULL</v>
      </c>
      <c r="BT532" t="str">
        <f>IF(buildings!BT532="","NULL",buildings!BT532)</f>
        <v>NULL</v>
      </c>
      <c r="BU532" t="str">
        <f>IF(buildings!BU532="","NULL",buildings!BU532)</f>
        <v>NULL</v>
      </c>
      <c r="BV532" t="str">
        <f>IF(buildings!BV532="","NULL",buildings!BV532)</f>
        <v>NULL</v>
      </c>
      <c r="BW532" t="str">
        <f>IF(buildings!BW532="","NULL",buildings!BW532)</f>
        <v>R32CHN</v>
      </c>
      <c r="BX532" t="str">
        <f>IF(buildings!BX532="","NULL",buildings!BX532)</f>
        <v>R5.2ASIA</v>
      </c>
      <c r="BY532" t="str">
        <f>IF(buildings!BY532="","NULL",buildings!BY532)</f>
        <v>R_unspecified</v>
      </c>
      <c r="BZ532" t="str">
        <f>IF(buildings!BZ532="","NULL",buildings!BZ532)</f>
        <v>M_brick</v>
      </c>
      <c r="CA532" t="str">
        <f>IF(buildings!CA532="","NULL",buildings!CA532)</f>
        <v>Standard</v>
      </c>
      <c r="CB532" t="str">
        <f>IF(buildings!CB532="","NULL",buildings!CB532)</f>
        <v>sample/average/statistics</v>
      </c>
      <c r="CC532" t="str">
        <f>IF(buildings!CC532="","NULL",buildings!CC532)</f>
        <v>RU</v>
      </c>
      <c r="CD532" t="str">
        <f>IF(buildings!CD532="","NULL",buildings!CD532)</f>
        <v>M</v>
      </c>
      <c r="CE532" t="str">
        <f>IF(buildings!CE532="","NULL",buildings!CE532)</f>
        <v>ASIA_CHN</v>
      </c>
    </row>
    <row r="533" spans="1:83">
      <c r="A533">
        <f>IF(buildings!A533="","NA",buildings!A533)</f>
        <v>531</v>
      </c>
      <c r="B533" t="str">
        <f>IF(buildings!B533="","NA",buildings!B533)</f>
        <v>China</v>
      </c>
      <c r="C533" t="str">
        <f>IF(buildings!C533="","NA",buildings!C533)</f>
        <v>Shanghai</v>
      </c>
      <c r="D533">
        <f>IF(buildings!D533="","NA",buildings!D533)</f>
        <v>1960</v>
      </c>
      <c r="E533">
        <f>IF(buildings!E533="","NA",buildings!E533)</f>
        <v>1980</v>
      </c>
      <c r="F533">
        <f>IF(buildings!F533="","NA",buildings!F533)</f>
        <v>16</v>
      </c>
      <c r="G533" t="str">
        <f>IF(buildings!G533="","NA",buildings!G533)</f>
        <v>NA</v>
      </c>
      <c r="H533" t="str">
        <f>IF(buildings!H533="","NA",buildings!H533)</f>
        <v>NA</v>
      </c>
      <c r="I533" t="str">
        <f>IF(buildings!I533="","NA",buildings!I533)</f>
        <v>NA</v>
      </c>
      <c r="J533">
        <f>IF(buildings!J533="","NA",buildings!J533)</f>
        <v>20</v>
      </c>
      <c r="K533" t="str">
        <f>IF(buildings!K533="","NA",buildings!K533)</f>
        <v>NA</v>
      </c>
      <c r="L533" t="str">
        <f>IF(buildings!L533="","NA",buildings!L533)</f>
        <v>NA</v>
      </c>
      <c r="M533" t="str">
        <f>IF(buildings!M533="","NA",buildings!M533)</f>
        <v>NA</v>
      </c>
      <c r="N533">
        <f>IF(buildings!N533="","NA",buildings!N533)</f>
        <v>160</v>
      </c>
      <c r="O533">
        <f>IF(buildings!O533="","NA",buildings!O533)</f>
        <v>900</v>
      </c>
      <c r="P533">
        <f>IF(buildings!P533="","NA",buildings!P533)</f>
        <v>370</v>
      </c>
      <c r="Q533" t="str">
        <f>IF(buildings!Q533="","NA",buildings!Q533)</f>
        <v>NA</v>
      </c>
      <c r="R533" t="str">
        <f>IF(buildings!R533="","NA",buildings!R533)</f>
        <v>NA</v>
      </c>
      <c r="S533" t="str">
        <f>IF(buildings!S533="","NA",buildings!S533)</f>
        <v>NA</v>
      </c>
      <c r="T533" t="str">
        <f>IF(buildings!T533="","NA",buildings!T533)</f>
        <v>NA</v>
      </c>
      <c r="U533" t="str">
        <f>IF(buildings!U533="","NA",buildings!U533)</f>
        <v>NA</v>
      </c>
      <c r="V533" t="str">
        <f>IF(buildings!V533="","NA",buildings!V533)</f>
        <v>NA</v>
      </c>
      <c r="W533" t="str">
        <f>IF(buildings!W533="","NA",buildings!W533)</f>
        <v>NA</v>
      </c>
      <c r="X533" t="str">
        <f>IF(buildings!X533="","NA",buildings!X533)</f>
        <v>NA</v>
      </c>
      <c r="Y533" t="str">
        <f>IF(buildings!Y533="","NA",buildings!Y533)</f>
        <v>NA</v>
      </c>
      <c r="Z533" t="str">
        <f>IF(buildings!Z533="","NA",buildings!Z533)</f>
        <v>NA</v>
      </c>
      <c r="AA533" t="str">
        <f>IF(buildings!AA533="","NA",buildings!AA533)</f>
        <v>NA</v>
      </c>
      <c r="AB533">
        <f>IF(buildings!AB533="","NA",buildings!AB533)</f>
        <v>1.8</v>
      </c>
      <c r="AC533" t="str">
        <f>IF(buildings!AC533="","NA",buildings!AC533)</f>
        <v>NA</v>
      </c>
      <c r="AD533" t="str">
        <f>IF(buildings!AD533="","NA",buildings!AD533)</f>
        <v>NA</v>
      </c>
      <c r="AE533" t="str">
        <f>IF(buildings!AE533="","NA",buildings!AE533)</f>
        <v>NA</v>
      </c>
      <c r="AF533" t="str">
        <f>IF(buildings!AF533="","NA",buildings!AF533)</f>
        <v>NA</v>
      </c>
      <c r="AG533" t="str">
        <f>IF(buildings!AG533="","NA",buildings!AG533)</f>
        <v>NA</v>
      </c>
      <c r="AH533" t="str">
        <f>IF(buildings!AH533="","NA",buildings!AH533)</f>
        <v>NA</v>
      </c>
      <c r="AI533" t="str">
        <f>IF(buildings!AI533="","NA",buildings!AI533)</f>
        <v>NA</v>
      </c>
      <c r="AJ533" t="str">
        <f>IF(buildings!AJ533="","NA",buildings!AJ533)</f>
        <v>NA</v>
      </c>
      <c r="AK533">
        <f>IF(buildings!AK533="","NA",buildings!AK533)</f>
        <v>31</v>
      </c>
      <c r="AL533" t="str">
        <f>IF(buildings!AL533="","NA",buildings!AL533)</f>
        <v>Brick Concrete</v>
      </c>
      <c r="AM533" t="str">
        <f>IF(buildings!AM533="","NA",buildings!AM533)</f>
        <v>NA</v>
      </c>
      <c r="AN533" t="str">
        <f>IF(buildings!AN533="","NA",buildings!AN533)</f>
        <v>Unspecified residential</v>
      </c>
      <c r="AO533" t="str">
        <f>IF(buildings!AO533="","NA",buildings!AO533)</f>
        <v>residential</v>
      </c>
      <c r="AP533" t="str">
        <f>IF(buildings!AP533="","NA",buildings!AP533)</f>
        <v>country-averaged</v>
      </c>
      <c r="AQ533" t="str">
        <f>IF(buildings!AQ533="","NA",buildings!AQ533)</f>
        <v>urban</v>
      </c>
      <c r="AR533" t="str">
        <f>IF(buildings!AR533="","NA",buildings!AR533)</f>
        <v>NA</v>
      </c>
      <c r="AS533" t="str">
        <f>IF(buildings!AS533="","NA",buildings!AS533)</f>
        <v>Han J, Chen WQ, Zhang L, Liu G.</v>
      </c>
      <c r="AT533">
        <f>IF(buildings!AT533="","NA",buildings!AT533)</f>
        <v>2018</v>
      </c>
      <c r="AU533" t="str">
        <f>IF(buildings!AU533="","NA",buildings!AU533)</f>
        <v>Uncovering the Spatiotemporal Dynamics of Urban Infrastructure Development: A High Spatial Resolution Material Stock and Flow Analysis</v>
      </c>
      <c r="AV533" t="str">
        <f>IF(buildings!AV533="","NA",buildings!AV533)</f>
        <v>Environmental Science &amp; Technology</v>
      </c>
      <c r="AW533" t="str">
        <f>IF(buildings!AW533="","NA",buildings!AW533)</f>
        <v>Copyright American Chemical Society</v>
      </c>
      <c r="AX533" t="str">
        <f>IF(buildings!AX533="","NA",buildings!AX533)</f>
        <v>10.1021/acs.est.8b03111</v>
      </c>
      <c r="AY533" t="str">
        <f>IF(buildings!AY533="","NA",buildings!AY533)</f>
        <v>https://doi.org/10.1021/acs.est.8b03111</v>
      </c>
      <c r="AZ533" t="str">
        <f>IF(buildings!AZ533="","NULL",buildings!AZ533)</f>
        <v>I marked ''lime'' in the ''other_unspecified_material' column</v>
      </c>
      <c r="BA533" t="str">
        <f>IF(buildings!BA533="","NULL",buildings!BA533)</f>
        <v>NULL</v>
      </c>
      <c r="BB533" t="str">
        <f>IF(buildings!BB533="","NULL",buildings!BB533)</f>
        <v>NULL</v>
      </c>
      <c r="BC533" t="str">
        <f>IF(buildings!BC533="","NULL",buildings!BC533)</f>
        <v>NULL</v>
      </c>
      <c r="BD533" t="str">
        <f>IF(buildings!BD533="","NULL",buildings!BD533)</f>
        <v>NULL</v>
      </c>
      <c r="BE533" t="str">
        <f>IF(buildings!BE533="","NULL",buildings!BE533)</f>
        <v>Schwartzberg (Fishman)</v>
      </c>
      <c r="BF533" t="str">
        <f>IF(buildings!BF533="","NULL",buildings!BF533)</f>
        <v>NULL</v>
      </c>
      <c r="BG533" t="str">
        <f>IF(buildings!BG533="","NULL",buildings!BG533)</f>
        <v>NULL</v>
      </c>
      <c r="BH533" t="str">
        <f>IF(buildings!BH533="","NULL",buildings!BH533)</f>
        <v>NULL</v>
      </c>
      <c r="BI533" t="str">
        <f>IF(buildings!BI533="","NULL",buildings!BI533)</f>
        <v>NULL</v>
      </c>
      <c r="BJ533" t="str">
        <f>IF(buildings!BJ533="","NULL",buildings!BJ533)</f>
        <v>NULL</v>
      </c>
      <c r="BK533" t="str">
        <f>IF(buildings!BK533="","NULL",buildings!BK533)</f>
        <v>NULL</v>
      </c>
      <c r="BL533" t="str">
        <f>IF(buildings!BL533="","NULL",buildings!BL533)</f>
        <v>NULL</v>
      </c>
      <c r="BM533" t="str">
        <f>IF(buildings!BM533="","NULL",buildings!BM533)</f>
        <v>NULL</v>
      </c>
      <c r="BN533" t="str">
        <f>IF(buildings!BN533="","NULL",buildings!BN533)</f>
        <v>NULL</v>
      </c>
      <c r="BO533" t="str">
        <f>IF(buildings!BO533="","NULL",buildings!BO533)</f>
        <v>NULL</v>
      </c>
      <c r="BP533" t="str">
        <f>IF(buildings!BP533="","NULL",buildings!BP533)</f>
        <v>NULL</v>
      </c>
      <c r="BQ533" t="str">
        <f>IF(buildings!BQ533="","NULL",buildings!BQ533)</f>
        <v>NULL</v>
      </c>
      <c r="BR533" t="str">
        <f>IF(buildings!BR533="","NULL",buildings!BR533)</f>
        <v>NULL</v>
      </c>
      <c r="BS533" t="str">
        <f>IF(buildings!BS533="","NULL",buildings!BS533)</f>
        <v>NULL</v>
      </c>
      <c r="BT533" t="str">
        <f>IF(buildings!BT533="","NULL",buildings!BT533)</f>
        <v>NULL</v>
      </c>
      <c r="BU533" t="str">
        <f>IF(buildings!BU533="","NULL",buildings!BU533)</f>
        <v>NULL</v>
      </c>
      <c r="BV533" t="str">
        <f>IF(buildings!BV533="","NULL",buildings!BV533)</f>
        <v>NULL</v>
      </c>
      <c r="BW533" t="str">
        <f>IF(buildings!BW533="","NULL",buildings!BW533)</f>
        <v>R32CHN</v>
      </c>
      <c r="BX533" t="str">
        <f>IF(buildings!BX533="","NULL",buildings!BX533)</f>
        <v>R5.2ASIA</v>
      </c>
      <c r="BY533" t="str">
        <f>IF(buildings!BY533="","NULL",buildings!BY533)</f>
        <v>R_unspecified</v>
      </c>
      <c r="BZ533" t="str">
        <f>IF(buildings!BZ533="","NULL",buildings!BZ533)</f>
        <v>M_brick</v>
      </c>
      <c r="CA533" t="str">
        <f>IF(buildings!CA533="","NULL",buildings!CA533)</f>
        <v>Standard</v>
      </c>
      <c r="CB533" t="str">
        <f>IF(buildings!CB533="","NULL",buildings!CB533)</f>
        <v>sample/average/statistics</v>
      </c>
      <c r="CC533" t="str">
        <f>IF(buildings!CC533="","NULL",buildings!CC533)</f>
        <v>RU</v>
      </c>
      <c r="CD533" t="str">
        <f>IF(buildings!CD533="","NULL",buildings!CD533)</f>
        <v>M</v>
      </c>
      <c r="CE533" t="str">
        <f>IF(buildings!CE533="","NULL",buildings!CE533)</f>
        <v>ASIA_CHN</v>
      </c>
    </row>
    <row r="534" spans="1:83">
      <c r="A534">
        <f>IF(buildings!A534="","NA",buildings!A534)</f>
        <v>532</v>
      </c>
      <c r="B534" t="str">
        <f>IF(buildings!B534="","NA",buildings!B534)</f>
        <v>China</v>
      </c>
      <c r="C534" t="str">
        <f>IF(buildings!C534="","NA",buildings!C534)</f>
        <v>Shanghai</v>
      </c>
      <c r="D534">
        <f>IF(buildings!D534="","NA",buildings!D534)</f>
        <v>1980</v>
      </c>
      <c r="E534">
        <f>IF(buildings!E534="","NA",buildings!E534)</f>
        <v>2000</v>
      </c>
      <c r="F534">
        <f>IF(buildings!F534="","NA",buildings!F534)</f>
        <v>18</v>
      </c>
      <c r="G534" t="str">
        <f>IF(buildings!G534="","NA",buildings!G534)</f>
        <v>NA</v>
      </c>
      <c r="H534" t="str">
        <f>IF(buildings!H534="","NA",buildings!H534)</f>
        <v>NA</v>
      </c>
      <c r="I534" t="str">
        <f>IF(buildings!I534="","NA",buildings!I534)</f>
        <v>NA</v>
      </c>
      <c r="J534">
        <f>IF(buildings!J534="","NA",buildings!J534)</f>
        <v>16</v>
      </c>
      <c r="K534" t="str">
        <f>IF(buildings!K534="","NA",buildings!K534)</f>
        <v>NA</v>
      </c>
      <c r="L534" t="str">
        <f>IF(buildings!L534="","NA",buildings!L534)</f>
        <v>NA</v>
      </c>
      <c r="M534" t="str">
        <f>IF(buildings!M534="","NA",buildings!M534)</f>
        <v>NA</v>
      </c>
      <c r="N534">
        <f>IF(buildings!N534="","NA",buildings!N534)</f>
        <v>175</v>
      </c>
      <c r="O534">
        <f>IF(buildings!O534="","NA",buildings!O534)</f>
        <v>800</v>
      </c>
      <c r="P534">
        <f>IF(buildings!P534="","NA",buildings!P534)</f>
        <v>350</v>
      </c>
      <c r="Q534" t="str">
        <f>IF(buildings!Q534="","NA",buildings!Q534)</f>
        <v>NA</v>
      </c>
      <c r="R534" t="str">
        <f>IF(buildings!R534="","NA",buildings!R534)</f>
        <v>NA</v>
      </c>
      <c r="S534" t="str">
        <f>IF(buildings!S534="","NA",buildings!S534)</f>
        <v>NA</v>
      </c>
      <c r="T534" t="str">
        <f>IF(buildings!T534="","NA",buildings!T534)</f>
        <v>NA</v>
      </c>
      <c r="U534" t="str">
        <f>IF(buildings!U534="","NA",buildings!U534)</f>
        <v>NA</v>
      </c>
      <c r="V534" t="str">
        <f>IF(buildings!V534="","NA",buildings!V534)</f>
        <v>NA</v>
      </c>
      <c r="W534" t="str">
        <f>IF(buildings!W534="","NA",buildings!W534)</f>
        <v>NA</v>
      </c>
      <c r="X534" t="str">
        <f>IF(buildings!X534="","NA",buildings!X534)</f>
        <v>NA</v>
      </c>
      <c r="Y534" t="str">
        <f>IF(buildings!Y534="","NA",buildings!Y534)</f>
        <v>NA</v>
      </c>
      <c r="Z534" t="str">
        <f>IF(buildings!Z534="","NA",buildings!Z534)</f>
        <v>NA</v>
      </c>
      <c r="AA534" t="str">
        <f>IF(buildings!AA534="","NA",buildings!AA534)</f>
        <v>NA</v>
      </c>
      <c r="AB534">
        <f>IF(buildings!AB534="","NA",buildings!AB534)</f>
        <v>2</v>
      </c>
      <c r="AC534" t="str">
        <f>IF(buildings!AC534="","NA",buildings!AC534)</f>
        <v>NA</v>
      </c>
      <c r="AD534" t="str">
        <f>IF(buildings!AD534="","NA",buildings!AD534)</f>
        <v>NA</v>
      </c>
      <c r="AE534" t="str">
        <f>IF(buildings!AE534="","NA",buildings!AE534)</f>
        <v>NA</v>
      </c>
      <c r="AF534" t="str">
        <f>IF(buildings!AF534="","NA",buildings!AF534)</f>
        <v>NA</v>
      </c>
      <c r="AG534" t="str">
        <f>IF(buildings!AG534="","NA",buildings!AG534)</f>
        <v>NA</v>
      </c>
      <c r="AH534" t="str">
        <f>IF(buildings!AH534="","NA",buildings!AH534)</f>
        <v>NA</v>
      </c>
      <c r="AI534" t="str">
        <f>IF(buildings!AI534="","NA",buildings!AI534)</f>
        <v>NA</v>
      </c>
      <c r="AJ534" t="str">
        <f>IF(buildings!AJ534="","NA",buildings!AJ534)</f>
        <v>NA</v>
      </c>
      <c r="AK534">
        <f>IF(buildings!AK534="","NA",buildings!AK534)</f>
        <v>32</v>
      </c>
      <c r="AL534" t="str">
        <f>IF(buildings!AL534="","NA",buildings!AL534)</f>
        <v>Brick Concrete</v>
      </c>
      <c r="AM534" t="str">
        <f>IF(buildings!AM534="","NA",buildings!AM534)</f>
        <v>NA</v>
      </c>
      <c r="AN534" t="str">
        <f>IF(buildings!AN534="","NA",buildings!AN534)</f>
        <v>Unspecified residential</v>
      </c>
      <c r="AO534" t="str">
        <f>IF(buildings!AO534="","NA",buildings!AO534)</f>
        <v>residential</v>
      </c>
      <c r="AP534" t="str">
        <f>IF(buildings!AP534="","NA",buildings!AP534)</f>
        <v>country-averaged</v>
      </c>
      <c r="AQ534" t="str">
        <f>IF(buildings!AQ534="","NA",buildings!AQ534)</f>
        <v>urban</v>
      </c>
      <c r="AR534" t="str">
        <f>IF(buildings!AR534="","NA",buildings!AR534)</f>
        <v>NA</v>
      </c>
      <c r="AS534" t="str">
        <f>IF(buildings!AS534="","NA",buildings!AS534)</f>
        <v>Han J, Chen WQ, Zhang L, Liu G.</v>
      </c>
      <c r="AT534">
        <f>IF(buildings!AT534="","NA",buildings!AT534)</f>
        <v>2018</v>
      </c>
      <c r="AU534" t="str">
        <f>IF(buildings!AU534="","NA",buildings!AU534)</f>
        <v>Uncovering the Spatiotemporal Dynamics of Urban Infrastructure Development: A High Spatial Resolution Material Stock and Flow Analysis</v>
      </c>
      <c r="AV534" t="str">
        <f>IF(buildings!AV534="","NA",buildings!AV534)</f>
        <v>Environmental Science &amp; Technology</v>
      </c>
      <c r="AW534" t="str">
        <f>IF(buildings!AW534="","NA",buildings!AW534)</f>
        <v>Copyright American Chemical Society</v>
      </c>
      <c r="AX534" t="str">
        <f>IF(buildings!AX534="","NA",buildings!AX534)</f>
        <v>10.1021/acs.est.8b03111</v>
      </c>
      <c r="AY534" t="str">
        <f>IF(buildings!AY534="","NA",buildings!AY534)</f>
        <v>https://doi.org/10.1021/acs.est.8b03111</v>
      </c>
      <c r="AZ534" t="str">
        <f>IF(buildings!AZ534="","NULL",buildings!AZ534)</f>
        <v>I marked ''lime'' in the ''other_unspecified_material' column</v>
      </c>
      <c r="BA534" t="str">
        <f>IF(buildings!BA534="","NULL",buildings!BA534)</f>
        <v>NULL</v>
      </c>
      <c r="BB534" t="str">
        <f>IF(buildings!BB534="","NULL",buildings!BB534)</f>
        <v>NULL</v>
      </c>
      <c r="BC534" t="str">
        <f>IF(buildings!BC534="","NULL",buildings!BC534)</f>
        <v>NULL</v>
      </c>
      <c r="BD534" t="str">
        <f>IF(buildings!BD534="","NULL",buildings!BD534)</f>
        <v>NULL</v>
      </c>
      <c r="BE534" t="str">
        <f>IF(buildings!BE534="","NULL",buildings!BE534)</f>
        <v>Schwartzberg (Fishman)</v>
      </c>
      <c r="BF534" t="str">
        <f>IF(buildings!BF534="","NULL",buildings!BF534)</f>
        <v>NULL</v>
      </c>
      <c r="BG534" t="str">
        <f>IF(buildings!BG534="","NULL",buildings!BG534)</f>
        <v>NULL</v>
      </c>
      <c r="BH534" t="str">
        <f>IF(buildings!BH534="","NULL",buildings!BH534)</f>
        <v>NULL</v>
      </c>
      <c r="BI534" t="str">
        <f>IF(buildings!BI534="","NULL",buildings!BI534)</f>
        <v>NULL</v>
      </c>
      <c r="BJ534" t="str">
        <f>IF(buildings!BJ534="","NULL",buildings!BJ534)</f>
        <v>NULL</v>
      </c>
      <c r="BK534" t="str">
        <f>IF(buildings!BK534="","NULL",buildings!BK534)</f>
        <v>NULL</v>
      </c>
      <c r="BL534" t="str">
        <f>IF(buildings!BL534="","NULL",buildings!BL534)</f>
        <v>NULL</v>
      </c>
      <c r="BM534" t="str">
        <f>IF(buildings!BM534="","NULL",buildings!BM534)</f>
        <v>NULL</v>
      </c>
      <c r="BN534" t="str">
        <f>IF(buildings!BN534="","NULL",buildings!BN534)</f>
        <v>NULL</v>
      </c>
      <c r="BO534" t="str">
        <f>IF(buildings!BO534="","NULL",buildings!BO534)</f>
        <v>NULL</v>
      </c>
      <c r="BP534" t="str">
        <f>IF(buildings!BP534="","NULL",buildings!BP534)</f>
        <v>NULL</v>
      </c>
      <c r="BQ534" t="str">
        <f>IF(buildings!BQ534="","NULL",buildings!BQ534)</f>
        <v>NULL</v>
      </c>
      <c r="BR534" t="str">
        <f>IF(buildings!BR534="","NULL",buildings!BR534)</f>
        <v>NULL</v>
      </c>
      <c r="BS534" t="str">
        <f>IF(buildings!BS534="","NULL",buildings!BS534)</f>
        <v>NULL</v>
      </c>
      <c r="BT534" t="str">
        <f>IF(buildings!BT534="","NULL",buildings!BT534)</f>
        <v>NULL</v>
      </c>
      <c r="BU534" t="str">
        <f>IF(buildings!BU534="","NULL",buildings!BU534)</f>
        <v>NULL</v>
      </c>
      <c r="BV534" t="str">
        <f>IF(buildings!BV534="","NULL",buildings!BV534)</f>
        <v>NULL</v>
      </c>
      <c r="BW534" t="str">
        <f>IF(buildings!BW534="","NULL",buildings!BW534)</f>
        <v>R32CHN</v>
      </c>
      <c r="BX534" t="str">
        <f>IF(buildings!BX534="","NULL",buildings!BX534)</f>
        <v>R5.2ASIA</v>
      </c>
      <c r="BY534" t="str">
        <f>IF(buildings!BY534="","NULL",buildings!BY534)</f>
        <v>R_unspecified</v>
      </c>
      <c r="BZ534" t="str">
        <f>IF(buildings!BZ534="","NULL",buildings!BZ534)</f>
        <v>M_brick</v>
      </c>
      <c r="CA534" t="str">
        <f>IF(buildings!CA534="","NULL",buildings!CA534)</f>
        <v>Standard</v>
      </c>
      <c r="CB534" t="str">
        <f>IF(buildings!CB534="","NULL",buildings!CB534)</f>
        <v>sample/average/statistics</v>
      </c>
      <c r="CC534" t="str">
        <f>IF(buildings!CC534="","NULL",buildings!CC534)</f>
        <v>RU</v>
      </c>
      <c r="CD534" t="str">
        <f>IF(buildings!CD534="","NULL",buildings!CD534)</f>
        <v>M</v>
      </c>
      <c r="CE534" t="str">
        <f>IF(buildings!CE534="","NULL",buildings!CE534)</f>
        <v>ASIA_CHN</v>
      </c>
    </row>
    <row r="535" spans="1:83">
      <c r="A535">
        <f>IF(buildings!A535="","NA",buildings!A535)</f>
        <v>533</v>
      </c>
      <c r="B535" t="str">
        <f>IF(buildings!B535="","NA",buildings!B535)</f>
        <v>China</v>
      </c>
      <c r="C535" t="str">
        <f>IF(buildings!C535="","NA",buildings!C535)</f>
        <v>Shanghai</v>
      </c>
      <c r="D535">
        <f>IF(buildings!D535="","NA",buildings!D535)</f>
        <v>2000</v>
      </c>
      <c r="E535">
        <f>IF(buildings!E535="","NA",buildings!E535)</f>
        <v>2010</v>
      </c>
      <c r="F535">
        <f>IF(buildings!F535="","NA",buildings!F535)</f>
        <v>20</v>
      </c>
      <c r="G535" t="str">
        <f>IF(buildings!G535="","NA",buildings!G535)</f>
        <v>NA</v>
      </c>
      <c r="H535" t="str">
        <f>IF(buildings!H535="","NA",buildings!H535)</f>
        <v>NA</v>
      </c>
      <c r="I535" t="str">
        <f>IF(buildings!I535="","NA",buildings!I535)</f>
        <v>NA</v>
      </c>
      <c r="J535">
        <f>IF(buildings!J535="","NA",buildings!J535)</f>
        <v>12</v>
      </c>
      <c r="K535" t="str">
        <f>IF(buildings!K535="","NA",buildings!K535)</f>
        <v>NA</v>
      </c>
      <c r="L535" t="str">
        <f>IF(buildings!L535="","NA",buildings!L535)</f>
        <v>NA</v>
      </c>
      <c r="M535" t="str">
        <f>IF(buildings!M535="","NA",buildings!M535)</f>
        <v>NA</v>
      </c>
      <c r="N535">
        <f>IF(buildings!N535="","NA",buildings!N535)</f>
        <v>180</v>
      </c>
      <c r="O535">
        <f>IF(buildings!O535="","NA",buildings!O535)</f>
        <v>740</v>
      </c>
      <c r="P535">
        <f>IF(buildings!P535="","NA",buildings!P535)</f>
        <v>320</v>
      </c>
      <c r="Q535" t="str">
        <f>IF(buildings!Q535="","NA",buildings!Q535)</f>
        <v>NA</v>
      </c>
      <c r="R535" t="str">
        <f>IF(buildings!R535="","NA",buildings!R535)</f>
        <v>NA</v>
      </c>
      <c r="S535" t="str">
        <f>IF(buildings!S535="","NA",buildings!S535)</f>
        <v>NA</v>
      </c>
      <c r="T535" t="str">
        <f>IF(buildings!T535="","NA",buildings!T535)</f>
        <v>NA</v>
      </c>
      <c r="U535" t="str">
        <f>IF(buildings!U535="","NA",buildings!U535)</f>
        <v>NA</v>
      </c>
      <c r="V535" t="str">
        <f>IF(buildings!V535="","NA",buildings!V535)</f>
        <v>NA</v>
      </c>
      <c r="W535" t="str">
        <f>IF(buildings!W535="","NA",buildings!W535)</f>
        <v>NA</v>
      </c>
      <c r="X535" t="str">
        <f>IF(buildings!X535="","NA",buildings!X535)</f>
        <v>NA</v>
      </c>
      <c r="Y535" t="str">
        <f>IF(buildings!Y535="","NA",buildings!Y535)</f>
        <v>NA</v>
      </c>
      <c r="Z535" t="str">
        <f>IF(buildings!Z535="","NA",buildings!Z535)</f>
        <v>NA</v>
      </c>
      <c r="AA535" t="str">
        <f>IF(buildings!AA535="","NA",buildings!AA535)</f>
        <v>NA</v>
      </c>
      <c r="AB535">
        <f>IF(buildings!AB535="","NA",buildings!AB535)</f>
        <v>2.1</v>
      </c>
      <c r="AC535" t="str">
        <f>IF(buildings!AC535="","NA",buildings!AC535)</f>
        <v>NA</v>
      </c>
      <c r="AD535" t="str">
        <f>IF(buildings!AD535="","NA",buildings!AD535)</f>
        <v>NA</v>
      </c>
      <c r="AE535" t="str">
        <f>IF(buildings!AE535="","NA",buildings!AE535)</f>
        <v>NA</v>
      </c>
      <c r="AF535" t="str">
        <f>IF(buildings!AF535="","NA",buildings!AF535)</f>
        <v>NA</v>
      </c>
      <c r="AG535" t="str">
        <f>IF(buildings!AG535="","NA",buildings!AG535)</f>
        <v>NA</v>
      </c>
      <c r="AH535" t="str">
        <f>IF(buildings!AH535="","NA",buildings!AH535)</f>
        <v>NA</v>
      </c>
      <c r="AI535" t="str">
        <f>IF(buildings!AI535="","NA",buildings!AI535)</f>
        <v>NA</v>
      </c>
      <c r="AJ535" t="str">
        <f>IF(buildings!AJ535="","NA",buildings!AJ535)</f>
        <v>NA</v>
      </c>
      <c r="AK535">
        <f>IF(buildings!AK535="","NA",buildings!AK535)</f>
        <v>33</v>
      </c>
      <c r="AL535" t="str">
        <f>IF(buildings!AL535="","NA",buildings!AL535)</f>
        <v>Brick Concrete</v>
      </c>
      <c r="AM535" t="str">
        <f>IF(buildings!AM535="","NA",buildings!AM535)</f>
        <v>NA</v>
      </c>
      <c r="AN535" t="str">
        <f>IF(buildings!AN535="","NA",buildings!AN535)</f>
        <v>Unspecified residential</v>
      </c>
      <c r="AO535" t="str">
        <f>IF(buildings!AO535="","NA",buildings!AO535)</f>
        <v>residential</v>
      </c>
      <c r="AP535" t="str">
        <f>IF(buildings!AP535="","NA",buildings!AP535)</f>
        <v>country-averaged</v>
      </c>
      <c r="AQ535" t="str">
        <f>IF(buildings!AQ535="","NA",buildings!AQ535)</f>
        <v>urban</v>
      </c>
      <c r="AR535" t="str">
        <f>IF(buildings!AR535="","NA",buildings!AR535)</f>
        <v>NA</v>
      </c>
      <c r="AS535" t="str">
        <f>IF(buildings!AS535="","NA",buildings!AS535)</f>
        <v>Han J, Chen WQ, Zhang L, Liu G.</v>
      </c>
      <c r="AT535">
        <f>IF(buildings!AT535="","NA",buildings!AT535)</f>
        <v>2018</v>
      </c>
      <c r="AU535" t="str">
        <f>IF(buildings!AU535="","NA",buildings!AU535)</f>
        <v>Uncovering the Spatiotemporal Dynamics of Urban Infrastructure Development: A High Spatial Resolution Material Stock and Flow Analysis</v>
      </c>
      <c r="AV535" t="str">
        <f>IF(buildings!AV535="","NA",buildings!AV535)</f>
        <v>Environmental Science &amp; Technology</v>
      </c>
      <c r="AW535" t="str">
        <f>IF(buildings!AW535="","NA",buildings!AW535)</f>
        <v>Copyright American Chemical Society</v>
      </c>
      <c r="AX535" t="str">
        <f>IF(buildings!AX535="","NA",buildings!AX535)</f>
        <v>10.1021/acs.est.8b03111</v>
      </c>
      <c r="AY535" t="str">
        <f>IF(buildings!AY535="","NA",buildings!AY535)</f>
        <v>https://doi.org/10.1021/acs.est.8b03111</v>
      </c>
      <c r="AZ535" t="str">
        <f>IF(buildings!AZ535="","NULL",buildings!AZ535)</f>
        <v>I marked ''lime'' in the ''other_unspecified_material' column</v>
      </c>
      <c r="BA535" t="str">
        <f>IF(buildings!BA535="","NULL",buildings!BA535)</f>
        <v>NULL</v>
      </c>
      <c r="BB535" t="str">
        <f>IF(buildings!BB535="","NULL",buildings!BB535)</f>
        <v>NULL</v>
      </c>
      <c r="BC535" t="str">
        <f>IF(buildings!BC535="","NULL",buildings!BC535)</f>
        <v>NULL</v>
      </c>
      <c r="BD535" t="str">
        <f>IF(buildings!BD535="","NULL",buildings!BD535)</f>
        <v>NULL</v>
      </c>
      <c r="BE535" t="str">
        <f>IF(buildings!BE535="","NULL",buildings!BE535)</f>
        <v>Schwartzberg (Fishman)</v>
      </c>
      <c r="BF535" t="str">
        <f>IF(buildings!BF535="","NULL",buildings!BF535)</f>
        <v>NULL</v>
      </c>
      <c r="BG535" t="str">
        <f>IF(buildings!BG535="","NULL",buildings!BG535)</f>
        <v>NULL</v>
      </c>
      <c r="BH535" t="str">
        <f>IF(buildings!BH535="","NULL",buildings!BH535)</f>
        <v>NULL</v>
      </c>
      <c r="BI535" t="str">
        <f>IF(buildings!BI535="","NULL",buildings!BI535)</f>
        <v>NULL</v>
      </c>
      <c r="BJ535" t="str">
        <f>IF(buildings!BJ535="","NULL",buildings!BJ535)</f>
        <v>NULL</v>
      </c>
      <c r="BK535" t="str">
        <f>IF(buildings!BK535="","NULL",buildings!BK535)</f>
        <v>NULL</v>
      </c>
      <c r="BL535" t="str">
        <f>IF(buildings!BL535="","NULL",buildings!BL535)</f>
        <v>NULL</v>
      </c>
      <c r="BM535" t="str">
        <f>IF(buildings!BM535="","NULL",buildings!BM535)</f>
        <v>NULL</v>
      </c>
      <c r="BN535" t="str">
        <f>IF(buildings!BN535="","NULL",buildings!BN535)</f>
        <v>NULL</v>
      </c>
      <c r="BO535" t="str">
        <f>IF(buildings!BO535="","NULL",buildings!BO535)</f>
        <v>NULL</v>
      </c>
      <c r="BP535" t="str">
        <f>IF(buildings!BP535="","NULL",buildings!BP535)</f>
        <v>NULL</v>
      </c>
      <c r="BQ535" t="str">
        <f>IF(buildings!BQ535="","NULL",buildings!BQ535)</f>
        <v>NULL</v>
      </c>
      <c r="BR535" t="str">
        <f>IF(buildings!BR535="","NULL",buildings!BR535)</f>
        <v>NULL</v>
      </c>
      <c r="BS535" t="str">
        <f>IF(buildings!BS535="","NULL",buildings!BS535)</f>
        <v>NULL</v>
      </c>
      <c r="BT535" t="str">
        <f>IF(buildings!BT535="","NULL",buildings!BT535)</f>
        <v>NULL</v>
      </c>
      <c r="BU535" t="str">
        <f>IF(buildings!BU535="","NULL",buildings!BU535)</f>
        <v>NULL</v>
      </c>
      <c r="BV535" t="str">
        <f>IF(buildings!BV535="","NULL",buildings!BV535)</f>
        <v>NULL</v>
      </c>
      <c r="BW535" t="str">
        <f>IF(buildings!BW535="","NULL",buildings!BW535)</f>
        <v>R32CHN</v>
      </c>
      <c r="BX535" t="str">
        <f>IF(buildings!BX535="","NULL",buildings!BX535)</f>
        <v>R5.2ASIA</v>
      </c>
      <c r="BY535" t="str">
        <f>IF(buildings!BY535="","NULL",buildings!BY535)</f>
        <v>R_unspecified</v>
      </c>
      <c r="BZ535" t="str">
        <f>IF(buildings!BZ535="","NULL",buildings!BZ535)</f>
        <v>M_brick</v>
      </c>
      <c r="CA535" t="str">
        <f>IF(buildings!CA535="","NULL",buildings!CA535)</f>
        <v>Standard</v>
      </c>
      <c r="CB535" t="str">
        <f>IF(buildings!CB535="","NULL",buildings!CB535)</f>
        <v>sample/average/statistics</v>
      </c>
      <c r="CC535" t="str">
        <f>IF(buildings!CC535="","NULL",buildings!CC535)</f>
        <v>RU</v>
      </c>
      <c r="CD535" t="str">
        <f>IF(buildings!CD535="","NULL",buildings!CD535)</f>
        <v>M</v>
      </c>
      <c r="CE535" t="str">
        <f>IF(buildings!CE535="","NULL",buildings!CE535)</f>
        <v>ASIA_CHN</v>
      </c>
    </row>
    <row r="536" spans="1:83">
      <c r="A536">
        <f>IF(buildings!A536="","NA",buildings!A536)</f>
        <v>534</v>
      </c>
      <c r="B536" t="str">
        <f>IF(buildings!B536="","NA",buildings!B536)</f>
        <v>China</v>
      </c>
      <c r="C536" t="str">
        <f>IF(buildings!C536="","NA",buildings!C536)</f>
        <v>Shanghai</v>
      </c>
      <c r="D536" t="str">
        <f>IF(buildings!D536="","NA",buildings!D536)</f>
        <v>NA</v>
      </c>
      <c r="E536">
        <f>IF(buildings!E536="","NA",buildings!E536)</f>
        <v>1960</v>
      </c>
      <c r="F536">
        <f>IF(buildings!F536="","NA",buildings!F536)</f>
        <v>15</v>
      </c>
      <c r="G536" t="str">
        <f>IF(buildings!G536="","NA",buildings!G536)</f>
        <v>NA</v>
      </c>
      <c r="H536" t="str">
        <f>IF(buildings!H536="","NA",buildings!H536)</f>
        <v>NA</v>
      </c>
      <c r="I536" t="str">
        <f>IF(buildings!I536="","NA",buildings!I536)</f>
        <v>NA</v>
      </c>
      <c r="J536">
        <f>IF(buildings!J536="","NA",buildings!J536)</f>
        <v>24</v>
      </c>
      <c r="K536" t="str">
        <f>IF(buildings!K536="","NA",buildings!K536)</f>
        <v>NA</v>
      </c>
      <c r="L536" t="str">
        <f>IF(buildings!L536="","NA",buildings!L536)</f>
        <v>NA</v>
      </c>
      <c r="M536" t="str">
        <f>IF(buildings!M536="","NA",buildings!M536)</f>
        <v>NA</v>
      </c>
      <c r="N536">
        <f>IF(buildings!N536="","NA",buildings!N536)</f>
        <v>155</v>
      </c>
      <c r="O536">
        <f>IF(buildings!O536="","NA",buildings!O536)</f>
        <v>1020</v>
      </c>
      <c r="P536">
        <f>IF(buildings!P536="","NA",buildings!P536)</f>
        <v>40</v>
      </c>
      <c r="Q536" t="str">
        <f>IF(buildings!Q536="","NA",buildings!Q536)</f>
        <v>NA</v>
      </c>
      <c r="R536" t="str">
        <f>IF(buildings!R536="","NA",buildings!R536)</f>
        <v>NA</v>
      </c>
      <c r="S536" t="str">
        <f>IF(buildings!S536="","NA",buildings!S536)</f>
        <v>NA</v>
      </c>
      <c r="T536" t="str">
        <f>IF(buildings!T536="","NA",buildings!T536)</f>
        <v>NA</v>
      </c>
      <c r="U536" t="str">
        <f>IF(buildings!U536="","NA",buildings!U536)</f>
        <v>NA</v>
      </c>
      <c r="V536" t="str">
        <f>IF(buildings!V536="","NA",buildings!V536)</f>
        <v>NA</v>
      </c>
      <c r="W536" t="str">
        <f>IF(buildings!W536="","NA",buildings!W536)</f>
        <v>NA</v>
      </c>
      <c r="X536" t="str">
        <f>IF(buildings!X536="","NA",buildings!X536)</f>
        <v>NA</v>
      </c>
      <c r="Y536" t="str">
        <f>IF(buildings!Y536="","NA",buildings!Y536)</f>
        <v>NA</v>
      </c>
      <c r="Z536" t="str">
        <f>IF(buildings!Z536="","NA",buildings!Z536)</f>
        <v>NA</v>
      </c>
      <c r="AA536" t="str">
        <f>IF(buildings!AA536="","NA",buildings!AA536)</f>
        <v>NA</v>
      </c>
      <c r="AB536">
        <f>IF(buildings!AB536="","NA",buildings!AB536)</f>
        <v>1</v>
      </c>
      <c r="AC536" t="str">
        <f>IF(buildings!AC536="","NA",buildings!AC536)</f>
        <v>NA</v>
      </c>
      <c r="AD536" t="str">
        <f>IF(buildings!AD536="","NA",buildings!AD536)</f>
        <v>NA</v>
      </c>
      <c r="AE536" t="str">
        <f>IF(buildings!AE536="","NA",buildings!AE536)</f>
        <v>NA</v>
      </c>
      <c r="AF536" t="str">
        <f>IF(buildings!AF536="","NA",buildings!AF536)</f>
        <v>NA</v>
      </c>
      <c r="AG536" t="str">
        <f>IF(buildings!AG536="","NA",buildings!AG536)</f>
        <v>NA</v>
      </c>
      <c r="AH536" t="str">
        <f>IF(buildings!AH536="","NA",buildings!AH536)</f>
        <v>NA</v>
      </c>
      <c r="AI536" t="str">
        <f>IF(buildings!AI536="","NA",buildings!AI536)</f>
        <v>NA</v>
      </c>
      <c r="AJ536" t="str">
        <f>IF(buildings!AJ536="","NA",buildings!AJ536)</f>
        <v>NA</v>
      </c>
      <c r="AK536">
        <f>IF(buildings!AK536="","NA",buildings!AK536)</f>
        <v>14</v>
      </c>
      <c r="AL536" t="str">
        <f>IF(buildings!AL536="","NA",buildings!AL536)</f>
        <v>Reinforced Concrete</v>
      </c>
      <c r="AM536" t="str">
        <f>IF(buildings!AM536="","NA",buildings!AM536)</f>
        <v>NA</v>
      </c>
      <c r="AN536" t="str">
        <f>IF(buildings!AN536="","NA",buildings!AN536)</f>
        <v>Unspecified residential</v>
      </c>
      <c r="AO536" t="str">
        <f>IF(buildings!AO536="","NA",buildings!AO536)</f>
        <v>residential</v>
      </c>
      <c r="AP536" t="str">
        <f>IF(buildings!AP536="","NA",buildings!AP536)</f>
        <v>country-averaged</v>
      </c>
      <c r="AQ536" t="str">
        <f>IF(buildings!AQ536="","NA",buildings!AQ536)</f>
        <v>urban</v>
      </c>
      <c r="AR536" t="str">
        <f>IF(buildings!AR536="","NA",buildings!AR536)</f>
        <v>NA</v>
      </c>
      <c r="AS536" t="str">
        <f>IF(buildings!AS536="","NA",buildings!AS536)</f>
        <v>Han J, Chen WQ, Zhang L, Liu G.</v>
      </c>
      <c r="AT536">
        <f>IF(buildings!AT536="","NA",buildings!AT536)</f>
        <v>2018</v>
      </c>
      <c r="AU536" t="str">
        <f>IF(buildings!AU536="","NA",buildings!AU536)</f>
        <v>Uncovering the Spatiotemporal Dynamics of Urban Infrastructure Development: A High Spatial Resolution Material Stock and Flow Analysis</v>
      </c>
      <c r="AV536" t="str">
        <f>IF(buildings!AV536="","NA",buildings!AV536)</f>
        <v>Environmental Science &amp; Technology</v>
      </c>
      <c r="AW536" t="str">
        <f>IF(buildings!AW536="","NA",buildings!AW536)</f>
        <v>Copyright American Chemical Society</v>
      </c>
      <c r="AX536" t="str">
        <f>IF(buildings!AX536="","NA",buildings!AX536)</f>
        <v>10.1021/acs.est.8b03111</v>
      </c>
      <c r="AY536" t="str">
        <f>IF(buildings!AY536="","NA",buildings!AY536)</f>
        <v>https://doi.org/10.1021/acs.est.8b03111</v>
      </c>
      <c r="AZ536" t="str">
        <f>IF(buildings!AZ536="","NULL",buildings!AZ536)</f>
        <v>I marked ''lime'' in the ''other_unspecified_material' column</v>
      </c>
      <c r="BA536" t="str">
        <f>IF(buildings!BA536="","NULL",buildings!BA536)</f>
        <v>NULL</v>
      </c>
      <c r="BB536" t="str">
        <f>IF(buildings!BB536="","NULL",buildings!BB536)</f>
        <v>NULL</v>
      </c>
      <c r="BC536" t="str">
        <f>IF(buildings!BC536="","NULL",buildings!BC536)</f>
        <v>NULL</v>
      </c>
      <c r="BD536" t="str">
        <f>IF(buildings!BD536="","NULL",buildings!BD536)</f>
        <v>NULL</v>
      </c>
      <c r="BE536" t="str">
        <f>IF(buildings!BE536="","NULL",buildings!BE536)</f>
        <v>Schwartzberg (Fishman)</v>
      </c>
      <c r="BF536" t="str">
        <f>IF(buildings!BF536="","NULL",buildings!BF536)</f>
        <v>NULL</v>
      </c>
      <c r="BG536" t="str">
        <f>IF(buildings!BG536="","NULL",buildings!BG536)</f>
        <v>NULL</v>
      </c>
      <c r="BH536" t="str">
        <f>IF(buildings!BH536="","NULL",buildings!BH536)</f>
        <v>NULL</v>
      </c>
      <c r="BI536" t="str">
        <f>IF(buildings!BI536="","NULL",buildings!BI536)</f>
        <v>NULL</v>
      </c>
      <c r="BJ536" t="str">
        <f>IF(buildings!BJ536="","NULL",buildings!BJ536)</f>
        <v>NULL</v>
      </c>
      <c r="BK536" t="str">
        <f>IF(buildings!BK536="","NULL",buildings!BK536)</f>
        <v>NULL</v>
      </c>
      <c r="BL536" t="str">
        <f>IF(buildings!BL536="","NULL",buildings!BL536)</f>
        <v>NULL</v>
      </c>
      <c r="BM536" t="str">
        <f>IF(buildings!BM536="","NULL",buildings!BM536)</f>
        <v>NULL</v>
      </c>
      <c r="BN536" t="str">
        <f>IF(buildings!BN536="","NULL",buildings!BN536)</f>
        <v>NULL</v>
      </c>
      <c r="BO536" t="str">
        <f>IF(buildings!BO536="","NULL",buildings!BO536)</f>
        <v>NULL</v>
      </c>
      <c r="BP536" t="str">
        <f>IF(buildings!BP536="","NULL",buildings!BP536)</f>
        <v>NULL</v>
      </c>
      <c r="BQ536" t="str">
        <f>IF(buildings!BQ536="","NULL",buildings!BQ536)</f>
        <v>NULL</v>
      </c>
      <c r="BR536" t="str">
        <f>IF(buildings!BR536="","NULL",buildings!BR536)</f>
        <v>NULL</v>
      </c>
      <c r="BS536" t="str">
        <f>IF(buildings!BS536="","NULL",buildings!BS536)</f>
        <v>NULL</v>
      </c>
      <c r="BT536" t="str">
        <f>IF(buildings!BT536="","NULL",buildings!BT536)</f>
        <v>NULL</v>
      </c>
      <c r="BU536" t="str">
        <f>IF(buildings!BU536="","NULL",buildings!BU536)</f>
        <v>NULL</v>
      </c>
      <c r="BV536" t="str">
        <f>IF(buildings!BV536="","NULL",buildings!BV536)</f>
        <v>NULL</v>
      </c>
      <c r="BW536" t="str">
        <f>IF(buildings!BW536="","NULL",buildings!BW536)</f>
        <v>R32CHN</v>
      </c>
      <c r="BX536" t="str">
        <f>IF(buildings!BX536="","NULL",buildings!BX536)</f>
        <v>R5.2ASIA</v>
      </c>
      <c r="BY536" t="str">
        <f>IF(buildings!BY536="","NULL",buildings!BY536)</f>
        <v>R_unspecified</v>
      </c>
      <c r="BZ536" t="str">
        <f>IF(buildings!BZ536="","NULL",buildings!BZ536)</f>
        <v>RC_unspecified</v>
      </c>
      <c r="CA536" t="str">
        <f>IF(buildings!CA536="","NULL",buildings!CA536)</f>
        <v>Standard</v>
      </c>
      <c r="CB536" t="str">
        <f>IF(buildings!CB536="","NULL",buildings!CB536)</f>
        <v>sample/average/statistics</v>
      </c>
      <c r="CC536" t="str">
        <f>IF(buildings!CC536="","NULL",buildings!CC536)</f>
        <v>RU</v>
      </c>
      <c r="CD536" t="str">
        <f>IF(buildings!CD536="","NULL",buildings!CD536)</f>
        <v>C</v>
      </c>
      <c r="CE536" t="str">
        <f>IF(buildings!CE536="","NULL",buildings!CE536)</f>
        <v>ASIA_CHN</v>
      </c>
    </row>
    <row r="537" spans="1:83">
      <c r="A537">
        <f>IF(buildings!A537="","NA",buildings!A537)</f>
        <v>535</v>
      </c>
      <c r="B537" t="str">
        <f>IF(buildings!B537="","NA",buildings!B537)</f>
        <v>China</v>
      </c>
      <c r="C537" t="str">
        <f>IF(buildings!C537="","NA",buildings!C537)</f>
        <v>Shanghai</v>
      </c>
      <c r="D537">
        <f>IF(buildings!D537="","NA",buildings!D537)</f>
        <v>1960</v>
      </c>
      <c r="E537">
        <f>IF(buildings!E537="","NA",buildings!E537)</f>
        <v>1980</v>
      </c>
      <c r="F537">
        <f>IF(buildings!F537="","NA",buildings!F537)</f>
        <v>25</v>
      </c>
      <c r="G537" t="str">
        <f>IF(buildings!G537="","NA",buildings!G537)</f>
        <v>NA</v>
      </c>
      <c r="H537" t="str">
        <f>IF(buildings!H537="","NA",buildings!H537)</f>
        <v>NA</v>
      </c>
      <c r="I537" t="str">
        <f>IF(buildings!I537="","NA",buildings!I537)</f>
        <v>NA</v>
      </c>
      <c r="J537">
        <f>IF(buildings!J537="","NA",buildings!J537)</f>
        <v>20</v>
      </c>
      <c r="K537" t="str">
        <f>IF(buildings!K537="","NA",buildings!K537)</f>
        <v>NA</v>
      </c>
      <c r="L537" t="str">
        <f>IF(buildings!L537="","NA",buildings!L537)</f>
        <v>NA</v>
      </c>
      <c r="M537" t="str">
        <f>IF(buildings!M537="","NA",buildings!M537)</f>
        <v>NA</v>
      </c>
      <c r="N537">
        <f>IF(buildings!N537="","NA",buildings!N537)</f>
        <v>190</v>
      </c>
      <c r="O537">
        <f>IF(buildings!O537="","NA",buildings!O537)</f>
        <v>930</v>
      </c>
      <c r="P537">
        <f>IF(buildings!P537="","NA",buildings!P537)</f>
        <v>30</v>
      </c>
      <c r="Q537" t="str">
        <f>IF(buildings!Q537="","NA",buildings!Q537)</f>
        <v>NA</v>
      </c>
      <c r="R537" t="str">
        <f>IF(buildings!R537="","NA",buildings!R537)</f>
        <v>NA</v>
      </c>
      <c r="S537" t="str">
        <f>IF(buildings!S537="","NA",buildings!S537)</f>
        <v>NA</v>
      </c>
      <c r="T537" t="str">
        <f>IF(buildings!T537="","NA",buildings!T537)</f>
        <v>NA</v>
      </c>
      <c r="U537" t="str">
        <f>IF(buildings!U537="","NA",buildings!U537)</f>
        <v>NA</v>
      </c>
      <c r="V537" t="str">
        <f>IF(buildings!V537="","NA",buildings!V537)</f>
        <v>NA</v>
      </c>
      <c r="W537" t="str">
        <f>IF(buildings!W537="","NA",buildings!W537)</f>
        <v>NA</v>
      </c>
      <c r="X537" t="str">
        <f>IF(buildings!X537="","NA",buildings!X537)</f>
        <v>NA</v>
      </c>
      <c r="Y537" t="str">
        <f>IF(buildings!Y537="","NA",buildings!Y537)</f>
        <v>NA</v>
      </c>
      <c r="Z537" t="str">
        <f>IF(buildings!Z537="","NA",buildings!Z537)</f>
        <v>NA</v>
      </c>
      <c r="AA537" t="str">
        <f>IF(buildings!AA537="","NA",buildings!AA537)</f>
        <v>NA</v>
      </c>
      <c r="AB537">
        <f>IF(buildings!AB537="","NA",buildings!AB537)</f>
        <v>1.9</v>
      </c>
      <c r="AC537" t="str">
        <f>IF(buildings!AC537="","NA",buildings!AC537)</f>
        <v>NA</v>
      </c>
      <c r="AD537" t="str">
        <f>IF(buildings!AD537="","NA",buildings!AD537)</f>
        <v>NA</v>
      </c>
      <c r="AE537" t="str">
        <f>IF(buildings!AE537="","NA",buildings!AE537)</f>
        <v>NA</v>
      </c>
      <c r="AF537" t="str">
        <f>IF(buildings!AF537="","NA",buildings!AF537)</f>
        <v>NA</v>
      </c>
      <c r="AG537" t="str">
        <f>IF(buildings!AG537="","NA",buildings!AG537)</f>
        <v>NA</v>
      </c>
      <c r="AH537" t="str">
        <f>IF(buildings!AH537="","NA",buildings!AH537)</f>
        <v>NA</v>
      </c>
      <c r="AI537" t="str">
        <f>IF(buildings!AI537="","NA",buildings!AI537)</f>
        <v>NA</v>
      </c>
      <c r="AJ537" t="str">
        <f>IF(buildings!AJ537="","NA",buildings!AJ537)</f>
        <v>NA</v>
      </c>
      <c r="AK537">
        <f>IF(buildings!AK537="","NA",buildings!AK537)</f>
        <v>16</v>
      </c>
      <c r="AL537" t="str">
        <f>IF(buildings!AL537="","NA",buildings!AL537)</f>
        <v>Reinforced Concrete</v>
      </c>
      <c r="AM537" t="str">
        <f>IF(buildings!AM537="","NA",buildings!AM537)</f>
        <v>NA</v>
      </c>
      <c r="AN537" t="str">
        <f>IF(buildings!AN537="","NA",buildings!AN537)</f>
        <v>Unspecified residential</v>
      </c>
      <c r="AO537" t="str">
        <f>IF(buildings!AO537="","NA",buildings!AO537)</f>
        <v>residential</v>
      </c>
      <c r="AP537" t="str">
        <f>IF(buildings!AP537="","NA",buildings!AP537)</f>
        <v>country-averaged</v>
      </c>
      <c r="AQ537" t="str">
        <f>IF(buildings!AQ537="","NA",buildings!AQ537)</f>
        <v>urban</v>
      </c>
      <c r="AR537" t="str">
        <f>IF(buildings!AR537="","NA",buildings!AR537)</f>
        <v>NA</v>
      </c>
      <c r="AS537" t="str">
        <f>IF(buildings!AS537="","NA",buildings!AS537)</f>
        <v>Han J, Chen WQ, Zhang L, Liu G.</v>
      </c>
      <c r="AT537">
        <f>IF(buildings!AT537="","NA",buildings!AT537)</f>
        <v>2018</v>
      </c>
      <c r="AU537" t="str">
        <f>IF(buildings!AU537="","NA",buildings!AU537)</f>
        <v>Uncovering the Spatiotemporal Dynamics of Urban Infrastructure Development: A High Spatial Resolution Material Stock and Flow Analysis</v>
      </c>
      <c r="AV537" t="str">
        <f>IF(buildings!AV537="","NA",buildings!AV537)</f>
        <v>Environmental Science &amp; Technology</v>
      </c>
      <c r="AW537" t="str">
        <f>IF(buildings!AW537="","NA",buildings!AW537)</f>
        <v>Copyright American Chemical Society</v>
      </c>
      <c r="AX537" t="str">
        <f>IF(buildings!AX537="","NA",buildings!AX537)</f>
        <v>10.1021/acs.est.8b03111</v>
      </c>
      <c r="AY537" t="str">
        <f>IF(buildings!AY537="","NA",buildings!AY537)</f>
        <v>https://doi.org/10.1021/acs.est.8b03111</v>
      </c>
      <c r="AZ537" t="str">
        <f>IF(buildings!AZ537="","NULL",buildings!AZ537)</f>
        <v>I marked ''lime'' in the ''other_unspecified_material' column</v>
      </c>
      <c r="BA537" t="str">
        <f>IF(buildings!BA537="","NULL",buildings!BA537)</f>
        <v>NULL</v>
      </c>
      <c r="BB537" t="str">
        <f>IF(buildings!BB537="","NULL",buildings!BB537)</f>
        <v>NULL</v>
      </c>
      <c r="BC537" t="str">
        <f>IF(buildings!BC537="","NULL",buildings!BC537)</f>
        <v>NULL</v>
      </c>
      <c r="BD537" t="str">
        <f>IF(buildings!BD537="","NULL",buildings!BD537)</f>
        <v>NULL</v>
      </c>
      <c r="BE537" t="str">
        <f>IF(buildings!BE537="","NULL",buildings!BE537)</f>
        <v>Schwartzberg (Fishman)</v>
      </c>
      <c r="BF537" t="str">
        <f>IF(buildings!BF537="","NULL",buildings!BF537)</f>
        <v>NULL</v>
      </c>
      <c r="BG537" t="str">
        <f>IF(buildings!BG537="","NULL",buildings!BG537)</f>
        <v>NULL</v>
      </c>
      <c r="BH537" t="str">
        <f>IF(buildings!BH537="","NULL",buildings!BH537)</f>
        <v>NULL</v>
      </c>
      <c r="BI537" t="str">
        <f>IF(buildings!BI537="","NULL",buildings!BI537)</f>
        <v>NULL</v>
      </c>
      <c r="BJ537" t="str">
        <f>IF(buildings!BJ537="","NULL",buildings!BJ537)</f>
        <v>NULL</v>
      </c>
      <c r="BK537" t="str">
        <f>IF(buildings!BK537="","NULL",buildings!BK537)</f>
        <v>NULL</v>
      </c>
      <c r="BL537" t="str">
        <f>IF(buildings!BL537="","NULL",buildings!BL537)</f>
        <v>NULL</v>
      </c>
      <c r="BM537" t="str">
        <f>IF(buildings!BM537="","NULL",buildings!BM537)</f>
        <v>NULL</v>
      </c>
      <c r="BN537" t="str">
        <f>IF(buildings!BN537="","NULL",buildings!BN537)</f>
        <v>NULL</v>
      </c>
      <c r="BO537" t="str">
        <f>IF(buildings!BO537="","NULL",buildings!BO537)</f>
        <v>NULL</v>
      </c>
      <c r="BP537" t="str">
        <f>IF(buildings!BP537="","NULL",buildings!BP537)</f>
        <v>NULL</v>
      </c>
      <c r="BQ537" t="str">
        <f>IF(buildings!BQ537="","NULL",buildings!BQ537)</f>
        <v>NULL</v>
      </c>
      <c r="BR537" t="str">
        <f>IF(buildings!BR537="","NULL",buildings!BR537)</f>
        <v>NULL</v>
      </c>
      <c r="BS537" t="str">
        <f>IF(buildings!BS537="","NULL",buildings!BS537)</f>
        <v>NULL</v>
      </c>
      <c r="BT537" t="str">
        <f>IF(buildings!BT537="","NULL",buildings!BT537)</f>
        <v>NULL</v>
      </c>
      <c r="BU537" t="str">
        <f>IF(buildings!BU537="","NULL",buildings!BU537)</f>
        <v>NULL</v>
      </c>
      <c r="BV537" t="str">
        <f>IF(buildings!BV537="","NULL",buildings!BV537)</f>
        <v>NULL</v>
      </c>
      <c r="BW537" t="str">
        <f>IF(buildings!BW537="","NULL",buildings!BW537)</f>
        <v>R32CHN</v>
      </c>
      <c r="BX537" t="str">
        <f>IF(buildings!BX537="","NULL",buildings!BX537)</f>
        <v>R5.2ASIA</v>
      </c>
      <c r="BY537" t="str">
        <f>IF(buildings!BY537="","NULL",buildings!BY537)</f>
        <v>R_unspecified</v>
      </c>
      <c r="BZ537" t="str">
        <f>IF(buildings!BZ537="","NULL",buildings!BZ537)</f>
        <v>RC_unspecified</v>
      </c>
      <c r="CA537" t="str">
        <f>IF(buildings!CA537="","NULL",buildings!CA537)</f>
        <v>Standard</v>
      </c>
      <c r="CB537" t="str">
        <f>IF(buildings!CB537="","NULL",buildings!CB537)</f>
        <v>sample/average/statistics</v>
      </c>
      <c r="CC537" t="str">
        <f>IF(buildings!CC537="","NULL",buildings!CC537)</f>
        <v>RU</v>
      </c>
      <c r="CD537" t="str">
        <f>IF(buildings!CD537="","NULL",buildings!CD537)</f>
        <v>C</v>
      </c>
      <c r="CE537" t="str">
        <f>IF(buildings!CE537="","NULL",buildings!CE537)</f>
        <v>ASIA_CHN</v>
      </c>
    </row>
    <row r="538" spans="1:83">
      <c r="A538">
        <f>IF(buildings!A538="","NA",buildings!A538)</f>
        <v>536</v>
      </c>
      <c r="B538" t="str">
        <f>IF(buildings!B538="","NA",buildings!B538)</f>
        <v>China</v>
      </c>
      <c r="C538" t="str">
        <f>IF(buildings!C538="","NA",buildings!C538)</f>
        <v>Shanghai</v>
      </c>
      <c r="D538">
        <f>IF(buildings!D538="","NA",buildings!D538)</f>
        <v>1980</v>
      </c>
      <c r="E538">
        <f>IF(buildings!E538="","NA",buildings!E538)</f>
        <v>2000</v>
      </c>
      <c r="F538">
        <f>IF(buildings!F538="","NA",buildings!F538)</f>
        <v>65</v>
      </c>
      <c r="G538" t="str">
        <f>IF(buildings!G538="","NA",buildings!G538)</f>
        <v>NA</v>
      </c>
      <c r="H538" t="str">
        <f>IF(buildings!H538="","NA",buildings!H538)</f>
        <v>NA</v>
      </c>
      <c r="I538" t="str">
        <f>IF(buildings!I538="","NA",buildings!I538)</f>
        <v>NA</v>
      </c>
      <c r="J538">
        <f>IF(buildings!J538="","NA",buildings!J538)</f>
        <v>16</v>
      </c>
      <c r="K538" t="str">
        <f>IF(buildings!K538="","NA",buildings!K538)</f>
        <v>NA</v>
      </c>
      <c r="L538" t="str">
        <f>IF(buildings!L538="","NA",buildings!L538)</f>
        <v>NA</v>
      </c>
      <c r="M538" t="str">
        <f>IF(buildings!M538="","NA",buildings!M538)</f>
        <v>NA</v>
      </c>
      <c r="N538">
        <f>IF(buildings!N538="","NA",buildings!N538)</f>
        <v>200</v>
      </c>
      <c r="O538">
        <f>IF(buildings!O538="","NA",buildings!O538)</f>
        <v>820</v>
      </c>
      <c r="P538">
        <f>IF(buildings!P538="","NA",buildings!P538)</f>
        <v>15</v>
      </c>
      <c r="Q538" t="str">
        <f>IF(buildings!Q538="","NA",buildings!Q538)</f>
        <v>NA</v>
      </c>
      <c r="R538" t="str">
        <f>IF(buildings!R538="","NA",buildings!R538)</f>
        <v>NA</v>
      </c>
      <c r="S538" t="str">
        <f>IF(buildings!S538="","NA",buildings!S538)</f>
        <v>NA</v>
      </c>
      <c r="T538" t="str">
        <f>IF(buildings!T538="","NA",buildings!T538)</f>
        <v>NA</v>
      </c>
      <c r="U538" t="str">
        <f>IF(buildings!U538="","NA",buildings!U538)</f>
        <v>NA</v>
      </c>
      <c r="V538" t="str">
        <f>IF(buildings!V538="","NA",buildings!V538)</f>
        <v>NA</v>
      </c>
      <c r="W538" t="str">
        <f>IF(buildings!W538="","NA",buildings!W538)</f>
        <v>NA</v>
      </c>
      <c r="X538" t="str">
        <f>IF(buildings!X538="","NA",buildings!X538)</f>
        <v>NA</v>
      </c>
      <c r="Y538" t="str">
        <f>IF(buildings!Y538="","NA",buildings!Y538)</f>
        <v>NA</v>
      </c>
      <c r="Z538" t="str">
        <f>IF(buildings!Z538="","NA",buildings!Z538)</f>
        <v>NA</v>
      </c>
      <c r="AA538" t="str">
        <f>IF(buildings!AA538="","NA",buildings!AA538)</f>
        <v>NA</v>
      </c>
      <c r="AB538">
        <f>IF(buildings!AB538="","NA",buildings!AB538)</f>
        <v>2.1</v>
      </c>
      <c r="AC538" t="str">
        <f>IF(buildings!AC538="","NA",buildings!AC538)</f>
        <v>NA</v>
      </c>
      <c r="AD538" t="str">
        <f>IF(buildings!AD538="","NA",buildings!AD538)</f>
        <v>NA</v>
      </c>
      <c r="AE538" t="str">
        <f>IF(buildings!AE538="","NA",buildings!AE538)</f>
        <v>NA</v>
      </c>
      <c r="AF538" t="str">
        <f>IF(buildings!AF538="","NA",buildings!AF538)</f>
        <v>NA</v>
      </c>
      <c r="AG538" t="str">
        <f>IF(buildings!AG538="","NA",buildings!AG538)</f>
        <v>NA</v>
      </c>
      <c r="AH538" t="str">
        <f>IF(buildings!AH538="","NA",buildings!AH538)</f>
        <v>NA</v>
      </c>
      <c r="AI538" t="str">
        <f>IF(buildings!AI538="","NA",buildings!AI538)</f>
        <v>NA</v>
      </c>
      <c r="AJ538" t="str">
        <f>IF(buildings!AJ538="","NA",buildings!AJ538)</f>
        <v>NA</v>
      </c>
      <c r="AK538">
        <f>IF(buildings!AK538="","NA",buildings!AK538)</f>
        <v>28</v>
      </c>
      <c r="AL538" t="str">
        <f>IF(buildings!AL538="","NA",buildings!AL538)</f>
        <v>Reinforced Concrete</v>
      </c>
      <c r="AM538" t="str">
        <f>IF(buildings!AM538="","NA",buildings!AM538)</f>
        <v>NA</v>
      </c>
      <c r="AN538" t="str">
        <f>IF(buildings!AN538="","NA",buildings!AN538)</f>
        <v>Unspecified residential</v>
      </c>
      <c r="AO538" t="str">
        <f>IF(buildings!AO538="","NA",buildings!AO538)</f>
        <v>residential</v>
      </c>
      <c r="AP538" t="str">
        <f>IF(buildings!AP538="","NA",buildings!AP538)</f>
        <v>country-averaged</v>
      </c>
      <c r="AQ538" t="str">
        <f>IF(buildings!AQ538="","NA",buildings!AQ538)</f>
        <v>urban</v>
      </c>
      <c r="AR538" t="str">
        <f>IF(buildings!AR538="","NA",buildings!AR538)</f>
        <v>NA</v>
      </c>
      <c r="AS538" t="str">
        <f>IF(buildings!AS538="","NA",buildings!AS538)</f>
        <v>Han J, Chen WQ, Zhang L, Liu G.</v>
      </c>
      <c r="AT538">
        <f>IF(buildings!AT538="","NA",buildings!AT538)</f>
        <v>2018</v>
      </c>
      <c r="AU538" t="str">
        <f>IF(buildings!AU538="","NA",buildings!AU538)</f>
        <v>Uncovering the Spatiotemporal Dynamics of Urban Infrastructure Development: A High Spatial Resolution Material Stock and Flow Analysis</v>
      </c>
      <c r="AV538" t="str">
        <f>IF(buildings!AV538="","NA",buildings!AV538)</f>
        <v>Environmental Science &amp; Technology</v>
      </c>
      <c r="AW538" t="str">
        <f>IF(buildings!AW538="","NA",buildings!AW538)</f>
        <v>Copyright American Chemical Society</v>
      </c>
      <c r="AX538" t="str">
        <f>IF(buildings!AX538="","NA",buildings!AX538)</f>
        <v>10.1021/acs.est.8b03111</v>
      </c>
      <c r="AY538" t="str">
        <f>IF(buildings!AY538="","NA",buildings!AY538)</f>
        <v>https://doi.org/10.1021/acs.est.8b03111</v>
      </c>
      <c r="AZ538" t="str">
        <f>IF(buildings!AZ538="","NULL",buildings!AZ538)</f>
        <v>I marked ''lime'' in the ''other_unspecified_material' column</v>
      </c>
      <c r="BA538" t="str">
        <f>IF(buildings!BA538="","NULL",buildings!BA538)</f>
        <v>NULL</v>
      </c>
      <c r="BB538" t="str">
        <f>IF(buildings!BB538="","NULL",buildings!BB538)</f>
        <v>NULL</v>
      </c>
      <c r="BC538" t="str">
        <f>IF(buildings!BC538="","NULL",buildings!BC538)</f>
        <v>NULL</v>
      </c>
      <c r="BD538" t="str">
        <f>IF(buildings!BD538="","NULL",buildings!BD538)</f>
        <v>NULL</v>
      </c>
      <c r="BE538" t="str">
        <f>IF(buildings!BE538="","NULL",buildings!BE538)</f>
        <v>Schwartzberg (Fishman)</v>
      </c>
      <c r="BF538" t="str">
        <f>IF(buildings!BF538="","NULL",buildings!BF538)</f>
        <v>NULL</v>
      </c>
      <c r="BG538" t="str">
        <f>IF(buildings!BG538="","NULL",buildings!BG538)</f>
        <v>NULL</v>
      </c>
      <c r="BH538" t="str">
        <f>IF(buildings!BH538="","NULL",buildings!BH538)</f>
        <v>NULL</v>
      </c>
      <c r="BI538" t="str">
        <f>IF(buildings!BI538="","NULL",buildings!BI538)</f>
        <v>NULL</v>
      </c>
      <c r="BJ538" t="str">
        <f>IF(buildings!BJ538="","NULL",buildings!BJ538)</f>
        <v>NULL</v>
      </c>
      <c r="BK538" t="str">
        <f>IF(buildings!BK538="","NULL",buildings!BK538)</f>
        <v>NULL</v>
      </c>
      <c r="BL538" t="str">
        <f>IF(buildings!BL538="","NULL",buildings!BL538)</f>
        <v>NULL</v>
      </c>
      <c r="BM538" t="str">
        <f>IF(buildings!BM538="","NULL",buildings!BM538)</f>
        <v>NULL</v>
      </c>
      <c r="BN538" t="str">
        <f>IF(buildings!BN538="","NULL",buildings!BN538)</f>
        <v>NULL</v>
      </c>
      <c r="BO538" t="str">
        <f>IF(buildings!BO538="","NULL",buildings!BO538)</f>
        <v>NULL</v>
      </c>
      <c r="BP538" t="str">
        <f>IF(buildings!BP538="","NULL",buildings!BP538)</f>
        <v>NULL</v>
      </c>
      <c r="BQ538" t="str">
        <f>IF(buildings!BQ538="","NULL",buildings!BQ538)</f>
        <v>NULL</v>
      </c>
      <c r="BR538" t="str">
        <f>IF(buildings!BR538="","NULL",buildings!BR538)</f>
        <v>NULL</v>
      </c>
      <c r="BS538" t="str">
        <f>IF(buildings!BS538="","NULL",buildings!BS538)</f>
        <v>NULL</v>
      </c>
      <c r="BT538" t="str">
        <f>IF(buildings!BT538="","NULL",buildings!BT538)</f>
        <v>NULL</v>
      </c>
      <c r="BU538" t="str">
        <f>IF(buildings!BU538="","NULL",buildings!BU538)</f>
        <v>NULL</v>
      </c>
      <c r="BV538" t="str">
        <f>IF(buildings!BV538="","NULL",buildings!BV538)</f>
        <v>NULL</v>
      </c>
      <c r="BW538" t="str">
        <f>IF(buildings!BW538="","NULL",buildings!BW538)</f>
        <v>R32CHN</v>
      </c>
      <c r="BX538" t="str">
        <f>IF(buildings!BX538="","NULL",buildings!BX538)</f>
        <v>R5.2ASIA</v>
      </c>
      <c r="BY538" t="str">
        <f>IF(buildings!BY538="","NULL",buildings!BY538)</f>
        <v>R_unspecified</v>
      </c>
      <c r="BZ538" t="str">
        <f>IF(buildings!BZ538="","NULL",buildings!BZ538)</f>
        <v>RC_unspecified</v>
      </c>
      <c r="CA538" t="str">
        <f>IF(buildings!CA538="","NULL",buildings!CA538)</f>
        <v>Standard</v>
      </c>
      <c r="CB538" t="str">
        <f>IF(buildings!CB538="","NULL",buildings!CB538)</f>
        <v>sample/average/statistics</v>
      </c>
      <c r="CC538" t="str">
        <f>IF(buildings!CC538="","NULL",buildings!CC538)</f>
        <v>RU</v>
      </c>
      <c r="CD538" t="str">
        <f>IF(buildings!CD538="","NULL",buildings!CD538)</f>
        <v>C</v>
      </c>
      <c r="CE538" t="str">
        <f>IF(buildings!CE538="","NULL",buildings!CE538)</f>
        <v>ASIA_CHN</v>
      </c>
    </row>
    <row r="539" spans="1:83">
      <c r="A539">
        <f>IF(buildings!A539="","NA",buildings!A539)</f>
        <v>537</v>
      </c>
      <c r="B539" t="str">
        <f>IF(buildings!B539="","NA",buildings!B539)</f>
        <v>China</v>
      </c>
      <c r="C539" t="str">
        <f>IF(buildings!C539="","NA",buildings!C539)</f>
        <v>Shanghai</v>
      </c>
      <c r="D539">
        <f>IF(buildings!D539="","NA",buildings!D539)</f>
        <v>2000</v>
      </c>
      <c r="E539">
        <f>IF(buildings!E539="","NA",buildings!E539)</f>
        <v>2010</v>
      </c>
      <c r="F539">
        <f>IF(buildings!F539="","NA",buildings!F539)</f>
        <v>70</v>
      </c>
      <c r="G539" t="str">
        <f>IF(buildings!G539="","NA",buildings!G539)</f>
        <v>NA</v>
      </c>
      <c r="H539" t="str">
        <f>IF(buildings!H539="","NA",buildings!H539)</f>
        <v>NA</v>
      </c>
      <c r="I539" t="str">
        <f>IF(buildings!I539="","NA",buildings!I539)</f>
        <v>NA</v>
      </c>
      <c r="J539">
        <f>IF(buildings!J539="","NA",buildings!J539)</f>
        <v>12</v>
      </c>
      <c r="K539" t="str">
        <f>IF(buildings!K539="","NA",buildings!K539)</f>
        <v>NA</v>
      </c>
      <c r="L539" t="str">
        <f>IF(buildings!L539="","NA",buildings!L539)</f>
        <v>NA</v>
      </c>
      <c r="M539" t="str">
        <f>IF(buildings!M539="","NA",buildings!M539)</f>
        <v>NA</v>
      </c>
      <c r="N539">
        <f>IF(buildings!N539="","NA",buildings!N539)</f>
        <v>220</v>
      </c>
      <c r="O539">
        <f>IF(buildings!O539="","NA",buildings!O539)</f>
        <v>780</v>
      </c>
      <c r="P539">
        <f>IF(buildings!P539="","NA",buildings!P539)</f>
        <v>10</v>
      </c>
      <c r="Q539" t="str">
        <f>IF(buildings!Q539="","NA",buildings!Q539)</f>
        <v>NA</v>
      </c>
      <c r="R539" t="str">
        <f>IF(buildings!R539="","NA",buildings!R539)</f>
        <v>NA</v>
      </c>
      <c r="S539" t="str">
        <f>IF(buildings!S539="","NA",buildings!S539)</f>
        <v>NA</v>
      </c>
      <c r="T539" t="str">
        <f>IF(buildings!T539="","NA",buildings!T539)</f>
        <v>NA</v>
      </c>
      <c r="U539" t="str">
        <f>IF(buildings!U539="","NA",buildings!U539)</f>
        <v>NA</v>
      </c>
      <c r="V539" t="str">
        <f>IF(buildings!V539="","NA",buildings!V539)</f>
        <v>NA</v>
      </c>
      <c r="W539" t="str">
        <f>IF(buildings!W539="","NA",buildings!W539)</f>
        <v>NA</v>
      </c>
      <c r="X539" t="str">
        <f>IF(buildings!X539="","NA",buildings!X539)</f>
        <v>NA</v>
      </c>
      <c r="Y539" t="str">
        <f>IF(buildings!Y539="","NA",buildings!Y539)</f>
        <v>NA</v>
      </c>
      <c r="Z539" t="str">
        <f>IF(buildings!Z539="","NA",buildings!Z539)</f>
        <v>NA</v>
      </c>
      <c r="AA539" t="str">
        <f>IF(buildings!AA539="","NA",buildings!AA539)</f>
        <v>NA</v>
      </c>
      <c r="AB539">
        <f>IF(buildings!AB539="","NA",buildings!AB539)</f>
        <v>2.2000000000000002</v>
      </c>
      <c r="AC539" t="str">
        <f>IF(buildings!AC539="","NA",buildings!AC539)</f>
        <v>NA</v>
      </c>
      <c r="AD539" t="str">
        <f>IF(buildings!AD539="","NA",buildings!AD539)</f>
        <v>NA</v>
      </c>
      <c r="AE539" t="str">
        <f>IF(buildings!AE539="","NA",buildings!AE539)</f>
        <v>NA</v>
      </c>
      <c r="AF539" t="str">
        <f>IF(buildings!AF539="","NA",buildings!AF539)</f>
        <v>NA</v>
      </c>
      <c r="AG539" t="str">
        <f>IF(buildings!AG539="","NA",buildings!AG539)</f>
        <v>NA</v>
      </c>
      <c r="AH539" t="str">
        <f>IF(buildings!AH539="","NA",buildings!AH539)</f>
        <v>NA</v>
      </c>
      <c r="AI539" t="str">
        <f>IF(buildings!AI539="","NA",buildings!AI539)</f>
        <v>NA</v>
      </c>
      <c r="AJ539" t="str">
        <f>IF(buildings!AJ539="","NA",buildings!AJ539)</f>
        <v>NA</v>
      </c>
      <c r="AK539">
        <f>IF(buildings!AK539="","NA",buildings!AK539)</f>
        <v>32</v>
      </c>
      <c r="AL539" t="str">
        <f>IF(buildings!AL539="","NA",buildings!AL539)</f>
        <v>Reinforced Concrete</v>
      </c>
      <c r="AM539" t="str">
        <f>IF(buildings!AM539="","NA",buildings!AM539)</f>
        <v>NA</v>
      </c>
      <c r="AN539" t="str">
        <f>IF(buildings!AN539="","NA",buildings!AN539)</f>
        <v>Unspecified residential</v>
      </c>
      <c r="AO539" t="str">
        <f>IF(buildings!AO539="","NA",buildings!AO539)</f>
        <v>residential</v>
      </c>
      <c r="AP539" t="str">
        <f>IF(buildings!AP539="","NA",buildings!AP539)</f>
        <v>country-averaged</v>
      </c>
      <c r="AQ539" t="str">
        <f>IF(buildings!AQ539="","NA",buildings!AQ539)</f>
        <v>urban</v>
      </c>
      <c r="AR539" t="str">
        <f>IF(buildings!AR539="","NA",buildings!AR539)</f>
        <v>NA</v>
      </c>
      <c r="AS539" t="str">
        <f>IF(buildings!AS539="","NA",buildings!AS539)</f>
        <v>Han J, Chen WQ, Zhang L, Liu G.</v>
      </c>
      <c r="AT539">
        <f>IF(buildings!AT539="","NA",buildings!AT539)</f>
        <v>2018</v>
      </c>
      <c r="AU539" t="str">
        <f>IF(buildings!AU539="","NA",buildings!AU539)</f>
        <v>Uncovering the Spatiotemporal Dynamics of Urban Infrastructure Development: A High Spatial Resolution Material Stock and Flow Analysis</v>
      </c>
      <c r="AV539" t="str">
        <f>IF(buildings!AV539="","NA",buildings!AV539)</f>
        <v>Environmental Science &amp; Technology</v>
      </c>
      <c r="AW539" t="str">
        <f>IF(buildings!AW539="","NA",buildings!AW539)</f>
        <v>Copyright American Chemical Society</v>
      </c>
      <c r="AX539" t="str">
        <f>IF(buildings!AX539="","NA",buildings!AX539)</f>
        <v>10.1021/acs.est.8b03111</v>
      </c>
      <c r="AY539" t="str">
        <f>IF(buildings!AY539="","NA",buildings!AY539)</f>
        <v>https://doi.org/10.1021/acs.est.8b03111</v>
      </c>
      <c r="AZ539" t="str">
        <f>IF(buildings!AZ539="","NULL",buildings!AZ539)</f>
        <v>I marked ''lime'' in the ''other_unspecified_material' column</v>
      </c>
      <c r="BA539" t="str">
        <f>IF(buildings!BA539="","NULL",buildings!BA539)</f>
        <v>NULL</v>
      </c>
      <c r="BB539" t="str">
        <f>IF(buildings!BB539="","NULL",buildings!BB539)</f>
        <v>NULL</v>
      </c>
      <c r="BC539" t="str">
        <f>IF(buildings!BC539="","NULL",buildings!BC539)</f>
        <v>NULL</v>
      </c>
      <c r="BD539" t="str">
        <f>IF(buildings!BD539="","NULL",buildings!BD539)</f>
        <v>NULL</v>
      </c>
      <c r="BE539" t="str">
        <f>IF(buildings!BE539="","NULL",buildings!BE539)</f>
        <v>Schwartzberg (Fishman)</v>
      </c>
      <c r="BF539" t="str">
        <f>IF(buildings!BF539="","NULL",buildings!BF539)</f>
        <v>NULL</v>
      </c>
      <c r="BG539" t="str">
        <f>IF(buildings!BG539="","NULL",buildings!BG539)</f>
        <v>NULL</v>
      </c>
      <c r="BH539" t="str">
        <f>IF(buildings!BH539="","NULL",buildings!BH539)</f>
        <v>NULL</v>
      </c>
      <c r="BI539" t="str">
        <f>IF(buildings!BI539="","NULL",buildings!BI539)</f>
        <v>NULL</v>
      </c>
      <c r="BJ539" t="str">
        <f>IF(buildings!BJ539="","NULL",buildings!BJ539)</f>
        <v>NULL</v>
      </c>
      <c r="BK539" t="str">
        <f>IF(buildings!BK539="","NULL",buildings!BK539)</f>
        <v>NULL</v>
      </c>
      <c r="BL539" t="str">
        <f>IF(buildings!BL539="","NULL",buildings!BL539)</f>
        <v>NULL</v>
      </c>
      <c r="BM539" t="str">
        <f>IF(buildings!BM539="","NULL",buildings!BM539)</f>
        <v>NULL</v>
      </c>
      <c r="BN539" t="str">
        <f>IF(buildings!BN539="","NULL",buildings!BN539)</f>
        <v>NULL</v>
      </c>
      <c r="BO539" t="str">
        <f>IF(buildings!BO539="","NULL",buildings!BO539)</f>
        <v>NULL</v>
      </c>
      <c r="BP539" t="str">
        <f>IF(buildings!BP539="","NULL",buildings!BP539)</f>
        <v>NULL</v>
      </c>
      <c r="BQ539" t="str">
        <f>IF(buildings!BQ539="","NULL",buildings!BQ539)</f>
        <v>NULL</v>
      </c>
      <c r="BR539" t="str">
        <f>IF(buildings!BR539="","NULL",buildings!BR539)</f>
        <v>NULL</v>
      </c>
      <c r="BS539" t="str">
        <f>IF(buildings!BS539="","NULL",buildings!BS539)</f>
        <v>NULL</v>
      </c>
      <c r="BT539" t="str">
        <f>IF(buildings!BT539="","NULL",buildings!BT539)</f>
        <v>NULL</v>
      </c>
      <c r="BU539" t="str">
        <f>IF(buildings!BU539="","NULL",buildings!BU539)</f>
        <v>NULL</v>
      </c>
      <c r="BV539" t="str">
        <f>IF(buildings!BV539="","NULL",buildings!BV539)</f>
        <v>NULL</v>
      </c>
      <c r="BW539" t="str">
        <f>IF(buildings!BW539="","NULL",buildings!BW539)</f>
        <v>R32CHN</v>
      </c>
      <c r="BX539" t="str">
        <f>IF(buildings!BX539="","NULL",buildings!BX539)</f>
        <v>R5.2ASIA</v>
      </c>
      <c r="BY539" t="str">
        <f>IF(buildings!BY539="","NULL",buildings!BY539)</f>
        <v>R_unspecified</v>
      </c>
      <c r="BZ539" t="str">
        <f>IF(buildings!BZ539="","NULL",buildings!BZ539)</f>
        <v>RC_unspecified</v>
      </c>
      <c r="CA539" t="str">
        <f>IF(buildings!CA539="","NULL",buildings!CA539)</f>
        <v>Standard</v>
      </c>
      <c r="CB539" t="str">
        <f>IF(buildings!CB539="","NULL",buildings!CB539)</f>
        <v>sample/average/statistics</v>
      </c>
      <c r="CC539" t="str">
        <f>IF(buildings!CC539="","NULL",buildings!CC539)</f>
        <v>RU</v>
      </c>
      <c r="CD539" t="str">
        <f>IF(buildings!CD539="","NULL",buildings!CD539)</f>
        <v>C</v>
      </c>
      <c r="CE539" t="str">
        <f>IF(buildings!CE539="","NULL",buildings!CE539)</f>
        <v>ASIA_CHN</v>
      </c>
    </row>
    <row r="540" spans="1:83">
      <c r="A540">
        <f>IF(buildings!A540="","NA",buildings!A540)</f>
        <v>538</v>
      </c>
      <c r="B540" t="str">
        <f>IF(buildings!B540="","NA",buildings!B540)</f>
        <v>China</v>
      </c>
      <c r="C540" t="str">
        <f>IF(buildings!C540="","NA",buildings!C540)</f>
        <v>Shanghai</v>
      </c>
      <c r="D540" t="str">
        <f>IF(buildings!D540="","NA",buildings!D540)</f>
        <v>NA</v>
      </c>
      <c r="E540">
        <f>IF(buildings!E540="","NA",buildings!E540)</f>
        <v>1949</v>
      </c>
      <c r="F540">
        <f>IF(buildings!F540="","NA",buildings!F540)</f>
        <v>0.09</v>
      </c>
      <c r="G540" t="str">
        <f>IF(buildings!G540="","NA",buildings!G540)</f>
        <v>NA</v>
      </c>
      <c r="H540" t="str">
        <f>IF(buildings!H540="","NA",buildings!H540)</f>
        <v>NA</v>
      </c>
      <c r="I540" t="str">
        <f>IF(buildings!I540="","NA",buildings!I540)</f>
        <v>NA</v>
      </c>
      <c r="J540">
        <f>IF(buildings!J540="","NA",buildings!J540)</f>
        <v>86</v>
      </c>
      <c r="K540" t="str">
        <f>IF(buildings!K540="","NA",buildings!K540)</f>
        <v>NA</v>
      </c>
      <c r="L540" t="str">
        <f>IF(buildings!L540="","NA",buildings!L540)</f>
        <v>NA</v>
      </c>
      <c r="M540">
        <f>IF(buildings!M540="","NA",buildings!M540)</f>
        <v>0</v>
      </c>
      <c r="N540" t="str">
        <f>IF(buildings!N540="","NA",buildings!N540)</f>
        <v>NA</v>
      </c>
      <c r="O540" t="str">
        <f>IF(buildings!O540="","NA",buildings!O540)</f>
        <v>NA</v>
      </c>
      <c r="P540">
        <f>IF(buildings!P540="","NA",buildings!P540)</f>
        <v>0</v>
      </c>
      <c r="Q540" t="str">
        <f>IF(buildings!Q540="","NA",buildings!Q540)</f>
        <v>NA</v>
      </c>
      <c r="R540" t="str">
        <f>IF(buildings!R540="","NA",buildings!R540)</f>
        <v>NA</v>
      </c>
      <c r="S540">
        <f>IF(buildings!S540="","NA",buildings!S540)</f>
        <v>0</v>
      </c>
      <c r="T540" t="str">
        <f>IF(buildings!T540="","NA",buildings!T540)</f>
        <v>NA</v>
      </c>
      <c r="U540">
        <f>IF(buildings!U540="","NA",buildings!U540)</f>
        <v>0</v>
      </c>
      <c r="V540" t="str">
        <f>IF(buildings!V540="","NA",buildings!V540)</f>
        <v>NA</v>
      </c>
      <c r="W540" t="str">
        <f>IF(buildings!W540="","NA",buildings!W540)</f>
        <v>NA</v>
      </c>
      <c r="X540" t="str">
        <f>IF(buildings!X540="","NA",buildings!X540)</f>
        <v>NA</v>
      </c>
      <c r="Y540" t="str">
        <f>IF(buildings!Y540="","NA",buildings!Y540)</f>
        <v>NA</v>
      </c>
      <c r="Z540" t="str">
        <f>IF(buildings!Z540="","NA",buildings!Z540)</f>
        <v>NA</v>
      </c>
      <c r="AA540" t="str">
        <f>IF(buildings!AA540="","NA",buildings!AA540)</f>
        <v>NA</v>
      </c>
      <c r="AB540">
        <f>IF(buildings!AB540="","NA",buildings!AB540)</f>
        <v>0.13</v>
      </c>
      <c r="AC540" t="str">
        <f>IF(buildings!AC540="","NA",buildings!AC540)</f>
        <v>NA</v>
      </c>
      <c r="AD540" t="str">
        <f>IF(buildings!AD540="","NA",buildings!AD540)</f>
        <v>NA</v>
      </c>
      <c r="AE540" t="str">
        <f>IF(buildings!AE540="","NA",buildings!AE540)</f>
        <v>NA</v>
      </c>
      <c r="AF540" t="str">
        <f>IF(buildings!AF540="","NA",buildings!AF540)</f>
        <v>NA</v>
      </c>
      <c r="AG540" t="str">
        <f>IF(buildings!AG540="","NA",buildings!AG540)</f>
        <v>NA</v>
      </c>
      <c r="AH540" t="str">
        <f>IF(buildings!AH540="","NA",buildings!AH540)</f>
        <v>NA</v>
      </c>
      <c r="AI540" t="str">
        <f>IF(buildings!AI540="","NA",buildings!AI540)</f>
        <v>NA</v>
      </c>
      <c r="AJ540" t="str">
        <f>IF(buildings!AJ540="","NA",buildings!AJ540)</f>
        <v>NA</v>
      </c>
      <c r="AK540" t="str">
        <f>IF(buildings!AK540="","NA",buildings!AK540)</f>
        <v>NA</v>
      </c>
      <c r="AL540" t="str">
        <f>IF(buildings!AL540="","NA",buildings!AL540)</f>
        <v>Adobe wood</v>
      </c>
      <c r="AM540" t="str">
        <f>IF(buildings!AM540="","NA",buildings!AM540)</f>
        <v>NA</v>
      </c>
      <c r="AN540" t="str">
        <f>IF(buildings!AN540="","NA",buildings!AN540)</f>
        <v>Urban residential</v>
      </c>
      <c r="AO540" t="str">
        <f>IF(buildings!AO540="","NA",buildings!AO540)</f>
        <v>residential</v>
      </c>
      <c r="AP540" t="str">
        <f>IF(buildings!AP540="","NA",buildings!AP540)</f>
        <v>country-averaged</v>
      </c>
      <c r="AQ540" t="str">
        <f>IF(buildings!AQ540="","NA",buildings!AQ540)</f>
        <v>urban</v>
      </c>
      <c r="AR540" t="str">
        <f>IF(buildings!AR540="","NA",buildings!AR540)</f>
        <v>NA</v>
      </c>
      <c r="AS540" t="str">
        <f>IF(buildings!AS540="","NA",buildings!AS540)</f>
        <v>Han J, Chen WQ, Zhang L, Liu G.</v>
      </c>
      <c r="AT540">
        <f>IF(buildings!AT540="","NA",buildings!AT540)</f>
        <v>2018</v>
      </c>
      <c r="AU540" t="str">
        <f>IF(buildings!AU540="","NA",buildings!AU540)</f>
        <v>Uncovering the Spatiotemporal Dynamics of Urban Infrastructure Development: A High Spatial Resolution Material Stock and Flow Analysis</v>
      </c>
      <c r="AV540" t="str">
        <f>IF(buildings!AV540="","NA",buildings!AV540)</f>
        <v>Environmental Science &amp; Technology</v>
      </c>
      <c r="AW540" t="str">
        <f>IF(buildings!AW540="","NA",buildings!AW540)</f>
        <v>Copyright American Chemical Society</v>
      </c>
      <c r="AX540" t="str">
        <f>IF(buildings!AX540="","NA",buildings!AX540)</f>
        <v>10.1021/acs.est.8b03111</v>
      </c>
      <c r="AY540" t="str">
        <f>IF(buildings!AY540="","NA",buildings!AY540)</f>
        <v>https://doi.org/10.1021/acs.est.8b03111</v>
      </c>
      <c r="AZ540" t="str">
        <f>IF(buildings!AZ540="","NULL",buildings!AZ540)</f>
        <v>I marked ''lime'' in the ''other_unspecified_material' column</v>
      </c>
      <c r="BA540" t="str">
        <f>IF(buildings!BA540="","NULL",buildings!BA540)</f>
        <v>NULL</v>
      </c>
      <c r="BB540" t="str">
        <f>IF(buildings!BB540="","NULL",buildings!BB540)</f>
        <v>NULL</v>
      </c>
      <c r="BC540" t="str">
        <f>IF(buildings!BC540="","NULL",buildings!BC540)</f>
        <v>NULL</v>
      </c>
      <c r="BD540" t="str">
        <f>IF(buildings!BD540="","NULL",buildings!BD540)</f>
        <v>NULL</v>
      </c>
      <c r="BE540" t="str">
        <f>IF(buildings!BE540="","NULL",buildings!BE540)</f>
        <v>Schwartzberg (Fishman)</v>
      </c>
      <c r="BF540" t="str">
        <f>IF(buildings!BF540="","NULL",buildings!BF540)</f>
        <v>NULL</v>
      </c>
      <c r="BG540" t="str">
        <f>IF(buildings!BG540="","NULL",buildings!BG540)</f>
        <v>NULL</v>
      </c>
      <c r="BH540" t="str">
        <f>IF(buildings!BH540="","NULL",buildings!BH540)</f>
        <v>NULL</v>
      </c>
      <c r="BI540" t="str">
        <f>IF(buildings!BI540="","NULL",buildings!BI540)</f>
        <v>NULL</v>
      </c>
      <c r="BJ540" t="str">
        <f>IF(buildings!BJ540="","NULL",buildings!BJ540)</f>
        <v>NULL</v>
      </c>
      <c r="BK540" t="str">
        <f>IF(buildings!BK540="","NULL",buildings!BK540)</f>
        <v>NULL</v>
      </c>
      <c r="BL540" t="str">
        <f>IF(buildings!BL540="","NULL",buildings!BL540)</f>
        <v>NULL</v>
      </c>
      <c r="BM540" t="str">
        <f>IF(buildings!BM540="","NULL",buildings!BM540)</f>
        <v>NULL</v>
      </c>
      <c r="BN540" t="str">
        <f>IF(buildings!BN540="","NULL",buildings!BN540)</f>
        <v>NULL</v>
      </c>
      <c r="BO540" t="str">
        <f>IF(buildings!BO540="","NULL",buildings!BO540)</f>
        <v>NULL</v>
      </c>
      <c r="BP540" t="str">
        <f>IF(buildings!BP540="","NULL",buildings!BP540)</f>
        <v>NULL</v>
      </c>
      <c r="BQ540" t="str">
        <f>IF(buildings!BQ540="","NULL",buildings!BQ540)</f>
        <v>NULL</v>
      </c>
      <c r="BR540" t="str">
        <f>IF(buildings!BR540="","NULL",buildings!BR540)</f>
        <v>NULL</v>
      </c>
      <c r="BS540" t="str">
        <f>IF(buildings!BS540="","NULL",buildings!BS540)</f>
        <v>NULL</v>
      </c>
      <c r="BT540" t="str">
        <f>IF(buildings!BT540="","NULL",buildings!BT540)</f>
        <v>NULL</v>
      </c>
      <c r="BU540" t="str">
        <f>IF(buildings!BU540="","NULL",buildings!BU540)</f>
        <v>NULL</v>
      </c>
      <c r="BV540" t="str">
        <f>IF(buildings!BV540="","NULL",buildings!BV540)</f>
        <v>NULL</v>
      </c>
      <c r="BW540" t="str">
        <f>IF(buildings!BW540="","NULL",buildings!BW540)</f>
        <v>R32CHN</v>
      </c>
      <c r="BX540" t="str">
        <f>IF(buildings!BX540="","NULL",buildings!BX540)</f>
        <v>R5.2ASIA</v>
      </c>
      <c r="BY540" t="str">
        <f>IF(buildings!BY540="","NULL",buildings!BY540)</f>
        <v>R_unspecified</v>
      </c>
      <c r="BZ540" t="str">
        <f>IF(buildings!BZ540="","NULL",buildings!BZ540)</f>
        <v>RC_unspecified</v>
      </c>
      <c r="CA540" t="str">
        <f>IF(buildings!CA540="","NULL",buildings!CA540)</f>
        <v>Standard</v>
      </c>
      <c r="CB540" t="str">
        <f>IF(buildings!CB540="","NULL",buildings!CB540)</f>
        <v>sample/average/statistics</v>
      </c>
      <c r="CC540" t="str">
        <f>IF(buildings!CC540="","NULL",buildings!CC540)</f>
        <v>RU</v>
      </c>
      <c r="CD540" t="str">
        <f>IF(buildings!CD540="","NULL",buildings!CD540)</f>
        <v>C</v>
      </c>
      <c r="CE540" t="str">
        <f>IF(buildings!CE540="","NULL",buildings!CE540)</f>
        <v>ASIA_CHN</v>
      </c>
    </row>
    <row r="541" spans="1:83">
      <c r="A541">
        <f>IF(buildings!A541="","NA",buildings!A541)</f>
        <v>539</v>
      </c>
      <c r="B541" t="str">
        <f>IF(buildings!B541="","NA",buildings!B541)</f>
        <v>China</v>
      </c>
      <c r="C541" t="str">
        <f>IF(buildings!C541="","NA",buildings!C541)</f>
        <v>Shanghai</v>
      </c>
      <c r="D541" t="str">
        <f>IF(buildings!D541="","NA",buildings!D541)</f>
        <v>NA</v>
      </c>
      <c r="E541">
        <f>IF(buildings!E541="","NA",buildings!E541)</f>
        <v>1949</v>
      </c>
      <c r="F541">
        <f>IF(buildings!F541="","NA",buildings!F541)</f>
        <v>1.9</v>
      </c>
      <c r="G541" t="str">
        <f>IF(buildings!G541="","NA",buildings!G541)</f>
        <v>NA</v>
      </c>
      <c r="H541" t="str">
        <f>IF(buildings!H541="","NA",buildings!H541)</f>
        <v>NA</v>
      </c>
      <c r="I541" t="str">
        <f>IF(buildings!I541="","NA",buildings!I541)</f>
        <v>NA</v>
      </c>
      <c r="J541">
        <f>IF(buildings!J541="","NA",buildings!J541)</f>
        <v>35</v>
      </c>
      <c r="K541" t="str">
        <f>IF(buildings!K541="","NA",buildings!K541)</f>
        <v>NA</v>
      </c>
      <c r="L541" t="str">
        <f>IF(buildings!L541="","NA",buildings!L541)</f>
        <v>NA</v>
      </c>
      <c r="M541">
        <f>IF(buildings!M541="","NA",buildings!M541)</f>
        <v>0</v>
      </c>
      <c r="N541" t="str">
        <f>IF(buildings!N541="","NA",buildings!N541)</f>
        <v>NA</v>
      </c>
      <c r="O541" t="str">
        <f>IF(buildings!O541="","NA",buildings!O541)</f>
        <v>NA</v>
      </c>
      <c r="P541">
        <f>IF(buildings!P541="","NA",buildings!P541)</f>
        <v>855</v>
      </c>
      <c r="Q541" t="str">
        <f>IF(buildings!Q541="","NA",buildings!Q541)</f>
        <v>NA</v>
      </c>
      <c r="R541" t="str">
        <f>IF(buildings!R541="","NA",buildings!R541)</f>
        <v>NA</v>
      </c>
      <c r="S541">
        <f>IF(buildings!S541="","NA",buildings!S541)</f>
        <v>43.8</v>
      </c>
      <c r="T541" t="str">
        <f>IF(buildings!T541="","NA",buildings!T541)</f>
        <v>NA</v>
      </c>
      <c r="U541">
        <f>IF(buildings!U541="","NA",buildings!U541)</f>
        <v>0</v>
      </c>
      <c r="V541" t="str">
        <f>IF(buildings!V541="","NA",buildings!V541)</f>
        <v>NA</v>
      </c>
      <c r="W541" t="str">
        <f>IF(buildings!W541="","NA",buildings!W541)</f>
        <v>NA</v>
      </c>
      <c r="X541" t="str">
        <f>IF(buildings!X541="","NA",buildings!X541)</f>
        <v>NA</v>
      </c>
      <c r="Y541" t="str">
        <f>IF(buildings!Y541="","NA",buildings!Y541)</f>
        <v>NA</v>
      </c>
      <c r="Z541" t="str">
        <f>IF(buildings!Z541="","NA",buildings!Z541)</f>
        <v>NA</v>
      </c>
      <c r="AA541" t="str">
        <f>IF(buildings!AA541="","NA",buildings!AA541)</f>
        <v>NA</v>
      </c>
      <c r="AB541">
        <f>IF(buildings!AB541="","NA",buildings!AB541)</f>
        <v>0.25</v>
      </c>
      <c r="AC541" t="str">
        <f>IF(buildings!AC541="","NA",buildings!AC541)</f>
        <v>NA</v>
      </c>
      <c r="AD541" t="str">
        <f>IF(buildings!AD541="","NA",buildings!AD541)</f>
        <v>NA</v>
      </c>
      <c r="AE541" t="str">
        <f>IF(buildings!AE541="","NA",buildings!AE541)</f>
        <v>NA</v>
      </c>
      <c r="AF541" t="str">
        <f>IF(buildings!AF541="","NA",buildings!AF541)</f>
        <v>NA</v>
      </c>
      <c r="AG541" t="str">
        <f>IF(buildings!AG541="","NA",buildings!AG541)</f>
        <v>NA</v>
      </c>
      <c r="AH541" t="str">
        <f>IF(buildings!AH541="","NA",buildings!AH541)</f>
        <v>NA</v>
      </c>
      <c r="AI541" t="str">
        <f>IF(buildings!AI541="","NA",buildings!AI541)</f>
        <v>NA</v>
      </c>
      <c r="AJ541" t="str">
        <f>IF(buildings!AJ541="","NA",buildings!AJ541)</f>
        <v>NA</v>
      </c>
      <c r="AK541" t="str">
        <f>IF(buildings!AK541="","NA",buildings!AK541)</f>
        <v>NA</v>
      </c>
      <c r="AL541" t="str">
        <f>IF(buildings!AL541="","NA",buildings!AL541)</f>
        <v>Brick wood</v>
      </c>
      <c r="AM541" t="str">
        <f>IF(buildings!AM541="","NA",buildings!AM541)</f>
        <v>NA</v>
      </c>
      <c r="AN541" t="str">
        <f>IF(buildings!AN541="","NA",buildings!AN541)</f>
        <v>Urban residential</v>
      </c>
      <c r="AO541" t="str">
        <f>IF(buildings!AO541="","NA",buildings!AO541)</f>
        <v>residential</v>
      </c>
      <c r="AP541" t="str">
        <f>IF(buildings!AP541="","NA",buildings!AP541)</f>
        <v>country-averaged</v>
      </c>
      <c r="AQ541" t="str">
        <f>IF(buildings!AQ541="","NA",buildings!AQ541)</f>
        <v>urban</v>
      </c>
      <c r="AR541" t="str">
        <f>IF(buildings!AR541="","NA",buildings!AR541)</f>
        <v>NA</v>
      </c>
      <c r="AS541" t="str">
        <f>IF(buildings!AS541="","NA",buildings!AS541)</f>
        <v>Han J, Chen WQ, Zhang L, Liu G.</v>
      </c>
      <c r="AT541">
        <f>IF(buildings!AT541="","NA",buildings!AT541)</f>
        <v>2018</v>
      </c>
      <c r="AU541" t="str">
        <f>IF(buildings!AU541="","NA",buildings!AU541)</f>
        <v>Uncovering the Spatiotemporal Dynamics of Urban Infrastructure Development: A High Spatial Resolution Material Stock and Flow Analysis</v>
      </c>
      <c r="AV541" t="str">
        <f>IF(buildings!AV541="","NA",buildings!AV541)</f>
        <v>Environmental Science &amp; Technology</v>
      </c>
      <c r="AW541" t="str">
        <f>IF(buildings!AW541="","NA",buildings!AW541)</f>
        <v>Copyright American Chemical Society</v>
      </c>
      <c r="AX541" t="str">
        <f>IF(buildings!AX541="","NA",buildings!AX541)</f>
        <v>10.1021/acs.est.8b03111</v>
      </c>
      <c r="AY541" t="str">
        <f>IF(buildings!AY541="","NA",buildings!AY541)</f>
        <v>https://doi.org/10.1021/acs.est.8b03111</v>
      </c>
      <c r="AZ541" t="str">
        <f>IF(buildings!AZ541="","NULL",buildings!AZ541)</f>
        <v>I marked ''lime'' in the ''other_unspecified_material' column</v>
      </c>
      <c r="BA541" t="str">
        <f>IF(buildings!BA541="","NULL",buildings!BA541)</f>
        <v>NULL</v>
      </c>
      <c r="BB541" t="str">
        <f>IF(buildings!BB541="","NULL",buildings!BB541)</f>
        <v>NULL</v>
      </c>
      <c r="BC541" t="str">
        <f>IF(buildings!BC541="","NULL",buildings!BC541)</f>
        <v>NULL</v>
      </c>
      <c r="BD541" t="str">
        <f>IF(buildings!BD541="","NULL",buildings!BD541)</f>
        <v>NULL</v>
      </c>
      <c r="BE541" t="str">
        <f>IF(buildings!BE541="","NULL",buildings!BE541)</f>
        <v>Schwartzberg (Fishman)</v>
      </c>
      <c r="BF541" t="str">
        <f>IF(buildings!BF541="","NULL",buildings!BF541)</f>
        <v>NULL</v>
      </c>
      <c r="BG541" t="str">
        <f>IF(buildings!BG541="","NULL",buildings!BG541)</f>
        <v>NULL</v>
      </c>
      <c r="BH541" t="str">
        <f>IF(buildings!BH541="","NULL",buildings!BH541)</f>
        <v>NULL</v>
      </c>
      <c r="BI541" t="str">
        <f>IF(buildings!BI541="","NULL",buildings!BI541)</f>
        <v>NULL</v>
      </c>
      <c r="BJ541" t="str">
        <f>IF(buildings!BJ541="","NULL",buildings!BJ541)</f>
        <v>NULL</v>
      </c>
      <c r="BK541" t="str">
        <f>IF(buildings!BK541="","NULL",buildings!BK541)</f>
        <v>NULL</v>
      </c>
      <c r="BL541" t="str">
        <f>IF(buildings!BL541="","NULL",buildings!BL541)</f>
        <v>NULL</v>
      </c>
      <c r="BM541" t="str">
        <f>IF(buildings!BM541="","NULL",buildings!BM541)</f>
        <v>NULL</v>
      </c>
      <c r="BN541" t="str">
        <f>IF(buildings!BN541="","NULL",buildings!BN541)</f>
        <v>NULL</v>
      </c>
      <c r="BO541" t="str">
        <f>IF(buildings!BO541="","NULL",buildings!BO541)</f>
        <v>NULL</v>
      </c>
      <c r="BP541" t="str">
        <f>IF(buildings!BP541="","NULL",buildings!BP541)</f>
        <v>NULL</v>
      </c>
      <c r="BQ541" t="str">
        <f>IF(buildings!BQ541="","NULL",buildings!BQ541)</f>
        <v>NULL</v>
      </c>
      <c r="BR541" t="str">
        <f>IF(buildings!BR541="","NULL",buildings!BR541)</f>
        <v>NULL</v>
      </c>
      <c r="BS541" t="str">
        <f>IF(buildings!BS541="","NULL",buildings!BS541)</f>
        <v>NULL</v>
      </c>
      <c r="BT541" t="str">
        <f>IF(buildings!BT541="","NULL",buildings!BT541)</f>
        <v>NULL</v>
      </c>
      <c r="BU541" t="str">
        <f>IF(buildings!BU541="","NULL",buildings!BU541)</f>
        <v>NULL</v>
      </c>
      <c r="BV541" t="str">
        <f>IF(buildings!BV541="","NULL",buildings!BV541)</f>
        <v>NULL</v>
      </c>
      <c r="BW541" t="str">
        <f>IF(buildings!BW541="","NULL",buildings!BW541)</f>
        <v>R32CHN</v>
      </c>
      <c r="BX541" t="str">
        <f>IF(buildings!BX541="","NULL",buildings!BX541)</f>
        <v>R5.2ASIA</v>
      </c>
      <c r="BY541" t="str">
        <f>IF(buildings!BY541="","NULL",buildings!BY541)</f>
        <v>R_unspecified</v>
      </c>
      <c r="BZ541" t="str">
        <f>IF(buildings!BZ541="","NULL",buildings!BZ541)</f>
        <v>RC_unspecified</v>
      </c>
      <c r="CA541" t="str">
        <f>IF(buildings!CA541="","NULL",buildings!CA541)</f>
        <v>Standard</v>
      </c>
      <c r="CB541" t="str">
        <f>IF(buildings!CB541="","NULL",buildings!CB541)</f>
        <v>sample/average/statistics</v>
      </c>
      <c r="CC541" t="str">
        <f>IF(buildings!CC541="","NULL",buildings!CC541)</f>
        <v>RU</v>
      </c>
      <c r="CD541" t="str">
        <f>IF(buildings!CD541="","NULL",buildings!CD541)</f>
        <v>C</v>
      </c>
      <c r="CE541" t="str">
        <f>IF(buildings!CE541="","NULL",buildings!CE541)</f>
        <v>ASIA_CHN</v>
      </c>
    </row>
    <row r="542" spans="1:83">
      <c r="A542">
        <f>IF(buildings!A542="","NA",buildings!A542)</f>
        <v>540</v>
      </c>
      <c r="B542" t="str">
        <f>IF(buildings!B542="","NA",buildings!B542)</f>
        <v>China</v>
      </c>
      <c r="C542" t="str">
        <f>IF(buildings!C542="","NA",buildings!C542)</f>
        <v>Shanghai</v>
      </c>
      <c r="D542" t="str">
        <f>IF(buildings!D542="","NA",buildings!D542)</f>
        <v>NA</v>
      </c>
      <c r="E542">
        <f>IF(buildings!E542="","NA",buildings!E542)</f>
        <v>1949</v>
      </c>
      <c r="F542">
        <f>IF(buildings!F542="","NA",buildings!F542)</f>
        <v>9</v>
      </c>
      <c r="G542" t="str">
        <f>IF(buildings!G542="","NA",buildings!G542)</f>
        <v>NA</v>
      </c>
      <c r="H542" t="str">
        <f>IF(buildings!H542="","NA",buildings!H542)</f>
        <v>NA</v>
      </c>
      <c r="I542" t="str">
        <f>IF(buildings!I542="","NA",buildings!I542)</f>
        <v>NA</v>
      </c>
      <c r="J542">
        <f>IF(buildings!J542="","NA",buildings!J542)</f>
        <v>28.1</v>
      </c>
      <c r="K542" t="str">
        <f>IF(buildings!K542="","NA",buildings!K542)</f>
        <v>NA</v>
      </c>
      <c r="L542" t="str">
        <f>IF(buildings!L542="","NA",buildings!L542)</f>
        <v>NA</v>
      </c>
      <c r="M542">
        <f>IF(buildings!M542="","NA",buildings!M542)</f>
        <v>439.2</v>
      </c>
      <c r="N542" t="str">
        <f>IF(buildings!N542="","NA",buildings!N542)</f>
        <v>NA</v>
      </c>
      <c r="O542" t="str">
        <f>IF(buildings!O542="","NA",buildings!O542)</f>
        <v>NA</v>
      </c>
      <c r="P542">
        <f>IF(buildings!P542="","NA",buildings!P542)</f>
        <v>638</v>
      </c>
      <c r="Q542" t="str">
        <f>IF(buildings!Q542="","NA",buildings!Q542)</f>
        <v>NA</v>
      </c>
      <c r="R542" t="str">
        <f>IF(buildings!R542="","NA",buildings!R542)</f>
        <v>NA</v>
      </c>
      <c r="S542">
        <f>IF(buildings!S542="","NA",buildings!S542)</f>
        <v>47.5</v>
      </c>
      <c r="T542" t="str">
        <f>IF(buildings!T542="","NA",buildings!T542)</f>
        <v>NA</v>
      </c>
      <c r="U542">
        <f>IF(buildings!U542="","NA",buildings!U542)</f>
        <v>1</v>
      </c>
      <c r="V542" t="str">
        <f>IF(buildings!V542="","NA",buildings!V542)</f>
        <v>NA</v>
      </c>
      <c r="W542" t="str">
        <f>IF(buildings!W542="","NA",buildings!W542)</f>
        <v>NA</v>
      </c>
      <c r="X542" t="str">
        <f>IF(buildings!X542="","NA",buildings!X542)</f>
        <v>NA</v>
      </c>
      <c r="Y542" t="str">
        <f>IF(buildings!Y542="","NA",buildings!Y542)</f>
        <v>NA</v>
      </c>
      <c r="Z542" t="str">
        <f>IF(buildings!Z542="","NA",buildings!Z542)</f>
        <v>NA</v>
      </c>
      <c r="AA542" t="str">
        <f>IF(buildings!AA542="","NA",buildings!AA542)</f>
        <v>NA</v>
      </c>
      <c r="AB542">
        <f>IF(buildings!AB542="","NA",buildings!AB542)</f>
        <v>1</v>
      </c>
      <c r="AC542" t="str">
        <f>IF(buildings!AC542="","NA",buildings!AC542)</f>
        <v>NA</v>
      </c>
      <c r="AD542" t="str">
        <f>IF(buildings!AD542="","NA",buildings!AD542)</f>
        <v>NA</v>
      </c>
      <c r="AE542" t="str">
        <f>IF(buildings!AE542="","NA",buildings!AE542)</f>
        <v>NA</v>
      </c>
      <c r="AF542" t="str">
        <f>IF(buildings!AF542="","NA",buildings!AF542)</f>
        <v>NA</v>
      </c>
      <c r="AG542" t="str">
        <f>IF(buildings!AG542="","NA",buildings!AG542)</f>
        <v>NA</v>
      </c>
      <c r="AH542" t="str">
        <f>IF(buildings!AH542="","NA",buildings!AH542)</f>
        <v>NA</v>
      </c>
      <c r="AI542" t="str">
        <f>IF(buildings!AI542="","NA",buildings!AI542)</f>
        <v>NA</v>
      </c>
      <c r="AJ542" t="str">
        <f>IF(buildings!AJ542="","NA",buildings!AJ542)</f>
        <v>NA</v>
      </c>
      <c r="AK542" t="str">
        <f>IF(buildings!AK542="","NA",buildings!AK542)</f>
        <v>NA</v>
      </c>
      <c r="AL542" t="str">
        <f>IF(buildings!AL542="","NA",buildings!AL542)</f>
        <v>Birck Concrete</v>
      </c>
      <c r="AM542" t="str">
        <f>IF(buildings!AM542="","NA",buildings!AM542)</f>
        <v>NA</v>
      </c>
      <c r="AN542" t="str">
        <f>IF(buildings!AN542="","NA",buildings!AN542)</f>
        <v>Urban residential</v>
      </c>
      <c r="AO542" t="str">
        <f>IF(buildings!AO542="","NA",buildings!AO542)</f>
        <v>residential</v>
      </c>
      <c r="AP542" t="str">
        <f>IF(buildings!AP542="","NA",buildings!AP542)</f>
        <v>country-averaged</v>
      </c>
      <c r="AQ542" t="str">
        <f>IF(buildings!AQ542="","NA",buildings!AQ542)</f>
        <v>urban</v>
      </c>
      <c r="AR542" t="str">
        <f>IF(buildings!AR542="","NA",buildings!AR542)</f>
        <v>NA</v>
      </c>
      <c r="AS542" t="str">
        <f>IF(buildings!AS542="","NA",buildings!AS542)</f>
        <v>Gao X, Nakatani J, Zhang Q, Huang B, Wang T, Moriguchi Y.</v>
      </c>
      <c r="AT542">
        <f>IF(buildings!AT542="","NA",buildings!AT542)</f>
        <v>2020</v>
      </c>
      <c r="AU542" t="str">
        <f>IF(buildings!AU542="","NA",buildings!AU542)</f>
        <v>Dynamic material flow and stock analysis of residential buildings by integrating rural–urban land transition: A case of Shanghai</v>
      </c>
      <c r="AV542" t="str">
        <f>IF(buildings!AV542="","NA",buildings!AV542)</f>
        <v>Journal of Cleaner Production</v>
      </c>
      <c r="AW542" t="str">
        <f>IF(buildings!AW542="","NA",buildings!AW542)</f>
        <v>Copyright Elsevier</v>
      </c>
      <c r="AX542" t="str">
        <f>IF(buildings!AX542="","NA",buildings!AX542)</f>
        <v>10.1016/j.jclepro.2019.119941</v>
      </c>
      <c r="AY542" t="str">
        <f>IF(buildings!AY542="","NA",buildings!AY542)</f>
        <v>https://doi.org/10.1016/j.jclepro.2019.119941</v>
      </c>
      <c r="AZ542" t="str">
        <f>IF(buildings!AZ542="","NULL",buildings!AZ542)</f>
        <v>NULL</v>
      </c>
      <c r="BA542" t="str">
        <f>IF(buildings!BA542="","NULL",buildings!BA542)</f>
        <v>NULL</v>
      </c>
      <c r="BB542" t="str">
        <f>IF(buildings!BB542="","NULL",buildings!BB542)</f>
        <v>NULL</v>
      </c>
      <c r="BC542" t="str">
        <f>IF(buildings!BC542="","NULL",buildings!BC542)</f>
        <v>Table 3. Material intensities (MI) for various types of residential buildings in China (kg/m2).</v>
      </c>
      <c r="BD542" t="str">
        <f>IF(buildings!BD542="","NULL",buildings!BD542)</f>
        <v>NULL</v>
      </c>
      <c r="BE542" t="str">
        <f>IF(buildings!BE542="","NULL",buildings!BE542)</f>
        <v>Schwartzberg (Fishman)</v>
      </c>
      <c r="BF542" t="str">
        <f>IF(buildings!BF542="","NULL",buildings!BF542)</f>
        <v>NULL</v>
      </c>
      <c r="BG542" t="str">
        <f>IF(buildings!BG542="","NULL",buildings!BG542)</f>
        <v>NULL</v>
      </c>
      <c r="BH542" t="str">
        <f>IF(buildings!BH542="","NULL",buildings!BH542)</f>
        <v>NULL</v>
      </c>
      <c r="BI542" t="str">
        <f>IF(buildings!BI542="","NULL",buildings!BI542)</f>
        <v>NULL</v>
      </c>
      <c r="BJ542" t="str">
        <f>IF(buildings!BJ542="","NULL",buildings!BJ542)</f>
        <v>NULL</v>
      </c>
      <c r="BK542" t="str">
        <f>IF(buildings!BK542="","NULL",buildings!BK542)</f>
        <v>NULL</v>
      </c>
      <c r="BL542" t="str">
        <f>IF(buildings!BL542="","NULL",buildings!BL542)</f>
        <v>NULL</v>
      </c>
      <c r="BM542" t="str">
        <f>IF(buildings!BM542="","NULL",buildings!BM542)</f>
        <v>NULL</v>
      </c>
      <c r="BN542" t="str">
        <f>IF(buildings!BN542="","NULL",buildings!BN542)</f>
        <v>NULL</v>
      </c>
      <c r="BO542" t="str">
        <f>IF(buildings!BO542="","NULL",buildings!BO542)</f>
        <v>NULL</v>
      </c>
      <c r="BP542" t="str">
        <f>IF(buildings!BP542="","NULL",buildings!BP542)</f>
        <v>NULL</v>
      </c>
      <c r="BQ542" t="str">
        <f>IF(buildings!BQ542="","NULL",buildings!BQ542)</f>
        <v>NULL</v>
      </c>
      <c r="BR542" t="str">
        <f>IF(buildings!BR542="","NULL",buildings!BR542)</f>
        <v>NULL</v>
      </c>
      <c r="BS542" t="str">
        <f>IF(buildings!BS542="","NULL",buildings!BS542)</f>
        <v>NULL</v>
      </c>
      <c r="BT542" t="str">
        <f>IF(buildings!BT542="","NULL",buildings!BT542)</f>
        <v>NULL</v>
      </c>
      <c r="BU542" t="str">
        <f>IF(buildings!BU542="","NULL",buildings!BU542)</f>
        <v>NULL</v>
      </c>
      <c r="BV542" t="str">
        <f>IF(buildings!BV542="","NULL",buildings!BV542)</f>
        <v>NULL</v>
      </c>
      <c r="BW542" t="str">
        <f>IF(buildings!BW542="","NULL",buildings!BW542)</f>
        <v>R32CHN</v>
      </c>
      <c r="BX542" t="str">
        <f>IF(buildings!BX542="","NULL",buildings!BX542)</f>
        <v>R5.2ASIA</v>
      </c>
      <c r="BY542" t="str">
        <f>IF(buildings!BY542="","NULL",buildings!BY542)</f>
        <v>R_unspecified</v>
      </c>
      <c r="BZ542" t="str">
        <f>IF(buildings!BZ542="","NULL",buildings!BZ542)</f>
        <v>RC_concretefloor</v>
      </c>
      <c r="CA542" t="str">
        <f>IF(buildings!CA542="","NULL",buildings!CA542)</f>
        <v>Standard</v>
      </c>
      <c r="CB542" t="str">
        <f>IF(buildings!CB542="","NULL",buildings!CB542)</f>
        <v>real-world single case study</v>
      </c>
      <c r="CC542" t="str">
        <f>IF(buildings!CC542="","NULL",buildings!CC542)</f>
        <v>RU</v>
      </c>
      <c r="CD542" t="str">
        <f>IF(buildings!CD542="","NULL",buildings!CD542)</f>
        <v>C</v>
      </c>
      <c r="CE542" t="str">
        <f>IF(buildings!CE542="","NULL",buildings!CE542)</f>
        <v>ASIA_CHN</v>
      </c>
    </row>
    <row r="543" spans="1:83">
      <c r="A543">
        <f>IF(buildings!A543="","NA",buildings!A543)</f>
        <v>541</v>
      </c>
      <c r="B543" t="str">
        <f>IF(buildings!B543="","NA",buildings!B543)</f>
        <v>China</v>
      </c>
      <c r="C543" t="str">
        <f>IF(buildings!C543="","NA",buildings!C543)</f>
        <v>Shanghai</v>
      </c>
      <c r="D543">
        <f>IF(buildings!D543="","NA",buildings!D543)</f>
        <v>1950</v>
      </c>
      <c r="E543">
        <f>IF(buildings!E543="","NA",buildings!E543)</f>
        <v>1959</v>
      </c>
      <c r="F543">
        <f>IF(buildings!F543="","NA",buildings!F543)</f>
        <v>14</v>
      </c>
      <c r="G543" t="str">
        <f>IF(buildings!G543="","NA",buildings!G543)</f>
        <v>NA</v>
      </c>
      <c r="H543" t="str">
        <f>IF(buildings!H543="","NA",buildings!H543)</f>
        <v>NA</v>
      </c>
      <c r="I543" t="str">
        <f>IF(buildings!I543="","NA",buildings!I543)</f>
        <v>NA</v>
      </c>
      <c r="J543">
        <f>IF(buildings!J543="","NA",buildings!J543)</f>
        <v>20</v>
      </c>
      <c r="K543" t="str">
        <f>IF(buildings!K543="","NA",buildings!K543)</f>
        <v>NA</v>
      </c>
      <c r="L543" t="str">
        <f>IF(buildings!L543="","NA",buildings!L543)</f>
        <v>NA</v>
      </c>
      <c r="M543">
        <f>IF(buildings!M543="","NA",buildings!M543)</f>
        <v>439.2</v>
      </c>
      <c r="N543" t="str">
        <f>IF(buildings!N543="","NA",buildings!N543)</f>
        <v>NA</v>
      </c>
      <c r="O543" t="str">
        <f>IF(buildings!O543="","NA",buildings!O543)</f>
        <v>NA</v>
      </c>
      <c r="P543">
        <f>IF(buildings!P543="","NA",buildings!P543)</f>
        <v>638</v>
      </c>
      <c r="Q543" t="str">
        <f>IF(buildings!Q543="","NA",buildings!Q543)</f>
        <v>NA</v>
      </c>
      <c r="R543" t="str">
        <f>IF(buildings!R543="","NA",buildings!R543)</f>
        <v>NA</v>
      </c>
      <c r="S543">
        <f>IF(buildings!S543="","NA",buildings!S543)</f>
        <v>47.5</v>
      </c>
      <c r="T543" t="str">
        <f>IF(buildings!T543="","NA",buildings!T543)</f>
        <v>NA</v>
      </c>
      <c r="U543">
        <f>IF(buildings!U543="","NA",buildings!U543)</f>
        <v>1</v>
      </c>
      <c r="V543" t="str">
        <f>IF(buildings!V543="","NA",buildings!V543)</f>
        <v>NA</v>
      </c>
      <c r="W543" t="str">
        <f>IF(buildings!W543="","NA",buildings!W543)</f>
        <v>NA</v>
      </c>
      <c r="X543" t="str">
        <f>IF(buildings!X543="","NA",buildings!X543)</f>
        <v>NA</v>
      </c>
      <c r="Y543" t="str">
        <f>IF(buildings!Y543="","NA",buildings!Y543)</f>
        <v>NA</v>
      </c>
      <c r="Z543" t="str">
        <f>IF(buildings!Z543="","NA",buildings!Z543)</f>
        <v>NA</v>
      </c>
      <c r="AA543" t="str">
        <f>IF(buildings!AA543="","NA",buildings!AA543)</f>
        <v>NA</v>
      </c>
      <c r="AB543">
        <f>IF(buildings!AB543="","NA",buildings!AB543)</f>
        <v>1</v>
      </c>
      <c r="AC543" t="str">
        <f>IF(buildings!AC543="","NA",buildings!AC543)</f>
        <v>NA</v>
      </c>
      <c r="AD543" t="str">
        <f>IF(buildings!AD543="","NA",buildings!AD543)</f>
        <v>NA</v>
      </c>
      <c r="AE543" t="str">
        <f>IF(buildings!AE543="","NA",buildings!AE543)</f>
        <v>NA</v>
      </c>
      <c r="AF543" t="str">
        <f>IF(buildings!AF543="","NA",buildings!AF543)</f>
        <v>NA</v>
      </c>
      <c r="AG543" t="str">
        <f>IF(buildings!AG543="","NA",buildings!AG543)</f>
        <v>NA</v>
      </c>
      <c r="AH543" t="str">
        <f>IF(buildings!AH543="","NA",buildings!AH543)</f>
        <v>NA</v>
      </c>
      <c r="AI543" t="str">
        <f>IF(buildings!AI543="","NA",buildings!AI543)</f>
        <v>NA</v>
      </c>
      <c r="AJ543" t="str">
        <f>IF(buildings!AJ543="","NA",buildings!AJ543)</f>
        <v>NA</v>
      </c>
      <c r="AK543" t="str">
        <f>IF(buildings!AK543="","NA",buildings!AK543)</f>
        <v>NA</v>
      </c>
      <c r="AL543" t="str">
        <f>IF(buildings!AL543="","NA",buildings!AL543)</f>
        <v>Birck Concrete</v>
      </c>
      <c r="AM543" t="str">
        <f>IF(buildings!AM543="","NA",buildings!AM543)</f>
        <v>NA</v>
      </c>
      <c r="AN543" t="str">
        <f>IF(buildings!AN543="","NA",buildings!AN543)</f>
        <v>Urban residential</v>
      </c>
      <c r="AO543" t="str">
        <f>IF(buildings!AO543="","NA",buildings!AO543)</f>
        <v>residential</v>
      </c>
      <c r="AP543" t="str">
        <f>IF(buildings!AP543="","NA",buildings!AP543)</f>
        <v>country-averaged</v>
      </c>
      <c r="AQ543" t="str">
        <f>IF(buildings!AQ543="","NA",buildings!AQ543)</f>
        <v>urban</v>
      </c>
      <c r="AR543" t="str">
        <f>IF(buildings!AR543="","NA",buildings!AR543)</f>
        <v>NA</v>
      </c>
      <c r="AS543" t="str">
        <f>IF(buildings!AS543="","NA",buildings!AS543)</f>
        <v>Gao X, Nakatani J, Zhang Q, Huang B, Wang T, Moriguchi Y.</v>
      </c>
      <c r="AT543">
        <f>IF(buildings!AT543="","NA",buildings!AT543)</f>
        <v>2020</v>
      </c>
      <c r="AU543" t="str">
        <f>IF(buildings!AU543="","NA",buildings!AU543)</f>
        <v>Dynamic material flow and stock analysis of residential buildings by integrating rural–urban land transition: A case of Shanghai</v>
      </c>
      <c r="AV543" t="str">
        <f>IF(buildings!AV543="","NA",buildings!AV543)</f>
        <v>Journal of Cleaner Production</v>
      </c>
      <c r="AW543" t="str">
        <f>IF(buildings!AW543="","NA",buildings!AW543)</f>
        <v>Copyright Elsevier</v>
      </c>
      <c r="AX543" t="str">
        <f>IF(buildings!AX543="","NA",buildings!AX543)</f>
        <v>10.1016/j.jclepro.2019.119941</v>
      </c>
      <c r="AY543" t="str">
        <f>IF(buildings!AY543="","NA",buildings!AY543)</f>
        <v>https://doi.org/10.1016/j.jclepro.2019.119941</v>
      </c>
      <c r="AZ543" t="str">
        <f>IF(buildings!AZ543="","NULL",buildings!AZ543)</f>
        <v>NULL</v>
      </c>
      <c r="BA543" t="str">
        <f>IF(buildings!BA543="","NULL",buildings!BA543)</f>
        <v>NULL</v>
      </c>
      <c r="BB543" t="str">
        <f>IF(buildings!BB543="","NULL",buildings!BB543)</f>
        <v>NULL</v>
      </c>
      <c r="BC543" t="str">
        <f>IF(buildings!BC543="","NULL",buildings!BC543)</f>
        <v>Table 3. Material intensities (MI) for various types of residential buildings in China (kg/m2).</v>
      </c>
      <c r="BD543" t="str">
        <f>IF(buildings!BD543="","NULL",buildings!BD543)</f>
        <v>NULL</v>
      </c>
      <c r="BE543" t="str">
        <f>IF(buildings!BE543="","NULL",buildings!BE543)</f>
        <v>Schwartzberg (Fishman)</v>
      </c>
      <c r="BF543" t="str">
        <f>IF(buildings!BF543="","NULL",buildings!BF543)</f>
        <v>NULL</v>
      </c>
      <c r="BG543" t="str">
        <f>IF(buildings!BG543="","NULL",buildings!BG543)</f>
        <v>NULL</v>
      </c>
      <c r="BH543" t="str">
        <f>IF(buildings!BH543="","NULL",buildings!BH543)</f>
        <v>NULL</v>
      </c>
      <c r="BI543" t="str">
        <f>IF(buildings!BI543="","NULL",buildings!BI543)</f>
        <v>NULL</v>
      </c>
      <c r="BJ543" t="str">
        <f>IF(buildings!BJ543="","NULL",buildings!BJ543)</f>
        <v>NULL</v>
      </c>
      <c r="BK543" t="str">
        <f>IF(buildings!BK543="","NULL",buildings!BK543)</f>
        <v>NULL</v>
      </c>
      <c r="BL543" t="str">
        <f>IF(buildings!BL543="","NULL",buildings!BL543)</f>
        <v>NULL</v>
      </c>
      <c r="BM543" t="str">
        <f>IF(buildings!BM543="","NULL",buildings!BM543)</f>
        <v>NULL</v>
      </c>
      <c r="BN543" t="str">
        <f>IF(buildings!BN543="","NULL",buildings!BN543)</f>
        <v>NULL</v>
      </c>
      <c r="BO543" t="str">
        <f>IF(buildings!BO543="","NULL",buildings!BO543)</f>
        <v>NULL</v>
      </c>
      <c r="BP543" t="str">
        <f>IF(buildings!BP543="","NULL",buildings!BP543)</f>
        <v>NULL</v>
      </c>
      <c r="BQ543" t="str">
        <f>IF(buildings!BQ543="","NULL",buildings!BQ543)</f>
        <v>NULL</v>
      </c>
      <c r="BR543" t="str">
        <f>IF(buildings!BR543="","NULL",buildings!BR543)</f>
        <v>NULL</v>
      </c>
      <c r="BS543" t="str">
        <f>IF(buildings!BS543="","NULL",buildings!BS543)</f>
        <v>NULL</v>
      </c>
      <c r="BT543" t="str">
        <f>IF(buildings!BT543="","NULL",buildings!BT543)</f>
        <v>NULL</v>
      </c>
      <c r="BU543" t="str">
        <f>IF(buildings!BU543="","NULL",buildings!BU543)</f>
        <v>NULL</v>
      </c>
      <c r="BV543" t="str">
        <f>IF(buildings!BV543="","NULL",buildings!BV543)</f>
        <v>NULL</v>
      </c>
      <c r="BW543" t="str">
        <f>IF(buildings!BW543="","NULL",buildings!BW543)</f>
        <v>R32CHN</v>
      </c>
      <c r="BX543" t="str">
        <f>IF(buildings!BX543="","NULL",buildings!BX543)</f>
        <v>R5.2ASIA</v>
      </c>
      <c r="BY543" t="str">
        <f>IF(buildings!BY543="","NULL",buildings!BY543)</f>
        <v>R_unspecified</v>
      </c>
      <c r="BZ543" t="str">
        <f>IF(buildings!BZ543="","NULL",buildings!BZ543)</f>
        <v>RC_concretefloor</v>
      </c>
      <c r="CA543" t="str">
        <f>IF(buildings!CA543="","NULL",buildings!CA543)</f>
        <v>Standard</v>
      </c>
      <c r="CB543" t="str">
        <f>IF(buildings!CB543="","NULL",buildings!CB543)</f>
        <v>real-world single case study</v>
      </c>
      <c r="CC543" t="str">
        <f>IF(buildings!CC543="","NULL",buildings!CC543)</f>
        <v>RU</v>
      </c>
      <c r="CD543" t="str">
        <f>IF(buildings!CD543="","NULL",buildings!CD543)</f>
        <v>C</v>
      </c>
      <c r="CE543" t="str">
        <f>IF(buildings!CE543="","NULL",buildings!CE543)</f>
        <v>ASIA_CHN</v>
      </c>
    </row>
    <row r="544" spans="1:83">
      <c r="A544">
        <f>IF(buildings!A544="","NA",buildings!A544)</f>
        <v>542</v>
      </c>
      <c r="B544" t="str">
        <f>IF(buildings!B544="","NA",buildings!B544)</f>
        <v>China</v>
      </c>
      <c r="C544" t="str">
        <f>IF(buildings!C544="","NA",buildings!C544)</f>
        <v>Shanghai</v>
      </c>
      <c r="D544">
        <f>IF(buildings!D544="","NA",buildings!D544)</f>
        <v>1960</v>
      </c>
      <c r="E544">
        <f>IF(buildings!E544="","NA",buildings!E544)</f>
        <v>1979</v>
      </c>
      <c r="F544">
        <f>IF(buildings!F544="","NA",buildings!F544)</f>
        <v>16</v>
      </c>
      <c r="G544" t="str">
        <f>IF(buildings!G544="","NA",buildings!G544)</f>
        <v>NA</v>
      </c>
      <c r="H544" t="str">
        <f>IF(buildings!H544="","NA",buildings!H544)</f>
        <v>NA</v>
      </c>
      <c r="I544" t="str">
        <f>IF(buildings!I544="","NA",buildings!I544)</f>
        <v>NA</v>
      </c>
      <c r="J544">
        <f>IF(buildings!J544="","NA",buildings!J544)</f>
        <v>22</v>
      </c>
      <c r="K544" t="str">
        <f>IF(buildings!K544="","NA",buildings!K544)</f>
        <v>NA</v>
      </c>
      <c r="L544" t="str">
        <f>IF(buildings!L544="","NA",buildings!L544)</f>
        <v>NA</v>
      </c>
      <c r="M544">
        <f>IF(buildings!M544="","NA",buildings!M544)</f>
        <v>439.2</v>
      </c>
      <c r="N544" t="str">
        <f>IF(buildings!N544="","NA",buildings!N544)</f>
        <v>NA</v>
      </c>
      <c r="O544" t="str">
        <f>IF(buildings!O544="","NA",buildings!O544)</f>
        <v>NA</v>
      </c>
      <c r="P544">
        <f>IF(buildings!P544="","NA",buildings!P544)</f>
        <v>676.4</v>
      </c>
      <c r="Q544" t="str">
        <f>IF(buildings!Q544="","NA",buildings!Q544)</f>
        <v>NA</v>
      </c>
      <c r="R544" t="str">
        <f>IF(buildings!R544="","NA",buildings!R544)</f>
        <v>NA</v>
      </c>
      <c r="S544">
        <f>IF(buildings!S544="","NA",buildings!S544)</f>
        <v>47.5</v>
      </c>
      <c r="T544" t="str">
        <f>IF(buildings!T544="","NA",buildings!T544)</f>
        <v>NA</v>
      </c>
      <c r="U544">
        <f>IF(buildings!U544="","NA",buildings!U544)</f>
        <v>1</v>
      </c>
      <c r="V544" t="str">
        <f>IF(buildings!V544="","NA",buildings!V544)</f>
        <v>NA</v>
      </c>
      <c r="W544" t="str">
        <f>IF(buildings!W544="","NA",buildings!W544)</f>
        <v>NA</v>
      </c>
      <c r="X544" t="str">
        <f>IF(buildings!X544="","NA",buildings!X544)</f>
        <v>NA</v>
      </c>
      <c r="Y544" t="str">
        <f>IF(buildings!Y544="","NA",buildings!Y544)</f>
        <v>NA</v>
      </c>
      <c r="Z544" t="str">
        <f>IF(buildings!Z544="","NA",buildings!Z544)</f>
        <v>NA</v>
      </c>
      <c r="AA544" t="str">
        <f>IF(buildings!AA544="","NA",buildings!AA544)</f>
        <v>NA</v>
      </c>
      <c r="AB544">
        <f>IF(buildings!AB544="","NA",buildings!AB544)</f>
        <v>1</v>
      </c>
      <c r="AC544" t="str">
        <f>IF(buildings!AC544="","NA",buildings!AC544)</f>
        <v>NA</v>
      </c>
      <c r="AD544" t="str">
        <f>IF(buildings!AD544="","NA",buildings!AD544)</f>
        <v>NA</v>
      </c>
      <c r="AE544" t="str">
        <f>IF(buildings!AE544="","NA",buildings!AE544)</f>
        <v>NA</v>
      </c>
      <c r="AF544" t="str">
        <f>IF(buildings!AF544="","NA",buildings!AF544)</f>
        <v>NA</v>
      </c>
      <c r="AG544" t="str">
        <f>IF(buildings!AG544="","NA",buildings!AG544)</f>
        <v>NA</v>
      </c>
      <c r="AH544" t="str">
        <f>IF(buildings!AH544="","NA",buildings!AH544)</f>
        <v>NA</v>
      </c>
      <c r="AI544" t="str">
        <f>IF(buildings!AI544="","NA",buildings!AI544)</f>
        <v>NA</v>
      </c>
      <c r="AJ544" t="str">
        <f>IF(buildings!AJ544="","NA",buildings!AJ544)</f>
        <v>NA</v>
      </c>
      <c r="AK544" t="str">
        <f>IF(buildings!AK544="","NA",buildings!AK544)</f>
        <v>NA</v>
      </c>
      <c r="AL544" t="str">
        <f>IF(buildings!AL544="","NA",buildings!AL544)</f>
        <v>Birck Concrete</v>
      </c>
      <c r="AM544" t="str">
        <f>IF(buildings!AM544="","NA",buildings!AM544)</f>
        <v>NA</v>
      </c>
      <c r="AN544" t="str">
        <f>IF(buildings!AN544="","NA",buildings!AN544)</f>
        <v>Urban residential</v>
      </c>
      <c r="AO544" t="str">
        <f>IF(buildings!AO544="","NA",buildings!AO544)</f>
        <v>residential</v>
      </c>
      <c r="AP544" t="str">
        <f>IF(buildings!AP544="","NA",buildings!AP544)</f>
        <v>country-averaged</v>
      </c>
      <c r="AQ544" t="str">
        <f>IF(buildings!AQ544="","NA",buildings!AQ544)</f>
        <v>urban</v>
      </c>
      <c r="AR544" t="str">
        <f>IF(buildings!AR544="","NA",buildings!AR544)</f>
        <v>NA</v>
      </c>
      <c r="AS544" t="str">
        <f>IF(buildings!AS544="","NA",buildings!AS544)</f>
        <v>Gao X, Nakatani J, Zhang Q, Huang B, Wang T, Moriguchi Y.</v>
      </c>
      <c r="AT544">
        <f>IF(buildings!AT544="","NA",buildings!AT544)</f>
        <v>2020</v>
      </c>
      <c r="AU544" t="str">
        <f>IF(buildings!AU544="","NA",buildings!AU544)</f>
        <v>Dynamic material flow and stock analysis of residential buildings by integrating rural–urban land transition: A case of Shanghai</v>
      </c>
      <c r="AV544" t="str">
        <f>IF(buildings!AV544="","NA",buildings!AV544)</f>
        <v>Journal of Cleaner Production</v>
      </c>
      <c r="AW544" t="str">
        <f>IF(buildings!AW544="","NA",buildings!AW544)</f>
        <v>Copyright Elsevier</v>
      </c>
      <c r="AX544" t="str">
        <f>IF(buildings!AX544="","NA",buildings!AX544)</f>
        <v>10.1016/j.jclepro.2019.119941</v>
      </c>
      <c r="AY544" t="str">
        <f>IF(buildings!AY544="","NA",buildings!AY544)</f>
        <v>https://doi.org/10.1016/j.jclepro.2019.119941</v>
      </c>
      <c r="AZ544" t="str">
        <f>IF(buildings!AZ544="","NULL",buildings!AZ544)</f>
        <v>NULL</v>
      </c>
      <c r="BA544" t="str">
        <f>IF(buildings!BA544="","NULL",buildings!BA544)</f>
        <v>NULL</v>
      </c>
      <c r="BB544" t="str">
        <f>IF(buildings!BB544="","NULL",buildings!BB544)</f>
        <v>NULL</v>
      </c>
      <c r="BC544" t="str">
        <f>IF(buildings!BC544="","NULL",buildings!BC544)</f>
        <v>Table 3. Material intensities (MI) for various types of residential buildings in China (kg/m2).</v>
      </c>
      <c r="BD544" t="str">
        <f>IF(buildings!BD544="","NULL",buildings!BD544)</f>
        <v>NULL</v>
      </c>
      <c r="BE544" t="str">
        <f>IF(buildings!BE544="","NULL",buildings!BE544)</f>
        <v>Schwartzberg (Fishman)</v>
      </c>
      <c r="BF544" t="str">
        <f>IF(buildings!BF544="","NULL",buildings!BF544)</f>
        <v>NULL</v>
      </c>
      <c r="BG544" t="str">
        <f>IF(buildings!BG544="","NULL",buildings!BG544)</f>
        <v>NULL</v>
      </c>
      <c r="BH544" t="str">
        <f>IF(buildings!BH544="","NULL",buildings!BH544)</f>
        <v>NULL</v>
      </c>
      <c r="BI544" t="str">
        <f>IF(buildings!BI544="","NULL",buildings!BI544)</f>
        <v>NULL</v>
      </c>
      <c r="BJ544" t="str">
        <f>IF(buildings!BJ544="","NULL",buildings!BJ544)</f>
        <v>NULL</v>
      </c>
      <c r="BK544" t="str">
        <f>IF(buildings!BK544="","NULL",buildings!BK544)</f>
        <v>NULL</v>
      </c>
      <c r="BL544" t="str">
        <f>IF(buildings!BL544="","NULL",buildings!BL544)</f>
        <v>NULL</v>
      </c>
      <c r="BM544" t="str">
        <f>IF(buildings!BM544="","NULL",buildings!BM544)</f>
        <v>NULL</v>
      </c>
      <c r="BN544" t="str">
        <f>IF(buildings!BN544="","NULL",buildings!BN544)</f>
        <v>NULL</v>
      </c>
      <c r="BO544" t="str">
        <f>IF(buildings!BO544="","NULL",buildings!BO544)</f>
        <v>NULL</v>
      </c>
      <c r="BP544" t="str">
        <f>IF(buildings!BP544="","NULL",buildings!BP544)</f>
        <v>NULL</v>
      </c>
      <c r="BQ544" t="str">
        <f>IF(buildings!BQ544="","NULL",buildings!BQ544)</f>
        <v>NULL</v>
      </c>
      <c r="BR544" t="str">
        <f>IF(buildings!BR544="","NULL",buildings!BR544)</f>
        <v>NULL</v>
      </c>
      <c r="BS544" t="str">
        <f>IF(buildings!BS544="","NULL",buildings!BS544)</f>
        <v>NULL</v>
      </c>
      <c r="BT544" t="str">
        <f>IF(buildings!BT544="","NULL",buildings!BT544)</f>
        <v>NULL</v>
      </c>
      <c r="BU544" t="str">
        <f>IF(buildings!BU544="","NULL",buildings!BU544)</f>
        <v>NULL</v>
      </c>
      <c r="BV544" t="str">
        <f>IF(buildings!BV544="","NULL",buildings!BV544)</f>
        <v>NULL</v>
      </c>
      <c r="BW544" t="str">
        <f>IF(buildings!BW544="","NULL",buildings!BW544)</f>
        <v>R32CHN</v>
      </c>
      <c r="BX544" t="str">
        <f>IF(buildings!BX544="","NULL",buildings!BX544)</f>
        <v>R5.2ASIA</v>
      </c>
      <c r="BY544" t="str">
        <f>IF(buildings!BY544="","NULL",buildings!BY544)</f>
        <v>R_unspecified</v>
      </c>
      <c r="BZ544" t="str">
        <f>IF(buildings!BZ544="","NULL",buildings!BZ544)</f>
        <v>RC_concretefloor</v>
      </c>
      <c r="CA544" t="str">
        <f>IF(buildings!CA544="","NULL",buildings!CA544)</f>
        <v>Standard</v>
      </c>
      <c r="CB544" t="str">
        <f>IF(buildings!CB544="","NULL",buildings!CB544)</f>
        <v>real-world single case study</v>
      </c>
      <c r="CC544" t="str">
        <f>IF(buildings!CC544="","NULL",buildings!CC544)</f>
        <v>RU</v>
      </c>
      <c r="CD544" t="str">
        <f>IF(buildings!CD544="","NULL",buildings!CD544)</f>
        <v>C</v>
      </c>
      <c r="CE544" t="str">
        <f>IF(buildings!CE544="","NULL",buildings!CE544)</f>
        <v>ASIA_CHN</v>
      </c>
    </row>
    <row r="545" spans="1:83">
      <c r="A545">
        <f>IF(buildings!A545="","NA",buildings!A545)</f>
        <v>543</v>
      </c>
      <c r="B545" t="str">
        <f>IF(buildings!B545="","NA",buildings!B545)</f>
        <v>China</v>
      </c>
      <c r="C545" t="str">
        <f>IF(buildings!C545="","NA",buildings!C545)</f>
        <v>Shanghai</v>
      </c>
      <c r="D545">
        <f>IF(buildings!D545="","NA",buildings!D545)</f>
        <v>1980</v>
      </c>
      <c r="E545">
        <f>IF(buildings!E545="","NA",buildings!E545)</f>
        <v>1999</v>
      </c>
      <c r="F545">
        <f>IF(buildings!F545="","NA",buildings!F545)</f>
        <v>17.5</v>
      </c>
      <c r="G545" t="str">
        <f>IF(buildings!G545="","NA",buildings!G545)</f>
        <v>NA</v>
      </c>
      <c r="H545" t="str">
        <f>IF(buildings!H545="","NA",buildings!H545)</f>
        <v>NA</v>
      </c>
      <c r="I545" t="str">
        <f>IF(buildings!I545="","NA",buildings!I545)</f>
        <v>NA</v>
      </c>
      <c r="J545">
        <f>IF(buildings!J545="","NA",buildings!J545)</f>
        <v>26.2</v>
      </c>
      <c r="K545" t="str">
        <f>IF(buildings!K545="","NA",buildings!K545)</f>
        <v>NA</v>
      </c>
      <c r="L545" t="str">
        <f>IF(buildings!L545="","NA",buildings!L545)</f>
        <v>NA</v>
      </c>
      <c r="M545">
        <f>IF(buildings!M545="","NA",buildings!M545)</f>
        <v>715.6</v>
      </c>
      <c r="N545" t="str">
        <f>IF(buildings!N545="","NA",buildings!N545)</f>
        <v>NA</v>
      </c>
      <c r="O545" t="str">
        <f>IF(buildings!O545="","NA",buildings!O545)</f>
        <v>NA</v>
      </c>
      <c r="P545">
        <f>IF(buildings!P545="","NA",buildings!P545)</f>
        <v>672.2</v>
      </c>
      <c r="Q545" t="str">
        <f>IF(buildings!Q545="","NA",buildings!Q545)</f>
        <v>NA</v>
      </c>
      <c r="R545" t="str">
        <f>IF(buildings!R545="","NA",buildings!R545)</f>
        <v>NA</v>
      </c>
      <c r="S545">
        <f>IF(buildings!S545="","NA",buildings!S545)</f>
        <v>31.5</v>
      </c>
      <c r="T545" t="str">
        <f>IF(buildings!T545="","NA",buildings!T545)</f>
        <v>NA</v>
      </c>
      <c r="U545">
        <f>IF(buildings!U545="","NA",buildings!U545)</f>
        <v>2</v>
      </c>
      <c r="V545" t="str">
        <f>IF(buildings!V545="","NA",buildings!V545)</f>
        <v>NA</v>
      </c>
      <c r="W545" t="str">
        <f>IF(buildings!W545="","NA",buildings!W545)</f>
        <v>NA</v>
      </c>
      <c r="X545" t="str">
        <f>IF(buildings!X545="","NA",buildings!X545)</f>
        <v>NA</v>
      </c>
      <c r="Y545" t="str">
        <f>IF(buildings!Y545="","NA",buildings!Y545)</f>
        <v>NA</v>
      </c>
      <c r="Z545" t="str">
        <f>IF(buildings!Z545="","NA",buildings!Z545)</f>
        <v>NA</v>
      </c>
      <c r="AA545" t="str">
        <f>IF(buildings!AA545="","NA",buildings!AA545)</f>
        <v>NA</v>
      </c>
      <c r="AB545">
        <f>IF(buildings!AB545="","NA",buildings!AB545)</f>
        <v>2</v>
      </c>
      <c r="AC545" t="str">
        <f>IF(buildings!AC545="","NA",buildings!AC545)</f>
        <v>NA</v>
      </c>
      <c r="AD545" t="str">
        <f>IF(buildings!AD545="","NA",buildings!AD545)</f>
        <v>NA</v>
      </c>
      <c r="AE545" t="str">
        <f>IF(buildings!AE545="","NA",buildings!AE545)</f>
        <v>NA</v>
      </c>
      <c r="AF545" t="str">
        <f>IF(buildings!AF545="","NA",buildings!AF545)</f>
        <v>NA</v>
      </c>
      <c r="AG545" t="str">
        <f>IF(buildings!AG545="","NA",buildings!AG545)</f>
        <v>NA</v>
      </c>
      <c r="AH545" t="str">
        <f>IF(buildings!AH545="","NA",buildings!AH545)</f>
        <v>NA</v>
      </c>
      <c r="AI545" t="str">
        <f>IF(buildings!AI545="","NA",buildings!AI545)</f>
        <v>NA</v>
      </c>
      <c r="AJ545" t="str">
        <f>IF(buildings!AJ545="","NA",buildings!AJ545)</f>
        <v>NA</v>
      </c>
      <c r="AK545" t="str">
        <f>IF(buildings!AK545="","NA",buildings!AK545)</f>
        <v>NA</v>
      </c>
      <c r="AL545" t="str">
        <f>IF(buildings!AL545="","NA",buildings!AL545)</f>
        <v>Birck Concrete</v>
      </c>
      <c r="AM545" t="str">
        <f>IF(buildings!AM545="","NA",buildings!AM545)</f>
        <v>NA</v>
      </c>
      <c r="AN545" t="str">
        <f>IF(buildings!AN545="","NA",buildings!AN545)</f>
        <v>Urban residential</v>
      </c>
      <c r="AO545" t="str">
        <f>IF(buildings!AO545="","NA",buildings!AO545)</f>
        <v>residential</v>
      </c>
      <c r="AP545" t="str">
        <f>IF(buildings!AP545="","NA",buildings!AP545)</f>
        <v>country-averaged</v>
      </c>
      <c r="AQ545" t="str">
        <f>IF(buildings!AQ545="","NA",buildings!AQ545)</f>
        <v>urban</v>
      </c>
      <c r="AR545" t="str">
        <f>IF(buildings!AR545="","NA",buildings!AR545)</f>
        <v>NA</v>
      </c>
      <c r="AS545" t="str">
        <f>IF(buildings!AS545="","NA",buildings!AS545)</f>
        <v>Gao X, Nakatani J, Zhang Q, Huang B, Wang T, Moriguchi Y.</v>
      </c>
      <c r="AT545">
        <f>IF(buildings!AT545="","NA",buildings!AT545)</f>
        <v>2020</v>
      </c>
      <c r="AU545" t="str">
        <f>IF(buildings!AU545="","NA",buildings!AU545)</f>
        <v>Dynamic material flow and stock analysis of residential buildings by integrating rural–urban land transition: A case of Shanghai</v>
      </c>
      <c r="AV545" t="str">
        <f>IF(buildings!AV545="","NA",buildings!AV545)</f>
        <v>Journal of Cleaner Production</v>
      </c>
      <c r="AW545" t="str">
        <f>IF(buildings!AW545="","NA",buildings!AW545)</f>
        <v>Copyright Elsevier</v>
      </c>
      <c r="AX545" t="str">
        <f>IF(buildings!AX545="","NA",buildings!AX545)</f>
        <v>10.1016/j.jclepro.2019.119941</v>
      </c>
      <c r="AY545" t="str">
        <f>IF(buildings!AY545="","NA",buildings!AY545)</f>
        <v>https://doi.org/10.1016/j.jclepro.2019.119941</v>
      </c>
      <c r="AZ545" t="str">
        <f>IF(buildings!AZ545="","NULL",buildings!AZ545)</f>
        <v>NULL</v>
      </c>
      <c r="BA545" t="str">
        <f>IF(buildings!BA545="","NULL",buildings!BA545)</f>
        <v>NULL</v>
      </c>
      <c r="BB545" t="str">
        <f>IF(buildings!BB545="","NULL",buildings!BB545)</f>
        <v>NULL</v>
      </c>
      <c r="BC545" t="str">
        <f>IF(buildings!BC545="","NULL",buildings!BC545)</f>
        <v>Table 3. Material intensities (MI) for various types of residential buildings in China (kg/m2).</v>
      </c>
      <c r="BD545" t="str">
        <f>IF(buildings!BD545="","NULL",buildings!BD545)</f>
        <v>NULL</v>
      </c>
      <c r="BE545" t="str">
        <f>IF(buildings!BE545="","NULL",buildings!BE545)</f>
        <v>Schwartzberg (Fishman)</v>
      </c>
      <c r="BF545" t="str">
        <f>IF(buildings!BF545="","NULL",buildings!BF545)</f>
        <v>NULL</v>
      </c>
      <c r="BG545" t="str">
        <f>IF(buildings!BG545="","NULL",buildings!BG545)</f>
        <v>NULL</v>
      </c>
      <c r="BH545" t="str">
        <f>IF(buildings!BH545="","NULL",buildings!BH545)</f>
        <v>NULL</v>
      </c>
      <c r="BI545" t="str">
        <f>IF(buildings!BI545="","NULL",buildings!BI545)</f>
        <v>NULL</v>
      </c>
      <c r="BJ545" t="str">
        <f>IF(buildings!BJ545="","NULL",buildings!BJ545)</f>
        <v>NULL</v>
      </c>
      <c r="BK545" t="str">
        <f>IF(buildings!BK545="","NULL",buildings!BK545)</f>
        <v>NULL</v>
      </c>
      <c r="BL545" t="str">
        <f>IF(buildings!BL545="","NULL",buildings!BL545)</f>
        <v>NULL</v>
      </c>
      <c r="BM545" t="str">
        <f>IF(buildings!BM545="","NULL",buildings!BM545)</f>
        <v>NULL</v>
      </c>
      <c r="BN545" t="str">
        <f>IF(buildings!BN545="","NULL",buildings!BN545)</f>
        <v>NULL</v>
      </c>
      <c r="BO545" t="str">
        <f>IF(buildings!BO545="","NULL",buildings!BO545)</f>
        <v>NULL</v>
      </c>
      <c r="BP545" t="str">
        <f>IF(buildings!BP545="","NULL",buildings!BP545)</f>
        <v>NULL</v>
      </c>
      <c r="BQ545" t="str">
        <f>IF(buildings!BQ545="","NULL",buildings!BQ545)</f>
        <v>NULL</v>
      </c>
      <c r="BR545" t="str">
        <f>IF(buildings!BR545="","NULL",buildings!BR545)</f>
        <v>NULL</v>
      </c>
      <c r="BS545" t="str">
        <f>IF(buildings!BS545="","NULL",buildings!BS545)</f>
        <v>NULL</v>
      </c>
      <c r="BT545" t="str">
        <f>IF(buildings!BT545="","NULL",buildings!BT545)</f>
        <v>NULL</v>
      </c>
      <c r="BU545" t="str">
        <f>IF(buildings!BU545="","NULL",buildings!BU545)</f>
        <v>NULL</v>
      </c>
      <c r="BV545" t="str">
        <f>IF(buildings!BV545="","NULL",buildings!BV545)</f>
        <v>NULL</v>
      </c>
      <c r="BW545" t="str">
        <f>IF(buildings!BW545="","NULL",buildings!BW545)</f>
        <v>R32CHN</v>
      </c>
      <c r="BX545" t="str">
        <f>IF(buildings!BX545="","NULL",buildings!BX545)</f>
        <v>R5.2ASIA</v>
      </c>
      <c r="BY545" t="str">
        <f>IF(buildings!BY545="","NULL",buildings!BY545)</f>
        <v>R_unspecified</v>
      </c>
      <c r="BZ545" t="str">
        <f>IF(buildings!BZ545="","NULL",buildings!BZ545)</f>
        <v>RC_concretefloor</v>
      </c>
      <c r="CA545" t="str">
        <f>IF(buildings!CA545="","NULL",buildings!CA545)</f>
        <v>Standard</v>
      </c>
      <c r="CB545" t="str">
        <f>IF(buildings!CB545="","NULL",buildings!CB545)</f>
        <v>real-world single case study</v>
      </c>
      <c r="CC545" t="str">
        <f>IF(buildings!CC545="","NULL",buildings!CC545)</f>
        <v>RU</v>
      </c>
      <c r="CD545" t="str">
        <f>IF(buildings!CD545="","NULL",buildings!CD545)</f>
        <v>C</v>
      </c>
      <c r="CE545" t="str">
        <f>IF(buildings!CE545="","NULL",buildings!CE545)</f>
        <v>ASIA_CHN</v>
      </c>
    </row>
    <row r="546" spans="1:83">
      <c r="A546">
        <f>IF(buildings!A546="","NA",buildings!A546)</f>
        <v>544</v>
      </c>
      <c r="B546" t="str">
        <f>IF(buildings!B546="","NA",buildings!B546)</f>
        <v>China</v>
      </c>
      <c r="C546" t="str">
        <f>IF(buildings!C546="","NA",buildings!C546)</f>
        <v>Shanghai</v>
      </c>
      <c r="D546">
        <f>IF(buildings!D546="","NA",buildings!D546)</f>
        <v>2000</v>
      </c>
      <c r="E546" t="str">
        <f>IF(buildings!E546="","NA",buildings!E546)</f>
        <v>NA</v>
      </c>
      <c r="F546">
        <f>IF(buildings!F546="","NA",buildings!F546)</f>
        <v>53.6</v>
      </c>
      <c r="G546" t="str">
        <f>IF(buildings!G546="","NA",buildings!G546)</f>
        <v>NA</v>
      </c>
      <c r="H546" t="str">
        <f>IF(buildings!H546="","NA",buildings!H546)</f>
        <v>NA</v>
      </c>
      <c r="I546" t="str">
        <f>IF(buildings!I546="","NA",buildings!I546)</f>
        <v>NA</v>
      </c>
      <c r="J546">
        <f>IF(buildings!J546="","NA",buildings!J546)</f>
        <v>27.5</v>
      </c>
      <c r="K546" t="str">
        <f>IF(buildings!K546="","NA",buildings!K546)</f>
        <v>NA</v>
      </c>
      <c r="L546" t="str">
        <f>IF(buildings!L546="","NA",buildings!L546)</f>
        <v>NA</v>
      </c>
      <c r="M546">
        <f>IF(buildings!M546="","NA",buildings!M546)</f>
        <v>791.3</v>
      </c>
      <c r="N546" t="str">
        <f>IF(buildings!N546="","NA",buildings!N546)</f>
        <v>NA</v>
      </c>
      <c r="O546" t="str">
        <f>IF(buildings!O546="","NA",buildings!O546)</f>
        <v>NA</v>
      </c>
      <c r="P546">
        <f>IF(buildings!P546="","NA",buildings!P546)</f>
        <v>683.3</v>
      </c>
      <c r="Q546" t="str">
        <f>IF(buildings!Q546="","NA",buildings!Q546)</f>
        <v>NA</v>
      </c>
      <c r="R546" t="str">
        <f>IF(buildings!R546="","NA",buildings!R546)</f>
        <v>NA</v>
      </c>
      <c r="S546">
        <f>IF(buildings!S546="","NA",buildings!S546)</f>
        <v>30.2</v>
      </c>
      <c r="T546" t="str">
        <f>IF(buildings!T546="","NA",buildings!T546)</f>
        <v>NA</v>
      </c>
      <c r="U546">
        <f>IF(buildings!U546="","NA",buildings!U546)</f>
        <v>2</v>
      </c>
      <c r="V546" t="str">
        <f>IF(buildings!V546="","NA",buildings!V546)</f>
        <v>NA</v>
      </c>
      <c r="W546" t="str">
        <f>IF(buildings!W546="","NA",buildings!W546)</f>
        <v>NA</v>
      </c>
      <c r="X546" t="str">
        <f>IF(buildings!X546="","NA",buildings!X546)</f>
        <v>NA</v>
      </c>
      <c r="Y546" t="str">
        <f>IF(buildings!Y546="","NA",buildings!Y546)</f>
        <v>NA</v>
      </c>
      <c r="Z546" t="str">
        <f>IF(buildings!Z546="","NA",buildings!Z546)</f>
        <v>NA</v>
      </c>
      <c r="AA546" t="str">
        <f>IF(buildings!AA546="","NA",buildings!AA546)</f>
        <v>NA</v>
      </c>
      <c r="AB546">
        <f>IF(buildings!AB546="","NA",buildings!AB546)</f>
        <v>2</v>
      </c>
      <c r="AC546" t="str">
        <f>IF(buildings!AC546="","NA",buildings!AC546)</f>
        <v>NA</v>
      </c>
      <c r="AD546" t="str">
        <f>IF(buildings!AD546="","NA",buildings!AD546)</f>
        <v>NA</v>
      </c>
      <c r="AE546" t="str">
        <f>IF(buildings!AE546="","NA",buildings!AE546)</f>
        <v>NA</v>
      </c>
      <c r="AF546" t="str">
        <f>IF(buildings!AF546="","NA",buildings!AF546)</f>
        <v>NA</v>
      </c>
      <c r="AG546" t="str">
        <f>IF(buildings!AG546="","NA",buildings!AG546)</f>
        <v>NA</v>
      </c>
      <c r="AH546" t="str">
        <f>IF(buildings!AH546="","NA",buildings!AH546)</f>
        <v>NA</v>
      </c>
      <c r="AI546" t="str">
        <f>IF(buildings!AI546="","NA",buildings!AI546)</f>
        <v>NA</v>
      </c>
      <c r="AJ546" t="str">
        <f>IF(buildings!AJ546="","NA",buildings!AJ546)</f>
        <v>NA</v>
      </c>
      <c r="AK546" t="str">
        <f>IF(buildings!AK546="","NA",buildings!AK546)</f>
        <v>NA</v>
      </c>
      <c r="AL546" t="str">
        <f>IF(buildings!AL546="","NA",buildings!AL546)</f>
        <v>Birck Concrete</v>
      </c>
      <c r="AM546" t="str">
        <f>IF(buildings!AM546="","NA",buildings!AM546)</f>
        <v>NA</v>
      </c>
      <c r="AN546" t="str">
        <f>IF(buildings!AN546="","NA",buildings!AN546)</f>
        <v>Urban residential</v>
      </c>
      <c r="AO546" t="str">
        <f>IF(buildings!AO546="","NA",buildings!AO546)</f>
        <v>residential</v>
      </c>
      <c r="AP546" t="str">
        <f>IF(buildings!AP546="","NA",buildings!AP546)</f>
        <v>country-averaged</v>
      </c>
      <c r="AQ546" t="str">
        <f>IF(buildings!AQ546="","NA",buildings!AQ546)</f>
        <v>urban</v>
      </c>
      <c r="AR546" t="str">
        <f>IF(buildings!AR546="","NA",buildings!AR546)</f>
        <v>NA</v>
      </c>
      <c r="AS546" t="str">
        <f>IF(buildings!AS546="","NA",buildings!AS546)</f>
        <v>Gao X, Nakatani J, Zhang Q, Huang B, Wang T, Moriguchi Y.</v>
      </c>
      <c r="AT546">
        <f>IF(buildings!AT546="","NA",buildings!AT546)</f>
        <v>2020</v>
      </c>
      <c r="AU546" t="str">
        <f>IF(buildings!AU546="","NA",buildings!AU546)</f>
        <v>Dynamic material flow and stock analysis of residential buildings by integrating rural–urban land transition: A case of Shanghai</v>
      </c>
      <c r="AV546" t="str">
        <f>IF(buildings!AV546="","NA",buildings!AV546)</f>
        <v>Journal of Cleaner Production</v>
      </c>
      <c r="AW546" t="str">
        <f>IF(buildings!AW546="","NA",buildings!AW546)</f>
        <v>Copyright Elsevier</v>
      </c>
      <c r="AX546" t="str">
        <f>IF(buildings!AX546="","NA",buildings!AX546)</f>
        <v>10.1016/j.jclepro.2019.119941</v>
      </c>
      <c r="AY546" t="str">
        <f>IF(buildings!AY546="","NA",buildings!AY546)</f>
        <v>https://doi.org/10.1016/j.jclepro.2019.119941</v>
      </c>
      <c r="AZ546" t="str">
        <f>IF(buildings!AZ546="","NULL",buildings!AZ546)</f>
        <v>NULL</v>
      </c>
      <c r="BA546" t="str">
        <f>IF(buildings!BA546="","NULL",buildings!BA546)</f>
        <v>NULL</v>
      </c>
      <c r="BB546" t="str">
        <f>IF(buildings!BB546="","NULL",buildings!BB546)</f>
        <v>NULL</v>
      </c>
      <c r="BC546" t="str">
        <f>IF(buildings!BC546="","NULL",buildings!BC546)</f>
        <v>Table 3. Material intensities (MI) for various types of residential buildings in China (kg/m2).</v>
      </c>
      <c r="BD546" t="str">
        <f>IF(buildings!BD546="","NULL",buildings!BD546)</f>
        <v>NULL</v>
      </c>
      <c r="BE546" t="str">
        <f>IF(buildings!BE546="","NULL",buildings!BE546)</f>
        <v>Schwartzberg (Fishman)</v>
      </c>
      <c r="BF546" t="str">
        <f>IF(buildings!BF546="","NULL",buildings!BF546)</f>
        <v>NULL</v>
      </c>
      <c r="BG546" t="str">
        <f>IF(buildings!BG546="","NULL",buildings!BG546)</f>
        <v>NULL</v>
      </c>
      <c r="BH546" t="str">
        <f>IF(buildings!BH546="","NULL",buildings!BH546)</f>
        <v>NULL</v>
      </c>
      <c r="BI546" t="str">
        <f>IF(buildings!BI546="","NULL",buildings!BI546)</f>
        <v>NULL</v>
      </c>
      <c r="BJ546" t="str">
        <f>IF(buildings!BJ546="","NULL",buildings!BJ546)</f>
        <v>NULL</v>
      </c>
      <c r="BK546" t="str">
        <f>IF(buildings!BK546="","NULL",buildings!BK546)</f>
        <v>NULL</v>
      </c>
      <c r="BL546" t="str">
        <f>IF(buildings!BL546="","NULL",buildings!BL546)</f>
        <v>NULL</v>
      </c>
      <c r="BM546" t="str">
        <f>IF(buildings!BM546="","NULL",buildings!BM546)</f>
        <v>NULL</v>
      </c>
      <c r="BN546" t="str">
        <f>IF(buildings!BN546="","NULL",buildings!BN546)</f>
        <v>NULL</v>
      </c>
      <c r="BO546" t="str">
        <f>IF(buildings!BO546="","NULL",buildings!BO546)</f>
        <v>NULL</v>
      </c>
      <c r="BP546" t="str">
        <f>IF(buildings!BP546="","NULL",buildings!BP546)</f>
        <v>NULL</v>
      </c>
      <c r="BQ546" t="str">
        <f>IF(buildings!BQ546="","NULL",buildings!BQ546)</f>
        <v>NULL</v>
      </c>
      <c r="BR546" t="str">
        <f>IF(buildings!BR546="","NULL",buildings!BR546)</f>
        <v>NULL</v>
      </c>
      <c r="BS546" t="str">
        <f>IF(buildings!BS546="","NULL",buildings!BS546)</f>
        <v>NULL</v>
      </c>
      <c r="BT546" t="str">
        <f>IF(buildings!BT546="","NULL",buildings!BT546)</f>
        <v>NULL</v>
      </c>
      <c r="BU546" t="str">
        <f>IF(buildings!BU546="","NULL",buildings!BU546)</f>
        <v>NULL</v>
      </c>
      <c r="BV546" t="str">
        <f>IF(buildings!BV546="","NULL",buildings!BV546)</f>
        <v>NULL</v>
      </c>
      <c r="BW546" t="str">
        <f>IF(buildings!BW546="","NULL",buildings!BW546)</f>
        <v>R32CHN</v>
      </c>
      <c r="BX546" t="str">
        <f>IF(buildings!BX546="","NULL",buildings!BX546)</f>
        <v>R5.2ASIA</v>
      </c>
      <c r="BY546" t="str">
        <f>IF(buildings!BY546="","NULL",buildings!BY546)</f>
        <v>R_unspecified</v>
      </c>
      <c r="BZ546" t="str">
        <f>IF(buildings!BZ546="","NULL",buildings!BZ546)</f>
        <v>RC_concretefloor</v>
      </c>
      <c r="CA546" t="str">
        <f>IF(buildings!CA546="","NULL",buildings!CA546)</f>
        <v>Standard</v>
      </c>
      <c r="CB546" t="str">
        <f>IF(buildings!CB546="","NULL",buildings!CB546)</f>
        <v>real-world single case study</v>
      </c>
      <c r="CC546" t="str">
        <f>IF(buildings!CC546="","NULL",buildings!CC546)</f>
        <v>RU</v>
      </c>
      <c r="CD546" t="str">
        <f>IF(buildings!CD546="","NULL",buildings!CD546)</f>
        <v>C</v>
      </c>
      <c r="CE546" t="str">
        <f>IF(buildings!CE546="","NULL",buildings!CE546)</f>
        <v>ASIA_CHN</v>
      </c>
    </row>
    <row r="547" spans="1:83">
      <c r="A547">
        <f>IF(buildings!A547="","NA",buildings!A547)</f>
        <v>545</v>
      </c>
      <c r="B547" t="str">
        <f>IF(buildings!B547="","NA",buildings!B547)</f>
        <v>China</v>
      </c>
      <c r="C547" t="str">
        <f>IF(buildings!C547="","NA",buildings!C547)</f>
        <v>Shanghai</v>
      </c>
      <c r="D547" t="str">
        <f>IF(buildings!D547="","NA",buildings!D547)</f>
        <v>NA</v>
      </c>
      <c r="E547">
        <f>IF(buildings!E547="","NA",buildings!E547)</f>
        <v>1949</v>
      </c>
      <c r="F547">
        <f>IF(buildings!F547="","NA",buildings!F547)</f>
        <v>15</v>
      </c>
      <c r="G547" t="str">
        <f>IF(buildings!G547="","NA",buildings!G547)</f>
        <v>NA</v>
      </c>
      <c r="H547" t="str">
        <f>IF(buildings!H547="","NA",buildings!H547)</f>
        <v>NA</v>
      </c>
      <c r="I547" t="str">
        <f>IF(buildings!I547="","NA",buildings!I547)</f>
        <v>NA</v>
      </c>
      <c r="J547">
        <f>IF(buildings!J547="","NA",buildings!J547)</f>
        <v>22</v>
      </c>
      <c r="K547" t="str">
        <f>IF(buildings!K547="","NA",buildings!K547)</f>
        <v>NA</v>
      </c>
      <c r="L547" t="str">
        <f>IF(buildings!L547="","NA",buildings!L547)</f>
        <v>NA</v>
      </c>
      <c r="M547">
        <f>IF(buildings!M547="","NA",buildings!M547)</f>
        <v>924.5</v>
      </c>
      <c r="N547" t="str">
        <f>IF(buildings!N547="","NA",buildings!N547)</f>
        <v>NA</v>
      </c>
      <c r="O547" t="str">
        <f>IF(buildings!O547="","NA",buildings!O547)</f>
        <v>NA</v>
      </c>
      <c r="P547">
        <f>IF(buildings!P547="","NA",buildings!P547)</f>
        <v>107</v>
      </c>
      <c r="Q547" t="str">
        <f>IF(buildings!Q547="","NA",buildings!Q547)</f>
        <v>NA</v>
      </c>
      <c r="R547" t="str">
        <f>IF(buildings!R547="","NA",buildings!R547)</f>
        <v>NA</v>
      </c>
      <c r="S547">
        <f>IF(buildings!S547="","NA",buildings!S547)</f>
        <v>19.2</v>
      </c>
      <c r="T547" t="str">
        <f>IF(buildings!T547="","NA",buildings!T547)</f>
        <v>NA</v>
      </c>
      <c r="U547">
        <f>IF(buildings!U547="","NA",buildings!U547)</f>
        <v>2</v>
      </c>
      <c r="V547" t="str">
        <f>IF(buildings!V547="","NA",buildings!V547)</f>
        <v>NA</v>
      </c>
      <c r="W547" t="str">
        <f>IF(buildings!W547="","NA",buildings!W547)</f>
        <v>NA</v>
      </c>
      <c r="X547" t="str">
        <f>IF(buildings!X547="","NA",buildings!X547)</f>
        <v>NA</v>
      </c>
      <c r="Y547" t="str">
        <f>IF(buildings!Y547="","NA",buildings!Y547)</f>
        <v>NA</v>
      </c>
      <c r="Z547" t="str">
        <f>IF(buildings!Z547="","NA",buildings!Z547)</f>
        <v>NA</v>
      </c>
      <c r="AA547" t="str">
        <f>IF(buildings!AA547="","NA",buildings!AA547)</f>
        <v>NA</v>
      </c>
      <c r="AB547">
        <f>IF(buildings!AB547="","NA",buildings!AB547)</f>
        <v>2</v>
      </c>
      <c r="AC547" t="str">
        <f>IF(buildings!AC547="","NA",buildings!AC547)</f>
        <v>NA</v>
      </c>
      <c r="AD547" t="str">
        <f>IF(buildings!AD547="","NA",buildings!AD547)</f>
        <v>NA</v>
      </c>
      <c r="AE547" t="str">
        <f>IF(buildings!AE547="","NA",buildings!AE547)</f>
        <v>NA</v>
      </c>
      <c r="AF547" t="str">
        <f>IF(buildings!AF547="","NA",buildings!AF547)</f>
        <v>NA</v>
      </c>
      <c r="AG547" t="str">
        <f>IF(buildings!AG547="","NA",buildings!AG547)</f>
        <v>NA</v>
      </c>
      <c r="AH547" t="str">
        <f>IF(buildings!AH547="","NA",buildings!AH547)</f>
        <v>NA</v>
      </c>
      <c r="AI547" t="str">
        <f>IF(buildings!AI547="","NA",buildings!AI547)</f>
        <v>NA</v>
      </c>
      <c r="AJ547" t="str">
        <f>IF(buildings!AJ547="","NA",buildings!AJ547)</f>
        <v>NA</v>
      </c>
      <c r="AK547" t="str">
        <f>IF(buildings!AK547="","NA",buildings!AK547)</f>
        <v>NA</v>
      </c>
      <c r="AL547" t="str">
        <f>IF(buildings!AL547="","NA",buildings!AL547)</f>
        <v>Reinforced Concrete</v>
      </c>
      <c r="AM547" t="str">
        <f>IF(buildings!AM547="","NA",buildings!AM547)</f>
        <v>NA</v>
      </c>
      <c r="AN547" t="str">
        <f>IF(buildings!AN547="","NA",buildings!AN547)</f>
        <v>Urban residential</v>
      </c>
      <c r="AO547" t="str">
        <f>IF(buildings!AO547="","NA",buildings!AO547)</f>
        <v>residential</v>
      </c>
      <c r="AP547" t="str">
        <f>IF(buildings!AP547="","NA",buildings!AP547)</f>
        <v>country-averaged</v>
      </c>
      <c r="AQ547" t="str">
        <f>IF(buildings!AQ547="","NA",buildings!AQ547)</f>
        <v>urban</v>
      </c>
      <c r="AR547" t="str">
        <f>IF(buildings!AR547="","NA",buildings!AR547)</f>
        <v>NA</v>
      </c>
      <c r="AS547" t="str">
        <f>IF(buildings!AS547="","NA",buildings!AS547)</f>
        <v>Gao X, Nakatani J, Zhang Q, Huang B, Wang T, Moriguchi Y.</v>
      </c>
      <c r="AT547">
        <f>IF(buildings!AT547="","NA",buildings!AT547)</f>
        <v>2020</v>
      </c>
      <c r="AU547" t="str">
        <f>IF(buildings!AU547="","NA",buildings!AU547)</f>
        <v>Dynamic material flow and stock analysis of residential buildings by integrating rural–urban land transition: A case of Shanghai</v>
      </c>
      <c r="AV547" t="str">
        <f>IF(buildings!AV547="","NA",buildings!AV547)</f>
        <v>Journal of Cleaner Production</v>
      </c>
      <c r="AW547" t="str">
        <f>IF(buildings!AW547="","NA",buildings!AW547)</f>
        <v>Copyright Elsevier</v>
      </c>
      <c r="AX547" t="str">
        <f>IF(buildings!AX547="","NA",buildings!AX547)</f>
        <v>10.1016/j.jclepro.2019.119941</v>
      </c>
      <c r="AY547" t="str">
        <f>IF(buildings!AY547="","NA",buildings!AY547)</f>
        <v>https://doi.org/10.1016/j.jclepro.2019.119941</v>
      </c>
      <c r="AZ547" t="str">
        <f>IF(buildings!AZ547="","NULL",buildings!AZ547)</f>
        <v>NULL</v>
      </c>
      <c r="BA547" t="str">
        <f>IF(buildings!BA547="","NULL",buildings!BA547)</f>
        <v>NULL</v>
      </c>
      <c r="BB547" t="str">
        <f>IF(buildings!BB547="","NULL",buildings!BB547)</f>
        <v>NULL</v>
      </c>
      <c r="BC547" t="str">
        <f>IF(buildings!BC547="","NULL",buildings!BC547)</f>
        <v>Table 3. Material intensities (MI) for various types of residential buildings in China (kg/m2).</v>
      </c>
      <c r="BD547" t="str">
        <f>IF(buildings!BD547="","NULL",buildings!BD547)</f>
        <v>NULL</v>
      </c>
      <c r="BE547" t="str">
        <f>IF(buildings!BE547="","NULL",buildings!BE547)</f>
        <v>Schwartzberg (Fishman)</v>
      </c>
      <c r="BF547" t="str">
        <f>IF(buildings!BF547="","NULL",buildings!BF547)</f>
        <v>NULL</v>
      </c>
      <c r="BG547" t="str">
        <f>IF(buildings!BG547="","NULL",buildings!BG547)</f>
        <v>NULL</v>
      </c>
      <c r="BH547" t="str">
        <f>IF(buildings!BH547="","NULL",buildings!BH547)</f>
        <v>NULL</v>
      </c>
      <c r="BI547" t="str">
        <f>IF(buildings!BI547="","NULL",buildings!BI547)</f>
        <v>NULL</v>
      </c>
      <c r="BJ547" t="str">
        <f>IF(buildings!BJ547="","NULL",buildings!BJ547)</f>
        <v>NULL</v>
      </c>
      <c r="BK547" t="str">
        <f>IF(buildings!BK547="","NULL",buildings!BK547)</f>
        <v>NULL</v>
      </c>
      <c r="BL547" t="str">
        <f>IF(buildings!BL547="","NULL",buildings!BL547)</f>
        <v>NULL</v>
      </c>
      <c r="BM547" t="str">
        <f>IF(buildings!BM547="","NULL",buildings!BM547)</f>
        <v>NULL</v>
      </c>
      <c r="BN547" t="str">
        <f>IF(buildings!BN547="","NULL",buildings!BN547)</f>
        <v>NULL</v>
      </c>
      <c r="BO547" t="str">
        <f>IF(buildings!BO547="","NULL",buildings!BO547)</f>
        <v>NULL</v>
      </c>
      <c r="BP547" t="str">
        <f>IF(buildings!BP547="","NULL",buildings!BP547)</f>
        <v>NULL</v>
      </c>
      <c r="BQ547" t="str">
        <f>IF(buildings!BQ547="","NULL",buildings!BQ547)</f>
        <v>NULL</v>
      </c>
      <c r="BR547" t="str">
        <f>IF(buildings!BR547="","NULL",buildings!BR547)</f>
        <v>NULL</v>
      </c>
      <c r="BS547" t="str">
        <f>IF(buildings!BS547="","NULL",buildings!BS547)</f>
        <v>NULL</v>
      </c>
      <c r="BT547" t="str">
        <f>IF(buildings!BT547="","NULL",buildings!BT547)</f>
        <v>NULL</v>
      </c>
      <c r="BU547" t="str">
        <f>IF(buildings!BU547="","NULL",buildings!BU547)</f>
        <v>NULL</v>
      </c>
      <c r="BV547" t="str">
        <f>IF(buildings!BV547="","NULL",buildings!BV547)</f>
        <v>NULL</v>
      </c>
      <c r="BW547" t="str">
        <f>IF(buildings!BW547="","NULL",buildings!BW547)</f>
        <v>R32CHN</v>
      </c>
      <c r="BX547" t="str">
        <f>IF(buildings!BX547="","NULL",buildings!BX547)</f>
        <v>R5.2ASIA</v>
      </c>
      <c r="BY547" t="str">
        <f>IF(buildings!BY547="","NULL",buildings!BY547)</f>
        <v>R_unspecified</v>
      </c>
      <c r="BZ547" t="str">
        <f>IF(buildings!BZ547="","NULL",buildings!BZ547)</f>
        <v>RC_concretefloor</v>
      </c>
      <c r="CA547" t="str">
        <f>IF(buildings!CA547="","NULL",buildings!CA547)</f>
        <v>Standard</v>
      </c>
      <c r="CB547" t="str">
        <f>IF(buildings!CB547="","NULL",buildings!CB547)</f>
        <v>real-world single case study</v>
      </c>
      <c r="CC547" t="str">
        <f>IF(buildings!CC547="","NULL",buildings!CC547)</f>
        <v>RU</v>
      </c>
      <c r="CD547" t="str">
        <f>IF(buildings!CD547="","NULL",buildings!CD547)</f>
        <v>C</v>
      </c>
      <c r="CE547" t="str">
        <f>IF(buildings!CE547="","NULL",buildings!CE547)</f>
        <v>ASIA_CHN</v>
      </c>
    </row>
    <row r="548" spans="1:83">
      <c r="A548">
        <f>IF(buildings!A548="","NA",buildings!A548)</f>
        <v>546</v>
      </c>
      <c r="B548" t="str">
        <f>IF(buildings!B548="","NA",buildings!B548)</f>
        <v>China</v>
      </c>
      <c r="C548" t="str">
        <f>IF(buildings!C548="","NA",buildings!C548)</f>
        <v>Shanghai</v>
      </c>
      <c r="D548">
        <f>IF(buildings!D548="","NA",buildings!D548)</f>
        <v>1950</v>
      </c>
      <c r="E548">
        <f>IF(buildings!E548="","NA",buildings!E548)</f>
        <v>1979</v>
      </c>
      <c r="F548">
        <f>IF(buildings!F548="","NA",buildings!F548)</f>
        <v>25</v>
      </c>
      <c r="G548" t="str">
        <f>IF(buildings!G548="","NA",buildings!G548)</f>
        <v>NA</v>
      </c>
      <c r="H548" t="str">
        <f>IF(buildings!H548="","NA",buildings!H548)</f>
        <v>NA</v>
      </c>
      <c r="I548" t="str">
        <f>IF(buildings!I548="","NA",buildings!I548)</f>
        <v>NA</v>
      </c>
      <c r="J548">
        <f>IF(buildings!J548="","NA",buildings!J548)</f>
        <v>22</v>
      </c>
      <c r="K548" t="str">
        <f>IF(buildings!K548="","NA",buildings!K548)</f>
        <v>NA</v>
      </c>
      <c r="L548" t="str">
        <f>IF(buildings!L548="","NA",buildings!L548)</f>
        <v>NA</v>
      </c>
      <c r="M548">
        <f>IF(buildings!M548="","NA",buildings!M548)</f>
        <v>925.4</v>
      </c>
      <c r="N548" t="str">
        <f>IF(buildings!N548="","NA",buildings!N548)</f>
        <v>NA</v>
      </c>
      <c r="O548" t="str">
        <f>IF(buildings!O548="","NA",buildings!O548)</f>
        <v>NA</v>
      </c>
      <c r="P548">
        <f>IF(buildings!P548="","NA",buildings!P548)</f>
        <v>107</v>
      </c>
      <c r="Q548" t="str">
        <f>IF(buildings!Q548="","NA",buildings!Q548)</f>
        <v>NA</v>
      </c>
      <c r="R548" t="str">
        <f>IF(buildings!R548="","NA",buildings!R548)</f>
        <v>NA</v>
      </c>
      <c r="S548">
        <f>IF(buildings!S548="","NA",buildings!S548)</f>
        <v>19.2</v>
      </c>
      <c r="T548" t="str">
        <f>IF(buildings!T548="","NA",buildings!T548)</f>
        <v>NA</v>
      </c>
      <c r="U548">
        <f>IF(buildings!U548="","NA",buildings!U548)</f>
        <v>2</v>
      </c>
      <c r="V548" t="str">
        <f>IF(buildings!V548="","NA",buildings!V548)</f>
        <v>NA</v>
      </c>
      <c r="W548" t="str">
        <f>IF(buildings!W548="","NA",buildings!W548)</f>
        <v>NA</v>
      </c>
      <c r="X548" t="str">
        <f>IF(buildings!X548="","NA",buildings!X548)</f>
        <v>NA</v>
      </c>
      <c r="Y548" t="str">
        <f>IF(buildings!Y548="","NA",buildings!Y548)</f>
        <v>NA</v>
      </c>
      <c r="Z548" t="str">
        <f>IF(buildings!Z548="","NA",buildings!Z548)</f>
        <v>NA</v>
      </c>
      <c r="AA548" t="str">
        <f>IF(buildings!AA548="","NA",buildings!AA548)</f>
        <v>NA</v>
      </c>
      <c r="AB548">
        <f>IF(buildings!AB548="","NA",buildings!AB548)</f>
        <v>2</v>
      </c>
      <c r="AC548" t="str">
        <f>IF(buildings!AC548="","NA",buildings!AC548)</f>
        <v>NA</v>
      </c>
      <c r="AD548" t="str">
        <f>IF(buildings!AD548="","NA",buildings!AD548)</f>
        <v>NA</v>
      </c>
      <c r="AE548" t="str">
        <f>IF(buildings!AE548="","NA",buildings!AE548)</f>
        <v>NA</v>
      </c>
      <c r="AF548" t="str">
        <f>IF(buildings!AF548="","NA",buildings!AF548)</f>
        <v>NA</v>
      </c>
      <c r="AG548" t="str">
        <f>IF(buildings!AG548="","NA",buildings!AG548)</f>
        <v>NA</v>
      </c>
      <c r="AH548" t="str">
        <f>IF(buildings!AH548="","NA",buildings!AH548)</f>
        <v>NA</v>
      </c>
      <c r="AI548" t="str">
        <f>IF(buildings!AI548="","NA",buildings!AI548)</f>
        <v>NA</v>
      </c>
      <c r="AJ548" t="str">
        <f>IF(buildings!AJ548="","NA",buildings!AJ548)</f>
        <v>NA</v>
      </c>
      <c r="AK548" t="str">
        <f>IF(buildings!AK548="","NA",buildings!AK548)</f>
        <v>NA</v>
      </c>
      <c r="AL548" t="str">
        <f>IF(buildings!AL548="","NA",buildings!AL548)</f>
        <v>Reinforced Concrete</v>
      </c>
      <c r="AM548" t="str">
        <f>IF(buildings!AM548="","NA",buildings!AM548)</f>
        <v>NA</v>
      </c>
      <c r="AN548" t="str">
        <f>IF(buildings!AN548="","NA",buildings!AN548)</f>
        <v>Urban residential</v>
      </c>
      <c r="AO548" t="str">
        <f>IF(buildings!AO548="","NA",buildings!AO548)</f>
        <v>residential</v>
      </c>
      <c r="AP548" t="str">
        <f>IF(buildings!AP548="","NA",buildings!AP548)</f>
        <v>country-averaged</v>
      </c>
      <c r="AQ548" t="str">
        <f>IF(buildings!AQ548="","NA",buildings!AQ548)</f>
        <v>urban</v>
      </c>
      <c r="AR548" t="str">
        <f>IF(buildings!AR548="","NA",buildings!AR548)</f>
        <v>NA</v>
      </c>
      <c r="AS548" t="str">
        <f>IF(buildings!AS548="","NA",buildings!AS548)</f>
        <v>Gao X, Nakatani J, Zhang Q, Huang B, Wang T, Moriguchi Y.</v>
      </c>
      <c r="AT548">
        <f>IF(buildings!AT548="","NA",buildings!AT548)</f>
        <v>2020</v>
      </c>
      <c r="AU548" t="str">
        <f>IF(buildings!AU548="","NA",buildings!AU548)</f>
        <v>Dynamic material flow and stock analysis of residential buildings by integrating rural–urban land transition: A case of Shanghai</v>
      </c>
      <c r="AV548" t="str">
        <f>IF(buildings!AV548="","NA",buildings!AV548)</f>
        <v>Journal of Cleaner Production</v>
      </c>
      <c r="AW548" t="str">
        <f>IF(buildings!AW548="","NA",buildings!AW548)</f>
        <v>Copyright Elsevier</v>
      </c>
      <c r="AX548" t="str">
        <f>IF(buildings!AX548="","NA",buildings!AX548)</f>
        <v>10.1016/j.jclepro.2019.119941</v>
      </c>
      <c r="AY548" t="str">
        <f>IF(buildings!AY548="","NA",buildings!AY548)</f>
        <v>https://doi.org/10.1016/j.jclepro.2019.119941</v>
      </c>
      <c r="AZ548" t="str">
        <f>IF(buildings!AZ548="","NULL",buildings!AZ548)</f>
        <v>NULL</v>
      </c>
      <c r="BA548" t="str">
        <f>IF(buildings!BA548="","NULL",buildings!BA548)</f>
        <v>NULL</v>
      </c>
      <c r="BB548" t="str">
        <f>IF(buildings!BB548="","NULL",buildings!BB548)</f>
        <v>NULL</v>
      </c>
      <c r="BC548" t="str">
        <f>IF(buildings!BC548="","NULL",buildings!BC548)</f>
        <v>Table 3. Material intensities (MI) for various types of residential buildings in China (kg/m2).</v>
      </c>
      <c r="BD548" t="str">
        <f>IF(buildings!BD548="","NULL",buildings!BD548)</f>
        <v>NULL</v>
      </c>
      <c r="BE548" t="str">
        <f>IF(buildings!BE548="","NULL",buildings!BE548)</f>
        <v>Schwartzberg (Fishman)</v>
      </c>
      <c r="BF548" t="str">
        <f>IF(buildings!BF548="","NULL",buildings!BF548)</f>
        <v>NULL</v>
      </c>
      <c r="BG548" t="str">
        <f>IF(buildings!BG548="","NULL",buildings!BG548)</f>
        <v>NULL</v>
      </c>
      <c r="BH548" t="str">
        <f>IF(buildings!BH548="","NULL",buildings!BH548)</f>
        <v>NULL</v>
      </c>
      <c r="BI548" t="str">
        <f>IF(buildings!BI548="","NULL",buildings!BI548)</f>
        <v>NULL</v>
      </c>
      <c r="BJ548" t="str">
        <f>IF(buildings!BJ548="","NULL",buildings!BJ548)</f>
        <v>NULL</v>
      </c>
      <c r="BK548" t="str">
        <f>IF(buildings!BK548="","NULL",buildings!BK548)</f>
        <v>NULL</v>
      </c>
      <c r="BL548" t="str">
        <f>IF(buildings!BL548="","NULL",buildings!BL548)</f>
        <v>NULL</v>
      </c>
      <c r="BM548" t="str">
        <f>IF(buildings!BM548="","NULL",buildings!BM548)</f>
        <v>NULL</v>
      </c>
      <c r="BN548" t="str">
        <f>IF(buildings!BN548="","NULL",buildings!BN548)</f>
        <v>NULL</v>
      </c>
      <c r="BO548" t="str">
        <f>IF(buildings!BO548="","NULL",buildings!BO548)</f>
        <v>NULL</v>
      </c>
      <c r="BP548" t="str">
        <f>IF(buildings!BP548="","NULL",buildings!BP548)</f>
        <v>NULL</v>
      </c>
      <c r="BQ548" t="str">
        <f>IF(buildings!BQ548="","NULL",buildings!BQ548)</f>
        <v>NULL</v>
      </c>
      <c r="BR548" t="str">
        <f>IF(buildings!BR548="","NULL",buildings!BR548)</f>
        <v>NULL</v>
      </c>
      <c r="BS548" t="str">
        <f>IF(buildings!BS548="","NULL",buildings!BS548)</f>
        <v>NULL</v>
      </c>
      <c r="BT548" t="str">
        <f>IF(buildings!BT548="","NULL",buildings!BT548)</f>
        <v>NULL</v>
      </c>
      <c r="BU548" t="str">
        <f>IF(buildings!BU548="","NULL",buildings!BU548)</f>
        <v>NULL</v>
      </c>
      <c r="BV548" t="str">
        <f>IF(buildings!BV548="","NULL",buildings!BV548)</f>
        <v>NULL</v>
      </c>
      <c r="BW548" t="str">
        <f>IF(buildings!BW548="","NULL",buildings!BW548)</f>
        <v>R32CHN</v>
      </c>
      <c r="BX548" t="str">
        <f>IF(buildings!BX548="","NULL",buildings!BX548)</f>
        <v>R5.2ASIA</v>
      </c>
      <c r="BY548" t="str">
        <f>IF(buildings!BY548="","NULL",buildings!BY548)</f>
        <v>R_unspecified</v>
      </c>
      <c r="BZ548" t="str">
        <f>IF(buildings!BZ548="","NULL",buildings!BZ548)</f>
        <v>RC_concretefloor</v>
      </c>
      <c r="CA548" t="str">
        <f>IF(buildings!CA548="","NULL",buildings!CA548)</f>
        <v>Standard</v>
      </c>
      <c r="CB548" t="str">
        <f>IF(buildings!CB548="","NULL",buildings!CB548)</f>
        <v>real-world single case study</v>
      </c>
      <c r="CC548" t="str">
        <f>IF(buildings!CC548="","NULL",buildings!CC548)</f>
        <v>RU</v>
      </c>
      <c r="CD548" t="str">
        <f>IF(buildings!CD548="","NULL",buildings!CD548)</f>
        <v>C</v>
      </c>
      <c r="CE548" t="str">
        <f>IF(buildings!CE548="","NULL",buildings!CE548)</f>
        <v>ASIA_CHN</v>
      </c>
    </row>
    <row r="549" spans="1:83">
      <c r="A549">
        <f>IF(buildings!A549="","NA",buildings!A549)</f>
        <v>547</v>
      </c>
      <c r="B549" t="str">
        <f>IF(buildings!B549="","NA",buildings!B549)</f>
        <v>China</v>
      </c>
      <c r="C549" t="str">
        <f>IF(buildings!C549="","NA",buildings!C549)</f>
        <v>Shanghai</v>
      </c>
      <c r="D549">
        <f>IF(buildings!D549="","NA",buildings!D549)</f>
        <v>1980</v>
      </c>
      <c r="E549">
        <f>IF(buildings!E549="","NA",buildings!E549)</f>
        <v>1989</v>
      </c>
      <c r="F549">
        <f>IF(buildings!F549="","NA",buildings!F549)</f>
        <v>38.200000000000003</v>
      </c>
      <c r="G549" t="str">
        <f>IF(buildings!G549="","NA",buildings!G549)</f>
        <v>NA</v>
      </c>
      <c r="H549" t="str">
        <f>IF(buildings!H549="","NA",buildings!H549)</f>
        <v>NA</v>
      </c>
      <c r="I549" t="str">
        <f>IF(buildings!I549="","NA",buildings!I549)</f>
        <v>NA</v>
      </c>
      <c r="J549">
        <f>IF(buildings!J549="","NA",buildings!J549)</f>
        <v>23.4</v>
      </c>
      <c r="K549" t="str">
        <f>IF(buildings!K549="","NA",buildings!K549)</f>
        <v>NA</v>
      </c>
      <c r="L549" t="str">
        <f>IF(buildings!L549="","NA",buildings!L549)</f>
        <v>NA</v>
      </c>
      <c r="M549">
        <f>IF(buildings!M549="","NA",buildings!M549)</f>
        <v>924.5</v>
      </c>
      <c r="N549" t="str">
        <f>IF(buildings!N549="","NA",buildings!N549)</f>
        <v>NA</v>
      </c>
      <c r="O549" t="str">
        <f>IF(buildings!O549="","NA",buildings!O549)</f>
        <v>NA</v>
      </c>
      <c r="P549">
        <f>IF(buildings!P549="","NA",buildings!P549)</f>
        <v>317</v>
      </c>
      <c r="Q549" t="str">
        <f>IF(buildings!Q549="","NA",buildings!Q549)</f>
        <v>NA</v>
      </c>
      <c r="R549" t="str">
        <f>IF(buildings!R549="","NA",buildings!R549)</f>
        <v>NA</v>
      </c>
      <c r="S549">
        <f>IF(buildings!S549="","NA",buildings!S549)</f>
        <v>19.2</v>
      </c>
      <c r="T549" t="str">
        <f>IF(buildings!T549="","NA",buildings!T549)</f>
        <v>NA</v>
      </c>
      <c r="U549">
        <f>IF(buildings!U549="","NA",buildings!U549)</f>
        <v>2</v>
      </c>
      <c r="V549" t="str">
        <f>IF(buildings!V549="","NA",buildings!V549)</f>
        <v>NA</v>
      </c>
      <c r="W549" t="str">
        <f>IF(buildings!W549="","NA",buildings!W549)</f>
        <v>NA</v>
      </c>
      <c r="X549" t="str">
        <f>IF(buildings!X549="","NA",buildings!X549)</f>
        <v>NA</v>
      </c>
      <c r="Y549" t="str">
        <f>IF(buildings!Y549="","NA",buildings!Y549)</f>
        <v>NA</v>
      </c>
      <c r="Z549" t="str">
        <f>IF(buildings!Z549="","NA",buildings!Z549)</f>
        <v>NA</v>
      </c>
      <c r="AA549" t="str">
        <f>IF(buildings!AA549="","NA",buildings!AA549)</f>
        <v>NA</v>
      </c>
      <c r="AB549">
        <f>IF(buildings!AB549="","NA",buildings!AB549)</f>
        <v>2</v>
      </c>
      <c r="AC549" t="str">
        <f>IF(buildings!AC549="","NA",buildings!AC549)</f>
        <v>NA</v>
      </c>
      <c r="AD549" t="str">
        <f>IF(buildings!AD549="","NA",buildings!AD549)</f>
        <v>NA</v>
      </c>
      <c r="AE549" t="str">
        <f>IF(buildings!AE549="","NA",buildings!AE549)</f>
        <v>NA</v>
      </c>
      <c r="AF549" t="str">
        <f>IF(buildings!AF549="","NA",buildings!AF549)</f>
        <v>NA</v>
      </c>
      <c r="AG549" t="str">
        <f>IF(buildings!AG549="","NA",buildings!AG549)</f>
        <v>NA</v>
      </c>
      <c r="AH549" t="str">
        <f>IF(buildings!AH549="","NA",buildings!AH549)</f>
        <v>NA</v>
      </c>
      <c r="AI549" t="str">
        <f>IF(buildings!AI549="","NA",buildings!AI549)</f>
        <v>NA</v>
      </c>
      <c r="AJ549" t="str">
        <f>IF(buildings!AJ549="","NA",buildings!AJ549)</f>
        <v>NA</v>
      </c>
      <c r="AK549" t="str">
        <f>IF(buildings!AK549="","NA",buildings!AK549)</f>
        <v>NA</v>
      </c>
      <c r="AL549" t="str">
        <f>IF(buildings!AL549="","NA",buildings!AL549)</f>
        <v>Reinforced Concrete</v>
      </c>
      <c r="AM549" t="str">
        <f>IF(buildings!AM549="","NA",buildings!AM549)</f>
        <v>NA</v>
      </c>
      <c r="AN549" t="str">
        <f>IF(buildings!AN549="","NA",buildings!AN549)</f>
        <v>Urban residential</v>
      </c>
      <c r="AO549" t="str">
        <f>IF(buildings!AO549="","NA",buildings!AO549)</f>
        <v>residential</v>
      </c>
      <c r="AP549" t="str">
        <f>IF(buildings!AP549="","NA",buildings!AP549)</f>
        <v>country-averaged</v>
      </c>
      <c r="AQ549" t="str">
        <f>IF(buildings!AQ549="","NA",buildings!AQ549)</f>
        <v>urban</v>
      </c>
      <c r="AR549" t="str">
        <f>IF(buildings!AR549="","NA",buildings!AR549)</f>
        <v>NA</v>
      </c>
      <c r="AS549" t="str">
        <f>IF(buildings!AS549="","NA",buildings!AS549)</f>
        <v>Gao X, Nakatani J, Zhang Q, Huang B, Wang T, Moriguchi Y.</v>
      </c>
      <c r="AT549">
        <f>IF(buildings!AT549="","NA",buildings!AT549)</f>
        <v>2020</v>
      </c>
      <c r="AU549" t="str">
        <f>IF(buildings!AU549="","NA",buildings!AU549)</f>
        <v>Dynamic material flow and stock analysis of residential buildings by integrating rural–urban land transition: A case of Shanghai</v>
      </c>
      <c r="AV549" t="str">
        <f>IF(buildings!AV549="","NA",buildings!AV549)</f>
        <v>Journal of Cleaner Production</v>
      </c>
      <c r="AW549" t="str">
        <f>IF(buildings!AW549="","NA",buildings!AW549)</f>
        <v>Copyright Elsevier</v>
      </c>
      <c r="AX549" t="str">
        <f>IF(buildings!AX549="","NA",buildings!AX549)</f>
        <v>10.1016/j.jclepro.2019.119941</v>
      </c>
      <c r="AY549" t="str">
        <f>IF(buildings!AY549="","NA",buildings!AY549)</f>
        <v>https://doi.org/10.1016/j.jclepro.2019.119941</v>
      </c>
      <c r="AZ549" t="str">
        <f>IF(buildings!AZ549="","NULL",buildings!AZ549)</f>
        <v>NULL</v>
      </c>
      <c r="BA549" t="str">
        <f>IF(buildings!BA549="","NULL",buildings!BA549)</f>
        <v>NULL</v>
      </c>
      <c r="BB549" t="str">
        <f>IF(buildings!BB549="","NULL",buildings!BB549)</f>
        <v>NULL</v>
      </c>
      <c r="BC549" t="str">
        <f>IF(buildings!BC549="","NULL",buildings!BC549)</f>
        <v>Table 3. Material intensities (MI) for various types of residential buildings in China (kg/m2).</v>
      </c>
      <c r="BD549" t="str">
        <f>IF(buildings!BD549="","NULL",buildings!BD549)</f>
        <v>NULL</v>
      </c>
      <c r="BE549" t="str">
        <f>IF(buildings!BE549="","NULL",buildings!BE549)</f>
        <v>Schwartzberg (Fishman)</v>
      </c>
      <c r="BF549" t="str">
        <f>IF(buildings!BF549="","NULL",buildings!BF549)</f>
        <v>NULL</v>
      </c>
      <c r="BG549" t="str">
        <f>IF(buildings!BG549="","NULL",buildings!BG549)</f>
        <v>NULL</v>
      </c>
      <c r="BH549" t="str">
        <f>IF(buildings!BH549="","NULL",buildings!BH549)</f>
        <v>NULL</v>
      </c>
      <c r="BI549" t="str">
        <f>IF(buildings!BI549="","NULL",buildings!BI549)</f>
        <v>NULL</v>
      </c>
      <c r="BJ549" t="str">
        <f>IF(buildings!BJ549="","NULL",buildings!BJ549)</f>
        <v>NULL</v>
      </c>
      <c r="BK549" t="str">
        <f>IF(buildings!BK549="","NULL",buildings!BK549)</f>
        <v>NULL</v>
      </c>
      <c r="BL549" t="str">
        <f>IF(buildings!BL549="","NULL",buildings!BL549)</f>
        <v>NULL</v>
      </c>
      <c r="BM549" t="str">
        <f>IF(buildings!BM549="","NULL",buildings!BM549)</f>
        <v>NULL</v>
      </c>
      <c r="BN549" t="str">
        <f>IF(buildings!BN549="","NULL",buildings!BN549)</f>
        <v>NULL</v>
      </c>
      <c r="BO549" t="str">
        <f>IF(buildings!BO549="","NULL",buildings!BO549)</f>
        <v>NULL</v>
      </c>
      <c r="BP549" t="str">
        <f>IF(buildings!BP549="","NULL",buildings!BP549)</f>
        <v>NULL</v>
      </c>
      <c r="BQ549" t="str">
        <f>IF(buildings!BQ549="","NULL",buildings!BQ549)</f>
        <v>NULL</v>
      </c>
      <c r="BR549" t="str">
        <f>IF(buildings!BR549="","NULL",buildings!BR549)</f>
        <v>NULL</v>
      </c>
      <c r="BS549" t="str">
        <f>IF(buildings!BS549="","NULL",buildings!BS549)</f>
        <v>NULL</v>
      </c>
      <c r="BT549" t="str">
        <f>IF(buildings!BT549="","NULL",buildings!BT549)</f>
        <v>NULL</v>
      </c>
      <c r="BU549" t="str">
        <f>IF(buildings!BU549="","NULL",buildings!BU549)</f>
        <v>NULL</v>
      </c>
      <c r="BV549" t="str">
        <f>IF(buildings!BV549="","NULL",buildings!BV549)</f>
        <v>NULL</v>
      </c>
      <c r="BW549" t="str">
        <f>IF(buildings!BW549="","NULL",buildings!BW549)</f>
        <v>R32CHN</v>
      </c>
      <c r="BX549" t="str">
        <f>IF(buildings!BX549="","NULL",buildings!BX549)</f>
        <v>R5.2ASIA</v>
      </c>
      <c r="BY549" t="str">
        <f>IF(buildings!BY549="","NULL",buildings!BY549)</f>
        <v>R_unspecified</v>
      </c>
      <c r="BZ549" t="str">
        <f>IF(buildings!BZ549="","NULL",buildings!BZ549)</f>
        <v>RC_concretefloor</v>
      </c>
      <c r="CA549" t="str">
        <f>IF(buildings!CA549="","NULL",buildings!CA549)</f>
        <v>Standard</v>
      </c>
      <c r="CB549" t="str">
        <f>IF(buildings!CB549="","NULL",buildings!CB549)</f>
        <v>real-world single case study</v>
      </c>
      <c r="CC549" t="str">
        <f>IF(buildings!CC549="","NULL",buildings!CC549)</f>
        <v>RU</v>
      </c>
      <c r="CD549" t="str">
        <f>IF(buildings!CD549="","NULL",buildings!CD549)</f>
        <v>C</v>
      </c>
      <c r="CE549" t="str">
        <f>IF(buildings!CE549="","NULL",buildings!CE549)</f>
        <v>ASIA_CHN</v>
      </c>
    </row>
    <row r="550" spans="1:83">
      <c r="A550">
        <f>IF(buildings!A550="","NA",buildings!A550)</f>
        <v>548</v>
      </c>
      <c r="B550" t="str">
        <f>IF(buildings!B550="","NA",buildings!B550)</f>
        <v>China</v>
      </c>
      <c r="C550" t="str">
        <f>IF(buildings!C550="","NA",buildings!C550)</f>
        <v>Shanghai</v>
      </c>
      <c r="D550">
        <f>IF(buildings!D550="","NA",buildings!D550)</f>
        <v>1990</v>
      </c>
      <c r="E550">
        <f>IF(buildings!E550="","NA",buildings!E550)</f>
        <v>1999</v>
      </c>
      <c r="F550">
        <f>IF(buildings!F550="","NA",buildings!F550)</f>
        <v>65</v>
      </c>
      <c r="G550" t="str">
        <f>IF(buildings!G550="","NA",buildings!G550)</f>
        <v>NA</v>
      </c>
      <c r="H550" t="str">
        <f>IF(buildings!H550="","NA",buildings!H550)</f>
        <v>NA</v>
      </c>
      <c r="I550" t="str">
        <f>IF(buildings!I550="","NA",buildings!I550)</f>
        <v>NA</v>
      </c>
      <c r="J550">
        <f>IF(buildings!J550="","NA",buildings!J550)</f>
        <v>21.6</v>
      </c>
      <c r="K550" t="str">
        <f>IF(buildings!K550="","NA",buildings!K550)</f>
        <v>NA</v>
      </c>
      <c r="L550" t="str">
        <f>IF(buildings!L550="","NA",buildings!L550)</f>
        <v>NA</v>
      </c>
      <c r="M550">
        <f>IF(buildings!M550="","NA",buildings!M550)</f>
        <v>1012.4</v>
      </c>
      <c r="N550" t="str">
        <f>IF(buildings!N550="","NA",buildings!N550)</f>
        <v>NA</v>
      </c>
      <c r="O550" t="str">
        <f>IF(buildings!O550="","NA",buildings!O550)</f>
        <v>NA</v>
      </c>
      <c r="P550">
        <f>IF(buildings!P550="","NA",buildings!P550)</f>
        <v>329.2</v>
      </c>
      <c r="Q550" t="str">
        <f>IF(buildings!Q550="","NA",buildings!Q550)</f>
        <v>NA</v>
      </c>
      <c r="R550" t="str">
        <f>IF(buildings!R550="","NA",buildings!R550)</f>
        <v>NA</v>
      </c>
      <c r="S550">
        <f>IF(buildings!S550="","NA",buildings!S550)</f>
        <v>24</v>
      </c>
      <c r="T550" t="str">
        <f>IF(buildings!T550="","NA",buildings!T550)</f>
        <v>NA</v>
      </c>
      <c r="U550">
        <f>IF(buildings!U550="","NA",buildings!U550)</f>
        <v>2</v>
      </c>
      <c r="V550" t="str">
        <f>IF(buildings!V550="","NA",buildings!V550)</f>
        <v>NA</v>
      </c>
      <c r="W550" t="str">
        <f>IF(buildings!W550="","NA",buildings!W550)</f>
        <v>NA</v>
      </c>
      <c r="X550" t="str">
        <f>IF(buildings!X550="","NA",buildings!X550)</f>
        <v>NA</v>
      </c>
      <c r="Y550" t="str">
        <f>IF(buildings!Y550="","NA",buildings!Y550)</f>
        <v>NA</v>
      </c>
      <c r="Z550" t="str">
        <f>IF(buildings!Z550="","NA",buildings!Z550)</f>
        <v>NA</v>
      </c>
      <c r="AA550" t="str">
        <f>IF(buildings!AA550="","NA",buildings!AA550)</f>
        <v>NA</v>
      </c>
      <c r="AB550">
        <f>IF(buildings!AB550="","NA",buildings!AB550)</f>
        <v>2</v>
      </c>
      <c r="AC550" t="str">
        <f>IF(buildings!AC550="","NA",buildings!AC550)</f>
        <v>NA</v>
      </c>
      <c r="AD550" t="str">
        <f>IF(buildings!AD550="","NA",buildings!AD550)</f>
        <v>NA</v>
      </c>
      <c r="AE550" t="str">
        <f>IF(buildings!AE550="","NA",buildings!AE550)</f>
        <v>NA</v>
      </c>
      <c r="AF550" t="str">
        <f>IF(buildings!AF550="","NA",buildings!AF550)</f>
        <v>NA</v>
      </c>
      <c r="AG550" t="str">
        <f>IF(buildings!AG550="","NA",buildings!AG550)</f>
        <v>NA</v>
      </c>
      <c r="AH550" t="str">
        <f>IF(buildings!AH550="","NA",buildings!AH550)</f>
        <v>NA</v>
      </c>
      <c r="AI550" t="str">
        <f>IF(buildings!AI550="","NA",buildings!AI550)</f>
        <v>NA</v>
      </c>
      <c r="AJ550" t="str">
        <f>IF(buildings!AJ550="","NA",buildings!AJ550)</f>
        <v>NA</v>
      </c>
      <c r="AK550" t="str">
        <f>IF(buildings!AK550="","NA",buildings!AK550)</f>
        <v>NA</v>
      </c>
      <c r="AL550" t="str">
        <f>IF(buildings!AL550="","NA",buildings!AL550)</f>
        <v>Reinforced Concrete</v>
      </c>
      <c r="AM550" t="str">
        <f>IF(buildings!AM550="","NA",buildings!AM550)</f>
        <v>NA</v>
      </c>
      <c r="AN550" t="str">
        <f>IF(buildings!AN550="","NA",buildings!AN550)</f>
        <v>Urban residential</v>
      </c>
      <c r="AO550" t="str">
        <f>IF(buildings!AO550="","NA",buildings!AO550)</f>
        <v>residential</v>
      </c>
      <c r="AP550" t="str">
        <f>IF(buildings!AP550="","NA",buildings!AP550)</f>
        <v>country-averaged</v>
      </c>
      <c r="AQ550" t="str">
        <f>IF(buildings!AQ550="","NA",buildings!AQ550)</f>
        <v>urban</v>
      </c>
      <c r="AR550" t="str">
        <f>IF(buildings!AR550="","NA",buildings!AR550)</f>
        <v>NA</v>
      </c>
      <c r="AS550" t="str">
        <f>IF(buildings!AS550="","NA",buildings!AS550)</f>
        <v>Gao X, Nakatani J, Zhang Q, Huang B, Wang T, Moriguchi Y.</v>
      </c>
      <c r="AT550">
        <f>IF(buildings!AT550="","NA",buildings!AT550)</f>
        <v>2020</v>
      </c>
      <c r="AU550" t="str">
        <f>IF(buildings!AU550="","NA",buildings!AU550)</f>
        <v>Dynamic material flow and stock analysis of residential buildings by integrating rural–urban land transition: A case of Shanghai</v>
      </c>
      <c r="AV550" t="str">
        <f>IF(buildings!AV550="","NA",buildings!AV550)</f>
        <v>Journal of Cleaner Production</v>
      </c>
      <c r="AW550" t="str">
        <f>IF(buildings!AW550="","NA",buildings!AW550)</f>
        <v>Copyright Elsevier</v>
      </c>
      <c r="AX550" t="str">
        <f>IF(buildings!AX550="","NA",buildings!AX550)</f>
        <v>10.1016/j.jclepro.2019.119941</v>
      </c>
      <c r="AY550" t="str">
        <f>IF(buildings!AY550="","NA",buildings!AY550)</f>
        <v>https://doi.org/10.1016/j.jclepro.2019.119941</v>
      </c>
      <c r="AZ550" t="str">
        <f>IF(buildings!AZ550="","NULL",buildings!AZ550)</f>
        <v>NULL</v>
      </c>
      <c r="BA550" t="str">
        <f>IF(buildings!BA550="","NULL",buildings!BA550)</f>
        <v>NULL</v>
      </c>
      <c r="BB550" t="str">
        <f>IF(buildings!BB550="","NULL",buildings!BB550)</f>
        <v>NULL</v>
      </c>
      <c r="BC550" t="str">
        <f>IF(buildings!BC550="","NULL",buildings!BC550)</f>
        <v>Table 3. Material intensities (MI) for various types of residential buildings in China (kg/m2).</v>
      </c>
      <c r="BD550" t="str">
        <f>IF(buildings!BD550="","NULL",buildings!BD550)</f>
        <v>NULL</v>
      </c>
      <c r="BE550" t="str">
        <f>IF(buildings!BE550="","NULL",buildings!BE550)</f>
        <v>Schwartzberg (Fishman)</v>
      </c>
      <c r="BF550" t="str">
        <f>IF(buildings!BF550="","NULL",buildings!BF550)</f>
        <v>NULL</v>
      </c>
      <c r="BG550" t="str">
        <f>IF(buildings!BG550="","NULL",buildings!BG550)</f>
        <v>NULL</v>
      </c>
      <c r="BH550" t="str">
        <f>IF(buildings!BH550="","NULL",buildings!BH550)</f>
        <v>NULL</v>
      </c>
      <c r="BI550" t="str">
        <f>IF(buildings!BI550="","NULL",buildings!BI550)</f>
        <v>NULL</v>
      </c>
      <c r="BJ550" t="str">
        <f>IF(buildings!BJ550="","NULL",buildings!BJ550)</f>
        <v>NULL</v>
      </c>
      <c r="BK550" t="str">
        <f>IF(buildings!BK550="","NULL",buildings!BK550)</f>
        <v>NULL</v>
      </c>
      <c r="BL550" t="str">
        <f>IF(buildings!BL550="","NULL",buildings!BL550)</f>
        <v>NULL</v>
      </c>
      <c r="BM550" t="str">
        <f>IF(buildings!BM550="","NULL",buildings!BM550)</f>
        <v>NULL</v>
      </c>
      <c r="BN550" t="str">
        <f>IF(buildings!BN550="","NULL",buildings!BN550)</f>
        <v>NULL</v>
      </c>
      <c r="BO550" t="str">
        <f>IF(buildings!BO550="","NULL",buildings!BO550)</f>
        <v>NULL</v>
      </c>
      <c r="BP550" t="str">
        <f>IF(buildings!BP550="","NULL",buildings!BP550)</f>
        <v>NULL</v>
      </c>
      <c r="BQ550" t="str">
        <f>IF(buildings!BQ550="","NULL",buildings!BQ550)</f>
        <v>NULL</v>
      </c>
      <c r="BR550" t="str">
        <f>IF(buildings!BR550="","NULL",buildings!BR550)</f>
        <v>NULL</v>
      </c>
      <c r="BS550" t="str">
        <f>IF(buildings!BS550="","NULL",buildings!BS550)</f>
        <v>NULL</v>
      </c>
      <c r="BT550" t="str">
        <f>IF(buildings!BT550="","NULL",buildings!BT550)</f>
        <v>NULL</v>
      </c>
      <c r="BU550" t="str">
        <f>IF(buildings!BU550="","NULL",buildings!BU550)</f>
        <v>NULL</v>
      </c>
      <c r="BV550" t="str">
        <f>IF(buildings!BV550="","NULL",buildings!BV550)</f>
        <v>NULL</v>
      </c>
      <c r="BW550" t="str">
        <f>IF(buildings!BW550="","NULL",buildings!BW550)</f>
        <v>R32CHN</v>
      </c>
      <c r="BX550" t="str">
        <f>IF(buildings!BX550="","NULL",buildings!BX550)</f>
        <v>R5.2ASIA</v>
      </c>
      <c r="BY550" t="str">
        <f>IF(buildings!BY550="","NULL",buildings!BY550)</f>
        <v>R_unspecified</v>
      </c>
      <c r="BZ550" t="str">
        <f>IF(buildings!BZ550="","NULL",buildings!BZ550)</f>
        <v>RC_concretefloor</v>
      </c>
      <c r="CA550" t="str">
        <f>IF(buildings!CA550="","NULL",buildings!CA550)</f>
        <v>Standard</v>
      </c>
      <c r="CB550" t="str">
        <f>IF(buildings!CB550="","NULL",buildings!CB550)</f>
        <v>real-world single case study</v>
      </c>
      <c r="CC550" t="str">
        <f>IF(buildings!CC550="","NULL",buildings!CC550)</f>
        <v>RU</v>
      </c>
      <c r="CD550" t="str">
        <f>IF(buildings!CD550="","NULL",buildings!CD550)</f>
        <v>C</v>
      </c>
      <c r="CE550" t="str">
        <f>IF(buildings!CE550="","NULL",buildings!CE550)</f>
        <v>ASIA_CHN</v>
      </c>
    </row>
    <row r="551" spans="1:83">
      <c r="A551">
        <f>IF(buildings!A551="","NA",buildings!A551)</f>
        <v>549</v>
      </c>
      <c r="B551" t="str">
        <f>IF(buildings!B551="","NA",buildings!B551)</f>
        <v>China</v>
      </c>
      <c r="C551" t="str">
        <f>IF(buildings!C551="","NA",buildings!C551)</f>
        <v>Shanghai</v>
      </c>
      <c r="D551">
        <f>IF(buildings!D551="","NA",buildings!D551)</f>
        <v>2000</v>
      </c>
      <c r="E551" t="str">
        <f>IF(buildings!E551="","NA",buildings!E551)</f>
        <v>NA</v>
      </c>
      <c r="F551">
        <f>IF(buildings!F551="","NA",buildings!F551)</f>
        <v>79</v>
      </c>
      <c r="G551" t="str">
        <f>IF(buildings!G551="","NA",buildings!G551)</f>
        <v>NA</v>
      </c>
      <c r="H551" t="str">
        <f>IF(buildings!H551="","NA",buildings!H551)</f>
        <v>NA</v>
      </c>
      <c r="I551" t="str">
        <f>IF(buildings!I551="","NA",buildings!I551)</f>
        <v>NA</v>
      </c>
      <c r="J551">
        <f>IF(buildings!J551="","NA",buildings!J551)</f>
        <v>21.2</v>
      </c>
      <c r="K551" t="str">
        <f>IF(buildings!K551="","NA",buildings!K551)</f>
        <v>NA</v>
      </c>
      <c r="L551" t="str">
        <f>IF(buildings!L551="","NA",buildings!L551)</f>
        <v>NA</v>
      </c>
      <c r="M551">
        <f>IF(buildings!M551="","NA",buildings!M551)</f>
        <v>1111.5</v>
      </c>
      <c r="N551" t="str">
        <f>IF(buildings!N551="","NA",buildings!N551)</f>
        <v>NA</v>
      </c>
      <c r="O551" t="str">
        <f>IF(buildings!O551="","NA",buildings!O551)</f>
        <v>NA</v>
      </c>
      <c r="P551">
        <f>IF(buildings!P551="","NA",buildings!P551)</f>
        <v>342.7</v>
      </c>
      <c r="Q551" t="str">
        <f>IF(buildings!Q551="","NA",buildings!Q551)</f>
        <v>NA</v>
      </c>
      <c r="R551" t="str">
        <f>IF(buildings!R551="","NA",buildings!R551)</f>
        <v>NA</v>
      </c>
      <c r="S551">
        <f>IF(buildings!S551="","NA",buildings!S551)</f>
        <v>18.3</v>
      </c>
      <c r="T551" t="str">
        <f>IF(buildings!T551="","NA",buildings!T551)</f>
        <v>NA</v>
      </c>
      <c r="U551">
        <f>IF(buildings!U551="","NA",buildings!U551)</f>
        <v>2</v>
      </c>
      <c r="V551" t="str">
        <f>IF(buildings!V551="","NA",buildings!V551)</f>
        <v>NA</v>
      </c>
      <c r="W551" t="str">
        <f>IF(buildings!W551="","NA",buildings!W551)</f>
        <v>NA</v>
      </c>
      <c r="X551" t="str">
        <f>IF(buildings!X551="","NA",buildings!X551)</f>
        <v>NA</v>
      </c>
      <c r="Y551" t="str">
        <f>IF(buildings!Y551="","NA",buildings!Y551)</f>
        <v>NA</v>
      </c>
      <c r="Z551" t="str">
        <f>IF(buildings!Z551="","NA",buildings!Z551)</f>
        <v>NA</v>
      </c>
      <c r="AA551" t="str">
        <f>IF(buildings!AA551="","NA",buildings!AA551)</f>
        <v>NA</v>
      </c>
      <c r="AB551">
        <f>IF(buildings!AB551="","NA",buildings!AB551)</f>
        <v>2</v>
      </c>
      <c r="AC551" t="str">
        <f>IF(buildings!AC551="","NA",buildings!AC551)</f>
        <v>NA</v>
      </c>
      <c r="AD551" t="str">
        <f>IF(buildings!AD551="","NA",buildings!AD551)</f>
        <v>NA</v>
      </c>
      <c r="AE551" t="str">
        <f>IF(buildings!AE551="","NA",buildings!AE551)</f>
        <v>NA</v>
      </c>
      <c r="AF551" t="str">
        <f>IF(buildings!AF551="","NA",buildings!AF551)</f>
        <v>NA</v>
      </c>
      <c r="AG551" t="str">
        <f>IF(buildings!AG551="","NA",buildings!AG551)</f>
        <v>NA</v>
      </c>
      <c r="AH551" t="str">
        <f>IF(buildings!AH551="","NA",buildings!AH551)</f>
        <v>NA</v>
      </c>
      <c r="AI551" t="str">
        <f>IF(buildings!AI551="","NA",buildings!AI551)</f>
        <v>NA</v>
      </c>
      <c r="AJ551" t="str">
        <f>IF(buildings!AJ551="","NA",buildings!AJ551)</f>
        <v>NA</v>
      </c>
      <c r="AK551" t="str">
        <f>IF(buildings!AK551="","NA",buildings!AK551)</f>
        <v>NA</v>
      </c>
      <c r="AL551" t="str">
        <f>IF(buildings!AL551="","NA",buildings!AL551)</f>
        <v>Reinforced Concrete</v>
      </c>
      <c r="AM551" t="str">
        <f>IF(buildings!AM551="","NA",buildings!AM551)</f>
        <v>NA</v>
      </c>
      <c r="AN551" t="str">
        <f>IF(buildings!AN551="","NA",buildings!AN551)</f>
        <v>Rural residential</v>
      </c>
      <c r="AO551" t="str">
        <f>IF(buildings!AO551="","NA",buildings!AO551)</f>
        <v>residential</v>
      </c>
      <c r="AP551" t="str">
        <f>IF(buildings!AP551="","NA",buildings!AP551)</f>
        <v>country-averaged</v>
      </c>
      <c r="AQ551" t="str">
        <f>IF(buildings!AQ551="","NA",buildings!AQ551)</f>
        <v>urban</v>
      </c>
      <c r="AR551" t="str">
        <f>IF(buildings!AR551="","NA",buildings!AR551)</f>
        <v>NA</v>
      </c>
      <c r="AS551" t="str">
        <f>IF(buildings!AS551="","NA",buildings!AS551)</f>
        <v>Gao X, Nakatani J, Zhang Q, Huang B, Wang T, Moriguchi Y.</v>
      </c>
      <c r="AT551">
        <f>IF(buildings!AT551="","NA",buildings!AT551)</f>
        <v>2020</v>
      </c>
      <c r="AU551" t="str">
        <f>IF(buildings!AU551="","NA",buildings!AU551)</f>
        <v>Dynamic material flow and stock analysis of residential buildings by integrating rural–urban land transition: A case of Shanghai</v>
      </c>
      <c r="AV551" t="str">
        <f>IF(buildings!AV551="","NA",buildings!AV551)</f>
        <v>Journal of Cleaner Production</v>
      </c>
      <c r="AW551" t="str">
        <f>IF(buildings!AW551="","NA",buildings!AW551)</f>
        <v>Copyright Elsevier</v>
      </c>
      <c r="AX551" t="str">
        <f>IF(buildings!AX551="","NA",buildings!AX551)</f>
        <v>10.1016/j.jclepro.2019.119941</v>
      </c>
      <c r="AY551" t="str">
        <f>IF(buildings!AY551="","NA",buildings!AY551)</f>
        <v>https://doi.org/10.1016/j.jclepro.2019.119941</v>
      </c>
      <c r="AZ551" t="str">
        <f>IF(buildings!AZ551="","NULL",buildings!AZ551)</f>
        <v>NULL</v>
      </c>
      <c r="BA551" t="str">
        <f>IF(buildings!BA551="","NULL",buildings!BA551)</f>
        <v>NULL</v>
      </c>
      <c r="BB551" t="str">
        <f>IF(buildings!BB551="","NULL",buildings!BB551)</f>
        <v>NULL</v>
      </c>
      <c r="BC551" t="str">
        <f>IF(buildings!BC551="","NULL",buildings!BC551)</f>
        <v>Table 3. Material intensities (MI) for various types of residential buildings in China (kg/m2).</v>
      </c>
      <c r="BD551" t="str">
        <f>IF(buildings!BD551="","NULL",buildings!BD551)</f>
        <v>NULL</v>
      </c>
      <c r="BE551" t="str">
        <f>IF(buildings!BE551="","NULL",buildings!BE551)</f>
        <v>Schwartzberg (Fishman)</v>
      </c>
      <c r="BF551" t="str">
        <f>IF(buildings!BF551="","NULL",buildings!BF551)</f>
        <v>NULL</v>
      </c>
      <c r="BG551" t="str">
        <f>IF(buildings!BG551="","NULL",buildings!BG551)</f>
        <v>NULL</v>
      </c>
      <c r="BH551" t="str">
        <f>IF(buildings!BH551="","NULL",buildings!BH551)</f>
        <v>NULL</v>
      </c>
      <c r="BI551" t="str">
        <f>IF(buildings!BI551="","NULL",buildings!BI551)</f>
        <v>NULL</v>
      </c>
      <c r="BJ551" t="str">
        <f>IF(buildings!BJ551="","NULL",buildings!BJ551)</f>
        <v>NULL</v>
      </c>
      <c r="BK551" t="str">
        <f>IF(buildings!BK551="","NULL",buildings!BK551)</f>
        <v>NULL</v>
      </c>
      <c r="BL551" t="str">
        <f>IF(buildings!BL551="","NULL",buildings!BL551)</f>
        <v>NULL</v>
      </c>
      <c r="BM551" t="str">
        <f>IF(buildings!BM551="","NULL",buildings!BM551)</f>
        <v>NULL</v>
      </c>
      <c r="BN551" t="str">
        <f>IF(buildings!BN551="","NULL",buildings!BN551)</f>
        <v>NULL</v>
      </c>
      <c r="BO551" t="str">
        <f>IF(buildings!BO551="","NULL",buildings!BO551)</f>
        <v>NULL</v>
      </c>
      <c r="BP551" t="str">
        <f>IF(buildings!BP551="","NULL",buildings!BP551)</f>
        <v>NULL</v>
      </c>
      <c r="BQ551" t="str">
        <f>IF(buildings!BQ551="","NULL",buildings!BQ551)</f>
        <v>NULL</v>
      </c>
      <c r="BR551" t="str">
        <f>IF(buildings!BR551="","NULL",buildings!BR551)</f>
        <v>NULL</v>
      </c>
      <c r="BS551" t="str">
        <f>IF(buildings!BS551="","NULL",buildings!BS551)</f>
        <v>NULL</v>
      </c>
      <c r="BT551" t="str">
        <f>IF(buildings!BT551="","NULL",buildings!BT551)</f>
        <v>NULL</v>
      </c>
      <c r="BU551" t="str">
        <f>IF(buildings!BU551="","NULL",buildings!BU551)</f>
        <v>NULL</v>
      </c>
      <c r="BV551" t="str">
        <f>IF(buildings!BV551="","NULL",buildings!BV551)</f>
        <v>NULL</v>
      </c>
      <c r="BW551" t="str">
        <f>IF(buildings!BW551="","NULL",buildings!BW551)</f>
        <v>R32CHN</v>
      </c>
      <c r="BX551" t="str">
        <f>IF(buildings!BX551="","NULL",buildings!BX551)</f>
        <v>R5.2ASIA</v>
      </c>
      <c r="BY551" t="str">
        <f>IF(buildings!BY551="","NULL",buildings!BY551)</f>
        <v>R_unspecified</v>
      </c>
      <c r="BZ551" t="str">
        <f>IF(buildings!BZ551="","NULL",buildings!BZ551)</f>
        <v>T_traditional</v>
      </c>
      <c r="CA551" t="str">
        <f>IF(buildings!CA551="","NULL",buildings!CA551)</f>
        <v>Standard</v>
      </c>
      <c r="CB551" t="str">
        <f>IF(buildings!CB551="","NULL",buildings!CB551)</f>
        <v>real-world single case study</v>
      </c>
      <c r="CC551" t="str">
        <f>IF(buildings!CC551="","NULL",buildings!CC551)</f>
        <v>RU</v>
      </c>
      <c r="CD551" t="str">
        <f>IF(buildings!CD551="","NULL",buildings!CD551)</f>
        <v>T</v>
      </c>
      <c r="CE551" t="str">
        <f>IF(buildings!CE551="","NULL",buildings!CE551)</f>
        <v>ASIA_CHN</v>
      </c>
    </row>
    <row r="552" spans="1:83">
      <c r="A552">
        <f>IF(buildings!A552="","NA",buildings!A552)</f>
        <v>550</v>
      </c>
      <c r="B552" t="str">
        <f>IF(buildings!B552="","NA",buildings!B552)</f>
        <v>China</v>
      </c>
      <c r="C552" t="str">
        <f>IF(buildings!C552="","NA",buildings!C552)</f>
        <v>Shanghai</v>
      </c>
      <c r="D552" t="str">
        <f>IF(buildings!D552="","NA",buildings!D552)</f>
        <v>NA</v>
      </c>
      <c r="E552">
        <f>IF(buildings!E552="","NA",buildings!E552)</f>
        <v>1949</v>
      </c>
      <c r="F552">
        <f>IF(buildings!F552="","NA",buildings!F552)</f>
        <v>0.09</v>
      </c>
      <c r="G552" t="str">
        <f>IF(buildings!G552="","NA",buildings!G552)</f>
        <v>NA</v>
      </c>
      <c r="H552" t="str">
        <f>IF(buildings!H552="","NA",buildings!H552)</f>
        <v>NA</v>
      </c>
      <c r="I552" t="str">
        <f>IF(buildings!I552="","NA",buildings!I552)</f>
        <v>NA</v>
      </c>
      <c r="J552">
        <f>IF(buildings!J552="","NA",buildings!J552)</f>
        <v>86</v>
      </c>
      <c r="K552" t="str">
        <f>IF(buildings!K552="","NA",buildings!K552)</f>
        <v>NA</v>
      </c>
      <c r="L552" t="str">
        <f>IF(buildings!L552="","NA",buildings!L552)</f>
        <v>NA</v>
      </c>
      <c r="M552">
        <f>IF(buildings!M552="","NA",buildings!M552)</f>
        <v>0</v>
      </c>
      <c r="N552" t="str">
        <f>IF(buildings!N552="","NA",buildings!N552)</f>
        <v>NA</v>
      </c>
      <c r="O552" t="str">
        <f>IF(buildings!O552="","NA",buildings!O552)</f>
        <v>NA</v>
      </c>
      <c r="P552">
        <f>IF(buildings!P552="","NA",buildings!P552)</f>
        <v>0</v>
      </c>
      <c r="Q552" t="str">
        <f>IF(buildings!Q552="","NA",buildings!Q552)</f>
        <v>NA</v>
      </c>
      <c r="R552" t="str">
        <f>IF(buildings!R552="","NA",buildings!R552)</f>
        <v>NA</v>
      </c>
      <c r="S552">
        <f>IF(buildings!S552="","NA",buildings!S552)</f>
        <v>0</v>
      </c>
      <c r="T552" t="str">
        <f>IF(buildings!T552="","NA",buildings!T552)</f>
        <v>NA</v>
      </c>
      <c r="U552">
        <f>IF(buildings!U552="","NA",buildings!U552)</f>
        <v>0</v>
      </c>
      <c r="V552" t="str">
        <f>IF(buildings!V552="","NA",buildings!V552)</f>
        <v>NA</v>
      </c>
      <c r="W552" t="str">
        <f>IF(buildings!W552="","NA",buildings!W552)</f>
        <v>NA</v>
      </c>
      <c r="X552" t="str">
        <f>IF(buildings!X552="","NA",buildings!X552)</f>
        <v>NA</v>
      </c>
      <c r="Y552" t="str">
        <f>IF(buildings!Y552="","NA",buildings!Y552)</f>
        <v>NA</v>
      </c>
      <c r="Z552" t="str">
        <f>IF(buildings!Z552="","NA",buildings!Z552)</f>
        <v>NA</v>
      </c>
      <c r="AA552" t="str">
        <f>IF(buildings!AA552="","NA",buildings!AA552)</f>
        <v>NA</v>
      </c>
      <c r="AB552">
        <f>IF(buildings!AB552="","NA",buildings!AB552)</f>
        <v>0.13</v>
      </c>
      <c r="AC552" t="str">
        <f>IF(buildings!AC552="","NA",buildings!AC552)</f>
        <v>NA</v>
      </c>
      <c r="AD552" t="str">
        <f>IF(buildings!AD552="","NA",buildings!AD552)</f>
        <v>NA</v>
      </c>
      <c r="AE552" t="str">
        <f>IF(buildings!AE552="","NA",buildings!AE552)</f>
        <v>NA</v>
      </c>
      <c r="AF552" t="str">
        <f>IF(buildings!AF552="","NA",buildings!AF552)</f>
        <v>NA</v>
      </c>
      <c r="AG552" t="str">
        <f>IF(buildings!AG552="","NA",buildings!AG552)</f>
        <v>NA</v>
      </c>
      <c r="AH552" t="str">
        <f>IF(buildings!AH552="","NA",buildings!AH552)</f>
        <v>NA</v>
      </c>
      <c r="AI552" t="str">
        <f>IF(buildings!AI552="","NA",buildings!AI552)</f>
        <v>NA</v>
      </c>
      <c r="AJ552" t="str">
        <f>IF(buildings!AJ552="","NA",buildings!AJ552)</f>
        <v>NA</v>
      </c>
      <c r="AK552" t="str">
        <f>IF(buildings!AK552="","NA",buildings!AK552)</f>
        <v>NA</v>
      </c>
      <c r="AL552" t="str">
        <f>IF(buildings!AL552="","NA",buildings!AL552)</f>
        <v>Adobe wood</v>
      </c>
      <c r="AM552" t="str">
        <f>IF(buildings!AM552="","NA",buildings!AM552)</f>
        <v>NA</v>
      </c>
      <c r="AN552" t="str">
        <f>IF(buildings!AN552="","NA",buildings!AN552)</f>
        <v>Rural residential</v>
      </c>
      <c r="AO552" t="str">
        <f>IF(buildings!AO552="","NA",buildings!AO552)</f>
        <v>residential</v>
      </c>
      <c r="AP552" t="str">
        <f>IF(buildings!AP552="","NA",buildings!AP552)</f>
        <v>country-averaged</v>
      </c>
      <c r="AQ552" t="str">
        <f>IF(buildings!AQ552="","NA",buildings!AQ552)</f>
        <v>urban</v>
      </c>
      <c r="AR552" t="str">
        <f>IF(buildings!AR552="","NA",buildings!AR552)</f>
        <v>NA</v>
      </c>
      <c r="AS552" t="str">
        <f>IF(buildings!AS552="","NA",buildings!AS552)</f>
        <v>Gao X, Nakatani J, Zhang Q, Huang B, Wang T, Moriguchi Y.</v>
      </c>
      <c r="AT552">
        <f>IF(buildings!AT552="","NA",buildings!AT552)</f>
        <v>2020</v>
      </c>
      <c r="AU552" t="str">
        <f>IF(buildings!AU552="","NA",buildings!AU552)</f>
        <v>Dynamic material flow and stock analysis of residential buildings by integrating rural–urban land transition: A case of Shanghai</v>
      </c>
      <c r="AV552" t="str">
        <f>IF(buildings!AV552="","NA",buildings!AV552)</f>
        <v>Journal of Cleaner Production</v>
      </c>
      <c r="AW552" t="str">
        <f>IF(buildings!AW552="","NA",buildings!AW552)</f>
        <v>Copyright Elsevier</v>
      </c>
      <c r="AX552" t="str">
        <f>IF(buildings!AX552="","NA",buildings!AX552)</f>
        <v>10.1016/j.jclepro.2019.119941</v>
      </c>
      <c r="AY552" t="str">
        <f>IF(buildings!AY552="","NA",buildings!AY552)</f>
        <v>https://doi.org/10.1016/j.jclepro.2019.119941</v>
      </c>
      <c r="AZ552" t="str">
        <f>IF(buildings!AZ552="","NULL",buildings!AZ552)</f>
        <v>NULL</v>
      </c>
      <c r="BA552" t="str">
        <f>IF(buildings!BA552="","NULL",buildings!BA552)</f>
        <v>NULL</v>
      </c>
      <c r="BB552" t="str">
        <f>IF(buildings!BB552="","NULL",buildings!BB552)</f>
        <v>NULL</v>
      </c>
      <c r="BC552" t="str">
        <f>IF(buildings!BC552="","NULL",buildings!BC552)</f>
        <v>Table 3. Material intensities (MI) for various types of residential buildings in China (kg/m2).</v>
      </c>
      <c r="BD552" t="str">
        <f>IF(buildings!BD552="","NULL",buildings!BD552)</f>
        <v>NULL</v>
      </c>
      <c r="BE552" t="str">
        <f>IF(buildings!BE552="","NULL",buildings!BE552)</f>
        <v>Schwartzberg (Fishman)</v>
      </c>
      <c r="BF552" t="str">
        <f>IF(buildings!BF552="","NULL",buildings!BF552)</f>
        <v>NULL</v>
      </c>
      <c r="BG552" t="str">
        <f>IF(buildings!BG552="","NULL",buildings!BG552)</f>
        <v>NULL</v>
      </c>
      <c r="BH552" t="str">
        <f>IF(buildings!BH552="","NULL",buildings!BH552)</f>
        <v>NULL</v>
      </c>
      <c r="BI552" t="str">
        <f>IF(buildings!BI552="","NULL",buildings!BI552)</f>
        <v>NULL</v>
      </c>
      <c r="BJ552" t="str">
        <f>IF(buildings!BJ552="","NULL",buildings!BJ552)</f>
        <v>NULL</v>
      </c>
      <c r="BK552" t="str">
        <f>IF(buildings!BK552="","NULL",buildings!BK552)</f>
        <v>NULL</v>
      </c>
      <c r="BL552" t="str">
        <f>IF(buildings!BL552="","NULL",buildings!BL552)</f>
        <v>NULL</v>
      </c>
      <c r="BM552" t="str">
        <f>IF(buildings!BM552="","NULL",buildings!BM552)</f>
        <v>NULL</v>
      </c>
      <c r="BN552" t="str">
        <f>IF(buildings!BN552="","NULL",buildings!BN552)</f>
        <v>NULL</v>
      </c>
      <c r="BO552" t="str">
        <f>IF(buildings!BO552="","NULL",buildings!BO552)</f>
        <v>NULL</v>
      </c>
      <c r="BP552" t="str">
        <f>IF(buildings!BP552="","NULL",buildings!BP552)</f>
        <v>NULL</v>
      </c>
      <c r="BQ552" t="str">
        <f>IF(buildings!BQ552="","NULL",buildings!BQ552)</f>
        <v>NULL</v>
      </c>
      <c r="BR552" t="str">
        <f>IF(buildings!BR552="","NULL",buildings!BR552)</f>
        <v>NULL</v>
      </c>
      <c r="BS552" t="str">
        <f>IF(buildings!BS552="","NULL",buildings!BS552)</f>
        <v>NULL</v>
      </c>
      <c r="BT552" t="str">
        <f>IF(buildings!BT552="","NULL",buildings!BT552)</f>
        <v>NULL</v>
      </c>
      <c r="BU552" t="str">
        <f>IF(buildings!BU552="","NULL",buildings!BU552)</f>
        <v>NULL</v>
      </c>
      <c r="BV552" t="str">
        <f>IF(buildings!BV552="","NULL",buildings!BV552)</f>
        <v>NULL</v>
      </c>
      <c r="BW552" t="str">
        <f>IF(buildings!BW552="","NULL",buildings!BW552)</f>
        <v>R32CHN</v>
      </c>
      <c r="BX552" t="str">
        <f>IF(buildings!BX552="","NULL",buildings!BX552)</f>
        <v>R5.2ASIA</v>
      </c>
      <c r="BY552" t="str">
        <f>IF(buildings!BY552="","NULL",buildings!BY552)</f>
        <v>R_unspecified</v>
      </c>
      <c r="BZ552" t="str">
        <f>IF(buildings!BZ552="","NULL",buildings!BZ552)</f>
        <v>T_traditional</v>
      </c>
      <c r="CA552" t="str">
        <f>IF(buildings!CA552="","NULL",buildings!CA552)</f>
        <v>Standard</v>
      </c>
      <c r="CB552" t="str">
        <f>IF(buildings!CB552="","NULL",buildings!CB552)</f>
        <v>real-world single case study</v>
      </c>
      <c r="CC552" t="str">
        <f>IF(buildings!CC552="","NULL",buildings!CC552)</f>
        <v>RU</v>
      </c>
      <c r="CD552" t="str">
        <f>IF(buildings!CD552="","NULL",buildings!CD552)</f>
        <v>T</v>
      </c>
      <c r="CE552" t="str">
        <f>IF(buildings!CE552="","NULL",buildings!CE552)</f>
        <v>ASIA_CHN</v>
      </c>
    </row>
    <row r="553" spans="1:83">
      <c r="A553">
        <f>IF(buildings!A553="","NA",buildings!A553)</f>
        <v>551</v>
      </c>
      <c r="B553" t="str">
        <f>IF(buildings!B553="","NA",buildings!B553)</f>
        <v>China</v>
      </c>
      <c r="C553" t="str">
        <f>IF(buildings!C553="","NA",buildings!C553)</f>
        <v>Shanghai</v>
      </c>
      <c r="D553">
        <f>IF(buildings!D553="","NA",buildings!D553)</f>
        <v>1950</v>
      </c>
      <c r="E553">
        <f>IF(buildings!E553="","NA",buildings!E553)</f>
        <v>2010</v>
      </c>
      <c r="F553">
        <f>IF(buildings!F553="","NA",buildings!F553)</f>
        <v>0.09</v>
      </c>
      <c r="G553" t="str">
        <f>IF(buildings!G553="","NA",buildings!G553)</f>
        <v>NA</v>
      </c>
      <c r="H553" t="str">
        <f>IF(buildings!H553="","NA",buildings!H553)</f>
        <v>NA</v>
      </c>
      <c r="I553" t="str">
        <f>IF(buildings!I553="","NA",buildings!I553)</f>
        <v>NA</v>
      </c>
      <c r="J553">
        <f>IF(buildings!J553="","NA",buildings!J553)</f>
        <v>86</v>
      </c>
      <c r="K553" t="str">
        <f>IF(buildings!K553="","NA",buildings!K553)</f>
        <v>NA</v>
      </c>
      <c r="L553" t="str">
        <f>IF(buildings!L553="","NA",buildings!L553)</f>
        <v>NA</v>
      </c>
      <c r="M553">
        <f>IF(buildings!M553="","NA",buildings!M553)</f>
        <v>0</v>
      </c>
      <c r="N553" t="str">
        <f>IF(buildings!N553="","NA",buildings!N553)</f>
        <v>NA</v>
      </c>
      <c r="O553" t="str">
        <f>IF(buildings!O553="","NA",buildings!O553)</f>
        <v>NA</v>
      </c>
      <c r="P553">
        <f>IF(buildings!P553="","NA",buildings!P553)</f>
        <v>0</v>
      </c>
      <c r="Q553" t="str">
        <f>IF(buildings!Q553="","NA",buildings!Q553)</f>
        <v>NA</v>
      </c>
      <c r="R553" t="str">
        <f>IF(buildings!R553="","NA",buildings!R553)</f>
        <v>NA</v>
      </c>
      <c r="S553">
        <f>IF(buildings!S553="","NA",buildings!S553)</f>
        <v>0</v>
      </c>
      <c r="T553" t="str">
        <f>IF(buildings!T553="","NA",buildings!T553)</f>
        <v>NA</v>
      </c>
      <c r="U553">
        <f>IF(buildings!U553="","NA",buildings!U553)</f>
        <v>0</v>
      </c>
      <c r="V553" t="str">
        <f>IF(buildings!V553="","NA",buildings!V553)</f>
        <v>NA</v>
      </c>
      <c r="W553" t="str">
        <f>IF(buildings!W553="","NA",buildings!W553)</f>
        <v>NA</v>
      </c>
      <c r="X553" t="str">
        <f>IF(buildings!X553="","NA",buildings!X553)</f>
        <v>NA</v>
      </c>
      <c r="Y553" t="str">
        <f>IF(buildings!Y553="","NA",buildings!Y553)</f>
        <v>NA</v>
      </c>
      <c r="Z553" t="str">
        <f>IF(buildings!Z553="","NA",buildings!Z553)</f>
        <v>NA</v>
      </c>
      <c r="AA553" t="str">
        <f>IF(buildings!AA553="","NA",buildings!AA553)</f>
        <v>NA</v>
      </c>
      <c r="AB553">
        <f>IF(buildings!AB553="","NA",buildings!AB553)</f>
        <v>0.13</v>
      </c>
      <c r="AC553" t="str">
        <f>IF(buildings!AC553="","NA",buildings!AC553)</f>
        <v>NA</v>
      </c>
      <c r="AD553" t="str">
        <f>IF(buildings!AD553="","NA",buildings!AD553)</f>
        <v>NA</v>
      </c>
      <c r="AE553" t="str">
        <f>IF(buildings!AE553="","NA",buildings!AE553)</f>
        <v>NA</v>
      </c>
      <c r="AF553" t="str">
        <f>IF(buildings!AF553="","NA",buildings!AF553)</f>
        <v>NA</v>
      </c>
      <c r="AG553" t="str">
        <f>IF(buildings!AG553="","NA",buildings!AG553)</f>
        <v>NA</v>
      </c>
      <c r="AH553" t="str">
        <f>IF(buildings!AH553="","NA",buildings!AH553)</f>
        <v>NA</v>
      </c>
      <c r="AI553" t="str">
        <f>IF(buildings!AI553="","NA",buildings!AI553)</f>
        <v>NA</v>
      </c>
      <c r="AJ553" t="str">
        <f>IF(buildings!AJ553="","NA",buildings!AJ553)</f>
        <v>NA</v>
      </c>
      <c r="AK553" t="str">
        <f>IF(buildings!AK553="","NA",buildings!AK553)</f>
        <v>NA</v>
      </c>
      <c r="AL553" t="str">
        <f>IF(buildings!AL553="","NA",buildings!AL553)</f>
        <v>Adobe wood</v>
      </c>
      <c r="AM553" t="str">
        <f>IF(buildings!AM553="","NA",buildings!AM553)</f>
        <v>NA</v>
      </c>
      <c r="AN553" t="str">
        <f>IF(buildings!AN553="","NA",buildings!AN553)</f>
        <v>Rural residential</v>
      </c>
      <c r="AO553" t="str">
        <f>IF(buildings!AO553="","NA",buildings!AO553)</f>
        <v>residential</v>
      </c>
      <c r="AP553" t="str">
        <f>IF(buildings!AP553="","NA",buildings!AP553)</f>
        <v>country-averaged</v>
      </c>
      <c r="AQ553" t="str">
        <f>IF(buildings!AQ553="","NA",buildings!AQ553)</f>
        <v>urban</v>
      </c>
      <c r="AR553" t="str">
        <f>IF(buildings!AR553="","NA",buildings!AR553)</f>
        <v>NA</v>
      </c>
      <c r="AS553" t="str">
        <f>IF(buildings!AS553="","NA",buildings!AS553)</f>
        <v>Gao X, Nakatani J, Zhang Q, Huang B, Wang T, Moriguchi Y.</v>
      </c>
      <c r="AT553">
        <f>IF(buildings!AT553="","NA",buildings!AT553)</f>
        <v>2020</v>
      </c>
      <c r="AU553" t="str">
        <f>IF(buildings!AU553="","NA",buildings!AU553)</f>
        <v>Dynamic material flow and stock analysis of residential buildings by integrating rural–urban land transition: A case of Shanghai</v>
      </c>
      <c r="AV553" t="str">
        <f>IF(buildings!AV553="","NA",buildings!AV553)</f>
        <v>Journal of Cleaner Production</v>
      </c>
      <c r="AW553" t="str">
        <f>IF(buildings!AW553="","NA",buildings!AW553)</f>
        <v>Copyright Elsevier</v>
      </c>
      <c r="AX553" t="str">
        <f>IF(buildings!AX553="","NA",buildings!AX553)</f>
        <v>10.1016/j.jclepro.2019.119941</v>
      </c>
      <c r="AY553" t="str">
        <f>IF(buildings!AY553="","NA",buildings!AY553)</f>
        <v>https://doi.org/10.1016/j.jclepro.2019.119941</v>
      </c>
      <c r="AZ553" t="str">
        <f>IF(buildings!AZ553="","NULL",buildings!AZ553)</f>
        <v>NULL</v>
      </c>
      <c r="BA553" t="str">
        <f>IF(buildings!BA553="","NULL",buildings!BA553)</f>
        <v>NULL</v>
      </c>
      <c r="BB553" t="str">
        <f>IF(buildings!BB553="","NULL",buildings!BB553)</f>
        <v>NULL</v>
      </c>
      <c r="BC553" t="str">
        <f>IF(buildings!BC553="","NULL",buildings!BC553)</f>
        <v>Table 3. Material intensities (MI) for various types of residential buildings in China (kg/m2).</v>
      </c>
      <c r="BD553" t="str">
        <f>IF(buildings!BD553="","NULL",buildings!BD553)</f>
        <v>NULL</v>
      </c>
      <c r="BE553" t="str">
        <f>IF(buildings!BE553="","NULL",buildings!BE553)</f>
        <v>Schwartzberg (Fishman)</v>
      </c>
      <c r="BF553" t="str">
        <f>IF(buildings!BF553="","NULL",buildings!BF553)</f>
        <v>NULL</v>
      </c>
      <c r="BG553" t="str">
        <f>IF(buildings!BG553="","NULL",buildings!BG553)</f>
        <v>NULL</v>
      </c>
      <c r="BH553" t="str">
        <f>IF(buildings!BH553="","NULL",buildings!BH553)</f>
        <v>NULL</v>
      </c>
      <c r="BI553" t="str">
        <f>IF(buildings!BI553="","NULL",buildings!BI553)</f>
        <v>NULL</v>
      </c>
      <c r="BJ553" t="str">
        <f>IF(buildings!BJ553="","NULL",buildings!BJ553)</f>
        <v>NULL</v>
      </c>
      <c r="BK553" t="str">
        <f>IF(buildings!BK553="","NULL",buildings!BK553)</f>
        <v>NULL</v>
      </c>
      <c r="BL553" t="str">
        <f>IF(buildings!BL553="","NULL",buildings!BL553)</f>
        <v>NULL</v>
      </c>
      <c r="BM553" t="str">
        <f>IF(buildings!BM553="","NULL",buildings!BM553)</f>
        <v>NULL</v>
      </c>
      <c r="BN553" t="str">
        <f>IF(buildings!BN553="","NULL",buildings!BN553)</f>
        <v>NULL</v>
      </c>
      <c r="BO553" t="str">
        <f>IF(buildings!BO553="","NULL",buildings!BO553)</f>
        <v>NULL</v>
      </c>
      <c r="BP553" t="str">
        <f>IF(buildings!BP553="","NULL",buildings!BP553)</f>
        <v>NULL</v>
      </c>
      <c r="BQ553" t="str">
        <f>IF(buildings!BQ553="","NULL",buildings!BQ553)</f>
        <v>NULL</v>
      </c>
      <c r="BR553" t="str">
        <f>IF(buildings!BR553="","NULL",buildings!BR553)</f>
        <v>NULL</v>
      </c>
      <c r="BS553" t="str">
        <f>IF(buildings!BS553="","NULL",buildings!BS553)</f>
        <v>NULL</v>
      </c>
      <c r="BT553" t="str">
        <f>IF(buildings!BT553="","NULL",buildings!BT553)</f>
        <v>NULL</v>
      </c>
      <c r="BU553" t="str">
        <f>IF(buildings!BU553="","NULL",buildings!BU553)</f>
        <v>NULL</v>
      </c>
      <c r="BV553" t="str">
        <f>IF(buildings!BV553="","NULL",buildings!BV553)</f>
        <v>NULL</v>
      </c>
      <c r="BW553" t="str">
        <f>IF(buildings!BW553="","NULL",buildings!BW553)</f>
        <v>R32CHN</v>
      </c>
      <c r="BX553" t="str">
        <f>IF(buildings!BX553="","NULL",buildings!BX553)</f>
        <v>R5.2ASIA</v>
      </c>
      <c r="BY553" t="str">
        <f>IF(buildings!BY553="","NULL",buildings!BY553)</f>
        <v>R_unspecified</v>
      </c>
      <c r="BZ553" t="str">
        <f>IF(buildings!BZ553="","NULL",buildings!BZ553)</f>
        <v>T_traditional</v>
      </c>
      <c r="CA553" t="str">
        <f>IF(buildings!CA553="","NULL",buildings!CA553)</f>
        <v>Standard</v>
      </c>
      <c r="CB553" t="str">
        <f>IF(buildings!CB553="","NULL",buildings!CB553)</f>
        <v>real-world single case study</v>
      </c>
      <c r="CC553" t="str">
        <f>IF(buildings!CC553="","NULL",buildings!CC553)</f>
        <v>RU</v>
      </c>
      <c r="CD553" t="str">
        <f>IF(buildings!CD553="","NULL",buildings!CD553)</f>
        <v>T</v>
      </c>
      <c r="CE553" t="str">
        <f>IF(buildings!CE553="","NULL",buildings!CE553)</f>
        <v>ASIA_CHN</v>
      </c>
    </row>
    <row r="554" spans="1:83">
      <c r="A554">
        <f>IF(buildings!A554="","NA",buildings!A554)</f>
        <v>552</v>
      </c>
      <c r="B554" t="str">
        <f>IF(buildings!B554="","NA",buildings!B554)</f>
        <v>China</v>
      </c>
      <c r="C554" t="str">
        <f>IF(buildings!C554="","NA",buildings!C554)</f>
        <v>Shanghai</v>
      </c>
      <c r="D554">
        <f>IF(buildings!D554="","NA",buildings!D554)</f>
        <v>1950</v>
      </c>
      <c r="E554">
        <f>IF(buildings!E554="","NA",buildings!E554)</f>
        <v>2010</v>
      </c>
      <c r="F554">
        <f>IF(buildings!F554="","NA",buildings!F554)</f>
        <v>1.9</v>
      </c>
      <c r="G554" t="str">
        <f>IF(buildings!G554="","NA",buildings!G554)</f>
        <v>NA</v>
      </c>
      <c r="H554" t="str">
        <f>IF(buildings!H554="","NA",buildings!H554)</f>
        <v>NA</v>
      </c>
      <c r="I554" t="str">
        <f>IF(buildings!I554="","NA",buildings!I554)</f>
        <v>NA</v>
      </c>
      <c r="J554">
        <f>IF(buildings!J554="","NA",buildings!J554)</f>
        <v>35</v>
      </c>
      <c r="K554" t="str">
        <f>IF(buildings!K554="","NA",buildings!K554)</f>
        <v>NA</v>
      </c>
      <c r="L554" t="str">
        <f>IF(buildings!L554="","NA",buildings!L554)</f>
        <v>NA</v>
      </c>
      <c r="M554">
        <f>IF(buildings!M554="","NA",buildings!M554)</f>
        <v>0</v>
      </c>
      <c r="N554" t="str">
        <f>IF(buildings!N554="","NA",buildings!N554)</f>
        <v>NA</v>
      </c>
      <c r="O554" t="str">
        <f>IF(buildings!O554="","NA",buildings!O554)</f>
        <v>NA</v>
      </c>
      <c r="P554">
        <f>IF(buildings!P554="","NA",buildings!P554)</f>
        <v>855</v>
      </c>
      <c r="Q554" t="str">
        <f>IF(buildings!Q554="","NA",buildings!Q554)</f>
        <v>NA</v>
      </c>
      <c r="R554" t="str">
        <f>IF(buildings!R554="","NA",buildings!R554)</f>
        <v>NA</v>
      </c>
      <c r="S554">
        <f>IF(buildings!S554="","NA",buildings!S554)</f>
        <v>43.8</v>
      </c>
      <c r="T554" t="str">
        <f>IF(buildings!T554="","NA",buildings!T554)</f>
        <v>NA</v>
      </c>
      <c r="U554">
        <f>IF(buildings!U554="","NA",buildings!U554)</f>
        <v>0</v>
      </c>
      <c r="V554" t="str">
        <f>IF(buildings!V554="","NA",buildings!V554)</f>
        <v>NA</v>
      </c>
      <c r="W554" t="str">
        <f>IF(buildings!W554="","NA",buildings!W554)</f>
        <v>NA</v>
      </c>
      <c r="X554" t="str">
        <f>IF(buildings!X554="","NA",buildings!X554)</f>
        <v>NA</v>
      </c>
      <c r="Y554" t="str">
        <f>IF(buildings!Y554="","NA",buildings!Y554)</f>
        <v>NA</v>
      </c>
      <c r="Z554" t="str">
        <f>IF(buildings!Z554="","NA",buildings!Z554)</f>
        <v>NA</v>
      </c>
      <c r="AA554" t="str">
        <f>IF(buildings!AA554="","NA",buildings!AA554)</f>
        <v>NA</v>
      </c>
      <c r="AB554">
        <f>IF(buildings!AB554="","NA",buildings!AB554)</f>
        <v>0.25</v>
      </c>
      <c r="AC554" t="str">
        <f>IF(buildings!AC554="","NA",buildings!AC554)</f>
        <v>NA</v>
      </c>
      <c r="AD554" t="str">
        <f>IF(buildings!AD554="","NA",buildings!AD554)</f>
        <v>NA</v>
      </c>
      <c r="AE554" t="str">
        <f>IF(buildings!AE554="","NA",buildings!AE554)</f>
        <v>NA</v>
      </c>
      <c r="AF554" t="str">
        <f>IF(buildings!AF554="","NA",buildings!AF554)</f>
        <v>NA</v>
      </c>
      <c r="AG554" t="str">
        <f>IF(buildings!AG554="","NA",buildings!AG554)</f>
        <v>NA</v>
      </c>
      <c r="AH554" t="str">
        <f>IF(buildings!AH554="","NA",buildings!AH554)</f>
        <v>NA</v>
      </c>
      <c r="AI554" t="str">
        <f>IF(buildings!AI554="","NA",buildings!AI554)</f>
        <v>NA</v>
      </c>
      <c r="AJ554" t="str">
        <f>IF(buildings!AJ554="","NA",buildings!AJ554)</f>
        <v>NA</v>
      </c>
      <c r="AK554" t="str">
        <f>IF(buildings!AK554="","NA",buildings!AK554)</f>
        <v>NA</v>
      </c>
      <c r="AL554" t="str">
        <f>IF(buildings!AL554="","NA",buildings!AL554)</f>
        <v>Brick wood</v>
      </c>
      <c r="AM554" t="str">
        <f>IF(buildings!AM554="","NA",buildings!AM554)</f>
        <v>NA</v>
      </c>
      <c r="AN554" t="str">
        <f>IF(buildings!AN554="","NA",buildings!AN554)</f>
        <v>Rural residential</v>
      </c>
      <c r="AO554" t="str">
        <f>IF(buildings!AO554="","NA",buildings!AO554)</f>
        <v>residential</v>
      </c>
      <c r="AP554" t="str">
        <f>IF(buildings!AP554="","NA",buildings!AP554)</f>
        <v>country-averaged</v>
      </c>
      <c r="AQ554" t="str">
        <f>IF(buildings!AQ554="","NA",buildings!AQ554)</f>
        <v>urban</v>
      </c>
      <c r="AR554" t="str">
        <f>IF(buildings!AR554="","NA",buildings!AR554)</f>
        <v>NA</v>
      </c>
      <c r="AS554" t="str">
        <f>IF(buildings!AS554="","NA",buildings!AS554)</f>
        <v>Gao X, Nakatani J, Zhang Q, Huang B, Wang T, Moriguchi Y.</v>
      </c>
      <c r="AT554">
        <f>IF(buildings!AT554="","NA",buildings!AT554)</f>
        <v>2020</v>
      </c>
      <c r="AU554" t="str">
        <f>IF(buildings!AU554="","NA",buildings!AU554)</f>
        <v>Dynamic material flow and stock analysis of residential buildings by integrating rural–urban land transition: A case of Shanghai</v>
      </c>
      <c r="AV554" t="str">
        <f>IF(buildings!AV554="","NA",buildings!AV554)</f>
        <v>Journal of Cleaner Production</v>
      </c>
      <c r="AW554" t="str">
        <f>IF(buildings!AW554="","NA",buildings!AW554)</f>
        <v>Copyright Elsevier</v>
      </c>
      <c r="AX554" t="str">
        <f>IF(buildings!AX554="","NA",buildings!AX554)</f>
        <v>10.1016/j.jclepro.2019.119941</v>
      </c>
      <c r="AY554" t="str">
        <f>IF(buildings!AY554="","NA",buildings!AY554)</f>
        <v>https://doi.org/10.1016/j.jclepro.2019.119941</v>
      </c>
      <c r="AZ554" t="str">
        <f>IF(buildings!AZ554="","NULL",buildings!AZ554)</f>
        <v>NULL</v>
      </c>
      <c r="BA554" t="str">
        <f>IF(buildings!BA554="","NULL",buildings!BA554)</f>
        <v>NULL</v>
      </c>
      <c r="BB554" t="str">
        <f>IF(buildings!BB554="","NULL",buildings!BB554)</f>
        <v>NULL</v>
      </c>
      <c r="BC554" t="str">
        <f>IF(buildings!BC554="","NULL",buildings!BC554)</f>
        <v>Table 3. Material intensities (MI) for various types of residential buildings in China (kg/m2).</v>
      </c>
      <c r="BD554" t="str">
        <f>IF(buildings!BD554="","NULL",buildings!BD554)</f>
        <v>NULL</v>
      </c>
      <c r="BE554" t="str">
        <f>IF(buildings!BE554="","NULL",buildings!BE554)</f>
        <v>Schwartzberg (Fishman)</v>
      </c>
      <c r="BF554" t="str">
        <f>IF(buildings!BF554="","NULL",buildings!BF554)</f>
        <v>NULL</v>
      </c>
      <c r="BG554" t="str">
        <f>IF(buildings!BG554="","NULL",buildings!BG554)</f>
        <v>NULL</v>
      </c>
      <c r="BH554" t="str">
        <f>IF(buildings!BH554="","NULL",buildings!BH554)</f>
        <v>NULL</v>
      </c>
      <c r="BI554" t="str">
        <f>IF(buildings!BI554="","NULL",buildings!BI554)</f>
        <v>NULL</v>
      </c>
      <c r="BJ554" t="str">
        <f>IF(buildings!BJ554="","NULL",buildings!BJ554)</f>
        <v>NULL</v>
      </c>
      <c r="BK554" t="str">
        <f>IF(buildings!BK554="","NULL",buildings!BK554)</f>
        <v>NULL</v>
      </c>
      <c r="BL554" t="str">
        <f>IF(buildings!BL554="","NULL",buildings!BL554)</f>
        <v>NULL</v>
      </c>
      <c r="BM554" t="str">
        <f>IF(buildings!BM554="","NULL",buildings!BM554)</f>
        <v>NULL</v>
      </c>
      <c r="BN554" t="str">
        <f>IF(buildings!BN554="","NULL",buildings!BN554)</f>
        <v>NULL</v>
      </c>
      <c r="BO554" t="str">
        <f>IF(buildings!BO554="","NULL",buildings!BO554)</f>
        <v>NULL</v>
      </c>
      <c r="BP554" t="str">
        <f>IF(buildings!BP554="","NULL",buildings!BP554)</f>
        <v>NULL</v>
      </c>
      <c r="BQ554" t="str">
        <f>IF(buildings!BQ554="","NULL",buildings!BQ554)</f>
        <v>NULL</v>
      </c>
      <c r="BR554" t="str">
        <f>IF(buildings!BR554="","NULL",buildings!BR554)</f>
        <v>NULL</v>
      </c>
      <c r="BS554" t="str">
        <f>IF(buildings!BS554="","NULL",buildings!BS554)</f>
        <v>NULL</v>
      </c>
      <c r="BT554" t="str">
        <f>IF(buildings!BT554="","NULL",buildings!BT554)</f>
        <v>NULL</v>
      </c>
      <c r="BU554" t="str">
        <f>IF(buildings!BU554="","NULL",buildings!BU554)</f>
        <v>NULL</v>
      </c>
      <c r="BV554" t="str">
        <f>IF(buildings!BV554="","NULL",buildings!BV554)</f>
        <v>NULL</v>
      </c>
      <c r="BW554" t="str">
        <f>IF(buildings!BW554="","NULL",buildings!BW554)</f>
        <v>R32CHN</v>
      </c>
      <c r="BX554" t="str">
        <f>IF(buildings!BX554="","NULL",buildings!BX554)</f>
        <v>R5.2ASIA</v>
      </c>
      <c r="BY554" t="str">
        <f>IF(buildings!BY554="","NULL",buildings!BY554)</f>
        <v>R_unspecified</v>
      </c>
      <c r="BZ554" t="str">
        <f>IF(buildings!BZ554="","NULL",buildings!BZ554)</f>
        <v>T_traditional</v>
      </c>
      <c r="CA554" t="str">
        <f>IF(buildings!CA554="","NULL",buildings!CA554)</f>
        <v>Standard</v>
      </c>
      <c r="CB554" t="str">
        <f>IF(buildings!CB554="","NULL",buildings!CB554)</f>
        <v>real-world single case study</v>
      </c>
      <c r="CC554" t="str">
        <f>IF(buildings!CC554="","NULL",buildings!CC554)</f>
        <v>RU</v>
      </c>
      <c r="CD554" t="str">
        <f>IF(buildings!CD554="","NULL",buildings!CD554)</f>
        <v>T</v>
      </c>
      <c r="CE554" t="str">
        <f>IF(buildings!CE554="","NULL",buildings!CE554)</f>
        <v>ASIA_CHN</v>
      </c>
    </row>
    <row r="555" spans="1:83">
      <c r="A555">
        <f>IF(buildings!A555="","NA",buildings!A555)</f>
        <v>553</v>
      </c>
      <c r="B555" t="str">
        <f>IF(buildings!B555="","NA",buildings!B555)</f>
        <v>China</v>
      </c>
      <c r="C555" t="str">
        <f>IF(buildings!C555="","NA",buildings!C555)</f>
        <v>Shanghai</v>
      </c>
      <c r="D555">
        <f>IF(buildings!D555="","NA",buildings!D555)</f>
        <v>1965</v>
      </c>
      <c r="E555">
        <f>IF(buildings!E555="","NA",buildings!E555)</f>
        <v>1979</v>
      </c>
      <c r="F555">
        <f>IF(buildings!F555="","NA",buildings!F555)</f>
        <v>16</v>
      </c>
      <c r="G555" t="str">
        <f>IF(buildings!G555="","NA",buildings!G555)</f>
        <v>NA</v>
      </c>
      <c r="H555" t="str">
        <f>IF(buildings!H555="","NA",buildings!H555)</f>
        <v>NA</v>
      </c>
      <c r="I555" t="str">
        <f>IF(buildings!I555="","NA",buildings!I555)</f>
        <v>NA</v>
      </c>
      <c r="J555">
        <f>IF(buildings!J555="","NA",buildings!J555)</f>
        <v>22</v>
      </c>
      <c r="K555" t="str">
        <f>IF(buildings!K555="","NA",buildings!K555)</f>
        <v>NA</v>
      </c>
      <c r="L555" t="str">
        <f>IF(buildings!L555="","NA",buildings!L555)</f>
        <v>NA</v>
      </c>
      <c r="M555">
        <f>IF(buildings!M555="","NA",buildings!M555)</f>
        <v>439.2</v>
      </c>
      <c r="N555" t="str">
        <f>IF(buildings!N555="","NA",buildings!N555)</f>
        <v>NA</v>
      </c>
      <c r="O555" t="str">
        <f>IF(buildings!O555="","NA",buildings!O555)</f>
        <v>NA</v>
      </c>
      <c r="P555">
        <f>IF(buildings!P555="","NA",buildings!P555)</f>
        <v>676.4</v>
      </c>
      <c r="Q555" t="str">
        <f>IF(buildings!Q555="","NA",buildings!Q555)</f>
        <v>NA</v>
      </c>
      <c r="R555" t="str">
        <f>IF(buildings!R555="","NA",buildings!R555)</f>
        <v>NA</v>
      </c>
      <c r="S555">
        <f>IF(buildings!S555="","NA",buildings!S555)</f>
        <v>47.5</v>
      </c>
      <c r="T555" t="str">
        <f>IF(buildings!T555="","NA",buildings!T555)</f>
        <v>NA</v>
      </c>
      <c r="U555">
        <f>IF(buildings!U555="","NA",buildings!U555)</f>
        <v>1</v>
      </c>
      <c r="V555" t="str">
        <f>IF(buildings!V555="","NA",buildings!V555)</f>
        <v>NA</v>
      </c>
      <c r="W555" t="str">
        <f>IF(buildings!W555="","NA",buildings!W555)</f>
        <v>NA</v>
      </c>
      <c r="X555" t="str">
        <f>IF(buildings!X555="","NA",buildings!X555)</f>
        <v>NA</v>
      </c>
      <c r="Y555" t="str">
        <f>IF(buildings!Y555="","NA",buildings!Y555)</f>
        <v>NA</v>
      </c>
      <c r="Z555" t="str">
        <f>IF(buildings!Z555="","NA",buildings!Z555)</f>
        <v>NA</v>
      </c>
      <c r="AA555" t="str">
        <f>IF(buildings!AA555="","NA",buildings!AA555)</f>
        <v>NA</v>
      </c>
      <c r="AB555">
        <f>IF(buildings!AB555="","NA",buildings!AB555)</f>
        <v>1</v>
      </c>
      <c r="AC555" t="str">
        <f>IF(buildings!AC555="","NA",buildings!AC555)</f>
        <v>NA</v>
      </c>
      <c r="AD555" t="str">
        <f>IF(buildings!AD555="","NA",buildings!AD555)</f>
        <v>NA</v>
      </c>
      <c r="AE555" t="str">
        <f>IF(buildings!AE555="","NA",buildings!AE555)</f>
        <v>NA</v>
      </c>
      <c r="AF555" t="str">
        <f>IF(buildings!AF555="","NA",buildings!AF555)</f>
        <v>NA</v>
      </c>
      <c r="AG555" t="str">
        <f>IF(buildings!AG555="","NA",buildings!AG555)</f>
        <v>NA</v>
      </c>
      <c r="AH555" t="str">
        <f>IF(buildings!AH555="","NA",buildings!AH555)</f>
        <v>NA</v>
      </c>
      <c r="AI555" t="str">
        <f>IF(buildings!AI555="","NA",buildings!AI555)</f>
        <v>NA</v>
      </c>
      <c r="AJ555" t="str">
        <f>IF(buildings!AJ555="","NA",buildings!AJ555)</f>
        <v>NA</v>
      </c>
      <c r="AK555" t="str">
        <f>IF(buildings!AK555="","NA",buildings!AK555)</f>
        <v>NA</v>
      </c>
      <c r="AL555" t="str">
        <f>IF(buildings!AL555="","NA",buildings!AL555)</f>
        <v>Birck Concrete</v>
      </c>
      <c r="AM555" t="str">
        <f>IF(buildings!AM555="","NA",buildings!AM555)</f>
        <v>NA</v>
      </c>
      <c r="AN555" t="str">
        <f>IF(buildings!AN555="","NA",buildings!AN555)</f>
        <v>Rural residential</v>
      </c>
      <c r="AO555" t="str">
        <f>IF(buildings!AO555="","NA",buildings!AO555)</f>
        <v>residential</v>
      </c>
      <c r="AP555" t="str">
        <f>IF(buildings!AP555="","NA",buildings!AP555)</f>
        <v>country-averaged</v>
      </c>
      <c r="AQ555" t="str">
        <f>IF(buildings!AQ555="","NA",buildings!AQ555)</f>
        <v>urban</v>
      </c>
      <c r="AR555" t="str">
        <f>IF(buildings!AR555="","NA",buildings!AR555)</f>
        <v>NA</v>
      </c>
      <c r="AS555" t="str">
        <f>IF(buildings!AS555="","NA",buildings!AS555)</f>
        <v>Gao X, Nakatani J, Zhang Q, Huang B, Wang T, Moriguchi Y.</v>
      </c>
      <c r="AT555">
        <f>IF(buildings!AT555="","NA",buildings!AT555)</f>
        <v>2020</v>
      </c>
      <c r="AU555" t="str">
        <f>IF(buildings!AU555="","NA",buildings!AU555)</f>
        <v>Dynamic material flow and stock analysis of residential buildings by integrating rural–urban land transition: A case of Shanghai</v>
      </c>
      <c r="AV555" t="str">
        <f>IF(buildings!AV555="","NA",buildings!AV555)</f>
        <v>Journal of Cleaner Production</v>
      </c>
      <c r="AW555" t="str">
        <f>IF(buildings!AW555="","NA",buildings!AW555)</f>
        <v>Copyright Elsevier</v>
      </c>
      <c r="AX555" t="str">
        <f>IF(buildings!AX555="","NA",buildings!AX555)</f>
        <v>10.1016/j.jclepro.2019.119941</v>
      </c>
      <c r="AY555" t="str">
        <f>IF(buildings!AY555="","NA",buildings!AY555)</f>
        <v>https://doi.org/10.1016/j.jclepro.2019.119941</v>
      </c>
      <c r="AZ555" t="str">
        <f>IF(buildings!AZ555="","NULL",buildings!AZ555)</f>
        <v>NULL</v>
      </c>
      <c r="BA555" t="str">
        <f>IF(buildings!BA555="","NULL",buildings!BA555)</f>
        <v>NULL</v>
      </c>
      <c r="BB555" t="str">
        <f>IF(buildings!BB555="","NULL",buildings!BB555)</f>
        <v>NULL</v>
      </c>
      <c r="BC555" t="str">
        <f>IF(buildings!BC555="","NULL",buildings!BC555)</f>
        <v>Table 3. Material intensities (MI) for various types of residential buildings in China (kg/m2).</v>
      </c>
      <c r="BD555" t="str">
        <f>IF(buildings!BD555="","NULL",buildings!BD555)</f>
        <v>NULL</v>
      </c>
      <c r="BE555" t="str">
        <f>IF(buildings!BE555="","NULL",buildings!BE555)</f>
        <v>Schwartzberg (Fishman)</v>
      </c>
      <c r="BF555" t="str">
        <f>IF(buildings!BF555="","NULL",buildings!BF555)</f>
        <v>NULL</v>
      </c>
      <c r="BG555" t="str">
        <f>IF(buildings!BG555="","NULL",buildings!BG555)</f>
        <v>NULL</v>
      </c>
      <c r="BH555" t="str">
        <f>IF(buildings!BH555="","NULL",buildings!BH555)</f>
        <v>NULL</v>
      </c>
      <c r="BI555" t="str">
        <f>IF(buildings!BI555="","NULL",buildings!BI555)</f>
        <v>NULL</v>
      </c>
      <c r="BJ555" t="str">
        <f>IF(buildings!BJ555="","NULL",buildings!BJ555)</f>
        <v>NULL</v>
      </c>
      <c r="BK555" t="str">
        <f>IF(buildings!BK555="","NULL",buildings!BK555)</f>
        <v>NULL</v>
      </c>
      <c r="BL555" t="str">
        <f>IF(buildings!BL555="","NULL",buildings!BL555)</f>
        <v>NULL</v>
      </c>
      <c r="BM555" t="str">
        <f>IF(buildings!BM555="","NULL",buildings!BM555)</f>
        <v>NULL</v>
      </c>
      <c r="BN555" t="str">
        <f>IF(buildings!BN555="","NULL",buildings!BN555)</f>
        <v>NULL</v>
      </c>
      <c r="BO555" t="str">
        <f>IF(buildings!BO555="","NULL",buildings!BO555)</f>
        <v>NULL</v>
      </c>
      <c r="BP555" t="str">
        <f>IF(buildings!BP555="","NULL",buildings!BP555)</f>
        <v>NULL</v>
      </c>
      <c r="BQ555" t="str">
        <f>IF(buildings!BQ555="","NULL",buildings!BQ555)</f>
        <v>NULL</v>
      </c>
      <c r="BR555" t="str">
        <f>IF(buildings!BR555="","NULL",buildings!BR555)</f>
        <v>NULL</v>
      </c>
      <c r="BS555" t="str">
        <f>IF(buildings!BS555="","NULL",buildings!BS555)</f>
        <v>NULL</v>
      </c>
      <c r="BT555" t="str">
        <f>IF(buildings!BT555="","NULL",buildings!BT555)</f>
        <v>NULL</v>
      </c>
      <c r="BU555" t="str">
        <f>IF(buildings!BU555="","NULL",buildings!BU555)</f>
        <v>NULL</v>
      </c>
      <c r="BV555" t="str">
        <f>IF(buildings!BV555="","NULL",buildings!BV555)</f>
        <v>NULL</v>
      </c>
      <c r="BW555" t="str">
        <f>IF(buildings!BW555="","NULL",buildings!BW555)</f>
        <v>R32CHN</v>
      </c>
      <c r="BX555" t="str">
        <f>IF(buildings!BX555="","NULL",buildings!BX555)</f>
        <v>R5.2ASIA</v>
      </c>
      <c r="BY555" t="str">
        <f>IF(buildings!BY555="","NULL",buildings!BY555)</f>
        <v>R_unspecified</v>
      </c>
      <c r="BZ555" t="str">
        <f>IF(buildings!BZ555="","NULL",buildings!BZ555)</f>
        <v>RC_unspecified</v>
      </c>
      <c r="CA555" t="str">
        <f>IF(buildings!CA555="","NULL",buildings!CA555)</f>
        <v>Standard</v>
      </c>
      <c r="CB555" t="str">
        <f>IF(buildings!CB555="","NULL",buildings!CB555)</f>
        <v>real-world single case study</v>
      </c>
      <c r="CC555" t="str">
        <f>IF(buildings!CC555="","NULL",buildings!CC555)</f>
        <v>RU</v>
      </c>
      <c r="CD555" t="str">
        <f>IF(buildings!CD555="","NULL",buildings!CD555)</f>
        <v>C</v>
      </c>
      <c r="CE555" t="str">
        <f>IF(buildings!CE555="","NULL",buildings!CE555)</f>
        <v>ASIA_CHN</v>
      </c>
    </row>
    <row r="556" spans="1:83">
      <c r="A556">
        <f>IF(buildings!A556="","NA",buildings!A556)</f>
        <v>554</v>
      </c>
      <c r="B556" t="str">
        <f>IF(buildings!B556="","NA",buildings!B556)</f>
        <v>China</v>
      </c>
      <c r="C556" t="str">
        <f>IF(buildings!C556="","NA",buildings!C556)</f>
        <v>Shanghai</v>
      </c>
      <c r="D556">
        <f>IF(buildings!D556="","NA",buildings!D556)</f>
        <v>1980</v>
      </c>
      <c r="E556">
        <f>IF(buildings!E556="","NA",buildings!E556)</f>
        <v>1999</v>
      </c>
      <c r="F556">
        <f>IF(buildings!F556="","NA",buildings!F556)</f>
        <v>17.5</v>
      </c>
      <c r="G556" t="str">
        <f>IF(buildings!G556="","NA",buildings!G556)</f>
        <v>NA</v>
      </c>
      <c r="H556" t="str">
        <f>IF(buildings!H556="","NA",buildings!H556)</f>
        <v>NA</v>
      </c>
      <c r="I556" t="str">
        <f>IF(buildings!I556="","NA",buildings!I556)</f>
        <v>NA</v>
      </c>
      <c r="J556">
        <f>IF(buildings!J556="","NA",buildings!J556)</f>
        <v>26.2</v>
      </c>
      <c r="K556" t="str">
        <f>IF(buildings!K556="","NA",buildings!K556)</f>
        <v>NA</v>
      </c>
      <c r="L556" t="str">
        <f>IF(buildings!L556="","NA",buildings!L556)</f>
        <v>NA</v>
      </c>
      <c r="M556">
        <f>IF(buildings!M556="","NA",buildings!M556)</f>
        <v>715.6</v>
      </c>
      <c r="N556" t="str">
        <f>IF(buildings!N556="","NA",buildings!N556)</f>
        <v>NA</v>
      </c>
      <c r="O556" t="str">
        <f>IF(buildings!O556="","NA",buildings!O556)</f>
        <v>NA</v>
      </c>
      <c r="P556">
        <f>IF(buildings!P556="","NA",buildings!P556)</f>
        <v>672.2</v>
      </c>
      <c r="Q556" t="str">
        <f>IF(buildings!Q556="","NA",buildings!Q556)</f>
        <v>NA</v>
      </c>
      <c r="R556" t="str">
        <f>IF(buildings!R556="","NA",buildings!R556)</f>
        <v>NA</v>
      </c>
      <c r="S556">
        <f>IF(buildings!S556="","NA",buildings!S556)</f>
        <v>31.5</v>
      </c>
      <c r="T556" t="str">
        <f>IF(buildings!T556="","NA",buildings!T556)</f>
        <v>NA</v>
      </c>
      <c r="U556">
        <f>IF(buildings!U556="","NA",buildings!U556)</f>
        <v>2</v>
      </c>
      <c r="V556" t="str">
        <f>IF(buildings!V556="","NA",buildings!V556)</f>
        <v>NA</v>
      </c>
      <c r="W556" t="str">
        <f>IF(buildings!W556="","NA",buildings!W556)</f>
        <v>NA</v>
      </c>
      <c r="X556" t="str">
        <f>IF(buildings!X556="","NA",buildings!X556)</f>
        <v>NA</v>
      </c>
      <c r="Y556" t="str">
        <f>IF(buildings!Y556="","NA",buildings!Y556)</f>
        <v>NA</v>
      </c>
      <c r="Z556" t="str">
        <f>IF(buildings!Z556="","NA",buildings!Z556)</f>
        <v>NA</v>
      </c>
      <c r="AA556" t="str">
        <f>IF(buildings!AA556="","NA",buildings!AA556)</f>
        <v>NA</v>
      </c>
      <c r="AB556">
        <f>IF(buildings!AB556="","NA",buildings!AB556)</f>
        <v>2</v>
      </c>
      <c r="AC556" t="str">
        <f>IF(buildings!AC556="","NA",buildings!AC556)</f>
        <v>NA</v>
      </c>
      <c r="AD556" t="str">
        <f>IF(buildings!AD556="","NA",buildings!AD556)</f>
        <v>NA</v>
      </c>
      <c r="AE556" t="str">
        <f>IF(buildings!AE556="","NA",buildings!AE556)</f>
        <v>NA</v>
      </c>
      <c r="AF556" t="str">
        <f>IF(buildings!AF556="","NA",buildings!AF556)</f>
        <v>NA</v>
      </c>
      <c r="AG556" t="str">
        <f>IF(buildings!AG556="","NA",buildings!AG556)</f>
        <v>NA</v>
      </c>
      <c r="AH556" t="str">
        <f>IF(buildings!AH556="","NA",buildings!AH556)</f>
        <v>NA</v>
      </c>
      <c r="AI556" t="str">
        <f>IF(buildings!AI556="","NA",buildings!AI556)</f>
        <v>NA</v>
      </c>
      <c r="AJ556" t="str">
        <f>IF(buildings!AJ556="","NA",buildings!AJ556)</f>
        <v>NA</v>
      </c>
      <c r="AK556" t="str">
        <f>IF(buildings!AK556="","NA",buildings!AK556)</f>
        <v>NA</v>
      </c>
      <c r="AL556" t="str">
        <f>IF(buildings!AL556="","NA",buildings!AL556)</f>
        <v>Birck Concrete</v>
      </c>
      <c r="AM556" t="str">
        <f>IF(buildings!AM556="","NA",buildings!AM556)</f>
        <v>NA</v>
      </c>
      <c r="AN556" t="str">
        <f>IF(buildings!AN556="","NA",buildings!AN556)</f>
        <v>Rural residential</v>
      </c>
      <c r="AO556" t="str">
        <f>IF(buildings!AO556="","NA",buildings!AO556)</f>
        <v>residential</v>
      </c>
      <c r="AP556" t="str">
        <f>IF(buildings!AP556="","NA",buildings!AP556)</f>
        <v>country-averaged</v>
      </c>
      <c r="AQ556" t="str">
        <f>IF(buildings!AQ556="","NA",buildings!AQ556)</f>
        <v>urban</v>
      </c>
      <c r="AR556" t="str">
        <f>IF(buildings!AR556="","NA",buildings!AR556)</f>
        <v>NA</v>
      </c>
      <c r="AS556" t="str">
        <f>IF(buildings!AS556="","NA",buildings!AS556)</f>
        <v>Gao X, Nakatani J, Zhang Q, Huang B, Wang T, Moriguchi Y.</v>
      </c>
      <c r="AT556">
        <f>IF(buildings!AT556="","NA",buildings!AT556)</f>
        <v>2020</v>
      </c>
      <c r="AU556" t="str">
        <f>IF(buildings!AU556="","NA",buildings!AU556)</f>
        <v>Dynamic material flow and stock analysis of residential buildings by integrating rural–urban land transition: A case of Shanghai</v>
      </c>
      <c r="AV556" t="str">
        <f>IF(buildings!AV556="","NA",buildings!AV556)</f>
        <v>Journal of Cleaner Production</v>
      </c>
      <c r="AW556" t="str">
        <f>IF(buildings!AW556="","NA",buildings!AW556)</f>
        <v>Copyright Elsevier</v>
      </c>
      <c r="AX556" t="str">
        <f>IF(buildings!AX556="","NA",buildings!AX556)</f>
        <v>10.1016/j.jclepro.2019.119941</v>
      </c>
      <c r="AY556" t="str">
        <f>IF(buildings!AY556="","NA",buildings!AY556)</f>
        <v>https://doi.org/10.1016/j.jclepro.2019.119941</v>
      </c>
      <c r="AZ556" t="str">
        <f>IF(buildings!AZ556="","NULL",buildings!AZ556)</f>
        <v>NULL</v>
      </c>
      <c r="BA556" t="str">
        <f>IF(buildings!BA556="","NULL",buildings!BA556)</f>
        <v>NULL</v>
      </c>
      <c r="BB556" t="str">
        <f>IF(buildings!BB556="","NULL",buildings!BB556)</f>
        <v>NULL</v>
      </c>
      <c r="BC556" t="str">
        <f>IF(buildings!BC556="","NULL",buildings!BC556)</f>
        <v>Table 3. Material intensities (MI) for various types of residential buildings in China (kg/m2).</v>
      </c>
      <c r="BD556" t="str">
        <f>IF(buildings!BD556="","NULL",buildings!BD556)</f>
        <v>NULL</v>
      </c>
      <c r="BE556" t="str">
        <f>IF(buildings!BE556="","NULL",buildings!BE556)</f>
        <v>Schwartzberg (Fishman)</v>
      </c>
      <c r="BF556" t="str">
        <f>IF(buildings!BF556="","NULL",buildings!BF556)</f>
        <v>NULL</v>
      </c>
      <c r="BG556" t="str">
        <f>IF(buildings!BG556="","NULL",buildings!BG556)</f>
        <v>NULL</v>
      </c>
      <c r="BH556" t="str">
        <f>IF(buildings!BH556="","NULL",buildings!BH556)</f>
        <v>NULL</v>
      </c>
      <c r="BI556" t="str">
        <f>IF(buildings!BI556="","NULL",buildings!BI556)</f>
        <v>NULL</v>
      </c>
      <c r="BJ556" t="str">
        <f>IF(buildings!BJ556="","NULL",buildings!BJ556)</f>
        <v>NULL</v>
      </c>
      <c r="BK556" t="str">
        <f>IF(buildings!BK556="","NULL",buildings!BK556)</f>
        <v>NULL</v>
      </c>
      <c r="BL556" t="str">
        <f>IF(buildings!BL556="","NULL",buildings!BL556)</f>
        <v>NULL</v>
      </c>
      <c r="BM556" t="str">
        <f>IF(buildings!BM556="","NULL",buildings!BM556)</f>
        <v>NULL</v>
      </c>
      <c r="BN556" t="str">
        <f>IF(buildings!BN556="","NULL",buildings!BN556)</f>
        <v>NULL</v>
      </c>
      <c r="BO556" t="str">
        <f>IF(buildings!BO556="","NULL",buildings!BO556)</f>
        <v>NULL</v>
      </c>
      <c r="BP556" t="str">
        <f>IF(buildings!BP556="","NULL",buildings!BP556)</f>
        <v>NULL</v>
      </c>
      <c r="BQ556" t="str">
        <f>IF(buildings!BQ556="","NULL",buildings!BQ556)</f>
        <v>NULL</v>
      </c>
      <c r="BR556" t="str">
        <f>IF(buildings!BR556="","NULL",buildings!BR556)</f>
        <v>NULL</v>
      </c>
      <c r="BS556" t="str">
        <f>IF(buildings!BS556="","NULL",buildings!BS556)</f>
        <v>NULL</v>
      </c>
      <c r="BT556" t="str">
        <f>IF(buildings!BT556="","NULL",buildings!BT556)</f>
        <v>NULL</v>
      </c>
      <c r="BU556" t="str">
        <f>IF(buildings!BU556="","NULL",buildings!BU556)</f>
        <v>NULL</v>
      </c>
      <c r="BV556" t="str">
        <f>IF(buildings!BV556="","NULL",buildings!BV556)</f>
        <v>NULL</v>
      </c>
      <c r="BW556" t="str">
        <f>IF(buildings!BW556="","NULL",buildings!BW556)</f>
        <v>R32CHN</v>
      </c>
      <c r="BX556" t="str">
        <f>IF(buildings!BX556="","NULL",buildings!BX556)</f>
        <v>R5.2ASIA</v>
      </c>
      <c r="BY556" t="str">
        <f>IF(buildings!BY556="","NULL",buildings!BY556)</f>
        <v>R_unspecified</v>
      </c>
      <c r="BZ556" t="str">
        <f>IF(buildings!BZ556="","NULL",buildings!BZ556)</f>
        <v>RC_unspecified</v>
      </c>
      <c r="CA556" t="str">
        <f>IF(buildings!CA556="","NULL",buildings!CA556)</f>
        <v>Standard</v>
      </c>
      <c r="CB556" t="str">
        <f>IF(buildings!CB556="","NULL",buildings!CB556)</f>
        <v>real-world single case study</v>
      </c>
      <c r="CC556" t="str">
        <f>IF(buildings!CC556="","NULL",buildings!CC556)</f>
        <v>RU</v>
      </c>
      <c r="CD556" t="str">
        <f>IF(buildings!CD556="","NULL",buildings!CD556)</f>
        <v>C</v>
      </c>
      <c r="CE556" t="str">
        <f>IF(buildings!CE556="","NULL",buildings!CE556)</f>
        <v>ASIA_CHN</v>
      </c>
    </row>
    <row r="557" spans="1:83">
      <c r="A557">
        <f>IF(buildings!A557="","NA",buildings!A557)</f>
        <v>555</v>
      </c>
      <c r="B557" t="str">
        <f>IF(buildings!B557="","NA",buildings!B557)</f>
        <v>China</v>
      </c>
      <c r="C557" t="str">
        <f>IF(buildings!C557="","NA",buildings!C557)</f>
        <v>Shanghai</v>
      </c>
      <c r="D557">
        <f>IF(buildings!D557="","NA",buildings!D557)</f>
        <v>2000</v>
      </c>
      <c r="E557">
        <f>IF(buildings!E557="","NA",buildings!E557)</f>
        <v>2010</v>
      </c>
      <c r="F557">
        <f>IF(buildings!F557="","NA",buildings!F557)</f>
        <v>53.6</v>
      </c>
      <c r="G557" t="str">
        <f>IF(buildings!G557="","NA",buildings!G557)</f>
        <v>NA</v>
      </c>
      <c r="H557" t="str">
        <f>IF(buildings!H557="","NA",buildings!H557)</f>
        <v>NA</v>
      </c>
      <c r="I557" t="str">
        <f>IF(buildings!I557="","NA",buildings!I557)</f>
        <v>NA</v>
      </c>
      <c r="J557">
        <f>IF(buildings!J557="","NA",buildings!J557)</f>
        <v>27.5</v>
      </c>
      <c r="K557" t="str">
        <f>IF(buildings!K557="","NA",buildings!K557)</f>
        <v>NA</v>
      </c>
      <c r="L557" t="str">
        <f>IF(buildings!L557="","NA",buildings!L557)</f>
        <v>NA</v>
      </c>
      <c r="M557">
        <f>IF(buildings!M557="","NA",buildings!M557)</f>
        <v>791.3</v>
      </c>
      <c r="N557" t="str">
        <f>IF(buildings!N557="","NA",buildings!N557)</f>
        <v>NA</v>
      </c>
      <c r="O557" t="str">
        <f>IF(buildings!O557="","NA",buildings!O557)</f>
        <v>NA</v>
      </c>
      <c r="P557">
        <f>IF(buildings!P557="","NA",buildings!P557)</f>
        <v>683.3</v>
      </c>
      <c r="Q557" t="str">
        <f>IF(buildings!Q557="","NA",buildings!Q557)</f>
        <v>NA</v>
      </c>
      <c r="R557" t="str">
        <f>IF(buildings!R557="","NA",buildings!R557)</f>
        <v>NA</v>
      </c>
      <c r="S557">
        <f>IF(buildings!S557="","NA",buildings!S557)</f>
        <v>30.2</v>
      </c>
      <c r="T557" t="str">
        <f>IF(buildings!T557="","NA",buildings!T557)</f>
        <v>NA</v>
      </c>
      <c r="U557">
        <f>IF(buildings!U557="","NA",buildings!U557)</f>
        <v>2</v>
      </c>
      <c r="V557" t="str">
        <f>IF(buildings!V557="","NA",buildings!V557)</f>
        <v>NA</v>
      </c>
      <c r="W557" t="str">
        <f>IF(buildings!W557="","NA",buildings!W557)</f>
        <v>NA</v>
      </c>
      <c r="X557" t="str">
        <f>IF(buildings!X557="","NA",buildings!X557)</f>
        <v>NA</v>
      </c>
      <c r="Y557" t="str">
        <f>IF(buildings!Y557="","NA",buildings!Y557)</f>
        <v>NA</v>
      </c>
      <c r="Z557" t="str">
        <f>IF(buildings!Z557="","NA",buildings!Z557)</f>
        <v>NA</v>
      </c>
      <c r="AA557" t="str">
        <f>IF(buildings!AA557="","NA",buildings!AA557)</f>
        <v>NA</v>
      </c>
      <c r="AB557">
        <f>IF(buildings!AB557="","NA",buildings!AB557)</f>
        <v>2</v>
      </c>
      <c r="AC557" t="str">
        <f>IF(buildings!AC557="","NA",buildings!AC557)</f>
        <v>NA</v>
      </c>
      <c r="AD557" t="str">
        <f>IF(buildings!AD557="","NA",buildings!AD557)</f>
        <v>NA</v>
      </c>
      <c r="AE557" t="str">
        <f>IF(buildings!AE557="","NA",buildings!AE557)</f>
        <v>NA</v>
      </c>
      <c r="AF557" t="str">
        <f>IF(buildings!AF557="","NA",buildings!AF557)</f>
        <v>NA</v>
      </c>
      <c r="AG557" t="str">
        <f>IF(buildings!AG557="","NA",buildings!AG557)</f>
        <v>NA</v>
      </c>
      <c r="AH557" t="str">
        <f>IF(buildings!AH557="","NA",buildings!AH557)</f>
        <v>NA</v>
      </c>
      <c r="AI557" t="str">
        <f>IF(buildings!AI557="","NA",buildings!AI557)</f>
        <v>NA</v>
      </c>
      <c r="AJ557" t="str">
        <f>IF(buildings!AJ557="","NA",buildings!AJ557)</f>
        <v>NA</v>
      </c>
      <c r="AK557" t="str">
        <f>IF(buildings!AK557="","NA",buildings!AK557)</f>
        <v>NA</v>
      </c>
      <c r="AL557" t="str">
        <f>IF(buildings!AL557="","NA",buildings!AL557)</f>
        <v>Birck Concrete</v>
      </c>
      <c r="AM557" t="str">
        <f>IF(buildings!AM557="","NA",buildings!AM557)</f>
        <v>NA</v>
      </c>
      <c r="AN557" t="str">
        <f>IF(buildings!AN557="","NA",buildings!AN557)</f>
        <v>Rural residential</v>
      </c>
      <c r="AO557" t="str">
        <f>IF(buildings!AO557="","NA",buildings!AO557)</f>
        <v>residential</v>
      </c>
      <c r="AP557" t="str">
        <f>IF(buildings!AP557="","NA",buildings!AP557)</f>
        <v>country-averaged</v>
      </c>
      <c r="AQ557" t="str">
        <f>IF(buildings!AQ557="","NA",buildings!AQ557)</f>
        <v>urban</v>
      </c>
      <c r="AR557" t="str">
        <f>IF(buildings!AR557="","NA",buildings!AR557)</f>
        <v>NA</v>
      </c>
      <c r="AS557" t="str">
        <f>IF(buildings!AS557="","NA",buildings!AS557)</f>
        <v>Gao X, Nakatani J, Zhang Q, Huang B, Wang T, Moriguchi Y.</v>
      </c>
      <c r="AT557">
        <f>IF(buildings!AT557="","NA",buildings!AT557)</f>
        <v>2020</v>
      </c>
      <c r="AU557" t="str">
        <f>IF(buildings!AU557="","NA",buildings!AU557)</f>
        <v>Dynamic material flow and stock analysis of residential buildings by integrating rural–urban land transition: A case of Shanghai</v>
      </c>
      <c r="AV557" t="str">
        <f>IF(buildings!AV557="","NA",buildings!AV557)</f>
        <v>Journal of Cleaner Production</v>
      </c>
      <c r="AW557" t="str">
        <f>IF(buildings!AW557="","NA",buildings!AW557)</f>
        <v>Copyright Elsevier</v>
      </c>
      <c r="AX557" t="str">
        <f>IF(buildings!AX557="","NA",buildings!AX557)</f>
        <v>10.1016/j.jclepro.2019.119941</v>
      </c>
      <c r="AY557" t="str">
        <f>IF(buildings!AY557="","NA",buildings!AY557)</f>
        <v>https://doi.org/10.1016/j.jclepro.2019.119941</v>
      </c>
      <c r="AZ557" t="str">
        <f>IF(buildings!AZ557="","NULL",buildings!AZ557)</f>
        <v>NULL</v>
      </c>
      <c r="BA557" t="str">
        <f>IF(buildings!BA557="","NULL",buildings!BA557)</f>
        <v>NULL</v>
      </c>
      <c r="BB557" t="str">
        <f>IF(buildings!BB557="","NULL",buildings!BB557)</f>
        <v>NULL</v>
      </c>
      <c r="BC557" t="str">
        <f>IF(buildings!BC557="","NULL",buildings!BC557)</f>
        <v>Table 3. Material intensities (MI) for various types of residential buildings in China (kg/m2).</v>
      </c>
      <c r="BD557" t="str">
        <f>IF(buildings!BD557="","NULL",buildings!BD557)</f>
        <v>NULL</v>
      </c>
      <c r="BE557" t="str">
        <f>IF(buildings!BE557="","NULL",buildings!BE557)</f>
        <v>Schwartzberg (Fishman)</v>
      </c>
      <c r="BF557" t="str">
        <f>IF(buildings!BF557="","NULL",buildings!BF557)</f>
        <v>NULL</v>
      </c>
      <c r="BG557" t="str">
        <f>IF(buildings!BG557="","NULL",buildings!BG557)</f>
        <v>NULL</v>
      </c>
      <c r="BH557" t="str">
        <f>IF(buildings!BH557="","NULL",buildings!BH557)</f>
        <v>NULL</v>
      </c>
      <c r="BI557" t="str">
        <f>IF(buildings!BI557="","NULL",buildings!BI557)</f>
        <v>NULL</v>
      </c>
      <c r="BJ557" t="str">
        <f>IF(buildings!BJ557="","NULL",buildings!BJ557)</f>
        <v>NULL</v>
      </c>
      <c r="BK557" t="str">
        <f>IF(buildings!BK557="","NULL",buildings!BK557)</f>
        <v>NULL</v>
      </c>
      <c r="BL557" t="str">
        <f>IF(buildings!BL557="","NULL",buildings!BL557)</f>
        <v>NULL</v>
      </c>
      <c r="BM557" t="str">
        <f>IF(buildings!BM557="","NULL",buildings!BM557)</f>
        <v>NULL</v>
      </c>
      <c r="BN557" t="str">
        <f>IF(buildings!BN557="","NULL",buildings!BN557)</f>
        <v>NULL</v>
      </c>
      <c r="BO557" t="str">
        <f>IF(buildings!BO557="","NULL",buildings!BO557)</f>
        <v>NULL</v>
      </c>
      <c r="BP557" t="str">
        <f>IF(buildings!BP557="","NULL",buildings!BP557)</f>
        <v>NULL</v>
      </c>
      <c r="BQ557" t="str">
        <f>IF(buildings!BQ557="","NULL",buildings!BQ557)</f>
        <v>NULL</v>
      </c>
      <c r="BR557" t="str">
        <f>IF(buildings!BR557="","NULL",buildings!BR557)</f>
        <v>NULL</v>
      </c>
      <c r="BS557" t="str">
        <f>IF(buildings!BS557="","NULL",buildings!BS557)</f>
        <v>NULL</v>
      </c>
      <c r="BT557" t="str">
        <f>IF(buildings!BT557="","NULL",buildings!BT557)</f>
        <v>NULL</v>
      </c>
      <c r="BU557" t="str">
        <f>IF(buildings!BU557="","NULL",buildings!BU557)</f>
        <v>NULL</v>
      </c>
      <c r="BV557" t="str">
        <f>IF(buildings!BV557="","NULL",buildings!BV557)</f>
        <v>NULL</v>
      </c>
      <c r="BW557" t="str">
        <f>IF(buildings!BW557="","NULL",buildings!BW557)</f>
        <v>R32CHN</v>
      </c>
      <c r="BX557" t="str">
        <f>IF(buildings!BX557="","NULL",buildings!BX557)</f>
        <v>R5.2ASIA</v>
      </c>
      <c r="BY557" t="str">
        <f>IF(buildings!BY557="","NULL",buildings!BY557)</f>
        <v>R_unspecified</v>
      </c>
      <c r="BZ557" t="str">
        <f>IF(buildings!BZ557="","NULL",buildings!BZ557)</f>
        <v>RC_unspecified</v>
      </c>
      <c r="CA557" t="str">
        <f>IF(buildings!CA557="","NULL",buildings!CA557)</f>
        <v>Standard</v>
      </c>
      <c r="CB557" t="str">
        <f>IF(buildings!CB557="","NULL",buildings!CB557)</f>
        <v>real-world single case study</v>
      </c>
      <c r="CC557" t="str">
        <f>IF(buildings!CC557="","NULL",buildings!CC557)</f>
        <v>RU</v>
      </c>
      <c r="CD557" t="str">
        <f>IF(buildings!CD557="","NULL",buildings!CD557)</f>
        <v>C</v>
      </c>
      <c r="CE557" t="str">
        <f>IF(buildings!CE557="","NULL",buildings!CE557)</f>
        <v>ASIA_CHN</v>
      </c>
    </row>
    <row r="558" spans="1:83">
      <c r="A558">
        <f>IF(buildings!A558="","NA",buildings!A558)</f>
        <v>556</v>
      </c>
      <c r="B558" t="str">
        <f>IF(buildings!B558="","NA",buildings!B558)</f>
        <v>China</v>
      </c>
      <c r="C558" t="str">
        <f>IF(buildings!C558="","NA",buildings!C558)</f>
        <v>Shanghai</v>
      </c>
      <c r="D558">
        <f>IF(buildings!D558="","NA",buildings!D558)</f>
        <v>1980</v>
      </c>
      <c r="E558">
        <f>IF(buildings!E558="","NA",buildings!E558)</f>
        <v>1989</v>
      </c>
      <c r="F558">
        <f>IF(buildings!F558="","NA",buildings!F558)</f>
        <v>38.200000000000003</v>
      </c>
      <c r="G558" t="str">
        <f>IF(buildings!G558="","NA",buildings!G558)</f>
        <v>NA</v>
      </c>
      <c r="H558" t="str">
        <f>IF(buildings!H558="","NA",buildings!H558)</f>
        <v>NA</v>
      </c>
      <c r="I558" t="str">
        <f>IF(buildings!I558="","NA",buildings!I558)</f>
        <v>NA</v>
      </c>
      <c r="J558">
        <f>IF(buildings!J558="","NA",buildings!J558)</f>
        <v>23.4</v>
      </c>
      <c r="K558" t="str">
        <f>IF(buildings!K558="","NA",buildings!K558)</f>
        <v>NA</v>
      </c>
      <c r="L558" t="str">
        <f>IF(buildings!L558="","NA",buildings!L558)</f>
        <v>NA</v>
      </c>
      <c r="M558">
        <f>IF(buildings!M558="","NA",buildings!M558)</f>
        <v>924.5</v>
      </c>
      <c r="N558" t="str">
        <f>IF(buildings!N558="","NA",buildings!N558)</f>
        <v>NA</v>
      </c>
      <c r="O558" t="str">
        <f>IF(buildings!O558="","NA",buildings!O558)</f>
        <v>NA</v>
      </c>
      <c r="P558">
        <f>IF(buildings!P558="","NA",buildings!P558)</f>
        <v>317</v>
      </c>
      <c r="Q558" t="str">
        <f>IF(buildings!Q558="","NA",buildings!Q558)</f>
        <v>NA</v>
      </c>
      <c r="R558" t="str">
        <f>IF(buildings!R558="","NA",buildings!R558)</f>
        <v>NA</v>
      </c>
      <c r="S558">
        <f>IF(buildings!S558="","NA",buildings!S558)</f>
        <v>19.2</v>
      </c>
      <c r="T558" t="str">
        <f>IF(buildings!T558="","NA",buildings!T558)</f>
        <v>NA</v>
      </c>
      <c r="U558">
        <f>IF(buildings!U558="","NA",buildings!U558)</f>
        <v>2</v>
      </c>
      <c r="V558" t="str">
        <f>IF(buildings!V558="","NA",buildings!V558)</f>
        <v>NA</v>
      </c>
      <c r="W558" t="str">
        <f>IF(buildings!W558="","NA",buildings!W558)</f>
        <v>NA</v>
      </c>
      <c r="X558" t="str">
        <f>IF(buildings!X558="","NA",buildings!X558)</f>
        <v>NA</v>
      </c>
      <c r="Y558" t="str">
        <f>IF(buildings!Y558="","NA",buildings!Y558)</f>
        <v>NA</v>
      </c>
      <c r="Z558" t="str">
        <f>IF(buildings!Z558="","NA",buildings!Z558)</f>
        <v>NA</v>
      </c>
      <c r="AA558" t="str">
        <f>IF(buildings!AA558="","NA",buildings!AA558)</f>
        <v>NA</v>
      </c>
      <c r="AB558">
        <f>IF(buildings!AB558="","NA",buildings!AB558)</f>
        <v>2</v>
      </c>
      <c r="AC558" t="str">
        <f>IF(buildings!AC558="","NA",buildings!AC558)</f>
        <v>NA</v>
      </c>
      <c r="AD558" t="str">
        <f>IF(buildings!AD558="","NA",buildings!AD558)</f>
        <v>NA</v>
      </c>
      <c r="AE558" t="str">
        <f>IF(buildings!AE558="","NA",buildings!AE558)</f>
        <v>NA</v>
      </c>
      <c r="AF558" t="str">
        <f>IF(buildings!AF558="","NA",buildings!AF558)</f>
        <v>NA</v>
      </c>
      <c r="AG558" t="str">
        <f>IF(buildings!AG558="","NA",buildings!AG558)</f>
        <v>NA</v>
      </c>
      <c r="AH558" t="str">
        <f>IF(buildings!AH558="","NA",buildings!AH558)</f>
        <v>NA</v>
      </c>
      <c r="AI558" t="str">
        <f>IF(buildings!AI558="","NA",buildings!AI558)</f>
        <v>NA</v>
      </c>
      <c r="AJ558" t="str">
        <f>IF(buildings!AJ558="","NA",buildings!AJ558)</f>
        <v>NA</v>
      </c>
      <c r="AK558" t="str">
        <f>IF(buildings!AK558="","NA",buildings!AK558)</f>
        <v>NA</v>
      </c>
      <c r="AL558" t="str">
        <f>IF(buildings!AL558="","NA",buildings!AL558)</f>
        <v>Reinforced Concrete</v>
      </c>
      <c r="AM558" t="str">
        <f>IF(buildings!AM558="","NA",buildings!AM558)</f>
        <v>NA</v>
      </c>
      <c r="AN558" t="str">
        <f>IF(buildings!AN558="","NA",buildings!AN558)</f>
        <v>Rural residential</v>
      </c>
      <c r="AO558" t="str">
        <f>IF(buildings!AO558="","NA",buildings!AO558)</f>
        <v>residential</v>
      </c>
      <c r="AP558" t="str">
        <f>IF(buildings!AP558="","NA",buildings!AP558)</f>
        <v>country-averaged</v>
      </c>
      <c r="AQ558" t="str">
        <f>IF(buildings!AQ558="","NA",buildings!AQ558)</f>
        <v>urban</v>
      </c>
      <c r="AR558" t="str">
        <f>IF(buildings!AR558="","NA",buildings!AR558)</f>
        <v>NA</v>
      </c>
      <c r="AS558" t="str">
        <f>IF(buildings!AS558="","NA",buildings!AS558)</f>
        <v>Gao X, Nakatani J, Zhang Q, Huang B, Wang T, Moriguchi Y.</v>
      </c>
      <c r="AT558">
        <f>IF(buildings!AT558="","NA",buildings!AT558)</f>
        <v>2020</v>
      </c>
      <c r="AU558" t="str">
        <f>IF(buildings!AU558="","NA",buildings!AU558)</f>
        <v>Dynamic material flow and stock analysis of residential buildings by integrating rural–urban land transition: A case of Shanghai</v>
      </c>
      <c r="AV558" t="str">
        <f>IF(buildings!AV558="","NA",buildings!AV558)</f>
        <v>Journal of Cleaner Production</v>
      </c>
      <c r="AW558" t="str">
        <f>IF(buildings!AW558="","NA",buildings!AW558)</f>
        <v>Copyright Elsevier</v>
      </c>
      <c r="AX558" t="str">
        <f>IF(buildings!AX558="","NA",buildings!AX558)</f>
        <v>10.1016/j.jclepro.2019.119941</v>
      </c>
      <c r="AY558" t="str">
        <f>IF(buildings!AY558="","NA",buildings!AY558)</f>
        <v>https://doi.org/10.1016/j.jclepro.2019.119941</v>
      </c>
      <c r="AZ558" t="str">
        <f>IF(buildings!AZ558="","NULL",buildings!AZ558)</f>
        <v>NULL</v>
      </c>
      <c r="BA558" t="str">
        <f>IF(buildings!BA558="","NULL",buildings!BA558)</f>
        <v>NULL</v>
      </c>
      <c r="BB558" t="str">
        <f>IF(buildings!BB558="","NULL",buildings!BB558)</f>
        <v>NULL</v>
      </c>
      <c r="BC558" t="str">
        <f>IF(buildings!BC558="","NULL",buildings!BC558)</f>
        <v>Table 3. Material intensities (MI) for various types of residential buildings in China (kg/m2).</v>
      </c>
      <c r="BD558" t="str">
        <f>IF(buildings!BD558="","NULL",buildings!BD558)</f>
        <v>NULL</v>
      </c>
      <c r="BE558" t="str">
        <f>IF(buildings!BE558="","NULL",buildings!BE558)</f>
        <v>Schwartzberg (Fishman)</v>
      </c>
      <c r="BF558" t="str">
        <f>IF(buildings!BF558="","NULL",buildings!BF558)</f>
        <v>NULL</v>
      </c>
      <c r="BG558" t="str">
        <f>IF(buildings!BG558="","NULL",buildings!BG558)</f>
        <v>NULL</v>
      </c>
      <c r="BH558" t="str">
        <f>IF(buildings!BH558="","NULL",buildings!BH558)</f>
        <v>NULL</v>
      </c>
      <c r="BI558" t="str">
        <f>IF(buildings!BI558="","NULL",buildings!BI558)</f>
        <v>NULL</v>
      </c>
      <c r="BJ558" t="str">
        <f>IF(buildings!BJ558="","NULL",buildings!BJ558)</f>
        <v>NULL</v>
      </c>
      <c r="BK558" t="str">
        <f>IF(buildings!BK558="","NULL",buildings!BK558)</f>
        <v>NULL</v>
      </c>
      <c r="BL558" t="str">
        <f>IF(buildings!BL558="","NULL",buildings!BL558)</f>
        <v>NULL</v>
      </c>
      <c r="BM558" t="str">
        <f>IF(buildings!BM558="","NULL",buildings!BM558)</f>
        <v>NULL</v>
      </c>
      <c r="BN558" t="str">
        <f>IF(buildings!BN558="","NULL",buildings!BN558)</f>
        <v>NULL</v>
      </c>
      <c r="BO558" t="str">
        <f>IF(buildings!BO558="","NULL",buildings!BO558)</f>
        <v>NULL</v>
      </c>
      <c r="BP558" t="str">
        <f>IF(buildings!BP558="","NULL",buildings!BP558)</f>
        <v>NULL</v>
      </c>
      <c r="BQ558" t="str">
        <f>IF(buildings!BQ558="","NULL",buildings!BQ558)</f>
        <v>NULL</v>
      </c>
      <c r="BR558" t="str">
        <f>IF(buildings!BR558="","NULL",buildings!BR558)</f>
        <v>NULL</v>
      </c>
      <c r="BS558" t="str">
        <f>IF(buildings!BS558="","NULL",buildings!BS558)</f>
        <v>NULL</v>
      </c>
      <c r="BT558" t="str">
        <f>IF(buildings!BT558="","NULL",buildings!BT558)</f>
        <v>NULL</v>
      </c>
      <c r="BU558" t="str">
        <f>IF(buildings!BU558="","NULL",buildings!BU558)</f>
        <v>NULL</v>
      </c>
      <c r="BV558" t="str">
        <f>IF(buildings!BV558="","NULL",buildings!BV558)</f>
        <v>NULL</v>
      </c>
      <c r="BW558" t="str">
        <f>IF(buildings!BW558="","NULL",buildings!BW558)</f>
        <v>R32CHN</v>
      </c>
      <c r="BX558" t="str">
        <f>IF(buildings!BX558="","NULL",buildings!BX558)</f>
        <v>R5.2ASIA</v>
      </c>
      <c r="BY558" t="str">
        <f>IF(buildings!BY558="","NULL",buildings!BY558)</f>
        <v>R_unspecified</v>
      </c>
      <c r="BZ558" t="str">
        <f>IF(buildings!BZ558="","NULL",buildings!BZ558)</f>
        <v>RC_unspecified</v>
      </c>
      <c r="CA558" t="str">
        <f>IF(buildings!CA558="","NULL",buildings!CA558)</f>
        <v>Standard</v>
      </c>
      <c r="CB558" t="str">
        <f>IF(buildings!CB558="","NULL",buildings!CB558)</f>
        <v>real-world single case study</v>
      </c>
      <c r="CC558" t="str">
        <f>IF(buildings!CC558="","NULL",buildings!CC558)</f>
        <v>RU</v>
      </c>
      <c r="CD558" t="str">
        <f>IF(buildings!CD558="","NULL",buildings!CD558)</f>
        <v>C</v>
      </c>
      <c r="CE558" t="str">
        <f>IF(buildings!CE558="","NULL",buildings!CE558)</f>
        <v>ASIA_CHN</v>
      </c>
    </row>
    <row r="559" spans="1:83">
      <c r="A559">
        <f>IF(buildings!A559="","NA",buildings!A559)</f>
        <v>557</v>
      </c>
      <c r="B559" t="str">
        <f>IF(buildings!B559="","NA",buildings!B559)</f>
        <v>China</v>
      </c>
      <c r="C559" t="str">
        <f>IF(buildings!C559="","NA",buildings!C559)</f>
        <v>Shanghai</v>
      </c>
      <c r="D559">
        <f>IF(buildings!D559="","NA",buildings!D559)</f>
        <v>1990</v>
      </c>
      <c r="E559">
        <f>IF(buildings!E559="","NA",buildings!E559)</f>
        <v>1999</v>
      </c>
      <c r="F559">
        <f>IF(buildings!F559="","NA",buildings!F559)</f>
        <v>39</v>
      </c>
      <c r="G559" t="str">
        <f>IF(buildings!G559="","NA",buildings!G559)</f>
        <v>NA</v>
      </c>
      <c r="H559" t="str">
        <f>IF(buildings!H559="","NA",buildings!H559)</f>
        <v>NA</v>
      </c>
      <c r="I559" t="str">
        <f>IF(buildings!I559="","NA",buildings!I559)</f>
        <v>NA</v>
      </c>
      <c r="J559">
        <f>IF(buildings!J559="","NA",buildings!J559)</f>
        <v>21.6</v>
      </c>
      <c r="K559" t="str">
        <f>IF(buildings!K559="","NA",buildings!K559)</f>
        <v>NA</v>
      </c>
      <c r="L559" t="str">
        <f>IF(buildings!L559="","NA",buildings!L559)</f>
        <v>NA</v>
      </c>
      <c r="M559">
        <f>IF(buildings!M559="","NA",buildings!M559)</f>
        <v>1012.4</v>
      </c>
      <c r="N559" t="str">
        <f>IF(buildings!N559="","NA",buildings!N559)</f>
        <v>NA</v>
      </c>
      <c r="O559" t="str">
        <f>IF(buildings!O559="","NA",buildings!O559)</f>
        <v>NA</v>
      </c>
      <c r="P559">
        <f>IF(buildings!P559="","NA",buildings!P559)</f>
        <v>329.2</v>
      </c>
      <c r="Q559" t="str">
        <f>IF(buildings!Q559="","NA",buildings!Q559)</f>
        <v>NA</v>
      </c>
      <c r="R559" t="str">
        <f>IF(buildings!R559="","NA",buildings!R559)</f>
        <v>NA</v>
      </c>
      <c r="S559">
        <f>IF(buildings!S559="","NA",buildings!S559)</f>
        <v>24</v>
      </c>
      <c r="T559" t="str">
        <f>IF(buildings!T559="","NA",buildings!T559)</f>
        <v>NA</v>
      </c>
      <c r="U559">
        <f>IF(buildings!U559="","NA",buildings!U559)</f>
        <v>2</v>
      </c>
      <c r="V559" t="str">
        <f>IF(buildings!V559="","NA",buildings!V559)</f>
        <v>NA</v>
      </c>
      <c r="W559" t="str">
        <f>IF(buildings!W559="","NA",buildings!W559)</f>
        <v>NA</v>
      </c>
      <c r="X559" t="str">
        <f>IF(buildings!X559="","NA",buildings!X559)</f>
        <v>NA</v>
      </c>
      <c r="Y559" t="str">
        <f>IF(buildings!Y559="","NA",buildings!Y559)</f>
        <v>NA</v>
      </c>
      <c r="Z559" t="str">
        <f>IF(buildings!Z559="","NA",buildings!Z559)</f>
        <v>NA</v>
      </c>
      <c r="AA559" t="str">
        <f>IF(buildings!AA559="","NA",buildings!AA559)</f>
        <v>NA</v>
      </c>
      <c r="AB559">
        <f>IF(buildings!AB559="","NA",buildings!AB559)</f>
        <v>2</v>
      </c>
      <c r="AC559" t="str">
        <f>IF(buildings!AC559="","NA",buildings!AC559)</f>
        <v>NA</v>
      </c>
      <c r="AD559" t="str">
        <f>IF(buildings!AD559="","NA",buildings!AD559)</f>
        <v>NA</v>
      </c>
      <c r="AE559" t="str">
        <f>IF(buildings!AE559="","NA",buildings!AE559)</f>
        <v>NA</v>
      </c>
      <c r="AF559" t="str">
        <f>IF(buildings!AF559="","NA",buildings!AF559)</f>
        <v>NA</v>
      </c>
      <c r="AG559" t="str">
        <f>IF(buildings!AG559="","NA",buildings!AG559)</f>
        <v>NA</v>
      </c>
      <c r="AH559" t="str">
        <f>IF(buildings!AH559="","NA",buildings!AH559)</f>
        <v>NA</v>
      </c>
      <c r="AI559" t="str">
        <f>IF(buildings!AI559="","NA",buildings!AI559)</f>
        <v>NA</v>
      </c>
      <c r="AJ559" t="str">
        <f>IF(buildings!AJ559="","NA",buildings!AJ559)</f>
        <v>NA</v>
      </c>
      <c r="AK559" t="str">
        <f>IF(buildings!AK559="","NA",buildings!AK559)</f>
        <v>NA</v>
      </c>
      <c r="AL559" t="str">
        <f>IF(buildings!AL559="","NA",buildings!AL559)</f>
        <v>Reinforced Concrete</v>
      </c>
      <c r="AM559" t="str">
        <f>IF(buildings!AM559="","NA",buildings!AM559)</f>
        <v>NA</v>
      </c>
      <c r="AN559" t="str">
        <f>IF(buildings!AN559="","NA",buildings!AN559)</f>
        <v>Rural residential</v>
      </c>
      <c r="AO559" t="str">
        <f>IF(buildings!AO559="","NA",buildings!AO559)</f>
        <v>residential</v>
      </c>
      <c r="AP559" t="str">
        <f>IF(buildings!AP559="","NA",buildings!AP559)</f>
        <v>country-averaged</v>
      </c>
      <c r="AQ559" t="str">
        <f>IF(buildings!AQ559="","NA",buildings!AQ559)</f>
        <v>urban</v>
      </c>
      <c r="AR559" t="str">
        <f>IF(buildings!AR559="","NA",buildings!AR559)</f>
        <v>NA</v>
      </c>
      <c r="AS559" t="str">
        <f>IF(buildings!AS559="","NA",buildings!AS559)</f>
        <v>Gao X, Nakatani J, Zhang Q, Huang B, Wang T, Moriguchi Y.</v>
      </c>
      <c r="AT559">
        <f>IF(buildings!AT559="","NA",buildings!AT559)</f>
        <v>2020</v>
      </c>
      <c r="AU559" t="str">
        <f>IF(buildings!AU559="","NA",buildings!AU559)</f>
        <v>Dynamic material flow and stock analysis of residential buildings by integrating rural–urban land transition: A case of Shanghai</v>
      </c>
      <c r="AV559" t="str">
        <f>IF(buildings!AV559="","NA",buildings!AV559)</f>
        <v>Journal of Cleaner Production</v>
      </c>
      <c r="AW559" t="str">
        <f>IF(buildings!AW559="","NA",buildings!AW559)</f>
        <v>Copyright Elsevier</v>
      </c>
      <c r="AX559" t="str">
        <f>IF(buildings!AX559="","NA",buildings!AX559)</f>
        <v>10.1016/j.jclepro.2019.119941</v>
      </c>
      <c r="AY559" t="str">
        <f>IF(buildings!AY559="","NA",buildings!AY559)</f>
        <v>https://doi.org/10.1016/j.jclepro.2019.119941</v>
      </c>
      <c r="AZ559" t="str">
        <f>IF(buildings!AZ559="","NULL",buildings!AZ559)</f>
        <v>NULL</v>
      </c>
      <c r="BA559" t="str">
        <f>IF(buildings!BA559="","NULL",buildings!BA559)</f>
        <v>NULL</v>
      </c>
      <c r="BB559" t="str">
        <f>IF(buildings!BB559="","NULL",buildings!BB559)</f>
        <v>NULL</v>
      </c>
      <c r="BC559" t="str">
        <f>IF(buildings!BC559="","NULL",buildings!BC559)</f>
        <v>Table 3. Material intensities (MI) for various types of residential buildings in China (kg/m2).</v>
      </c>
      <c r="BD559" t="str">
        <f>IF(buildings!BD559="","NULL",buildings!BD559)</f>
        <v>NULL</v>
      </c>
      <c r="BE559" t="str">
        <f>IF(buildings!BE559="","NULL",buildings!BE559)</f>
        <v>Schwartzberg (Fishman)</v>
      </c>
      <c r="BF559" t="str">
        <f>IF(buildings!BF559="","NULL",buildings!BF559)</f>
        <v>NULL</v>
      </c>
      <c r="BG559" t="str">
        <f>IF(buildings!BG559="","NULL",buildings!BG559)</f>
        <v>NULL</v>
      </c>
      <c r="BH559" t="str">
        <f>IF(buildings!BH559="","NULL",buildings!BH559)</f>
        <v>NULL</v>
      </c>
      <c r="BI559" t="str">
        <f>IF(buildings!BI559="","NULL",buildings!BI559)</f>
        <v>NULL</v>
      </c>
      <c r="BJ559" t="str">
        <f>IF(buildings!BJ559="","NULL",buildings!BJ559)</f>
        <v>NULL</v>
      </c>
      <c r="BK559" t="str">
        <f>IF(buildings!BK559="","NULL",buildings!BK559)</f>
        <v>NULL</v>
      </c>
      <c r="BL559" t="str">
        <f>IF(buildings!BL559="","NULL",buildings!BL559)</f>
        <v>NULL</v>
      </c>
      <c r="BM559" t="str">
        <f>IF(buildings!BM559="","NULL",buildings!BM559)</f>
        <v>NULL</v>
      </c>
      <c r="BN559" t="str">
        <f>IF(buildings!BN559="","NULL",buildings!BN559)</f>
        <v>NULL</v>
      </c>
      <c r="BO559" t="str">
        <f>IF(buildings!BO559="","NULL",buildings!BO559)</f>
        <v>NULL</v>
      </c>
      <c r="BP559" t="str">
        <f>IF(buildings!BP559="","NULL",buildings!BP559)</f>
        <v>NULL</v>
      </c>
      <c r="BQ559" t="str">
        <f>IF(buildings!BQ559="","NULL",buildings!BQ559)</f>
        <v>NULL</v>
      </c>
      <c r="BR559" t="str">
        <f>IF(buildings!BR559="","NULL",buildings!BR559)</f>
        <v>NULL</v>
      </c>
      <c r="BS559" t="str">
        <f>IF(buildings!BS559="","NULL",buildings!BS559)</f>
        <v>NULL</v>
      </c>
      <c r="BT559" t="str">
        <f>IF(buildings!BT559="","NULL",buildings!BT559)</f>
        <v>NULL</v>
      </c>
      <c r="BU559" t="str">
        <f>IF(buildings!BU559="","NULL",buildings!BU559)</f>
        <v>NULL</v>
      </c>
      <c r="BV559" t="str">
        <f>IF(buildings!BV559="","NULL",buildings!BV559)</f>
        <v>NULL</v>
      </c>
      <c r="BW559" t="str">
        <f>IF(buildings!BW559="","NULL",buildings!BW559)</f>
        <v>R32CHN</v>
      </c>
      <c r="BX559" t="str">
        <f>IF(buildings!BX559="","NULL",buildings!BX559)</f>
        <v>R5.2ASIA</v>
      </c>
      <c r="BY559" t="str">
        <f>IF(buildings!BY559="","NULL",buildings!BY559)</f>
        <v>R_unspecified</v>
      </c>
      <c r="BZ559" t="str">
        <f>IF(buildings!BZ559="","NULL",buildings!BZ559)</f>
        <v>RC_unspecified</v>
      </c>
      <c r="CA559" t="str">
        <f>IF(buildings!CA559="","NULL",buildings!CA559)</f>
        <v>Standard</v>
      </c>
      <c r="CB559" t="str">
        <f>IF(buildings!CB559="","NULL",buildings!CB559)</f>
        <v>real-world single case study</v>
      </c>
      <c r="CC559" t="str">
        <f>IF(buildings!CC559="","NULL",buildings!CC559)</f>
        <v>RU</v>
      </c>
      <c r="CD559" t="str">
        <f>IF(buildings!CD559="","NULL",buildings!CD559)</f>
        <v>C</v>
      </c>
      <c r="CE559" t="str">
        <f>IF(buildings!CE559="","NULL",buildings!CE559)</f>
        <v>ASIA_CHN</v>
      </c>
    </row>
    <row r="560" spans="1:83">
      <c r="A560">
        <f>IF(buildings!A560="","NA",buildings!A560)</f>
        <v>558</v>
      </c>
      <c r="B560" t="str">
        <f>IF(buildings!B560="","NA",buildings!B560)</f>
        <v>China</v>
      </c>
      <c r="C560" t="str">
        <f>IF(buildings!C560="","NA",buildings!C560)</f>
        <v>Shanghai</v>
      </c>
      <c r="D560">
        <f>IF(buildings!D560="","NA",buildings!D560)</f>
        <v>2000</v>
      </c>
      <c r="E560">
        <f>IF(buildings!E560="","NA",buildings!E560)</f>
        <v>2010</v>
      </c>
      <c r="F560">
        <f>IF(buildings!F560="","NA",buildings!F560)</f>
        <v>79</v>
      </c>
      <c r="G560" t="str">
        <f>IF(buildings!G560="","NA",buildings!G560)</f>
        <v>NA</v>
      </c>
      <c r="H560" t="str">
        <f>IF(buildings!H560="","NA",buildings!H560)</f>
        <v>NA</v>
      </c>
      <c r="I560" t="str">
        <f>IF(buildings!I560="","NA",buildings!I560)</f>
        <v>NA</v>
      </c>
      <c r="J560">
        <f>IF(buildings!J560="","NA",buildings!J560)</f>
        <v>21.2</v>
      </c>
      <c r="K560" t="str">
        <f>IF(buildings!K560="","NA",buildings!K560)</f>
        <v>NA</v>
      </c>
      <c r="L560" t="str">
        <f>IF(buildings!L560="","NA",buildings!L560)</f>
        <v>NA</v>
      </c>
      <c r="M560">
        <f>IF(buildings!M560="","NA",buildings!M560)</f>
        <v>1115.5</v>
      </c>
      <c r="N560" t="str">
        <f>IF(buildings!N560="","NA",buildings!N560)</f>
        <v>NA</v>
      </c>
      <c r="O560" t="str">
        <f>IF(buildings!O560="","NA",buildings!O560)</f>
        <v>NA</v>
      </c>
      <c r="P560">
        <f>IF(buildings!P560="","NA",buildings!P560)</f>
        <v>342.7</v>
      </c>
      <c r="Q560" t="str">
        <f>IF(buildings!Q560="","NA",buildings!Q560)</f>
        <v>NA</v>
      </c>
      <c r="R560" t="str">
        <f>IF(buildings!R560="","NA",buildings!R560)</f>
        <v>NA</v>
      </c>
      <c r="S560">
        <f>IF(buildings!S560="","NA",buildings!S560)</f>
        <v>18.3</v>
      </c>
      <c r="T560" t="str">
        <f>IF(buildings!T560="","NA",buildings!T560)</f>
        <v>NA</v>
      </c>
      <c r="U560">
        <f>IF(buildings!U560="","NA",buildings!U560)</f>
        <v>2</v>
      </c>
      <c r="V560" t="str">
        <f>IF(buildings!V560="","NA",buildings!V560)</f>
        <v>NA</v>
      </c>
      <c r="W560" t="str">
        <f>IF(buildings!W560="","NA",buildings!W560)</f>
        <v>NA</v>
      </c>
      <c r="X560" t="str">
        <f>IF(buildings!X560="","NA",buildings!X560)</f>
        <v>NA</v>
      </c>
      <c r="Y560" t="str">
        <f>IF(buildings!Y560="","NA",buildings!Y560)</f>
        <v>NA</v>
      </c>
      <c r="Z560" t="str">
        <f>IF(buildings!Z560="","NA",buildings!Z560)</f>
        <v>NA</v>
      </c>
      <c r="AA560" t="str">
        <f>IF(buildings!AA560="","NA",buildings!AA560)</f>
        <v>NA</v>
      </c>
      <c r="AB560">
        <f>IF(buildings!AB560="","NA",buildings!AB560)</f>
        <v>2</v>
      </c>
      <c r="AC560" t="str">
        <f>IF(buildings!AC560="","NA",buildings!AC560)</f>
        <v>NA</v>
      </c>
      <c r="AD560" t="str">
        <f>IF(buildings!AD560="","NA",buildings!AD560)</f>
        <v>NA</v>
      </c>
      <c r="AE560" t="str">
        <f>IF(buildings!AE560="","NA",buildings!AE560)</f>
        <v>NA</v>
      </c>
      <c r="AF560" t="str">
        <f>IF(buildings!AF560="","NA",buildings!AF560)</f>
        <v>NA</v>
      </c>
      <c r="AG560" t="str">
        <f>IF(buildings!AG560="","NA",buildings!AG560)</f>
        <v>NA</v>
      </c>
      <c r="AH560" t="str">
        <f>IF(buildings!AH560="","NA",buildings!AH560)</f>
        <v>NA</v>
      </c>
      <c r="AI560" t="str">
        <f>IF(buildings!AI560="","NA",buildings!AI560)</f>
        <v>NA</v>
      </c>
      <c r="AJ560" t="str">
        <f>IF(buildings!AJ560="","NA",buildings!AJ560)</f>
        <v>NA</v>
      </c>
      <c r="AK560" t="str">
        <f>IF(buildings!AK560="","NA",buildings!AK560)</f>
        <v>NA</v>
      </c>
      <c r="AL560" t="str">
        <f>IF(buildings!AL560="","NA",buildings!AL560)</f>
        <v>Reinforced Concrete</v>
      </c>
      <c r="AM560" t="str">
        <f>IF(buildings!AM560="","NA",buildings!AM560)</f>
        <v>NA</v>
      </c>
      <c r="AN560" t="str">
        <f>IF(buildings!AN560="","NA",buildings!AN560)</f>
        <v>Rural residential</v>
      </c>
      <c r="AO560" t="str">
        <f>IF(buildings!AO560="","NA",buildings!AO560)</f>
        <v>residential</v>
      </c>
      <c r="AP560" t="str">
        <f>IF(buildings!AP560="","NA",buildings!AP560)</f>
        <v>country-averaged</v>
      </c>
      <c r="AQ560" t="str">
        <f>IF(buildings!AQ560="","NA",buildings!AQ560)</f>
        <v>urban</v>
      </c>
      <c r="AR560" t="str">
        <f>IF(buildings!AR560="","NA",buildings!AR560)</f>
        <v>NA</v>
      </c>
      <c r="AS560" t="str">
        <f>IF(buildings!AS560="","NA",buildings!AS560)</f>
        <v>Gao X, Nakatani J, Zhang Q, Huang B, Wang T, Moriguchi Y.</v>
      </c>
      <c r="AT560">
        <f>IF(buildings!AT560="","NA",buildings!AT560)</f>
        <v>2020</v>
      </c>
      <c r="AU560" t="str">
        <f>IF(buildings!AU560="","NA",buildings!AU560)</f>
        <v>Dynamic material flow and stock analysis of residential buildings by integrating rural–urban land transition: A case of Shanghai</v>
      </c>
      <c r="AV560" t="str">
        <f>IF(buildings!AV560="","NA",buildings!AV560)</f>
        <v>Journal of Cleaner Production</v>
      </c>
      <c r="AW560" t="str">
        <f>IF(buildings!AW560="","NA",buildings!AW560)</f>
        <v>Copyright Elsevier</v>
      </c>
      <c r="AX560" t="str">
        <f>IF(buildings!AX560="","NA",buildings!AX560)</f>
        <v>10.1016/j.jclepro.2019.119941</v>
      </c>
      <c r="AY560" t="str">
        <f>IF(buildings!AY560="","NA",buildings!AY560)</f>
        <v>https://doi.org/10.1016/j.jclepro.2019.119941</v>
      </c>
      <c r="AZ560" t="str">
        <f>IF(buildings!AZ560="","NULL",buildings!AZ560)</f>
        <v>NULL</v>
      </c>
      <c r="BA560" t="str">
        <f>IF(buildings!BA560="","NULL",buildings!BA560)</f>
        <v>NULL</v>
      </c>
      <c r="BB560" t="str">
        <f>IF(buildings!BB560="","NULL",buildings!BB560)</f>
        <v>NULL</v>
      </c>
      <c r="BC560" t="str">
        <f>IF(buildings!BC560="","NULL",buildings!BC560)</f>
        <v>Table 3. Material intensities (MI) for various types of residential buildings in China (kg/m2).</v>
      </c>
      <c r="BD560" t="str">
        <f>IF(buildings!BD560="","NULL",buildings!BD560)</f>
        <v>NULL</v>
      </c>
      <c r="BE560" t="str">
        <f>IF(buildings!BE560="","NULL",buildings!BE560)</f>
        <v>Schwartzberg (Fishman)</v>
      </c>
      <c r="BF560" t="str">
        <f>IF(buildings!BF560="","NULL",buildings!BF560)</f>
        <v>NULL</v>
      </c>
      <c r="BG560" t="str">
        <f>IF(buildings!BG560="","NULL",buildings!BG560)</f>
        <v>NULL</v>
      </c>
      <c r="BH560" t="str">
        <f>IF(buildings!BH560="","NULL",buildings!BH560)</f>
        <v>NULL</v>
      </c>
      <c r="BI560" t="str">
        <f>IF(buildings!BI560="","NULL",buildings!BI560)</f>
        <v>NULL</v>
      </c>
      <c r="BJ560" t="str">
        <f>IF(buildings!BJ560="","NULL",buildings!BJ560)</f>
        <v>NULL</v>
      </c>
      <c r="BK560" t="str">
        <f>IF(buildings!BK560="","NULL",buildings!BK560)</f>
        <v>NULL</v>
      </c>
      <c r="BL560" t="str">
        <f>IF(buildings!BL560="","NULL",buildings!BL560)</f>
        <v>NULL</v>
      </c>
      <c r="BM560" t="str">
        <f>IF(buildings!BM560="","NULL",buildings!BM560)</f>
        <v>NULL</v>
      </c>
      <c r="BN560" t="str">
        <f>IF(buildings!BN560="","NULL",buildings!BN560)</f>
        <v>NULL</v>
      </c>
      <c r="BO560" t="str">
        <f>IF(buildings!BO560="","NULL",buildings!BO560)</f>
        <v>NULL</v>
      </c>
      <c r="BP560" t="str">
        <f>IF(buildings!BP560="","NULL",buildings!BP560)</f>
        <v>NULL</v>
      </c>
      <c r="BQ560" t="str">
        <f>IF(buildings!BQ560="","NULL",buildings!BQ560)</f>
        <v>NULL</v>
      </c>
      <c r="BR560" t="str">
        <f>IF(buildings!BR560="","NULL",buildings!BR560)</f>
        <v>NULL</v>
      </c>
      <c r="BS560" t="str">
        <f>IF(buildings!BS560="","NULL",buildings!BS560)</f>
        <v>NULL</v>
      </c>
      <c r="BT560" t="str">
        <f>IF(buildings!BT560="","NULL",buildings!BT560)</f>
        <v>NULL</v>
      </c>
      <c r="BU560" t="str">
        <f>IF(buildings!BU560="","NULL",buildings!BU560)</f>
        <v>NULL</v>
      </c>
      <c r="BV560" t="str">
        <f>IF(buildings!BV560="","NULL",buildings!BV560)</f>
        <v>NULL</v>
      </c>
      <c r="BW560" t="str">
        <f>IF(buildings!BW560="","NULL",buildings!BW560)</f>
        <v>R32CHN</v>
      </c>
      <c r="BX560" t="str">
        <f>IF(buildings!BX560="","NULL",buildings!BX560)</f>
        <v>R5.2ASIA</v>
      </c>
      <c r="BY560" t="str">
        <f>IF(buildings!BY560="","NULL",buildings!BY560)</f>
        <v>R_unspecified</v>
      </c>
      <c r="BZ560" t="str">
        <f>IF(buildings!BZ560="","NULL",buildings!BZ560)</f>
        <v>RC_unspecified</v>
      </c>
      <c r="CA560" t="str">
        <f>IF(buildings!CA560="","NULL",buildings!CA560)</f>
        <v>Standard</v>
      </c>
      <c r="CB560" t="str">
        <f>IF(buildings!CB560="","NULL",buildings!CB560)</f>
        <v>real-world single case study</v>
      </c>
      <c r="CC560" t="str">
        <f>IF(buildings!CC560="","NULL",buildings!CC560)</f>
        <v>RU</v>
      </c>
      <c r="CD560" t="str">
        <f>IF(buildings!CD560="","NULL",buildings!CD560)</f>
        <v>C</v>
      </c>
      <c r="CE560" t="str">
        <f>IF(buildings!CE560="","NULL",buildings!CE560)</f>
        <v>ASIA_CHN</v>
      </c>
    </row>
    <row r="561" spans="1:83">
      <c r="A561">
        <f>IF(buildings!A561="","NA",buildings!A561)</f>
        <v>559</v>
      </c>
      <c r="B561" t="str">
        <f>IF(buildings!B561="","NA",buildings!B561)</f>
        <v>Slovakia</v>
      </c>
      <c r="C561" t="str">
        <f>IF(buildings!C561="","NA",buildings!C561)</f>
        <v>NA</v>
      </c>
      <c r="D561">
        <f>IF(buildings!D561="","NA",buildings!D561)</f>
        <v>1978</v>
      </c>
      <c r="E561">
        <f>IF(buildings!E561="","NA",buildings!E561)</f>
        <v>2010</v>
      </c>
      <c r="F561" t="str">
        <f>IF(buildings!F561="","NA",buildings!F561)</f>
        <v>NA</v>
      </c>
      <c r="G561" t="str">
        <f>IF(buildings!G561="","NA",buildings!G561)</f>
        <v>NA</v>
      </c>
      <c r="H561" t="str">
        <f>IF(buildings!H561="","NA",buildings!H561)</f>
        <v>NA</v>
      </c>
      <c r="I561" t="str">
        <f>IF(buildings!I561="","NA",buildings!I561)</f>
        <v>NA</v>
      </c>
      <c r="J561" t="str">
        <f>IF(buildings!J561="","NA",buildings!J561)</f>
        <v>NA</v>
      </c>
      <c r="K561" t="str">
        <f>IF(buildings!K561="","NA",buildings!K561)</f>
        <v>NA</v>
      </c>
      <c r="L561" t="str">
        <f>IF(buildings!L561="","NA",buildings!L561)</f>
        <v>NA</v>
      </c>
      <c r="M561">
        <f>IF(buildings!M561="","NA",buildings!M561)</f>
        <v>739.4</v>
      </c>
      <c r="N561">
        <f>IF(buildings!N561="","NA",buildings!N561)</f>
        <v>41</v>
      </c>
      <c r="O561" t="str">
        <f>IF(buildings!O561="","NA",buildings!O561)</f>
        <v>NA</v>
      </c>
      <c r="P561" t="str">
        <f>IF(buildings!P561="","NA",buildings!P561)</f>
        <v>NA</v>
      </c>
      <c r="Q561" t="str">
        <f>IF(buildings!Q561="","NA",buildings!Q561)</f>
        <v>NA</v>
      </c>
      <c r="R561" t="str">
        <f>IF(buildings!R561="","NA",buildings!R561)</f>
        <v>NA</v>
      </c>
      <c r="S561" t="str">
        <f>IF(buildings!S561="","NA",buildings!S561)</f>
        <v>NA</v>
      </c>
      <c r="T561" t="str">
        <f>IF(buildings!T561="","NA",buildings!T561)</f>
        <v>NA</v>
      </c>
      <c r="U561">
        <f>IF(buildings!U561="","NA",buildings!U561)</f>
        <v>16.440000000000001</v>
      </c>
      <c r="V561">
        <f>IF(buildings!V561="","NA",buildings!V561)</f>
        <v>4.3</v>
      </c>
      <c r="W561" t="str">
        <f>IF(buildings!W561="","NA",buildings!W561)</f>
        <v>NA</v>
      </c>
      <c r="X561" t="str">
        <f>IF(buildings!X561="","NA",buildings!X561)</f>
        <v>NA</v>
      </c>
      <c r="Y561" t="str">
        <f>IF(buildings!Y561="","NA",buildings!Y561)</f>
        <v>NA</v>
      </c>
      <c r="Z561" t="str">
        <f>IF(buildings!Z561="","NA",buildings!Z561)</f>
        <v>NA</v>
      </c>
      <c r="AA561" t="str">
        <f>IF(buildings!AA561="","NA",buildings!AA561)</f>
        <v>NA</v>
      </c>
      <c r="AB561" t="str">
        <f>IF(buildings!AB561="","NA",buildings!AB561)</f>
        <v>NA</v>
      </c>
      <c r="AC561" t="str">
        <f>IF(buildings!AC561="","NA",buildings!AC561)</f>
        <v>NA</v>
      </c>
      <c r="AD561">
        <f>IF(buildings!AD561="","NA",buildings!AD561)</f>
        <v>4.4000000000000004</v>
      </c>
      <c r="AE561" t="str">
        <f>IF(buildings!AE561="","NA",buildings!AE561)</f>
        <v>NA</v>
      </c>
      <c r="AF561" t="str">
        <f>IF(buildings!AF561="","NA",buildings!AF561)</f>
        <v>NA</v>
      </c>
      <c r="AG561" t="str">
        <f>IF(buildings!AG561="","NA",buildings!AG561)</f>
        <v>NA</v>
      </c>
      <c r="AH561" t="str">
        <f>IF(buildings!AH561="","NA",buildings!AH561)</f>
        <v>NA</v>
      </c>
      <c r="AI561" t="str">
        <f>IF(buildings!AI561="","NA",buildings!AI561)</f>
        <v>NA</v>
      </c>
      <c r="AJ561" t="str">
        <f>IF(buildings!AJ561="","NA",buildings!AJ561)</f>
        <v>NA</v>
      </c>
      <c r="AK561" t="str">
        <f>IF(buildings!AK561="","NA",buildings!AK561)</f>
        <v>NA</v>
      </c>
      <c r="AL561" t="str">
        <f>IF(buildings!AL561="","NA",buildings!AL561)</f>
        <v>Reinforced Concrete</v>
      </c>
      <c r="AM561" t="str">
        <f>IF(buildings!AM561="","NA",buildings!AM561)</f>
        <v>NA</v>
      </c>
      <c r="AN561" t="str">
        <f>IF(buildings!AN561="","NA",buildings!AN561)</f>
        <v>Urban residential</v>
      </c>
      <c r="AO561" t="str">
        <f>IF(buildings!AO561="","NA",buildings!AO561)</f>
        <v>residential</v>
      </c>
      <c r="AP561" t="str">
        <f>IF(buildings!AP561="","NA",buildings!AP561)</f>
        <v>case study</v>
      </c>
      <c r="AQ561" t="str">
        <f>IF(buildings!AQ561="","NA",buildings!AQ561)</f>
        <v>urban</v>
      </c>
      <c r="AR561" t="str">
        <f>IF(buildings!AR561="","NA",buildings!AR561)</f>
        <v>NA</v>
      </c>
      <c r="AS561" t="str">
        <f>IF(buildings!AS561="","NA",buildings!AS561)</f>
        <v>Mitterpach, J., Hroncová, E., Ladomerský, J. &amp; Štefko, J</v>
      </c>
      <c r="AT561">
        <f>IF(buildings!AT561="","NA",buildings!AT561)</f>
        <v>2016</v>
      </c>
      <c r="AU561" t="str">
        <f>IF(buildings!AU561="","NA",buildings!AU561)</f>
        <v>Quantification of Improvement in Environmental Quality for Old Residential Buildings Using Life Cycle Assessment</v>
      </c>
      <c r="AV561" t="str">
        <f>IF(buildings!AV561="","NA",buildings!AV561)</f>
        <v>Sustainability</v>
      </c>
      <c r="AW561" t="str">
        <f>IF(buildings!AW561="","NA",buildings!AW561)</f>
        <v>Copyright by the Authors</v>
      </c>
      <c r="AX561" t="str">
        <f>IF(buildings!AX561="","NA",buildings!AX561)</f>
        <v>10.3390/su8121303</v>
      </c>
      <c r="AY561" t="str">
        <f>IF(buildings!AY561="","NA",buildings!AY561)</f>
        <v>https://doi.org/10.3390/su8121303</v>
      </c>
      <c r="AZ561" t="str">
        <f>IF(buildings!AZ561="","NULL",buildings!AZ561)</f>
        <v>I did my own calculation based on the data</v>
      </c>
      <c r="BA561" t="str">
        <f>IF(buildings!BA561="","NULL",buildings!BA561)</f>
        <v>NULL</v>
      </c>
      <c r="BB561" t="str">
        <f>IF(buildings!BB561="","NULL",buildings!BB561)</f>
        <v>NULL</v>
      </c>
      <c r="BC561" t="str">
        <f>IF(buildings!BC561="","NULL",buildings!BC561)</f>
        <v>Table 1. The basic data of RB &amp; Table 2. Material inputs of RB before and after application of polystyrene insulation and exchange of windows</v>
      </c>
      <c r="BD561" t="str">
        <f>IF(buildings!BD561="","NULL",buildings!BD561)</f>
        <v>NULL</v>
      </c>
      <c r="BE561" t="str">
        <f>IF(buildings!BE561="","NULL",buildings!BE561)</f>
        <v>Schwartzberg (Fishman)</v>
      </c>
      <c r="BF561" t="str">
        <f>IF(buildings!BF561="","NULL",buildings!BF561)</f>
        <v>NULL</v>
      </c>
      <c r="BG561" t="str">
        <f>IF(buildings!BG561="","NULL",buildings!BG561)</f>
        <v>NULL</v>
      </c>
      <c r="BH561" t="str">
        <f>IF(buildings!BH561="","NULL",buildings!BH561)</f>
        <v>NULL</v>
      </c>
      <c r="BI561" t="str">
        <f>IF(buildings!BI561="","NULL",buildings!BI561)</f>
        <v>NULL</v>
      </c>
      <c r="BJ561" t="str">
        <f>IF(buildings!BJ561="","NULL",buildings!BJ561)</f>
        <v>NULL</v>
      </c>
      <c r="BK561" t="str">
        <f>IF(buildings!BK561="","NULL",buildings!BK561)</f>
        <v>NULL</v>
      </c>
      <c r="BL561" t="str">
        <f>IF(buildings!BL561="","NULL",buildings!BL561)</f>
        <v>NULL</v>
      </c>
      <c r="BM561" t="str">
        <f>IF(buildings!BM561="","NULL",buildings!BM561)</f>
        <v>NULL</v>
      </c>
      <c r="BN561" t="str">
        <f>IF(buildings!BN561="","NULL",buildings!BN561)</f>
        <v>NULL</v>
      </c>
      <c r="BO561" t="str">
        <f>IF(buildings!BO561="","NULL",buildings!BO561)</f>
        <v>NULL</v>
      </c>
      <c r="BP561" t="str">
        <f>IF(buildings!BP561="","NULL",buildings!BP561)</f>
        <v>NULL</v>
      </c>
      <c r="BQ561" t="str">
        <f>IF(buildings!BQ561="","NULL",buildings!BQ561)</f>
        <v>NULL</v>
      </c>
      <c r="BR561" t="str">
        <f>IF(buildings!BR561="","NULL",buildings!BR561)</f>
        <v>NULL</v>
      </c>
      <c r="BS561" t="str">
        <f>IF(buildings!BS561="","NULL",buildings!BS561)</f>
        <v>NULL</v>
      </c>
      <c r="BT561" t="str">
        <f>IF(buildings!BT561="","NULL",buildings!BT561)</f>
        <v>NULL</v>
      </c>
      <c r="BU561" t="str">
        <f>IF(buildings!BU561="","NULL",buildings!BU561)</f>
        <v>NULL</v>
      </c>
      <c r="BV561" t="str">
        <f>IF(buildings!BV561="","NULL",buildings!BV561)</f>
        <v>NULL</v>
      </c>
      <c r="BW561" t="str">
        <f>IF(buildings!BW561="","NULL",buildings!BW561)</f>
        <v>R32EU12-H</v>
      </c>
      <c r="BX561" t="str">
        <f>IF(buildings!BX561="","NULL",buildings!BX561)</f>
        <v>R5.2OECD</v>
      </c>
      <c r="BY561" t="str">
        <f>IF(buildings!BY561="","NULL",buildings!BY561)</f>
        <v>R_MFH_high</v>
      </c>
      <c r="BZ561" t="str">
        <f>IF(buildings!BZ561="","NULL",buildings!BZ561)</f>
        <v>RC_unspecified</v>
      </c>
      <c r="CA561" t="str">
        <f>IF(buildings!CA561="","NULL",buildings!CA561)</f>
        <v>Standard</v>
      </c>
      <c r="CB561" t="str">
        <f>IF(buildings!CB561="","NULL",buildings!CB561)</f>
        <v>modeled/hypothetical/regulations</v>
      </c>
      <c r="CC561" t="str">
        <f>IF(buildings!CC561="","NULL",buildings!CC561)</f>
        <v>RM</v>
      </c>
      <c r="CD561" t="str">
        <f>IF(buildings!CD561="","NULL",buildings!CD561)</f>
        <v>C</v>
      </c>
      <c r="CE561" t="str">
        <f>IF(buildings!CE561="","NULL",buildings!CE561)</f>
        <v>OECD_EU12-H</v>
      </c>
    </row>
    <row r="562" spans="1:83">
      <c r="A562">
        <f>IF(buildings!A562="","NA",buildings!A562)</f>
        <v>560</v>
      </c>
      <c r="B562" t="str">
        <f>IF(buildings!B562="","NA",buildings!B562)</f>
        <v>Taiwan</v>
      </c>
      <c r="C562" t="str">
        <f>IF(buildings!C562="","NA",buildings!C562)</f>
        <v>Taipei City</v>
      </c>
      <c r="D562">
        <f>IF(buildings!D562="","NA",buildings!D562)</f>
        <v>1965</v>
      </c>
      <c r="E562">
        <f>IF(buildings!E562="","NA",buildings!E562)</f>
        <v>2014</v>
      </c>
      <c r="F562">
        <f>IF(buildings!F562="","NA",buildings!F562)</f>
        <v>92</v>
      </c>
      <c r="G562" t="str">
        <f>IF(buildings!G562="","NA",buildings!G562)</f>
        <v>NA</v>
      </c>
      <c r="H562">
        <f>IF(buildings!H562="","NA",buildings!H562)</f>
        <v>0.65</v>
      </c>
      <c r="I562" t="str">
        <f>IF(buildings!I562="","NA",buildings!I562)</f>
        <v>NA</v>
      </c>
      <c r="J562">
        <f>IF(buildings!J562="","NA",buildings!J562)</f>
        <v>18</v>
      </c>
      <c r="K562" t="str">
        <f>IF(buildings!K562="","NA",buildings!K562)</f>
        <v>NA</v>
      </c>
      <c r="L562" t="str">
        <f>IF(buildings!L562="","NA",buildings!L562)</f>
        <v>NA</v>
      </c>
      <c r="M562">
        <f>IF(buildings!M562="","NA",buildings!M562)</f>
        <v>1442</v>
      </c>
      <c r="N562" t="str">
        <f>IF(buildings!N562="","NA",buildings!N562)</f>
        <v>NA</v>
      </c>
      <c r="O562" t="str">
        <f>IF(buildings!O562="","NA",buildings!O562)</f>
        <v>NA</v>
      </c>
      <c r="P562">
        <f>IF(buildings!P562="","NA",buildings!P562)</f>
        <v>141</v>
      </c>
      <c r="Q562" t="str">
        <f>IF(buildings!Q562="","NA",buildings!Q562)</f>
        <v>NA</v>
      </c>
      <c r="R562" t="str">
        <f>IF(buildings!R562="","NA",buildings!R562)</f>
        <v>NA</v>
      </c>
      <c r="S562" t="str">
        <f>IF(buildings!S562="","NA",buildings!S562)</f>
        <v>NA</v>
      </c>
      <c r="T562" t="str">
        <f>IF(buildings!T562="","NA",buildings!T562)</f>
        <v>NA</v>
      </c>
      <c r="U562" t="str">
        <f>IF(buildings!U562="","NA",buildings!U562)</f>
        <v>NA</v>
      </c>
      <c r="V562" t="str">
        <f>IF(buildings!V562="","NA",buildings!V562)</f>
        <v>NA</v>
      </c>
      <c r="W562" t="str">
        <f>IF(buildings!W562="","NA",buildings!W562)</f>
        <v>NA</v>
      </c>
      <c r="X562" t="str">
        <f>IF(buildings!X562="","NA",buildings!X562)</f>
        <v>NA</v>
      </c>
      <c r="Y562" t="str">
        <f>IF(buildings!Y562="","NA",buildings!Y562)</f>
        <v>NA</v>
      </c>
      <c r="Z562" t="str">
        <f>IF(buildings!Z562="","NA",buildings!Z562)</f>
        <v>NA</v>
      </c>
      <c r="AA562" t="str">
        <f>IF(buildings!AA562="","NA",buildings!AA562)</f>
        <v>NA</v>
      </c>
      <c r="AB562">
        <f>IF(buildings!AB562="","NA",buildings!AB562)</f>
        <v>2</v>
      </c>
      <c r="AC562" t="str">
        <f>IF(buildings!AC562="","NA",buildings!AC562)</f>
        <v>NA</v>
      </c>
      <c r="AD562" t="str">
        <f>IF(buildings!AD562="","NA",buildings!AD562)</f>
        <v>NA</v>
      </c>
      <c r="AE562" t="str">
        <f>IF(buildings!AE562="","NA",buildings!AE562)</f>
        <v>NA</v>
      </c>
      <c r="AF562" t="str">
        <f>IF(buildings!AF562="","NA",buildings!AF562)</f>
        <v>NA</v>
      </c>
      <c r="AG562" t="str">
        <f>IF(buildings!AG562="","NA",buildings!AG562)</f>
        <v>NA</v>
      </c>
      <c r="AH562" t="str">
        <f>IF(buildings!AH562="","NA",buildings!AH562)</f>
        <v>NA</v>
      </c>
      <c r="AI562" t="str">
        <f>IF(buildings!AI562="","NA",buildings!AI562)</f>
        <v>NA</v>
      </c>
      <c r="AJ562" t="str">
        <f>IF(buildings!AJ562="","NA",buildings!AJ562)</f>
        <v>NA</v>
      </c>
      <c r="AK562" t="str">
        <f>IF(buildings!AK562="","NA",buildings!AK562)</f>
        <v>NA</v>
      </c>
      <c r="AL562" t="str">
        <f>IF(buildings!AL562="","NA",buildings!AL562)</f>
        <v>Reinforced Concrete</v>
      </c>
      <c r="AM562" t="str">
        <f>IF(buildings!AM562="","NA",buildings!AM562)</f>
        <v>NA</v>
      </c>
      <c r="AN562" t="str">
        <f>IF(buildings!AN562="","NA",buildings!AN562)</f>
        <v>Urban residential</v>
      </c>
      <c r="AO562" t="str">
        <f>IF(buildings!AO562="","NA",buildings!AO562)</f>
        <v>residential</v>
      </c>
      <c r="AP562" t="str">
        <f>IF(buildings!AP562="","NA",buildings!AP562)</f>
        <v>case study</v>
      </c>
      <c r="AQ562" t="str">
        <f>IF(buildings!AQ562="","NA",buildings!AQ562)</f>
        <v>urban</v>
      </c>
      <c r="AR562" t="str">
        <f>IF(buildings!AR562="","NA",buildings!AR562)</f>
        <v>NA</v>
      </c>
      <c r="AS562" t="str">
        <f>IF(buildings!AS562="","NA",buildings!AS562)</f>
        <v>Cheng KL, Hsu SC, Li WM, Ma HW.</v>
      </c>
      <c r="AT562">
        <f>IF(buildings!AT562="","NA",buildings!AT562)</f>
        <v>2018</v>
      </c>
      <c r="AU562" t="str">
        <f>IF(buildings!AU562="","NA",buildings!AU562)</f>
        <v>Quantifying potential anthropogenic resources of buildings through hot spot analysis</v>
      </c>
      <c r="AV562" t="str">
        <f>IF(buildings!AV562="","NA",buildings!AV562)</f>
        <v>Resources, Conservation and Recycling</v>
      </c>
      <c r="AW562" t="str">
        <f>IF(buildings!AW562="","NA",buildings!AW562)</f>
        <v>Copyright Elsevier</v>
      </c>
      <c r="AX562" t="str">
        <f>IF(buildings!AX562="","NA",buildings!AX562)</f>
        <v>10.1016/j.resconrec.2018.02.003</v>
      </c>
      <c r="AY562" t="str">
        <f>IF(buildings!AY562="","NA",buildings!AY562)</f>
        <v>https://doi.org/10.1016/j.resconrec.2018.02.003</v>
      </c>
      <c r="AZ562" t="str">
        <f>IF(buildings!AZ562="","NULL",buildings!AZ562)</f>
        <v>NULL</v>
      </c>
      <c r="BA562" t="str">
        <f>IF(buildings!BA562="","NULL",buildings!BA562)</f>
        <v>NULL</v>
      </c>
      <c r="BB562" t="str">
        <f>IF(buildings!BB562="","NULL",buildings!BB562)</f>
        <v>NULL</v>
      </c>
      <c r="BC562" t="str">
        <f>IF(buildings!BC562="","NULL",buildings!BC562)</f>
        <v>Table 1. Material intensity of buildings in Taipei.</v>
      </c>
      <c r="BD562" t="str">
        <f>IF(buildings!BD562="","NULL",buildings!BD562)</f>
        <v>NULL</v>
      </c>
      <c r="BE562" t="str">
        <f>IF(buildings!BE562="","NULL",buildings!BE562)</f>
        <v>Schwartzberg (Fishman)</v>
      </c>
      <c r="BF562" t="str">
        <f>IF(buildings!BF562="","NULL",buildings!BF562)</f>
        <v>NULL</v>
      </c>
      <c r="BG562" t="str">
        <f>IF(buildings!BG562="","NULL",buildings!BG562)</f>
        <v>NULL</v>
      </c>
      <c r="BH562" t="str">
        <f>IF(buildings!BH562="","NULL",buildings!BH562)</f>
        <v>NULL</v>
      </c>
      <c r="BI562" t="str">
        <f>IF(buildings!BI562="","NULL",buildings!BI562)</f>
        <v>NULL</v>
      </c>
      <c r="BJ562" t="str">
        <f>IF(buildings!BJ562="","NULL",buildings!BJ562)</f>
        <v>NULL</v>
      </c>
      <c r="BK562" t="str">
        <f>IF(buildings!BK562="","NULL",buildings!BK562)</f>
        <v>NULL</v>
      </c>
      <c r="BL562" t="str">
        <f>IF(buildings!BL562="","NULL",buildings!BL562)</f>
        <v>NULL</v>
      </c>
      <c r="BM562" t="str">
        <f>IF(buildings!BM562="","NULL",buildings!BM562)</f>
        <v>NULL</v>
      </c>
      <c r="BN562" t="str">
        <f>IF(buildings!BN562="","NULL",buildings!BN562)</f>
        <v>NULL</v>
      </c>
      <c r="BO562" t="str">
        <f>IF(buildings!BO562="","NULL",buildings!BO562)</f>
        <v>NULL</v>
      </c>
      <c r="BP562" t="str">
        <f>IF(buildings!BP562="","NULL",buildings!BP562)</f>
        <v>NULL</v>
      </c>
      <c r="BQ562" t="str">
        <f>IF(buildings!BQ562="","NULL",buildings!BQ562)</f>
        <v>NULL</v>
      </c>
      <c r="BR562" t="str">
        <f>IF(buildings!BR562="","NULL",buildings!BR562)</f>
        <v>NULL</v>
      </c>
      <c r="BS562" t="str">
        <f>IF(buildings!BS562="","NULL",buildings!BS562)</f>
        <v>NULL</v>
      </c>
      <c r="BT562" t="str">
        <f>IF(buildings!BT562="","NULL",buildings!BT562)</f>
        <v>NULL</v>
      </c>
      <c r="BU562" t="str">
        <f>IF(buildings!BU562="","NULL",buildings!BU562)</f>
        <v>NULL</v>
      </c>
      <c r="BV562" t="str">
        <f>IF(buildings!BV562="","NULL",buildings!BV562)</f>
        <v>NULL</v>
      </c>
      <c r="BW562" t="str">
        <f>IF(buildings!BW562="","NULL",buildings!BW562)</f>
        <v>R32TWN</v>
      </c>
      <c r="BX562" t="str">
        <f>IF(buildings!BX562="","NULL",buildings!BX562)</f>
        <v>R5.2ASIA</v>
      </c>
      <c r="BY562" t="str">
        <f>IF(buildings!BY562="","NULL",buildings!BY562)</f>
        <v>R_unspecified</v>
      </c>
      <c r="BZ562" t="str">
        <f>IF(buildings!BZ562="","NULL",buildings!BZ562)</f>
        <v>RC_unspecified</v>
      </c>
      <c r="CA562" t="str">
        <f>IF(buildings!CA562="","NULL",buildings!CA562)</f>
        <v>Standard</v>
      </c>
      <c r="CB562" t="str">
        <f>IF(buildings!CB562="","NULL",buildings!CB562)</f>
        <v>sample/average/statistics</v>
      </c>
      <c r="CC562" t="str">
        <f>IF(buildings!CC562="","NULL",buildings!CC562)</f>
        <v>RU</v>
      </c>
      <c r="CD562" t="str">
        <f>IF(buildings!CD562="","NULL",buildings!CD562)</f>
        <v>C</v>
      </c>
      <c r="CE562" t="str">
        <f>IF(buildings!CE562="","NULL",buildings!CE562)</f>
        <v>ASIA_TWN</v>
      </c>
    </row>
    <row r="563" spans="1:83">
      <c r="A563">
        <f>IF(buildings!A563="","NA",buildings!A563)</f>
        <v>561</v>
      </c>
      <c r="B563" t="str">
        <f>IF(buildings!B563="","NA",buildings!B563)</f>
        <v>Taiwan</v>
      </c>
      <c r="C563" t="str">
        <f>IF(buildings!C563="","NA",buildings!C563)</f>
        <v>Taipei City</v>
      </c>
      <c r="D563">
        <f>IF(buildings!D563="","NA",buildings!D563)</f>
        <v>1965</v>
      </c>
      <c r="E563">
        <f>IF(buildings!E563="","NA",buildings!E563)</f>
        <v>2014</v>
      </c>
      <c r="F563">
        <f>IF(buildings!F563="","NA",buildings!F563)</f>
        <v>903</v>
      </c>
      <c r="G563" t="str">
        <f>IF(buildings!G563="","NA",buildings!G563)</f>
        <v>NA</v>
      </c>
      <c r="H563">
        <f>IF(buildings!H563="","NA",buildings!H563)</f>
        <v>0.59</v>
      </c>
      <c r="I563" t="str">
        <f>IF(buildings!I563="","NA",buildings!I563)</f>
        <v>NA</v>
      </c>
      <c r="J563">
        <f>IF(buildings!J563="","NA",buildings!J563)</f>
        <v>18</v>
      </c>
      <c r="K563" t="str">
        <f>IF(buildings!K563="","NA",buildings!K563)</f>
        <v>NA</v>
      </c>
      <c r="L563" t="str">
        <f>IF(buildings!L563="","NA",buildings!L563)</f>
        <v>NA</v>
      </c>
      <c r="M563">
        <f>IF(buildings!M563="","NA",buildings!M563)</f>
        <v>1286</v>
      </c>
      <c r="N563" t="str">
        <f>IF(buildings!N563="","NA",buildings!N563)</f>
        <v>NA</v>
      </c>
      <c r="O563" t="str">
        <f>IF(buildings!O563="","NA",buildings!O563)</f>
        <v>NA</v>
      </c>
      <c r="P563">
        <f>IF(buildings!P563="","NA",buildings!P563)</f>
        <v>117</v>
      </c>
      <c r="Q563" t="str">
        <f>IF(buildings!Q563="","NA",buildings!Q563)</f>
        <v>NA</v>
      </c>
      <c r="R563" t="str">
        <f>IF(buildings!R563="","NA",buildings!R563)</f>
        <v>NA</v>
      </c>
      <c r="S563" t="str">
        <f>IF(buildings!S563="","NA",buildings!S563)</f>
        <v>NA</v>
      </c>
      <c r="T563" t="str">
        <f>IF(buildings!T563="","NA",buildings!T563)</f>
        <v>NA</v>
      </c>
      <c r="U563" t="str">
        <f>IF(buildings!U563="","NA",buildings!U563)</f>
        <v>NA</v>
      </c>
      <c r="V563" t="str">
        <f>IF(buildings!V563="","NA",buildings!V563)</f>
        <v>NA</v>
      </c>
      <c r="W563" t="str">
        <f>IF(buildings!W563="","NA",buildings!W563)</f>
        <v>NA</v>
      </c>
      <c r="X563" t="str">
        <f>IF(buildings!X563="","NA",buildings!X563)</f>
        <v>NA</v>
      </c>
      <c r="Y563" t="str">
        <f>IF(buildings!Y563="","NA",buildings!Y563)</f>
        <v>NA</v>
      </c>
      <c r="Z563" t="str">
        <f>IF(buildings!Z563="","NA",buildings!Z563)</f>
        <v>NA</v>
      </c>
      <c r="AA563" t="str">
        <f>IF(buildings!AA563="","NA",buildings!AA563)</f>
        <v>NA</v>
      </c>
      <c r="AB563">
        <f>IF(buildings!AB563="","NA",buildings!AB563)</f>
        <v>2.2999999999999998</v>
      </c>
      <c r="AC563" t="str">
        <f>IF(buildings!AC563="","NA",buildings!AC563)</f>
        <v>NA</v>
      </c>
      <c r="AD563" t="str">
        <f>IF(buildings!AD563="","NA",buildings!AD563)</f>
        <v>NA</v>
      </c>
      <c r="AE563" t="str">
        <f>IF(buildings!AE563="","NA",buildings!AE563)</f>
        <v>NA</v>
      </c>
      <c r="AF563" t="str">
        <f>IF(buildings!AF563="","NA",buildings!AF563)</f>
        <v>NA</v>
      </c>
      <c r="AG563" t="str">
        <f>IF(buildings!AG563="","NA",buildings!AG563)</f>
        <v>NA</v>
      </c>
      <c r="AH563" t="str">
        <f>IF(buildings!AH563="","NA",buildings!AH563)</f>
        <v>NA</v>
      </c>
      <c r="AI563" t="str">
        <f>IF(buildings!AI563="","NA",buildings!AI563)</f>
        <v>NA</v>
      </c>
      <c r="AJ563" t="str">
        <f>IF(buildings!AJ563="","NA",buildings!AJ563)</f>
        <v>NA</v>
      </c>
      <c r="AK563" t="str">
        <f>IF(buildings!AK563="","NA",buildings!AK563)</f>
        <v>NA</v>
      </c>
      <c r="AL563" t="str">
        <f>IF(buildings!AL563="","NA",buildings!AL563)</f>
        <v>Reinforced Concrete</v>
      </c>
      <c r="AM563" t="str">
        <f>IF(buildings!AM563="","NA",buildings!AM563)</f>
        <v>NA</v>
      </c>
      <c r="AN563" t="str">
        <f>IF(buildings!AN563="","NA",buildings!AN563)</f>
        <v>industrial</v>
      </c>
      <c r="AO563" t="str">
        <f>IF(buildings!AO563="","NA",buildings!AO563)</f>
        <v>industrial</v>
      </c>
      <c r="AP563" t="str">
        <f>IF(buildings!AP563="","NA",buildings!AP563)</f>
        <v>case study</v>
      </c>
      <c r="AQ563" t="str">
        <f>IF(buildings!AQ563="","NA",buildings!AQ563)</f>
        <v>urban</v>
      </c>
      <c r="AR563" t="str">
        <f>IF(buildings!AR563="","NA",buildings!AR563)</f>
        <v>NA</v>
      </c>
      <c r="AS563" t="str">
        <f>IF(buildings!AS563="","NA",buildings!AS563)</f>
        <v>Cheng KL, Hsu SC, Li WM, Ma HW.</v>
      </c>
      <c r="AT563">
        <f>IF(buildings!AT563="","NA",buildings!AT563)</f>
        <v>2018</v>
      </c>
      <c r="AU563" t="str">
        <f>IF(buildings!AU563="","NA",buildings!AU563)</f>
        <v>Quantifying potential anthropogenic resources of buildings through hot spot analysis</v>
      </c>
      <c r="AV563" t="str">
        <f>IF(buildings!AV563="","NA",buildings!AV563)</f>
        <v>Resources, Conservation and Recycling</v>
      </c>
      <c r="AW563" t="str">
        <f>IF(buildings!AW563="","NA",buildings!AW563)</f>
        <v>Copyright Elsevier</v>
      </c>
      <c r="AX563" t="str">
        <f>IF(buildings!AX563="","NA",buildings!AX563)</f>
        <v>10.1016/j.resconrec.2018.02.003</v>
      </c>
      <c r="AY563" t="str">
        <f>IF(buildings!AY563="","NA",buildings!AY563)</f>
        <v>https://doi.org/10.1016/j.resconrec.2018.02.003</v>
      </c>
      <c r="AZ563" t="str">
        <f>IF(buildings!AZ563="","NULL",buildings!AZ563)</f>
        <v>NULL</v>
      </c>
      <c r="BA563" t="str">
        <f>IF(buildings!BA563="","NULL",buildings!BA563)</f>
        <v>NULL</v>
      </c>
      <c r="BB563" t="str">
        <f>IF(buildings!BB563="","NULL",buildings!BB563)</f>
        <v>NULL</v>
      </c>
      <c r="BC563" t="str">
        <f>IF(buildings!BC563="","NULL",buildings!BC563)</f>
        <v>Table 1. Material intensity of buildings in Taipei.</v>
      </c>
      <c r="BD563" t="str">
        <f>IF(buildings!BD563="","NULL",buildings!BD563)</f>
        <v>NULL</v>
      </c>
      <c r="BE563" t="str">
        <f>IF(buildings!BE563="","NULL",buildings!BE563)</f>
        <v>Schwartzberg (Fishman)</v>
      </c>
      <c r="BF563" t="str">
        <f>IF(buildings!BF563="","NULL",buildings!BF563)</f>
        <v>NULL</v>
      </c>
      <c r="BG563" t="str">
        <f>IF(buildings!BG563="","NULL",buildings!BG563)</f>
        <v>NULL</v>
      </c>
      <c r="BH563" t="str">
        <f>IF(buildings!BH563="","NULL",buildings!BH563)</f>
        <v>NULL</v>
      </c>
      <c r="BI563" t="str">
        <f>IF(buildings!BI563="","NULL",buildings!BI563)</f>
        <v>NULL</v>
      </c>
      <c r="BJ563" t="str">
        <f>IF(buildings!BJ563="","NULL",buildings!BJ563)</f>
        <v>NULL</v>
      </c>
      <c r="BK563" t="str">
        <f>IF(buildings!BK563="","NULL",buildings!BK563)</f>
        <v>NULL</v>
      </c>
      <c r="BL563" t="str">
        <f>IF(buildings!BL563="","NULL",buildings!BL563)</f>
        <v>NULL</v>
      </c>
      <c r="BM563" t="str">
        <f>IF(buildings!BM563="","NULL",buildings!BM563)</f>
        <v>NULL</v>
      </c>
      <c r="BN563" t="str">
        <f>IF(buildings!BN563="","NULL",buildings!BN563)</f>
        <v>NULL</v>
      </c>
      <c r="BO563" t="str">
        <f>IF(buildings!BO563="","NULL",buildings!BO563)</f>
        <v>NULL</v>
      </c>
      <c r="BP563" t="str">
        <f>IF(buildings!BP563="","NULL",buildings!BP563)</f>
        <v>NULL</v>
      </c>
      <c r="BQ563" t="str">
        <f>IF(buildings!BQ563="","NULL",buildings!BQ563)</f>
        <v>NULL</v>
      </c>
      <c r="BR563" t="str">
        <f>IF(buildings!BR563="","NULL",buildings!BR563)</f>
        <v>NULL</v>
      </c>
      <c r="BS563" t="str">
        <f>IF(buildings!BS563="","NULL",buildings!BS563)</f>
        <v>NULL</v>
      </c>
      <c r="BT563" t="str">
        <f>IF(buildings!BT563="","NULL",buildings!BT563)</f>
        <v>NULL</v>
      </c>
      <c r="BU563" t="str">
        <f>IF(buildings!BU563="","NULL",buildings!BU563)</f>
        <v>NULL</v>
      </c>
      <c r="BV563" t="str">
        <f>IF(buildings!BV563="","NULL",buildings!BV563)</f>
        <v>NULL</v>
      </c>
      <c r="BW563" t="str">
        <f>IF(buildings!BW563="","NULL",buildings!BW563)</f>
        <v>R32TWN</v>
      </c>
      <c r="BX563" t="str">
        <f>IF(buildings!BX563="","NULL",buildings!BX563)</f>
        <v>R5.2ASIA</v>
      </c>
      <c r="BY563" t="str">
        <f>IF(buildings!BY563="","NULL",buildings!BY563)</f>
        <v>R_unspecified</v>
      </c>
      <c r="BZ563" t="str">
        <f>IF(buildings!BZ563="","NULL",buildings!BZ563)</f>
        <v>RC_unspecified</v>
      </c>
      <c r="CA563" t="str">
        <f>IF(buildings!CA563="","NULL",buildings!CA563)</f>
        <v>Standard</v>
      </c>
      <c r="CB563" t="str">
        <f>IF(buildings!CB563="","NULL",buildings!CB563)</f>
        <v>sample/average/statistics</v>
      </c>
      <c r="CC563" t="str">
        <f>IF(buildings!CC563="","NULL",buildings!CC563)</f>
        <v>RU</v>
      </c>
      <c r="CD563" t="str">
        <f>IF(buildings!CD563="","NULL",buildings!CD563)</f>
        <v>C</v>
      </c>
      <c r="CE563" t="str">
        <f>IF(buildings!CE563="","NULL",buildings!CE563)</f>
        <v>ASIA_TWN</v>
      </c>
    </row>
    <row r="564" spans="1:83">
      <c r="A564">
        <f>IF(buildings!A564="","NA",buildings!A564)</f>
        <v>562</v>
      </c>
      <c r="B564" t="str">
        <f>IF(buildings!B564="","NA",buildings!B564)</f>
        <v>Taiwan</v>
      </c>
      <c r="C564" t="str">
        <f>IF(buildings!C564="","NA",buildings!C564)</f>
        <v>Taipei City</v>
      </c>
      <c r="D564">
        <f>IF(buildings!D564="","NA",buildings!D564)</f>
        <v>1965</v>
      </c>
      <c r="E564">
        <f>IF(buildings!E564="","NA",buildings!E564)</f>
        <v>2014</v>
      </c>
      <c r="F564">
        <f>IF(buildings!F564="","NA",buildings!F564)</f>
        <v>125</v>
      </c>
      <c r="G564" t="str">
        <f>IF(buildings!G564="","NA",buildings!G564)</f>
        <v>NA</v>
      </c>
      <c r="H564">
        <f>IF(buildings!H564="","NA",buildings!H564)</f>
        <v>0.46</v>
      </c>
      <c r="I564" t="str">
        <f>IF(buildings!I564="","NA",buildings!I564)</f>
        <v>NA</v>
      </c>
      <c r="J564">
        <f>IF(buildings!J564="","NA",buildings!J564)</f>
        <v>18</v>
      </c>
      <c r="K564" t="str">
        <f>IF(buildings!K564="","NA",buildings!K564)</f>
        <v>NA</v>
      </c>
      <c r="L564" t="str">
        <f>IF(buildings!L564="","NA",buildings!L564)</f>
        <v>NA</v>
      </c>
      <c r="M564">
        <f>IF(buildings!M564="","NA",buildings!M564)</f>
        <v>1526</v>
      </c>
      <c r="N564" t="str">
        <f>IF(buildings!N564="","NA",buildings!N564)</f>
        <v>NA</v>
      </c>
      <c r="O564" t="str">
        <f>IF(buildings!O564="","NA",buildings!O564)</f>
        <v>NA</v>
      </c>
      <c r="P564">
        <f>IF(buildings!P564="","NA",buildings!P564)</f>
        <v>114</v>
      </c>
      <c r="Q564" t="str">
        <f>IF(buildings!Q564="","NA",buildings!Q564)</f>
        <v>NA</v>
      </c>
      <c r="R564" t="str">
        <f>IF(buildings!R564="","NA",buildings!R564)</f>
        <v>NA</v>
      </c>
      <c r="S564" t="str">
        <f>IF(buildings!S564="","NA",buildings!S564)</f>
        <v>NA</v>
      </c>
      <c r="T564" t="str">
        <f>IF(buildings!T564="","NA",buildings!T564)</f>
        <v>NA</v>
      </c>
      <c r="U564" t="str">
        <f>IF(buildings!U564="","NA",buildings!U564)</f>
        <v>NA</v>
      </c>
      <c r="V564" t="str">
        <f>IF(buildings!V564="","NA",buildings!V564)</f>
        <v>NA</v>
      </c>
      <c r="W564" t="str">
        <f>IF(buildings!W564="","NA",buildings!W564)</f>
        <v>NA</v>
      </c>
      <c r="X564" t="str">
        <f>IF(buildings!X564="","NA",buildings!X564)</f>
        <v>NA</v>
      </c>
      <c r="Y564" t="str">
        <f>IF(buildings!Y564="","NA",buildings!Y564)</f>
        <v>NA</v>
      </c>
      <c r="Z564" t="str">
        <f>IF(buildings!Z564="","NA",buildings!Z564)</f>
        <v>NA</v>
      </c>
      <c r="AA564" t="str">
        <f>IF(buildings!AA564="","NA",buildings!AA564)</f>
        <v>NA</v>
      </c>
      <c r="AB564">
        <f>IF(buildings!AB564="","NA",buildings!AB564)</f>
        <v>1.5</v>
      </c>
      <c r="AC564" t="str">
        <f>IF(buildings!AC564="","NA",buildings!AC564)</f>
        <v>NA</v>
      </c>
      <c r="AD564" t="str">
        <f>IF(buildings!AD564="","NA",buildings!AD564)</f>
        <v>NA</v>
      </c>
      <c r="AE564" t="str">
        <f>IF(buildings!AE564="","NA",buildings!AE564)</f>
        <v>NA</v>
      </c>
      <c r="AF564" t="str">
        <f>IF(buildings!AF564="","NA",buildings!AF564)</f>
        <v>NA</v>
      </c>
      <c r="AG564" t="str">
        <f>IF(buildings!AG564="","NA",buildings!AG564)</f>
        <v>NA</v>
      </c>
      <c r="AH564" t="str">
        <f>IF(buildings!AH564="","NA",buildings!AH564)</f>
        <v>NA</v>
      </c>
      <c r="AI564" t="str">
        <f>IF(buildings!AI564="","NA",buildings!AI564)</f>
        <v>NA</v>
      </c>
      <c r="AJ564" t="str">
        <f>IF(buildings!AJ564="","NA",buildings!AJ564)</f>
        <v>NA</v>
      </c>
      <c r="AK564" t="str">
        <f>IF(buildings!AK564="","NA",buildings!AK564)</f>
        <v>NA</v>
      </c>
      <c r="AL564" t="str">
        <f>IF(buildings!AL564="","NA",buildings!AL564)</f>
        <v>Reinforced Concrete</v>
      </c>
      <c r="AM564" t="str">
        <f>IF(buildings!AM564="","NA",buildings!AM564)</f>
        <v>NA</v>
      </c>
      <c r="AN564" t="str">
        <f>IF(buildings!AN564="","NA",buildings!AN564)</f>
        <v>Office</v>
      </c>
      <c r="AO564" t="str">
        <f>IF(buildings!AO564="","NA",buildings!AO564)</f>
        <v>office</v>
      </c>
      <c r="AP564" t="str">
        <f>IF(buildings!AP564="","NA",buildings!AP564)</f>
        <v>case study</v>
      </c>
      <c r="AQ564" t="str">
        <f>IF(buildings!AQ564="","NA",buildings!AQ564)</f>
        <v>urban</v>
      </c>
      <c r="AR564" t="str">
        <f>IF(buildings!AR564="","NA",buildings!AR564)</f>
        <v>NA</v>
      </c>
      <c r="AS564" t="str">
        <f>IF(buildings!AS564="","NA",buildings!AS564)</f>
        <v>Cheng KL, Hsu SC, Li WM, Ma HW.</v>
      </c>
      <c r="AT564">
        <f>IF(buildings!AT564="","NA",buildings!AT564)</f>
        <v>2018</v>
      </c>
      <c r="AU564" t="str">
        <f>IF(buildings!AU564="","NA",buildings!AU564)</f>
        <v>Quantifying potential anthropogenic resources of buildings through hot spot analysis</v>
      </c>
      <c r="AV564" t="str">
        <f>IF(buildings!AV564="","NA",buildings!AV564)</f>
        <v>Resources, Conservation and Recycling</v>
      </c>
      <c r="AW564" t="str">
        <f>IF(buildings!AW564="","NA",buildings!AW564)</f>
        <v>Copyright Elsevier</v>
      </c>
      <c r="AX564" t="str">
        <f>IF(buildings!AX564="","NA",buildings!AX564)</f>
        <v>10.1016/j.resconrec.2018.02.003</v>
      </c>
      <c r="AY564" t="str">
        <f>IF(buildings!AY564="","NA",buildings!AY564)</f>
        <v>https://doi.org/10.1016/j.resconrec.2018.02.003</v>
      </c>
      <c r="AZ564" t="str">
        <f>IF(buildings!AZ564="","NULL",buildings!AZ564)</f>
        <v>NULL</v>
      </c>
      <c r="BA564" t="str">
        <f>IF(buildings!BA564="","NULL",buildings!BA564)</f>
        <v>NULL</v>
      </c>
      <c r="BB564" t="str">
        <f>IF(buildings!BB564="","NULL",buildings!BB564)</f>
        <v>NULL</v>
      </c>
      <c r="BC564" t="str">
        <f>IF(buildings!BC564="","NULL",buildings!BC564)</f>
        <v>Table 1. Material intensity of buildings in Taipei.</v>
      </c>
      <c r="BD564" t="str">
        <f>IF(buildings!BD564="","NULL",buildings!BD564)</f>
        <v>NULL</v>
      </c>
      <c r="BE564" t="str">
        <f>IF(buildings!BE564="","NULL",buildings!BE564)</f>
        <v>Schwartzberg (Fishman)</v>
      </c>
      <c r="BF564" t="str">
        <f>IF(buildings!BF564="","NULL",buildings!BF564)</f>
        <v>NULL</v>
      </c>
      <c r="BG564" t="str">
        <f>IF(buildings!BG564="","NULL",buildings!BG564)</f>
        <v>NULL</v>
      </c>
      <c r="BH564" t="str">
        <f>IF(buildings!BH564="","NULL",buildings!BH564)</f>
        <v>NULL</v>
      </c>
      <c r="BI564" t="str">
        <f>IF(buildings!BI564="","NULL",buildings!BI564)</f>
        <v>NULL</v>
      </c>
      <c r="BJ564" t="str">
        <f>IF(buildings!BJ564="","NULL",buildings!BJ564)</f>
        <v>NULL</v>
      </c>
      <c r="BK564" t="str">
        <f>IF(buildings!BK564="","NULL",buildings!BK564)</f>
        <v>NULL</v>
      </c>
      <c r="BL564" t="str">
        <f>IF(buildings!BL564="","NULL",buildings!BL564)</f>
        <v>NULL</v>
      </c>
      <c r="BM564" t="str">
        <f>IF(buildings!BM564="","NULL",buildings!BM564)</f>
        <v>NULL</v>
      </c>
      <c r="BN564" t="str">
        <f>IF(buildings!BN564="","NULL",buildings!BN564)</f>
        <v>NULL</v>
      </c>
      <c r="BO564" t="str">
        <f>IF(buildings!BO564="","NULL",buildings!BO564)</f>
        <v>NULL</v>
      </c>
      <c r="BP564" t="str">
        <f>IF(buildings!BP564="","NULL",buildings!BP564)</f>
        <v>NULL</v>
      </c>
      <c r="BQ564" t="str">
        <f>IF(buildings!BQ564="","NULL",buildings!BQ564)</f>
        <v>NULL</v>
      </c>
      <c r="BR564" t="str">
        <f>IF(buildings!BR564="","NULL",buildings!BR564)</f>
        <v>NULL</v>
      </c>
      <c r="BS564" t="str">
        <f>IF(buildings!BS564="","NULL",buildings!BS564)</f>
        <v>NULL</v>
      </c>
      <c r="BT564" t="str">
        <f>IF(buildings!BT564="","NULL",buildings!BT564)</f>
        <v>NULL</v>
      </c>
      <c r="BU564" t="str">
        <f>IF(buildings!BU564="","NULL",buildings!BU564)</f>
        <v>NULL</v>
      </c>
      <c r="BV564" t="str">
        <f>IF(buildings!BV564="","NULL",buildings!BV564)</f>
        <v>NULL</v>
      </c>
      <c r="BW564" t="str">
        <f>IF(buildings!BW564="","NULL",buildings!BW564)</f>
        <v>R32TWN</v>
      </c>
      <c r="BX564" t="str">
        <f>IF(buildings!BX564="","NULL",buildings!BX564)</f>
        <v>R5.2ASIA</v>
      </c>
      <c r="BY564" t="str">
        <f>IF(buildings!BY564="","NULL",buildings!BY564)</f>
        <v>R_unspecified</v>
      </c>
      <c r="BZ564" t="str">
        <f>IF(buildings!BZ564="","NULL",buildings!BZ564)</f>
        <v>RC_unspecified</v>
      </c>
      <c r="CA564" t="str">
        <f>IF(buildings!CA564="","NULL",buildings!CA564)</f>
        <v>Standard</v>
      </c>
      <c r="CB564" t="str">
        <f>IF(buildings!CB564="","NULL",buildings!CB564)</f>
        <v>sample/average/statistics</v>
      </c>
      <c r="CC564" t="str">
        <f>IF(buildings!CC564="","NULL",buildings!CC564)</f>
        <v>RU</v>
      </c>
      <c r="CD564" t="str">
        <f>IF(buildings!CD564="","NULL",buildings!CD564)</f>
        <v>C</v>
      </c>
      <c r="CE564" t="str">
        <f>IF(buildings!CE564="","NULL",buildings!CE564)</f>
        <v>ASIA_TWN</v>
      </c>
    </row>
    <row r="565" spans="1:83">
      <c r="A565">
        <f>IF(buildings!A565="","NA",buildings!A565)</f>
        <v>563</v>
      </c>
      <c r="B565" t="str">
        <f>IF(buildings!B565="","NA",buildings!B565)</f>
        <v>Taiwan</v>
      </c>
      <c r="C565" t="str">
        <f>IF(buildings!C565="","NA",buildings!C565)</f>
        <v>Taipei City</v>
      </c>
      <c r="D565">
        <f>IF(buildings!D565="","NA",buildings!D565)</f>
        <v>1965</v>
      </c>
      <c r="E565">
        <f>IF(buildings!E565="","NA",buildings!E565)</f>
        <v>2014</v>
      </c>
      <c r="F565">
        <f>IF(buildings!F565="","NA",buildings!F565)</f>
        <v>106</v>
      </c>
      <c r="G565" t="str">
        <f>IF(buildings!G565="","NA",buildings!G565)</f>
        <v>NA</v>
      </c>
      <c r="H565">
        <f>IF(buildings!H565="","NA",buildings!H565)</f>
        <v>0.65</v>
      </c>
      <c r="I565" t="str">
        <f>IF(buildings!I565="","NA",buildings!I565)</f>
        <v>NA</v>
      </c>
      <c r="J565">
        <f>IF(buildings!J565="","NA",buildings!J565)</f>
        <v>18</v>
      </c>
      <c r="K565" t="str">
        <f>IF(buildings!K565="","NA",buildings!K565)</f>
        <v>NA</v>
      </c>
      <c r="L565" t="str">
        <f>IF(buildings!L565="","NA",buildings!L565)</f>
        <v>NA</v>
      </c>
      <c r="M565">
        <f>IF(buildings!M565="","NA",buildings!M565)</f>
        <v>1601</v>
      </c>
      <c r="N565" t="str">
        <f>IF(buildings!N565="","NA",buildings!N565)</f>
        <v>NA</v>
      </c>
      <c r="O565" t="str">
        <f>IF(buildings!O565="","NA",buildings!O565)</f>
        <v>NA</v>
      </c>
      <c r="P565">
        <f>IF(buildings!P565="","NA",buildings!P565)</f>
        <v>206</v>
      </c>
      <c r="Q565" t="str">
        <f>IF(buildings!Q565="","NA",buildings!Q565)</f>
        <v>NA</v>
      </c>
      <c r="R565" t="str">
        <f>IF(buildings!R565="","NA",buildings!R565)</f>
        <v>NA</v>
      </c>
      <c r="S565" t="str">
        <f>IF(buildings!S565="","NA",buildings!S565)</f>
        <v>NA</v>
      </c>
      <c r="T565" t="str">
        <f>IF(buildings!T565="","NA",buildings!T565)</f>
        <v>NA</v>
      </c>
      <c r="U565" t="str">
        <f>IF(buildings!U565="","NA",buildings!U565)</f>
        <v>NA</v>
      </c>
      <c r="V565" t="str">
        <f>IF(buildings!V565="","NA",buildings!V565)</f>
        <v>NA</v>
      </c>
      <c r="W565" t="str">
        <f>IF(buildings!W565="","NA",buildings!W565)</f>
        <v>NA</v>
      </c>
      <c r="X565" t="str">
        <f>IF(buildings!X565="","NA",buildings!X565)</f>
        <v>NA</v>
      </c>
      <c r="Y565" t="str">
        <f>IF(buildings!Y565="","NA",buildings!Y565)</f>
        <v>NA</v>
      </c>
      <c r="Z565" t="str">
        <f>IF(buildings!Z565="","NA",buildings!Z565)</f>
        <v>NA</v>
      </c>
      <c r="AA565" t="str">
        <f>IF(buildings!AA565="","NA",buildings!AA565)</f>
        <v>NA</v>
      </c>
      <c r="AB565">
        <f>IF(buildings!AB565="","NA",buildings!AB565)</f>
        <v>2</v>
      </c>
      <c r="AC565" t="str">
        <f>IF(buildings!AC565="","NA",buildings!AC565)</f>
        <v>NA</v>
      </c>
      <c r="AD565" t="str">
        <f>IF(buildings!AD565="","NA",buildings!AD565)</f>
        <v>NA</v>
      </c>
      <c r="AE565" t="str">
        <f>IF(buildings!AE565="","NA",buildings!AE565)</f>
        <v>NA</v>
      </c>
      <c r="AF565" t="str">
        <f>IF(buildings!AF565="","NA",buildings!AF565)</f>
        <v>NA</v>
      </c>
      <c r="AG565" t="str">
        <f>IF(buildings!AG565="","NA",buildings!AG565)</f>
        <v>NA</v>
      </c>
      <c r="AH565" t="str">
        <f>IF(buildings!AH565="","NA",buildings!AH565)</f>
        <v>NA</v>
      </c>
      <c r="AI565" t="str">
        <f>IF(buildings!AI565="","NA",buildings!AI565)</f>
        <v>NA</v>
      </c>
      <c r="AJ565" t="str">
        <f>IF(buildings!AJ565="","NA",buildings!AJ565)</f>
        <v>NA</v>
      </c>
      <c r="AK565" t="str">
        <f>IF(buildings!AK565="","NA",buildings!AK565)</f>
        <v>NA</v>
      </c>
      <c r="AL565" t="str">
        <f>IF(buildings!AL565="","NA",buildings!AL565)</f>
        <v>Reinforced Concrete</v>
      </c>
      <c r="AM565" t="str">
        <f>IF(buildings!AM565="","NA",buildings!AM565)</f>
        <v>NA</v>
      </c>
      <c r="AN565" t="str">
        <f>IF(buildings!AN565="","NA",buildings!AN565)</f>
        <v>School</v>
      </c>
      <c r="AO565" t="str">
        <f>IF(buildings!AO565="","NA",buildings!AO565)</f>
        <v>Education</v>
      </c>
      <c r="AP565" t="str">
        <f>IF(buildings!AP565="","NA",buildings!AP565)</f>
        <v>case study</v>
      </c>
      <c r="AQ565" t="str">
        <f>IF(buildings!AQ565="","NA",buildings!AQ565)</f>
        <v>urban</v>
      </c>
      <c r="AR565" t="str">
        <f>IF(buildings!AR565="","NA",buildings!AR565)</f>
        <v>NA</v>
      </c>
      <c r="AS565" t="str">
        <f>IF(buildings!AS565="","NA",buildings!AS565)</f>
        <v>Cheng KL, Hsu SC, Li WM, Ma HW.</v>
      </c>
      <c r="AT565">
        <f>IF(buildings!AT565="","NA",buildings!AT565)</f>
        <v>2018</v>
      </c>
      <c r="AU565" t="str">
        <f>IF(buildings!AU565="","NA",buildings!AU565)</f>
        <v>Quantifying potential anthropogenic resources of buildings through hot spot analysis</v>
      </c>
      <c r="AV565" t="str">
        <f>IF(buildings!AV565="","NA",buildings!AV565)</f>
        <v>Resources, Conservation and Recycling</v>
      </c>
      <c r="AW565" t="str">
        <f>IF(buildings!AW565="","NA",buildings!AW565)</f>
        <v>Copyright Elsevier</v>
      </c>
      <c r="AX565" t="str">
        <f>IF(buildings!AX565="","NA",buildings!AX565)</f>
        <v>10.1016/j.resconrec.2018.02.003</v>
      </c>
      <c r="AY565" t="str">
        <f>IF(buildings!AY565="","NA",buildings!AY565)</f>
        <v>https://doi.org/10.1016/j.resconrec.2018.02.003</v>
      </c>
      <c r="AZ565" t="str">
        <f>IF(buildings!AZ565="","NULL",buildings!AZ565)</f>
        <v>NULL</v>
      </c>
      <c r="BA565" t="str">
        <f>IF(buildings!BA565="","NULL",buildings!BA565)</f>
        <v>NULL</v>
      </c>
      <c r="BB565" t="str">
        <f>IF(buildings!BB565="","NULL",buildings!BB565)</f>
        <v>NULL</v>
      </c>
      <c r="BC565" t="str">
        <f>IF(buildings!BC565="","NULL",buildings!BC565)</f>
        <v>Table 1. Material intensity of buildings in Taipei.</v>
      </c>
      <c r="BD565" t="str">
        <f>IF(buildings!BD565="","NULL",buildings!BD565)</f>
        <v>NULL</v>
      </c>
      <c r="BE565" t="str">
        <f>IF(buildings!BE565="","NULL",buildings!BE565)</f>
        <v>Schwartzberg (Fishman)</v>
      </c>
      <c r="BF565" t="str">
        <f>IF(buildings!BF565="","NULL",buildings!BF565)</f>
        <v>NULL</v>
      </c>
      <c r="BG565" t="str">
        <f>IF(buildings!BG565="","NULL",buildings!BG565)</f>
        <v>NULL</v>
      </c>
      <c r="BH565" t="str">
        <f>IF(buildings!BH565="","NULL",buildings!BH565)</f>
        <v>NULL</v>
      </c>
      <c r="BI565" t="str">
        <f>IF(buildings!BI565="","NULL",buildings!BI565)</f>
        <v>NULL</v>
      </c>
      <c r="BJ565" t="str">
        <f>IF(buildings!BJ565="","NULL",buildings!BJ565)</f>
        <v>NULL</v>
      </c>
      <c r="BK565" t="str">
        <f>IF(buildings!BK565="","NULL",buildings!BK565)</f>
        <v>NULL</v>
      </c>
      <c r="BL565" t="str">
        <f>IF(buildings!BL565="","NULL",buildings!BL565)</f>
        <v>NULL</v>
      </c>
      <c r="BM565" t="str">
        <f>IF(buildings!BM565="","NULL",buildings!BM565)</f>
        <v>NULL</v>
      </c>
      <c r="BN565" t="str">
        <f>IF(buildings!BN565="","NULL",buildings!BN565)</f>
        <v>NULL</v>
      </c>
      <c r="BO565" t="str">
        <f>IF(buildings!BO565="","NULL",buildings!BO565)</f>
        <v>NULL</v>
      </c>
      <c r="BP565" t="str">
        <f>IF(buildings!BP565="","NULL",buildings!BP565)</f>
        <v>NULL</v>
      </c>
      <c r="BQ565" t="str">
        <f>IF(buildings!BQ565="","NULL",buildings!BQ565)</f>
        <v>NULL</v>
      </c>
      <c r="BR565" t="str">
        <f>IF(buildings!BR565="","NULL",buildings!BR565)</f>
        <v>NULL</v>
      </c>
      <c r="BS565" t="str">
        <f>IF(buildings!BS565="","NULL",buildings!BS565)</f>
        <v>NULL</v>
      </c>
      <c r="BT565" t="str">
        <f>IF(buildings!BT565="","NULL",buildings!BT565)</f>
        <v>NULL</v>
      </c>
      <c r="BU565" t="str">
        <f>IF(buildings!BU565="","NULL",buildings!BU565)</f>
        <v>NULL</v>
      </c>
      <c r="BV565" t="str">
        <f>IF(buildings!BV565="","NULL",buildings!BV565)</f>
        <v>NULL</v>
      </c>
      <c r="BW565" t="str">
        <f>IF(buildings!BW565="","NULL",buildings!BW565)</f>
        <v>R32TWN</v>
      </c>
      <c r="BX565" t="str">
        <f>IF(buildings!BX565="","NULL",buildings!BX565)</f>
        <v>R5.2ASIA</v>
      </c>
      <c r="BY565" t="str">
        <f>IF(buildings!BY565="","NULL",buildings!BY565)</f>
        <v>R_unspecified</v>
      </c>
      <c r="BZ565" t="str">
        <f>IF(buildings!BZ565="","NULL",buildings!BZ565)</f>
        <v>RC_unspecified</v>
      </c>
      <c r="CA565" t="str">
        <f>IF(buildings!CA565="","NULL",buildings!CA565)</f>
        <v>Standard</v>
      </c>
      <c r="CB565" t="str">
        <f>IF(buildings!CB565="","NULL",buildings!CB565)</f>
        <v>sample/average/statistics</v>
      </c>
      <c r="CC565" t="str">
        <f>IF(buildings!CC565="","NULL",buildings!CC565)</f>
        <v>RU</v>
      </c>
      <c r="CD565" t="str">
        <f>IF(buildings!CD565="","NULL",buildings!CD565)</f>
        <v>C</v>
      </c>
      <c r="CE565" t="str">
        <f>IF(buildings!CE565="","NULL",buildings!CE565)</f>
        <v>ASIA_TWN</v>
      </c>
    </row>
    <row r="566" spans="1:83">
      <c r="A566">
        <f>IF(buildings!A566="","NA",buildings!A566)</f>
        <v>564</v>
      </c>
      <c r="B566" t="str">
        <f>IF(buildings!B566="","NA",buildings!B566)</f>
        <v>Taiwan</v>
      </c>
      <c r="C566" t="str">
        <f>IF(buildings!C566="","NA",buildings!C566)</f>
        <v>Taipei City</v>
      </c>
      <c r="D566">
        <f>IF(buildings!D566="","NA",buildings!D566)</f>
        <v>1965</v>
      </c>
      <c r="E566">
        <f>IF(buildings!E566="","NA",buildings!E566)</f>
        <v>2014</v>
      </c>
      <c r="F566">
        <f>IF(buildings!F566="","NA",buildings!F566)</f>
        <v>104</v>
      </c>
      <c r="G566" t="str">
        <f>IF(buildings!G566="","NA",buildings!G566)</f>
        <v>NA</v>
      </c>
      <c r="H566">
        <f>IF(buildings!H566="","NA",buildings!H566)</f>
        <v>0.59</v>
      </c>
      <c r="I566" t="str">
        <f>IF(buildings!I566="","NA",buildings!I566)</f>
        <v>NA</v>
      </c>
      <c r="J566">
        <f>IF(buildings!J566="","NA",buildings!J566)</f>
        <v>18</v>
      </c>
      <c r="K566" t="str">
        <f>IF(buildings!K566="","NA",buildings!K566)</f>
        <v>NA</v>
      </c>
      <c r="L566" t="str">
        <f>IF(buildings!L566="","NA",buildings!L566)</f>
        <v>NA</v>
      </c>
      <c r="M566">
        <f>IF(buildings!M566="","NA",buildings!M566)</f>
        <v>1464</v>
      </c>
      <c r="N566" t="str">
        <f>IF(buildings!N566="","NA",buildings!N566)</f>
        <v>NA</v>
      </c>
      <c r="O566" t="str">
        <f>IF(buildings!O566="","NA",buildings!O566)</f>
        <v>NA</v>
      </c>
      <c r="P566">
        <f>IF(buildings!P566="","NA",buildings!P566)</f>
        <v>145</v>
      </c>
      <c r="Q566" t="str">
        <f>IF(buildings!Q566="","NA",buildings!Q566)</f>
        <v>NA</v>
      </c>
      <c r="R566" t="str">
        <f>IF(buildings!R566="","NA",buildings!R566)</f>
        <v>NA</v>
      </c>
      <c r="S566" t="str">
        <f>IF(buildings!S566="","NA",buildings!S566)</f>
        <v>NA</v>
      </c>
      <c r="T566" t="str">
        <f>IF(buildings!T566="","NA",buildings!T566)</f>
        <v>NA</v>
      </c>
      <c r="U566" t="str">
        <f>IF(buildings!U566="","NA",buildings!U566)</f>
        <v>NA</v>
      </c>
      <c r="V566" t="str">
        <f>IF(buildings!V566="","NA",buildings!V566)</f>
        <v>NA</v>
      </c>
      <c r="W566" t="str">
        <f>IF(buildings!W566="","NA",buildings!W566)</f>
        <v>NA</v>
      </c>
      <c r="X566" t="str">
        <f>IF(buildings!X566="","NA",buildings!X566)</f>
        <v>NA</v>
      </c>
      <c r="Y566" t="str">
        <f>IF(buildings!Y566="","NA",buildings!Y566)</f>
        <v>NA</v>
      </c>
      <c r="Z566" t="str">
        <f>IF(buildings!Z566="","NA",buildings!Z566)</f>
        <v>NA</v>
      </c>
      <c r="AA566" t="str">
        <f>IF(buildings!AA566="","NA",buildings!AA566)</f>
        <v>NA</v>
      </c>
      <c r="AB566">
        <f>IF(buildings!AB566="","NA",buildings!AB566)</f>
        <v>2</v>
      </c>
      <c r="AC566" t="str">
        <f>IF(buildings!AC566="","NA",buildings!AC566)</f>
        <v>NA</v>
      </c>
      <c r="AD566" t="str">
        <f>IF(buildings!AD566="","NA",buildings!AD566)</f>
        <v>NA</v>
      </c>
      <c r="AE566" t="str">
        <f>IF(buildings!AE566="","NA",buildings!AE566)</f>
        <v>NA</v>
      </c>
      <c r="AF566" t="str">
        <f>IF(buildings!AF566="","NA",buildings!AF566)</f>
        <v>NA</v>
      </c>
      <c r="AG566" t="str">
        <f>IF(buildings!AG566="","NA",buildings!AG566)</f>
        <v>NA</v>
      </c>
      <c r="AH566" t="str">
        <f>IF(buildings!AH566="","NA",buildings!AH566)</f>
        <v>NA</v>
      </c>
      <c r="AI566" t="str">
        <f>IF(buildings!AI566="","NA",buildings!AI566)</f>
        <v>NA</v>
      </c>
      <c r="AJ566" t="str">
        <f>IF(buildings!AJ566="","NA",buildings!AJ566)</f>
        <v>NA</v>
      </c>
      <c r="AK566" t="str">
        <f>IF(buildings!AK566="","NA",buildings!AK566)</f>
        <v>NA</v>
      </c>
      <c r="AL566" t="str">
        <f>IF(buildings!AL566="","NA",buildings!AL566)</f>
        <v>Reinforced Concrete</v>
      </c>
      <c r="AM566" t="str">
        <f>IF(buildings!AM566="","NA",buildings!AM566)</f>
        <v>NA</v>
      </c>
      <c r="AN566" t="str">
        <f>IF(buildings!AN566="","NA",buildings!AN566)</f>
        <v>City average</v>
      </c>
      <c r="AO566" t="str">
        <f>IF(buildings!AO566="","NA",buildings!AO566)</f>
        <v>City average</v>
      </c>
      <c r="AP566" t="str">
        <f>IF(buildings!AP566="","NA",buildings!AP566)</f>
        <v>case study</v>
      </c>
      <c r="AQ566" t="str">
        <f>IF(buildings!AQ566="","NA",buildings!AQ566)</f>
        <v>urban</v>
      </c>
      <c r="AR566" t="str">
        <f>IF(buildings!AR566="","NA",buildings!AR566)</f>
        <v>NA</v>
      </c>
      <c r="AS566" t="str">
        <f>IF(buildings!AS566="","NA",buildings!AS566)</f>
        <v>Cheng KL, Hsu SC, Li WM, Ma HW.</v>
      </c>
      <c r="AT566">
        <f>IF(buildings!AT566="","NA",buildings!AT566)</f>
        <v>2018</v>
      </c>
      <c r="AU566" t="str">
        <f>IF(buildings!AU566="","NA",buildings!AU566)</f>
        <v>Quantifying potential anthropogenic resources of buildings through hot spot analysis</v>
      </c>
      <c r="AV566" t="str">
        <f>IF(buildings!AV566="","NA",buildings!AV566)</f>
        <v>Resources, Conservation and Recycling</v>
      </c>
      <c r="AW566" t="str">
        <f>IF(buildings!AW566="","NA",buildings!AW566)</f>
        <v>Copyright Elsevier</v>
      </c>
      <c r="AX566" t="str">
        <f>IF(buildings!AX566="","NA",buildings!AX566)</f>
        <v>10.1016/j.resconrec.2018.02.003</v>
      </c>
      <c r="AY566" t="str">
        <f>IF(buildings!AY566="","NA",buildings!AY566)</f>
        <v>https://doi.org/10.1016/j.resconrec.2018.02.003</v>
      </c>
      <c r="AZ566" t="str">
        <f>IF(buildings!AZ566="","NULL",buildings!AZ566)</f>
        <v>NULL</v>
      </c>
      <c r="BA566" t="str">
        <f>IF(buildings!BA566="","NULL",buildings!BA566)</f>
        <v>NULL</v>
      </c>
      <c r="BB566" t="str">
        <f>IF(buildings!BB566="","NULL",buildings!BB566)</f>
        <v>NULL</v>
      </c>
      <c r="BC566" t="str">
        <f>IF(buildings!BC566="","NULL",buildings!BC566)</f>
        <v>Table 1. Material intensity of buildings in Taipei.</v>
      </c>
      <c r="BD566" t="str">
        <f>IF(buildings!BD566="","NULL",buildings!BD566)</f>
        <v>NULL</v>
      </c>
      <c r="BE566" t="str">
        <f>IF(buildings!BE566="","NULL",buildings!BE566)</f>
        <v>Schwartzberg (Fishman)</v>
      </c>
      <c r="BF566" t="str">
        <f>IF(buildings!BF566="","NULL",buildings!BF566)</f>
        <v>NULL</v>
      </c>
      <c r="BG566" t="str">
        <f>IF(buildings!BG566="","NULL",buildings!BG566)</f>
        <v>NULL</v>
      </c>
      <c r="BH566" t="str">
        <f>IF(buildings!BH566="","NULL",buildings!BH566)</f>
        <v>NULL</v>
      </c>
      <c r="BI566" t="str">
        <f>IF(buildings!BI566="","NULL",buildings!BI566)</f>
        <v>NULL</v>
      </c>
      <c r="BJ566" t="str">
        <f>IF(buildings!BJ566="","NULL",buildings!BJ566)</f>
        <v>NULL</v>
      </c>
      <c r="BK566" t="str">
        <f>IF(buildings!BK566="","NULL",buildings!BK566)</f>
        <v>NULL</v>
      </c>
      <c r="BL566" t="str">
        <f>IF(buildings!BL566="","NULL",buildings!BL566)</f>
        <v>NULL</v>
      </c>
      <c r="BM566" t="str">
        <f>IF(buildings!BM566="","NULL",buildings!BM566)</f>
        <v>NULL</v>
      </c>
      <c r="BN566" t="str">
        <f>IF(buildings!BN566="","NULL",buildings!BN566)</f>
        <v>NULL</v>
      </c>
      <c r="BO566" t="str">
        <f>IF(buildings!BO566="","NULL",buildings!BO566)</f>
        <v>NULL</v>
      </c>
      <c r="BP566" t="str">
        <f>IF(buildings!BP566="","NULL",buildings!BP566)</f>
        <v>NULL</v>
      </c>
      <c r="BQ566" t="str">
        <f>IF(buildings!BQ566="","NULL",buildings!BQ566)</f>
        <v>NULL</v>
      </c>
      <c r="BR566" t="str">
        <f>IF(buildings!BR566="","NULL",buildings!BR566)</f>
        <v>NULL</v>
      </c>
      <c r="BS566" t="str">
        <f>IF(buildings!BS566="","NULL",buildings!BS566)</f>
        <v>NULL</v>
      </c>
      <c r="BT566" t="str">
        <f>IF(buildings!BT566="","NULL",buildings!BT566)</f>
        <v>NULL</v>
      </c>
      <c r="BU566" t="str">
        <f>IF(buildings!BU566="","NULL",buildings!BU566)</f>
        <v>NULL</v>
      </c>
      <c r="BV566" t="str">
        <f>IF(buildings!BV566="","NULL",buildings!BV566)</f>
        <v>NULL</v>
      </c>
      <c r="BW566" t="str">
        <f>IF(buildings!BW566="","NULL",buildings!BW566)</f>
        <v>R32TWN</v>
      </c>
      <c r="BX566" t="str">
        <f>IF(buildings!BX566="","NULL",buildings!BX566)</f>
        <v>R5.2ASIA</v>
      </c>
      <c r="BY566" t="str">
        <f>IF(buildings!BY566="","NULL",buildings!BY566)</f>
        <v>R_unspecified</v>
      </c>
      <c r="BZ566" t="str">
        <f>IF(buildings!BZ566="","NULL",buildings!BZ566)</f>
        <v>RC_unspecified</v>
      </c>
      <c r="CA566" t="str">
        <f>IF(buildings!CA566="","NULL",buildings!CA566)</f>
        <v>Standard</v>
      </c>
      <c r="CB566" t="str">
        <f>IF(buildings!CB566="","NULL",buildings!CB566)</f>
        <v>sample/average/statistics</v>
      </c>
      <c r="CC566" t="str">
        <f>IF(buildings!CC566="","NULL",buildings!CC566)</f>
        <v>RU</v>
      </c>
      <c r="CD566" t="str">
        <f>IF(buildings!CD566="","NULL",buildings!CD566)</f>
        <v>C</v>
      </c>
      <c r="CE566" t="str">
        <f>IF(buildings!CE566="","NULL",buildings!CE566)</f>
        <v>ASIA_TWN</v>
      </c>
    </row>
    <row r="567" spans="1:83">
      <c r="A567">
        <f>IF(buildings!A567="","NA",buildings!A567)</f>
        <v>565</v>
      </c>
      <c r="B567" t="str">
        <f>IF(buildings!B567="","NA",buildings!B567)</f>
        <v>Taiwan</v>
      </c>
      <c r="C567" t="str">
        <f>IF(buildings!C567="","NA",buildings!C567)</f>
        <v>Taipei City</v>
      </c>
      <c r="D567">
        <f>IF(buildings!D567="","NA",buildings!D567)</f>
        <v>1965</v>
      </c>
      <c r="E567">
        <f>IF(buildings!E567="","NA",buildings!E567)</f>
        <v>2014</v>
      </c>
      <c r="F567">
        <f>IF(buildings!F567="","NA",buildings!F567)</f>
        <v>165</v>
      </c>
      <c r="G567" t="str">
        <f>IF(buildings!G567="","NA",buildings!G567)</f>
        <v>NA</v>
      </c>
      <c r="H567">
        <f>IF(buildings!H567="","NA",buildings!H567)</f>
        <v>0.48</v>
      </c>
      <c r="I567" t="str">
        <f>IF(buildings!I567="","NA",buildings!I567)</f>
        <v>NA</v>
      </c>
      <c r="J567">
        <f>IF(buildings!J567="","NA",buildings!J567)</f>
        <v>18</v>
      </c>
      <c r="K567" t="str">
        <f>IF(buildings!K567="","NA",buildings!K567)</f>
        <v>NA</v>
      </c>
      <c r="L567" t="str">
        <f>IF(buildings!L567="","NA",buildings!L567)</f>
        <v>NA</v>
      </c>
      <c r="M567">
        <f>IF(buildings!M567="","NA",buildings!M567)</f>
        <v>506</v>
      </c>
      <c r="N567" t="str">
        <f>IF(buildings!N567="","NA",buildings!N567)</f>
        <v>NA</v>
      </c>
      <c r="O567" t="str">
        <f>IF(buildings!O567="","NA",buildings!O567)</f>
        <v>NA</v>
      </c>
      <c r="P567">
        <f>IF(buildings!P567="","NA",buildings!P567)</f>
        <v>117</v>
      </c>
      <c r="Q567" t="str">
        <f>IF(buildings!Q567="","NA",buildings!Q567)</f>
        <v>NA</v>
      </c>
      <c r="R567" t="str">
        <f>IF(buildings!R567="","NA",buildings!R567)</f>
        <v>NA</v>
      </c>
      <c r="S567" t="str">
        <f>IF(buildings!S567="","NA",buildings!S567)</f>
        <v>NA</v>
      </c>
      <c r="T567" t="str">
        <f>IF(buildings!T567="","NA",buildings!T567)</f>
        <v>NA</v>
      </c>
      <c r="U567" t="str">
        <f>IF(buildings!U567="","NA",buildings!U567)</f>
        <v>NA</v>
      </c>
      <c r="V567" t="str">
        <f>IF(buildings!V567="","NA",buildings!V567)</f>
        <v>NA</v>
      </c>
      <c r="W567" t="str">
        <f>IF(buildings!W567="","NA",buildings!W567)</f>
        <v>NA</v>
      </c>
      <c r="X567" t="str">
        <f>IF(buildings!X567="","NA",buildings!X567)</f>
        <v>NA</v>
      </c>
      <c r="Y567" t="str">
        <f>IF(buildings!Y567="","NA",buildings!Y567)</f>
        <v>NA</v>
      </c>
      <c r="Z567" t="str">
        <f>IF(buildings!Z567="","NA",buildings!Z567)</f>
        <v>NA</v>
      </c>
      <c r="AA567" t="str">
        <f>IF(buildings!AA567="","NA",buildings!AA567)</f>
        <v>NA</v>
      </c>
      <c r="AB567">
        <f>IF(buildings!AB567="","NA",buildings!AB567)</f>
        <v>2.2999999999999998</v>
      </c>
      <c r="AC567" t="str">
        <f>IF(buildings!AC567="","NA",buildings!AC567)</f>
        <v>NA</v>
      </c>
      <c r="AD567" t="str">
        <f>IF(buildings!AD567="","NA",buildings!AD567)</f>
        <v>NA</v>
      </c>
      <c r="AE567" t="str">
        <f>IF(buildings!AE567="","NA",buildings!AE567)</f>
        <v>NA</v>
      </c>
      <c r="AF567" t="str">
        <f>IF(buildings!AF567="","NA",buildings!AF567)</f>
        <v>NA</v>
      </c>
      <c r="AG567" t="str">
        <f>IF(buildings!AG567="","NA",buildings!AG567)</f>
        <v>NA</v>
      </c>
      <c r="AH567" t="str">
        <f>IF(buildings!AH567="","NA",buildings!AH567)</f>
        <v>NA</v>
      </c>
      <c r="AI567" t="str">
        <f>IF(buildings!AI567="","NA",buildings!AI567)</f>
        <v>NA</v>
      </c>
      <c r="AJ567" t="str">
        <f>IF(buildings!AJ567="","NA",buildings!AJ567)</f>
        <v>NA</v>
      </c>
      <c r="AK567" t="str">
        <f>IF(buildings!AK567="","NA",buildings!AK567)</f>
        <v>NA</v>
      </c>
      <c r="AL567" t="str">
        <f>IF(buildings!AL567="","NA",buildings!AL567)</f>
        <v xml:space="preserve">Steel </v>
      </c>
      <c r="AM567" t="str">
        <f>IF(buildings!AM567="","NA",buildings!AM567)</f>
        <v>NA</v>
      </c>
      <c r="AN567" t="str">
        <f>IF(buildings!AN567="","NA",buildings!AN567)</f>
        <v>Unspecified</v>
      </c>
      <c r="AO567" t="str">
        <f>IF(buildings!AO567="","NA",buildings!AO567)</f>
        <v>unspecified</v>
      </c>
      <c r="AP567" t="str">
        <f>IF(buildings!AP567="","NA",buildings!AP567)</f>
        <v>case study</v>
      </c>
      <c r="AQ567" t="str">
        <f>IF(buildings!AQ567="","NA",buildings!AQ567)</f>
        <v>urban</v>
      </c>
      <c r="AR567" t="str">
        <f>IF(buildings!AR567="","NA",buildings!AR567)</f>
        <v>NA</v>
      </c>
      <c r="AS567" t="str">
        <f>IF(buildings!AS567="","NA",buildings!AS567)</f>
        <v>Cheng KL, Hsu SC, Li WM, Ma HW.</v>
      </c>
      <c r="AT567">
        <f>IF(buildings!AT567="","NA",buildings!AT567)</f>
        <v>2018</v>
      </c>
      <c r="AU567" t="str">
        <f>IF(buildings!AU567="","NA",buildings!AU567)</f>
        <v>Quantifying potential anthropogenic resources of buildings through hot spot analysis</v>
      </c>
      <c r="AV567" t="str">
        <f>IF(buildings!AV567="","NA",buildings!AV567)</f>
        <v>Resources, Conservation and Recycling</v>
      </c>
      <c r="AW567" t="str">
        <f>IF(buildings!AW567="","NA",buildings!AW567)</f>
        <v>Copyright Elsevier</v>
      </c>
      <c r="AX567" t="str">
        <f>IF(buildings!AX567="","NA",buildings!AX567)</f>
        <v>10.1016/j.resconrec.2018.02.003</v>
      </c>
      <c r="AY567" t="str">
        <f>IF(buildings!AY567="","NA",buildings!AY567)</f>
        <v>https://doi.org/10.1016/j.resconrec.2018.02.003</v>
      </c>
      <c r="AZ567" t="str">
        <f>IF(buildings!AZ567="","NULL",buildings!AZ567)</f>
        <v>NULL</v>
      </c>
      <c r="BA567" t="str">
        <f>IF(buildings!BA567="","NULL",buildings!BA567)</f>
        <v>NULL</v>
      </c>
      <c r="BB567" t="str">
        <f>IF(buildings!BB567="","NULL",buildings!BB567)</f>
        <v>NULL</v>
      </c>
      <c r="BC567" t="str">
        <f>IF(buildings!BC567="","NULL",buildings!BC567)</f>
        <v>Table 1. Material intensity of buildings in Taipei.</v>
      </c>
      <c r="BD567" t="str">
        <f>IF(buildings!BD567="","NULL",buildings!BD567)</f>
        <v>NULL</v>
      </c>
      <c r="BE567" t="str">
        <f>IF(buildings!BE567="","NULL",buildings!BE567)</f>
        <v>Schwartzberg (Fishman)</v>
      </c>
      <c r="BF567" t="str">
        <f>IF(buildings!BF567="","NULL",buildings!BF567)</f>
        <v>NULL</v>
      </c>
      <c r="BG567" t="str">
        <f>IF(buildings!BG567="","NULL",buildings!BG567)</f>
        <v>NULL</v>
      </c>
      <c r="BH567" t="str">
        <f>IF(buildings!BH567="","NULL",buildings!BH567)</f>
        <v>NULL</v>
      </c>
      <c r="BI567" t="str">
        <f>IF(buildings!BI567="","NULL",buildings!BI567)</f>
        <v>NULL</v>
      </c>
      <c r="BJ567" t="str">
        <f>IF(buildings!BJ567="","NULL",buildings!BJ567)</f>
        <v>NULL</v>
      </c>
      <c r="BK567" t="str">
        <f>IF(buildings!BK567="","NULL",buildings!BK567)</f>
        <v>NULL</v>
      </c>
      <c r="BL567" t="str">
        <f>IF(buildings!BL567="","NULL",buildings!BL567)</f>
        <v>NULL</v>
      </c>
      <c r="BM567" t="str">
        <f>IF(buildings!BM567="","NULL",buildings!BM567)</f>
        <v>NULL</v>
      </c>
      <c r="BN567" t="str">
        <f>IF(buildings!BN567="","NULL",buildings!BN567)</f>
        <v>NULL</v>
      </c>
      <c r="BO567" t="str">
        <f>IF(buildings!BO567="","NULL",buildings!BO567)</f>
        <v>NULL</v>
      </c>
      <c r="BP567" t="str">
        <f>IF(buildings!BP567="","NULL",buildings!BP567)</f>
        <v>NULL</v>
      </c>
      <c r="BQ567" t="str">
        <f>IF(buildings!BQ567="","NULL",buildings!BQ567)</f>
        <v>NULL</v>
      </c>
      <c r="BR567" t="str">
        <f>IF(buildings!BR567="","NULL",buildings!BR567)</f>
        <v>NULL</v>
      </c>
      <c r="BS567" t="str">
        <f>IF(buildings!BS567="","NULL",buildings!BS567)</f>
        <v>NULL</v>
      </c>
      <c r="BT567" t="str">
        <f>IF(buildings!BT567="","NULL",buildings!BT567)</f>
        <v>NULL</v>
      </c>
      <c r="BU567" t="str">
        <f>IF(buildings!BU567="","NULL",buildings!BU567)</f>
        <v>NULL</v>
      </c>
      <c r="BV567" t="str">
        <f>IF(buildings!BV567="","NULL",buildings!BV567)</f>
        <v>NULL</v>
      </c>
      <c r="BW567" t="str">
        <f>IF(buildings!BW567="","NULL",buildings!BW567)</f>
        <v>R32TWN</v>
      </c>
      <c r="BX567" t="str">
        <f>IF(buildings!BX567="","NULL",buildings!BX567)</f>
        <v>R5.2ASIA</v>
      </c>
      <c r="BY567" t="str">
        <f>IF(buildings!BY567="","NULL",buildings!BY567)</f>
        <v>R_unspecified</v>
      </c>
      <c r="BZ567" t="str">
        <f>IF(buildings!BZ567="","NULL",buildings!BZ567)</f>
        <v>S_unspecified</v>
      </c>
      <c r="CA567" t="str">
        <f>IF(buildings!CA567="","NULL",buildings!CA567)</f>
        <v>Standard</v>
      </c>
      <c r="CB567" t="str">
        <f>IF(buildings!CB567="","NULL",buildings!CB567)</f>
        <v>sample/average/statistics</v>
      </c>
      <c r="CC567" t="str">
        <f>IF(buildings!CC567="","NULL",buildings!CC567)</f>
        <v>RU</v>
      </c>
      <c r="CD567" t="str">
        <f>IF(buildings!CD567="","NULL",buildings!CD567)</f>
        <v>S</v>
      </c>
      <c r="CE567" t="str">
        <f>IF(buildings!CE567="","NULL",buildings!CE567)</f>
        <v>ASIA_TWN</v>
      </c>
    </row>
    <row r="568" spans="1:83">
      <c r="A568">
        <f>IF(buildings!A568="","NA",buildings!A568)</f>
        <v>566</v>
      </c>
      <c r="B568" t="str">
        <f>IF(buildings!B568="","NA",buildings!B568)</f>
        <v>Taiwan</v>
      </c>
      <c r="C568" t="str">
        <f>IF(buildings!C568="","NA",buildings!C568)</f>
        <v>Taipei City</v>
      </c>
      <c r="D568">
        <f>IF(buildings!D568="","NA",buildings!D568)</f>
        <v>1965</v>
      </c>
      <c r="E568">
        <f>IF(buildings!E568="","NA",buildings!E568)</f>
        <v>2014</v>
      </c>
      <c r="F568">
        <f>IF(buildings!F568="","NA",buildings!F568)</f>
        <v>195</v>
      </c>
      <c r="G568" t="str">
        <f>IF(buildings!G568="","NA",buildings!G568)</f>
        <v>NA</v>
      </c>
      <c r="H568">
        <f>IF(buildings!H568="","NA",buildings!H568)</f>
        <v>0.48</v>
      </c>
      <c r="I568" t="str">
        <f>IF(buildings!I568="","NA",buildings!I568)</f>
        <v>NA</v>
      </c>
      <c r="J568">
        <f>IF(buildings!J568="","NA",buildings!J568)</f>
        <v>18</v>
      </c>
      <c r="K568" t="str">
        <f>IF(buildings!K568="","NA",buildings!K568)</f>
        <v>NA</v>
      </c>
      <c r="L568" t="str">
        <f>IF(buildings!L568="","NA",buildings!L568)</f>
        <v>NA</v>
      </c>
      <c r="M568">
        <f>IF(buildings!M568="","NA",buildings!M568)</f>
        <v>1416</v>
      </c>
      <c r="N568" t="str">
        <f>IF(buildings!N568="","NA",buildings!N568)</f>
        <v>NA</v>
      </c>
      <c r="O568" t="str">
        <f>IF(buildings!O568="","NA",buildings!O568)</f>
        <v>NA</v>
      </c>
      <c r="P568">
        <f>IF(buildings!P568="","NA",buildings!P568)</f>
        <v>0</v>
      </c>
      <c r="Q568" t="str">
        <f>IF(buildings!Q568="","NA",buildings!Q568)</f>
        <v>NA</v>
      </c>
      <c r="R568" t="str">
        <f>IF(buildings!R568="","NA",buildings!R568)</f>
        <v>NA</v>
      </c>
      <c r="S568" t="str">
        <f>IF(buildings!S568="","NA",buildings!S568)</f>
        <v>NA</v>
      </c>
      <c r="T568" t="str">
        <f>IF(buildings!T568="","NA",buildings!T568)</f>
        <v>NA</v>
      </c>
      <c r="U568" t="str">
        <f>IF(buildings!U568="","NA",buildings!U568)</f>
        <v>NA</v>
      </c>
      <c r="V568" t="str">
        <f>IF(buildings!V568="","NA",buildings!V568)</f>
        <v>NA</v>
      </c>
      <c r="W568" t="str">
        <f>IF(buildings!W568="","NA",buildings!W568)</f>
        <v>NA</v>
      </c>
      <c r="X568" t="str">
        <f>IF(buildings!X568="","NA",buildings!X568)</f>
        <v>NA</v>
      </c>
      <c r="Y568" t="str">
        <f>IF(buildings!Y568="","NA",buildings!Y568)</f>
        <v>NA</v>
      </c>
      <c r="Z568" t="str">
        <f>IF(buildings!Z568="","NA",buildings!Z568)</f>
        <v>NA</v>
      </c>
      <c r="AA568" t="str">
        <f>IF(buildings!AA568="","NA",buildings!AA568)</f>
        <v>NA</v>
      </c>
      <c r="AB568">
        <f>IF(buildings!AB568="","NA",buildings!AB568)</f>
        <v>0</v>
      </c>
      <c r="AC568" t="str">
        <f>IF(buildings!AC568="","NA",buildings!AC568)</f>
        <v>NA</v>
      </c>
      <c r="AD568" t="str">
        <f>IF(buildings!AD568="","NA",buildings!AD568)</f>
        <v>NA</v>
      </c>
      <c r="AE568" t="str">
        <f>IF(buildings!AE568="","NA",buildings!AE568)</f>
        <v>NA</v>
      </c>
      <c r="AF568" t="str">
        <f>IF(buildings!AF568="","NA",buildings!AF568)</f>
        <v>NA</v>
      </c>
      <c r="AG568" t="str">
        <f>IF(buildings!AG568="","NA",buildings!AG568)</f>
        <v>NA</v>
      </c>
      <c r="AH568" t="str">
        <f>IF(buildings!AH568="","NA",buildings!AH568)</f>
        <v>NA</v>
      </c>
      <c r="AI568" t="str">
        <f>IF(buildings!AI568="","NA",buildings!AI568)</f>
        <v>NA</v>
      </c>
      <c r="AJ568" t="str">
        <f>IF(buildings!AJ568="","NA",buildings!AJ568)</f>
        <v>NA</v>
      </c>
      <c r="AK568" t="str">
        <f>IF(buildings!AK568="","NA",buildings!AK568)</f>
        <v>NA</v>
      </c>
      <c r="AL568" t="str">
        <f>IF(buildings!AL568="","NA",buildings!AL568)</f>
        <v>Steel Reinforced Concrete</v>
      </c>
      <c r="AM568" t="str">
        <f>IF(buildings!AM568="","NA",buildings!AM568)</f>
        <v>NA</v>
      </c>
      <c r="AN568" t="str">
        <f>IF(buildings!AN568="","NA",buildings!AN568)</f>
        <v>Unspecified</v>
      </c>
      <c r="AO568" t="str">
        <f>IF(buildings!AO568="","NA",buildings!AO568)</f>
        <v>unspecified</v>
      </c>
      <c r="AP568" t="str">
        <f>IF(buildings!AP568="","NA",buildings!AP568)</f>
        <v>case study</v>
      </c>
      <c r="AQ568" t="str">
        <f>IF(buildings!AQ568="","NA",buildings!AQ568)</f>
        <v>urban</v>
      </c>
      <c r="AR568" t="str">
        <f>IF(buildings!AR568="","NA",buildings!AR568)</f>
        <v>NA</v>
      </c>
      <c r="AS568" t="str">
        <f>IF(buildings!AS568="","NA",buildings!AS568)</f>
        <v>Cheng KL, Hsu SC, Li WM, Ma HW.</v>
      </c>
      <c r="AT568">
        <f>IF(buildings!AT568="","NA",buildings!AT568)</f>
        <v>2018</v>
      </c>
      <c r="AU568" t="str">
        <f>IF(buildings!AU568="","NA",buildings!AU568)</f>
        <v>Quantifying potential anthropogenic resources of buildings through hot spot analysis</v>
      </c>
      <c r="AV568" t="str">
        <f>IF(buildings!AV568="","NA",buildings!AV568)</f>
        <v>Resources, Conservation and Recycling</v>
      </c>
      <c r="AW568" t="str">
        <f>IF(buildings!AW568="","NA",buildings!AW568)</f>
        <v>Copyright Elsevier</v>
      </c>
      <c r="AX568" t="str">
        <f>IF(buildings!AX568="","NA",buildings!AX568)</f>
        <v>10.1016/j.resconrec.2018.02.003</v>
      </c>
      <c r="AY568" t="str">
        <f>IF(buildings!AY568="","NA",buildings!AY568)</f>
        <v>https://doi.org/10.1016/j.resconrec.2018.02.003</v>
      </c>
      <c r="AZ568" t="str">
        <f>IF(buildings!AZ568="","NULL",buildings!AZ568)</f>
        <v>NULL</v>
      </c>
      <c r="BA568" t="str">
        <f>IF(buildings!BA568="","NULL",buildings!BA568)</f>
        <v>NULL</v>
      </c>
      <c r="BB568" t="str">
        <f>IF(buildings!BB568="","NULL",buildings!BB568)</f>
        <v>NULL</v>
      </c>
      <c r="BC568" t="str">
        <f>IF(buildings!BC568="","NULL",buildings!BC568)</f>
        <v>Table 1. Material intensity of buildings in Taipei.</v>
      </c>
      <c r="BD568" t="str">
        <f>IF(buildings!BD568="","NULL",buildings!BD568)</f>
        <v>NULL</v>
      </c>
      <c r="BE568" t="str">
        <f>IF(buildings!BE568="","NULL",buildings!BE568)</f>
        <v>Schwartzberg (Fishman)</v>
      </c>
      <c r="BF568" t="str">
        <f>IF(buildings!BF568="","NULL",buildings!BF568)</f>
        <v>NULL</v>
      </c>
      <c r="BG568" t="str">
        <f>IF(buildings!BG568="","NULL",buildings!BG568)</f>
        <v>NULL</v>
      </c>
      <c r="BH568" t="str">
        <f>IF(buildings!BH568="","NULL",buildings!BH568)</f>
        <v>NULL</v>
      </c>
      <c r="BI568" t="str">
        <f>IF(buildings!BI568="","NULL",buildings!BI568)</f>
        <v>NULL</v>
      </c>
      <c r="BJ568" t="str">
        <f>IF(buildings!BJ568="","NULL",buildings!BJ568)</f>
        <v>NULL</v>
      </c>
      <c r="BK568" t="str">
        <f>IF(buildings!BK568="","NULL",buildings!BK568)</f>
        <v>NULL</v>
      </c>
      <c r="BL568" t="str">
        <f>IF(buildings!BL568="","NULL",buildings!BL568)</f>
        <v>NULL</v>
      </c>
      <c r="BM568" t="str">
        <f>IF(buildings!BM568="","NULL",buildings!BM568)</f>
        <v>NULL</v>
      </c>
      <c r="BN568" t="str">
        <f>IF(buildings!BN568="","NULL",buildings!BN568)</f>
        <v>NULL</v>
      </c>
      <c r="BO568" t="str">
        <f>IF(buildings!BO568="","NULL",buildings!BO568)</f>
        <v>NULL</v>
      </c>
      <c r="BP568" t="str">
        <f>IF(buildings!BP568="","NULL",buildings!BP568)</f>
        <v>NULL</v>
      </c>
      <c r="BQ568" t="str">
        <f>IF(buildings!BQ568="","NULL",buildings!BQ568)</f>
        <v>NULL</v>
      </c>
      <c r="BR568" t="str">
        <f>IF(buildings!BR568="","NULL",buildings!BR568)</f>
        <v>NULL</v>
      </c>
      <c r="BS568" t="str">
        <f>IF(buildings!BS568="","NULL",buildings!BS568)</f>
        <v>NULL</v>
      </c>
      <c r="BT568" t="str">
        <f>IF(buildings!BT568="","NULL",buildings!BT568)</f>
        <v>NULL</v>
      </c>
      <c r="BU568" t="str">
        <f>IF(buildings!BU568="","NULL",buildings!BU568)</f>
        <v>NULL</v>
      </c>
      <c r="BV568" t="str">
        <f>IF(buildings!BV568="","NULL",buildings!BV568)</f>
        <v>NULL</v>
      </c>
      <c r="BW568" t="str">
        <f>IF(buildings!BW568="","NULL",buildings!BW568)</f>
        <v>R32TWN</v>
      </c>
      <c r="BX568" t="str">
        <f>IF(buildings!BX568="","NULL",buildings!BX568)</f>
        <v>R5.2ASIA</v>
      </c>
      <c r="BY568" t="str">
        <f>IF(buildings!BY568="","NULL",buildings!BY568)</f>
        <v>R_unspecified</v>
      </c>
      <c r="BZ568" t="str">
        <f>IF(buildings!BZ568="","NULL",buildings!BZ568)</f>
        <v>S_unspecified</v>
      </c>
      <c r="CA568" t="str">
        <f>IF(buildings!CA568="","NULL",buildings!CA568)</f>
        <v>Standard</v>
      </c>
      <c r="CB568" t="str">
        <f>IF(buildings!CB568="","NULL",buildings!CB568)</f>
        <v>sample/average/statistics</v>
      </c>
      <c r="CC568" t="str">
        <f>IF(buildings!CC568="","NULL",buildings!CC568)</f>
        <v>RU</v>
      </c>
      <c r="CD568" t="str">
        <f>IF(buildings!CD568="","NULL",buildings!CD568)</f>
        <v>S</v>
      </c>
      <c r="CE568" t="str">
        <f>IF(buildings!CE568="","NULL",buildings!CE568)</f>
        <v>ASIA_TWN</v>
      </c>
    </row>
    <row r="569" spans="1:83">
      <c r="A569">
        <f>IF(buildings!A569="","NA",buildings!A569)</f>
        <v>567</v>
      </c>
      <c r="B569" t="str">
        <f>IF(buildings!B569="","NA",buildings!B569)</f>
        <v>Taiwan</v>
      </c>
      <c r="C569" t="str">
        <f>IF(buildings!C569="","NA",buildings!C569)</f>
        <v>Taipei City</v>
      </c>
      <c r="D569">
        <f>IF(buildings!D569="","NA",buildings!D569)</f>
        <v>1965</v>
      </c>
      <c r="E569">
        <f>IF(buildings!E569="","NA",buildings!E569)</f>
        <v>2014</v>
      </c>
      <c r="F569">
        <f>IF(buildings!F569="","NA",buildings!F569)</f>
        <v>0</v>
      </c>
      <c r="G569" t="str">
        <f>IF(buildings!G569="","NA",buildings!G569)</f>
        <v>NA</v>
      </c>
      <c r="H569">
        <f>IF(buildings!H569="","NA",buildings!H569)</f>
        <v>0</v>
      </c>
      <c r="I569" t="str">
        <f>IF(buildings!I569="","NA",buildings!I569)</f>
        <v>NA</v>
      </c>
      <c r="J569">
        <f>IF(buildings!J569="","NA",buildings!J569)</f>
        <v>120</v>
      </c>
      <c r="K569" t="str">
        <f>IF(buildings!K569="","NA",buildings!K569)</f>
        <v>NA</v>
      </c>
      <c r="L569" t="str">
        <f>IF(buildings!L569="","NA",buildings!L569)</f>
        <v>NA</v>
      </c>
      <c r="M569">
        <f>IF(buildings!M569="","NA",buildings!M569)</f>
        <v>0</v>
      </c>
      <c r="N569" t="str">
        <f>IF(buildings!N569="","NA",buildings!N569)</f>
        <v>NA</v>
      </c>
      <c r="O569" t="str">
        <f>IF(buildings!O569="","NA",buildings!O569)</f>
        <v>NA</v>
      </c>
      <c r="P569">
        <f>IF(buildings!P569="","NA",buildings!P569)</f>
        <v>960</v>
      </c>
      <c r="Q569" t="str">
        <f>IF(buildings!Q569="","NA",buildings!Q569)</f>
        <v>NA</v>
      </c>
      <c r="R569" t="str">
        <f>IF(buildings!R569="","NA",buildings!R569)</f>
        <v>NA</v>
      </c>
      <c r="S569" t="str">
        <f>IF(buildings!S569="","NA",buildings!S569)</f>
        <v>NA</v>
      </c>
      <c r="T569" t="str">
        <f>IF(buildings!T569="","NA",buildings!T569)</f>
        <v>NA</v>
      </c>
      <c r="U569" t="str">
        <f>IF(buildings!U569="","NA",buildings!U569)</f>
        <v>NA</v>
      </c>
      <c r="V569" t="str">
        <f>IF(buildings!V569="","NA",buildings!V569)</f>
        <v>NA</v>
      </c>
      <c r="W569" t="str">
        <f>IF(buildings!W569="","NA",buildings!W569)</f>
        <v>NA</v>
      </c>
      <c r="X569" t="str">
        <f>IF(buildings!X569="","NA",buildings!X569)</f>
        <v>NA</v>
      </c>
      <c r="Y569" t="str">
        <f>IF(buildings!Y569="","NA",buildings!Y569)</f>
        <v>NA</v>
      </c>
      <c r="Z569" t="str">
        <f>IF(buildings!Z569="","NA",buildings!Z569)</f>
        <v>NA</v>
      </c>
      <c r="AA569" t="str">
        <f>IF(buildings!AA569="","NA",buildings!AA569)</f>
        <v>NA</v>
      </c>
      <c r="AB569">
        <f>IF(buildings!AB569="","NA",buildings!AB569)</f>
        <v>2</v>
      </c>
      <c r="AC569" t="str">
        <f>IF(buildings!AC569="","NA",buildings!AC569)</f>
        <v>NA</v>
      </c>
      <c r="AD569" t="str">
        <f>IF(buildings!AD569="","NA",buildings!AD569)</f>
        <v>NA</v>
      </c>
      <c r="AE569" t="str">
        <f>IF(buildings!AE569="","NA",buildings!AE569)</f>
        <v>NA</v>
      </c>
      <c r="AF569" t="str">
        <f>IF(buildings!AF569="","NA",buildings!AF569)</f>
        <v>NA</v>
      </c>
      <c r="AG569" t="str">
        <f>IF(buildings!AG569="","NA",buildings!AG569)</f>
        <v>NA</v>
      </c>
      <c r="AH569" t="str">
        <f>IF(buildings!AH569="","NA",buildings!AH569)</f>
        <v>NA</v>
      </c>
      <c r="AI569" t="str">
        <f>IF(buildings!AI569="","NA",buildings!AI569)</f>
        <v>NA</v>
      </c>
      <c r="AJ569" t="str">
        <f>IF(buildings!AJ569="","NA",buildings!AJ569)</f>
        <v>NA</v>
      </c>
      <c r="AK569" t="str">
        <f>IF(buildings!AK569="","NA",buildings!AK569)</f>
        <v>NA</v>
      </c>
      <c r="AL569" t="str">
        <f>IF(buildings!AL569="","NA",buildings!AL569)</f>
        <v>Brick</v>
      </c>
      <c r="AM569" t="str">
        <f>IF(buildings!AM569="","NA",buildings!AM569)</f>
        <v>NA</v>
      </c>
      <c r="AN569" t="str">
        <f>IF(buildings!AN569="","NA",buildings!AN569)</f>
        <v>Unspecified</v>
      </c>
      <c r="AO569" t="str">
        <f>IF(buildings!AO569="","NA",buildings!AO569)</f>
        <v>unspecified</v>
      </c>
      <c r="AP569" t="str">
        <f>IF(buildings!AP569="","NA",buildings!AP569)</f>
        <v>case study</v>
      </c>
      <c r="AQ569" t="str">
        <f>IF(buildings!AQ569="","NA",buildings!AQ569)</f>
        <v>urban</v>
      </c>
      <c r="AR569" t="str">
        <f>IF(buildings!AR569="","NA",buildings!AR569)</f>
        <v>NA</v>
      </c>
      <c r="AS569" t="str">
        <f>IF(buildings!AS569="","NA",buildings!AS569)</f>
        <v>Cheng KL, Hsu SC, Li WM, Ma HW.</v>
      </c>
      <c r="AT569">
        <f>IF(buildings!AT569="","NA",buildings!AT569)</f>
        <v>2018</v>
      </c>
      <c r="AU569" t="str">
        <f>IF(buildings!AU569="","NA",buildings!AU569)</f>
        <v>Quantifying potential anthropogenic resources of buildings through hot spot analysis</v>
      </c>
      <c r="AV569" t="str">
        <f>IF(buildings!AV569="","NA",buildings!AV569)</f>
        <v>Resources, Conservation and Recycling</v>
      </c>
      <c r="AW569" t="str">
        <f>IF(buildings!AW569="","NA",buildings!AW569)</f>
        <v>Copyright Elsevier</v>
      </c>
      <c r="AX569" t="str">
        <f>IF(buildings!AX569="","NA",buildings!AX569)</f>
        <v>10.1016/j.resconrec.2018.02.003</v>
      </c>
      <c r="AY569" t="str">
        <f>IF(buildings!AY569="","NA",buildings!AY569)</f>
        <v>https://doi.org/10.1016/j.resconrec.2018.02.003</v>
      </c>
      <c r="AZ569" t="str">
        <f>IF(buildings!AZ569="","NULL",buildings!AZ569)</f>
        <v>NULL</v>
      </c>
      <c r="BA569" t="str">
        <f>IF(buildings!BA569="","NULL",buildings!BA569)</f>
        <v>NULL</v>
      </c>
      <c r="BB569" t="str">
        <f>IF(buildings!BB569="","NULL",buildings!BB569)</f>
        <v>NULL</v>
      </c>
      <c r="BC569" t="str">
        <f>IF(buildings!BC569="","NULL",buildings!BC569)</f>
        <v>Table 1. Material intensity of buildings in Taipei.</v>
      </c>
      <c r="BD569" t="str">
        <f>IF(buildings!BD569="","NULL",buildings!BD569)</f>
        <v>NULL</v>
      </c>
      <c r="BE569" t="str">
        <f>IF(buildings!BE569="","NULL",buildings!BE569)</f>
        <v>Schwartzberg (Fishman)</v>
      </c>
      <c r="BF569" t="str">
        <f>IF(buildings!BF569="","NULL",buildings!BF569)</f>
        <v>NULL</v>
      </c>
      <c r="BG569" t="str">
        <f>IF(buildings!BG569="","NULL",buildings!BG569)</f>
        <v>NULL</v>
      </c>
      <c r="BH569" t="str">
        <f>IF(buildings!BH569="","NULL",buildings!BH569)</f>
        <v>NULL</v>
      </c>
      <c r="BI569" t="str">
        <f>IF(buildings!BI569="","NULL",buildings!BI569)</f>
        <v>NULL</v>
      </c>
      <c r="BJ569" t="str">
        <f>IF(buildings!BJ569="","NULL",buildings!BJ569)</f>
        <v>NULL</v>
      </c>
      <c r="BK569" t="str">
        <f>IF(buildings!BK569="","NULL",buildings!BK569)</f>
        <v>NULL</v>
      </c>
      <c r="BL569" t="str">
        <f>IF(buildings!BL569="","NULL",buildings!BL569)</f>
        <v>NULL</v>
      </c>
      <c r="BM569" t="str">
        <f>IF(buildings!BM569="","NULL",buildings!BM569)</f>
        <v>NULL</v>
      </c>
      <c r="BN569" t="str">
        <f>IF(buildings!BN569="","NULL",buildings!BN569)</f>
        <v>NULL</v>
      </c>
      <c r="BO569" t="str">
        <f>IF(buildings!BO569="","NULL",buildings!BO569)</f>
        <v>NULL</v>
      </c>
      <c r="BP569" t="str">
        <f>IF(buildings!BP569="","NULL",buildings!BP569)</f>
        <v>NULL</v>
      </c>
      <c r="BQ569" t="str">
        <f>IF(buildings!BQ569="","NULL",buildings!BQ569)</f>
        <v>NULL</v>
      </c>
      <c r="BR569" t="str">
        <f>IF(buildings!BR569="","NULL",buildings!BR569)</f>
        <v>NULL</v>
      </c>
      <c r="BS569" t="str">
        <f>IF(buildings!BS569="","NULL",buildings!BS569)</f>
        <v>NULL</v>
      </c>
      <c r="BT569" t="str">
        <f>IF(buildings!BT569="","NULL",buildings!BT569)</f>
        <v>NULL</v>
      </c>
      <c r="BU569" t="str">
        <f>IF(buildings!BU569="","NULL",buildings!BU569)</f>
        <v>NULL</v>
      </c>
      <c r="BV569" t="str">
        <f>IF(buildings!BV569="","NULL",buildings!BV569)</f>
        <v>NULL</v>
      </c>
      <c r="BW569" t="str">
        <f>IF(buildings!BW569="","NULL",buildings!BW569)</f>
        <v>R32TWN</v>
      </c>
      <c r="BX569" t="str">
        <f>IF(buildings!BX569="","NULL",buildings!BX569)</f>
        <v>R5.2ASIA</v>
      </c>
      <c r="BY569" t="str">
        <f>IF(buildings!BY569="","NULL",buildings!BY569)</f>
        <v>R_unspecified</v>
      </c>
      <c r="BZ569" t="str">
        <f>IF(buildings!BZ569="","NULL",buildings!BZ569)</f>
        <v>M_brick</v>
      </c>
      <c r="CA569" t="str">
        <f>IF(buildings!CA569="","NULL",buildings!CA569)</f>
        <v>Standard</v>
      </c>
      <c r="CB569" t="str">
        <f>IF(buildings!CB569="","NULL",buildings!CB569)</f>
        <v>sample/average/statistics</v>
      </c>
      <c r="CC569" t="str">
        <f>IF(buildings!CC569="","NULL",buildings!CC569)</f>
        <v>RU</v>
      </c>
      <c r="CD569" t="str">
        <f>IF(buildings!CD569="","NULL",buildings!CD569)</f>
        <v>M</v>
      </c>
      <c r="CE569" t="str">
        <f>IF(buildings!CE569="","NULL",buildings!CE569)</f>
        <v>ASIA_TWN</v>
      </c>
    </row>
    <row r="570" spans="1:83">
      <c r="A570">
        <f>IF(buildings!A570="","NA",buildings!A570)</f>
        <v>568</v>
      </c>
      <c r="B570" t="str">
        <f>IF(buildings!B570="","NA",buildings!B570)</f>
        <v>Taiwan</v>
      </c>
      <c r="C570" t="str">
        <f>IF(buildings!C570="","NA",buildings!C570)</f>
        <v>Taipei City</v>
      </c>
      <c r="D570">
        <f>IF(buildings!D570="","NA",buildings!D570)</f>
        <v>1965</v>
      </c>
      <c r="E570">
        <f>IF(buildings!E570="","NA",buildings!E570)</f>
        <v>2014</v>
      </c>
      <c r="F570">
        <f>IF(buildings!F570="","NA",buildings!F570)</f>
        <v>21</v>
      </c>
      <c r="G570" t="str">
        <f>IF(buildings!G570="","NA",buildings!G570)</f>
        <v>NA</v>
      </c>
      <c r="H570">
        <f>IF(buildings!H570="","NA",buildings!H570)</f>
        <v>0</v>
      </c>
      <c r="I570" t="str">
        <f>IF(buildings!I570="","NA",buildings!I570)</f>
        <v>NA</v>
      </c>
      <c r="J570">
        <f>IF(buildings!J570="","NA",buildings!J570)</f>
        <v>192</v>
      </c>
      <c r="K570" t="str">
        <f>IF(buildings!K570="","NA",buildings!K570)</f>
        <v>NA</v>
      </c>
      <c r="L570" t="str">
        <f>IF(buildings!L570="","NA",buildings!L570)</f>
        <v>NA</v>
      </c>
      <c r="M570">
        <f>IF(buildings!M570="","NA",buildings!M570)</f>
        <v>768</v>
      </c>
      <c r="N570" t="str">
        <f>IF(buildings!N570="","NA",buildings!N570)</f>
        <v>NA</v>
      </c>
      <c r="O570" t="str">
        <f>IF(buildings!O570="","NA",buildings!O570)</f>
        <v>NA</v>
      </c>
      <c r="P570">
        <f>IF(buildings!P570="","NA",buildings!P570)</f>
        <v>800</v>
      </c>
      <c r="Q570" t="str">
        <f>IF(buildings!Q570="","NA",buildings!Q570)</f>
        <v>NA</v>
      </c>
      <c r="R570" t="str">
        <f>IF(buildings!R570="","NA",buildings!R570)</f>
        <v>NA</v>
      </c>
      <c r="S570" t="str">
        <f>IF(buildings!S570="","NA",buildings!S570)</f>
        <v>NA</v>
      </c>
      <c r="T570" t="str">
        <f>IF(buildings!T570="","NA",buildings!T570)</f>
        <v>NA</v>
      </c>
      <c r="U570" t="str">
        <f>IF(buildings!U570="","NA",buildings!U570)</f>
        <v>NA</v>
      </c>
      <c r="V570" t="str">
        <f>IF(buildings!V570="","NA",buildings!V570)</f>
        <v>NA</v>
      </c>
      <c r="W570" t="str">
        <f>IF(buildings!W570="","NA",buildings!W570)</f>
        <v>NA</v>
      </c>
      <c r="X570" t="str">
        <f>IF(buildings!X570="","NA",buildings!X570)</f>
        <v>NA</v>
      </c>
      <c r="Y570" t="str">
        <f>IF(buildings!Y570="","NA",buildings!Y570)</f>
        <v>NA</v>
      </c>
      <c r="Z570" t="str">
        <f>IF(buildings!Z570="","NA",buildings!Z570)</f>
        <v>NA</v>
      </c>
      <c r="AA570" t="str">
        <f>IF(buildings!AA570="","NA",buildings!AA570)</f>
        <v>NA</v>
      </c>
      <c r="AB570">
        <f>IF(buildings!AB570="","NA",buildings!AB570)</f>
        <v>2</v>
      </c>
      <c r="AC570" t="str">
        <f>IF(buildings!AC570="","NA",buildings!AC570)</f>
        <v>NA</v>
      </c>
      <c r="AD570" t="str">
        <f>IF(buildings!AD570="","NA",buildings!AD570)</f>
        <v>NA</v>
      </c>
      <c r="AE570" t="str">
        <f>IF(buildings!AE570="","NA",buildings!AE570)</f>
        <v>NA</v>
      </c>
      <c r="AF570" t="str">
        <f>IF(buildings!AF570="","NA",buildings!AF570)</f>
        <v>NA</v>
      </c>
      <c r="AG570" t="str">
        <f>IF(buildings!AG570="","NA",buildings!AG570)</f>
        <v>NA</v>
      </c>
      <c r="AH570" t="str">
        <f>IF(buildings!AH570="","NA",buildings!AH570)</f>
        <v>NA</v>
      </c>
      <c r="AI570" t="str">
        <f>IF(buildings!AI570="","NA",buildings!AI570)</f>
        <v>NA</v>
      </c>
      <c r="AJ570" t="str">
        <f>IF(buildings!AJ570="","NA",buildings!AJ570)</f>
        <v>NA</v>
      </c>
      <c r="AK570" t="str">
        <f>IF(buildings!AK570="","NA",buildings!AK570)</f>
        <v>NA</v>
      </c>
      <c r="AL570" t="str">
        <f>IF(buildings!AL570="","NA",buildings!AL570)</f>
        <v>Strength Brick</v>
      </c>
      <c r="AM570" t="str">
        <f>IF(buildings!AM570="","NA",buildings!AM570)</f>
        <v>NA</v>
      </c>
      <c r="AN570" t="str">
        <f>IF(buildings!AN570="","NA",buildings!AN570)</f>
        <v>Unspecified</v>
      </c>
      <c r="AO570" t="str">
        <f>IF(buildings!AO570="","NA",buildings!AO570)</f>
        <v>unspecified</v>
      </c>
      <c r="AP570" t="str">
        <f>IF(buildings!AP570="","NA",buildings!AP570)</f>
        <v>case study</v>
      </c>
      <c r="AQ570" t="str">
        <f>IF(buildings!AQ570="","NA",buildings!AQ570)</f>
        <v>urban</v>
      </c>
      <c r="AR570" t="str">
        <f>IF(buildings!AR570="","NA",buildings!AR570)</f>
        <v>NA</v>
      </c>
      <c r="AS570" t="str">
        <f>IF(buildings!AS570="","NA",buildings!AS570)</f>
        <v>Cheng KL, Hsu SC, Li WM, Ma HW.</v>
      </c>
      <c r="AT570">
        <f>IF(buildings!AT570="","NA",buildings!AT570)</f>
        <v>2018</v>
      </c>
      <c r="AU570" t="str">
        <f>IF(buildings!AU570="","NA",buildings!AU570)</f>
        <v>Quantifying potential anthropogenic resources of buildings through hot spot analysis</v>
      </c>
      <c r="AV570" t="str">
        <f>IF(buildings!AV570="","NA",buildings!AV570)</f>
        <v>Resources, Conservation and Recycling</v>
      </c>
      <c r="AW570" t="str">
        <f>IF(buildings!AW570="","NA",buildings!AW570)</f>
        <v>Copyright Elsevier</v>
      </c>
      <c r="AX570" t="str">
        <f>IF(buildings!AX570="","NA",buildings!AX570)</f>
        <v>10.1016/j.resconrec.2018.02.003</v>
      </c>
      <c r="AY570" t="str">
        <f>IF(buildings!AY570="","NA",buildings!AY570)</f>
        <v>https://doi.org/10.1016/j.resconrec.2018.02.003</v>
      </c>
      <c r="AZ570" t="str">
        <f>IF(buildings!AZ570="","NULL",buildings!AZ570)</f>
        <v>NULL</v>
      </c>
      <c r="BA570" t="str">
        <f>IF(buildings!BA570="","NULL",buildings!BA570)</f>
        <v>NULL</v>
      </c>
      <c r="BB570" t="str">
        <f>IF(buildings!BB570="","NULL",buildings!BB570)</f>
        <v>NULL</v>
      </c>
      <c r="BC570" t="str">
        <f>IF(buildings!BC570="","NULL",buildings!BC570)</f>
        <v>Table 1. Material intensity of buildings in Taipei.</v>
      </c>
      <c r="BD570" t="str">
        <f>IF(buildings!BD570="","NULL",buildings!BD570)</f>
        <v>NULL</v>
      </c>
      <c r="BE570" t="str">
        <f>IF(buildings!BE570="","NULL",buildings!BE570)</f>
        <v>Schwartzberg (Fishman)</v>
      </c>
      <c r="BF570" t="str">
        <f>IF(buildings!BF570="","NULL",buildings!BF570)</f>
        <v>NULL</v>
      </c>
      <c r="BG570" t="str">
        <f>IF(buildings!BG570="","NULL",buildings!BG570)</f>
        <v>NULL</v>
      </c>
      <c r="BH570" t="str">
        <f>IF(buildings!BH570="","NULL",buildings!BH570)</f>
        <v>NULL</v>
      </c>
      <c r="BI570" t="str">
        <f>IF(buildings!BI570="","NULL",buildings!BI570)</f>
        <v>NULL</v>
      </c>
      <c r="BJ570" t="str">
        <f>IF(buildings!BJ570="","NULL",buildings!BJ570)</f>
        <v>NULL</v>
      </c>
      <c r="BK570" t="str">
        <f>IF(buildings!BK570="","NULL",buildings!BK570)</f>
        <v>NULL</v>
      </c>
      <c r="BL570" t="str">
        <f>IF(buildings!BL570="","NULL",buildings!BL570)</f>
        <v>NULL</v>
      </c>
      <c r="BM570" t="str">
        <f>IF(buildings!BM570="","NULL",buildings!BM570)</f>
        <v>NULL</v>
      </c>
      <c r="BN570" t="str">
        <f>IF(buildings!BN570="","NULL",buildings!BN570)</f>
        <v>NULL</v>
      </c>
      <c r="BO570" t="str">
        <f>IF(buildings!BO570="","NULL",buildings!BO570)</f>
        <v>NULL</v>
      </c>
      <c r="BP570" t="str">
        <f>IF(buildings!BP570="","NULL",buildings!BP570)</f>
        <v>NULL</v>
      </c>
      <c r="BQ570" t="str">
        <f>IF(buildings!BQ570="","NULL",buildings!BQ570)</f>
        <v>NULL</v>
      </c>
      <c r="BR570" t="str">
        <f>IF(buildings!BR570="","NULL",buildings!BR570)</f>
        <v>NULL</v>
      </c>
      <c r="BS570" t="str">
        <f>IF(buildings!BS570="","NULL",buildings!BS570)</f>
        <v>NULL</v>
      </c>
      <c r="BT570" t="str">
        <f>IF(buildings!BT570="","NULL",buildings!BT570)</f>
        <v>NULL</v>
      </c>
      <c r="BU570" t="str">
        <f>IF(buildings!BU570="","NULL",buildings!BU570)</f>
        <v>NULL</v>
      </c>
      <c r="BV570" t="str">
        <f>IF(buildings!BV570="","NULL",buildings!BV570)</f>
        <v>NULL</v>
      </c>
      <c r="BW570" t="str">
        <f>IF(buildings!BW570="","NULL",buildings!BW570)</f>
        <v>R32TWN</v>
      </c>
      <c r="BX570" t="str">
        <f>IF(buildings!BX570="","NULL",buildings!BX570)</f>
        <v>R5.2ASIA</v>
      </c>
      <c r="BY570" t="str">
        <f>IF(buildings!BY570="","NULL",buildings!BY570)</f>
        <v>R_unspecified</v>
      </c>
      <c r="BZ570" t="str">
        <f>IF(buildings!BZ570="","NULL",buildings!BZ570)</f>
        <v>M_brick</v>
      </c>
      <c r="CA570" t="str">
        <f>IF(buildings!CA570="","NULL",buildings!CA570)</f>
        <v>Standard</v>
      </c>
      <c r="CB570" t="str">
        <f>IF(buildings!CB570="","NULL",buildings!CB570)</f>
        <v>sample/average/statistics</v>
      </c>
      <c r="CC570" t="str">
        <f>IF(buildings!CC570="","NULL",buildings!CC570)</f>
        <v>RU</v>
      </c>
      <c r="CD570" t="str">
        <f>IF(buildings!CD570="","NULL",buildings!CD570)</f>
        <v>M</v>
      </c>
      <c r="CE570" t="str">
        <f>IF(buildings!CE570="","NULL",buildings!CE570)</f>
        <v>ASIA_TWN</v>
      </c>
    </row>
    <row r="571" spans="1:83">
      <c r="A571">
        <f>IF(buildings!A571="","NA",buildings!A571)</f>
        <v>569</v>
      </c>
      <c r="B571" t="str">
        <f>IF(buildings!B571="","NA",buildings!B571)</f>
        <v>Taiwan</v>
      </c>
      <c r="C571" t="str">
        <f>IF(buildings!C571="","NA",buildings!C571)</f>
        <v>Taipei City</v>
      </c>
      <c r="D571">
        <f>IF(buildings!D571="","NA",buildings!D571)</f>
        <v>1965</v>
      </c>
      <c r="E571">
        <f>IF(buildings!E571="","NA",buildings!E571)</f>
        <v>2014</v>
      </c>
      <c r="F571">
        <f>IF(buildings!F571="","NA",buildings!F571)</f>
        <v>0</v>
      </c>
      <c r="G571" t="str">
        <f>IF(buildings!G571="","NA",buildings!G571)</f>
        <v>NA</v>
      </c>
      <c r="H571">
        <f>IF(buildings!H571="","NA",buildings!H571)</f>
        <v>0</v>
      </c>
      <c r="I571" t="str">
        <f>IF(buildings!I571="","NA",buildings!I571)</f>
        <v>NA</v>
      </c>
      <c r="J571">
        <f>IF(buildings!J571="","NA",buildings!J571)</f>
        <v>480</v>
      </c>
      <c r="K571" t="str">
        <f>IF(buildings!K571="","NA",buildings!K571)</f>
        <v>NA</v>
      </c>
      <c r="L571" t="str">
        <f>IF(buildings!L571="","NA",buildings!L571)</f>
        <v>NA</v>
      </c>
      <c r="M571">
        <f>IF(buildings!M571="","NA",buildings!M571)</f>
        <v>0</v>
      </c>
      <c r="N571" t="str">
        <f>IF(buildings!N571="","NA",buildings!N571)</f>
        <v>NA</v>
      </c>
      <c r="O571" t="str">
        <f>IF(buildings!O571="","NA",buildings!O571)</f>
        <v>NA</v>
      </c>
      <c r="P571">
        <f>IF(buildings!P571="","NA",buildings!P571)</f>
        <v>100</v>
      </c>
      <c r="Q571" t="str">
        <f>IF(buildings!Q571="","NA",buildings!Q571)</f>
        <v>NA</v>
      </c>
      <c r="R571" t="str">
        <f>IF(buildings!R571="","NA",buildings!R571)</f>
        <v>NA</v>
      </c>
      <c r="S571" t="str">
        <f>IF(buildings!S571="","NA",buildings!S571)</f>
        <v>NA</v>
      </c>
      <c r="T571" t="str">
        <f>IF(buildings!T571="","NA",buildings!T571)</f>
        <v>NA</v>
      </c>
      <c r="U571" t="str">
        <f>IF(buildings!U571="","NA",buildings!U571)</f>
        <v>NA</v>
      </c>
      <c r="V571" t="str">
        <f>IF(buildings!V571="","NA",buildings!V571)</f>
        <v>NA</v>
      </c>
      <c r="W571" t="str">
        <f>IF(buildings!W571="","NA",buildings!W571)</f>
        <v>NA</v>
      </c>
      <c r="X571" t="str">
        <f>IF(buildings!X571="","NA",buildings!X571)</f>
        <v>NA</v>
      </c>
      <c r="Y571" t="str">
        <f>IF(buildings!Y571="","NA",buildings!Y571)</f>
        <v>NA</v>
      </c>
      <c r="Z571" t="str">
        <f>IF(buildings!Z571="","NA",buildings!Z571)</f>
        <v>NA</v>
      </c>
      <c r="AA571" t="str">
        <f>IF(buildings!AA571="","NA",buildings!AA571)</f>
        <v>NA</v>
      </c>
      <c r="AB571">
        <f>IF(buildings!AB571="","NA",buildings!AB571)</f>
        <v>2</v>
      </c>
      <c r="AC571" t="str">
        <f>IF(buildings!AC571="","NA",buildings!AC571)</f>
        <v>NA</v>
      </c>
      <c r="AD571" t="str">
        <f>IF(buildings!AD571="","NA",buildings!AD571)</f>
        <v>NA</v>
      </c>
      <c r="AE571" t="str">
        <f>IF(buildings!AE571="","NA",buildings!AE571)</f>
        <v>NA</v>
      </c>
      <c r="AF571" t="str">
        <f>IF(buildings!AF571="","NA",buildings!AF571)</f>
        <v>NA</v>
      </c>
      <c r="AG571" t="str">
        <f>IF(buildings!AG571="","NA",buildings!AG571)</f>
        <v>NA</v>
      </c>
      <c r="AH571" t="str">
        <f>IF(buildings!AH571="","NA",buildings!AH571)</f>
        <v>NA</v>
      </c>
      <c r="AI571" t="str">
        <f>IF(buildings!AI571="","NA",buildings!AI571)</f>
        <v>NA</v>
      </c>
      <c r="AJ571" t="str">
        <f>IF(buildings!AJ571="","NA",buildings!AJ571)</f>
        <v>NA</v>
      </c>
      <c r="AK571" t="str">
        <f>IF(buildings!AK571="","NA",buildings!AK571)</f>
        <v>NA</v>
      </c>
      <c r="AL571" t="str">
        <f>IF(buildings!AL571="","NA",buildings!AL571)</f>
        <v>Wood</v>
      </c>
      <c r="AM571" t="str">
        <f>IF(buildings!AM571="","NA",buildings!AM571)</f>
        <v>NA</v>
      </c>
      <c r="AN571" t="str">
        <f>IF(buildings!AN571="","NA",buildings!AN571)</f>
        <v>Unspecified</v>
      </c>
      <c r="AO571" t="str">
        <f>IF(buildings!AO571="","NA",buildings!AO571)</f>
        <v>unspecified</v>
      </c>
      <c r="AP571" t="str">
        <f>IF(buildings!AP571="","NA",buildings!AP571)</f>
        <v>case study</v>
      </c>
      <c r="AQ571" t="str">
        <f>IF(buildings!AQ571="","NA",buildings!AQ571)</f>
        <v>urban</v>
      </c>
      <c r="AR571" t="str">
        <f>IF(buildings!AR571="","NA",buildings!AR571)</f>
        <v>NA</v>
      </c>
      <c r="AS571" t="str">
        <f>IF(buildings!AS571="","NA",buildings!AS571)</f>
        <v>Cheng KL, Hsu SC, Li WM, Ma HW.</v>
      </c>
      <c r="AT571">
        <f>IF(buildings!AT571="","NA",buildings!AT571)</f>
        <v>2018</v>
      </c>
      <c r="AU571" t="str">
        <f>IF(buildings!AU571="","NA",buildings!AU571)</f>
        <v>Quantifying potential anthropogenic resources of buildings through hot spot analysis</v>
      </c>
      <c r="AV571" t="str">
        <f>IF(buildings!AV571="","NA",buildings!AV571)</f>
        <v>Resources, Conservation and Recycling</v>
      </c>
      <c r="AW571" t="str">
        <f>IF(buildings!AW571="","NA",buildings!AW571)</f>
        <v>Copyright Elsevier</v>
      </c>
      <c r="AX571" t="str">
        <f>IF(buildings!AX571="","NA",buildings!AX571)</f>
        <v>10.1016/j.resconrec.2018.02.003</v>
      </c>
      <c r="AY571" t="str">
        <f>IF(buildings!AY571="","NA",buildings!AY571)</f>
        <v>https://doi.org/10.1016/j.resconrec.2018.02.003</v>
      </c>
      <c r="AZ571" t="str">
        <f>IF(buildings!AZ571="","NULL",buildings!AZ571)</f>
        <v>NULL</v>
      </c>
      <c r="BA571" t="str">
        <f>IF(buildings!BA571="","NULL",buildings!BA571)</f>
        <v>NULL</v>
      </c>
      <c r="BB571" t="str">
        <f>IF(buildings!BB571="","NULL",buildings!BB571)</f>
        <v>NULL</v>
      </c>
      <c r="BC571" t="str">
        <f>IF(buildings!BC571="","NULL",buildings!BC571)</f>
        <v>Table 1. Material intensity of buildings in Taipei.</v>
      </c>
      <c r="BD571" t="str">
        <f>IF(buildings!BD571="","NULL",buildings!BD571)</f>
        <v>NULL</v>
      </c>
      <c r="BE571" t="str">
        <f>IF(buildings!BE571="","NULL",buildings!BE571)</f>
        <v>Schwartzberg (Fishman)</v>
      </c>
      <c r="BF571" t="str">
        <f>IF(buildings!BF571="","NULL",buildings!BF571)</f>
        <v>NULL</v>
      </c>
      <c r="BG571" t="str">
        <f>IF(buildings!BG571="","NULL",buildings!BG571)</f>
        <v>NULL</v>
      </c>
      <c r="BH571" t="str">
        <f>IF(buildings!BH571="","NULL",buildings!BH571)</f>
        <v>NULL</v>
      </c>
      <c r="BI571" t="str">
        <f>IF(buildings!BI571="","NULL",buildings!BI571)</f>
        <v>NULL</v>
      </c>
      <c r="BJ571" t="str">
        <f>IF(buildings!BJ571="","NULL",buildings!BJ571)</f>
        <v>NULL</v>
      </c>
      <c r="BK571" t="str">
        <f>IF(buildings!BK571="","NULL",buildings!BK571)</f>
        <v>NULL</v>
      </c>
      <c r="BL571" t="str">
        <f>IF(buildings!BL571="","NULL",buildings!BL571)</f>
        <v>NULL</v>
      </c>
      <c r="BM571" t="str">
        <f>IF(buildings!BM571="","NULL",buildings!BM571)</f>
        <v>NULL</v>
      </c>
      <c r="BN571" t="str">
        <f>IF(buildings!BN571="","NULL",buildings!BN571)</f>
        <v>NULL</v>
      </c>
      <c r="BO571" t="str">
        <f>IF(buildings!BO571="","NULL",buildings!BO571)</f>
        <v>NULL</v>
      </c>
      <c r="BP571" t="str">
        <f>IF(buildings!BP571="","NULL",buildings!BP571)</f>
        <v>NULL</v>
      </c>
      <c r="BQ571" t="str">
        <f>IF(buildings!BQ571="","NULL",buildings!BQ571)</f>
        <v>NULL</v>
      </c>
      <c r="BR571" t="str">
        <f>IF(buildings!BR571="","NULL",buildings!BR571)</f>
        <v>NULL</v>
      </c>
      <c r="BS571" t="str">
        <f>IF(buildings!BS571="","NULL",buildings!BS571)</f>
        <v>NULL</v>
      </c>
      <c r="BT571" t="str">
        <f>IF(buildings!BT571="","NULL",buildings!BT571)</f>
        <v>NULL</v>
      </c>
      <c r="BU571" t="str">
        <f>IF(buildings!BU571="","NULL",buildings!BU571)</f>
        <v>NULL</v>
      </c>
      <c r="BV571" t="str">
        <f>IF(buildings!BV571="","NULL",buildings!BV571)</f>
        <v>NULL</v>
      </c>
      <c r="BW571" t="str">
        <f>IF(buildings!BW571="","NULL",buildings!BW571)</f>
        <v>R32TWN</v>
      </c>
      <c r="BX571" t="str">
        <f>IF(buildings!BX571="","NULL",buildings!BX571)</f>
        <v>R5.2ASIA</v>
      </c>
      <c r="BY571" t="str">
        <f>IF(buildings!BY571="","NULL",buildings!BY571)</f>
        <v>R_unspecified</v>
      </c>
      <c r="BZ571" t="str">
        <f>IF(buildings!BZ571="","NULL",buildings!BZ571)</f>
        <v>T_traditional</v>
      </c>
      <c r="CA571" t="str">
        <f>IF(buildings!CA571="","NULL",buildings!CA571)</f>
        <v>Standard</v>
      </c>
      <c r="CB571" t="str">
        <f>IF(buildings!CB571="","NULL",buildings!CB571)</f>
        <v>sample/average/statistics</v>
      </c>
      <c r="CC571" t="str">
        <f>IF(buildings!CC571="","NULL",buildings!CC571)</f>
        <v>RU</v>
      </c>
      <c r="CD571" t="str">
        <f>IF(buildings!CD571="","NULL",buildings!CD571)</f>
        <v>T</v>
      </c>
      <c r="CE571" t="str">
        <f>IF(buildings!CE571="","NULL",buildings!CE571)</f>
        <v>ASIA_TWN</v>
      </c>
    </row>
    <row r="572" spans="1:83">
      <c r="A572">
        <f>IF(buildings!A572="","NA",buildings!A572)</f>
        <v>570</v>
      </c>
      <c r="B572" t="str">
        <f>IF(buildings!B572="","NA",buildings!B572)</f>
        <v>China</v>
      </c>
      <c r="C572" t="str">
        <f>IF(buildings!C572="","NA",buildings!C572)</f>
        <v>Beijing</v>
      </c>
      <c r="D572" t="str">
        <f>IF(buildings!D572="","NA",buildings!D572)</f>
        <v>NA</v>
      </c>
      <c r="E572">
        <f>IF(buildings!E572="","NA",buildings!E572)</f>
        <v>1980</v>
      </c>
      <c r="F572">
        <f>IF(buildings!F572="","NA",buildings!F572)</f>
        <v>1</v>
      </c>
      <c r="G572" t="str">
        <f>IF(buildings!G572="","NA",buildings!G572)</f>
        <v>NA</v>
      </c>
      <c r="H572" t="str">
        <f>IF(buildings!H572="","NA",buildings!H572)</f>
        <v>NA</v>
      </c>
      <c r="I572" t="str">
        <f>IF(buildings!I572="","NA",buildings!I572)</f>
        <v>NA</v>
      </c>
      <c r="J572">
        <f>IF(buildings!J572="","NA",buildings!J572)</f>
        <v>88</v>
      </c>
      <c r="K572" t="str">
        <f>IF(buildings!K572="","NA",buildings!K572)</f>
        <v>NA</v>
      </c>
      <c r="L572" t="str">
        <f>IF(buildings!L572="","NA",buildings!L572)</f>
        <v>NA</v>
      </c>
      <c r="M572" t="str">
        <f>IF(buildings!M572="","NA",buildings!M572)</f>
        <v>NA</v>
      </c>
      <c r="N572">
        <f>IF(buildings!N572="","NA",buildings!N572)</f>
        <v>27</v>
      </c>
      <c r="O572">
        <f>IF(buildings!O572="","NA",buildings!O572)</f>
        <v>321</v>
      </c>
      <c r="P572">
        <f>IF(buildings!P572="","NA",buildings!P572)</f>
        <v>52</v>
      </c>
      <c r="Q572" t="str">
        <f>IF(buildings!Q572="","NA",buildings!Q572)</f>
        <v>NA</v>
      </c>
      <c r="R572" t="str">
        <f>IF(buildings!R572="","NA",buildings!R572)</f>
        <v>NA</v>
      </c>
      <c r="S572" t="str">
        <f>IF(buildings!S572="","NA",buildings!S572)</f>
        <v>NA</v>
      </c>
      <c r="T572" t="str">
        <f>IF(buildings!T572="","NA",buildings!T572)</f>
        <v>NA</v>
      </c>
      <c r="U572">
        <f>IF(buildings!U572="","NA",buildings!U572)</f>
        <v>0</v>
      </c>
      <c r="V572" t="str">
        <f>IF(buildings!V572="","NA",buildings!V572)</f>
        <v>NA</v>
      </c>
      <c r="W572" t="str">
        <f>IF(buildings!W572="","NA",buildings!W572)</f>
        <v>NA</v>
      </c>
      <c r="X572" t="str">
        <f>IF(buildings!X572="","NA",buildings!X572)</f>
        <v>NA</v>
      </c>
      <c r="Y572" t="str">
        <f>IF(buildings!Y572="","NA",buildings!Y572)</f>
        <v>NA</v>
      </c>
      <c r="Z572" t="str">
        <f>IF(buildings!Z572="","NA",buildings!Z572)</f>
        <v>NA</v>
      </c>
      <c r="AA572" t="str">
        <f>IF(buildings!AA572="","NA",buildings!AA572)</f>
        <v>NA</v>
      </c>
      <c r="AB572">
        <f>IF(buildings!AB572="","NA",buildings!AB572)</f>
        <v>1</v>
      </c>
      <c r="AC572" t="str">
        <f>IF(buildings!AC572="","NA",buildings!AC572)</f>
        <v>NA</v>
      </c>
      <c r="AD572" t="str">
        <f>IF(buildings!AD572="","NA",buildings!AD572)</f>
        <v>NA</v>
      </c>
      <c r="AE572" t="str">
        <f>IF(buildings!AE572="","NA",buildings!AE572)</f>
        <v>NA</v>
      </c>
      <c r="AF572" t="str">
        <f>IF(buildings!AF572="","NA",buildings!AF572)</f>
        <v>NA</v>
      </c>
      <c r="AG572" t="str">
        <f>IF(buildings!AG572="","NA",buildings!AG572)</f>
        <v>NA</v>
      </c>
      <c r="AH572" t="str">
        <f>IF(buildings!AH572="","NA",buildings!AH572)</f>
        <v>NA</v>
      </c>
      <c r="AI572" t="str">
        <f>IF(buildings!AI572="","NA",buildings!AI572)</f>
        <v>NA</v>
      </c>
      <c r="AJ572" t="str">
        <f>IF(buildings!AJ572="","NA",buildings!AJ572)</f>
        <v>NA</v>
      </c>
      <c r="AK572" t="str">
        <f>IF(buildings!AK572="","NA",buildings!AK572)</f>
        <v>NA</v>
      </c>
      <c r="AL572" t="str">
        <f>IF(buildings!AL572="","NA",buildings!AL572)</f>
        <v>NA</v>
      </c>
      <c r="AM572" t="str">
        <f>IF(buildings!AM572="","NA",buildings!AM572)</f>
        <v>NA</v>
      </c>
      <c r="AN572" t="str">
        <f>IF(buildings!AN572="","NA",buildings!AN572)</f>
        <v>Historical</v>
      </c>
      <c r="AO572" t="str">
        <f>IF(buildings!AO572="","NA",buildings!AO572)</f>
        <v>historical</v>
      </c>
      <c r="AP572" t="str">
        <f>IF(buildings!AP572="","NA",buildings!AP572)</f>
        <v>averaged</v>
      </c>
      <c r="AQ572" t="str">
        <f>IF(buildings!AQ572="","NA",buildings!AQ572)</f>
        <v>urban</v>
      </c>
      <c r="AR572" t="str">
        <f>IF(buildings!AR572="","NA",buildings!AR572)</f>
        <v>NA</v>
      </c>
      <c r="AS572" t="str">
        <f>IF(buildings!AS572="","NA",buildings!AS572)</f>
        <v>Mao R, Bao Y, Huang Z, Liu Q, Liu G</v>
      </c>
      <c r="AT572">
        <f>IF(buildings!AT572="","NA",buildings!AT572)</f>
        <v>2020</v>
      </c>
      <c r="AU572" t="str">
        <f>IF(buildings!AU572="","NA",buildings!AU572)</f>
        <v>High-Resolution Mapping of the Urban Built Environment Stocks in Beijing</v>
      </c>
      <c r="AV572" t="str">
        <f>IF(buildings!AV572="","NA",buildings!AV572)</f>
        <v>Environmental Science &amp; Technology</v>
      </c>
      <c r="AW572" t="str">
        <f>IF(buildings!AW572="","NA",buildings!AW572)</f>
        <v>Copyright American Chemical Society</v>
      </c>
      <c r="AX572" t="str">
        <f>IF(buildings!AX572="","NA",buildings!AX572)</f>
        <v>10.1021/acs.est.9b07229</v>
      </c>
      <c r="AY572" t="str">
        <f>IF(buildings!AY572="","NA",buildings!AY572)</f>
        <v>https://doi.org/10.1021/acs.est.9b07229</v>
      </c>
      <c r="AZ572" t="str">
        <f>IF(buildings!AZ572="","NULL",buildings!AZ572)</f>
        <v>NULL</v>
      </c>
      <c r="BA572" t="str">
        <f>IF(buildings!BA572="","NULL",buildings!BA572)</f>
        <v>NULL</v>
      </c>
      <c r="BB572" t="str">
        <f>IF(buildings!BB572="","NULL",buildings!BB572)</f>
        <v>NULL</v>
      </c>
      <c r="BC572" t="str">
        <f>IF(buildings!BC572="","NULL",buildings!BC572)</f>
        <v>Table S6a Detailed MCIs for buildings above ground constructed before 1980 in Beijing</v>
      </c>
      <c r="BD572" t="str">
        <f>IF(buildings!BD572="","NULL",buildings!BD572)</f>
        <v>NULL</v>
      </c>
      <c r="BE572" t="str">
        <f>IF(buildings!BE572="","NULL",buildings!BE572)</f>
        <v>Schwartzberg (Fishman)</v>
      </c>
      <c r="BF572" t="str">
        <f>IF(buildings!BF572="","NULL",buildings!BF572)</f>
        <v>NULL</v>
      </c>
      <c r="BG572" t="str">
        <f>IF(buildings!BG572="","NULL",buildings!BG572)</f>
        <v>NULL</v>
      </c>
      <c r="BH572" t="str">
        <f>IF(buildings!BH572="","NULL",buildings!BH572)</f>
        <v>NULL</v>
      </c>
      <c r="BI572" t="str">
        <f>IF(buildings!BI572="","NULL",buildings!BI572)</f>
        <v>NULL</v>
      </c>
      <c r="BJ572" t="str">
        <f>IF(buildings!BJ572="","NULL",buildings!BJ572)</f>
        <v>NULL</v>
      </c>
      <c r="BK572" t="str">
        <f>IF(buildings!BK572="","NULL",buildings!BK572)</f>
        <v>NULL</v>
      </c>
      <c r="BL572" t="str">
        <f>IF(buildings!BL572="","NULL",buildings!BL572)</f>
        <v>NULL</v>
      </c>
      <c r="BM572" t="str">
        <f>IF(buildings!BM572="","NULL",buildings!BM572)</f>
        <v>NULL</v>
      </c>
      <c r="BN572" t="str">
        <f>IF(buildings!BN572="","NULL",buildings!BN572)</f>
        <v>NULL</v>
      </c>
      <c r="BO572" t="str">
        <f>IF(buildings!BO572="","NULL",buildings!BO572)</f>
        <v>NULL</v>
      </c>
      <c r="BP572" t="str">
        <f>IF(buildings!BP572="","NULL",buildings!BP572)</f>
        <v>NULL</v>
      </c>
      <c r="BQ572" t="str">
        <f>IF(buildings!BQ572="","NULL",buildings!BQ572)</f>
        <v>NULL</v>
      </c>
      <c r="BR572" t="str">
        <f>IF(buildings!BR572="","NULL",buildings!BR572)</f>
        <v>NULL</v>
      </c>
      <c r="BS572" t="str">
        <f>IF(buildings!BS572="","NULL",buildings!BS572)</f>
        <v>NULL</v>
      </c>
      <c r="BT572" t="str">
        <f>IF(buildings!BT572="","NULL",buildings!BT572)</f>
        <v>NULL</v>
      </c>
      <c r="BU572" t="str">
        <f>IF(buildings!BU572="","NULL",buildings!BU572)</f>
        <v>NULL</v>
      </c>
      <c r="BV572" t="str">
        <f>IF(buildings!BV572="","NULL",buildings!BV572)</f>
        <v>NULL</v>
      </c>
      <c r="BW572" t="str">
        <f>IF(buildings!BW572="","NULL",buildings!BW572)</f>
        <v>R32CHN</v>
      </c>
      <c r="BX572" t="str">
        <f>IF(buildings!BX572="","NULL",buildings!BX572)</f>
        <v>R5.2ASIA</v>
      </c>
      <c r="BY572" t="str">
        <f>IF(buildings!BY572="","NULL",buildings!BY572)</f>
        <v>NR_civic</v>
      </c>
      <c r="BZ572" t="str">
        <f>IF(buildings!BZ572="","NULL",buildings!BZ572)</f>
        <v>Unspecified</v>
      </c>
      <c r="CA572" t="str">
        <f>IF(buildings!CA572="","NULL",buildings!CA572)</f>
        <v>Standard</v>
      </c>
      <c r="CB572" t="str">
        <f>IF(buildings!CB572="","NULL",buildings!CB572)</f>
        <v>sample/average/statistics</v>
      </c>
      <c r="CC572" t="str">
        <f>IF(buildings!CC572="","NULL",buildings!CC572)</f>
        <v>NR</v>
      </c>
      <c r="CD572" t="str">
        <f>IF(buildings!CD572="","NULL",buildings!CD572)</f>
        <v>U</v>
      </c>
      <c r="CE572" t="str">
        <f>IF(buildings!CE572="","NULL",buildings!CE572)</f>
        <v>ASIA_CHN</v>
      </c>
    </row>
    <row r="573" spans="1:83">
      <c r="A573">
        <f>IF(buildings!A573="","NA",buildings!A573)</f>
        <v>571</v>
      </c>
      <c r="B573" t="str">
        <f>IF(buildings!B573="","NA",buildings!B573)</f>
        <v>China</v>
      </c>
      <c r="C573" t="str">
        <f>IF(buildings!C573="","NA",buildings!C573)</f>
        <v>Beijing</v>
      </c>
      <c r="D573" t="str">
        <f>IF(buildings!D573="","NA",buildings!D573)</f>
        <v>NA</v>
      </c>
      <c r="E573">
        <f>IF(buildings!E573="","NA",buildings!E573)</f>
        <v>1980</v>
      </c>
      <c r="F573">
        <f>IF(buildings!F573="","NA",buildings!F573)</f>
        <v>68.62</v>
      </c>
      <c r="G573" t="str">
        <f>IF(buildings!G573="","NA",buildings!G573)</f>
        <v>NA</v>
      </c>
      <c r="H573" t="str">
        <f>IF(buildings!H573="","NA",buildings!H573)</f>
        <v>NA</v>
      </c>
      <c r="I573" t="str">
        <f>IF(buildings!I573="","NA",buildings!I573)</f>
        <v>NA</v>
      </c>
      <c r="J573">
        <f>IF(buildings!J573="","NA",buildings!J573)</f>
        <v>10.28</v>
      </c>
      <c r="K573" t="str">
        <f>IF(buildings!K573="","NA",buildings!K573)</f>
        <v>NA</v>
      </c>
      <c r="L573" t="str">
        <f>IF(buildings!L573="","NA",buildings!L573)</f>
        <v>NA</v>
      </c>
      <c r="M573" t="str">
        <f>IF(buildings!M573="","NA",buildings!M573)</f>
        <v>NA</v>
      </c>
      <c r="N573">
        <f>IF(buildings!N573="","NA",buildings!N573)</f>
        <v>399.92</v>
      </c>
      <c r="O573">
        <f>IF(buildings!O573="","NA",buildings!O573)</f>
        <v>1612.38</v>
      </c>
      <c r="P573">
        <f>IF(buildings!P573="","NA",buildings!P573)</f>
        <v>443.63</v>
      </c>
      <c r="Q573" t="str">
        <f>IF(buildings!Q573="","NA",buildings!Q573)</f>
        <v>NA</v>
      </c>
      <c r="R573" t="str">
        <f>IF(buildings!R573="","NA",buildings!R573)</f>
        <v>NA</v>
      </c>
      <c r="S573" t="str">
        <f>IF(buildings!S573="","NA",buildings!S573)</f>
        <v>NA</v>
      </c>
      <c r="T573" t="str">
        <f>IF(buildings!T573="","NA",buildings!T573)</f>
        <v>NA</v>
      </c>
      <c r="U573">
        <f>IF(buildings!U573="","NA",buildings!U573)</f>
        <v>4.51</v>
      </c>
      <c r="V573" t="str">
        <f>IF(buildings!V573="","NA",buildings!V573)</f>
        <v>NA</v>
      </c>
      <c r="W573" t="str">
        <f>IF(buildings!W573="","NA",buildings!W573)</f>
        <v>NA</v>
      </c>
      <c r="X573" t="str">
        <f>IF(buildings!X573="","NA",buildings!X573)</f>
        <v>NA</v>
      </c>
      <c r="Y573" t="str">
        <f>IF(buildings!Y573="","NA",buildings!Y573)</f>
        <v>NA</v>
      </c>
      <c r="Z573" t="str">
        <f>IF(buildings!Z573="","NA",buildings!Z573)</f>
        <v>NA</v>
      </c>
      <c r="AA573" t="str">
        <f>IF(buildings!AA573="","NA",buildings!AA573)</f>
        <v>NA</v>
      </c>
      <c r="AB573">
        <f>IF(buildings!AB573="","NA",buildings!AB573)</f>
        <v>1.71</v>
      </c>
      <c r="AC573" t="str">
        <f>IF(buildings!AC573="","NA",buildings!AC573)</f>
        <v>NA</v>
      </c>
      <c r="AD573" t="str">
        <f>IF(buildings!AD573="","NA",buildings!AD573)</f>
        <v>NA</v>
      </c>
      <c r="AE573" t="str">
        <f>IF(buildings!AE573="","NA",buildings!AE573)</f>
        <v>NA</v>
      </c>
      <c r="AF573" t="str">
        <f>IF(buildings!AF573="","NA",buildings!AF573)</f>
        <v>NA</v>
      </c>
      <c r="AG573" t="str">
        <f>IF(buildings!AG573="","NA",buildings!AG573)</f>
        <v>NA</v>
      </c>
      <c r="AH573" t="str">
        <f>IF(buildings!AH573="","NA",buildings!AH573)</f>
        <v>NA</v>
      </c>
      <c r="AI573" t="str">
        <f>IF(buildings!AI573="","NA",buildings!AI573)</f>
        <v>NA</v>
      </c>
      <c r="AJ573" t="str">
        <f>IF(buildings!AJ573="","NA",buildings!AJ573)</f>
        <v>NA</v>
      </c>
      <c r="AK573" t="str">
        <f>IF(buildings!AK573="","NA",buildings!AK573)</f>
        <v>NA</v>
      </c>
      <c r="AL573" t="str">
        <f>IF(buildings!AL573="","NA",buildings!AL573)</f>
        <v>NA</v>
      </c>
      <c r="AM573" t="str">
        <f>IF(buildings!AM573="","NA",buildings!AM573)</f>
        <v>NA</v>
      </c>
      <c r="AN573" t="str">
        <f>IF(buildings!AN573="","NA",buildings!AN573)</f>
        <v>commercial</v>
      </c>
      <c r="AO573" t="str">
        <f>IF(buildings!AO573="","NA",buildings!AO573)</f>
        <v>commercial</v>
      </c>
      <c r="AP573" t="str">
        <f>IF(buildings!AP573="","NA",buildings!AP573)</f>
        <v>averaged</v>
      </c>
      <c r="AQ573" t="str">
        <f>IF(buildings!AQ573="","NA",buildings!AQ573)</f>
        <v>urban</v>
      </c>
      <c r="AR573" t="str">
        <f>IF(buildings!AR573="","NA",buildings!AR573)</f>
        <v>NA</v>
      </c>
      <c r="AS573" t="str">
        <f>IF(buildings!AS573="","NA",buildings!AS573)</f>
        <v>Mao R, Bao Y, Huang Z, Liu Q, Liu G</v>
      </c>
      <c r="AT573">
        <f>IF(buildings!AT573="","NA",buildings!AT573)</f>
        <v>2020</v>
      </c>
      <c r="AU573" t="str">
        <f>IF(buildings!AU573="","NA",buildings!AU573)</f>
        <v>High-Resolution Mapping of the Urban Built Environment Stocks in Beijing</v>
      </c>
      <c r="AV573" t="str">
        <f>IF(buildings!AV573="","NA",buildings!AV573)</f>
        <v>Environmental Science &amp; Technology</v>
      </c>
      <c r="AW573" t="str">
        <f>IF(buildings!AW573="","NA",buildings!AW573)</f>
        <v>Copyright American Chemical Society</v>
      </c>
      <c r="AX573" t="str">
        <f>IF(buildings!AX573="","NA",buildings!AX573)</f>
        <v>10.1021/acs.est.9b07229</v>
      </c>
      <c r="AY573" t="str">
        <f>IF(buildings!AY573="","NA",buildings!AY573)</f>
        <v>https://doi.org/10.1021/acs.est.9b07229</v>
      </c>
      <c r="AZ573" t="str">
        <f>IF(buildings!AZ573="","NULL",buildings!AZ573)</f>
        <v>NULL</v>
      </c>
      <c r="BA573" t="str">
        <f>IF(buildings!BA573="","NULL",buildings!BA573)</f>
        <v>NULL</v>
      </c>
      <c r="BB573" t="str">
        <f>IF(buildings!BB573="","NULL",buildings!BB573)</f>
        <v>NULL</v>
      </c>
      <c r="BC573" t="str">
        <f>IF(buildings!BC573="","NULL",buildings!BC573)</f>
        <v>Table S6a Detailed MCIs for buildings above ground constructed before 1980 in Beijing</v>
      </c>
      <c r="BD573" t="str">
        <f>IF(buildings!BD573="","NULL",buildings!BD573)</f>
        <v>NULL</v>
      </c>
      <c r="BE573" t="str">
        <f>IF(buildings!BE573="","NULL",buildings!BE573)</f>
        <v>Schwartzberg (Fishman)</v>
      </c>
      <c r="BF573" t="str">
        <f>IF(buildings!BF573="","NULL",buildings!BF573)</f>
        <v>NULL</v>
      </c>
      <c r="BG573" t="str">
        <f>IF(buildings!BG573="","NULL",buildings!BG573)</f>
        <v>NULL</v>
      </c>
      <c r="BH573" t="str">
        <f>IF(buildings!BH573="","NULL",buildings!BH573)</f>
        <v>NULL</v>
      </c>
      <c r="BI573" t="str">
        <f>IF(buildings!BI573="","NULL",buildings!BI573)</f>
        <v>NULL</v>
      </c>
      <c r="BJ573" t="str">
        <f>IF(buildings!BJ573="","NULL",buildings!BJ573)</f>
        <v>NULL</v>
      </c>
      <c r="BK573" t="str">
        <f>IF(buildings!BK573="","NULL",buildings!BK573)</f>
        <v>NULL</v>
      </c>
      <c r="BL573" t="str">
        <f>IF(buildings!BL573="","NULL",buildings!BL573)</f>
        <v>NULL</v>
      </c>
      <c r="BM573" t="str">
        <f>IF(buildings!BM573="","NULL",buildings!BM573)</f>
        <v>NULL</v>
      </c>
      <c r="BN573" t="str">
        <f>IF(buildings!BN573="","NULL",buildings!BN573)</f>
        <v>NULL</v>
      </c>
      <c r="BO573" t="str">
        <f>IF(buildings!BO573="","NULL",buildings!BO573)</f>
        <v>NULL</v>
      </c>
      <c r="BP573" t="str">
        <f>IF(buildings!BP573="","NULL",buildings!BP573)</f>
        <v>NULL</v>
      </c>
      <c r="BQ573" t="str">
        <f>IF(buildings!BQ573="","NULL",buildings!BQ573)</f>
        <v>NULL</v>
      </c>
      <c r="BR573" t="str">
        <f>IF(buildings!BR573="","NULL",buildings!BR573)</f>
        <v>NULL</v>
      </c>
      <c r="BS573" t="str">
        <f>IF(buildings!BS573="","NULL",buildings!BS573)</f>
        <v>NULL</v>
      </c>
      <c r="BT573" t="str">
        <f>IF(buildings!BT573="","NULL",buildings!BT573)</f>
        <v>NULL</v>
      </c>
      <c r="BU573" t="str">
        <f>IF(buildings!BU573="","NULL",buildings!BU573)</f>
        <v>NULL</v>
      </c>
      <c r="BV573" t="str">
        <f>IF(buildings!BV573="","NULL",buildings!BV573)</f>
        <v>NULL</v>
      </c>
      <c r="BW573" t="str">
        <f>IF(buildings!BW573="","NULL",buildings!BW573)</f>
        <v>R32CHN</v>
      </c>
      <c r="BX573" t="str">
        <f>IF(buildings!BX573="","NULL",buildings!BX573)</f>
        <v>R5.2ASIA</v>
      </c>
      <c r="BY573" t="str">
        <f>IF(buildings!BY573="","NULL",buildings!BY573)</f>
        <v>NR_retail</v>
      </c>
      <c r="BZ573" t="str">
        <f>IF(buildings!BZ573="","NULL",buildings!BZ573)</f>
        <v>Unspecified</v>
      </c>
      <c r="CA573" t="str">
        <f>IF(buildings!CA573="","NULL",buildings!CA573)</f>
        <v>Standard</v>
      </c>
      <c r="CB573" t="str">
        <f>IF(buildings!CB573="","NULL",buildings!CB573)</f>
        <v>sample/average/statistics</v>
      </c>
      <c r="CC573" t="str">
        <f>IF(buildings!CC573="","NULL",buildings!CC573)</f>
        <v>NR</v>
      </c>
      <c r="CD573" t="str">
        <f>IF(buildings!CD573="","NULL",buildings!CD573)</f>
        <v>U</v>
      </c>
      <c r="CE573" t="str">
        <f>IF(buildings!CE573="","NULL",buildings!CE573)</f>
        <v>ASIA_CHN</v>
      </c>
    </row>
    <row r="574" spans="1:83">
      <c r="A574">
        <f>IF(buildings!A574="","NA",buildings!A574)</f>
        <v>572</v>
      </c>
      <c r="B574" t="str">
        <f>IF(buildings!B574="","NA",buildings!B574)</f>
        <v>China</v>
      </c>
      <c r="C574" t="str">
        <f>IF(buildings!C574="","NA",buildings!C574)</f>
        <v>Beijing</v>
      </c>
      <c r="D574" t="str">
        <f>IF(buildings!D574="","NA",buildings!D574)</f>
        <v>NA</v>
      </c>
      <c r="E574">
        <f>IF(buildings!E574="","NA",buildings!E574)</f>
        <v>1980</v>
      </c>
      <c r="F574">
        <f>IF(buildings!F574="","NA",buildings!F574)</f>
        <v>35.75</v>
      </c>
      <c r="G574" t="str">
        <f>IF(buildings!G574="","NA",buildings!G574)</f>
        <v>NA</v>
      </c>
      <c r="H574" t="str">
        <f>IF(buildings!H574="","NA",buildings!H574)</f>
        <v>NA</v>
      </c>
      <c r="I574" t="str">
        <f>IF(buildings!I574="","NA",buildings!I574)</f>
        <v>NA</v>
      </c>
      <c r="J574">
        <f>IF(buildings!J574="","NA",buildings!J574)</f>
        <v>28.44</v>
      </c>
      <c r="K574" t="str">
        <f>IF(buildings!K574="","NA",buildings!K574)</f>
        <v>NA</v>
      </c>
      <c r="L574" t="str">
        <f>IF(buildings!L574="","NA",buildings!L574)</f>
        <v>NA</v>
      </c>
      <c r="M574" t="str">
        <f>IF(buildings!M574="","NA",buildings!M574)</f>
        <v>NA</v>
      </c>
      <c r="N574">
        <f>IF(buildings!N574="","NA",buildings!N574)</f>
        <v>222</v>
      </c>
      <c r="O574">
        <f>IF(buildings!O574="","NA",buildings!O574)</f>
        <v>1221.6300000000001</v>
      </c>
      <c r="P574">
        <f>IF(buildings!P574="","NA",buildings!P574)</f>
        <v>663.92</v>
      </c>
      <c r="Q574" t="str">
        <f>IF(buildings!Q574="","NA",buildings!Q574)</f>
        <v>NA</v>
      </c>
      <c r="R574" t="str">
        <f>IF(buildings!R574="","NA",buildings!R574)</f>
        <v>NA</v>
      </c>
      <c r="S574" t="str">
        <f>IF(buildings!S574="","NA",buildings!S574)</f>
        <v>NA</v>
      </c>
      <c r="T574" t="str">
        <f>IF(buildings!T574="","NA",buildings!T574)</f>
        <v>NA</v>
      </c>
      <c r="U574">
        <f>IF(buildings!U574="","NA",buildings!U574)</f>
        <v>2.35</v>
      </c>
      <c r="V574" t="str">
        <f>IF(buildings!V574="","NA",buildings!V574)</f>
        <v>NA</v>
      </c>
      <c r="W574" t="str">
        <f>IF(buildings!W574="","NA",buildings!W574)</f>
        <v>NA</v>
      </c>
      <c r="X574" t="str">
        <f>IF(buildings!X574="","NA",buildings!X574)</f>
        <v>NA</v>
      </c>
      <c r="Y574" t="str">
        <f>IF(buildings!Y574="","NA",buildings!Y574)</f>
        <v>NA</v>
      </c>
      <c r="Z574" t="str">
        <f>IF(buildings!Z574="","NA",buildings!Z574)</f>
        <v>NA</v>
      </c>
      <c r="AA574" t="str">
        <f>IF(buildings!AA574="","NA",buildings!AA574)</f>
        <v>NA</v>
      </c>
      <c r="AB574">
        <f>IF(buildings!AB574="","NA",buildings!AB574)</f>
        <v>2.2999999999999998</v>
      </c>
      <c r="AC574" t="str">
        <f>IF(buildings!AC574="","NA",buildings!AC574)</f>
        <v>NA</v>
      </c>
      <c r="AD574" t="str">
        <f>IF(buildings!AD574="","NA",buildings!AD574)</f>
        <v>NA</v>
      </c>
      <c r="AE574" t="str">
        <f>IF(buildings!AE574="","NA",buildings!AE574)</f>
        <v>NA</v>
      </c>
      <c r="AF574" t="str">
        <f>IF(buildings!AF574="","NA",buildings!AF574)</f>
        <v>NA</v>
      </c>
      <c r="AG574" t="str">
        <f>IF(buildings!AG574="","NA",buildings!AG574)</f>
        <v>NA</v>
      </c>
      <c r="AH574" t="str">
        <f>IF(buildings!AH574="","NA",buildings!AH574)</f>
        <v>NA</v>
      </c>
      <c r="AI574" t="str">
        <f>IF(buildings!AI574="","NA",buildings!AI574)</f>
        <v>NA</v>
      </c>
      <c r="AJ574" t="str">
        <f>IF(buildings!AJ574="","NA",buildings!AJ574)</f>
        <v>NA</v>
      </c>
      <c r="AK574" t="str">
        <f>IF(buildings!AK574="","NA",buildings!AK574)</f>
        <v>NA</v>
      </c>
      <c r="AL574" t="str">
        <f>IF(buildings!AL574="","NA",buildings!AL574)</f>
        <v>NA</v>
      </c>
      <c r="AM574" t="str">
        <f>IF(buildings!AM574="","NA",buildings!AM574)</f>
        <v>NA</v>
      </c>
      <c r="AN574" t="str">
        <f>IF(buildings!AN574="","NA",buildings!AN574)</f>
        <v>Municipal</v>
      </c>
      <c r="AO574" t="str">
        <f>IF(buildings!AO574="","NA",buildings!AO574)</f>
        <v>municipal</v>
      </c>
      <c r="AP574" t="str">
        <f>IF(buildings!AP574="","NA",buildings!AP574)</f>
        <v>averaged</v>
      </c>
      <c r="AQ574" t="str">
        <f>IF(buildings!AQ574="","NA",buildings!AQ574)</f>
        <v>urban</v>
      </c>
      <c r="AR574" t="str">
        <f>IF(buildings!AR574="","NA",buildings!AR574)</f>
        <v>NA</v>
      </c>
      <c r="AS574" t="str">
        <f>IF(buildings!AS574="","NA",buildings!AS574)</f>
        <v>Mao R, Bao Y, Huang Z, Liu Q, Liu G</v>
      </c>
      <c r="AT574">
        <f>IF(buildings!AT574="","NA",buildings!AT574)</f>
        <v>2020</v>
      </c>
      <c r="AU574" t="str">
        <f>IF(buildings!AU574="","NA",buildings!AU574)</f>
        <v>High-Resolution Mapping of the Urban Built Environment Stocks in Beijing</v>
      </c>
      <c r="AV574" t="str">
        <f>IF(buildings!AV574="","NA",buildings!AV574)</f>
        <v>Environmental Science &amp; Technology</v>
      </c>
      <c r="AW574" t="str">
        <f>IF(buildings!AW574="","NA",buildings!AW574)</f>
        <v>Copyright American Chemical Society</v>
      </c>
      <c r="AX574" t="str">
        <f>IF(buildings!AX574="","NA",buildings!AX574)</f>
        <v>10.1021/acs.est.9b07229</v>
      </c>
      <c r="AY574" t="str">
        <f>IF(buildings!AY574="","NA",buildings!AY574)</f>
        <v>https://doi.org/10.1021/acs.est.9b07229</v>
      </c>
      <c r="AZ574" t="str">
        <f>IF(buildings!AZ574="","NULL",buildings!AZ574)</f>
        <v>NULL</v>
      </c>
      <c r="BA574" t="str">
        <f>IF(buildings!BA574="","NULL",buildings!BA574)</f>
        <v>NULL</v>
      </c>
      <c r="BB574" t="str">
        <f>IF(buildings!BB574="","NULL",buildings!BB574)</f>
        <v>NULL</v>
      </c>
      <c r="BC574" t="str">
        <f>IF(buildings!BC574="","NULL",buildings!BC574)</f>
        <v>Table S6a Detailed MCIs for buildings above ground constructed before 1980 in Beijing</v>
      </c>
      <c r="BD574" t="str">
        <f>IF(buildings!BD574="","NULL",buildings!BD574)</f>
        <v>NULL</v>
      </c>
      <c r="BE574" t="str">
        <f>IF(buildings!BE574="","NULL",buildings!BE574)</f>
        <v>Schwartzberg (Fishman)</v>
      </c>
      <c r="BF574" t="str">
        <f>IF(buildings!BF574="","NULL",buildings!BF574)</f>
        <v>NULL</v>
      </c>
      <c r="BG574" t="str">
        <f>IF(buildings!BG574="","NULL",buildings!BG574)</f>
        <v>NULL</v>
      </c>
      <c r="BH574" t="str">
        <f>IF(buildings!BH574="","NULL",buildings!BH574)</f>
        <v>NULL</v>
      </c>
      <c r="BI574" t="str">
        <f>IF(buildings!BI574="","NULL",buildings!BI574)</f>
        <v>NULL</v>
      </c>
      <c r="BJ574" t="str">
        <f>IF(buildings!BJ574="","NULL",buildings!BJ574)</f>
        <v>NULL</v>
      </c>
      <c r="BK574" t="str">
        <f>IF(buildings!BK574="","NULL",buildings!BK574)</f>
        <v>NULL</v>
      </c>
      <c r="BL574" t="str">
        <f>IF(buildings!BL574="","NULL",buildings!BL574)</f>
        <v>NULL</v>
      </c>
      <c r="BM574" t="str">
        <f>IF(buildings!BM574="","NULL",buildings!BM574)</f>
        <v>NULL</v>
      </c>
      <c r="BN574" t="str">
        <f>IF(buildings!BN574="","NULL",buildings!BN574)</f>
        <v>NULL</v>
      </c>
      <c r="BO574" t="str">
        <f>IF(buildings!BO574="","NULL",buildings!BO574)</f>
        <v>NULL</v>
      </c>
      <c r="BP574" t="str">
        <f>IF(buildings!BP574="","NULL",buildings!BP574)</f>
        <v>NULL</v>
      </c>
      <c r="BQ574" t="str">
        <f>IF(buildings!BQ574="","NULL",buildings!BQ574)</f>
        <v>NULL</v>
      </c>
      <c r="BR574" t="str">
        <f>IF(buildings!BR574="","NULL",buildings!BR574)</f>
        <v>NULL</v>
      </c>
      <c r="BS574" t="str">
        <f>IF(buildings!BS574="","NULL",buildings!BS574)</f>
        <v>NULL</v>
      </c>
      <c r="BT574" t="str">
        <f>IF(buildings!BT574="","NULL",buildings!BT574)</f>
        <v>NULL</v>
      </c>
      <c r="BU574" t="str">
        <f>IF(buildings!BU574="","NULL",buildings!BU574)</f>
        <v>NULL</v>
      </c>
      <c r="BV574" t="str">
        <f>IF(buildings!BV574="","NULL",buildings!BV574)</f>
        <v>NULL</v>
      </c>
      <c r="BW574" t="str">
        <f>IF(buildings!BW574="","NULL",buildings!BW574)</f>
        <v>R32CHN</v>
      </c>
      <c r="BX574" t="str">
        <f>IF(buildings!BX574="","NULL",buildings!BX574)</f>
        <v>R5.2ASIA</v>
      </c>
      <c r="BY574" t="str">
        <f>IF(buildings!BY574="","NULL",buildings!BY574)</f>
        <v>NR_civic</v>
      </c>
      <c r="BZ574" t="str">
        <f>IF(buildings!BZ574="","NULL",buildings!BZ574)</f>
        <v>Unspecified</v>
      </c>
      <c r="CA574" t="str">
        <f>IF(buildings!CA574="","NULL",buildings!CA574)</f>
        <v>Standard</v>
      </c>
      <c r="CB574" t="str">
        <f>IF(buildings!CB574="","NULL",buildings!CB574)</f>
        <v>sample/average/statistics</v>
      </c>
      <c r="CC574" t="str">
        <f>IF(buildings!CC574="","NULL",buildings!CC574)</f>
        <v>NR</v>
      </c>
      <c r="CD574" t="str">
        <f>IF(buildings!CD574="","NULL",buildings!CD574)</f>
        <v>U</v>
      </c>
      <c r="CE574" t="str">
        <f>IF(buildings!CE574="","NULL",buildings!CE574)</f>
        <v>ASIA_CHN</v>
      </c>
    </row>
    <row r="575" spans="1:83">
      <c r="A575">
        <f>IF(buildings!A575="","NA",buildings!A575)</f>
        <v>573</v>
      </c>
      <c r="B575" t="str">
        <f>IF(buildings!B575="","NA",buildings!B575)</f>
        <v>China</v>
      </c>
      <c r="C575" t="str">
        <f>IF(buildings!C575="","NA",buildings!C575)</f>
        <v>Beijing</v>
      </c>
      <c r="D575" t="str">
        <f>IF(buildings!D575="","NA",buildings!D575)</f>
        <v>NA</v>
      </c>
      <c r="E575">
        <f>IF(buildings!E575="","NA",buildings!E575)</f>
        <v>1980</v>
      </c>
      <c r="F575">
        <f>IF(buildings!F575="","NA",buildings!F575)</f>
        <v>0</v>
      </c>
      <c r="G575" t="str">
        <f>IF(buildings!G575="","NA",buildings!G575)</f>
        <v>NA</v>
      </c>
      <c r="H575" t="str">
        <f>IF(buildings!H575="","NA",buildings!H575)</f>
        <v>NA</v>
      </c>
      <c r="I575" t="str">
        <f>IF(buildings!I575="","NA",buildings!I575)</f>
        <v>NA</v>
      </c>
      <c r="J575">
        <f>IF(buildings!J575="","NA",buildings!J575)</f>
        <v>0</v>
      </c>
      <c r="K575" t="str">
        <f>IF(buildings!K575="","NA",buildings!K575)</f>
        <v>NA</v>
      </c>
      <c r="L575" t="str">
        <f>IF(buildings!L575="","NA",buildings!L575)</f>
        <v>NA</v>
      </c>
      <c r="M575" t="str">
        <f>IF(buildings!M575="","NA",buildings!M575)</f>
        <v>NA</v>
      </c>
      <c r="N575">
        <f>IF(buildings!N575="","NA",buildings!N575)</f>
        <v>1.88</v>
      </c>
      <c r="O575">
        <f>IF(buildings!O575="","NA",buildings!O575)</f>
        <v>229.5</v>
      </c>
      <c r="P575">
        <f>IF(buildings!P575="","NA",buildings!P575)</f>
        <v>229.5</v>
      </c>
      <c r="Q575" t="str">
        <f>IF(buildings!Q575="","NA",buildings!Q575)</f>
        <v>NA</v>
      </c>
      <c r="R575" t="str">
        <f>IF(buildings!R575="","NA",buildings!R575)</f>
        <v>NA</v>
      </c>
      <c r="S575" t="str">
        <f>IF(buildings!S575="","NA",buildings!S575)</f>
        <v>NA</v>
      </c>
      <c r="T575" t="str">
        <f>IF(buildings!T575="","NA",buildings!T575)</f>
        <v>NA</v>
      </c>
      <c r="U575">
        <f>IF(buildings!U575="","NA",buildings!U575)</f>
        <v>0</v>
      </c>
      <c r="V575" t="str">
        <f>IF(buildings!V575="","NA",buildings!V575)</f>
        <v>NA</v>
      </c>
      <c r="W575" t="str">
        <f>IF(buildings!W575="","NA",buildings!W575)</f>
        <v>NA</v>
      </c>
      <c r="X575" t="str">
        <f>IF(buildings!X575="","NA",buildings!X575)</f>
        <v>NA</v>
      </c>
      <c r="Y575" t="str">
        <f>IF(buildings!Y575="","NA",buildings!Y575)</f>
        <v>NA</v>
      </c>
      <c r="Z575" t="str">
        <f>IF(buildings!Z575="","NA",buildings!Z575)</f>
        <v>NA</v>
      </c>
      <c r="AA575" t="str">
        <f>IF(buildings!AA575="","NA",buildings!AA575)</f>
        <v>NA</v>
      </c>
      <c r="AB575">
        <f>IF(buildings!AB575="","NA",buildings!AB575)</f>
        <v>0</v>
      </c>
      <c r="AC575" t="str">
        <f>IF(buildings!AC575="","NA",buildings!AC575)</f>
        <v>NA</v>
      </c>
      <c r="AD575" t="str">
        <f>IF(buildings!AD575="","NA",buildings!AD575)</f>
        <v>NA</v>
      </c>
      <c r="AE575" t="str">
        <f>IF(buildings!AE575="","NA",buildings!AE575)</f>
        <v>NA</v>
      </c>
      <c r="AF575" t="str">
        <f>IF(buildings!AF575="","NA",buildings!AF575)</f>
        <v>NA</v>
      </c>
      <c r="AG575" t="str">
        <f>IF(buildings!AG575="","NA",buildings!AG575)</f>
        <v>NA</v>
      </c>
      <c r="AH575" t="str">
        <f>IF(buildings!AH575="","NA",buildings!AH575)</f>
        <v>NA</v>
      </c>
      <c r="AI575" t="str">
        <f>IF(buildings!AI575="","NA",buildings!AI575)</f>
        <v>NA</v>
      </c>
      <c r="AJ575" t="str">
        <f>IF(buildings!AJ575="","NA",buildings!AJ575)</f>
        <v>NA</v>
      </c>
      <c r="AK575" t="str">
        <f>IF(buildings!AK575="","NA",buildings!AK575)</f>
        <v>NA</v>
      </c>
      <c r="AL575" t="str">
        <f>IF(buildings!AL575="","NA",buildings!AL575)</f>
        <v>NA</v>
      </c>
      <c r="AM575" t="str">
        <f>IF(buildings!AM575="","NA",buildings!AM575)</f>
        <v>NA</v>
      </c>
      <c r="AN575" t="str">
        <f>IF(buildings!AN575="","NA",buildings!AN575)</f>
        <v>Storage</v>
      </c>
      <c r="AO575" t="str">
        <f>IF(buildings!AO575="","NA",buildings!AO575)</f>
        <v>storage</v>
      </c>
      <c r="AP575" t="str">
        <f>IF(buildings!AP575="","NA",buildings!AP575)</f>
        <v>averaged</v>
      </c>
      <c r="AQ575" t="str">
        <f>IF(buildings!AQ575="","NA",buildings!AQ575)</f>
        <v>urban</v>
      </c>
      <c r="AR575" t="str">
        <f>IF(buildings!AR575="","NA",buildings!AR575)</f>
        <v>NA</v>
      </c>
      <c r="AS575" t="str">
        <f>IF(buildings!AS575="","NA",buildings!AS575)</f>
        <v>Mao R, Bao Y, Huang Z, Liu Q, Liu G</v>
      </c>
      <c r="AT575">
        <f>IF(buildings!AT575="","NA",buildings!AT575)</f>
        <v>2020</v>
      </c>
      <c r="AU575" t="str">
        <f>IF(buildings!AU575="","NA",buildings!AU575)</f>
        <v>High-Resolution Mapping of the Urban Built Environment Stocks in Beijing</v>
      </c>
      <c r="AV575" t="str">
        <f>IF(buildings!AV575="","NA",buildings!AV575)</f>
        <v>Environmental Science &amp; Technology</v>
      </c>
      <c r="AW575" t="str">
        <f>IF(buildings!AW575="","NA",buildings!AW575)</f>
        <v>Copyright American Chemical Society</v>
      </c>
      <c r="AX575" t="str">
        <f>IF(buildings!AX575="","NA",buildings!AX575)</f>
        <v>10.1021/acs.est.9b07229</v>
      </c>
      <c r="AY575" t="str">
        <f>IF(buildings!AY575="","NA",buildings!AY575)</f>
        <v>https://doi.org/10.1021/acs.est.9b07229</v>
      </c>
      <c r="AZ575" t="str">
        <f>IF(buildings!AZ575="","NULL",buildings!AZ575)</f>
        <v>NULL</v>
      </c>
      <c r="BA575" t="str">
        <f>IF(buildings!BA575="","NULL",buildings!BA575)</f>
        <v>NULL</v>
      </c>
      <c r="BB575" t="str">
        <f>IF(buildings!BB575="","NULL",buildings!BB575)</f>
        <v>NULL</v>
      </c>
      <c r="BC575" t="str">
        <f>IF(buildings!BC575="","NULL",buildings!BC575)</f>
        <v>Table S6a Detailed MCIs for buildings above ground constructed before 1980 in Beijing</v>
      </c>
      <c r="BD575" t="str">
        <f>IF(buildings!BD575="","NULL",buildings!BD575)</f>
        <v>NULL</v>
      </c>
      <c r="BE575" t="str">
        <f>IF(buildings!BE575="","NULL",buildings!BE575)</f>
        <v>Schwartzberg (Fishman)</v>
      </c>
      <c r="BF575" t="str">
        <f>IF(buildings!BF575="","NULL",buildings!BF575)</f>
        <v>NULL</v>
      </c>
      <c r="BG575" t="str">
        <f>IF(buildings!BG575="","NULL",buildings!BG575)</f>
        <v>NULL</v>
      </c>
      <c r="BH575" t="str">
        <f>IF(buildings!BH575="","NULL",buildings!BH575)</f>
        <v>NULL</v>
      </c>
      <c r="BI575" t="str">
        <f>IF(buildings!BI575="","NULL",buildings!BI575)</f>
        <v>NULL</v>
      </c>
      <c r="BJ575" t="str">
        <f>IF(buildings!BJ575="","NULL",buildings!BJ575)</f>
        <v>NULL</v>
      </c>
      <c r="BK575" t="str">
        <f>IF(buildings!BK575="","NULL",buildings!BK575)</f>
        <v>NULL</v>
      </c>
      <c r="BL575" t="str">
        <f>IF(buildings!BL575="","NULL",buildings!BL575)</f>
        <v>NULL</v>
      </c>
      <c r="BM575" t="str">
        <f>IF(buildings!BM575="","NULL",buildings!BM575)</f>
        <v>NULL</v>
      </c>
      <c r="BN575" t="str">
        <f>IF(buildings!BN575="","NULL",buildings!BN575)</f>
        <v>NULL</v>
      </c>
      <c r="BO575" t="str">
        <f>IF(buildings!BO575="","NULL",buildings!BO575)</f>
        <v>NULL</v>
      </c>
      <c r="BP575" t="str">
        <f>IF(buildings!BP575="","NULL",buildings!BP575)</f>
        <v>NULL</v>
      </c>
      <c r="BQ575" t="str">
        <f>IF(buildings!BQ575="","NULL",buildings!BQ575)</f>
        <v>NULL</v>
      </c>
      <c r="BR575" t="str">
        <f>IF(buildings!BR575="","NULL",buildings!BR575)</f>
        <v>NULL</v>
      </c>
      <c r="BS575" t="str">
        <f>IF(buildings!BS575="","NULL",buildings!BS575)</f>
        <v>NULL</v>
      </c>
      <c r="BT575" t="str">
        <f>IF(buildings!BT575="","NULL",buildings!BT575)</f>
        <v>NULL</v>
      </c>
      <c r="BU575" t="str">
        <f>IF(buildings!BU575="","NULL",buildings!BU575)</f>
        <v>NULL</v>
      </c>
      <c r="BV575" t="str">
        <f>IF(buildings!BV575="","NULL",buildings!BV575)</f>
        <v>NULL</v>
      </c>
      <c r="BW575" t="str">
        <f>IF(buildings!BW575="","NULL",buildings!BW575)</f>
        <v>R32CHN</v>
      </c>
      <c r="BX575" t="str">
        <f>IF(buildings!BX575="","NULL",buildings!BX575)</f>
        <v>R5.2ASIA</v>
      </c>
      <c r="BY575" t="str">
        <f>IF(buildings!BY575="","NULL",buildings!BY575)</f>
        <v>NR_warehouse</v>
      </c>
      <c r="BZ575" t="str">
        <f>IF(buildings!BZ575="","NULL",buildings!BZ575)</f>
        <v>Unspecified</v>
      </c>
      <c r="CA575" t="str">
        <f>IF(buildings!CA575="","NULL",buildings!CA575)</f>
        <v>Standard</v>
      </c>
      <c r="CB575" t="str">
        <f>IF(buildings!CB575="","NULL",buildings!CB575)</f>
        <v>sample/average/statistics</v>
      </c>
      <c r="CC575" t="str">
        <f>IF(buildings!CC575="","NULL",buildings!CC575)</f>
        <v>NR</v>
      </c>
      <c r="CD575" t="str">
        <f>IF(buildings!CD575="","NULL",buildings!CD575)</f>
        <v>U</v>
      </c>
      <c r="CE575" t="str">
        <f>IF(buildings!CE575="","NULL",buildings!CE575)</f>
        <v>ASIA_CHN</v>
      </c>
    </row>
    <row r="576" spans="1:83">
      <c r="A576">
        <f>IF(buildings!A576="","NA",buildings!A576)</f>
        <v>574</v>
      </c>
      <c r="B576" t="str">
        <f>IF(buildings!B576="","NA",buildings!B576)</f>
        <v>China</v>
      </c>
      <c r="C576" t="str">
        <f>IF(buildings!C576="","NA",buildings!C576)</f>
        <v>Beijing</v>
      </c>
      <c r="D576" t="str">
        <f>IF(buildings!D576="","NA",buildings!D576)</f>
        <v>NA</v>
      </c>
      <c r="E576">
        <f>IF(buildings!E576="","NA",buildings!E576)</f>
        <v>1980</v>
      </c>
      <c r="F576">
        <f>IF(buildings!F576="","NA",buildings!F576)</f>
        <v>93.51</v>
      </c>
      <c r="G576" t="str">
        <f>IF(buildings!G576="","NA",buildings!G576)</f>
        <v>NA</v>
      </c>
      <c r="H576" t="str">
        <f>IF(buildings!H576="","NA",buildings!H576)</f>
        <v>NA</v>
      </c>
      <c r="I576" t="str">
        <f>IF(buildings!I576="","NA",buildings!I576)</f>
        <v>NA</v>
      </c>
      <c r="J576">
        <f>IF(buildings!J576="","NA",buildings!J576)</f>
        <v>6.93</v>
      </c>
      <c r="K576" t="str">
        <f>IF(buildings!K576="","NA",buildings!K576)</f>
        <v>NA</v>
      </c>
      <c r="L576" t="str">
        <f>IF(buildings!L576="","NA",buildings!L576)</f>
        <v>NA</v>
      </c>
      <c r="M576" t="str">
        <f>IF(buildings!M576="","NA",buildings!M576)</f>
        <v>NA</v>
      </c>
      <c r="N576">
        <f>IF(buildings!N576="","NA",buildings!N576)</f>
        <v>404.08</v>
      </c>
      <c r="O576">
        <f>IF(buildings!O576="","NA",buildings!O576)</f>
        <v>970.6</v>
      </c>
      <c r="P576">
        <f>IF(buildings!P576="","NA",buildings!P576)</f>
        <v>289.64999999999998</v>
      </c>
      <c r="Q576" t="str">
        <f>IF(buildings!Q576="","NA",buildings!Q576)</f>
        <v>NA</v>
      </c>
      <c r="R576" t="str">
        <f>IF(buildings!R576="","NA",buildings!R576)</f>
        <v>NA</v>
      </c>
      <c r="S576" t="str">
        <f>IF(buildings!S576="","NA",buildings!S576)</f>
        <v>NA</v>
      </c>
      <c r="T576" t="str">
        <f>IF(buildings!T576="","NA",buildings!T576)</f>
        <v>NA</v>
      </c>
      <c r="U576">
        <f>IF(buildings!U576="","NA",buildings!U576)</f>
        <v>1.72</v>
      </c>
      <c r="V576" t="str">
        <f>IF(buildings!V576="","NA",buildings!V576)</f>
        <v>NA</v>
      </c>
      <c r="W576" t="str">
        <f>IF(buildings!W576="","NA",buildings!W576)</f>
        <v>NA</v>
      </c>
      <c r="X576" t="str">
        <f>IF(buildings!X576="","NA",buildings!X576)</f>
        <v>NA</v>
      </c>
      <c r="Y576" t="str">
        <f>IF(buildings!Y576="","NA",buildings!Y576)</f>
        <v>NA</v>
      </c>
      <c r="Z576" t="str">
        <f>IF(buildings!Z576="","NA",buildings!Z576)</f>
        <v>NA</v>
      </c>
      <c r="AA576" t="str">
        <f>IF(buildings!AA576="","NA",buildings!AA576)</f>
        <v>NA</v>
      </c>
      <c r="AB576">
        <f>IF(buildings!AB576="","NA",buildings!AB576)</f>
        <v>1.07</v>
      </c>
      <c r="AC576" t="str">
        <f>IF(buildings!AC576="","NA",buildings!AC576)</f>
        <v>NA</v>
      </c>
      <c r="AD576" t="str">
        <f>IF(buildings!AD576="","NA",buildings!AD576)</f>
        <v>NA</v>
      </c>
      <c r="AE576" t="str">
        <f>IF(buildings!AE576="","NA",buildings!AE576)</f>
        <v>NA</v>
      </c>
      <c r="AF576" t="str">
        <f>IF(buildings!AF576="","NA",buildings!AF576)</f>
        <v>NA</v>
      </c>
      <c r="AG576" t="str">
        <f>IF(buildings!AG576="","NA",buildings!AG576)</f>
        <v>NA</v>
      </c>
      <c r="AH576" t="str">
        <f>IF(buildings!AH576="","NA",buildings!AH576)</f>
        <v>NA</v>
      </c>
      <c r="AI576" t="str">
        <f>IF(buildings!AI576="","NA",buildings!AI576)</f>
        <v>NA</v>
      </c>
      <c r="AJ576" t="str">
        <f>IF(buildings!AJ576="","NA",buildings!AJ576)</f>
        <v>NA</v>
      </c>
      <c r="AK576" t="str">
        <f>IF(buildings!AK576="","NA",buildings!AK576)</f>
        <v>NA</v>
      </c>
      <c r="AL576" t="str">
        <f>IF(buildings!AL576="","NA",buildings!AL576)</f>
        <v>NA</v>
      </c>
      <c r="AM576" t="str">
        <f>IF(buildings!AM576="","NA",buildings!AM576)</f>
        <v>NA</v>
      </c>
      <c r="AN576" t="str">
        <f>IF(buildings!AN576="","NA",buildings!AN576)</f>
        <v>Mixed</v>
      </c>
      <c r="AO576" t="str">
        <f>IF(buildings!AO576="","NA",buildings!AO576)</f>
        <v>mixed</v>
      </c>
      <c r="AP576" t="str">
        <f>IF(buildings!AP576="","NA",buildings!AP576)</f>
        <v>averaged</v>
      </c>
      <c r="AQ576" t="str">
        <f>IF(buildings!AQ576="","NA",buildings!AQ576)</f>
        <v>urban</v>
      </c>
      <c r="AR576" t="str">
        <f>IF(buildings!AR576="","NA",buildings!AR576)</f>
        <v>NA</v>
      </c>
      <c r="AS576" t="str">
        <f>IF(buildings!AS576="","NA",buildings!AS576)</f>
        <v>Mao R, Bao Y, Huang Z, Liu Q, Liu G</v>
      </c>
      <c r="AT576">
        <f>IF(buildings!AT576="","NA",buildings!AT576)</f>
        <v>2020</v>
      </c>
      <c r="AU576" t="str">
        <f>IF(buildings!AU576="","NA",buildings!AU576)</f>
        <v>High-Resolution Mapping of the Urban Built Environment Stocks in Beijing</v>
      </c>
      <c r="AV576" t="str">
        <f>IF(buildings!AV576="","NA",buildings!AV576)</f>
        <v>Environmental Science &amp; Technology</v>
      </c>
      <c r="AW576" t="str">
        <f>IF(buildings!AW576="","NA",buildings!AW576)</f>
        <v>Copyright American Chemical Society</v>
      </c>
      <c r="AX576" t="str">
        <f>IF(buildings!AX576="","NA",buildings!AX576)</f>
        <v>10.1021/acs.est.9b07229</v>
      </c>
      <c r="AY576" t="str">
        <f>IF(buildings!AY576="","NA",buildings!AY576)</f>
        <v>https://doi.org/10.1021/acs.est.9b07229</v>
      </c>
      <c r="AZ576" t="str">
        <f>IF(buildings!AZ576="","NULL",buildings!AZ576)</f>
        <v>NULL</v>
      </c>
      <c r="BA576" t="str">
        <f>IF(buildings!BA576="","NULL",buildings!BA576)</f>
        <v>NULL</v>
      </c>
      <c r="BB576" t="str">
        <f>IF(buildings!BB576="","NULL",buildings!BB576)</f>
        <v>NULL</v>
      </c>
      <c r="BC576" t="str">
        <f>IF(buildings!BC576="","NULL",buildings!BC576)</f>
        <v>Table S6a Detailed MCIs for buildings above ground constructed before 1980 in Beijing</v>
      </c>
      <c r="BD576" t="str">
        <f>IF(buildings!BD576="","NULL",buildings!BD576)</f>
        <v>NULL</v>
      </c>
      <c r="BE576" t="str">
        <f>IF(buildings!BE576="","NULL",buildings!BE576)</f>
        <v>Schwartzberg (Fishman)</v>
      </c>
      <c r="BF576" t="str">
        <f>IF(buildings!BF576="","NULL",buildings!BF576)</f>
        <v>NULL</v>
      </c>
      <c r="BG576" t="str">
        <f>IF(buildings!BG576="","NULL",buildings!BG576)</f>
        <v>NULL</v>
      </c>
      <c r="BH576" t="str">
        <f>IF(buildings!BH576="","NULL",buildings!BH576)</f>
        <v>NULL</v>
      </c>
      <c r="BI576" t="str">
        <f>IF(buildings!BI576="","NULL",buildings!BI576)</f>
        <v>NULL</v>
      </c>
      <c r="BJ576" t="str">
        <f>IF(buildings!BJ576="","NULL",buildings!BJ576)</f>
        <v>NULL</v>
      </c>
      <c r="BK576" t="str">
        <f>IF(buildings!BK576="","NULL",buildings!BK576)</f>
        <v>NULL</v>
      </c>
      <c r="BL576" t="str">
        <f>IF(buildings!BL576="","NULL",buildings!BL576)</f>
        <v>NULL</v>
      </c>
      <c r="BM576" t="str">
        <f>IF(buildings!BM576="","NULL",buildings!BM576)</f>
        <v>NULL</v>
      </c>
      <c r="BN576" t="str">
        <f>IF(buildings!BN576="","NULL",buildings!BN576)</f>
        <v>NULL</v>
      </c>
      <c r="BO576" t="str">
        <f>IF(buildings!BO576="","NULL",buildings!BO576)</f>
        <v>NULL</v>
      </c>
      <c r="BP576" t="str">
        <f>IF(buildings!BP576="","NULL",buildings!BP576)</f>
        <v>NULL</v>
      </c>
      <c r="BQ576" t="str">
        <f>IF(buildings!BQ576="","NULL",buildings!BQ576)</f>
        <v>NULL</v>
      </c>
      <c r="BR576" t="str">
        <f>IF(buildings!BR576="","NULL",buildings!BR576)</f>
        <v>NULL</v>
      </c>
      <c r="BS576" t="str">
        <f>IF(buildings!BS576="","NULL",buildings!BS576)</f>
        <v>NULL</v>
      </c>
      <c r="BT576" t="str">
        <f>IF(buildings!BT576="","NULL",buildings!BT576)</f>
        <v>NULL</v>
      </c>
      <c r="BU576" t="str">
        <f>IF(buildings!BU576="","NULL",buildings!BU576)</f>
        <v>NULL</v>
      </c>
      <c r="BV576" t="str">
        <f>IF(buildings!BV576="","NULL",buildings!BV576)</f>
        <v>NULL</v>
      </c>
      <c r="BW576" t="str">
        <f>IF(buildings!BW576="","NULL",buildings!BW576)</f>
        <v>R32CHN</v>
      </c>
      <c r="BX576" t="str">
        <f>IF(buildings!BX576="","NULL",buildings!BX576)</f>
        <v>R5.2ASIA</v>
      </c>
      <c r="BY576" t="str">
        <f>IF(buildings!BY576="","NULL",buildings!BY576)</f>
        <v>NR_unspecified</v>
      </c>
      <c r="BZ576" t="str">
        <f>IF(buildings!BZ576="","NULL",buildings!BZ576)</f>
        <v>Unspecified</v>
      </c>
      <c r="CA576" t="str">
        <f>IF(buildings!CA576="","NULL",buildings!CA576)</f>
        <v>Standard</v>
      </c>
      <c r="CB576" t="str">
        <f>IF(buildings!CB576="","NULL",buildings!CB576)</f>
        <v>sample/average/statistics</v>
      </c>
      <c r="CC576" t="str">
        <f>IF(buildings!CC576="","NULL",buildings!CC576)</f>
        <v>NR</v>
      </c>
      <c r="CD576" t="str">
        <f>IF(buildings!CD576="","NULL",buildings!CD576)</f>
        <v>U</v>
      </c>
      <c r="CE576" t="str">
        <f>IF(buildings!CE576="","NULL",buildings!CE576)</f>
        <v>ASIA_CHN</v>
      </c>
    </row>
    <row r="577" spans="1:83">
      <c r="A577">
        <f>IF(buildings!A577="","NA",buildings!A577)</f>
        <v>575</v>
      </c>
      <c r="B577" t="str">
        <f>IF(buildings!B577="","NA",buildings!B577)</f>
        <v>China</v>
      </c>
      <c r="C577" t="str">
        <f>IF(buildings!C577="","NA",buildings!C577)</f>
        <v>Beijing</v>
      </c>
      <c r="D577" t="str">
        <f>IF(buildings!D577="","NA",buildings!D577)</f>
        <v>NA</v>
      </c>
      <c r="E577">
        <f>IF(buildings!E577="","NA",buildings!E577)</f>
        <v>1980</v>
      </c>
      <c r="F577">
        <f>IF(buildings!F577="","NA",buildings!F577)</f>
        <v>50.65</v>
      </c>
      <c r="G577" t="str">
        <f>IF(buildings!G577="","NA",buildings!G577)</f>
        <v>NA</v>
      </c>
      <c r="H577" t="str">
        <f>IF(buildings!H577="","NA",buildings!H577)</f>
        <v>NA</v>
      </c>
      <c r="I577" t="str">
        <f>IF(buildings!I577="","NA",buildings!I577)</f>
        <v>NA</v>
      </c>
      <c r="J577">
        <f>IF(buildings!J577="","NA",buildings!J577)</f>
        <v>2.08</v>
      </c>
      <c r="K577" t="str">
        <f>IF(buildings!K577="","NA",buildings!K577)</f>
        <v>NA</v>
      </c>
      <c r="L577" t="str">
        <f>IF(buildings!L577="","NA",buildings!L577)</f>
        <v>NA</v>
      </c>
      <c r="M577" t="str">
        <f>IF(buildings!M577="","NA",buildings!M577)</f>
        <v>NA</v>
      </c>
      <c r="N577">
        <f>IF(buildings!N577="","NA",buildings!N577)</f>
        <v>218.43</v>
      </c>
      <c r="O577">
        <f>IF(buildings!O577="","NA",buildings!O577)</f>
        <v>870.28</v>
      </c>
      <c r="P577">
        <f>IF(buildings!P577="","NA",buildings!P577)</f>
        <v>595.08000000000004</v>
      </c>
      <c r="Q577" t="str">
        <f>IF(buildings!Q577="","NA",buildings!Q577)</f>
        <v>NA</v>
      </c>
      <c r="R577" t="str">
        <f>IF(buildings!R577="","NA",buildings!R577)</f>
        <v>NA</v>
      </c>
      <c r="S577" t="str">
        <f>IF(buildings!S577="","NA",buildings!S577)</f>
        <v>NA</v>
      </c>
      <c r="T577" t="str">
        <f>IF(buildings!T577="","NA",buildings!T577)</f>
        <v>NA</v>
      </c>
      <c r="U577">
        <f>IF(buildings!U577="","NA",buildings!U577)</f>
        <v>2.52</v>
      </c>
      <c r="V577" t="str">
        <f>IF(buildings!V577="","NA",buildings!V577)</f>
        <v>NA</v>
      </c>
      <c r="W577" t="str">
        <f>IF(buildings!W577="","NA",buildings!W577)</f>
        <v>NA</v>
      </c>
      <c r="X577" t="str">
        <f>IF(buildings!X577="","NA",buildings!X577)</f>
        <v>NA</v>
      </c>
      <c r="Y577" t="str">
        <f>IF(buildings!Y577="","NA",buildings!Y577)</f>
        <v>NA</v>
      </c>
      <c r="Z577" t="str">
        <f>IF(buildings!Z577="","NA",buildings!Z577)</f>
        <v>NA</v>
      </c>
      <c r="AA577" t="str">
        <f>IF(buildings!AA577="","NA",buildings!AA577)</f>
        <v>NA</v>
      </c>
      <c r="AB577">
        <f>IF(buildings!AB577="","NA",buildings!AB577)</f>
        <v>2.77</v>
      </c>
      <c r="AC577" t="str">
        <f>IF(buildings!AC577="","NA",buildings!AC577)</f>
        <v>NA</v>
      </c>
      <c r="AD577" t="str">
        <f>IF(buildings!AD577="","NA",buildings!AD577)</f>
        <v>NA</v>
      </c>
      <c r="AE577" t="str">
        <f>IF(buildings!AE577="","NA",buildings!AE577)</f>
        <v>NA</v>
      </c>
      <c r="AF577" t="str">
        <f>IF(buildings!AF577="","NA",buildings!AF577)</f>
        <v>NA</v>
      </c>
      <c r="AG577" t="str">
        <f>IF(buildings!AG577="","NA",buildings!AG577)</f>
        <v>NA</v>
      </c>
      <c r="AH577" t="str">
        <f>IF(buildings!AH577="","NA",buildings!AH577)</f>
        <v>NA</v>
      </c>
      <c r="AI577" t="str">
        <f>IF(buildings!AI577="","NA",buildings!AI577)</f>
        <v>NA</v>
      </c>
      <c r="AJ577" t="str">
        <f>IF(buildings!AJ577="","NA",buildings!AJ577)</f>
        <v>NA</v>
      </c>
      <c r="AK577" t="str">
        <f>IF(buildings!AK577="","NA",buildings!AK577)</f>
        <v>NA</v>
      </c>
      <c r="AL577" t="str">
        <f>IF(buildings!AL577="","NA",buildings!AL577)</f>
        <v>NA</v>
      </c>
      <c r="AM577" t="str">
        <f>IF(buildings!AM577="","NA",buildings!AM577)</f>
        <v>NA</v>
      </c>
      <c r="AN577" t="str">
        <f>IF(buildings!AN577="","NA",buildings!AN577)</f>
        <v>industrial</v>
      </c>
      <c r="AO577" t="str">
        <f>IF(buildings!AO577="","NA",buildings!AO577)</f>
        <v>industrial</v>
      </c>
      <c r="AP577" t="str">
        <f>IF(buildings!AP577="","NA",buildings!AP577)</f>
        <v>averaged</v>
      </c>
      <c r="AQ577" t="str">
        <f>IF(buildings!AQ577="","NA",buildings!AQ577)</f>
        <v>urban</v>
      </c>
      <c r="AR577" t="str">
        <f>IF(buildings!AR577="","NA",buildings!AR577)</f>
        <v>NA</v>
      </c>
      <c r="AS577" t="str">
        <f>IF(buildings!AS577="","NA",buildings!AS577)</f>
        <v>Mao R, Bao Y, Huang Z, Liu Q, Liu G</v>
      </c>
      <c r="AT577">
        <f>IF(buildings!AT577="","NA",buildings!AT577)</f>
        <v>2020</v>
      </c>
      <c r="AU577" t="str">
        <f>IF(buildings!AU577="","NA",buildings!AU577)</f>
        <v>High-Resolution Mapping of the Urban Built Environment Stocks in Beijing</v>
      </c>
      <c r="AV577" t="str">
        <f>IF(buildings!AV577="","NA",buildings!AV577)</f>
        <v>Environmental Science &amp; Technology</v>
      </c>
      <c r="AW577" t="str">
        <f>IF(buildings!AW577="","NA",buildings!AW577)</f>
        <v>Copyright American Chemical Society</v>
      </c>
      <c r="AX577" t="str">
        <f>IF(buildings!AX577="","NA",buildings!AX577)</f>
        <v>10.1021/acs.est.9b07229</v>
      </c>
      <c r="AY577" t="str">
        <f>IF(buildings!AY577="","NA",buildings!AY577)</f>
        <v>https://doi.org/10.1021/acs.est.9b07229</v>
      </c>
      <c r="AZ577" t="str">
        <f>IF(buildings!AZ577="","NULL",buildings!AZ577)</f>
        <v>NULL</v>
      </c>
      <c r="BA577" t="str">
        <f>IF(buildings!BA577="","NULL",buildings!BA577)</f>
        <v>NULL</v>
      </c>
      <c r="BB577" t="str">
        <f>IF(buildings!BB577="","NULL",buildings!BB577)</f>
        <v>NULL</v>
      </c>
      <c r="BC577" t="str">
        <f>IF(buildings!BC577="","NULL",buildings!BC577)</f>
        <v>Table S6a Detailed MCIs for buildings above ground constructed before 1980 in Beijing</v>
      </c>
      <c r="BD577" t="str">
        <f>IF(buildings!BD577="","NULL",buildings!BD577)</f>
        <v>NULL</v>
      </c>
      <c r="BE577" t="str">
        <f>IF(buildings!BE577="","NULL",buildings!BE577)</f>
        <v>Schwartzberg (Fishman)</v>
      </c>
      <c r="BF577" t="str">
        <f>IF(buildings!BF577="","NULL",buildings!BF577)</f>
        <v>NULL</v>
      </c>
      <c r="BG577" t="str">
        <f>IF(buildings!BG577="","NULL",buildings!BG577)</f>
        <v>NULL</v>
      </c>
      <c r="BH577" t="str">
        <f>IF(buildings!BH577="","NULL",buildings!BH577)</f>
        <v>NULL</v>
      </c>
      <c r="BI577" t="str">
        <f>IF(buildings!BI577="","NULL",buildings!BI577)</f>
        <v>NULL</v>
      </c>
      <c r="BJ577" t="str">
        <f>IF(buildings!BJ577="","NULL",buildings!BJ577)</f>
        <v>NULL</v>
      </c>
      <c r="BK577" t="str">
        <f>IF(buildings!BK577="","NULL",buildings!BK577)</f>
        <v>NULL</v>
      </c>
      <c r="BL577" t="str">
        <f>IF(buildings!BL577="","NULL",buildings!BL577)</f>
        <v>NULL</v>
      </c>
      <c r="BM577" t="str">
        <f>IF(buildings!BM577="","NULL",buildings!BM577)</f>
        <v>NULL</v>
      </c>
      <c r="BN577" t="str">
        <f>IF(buildings!BN577="","NULL",buildings!BN577)</f>
        <v>NULL</v>
      </c>
      <c r="BO577" t="str">
        <f>IF(buildings!BO577="","NULL",buildings!BO577)</f>
        <v>NULL</v>
      </c>
      <c r="BP577" t="str">
        <f>IF(buildings!BP577="","NULL",buildings!BP577)</f>
        <v>NULL</v>
      </c>
      <c r="BQ577" t="str">
        <f>IF(buildings!BQ577="","NULL",buildings!BQ577)</f>
        <v>NULL</v>
      </c>
      <c r="BR577" t="str">
        <f>IF(buildings!BR577="","NULL",buildings!BR577)</f>
        <v>NULL</v>
      </c>
      <c r="BS577" t="str">
        <f>IF(buildings!BS577="","NULL",buildings!BS577)</f>
        <v>NULL</v>
      </c>
      <c r="BT577" t="str">
        <f>IF(buildings!BT577="","NULL",buildings!BT577)</f>
        <v>NULL</v>
      </c>
      <c r="BU577" t="str">
        <f>IF(buildings!BU577="","NULL",buildings!BU577)</f>
        <v>NULL</v>
      </c>
      <c r="BV577" t="str">
        <f>IF(buildings!BV577="","NULL",buildings!BV577)</f>
        <v>NULL</v>
      </c>
      <c r="BW577" t="str">
        <f>IF(buildings!BW577="","NULL",buildings!BW577)</f>
        <v>R32CHN</v>
      </c>
      <c r="BX577" t="str">
        <f>IF(buildings!BX577="","NULL",buildings!BX577)</f>
        <v>R5.2ASIA</v>
      </c>
      <c r="BY577" t="str">
        <f>IF(buildings!BY577="","NULL",buildings!BY577)</f>
        <v>NR_factory</v>
      </c>
      <c r="BZ577" t="str">
        <f>IF(buildings!BZ577="","NULL",buildings!BZ577)</f>
        <v>Unspecified</v>
      </c>
      <c r="CA577" t="str">
        <f>IF(buildings!CA577="","NULL",buildings!CA577)</f>
        <v>Standard</v>
      </c>
      <c r="CB577" t="str">
        <f>IF(buildings!CB577="","NULL",buildings!CB577)</f>
        <v>sample/average/statistics</v>
      </c>
      <c r="CC577" t="str">
        <f>IF(buildings!CC577="","NULL",buildings!CC577)</f>
        <v>NR</v>
      </c>
      <c r="CD577" t="str">
        <f>IF(buildings!CD577="","NULL",buildings!CD577)</f>
        <v>U</v>
      </c>
      <c r="CE577" t="str">
        <f>IF(buildings!CE577="","NULL",buildings!CE577)</f>
        <v>ASIA_CHN</v>
      </c>
    </row>
    <row r="578" spans="1:83">
      <c r="A578">
        <f>IF(buildings!A578="","NA",buildings!A578)</f>
        <v>576</v>
      </c>
      <c r="B578" t="str">
        <f>IF(buildings!B578="","NA",buildings!B578)</f>
        <v>China</v>
      </c>
      <c r="C578" t="str">
        <f>IF(buildings!C578="","NA",buildings!C578)</f>
        <v>Beijing</v>
      </c>
      <c r="D578" t="str">
        <f>IF(buildings!D578="","NA",buildings!D578)</f>
        <v>NA</v>
      </c>
      <c r="E578">
        <f>IF(buildings!E578="","NA",buildings!E578)</f>
        <v>1980</v>
      </c>
      <c r="F578">
        <f>IF(buildings!F578="","NA",buildings!F578)</f>
        <v>54.92</v>
      </c>
      <c r="G578" t="str">
        <f>IF(buildings!G578="","NA",buildings!G578)</f>
        <v>NA</v>
      </c>
      <c r="H578" t="str">
        <f>IF(buildings!H578="","NA",buildings!H578)</f>
        <v>NA</v>
      </c>
      <c r="I578" t="str">
        <f>IF(buildings!I578="","NA",buildings!I578)</f>
        <v>NA</v>
      </c>
      <c r="J578">
        <f>IF(buildings!J578="","NA",buildings!J578)</f>
        <v>11.63</v>
      </c>
      <c r="K578" t="str">
        <f>IF(buildings!K578="","NA",buildings!K578)</f>
        <v>NA</v>
      </c>
      <c r="L578" t="str">
        <f>IF(buildings!L578="","NA",buildings!L578)</f>
        <v>NA</v>
      </c>
      <c r="M578" t="str">
        <f>IF(buildings!M578="","NA",buildings!M578)</f>
        <v>NA</v>
      </c>
      <c r="N578">
        <f>IF(buildings!N578="","NA",buildings!N578)</f>
        <v>274.88</v>
      </c>
      <c r="O578">
        <f>IF(buildings!O578="","NA",buildings!O578)</f>
        <v>1232.67</v>
      </c>
      <c r="P578">
        <f>IF(buildings!P578="","NA",buildings!P578)</f>
        <v>728.95</v>
      </c>
      <c r="Q578" t="str">
        <f>IF(buildings!Q578="","NA",buildings!Q578)</f>
        <v>NA</v>
      </c>
      <c r="R578" t="str">
        <f>IF(buildings!R578="","NA",buildings!R578)</f>
        <v>NA</v>
      </c>
      <c r="S578" t="str">
        <f>IF(buildings!S578="","NA",buildings!S578)</f>
        <v>NA</v>
      </c>
      <c r="T578" t="str">
        <f>IF(buildings!T578="","NA",buildings!T578)</f>
        <v>NA</v>
      </c>
      <c r="U578">
        <f>IF(buildings!U578="","NA",buildings!U578)</f>
        <v>2.67</v>
      </c>
      <c r="V578" t="str">
        <f>IF(buildings!V578="","NA",buildings!V578)</f>
        <v>NA</v>
      </c>
      <c r="W578" t="str">
        <f>IF(buildings!W578="","NA",buildings!W578)</f>
        <v>NA</v>
      </c>
      <c r="X578" t="str">
        <f>IF(buildings!X578="","NA",buildings!X578)</f>
        <v>NA</v>
      </c>
      <c r="Y578" t="str">
        <f>IF(buildings!Y578="","NA",buildings!Y578)</f>
        <v>NA</v>
      </c>
      <c r="Z578" t="str">
        <f>IF(buildings!Z578="","NA",buildings!Z578)</f>
        <v>NA</v>
      </c>
      <c r="AA578" t="str">
        <f>IF(buildings!AA578="","NA",buildings!AA578)</f>
        <v>NA</v>
      </c>
      <c r="AB578">
        <f>IF(buildings!AB578="","NA",buildings!AB578)</f>
        <v>2.06</v>
      </c>
      <c r="AC578" t="str">
        <f>IF(buildings!AC578="","NA",buildings!AC578)</f>
        <v>NA</v>
      </c>
      <c r="AD578" t="str">
        <f>IF(buildings!AD578="","NA",buildings!AD578)</f>
        <v>NA</v>
      </c>
      <c r="AE578" t="str">
        <f>IF(buildings!AE578="","NA",buildings!AE578)</f>
        <v>NA</v>
      </c>
      <c r="AF578" t="str">
        <f>IF(buildings!AF578="","NA",buildings!AF578)</f>
        <v>NA</v>
      </c>
      <c r="AG578" t="str">
        <f>IF(buildings!AG578="","NA",buildings!AG578)</f>
        <v>NA</v>
      </c>
      <c r="AH578" t="str">
        <f>IF(buildings!AH578="","NA",buildings!AH578)</f>
        <v>NA</v>
      </c>
      <c r="AI578" t="str">
        <f>IF(buildings!AI578="","NA",buildings!AI578)</f>
        <v>NA</v>
      </c>
      <c r="AJ578" t="str">
        <f>IF(buildings!AJ578="","NA",buildings!AJ578)</f>
        <v>NA</v>
      </c>
      <c r="AK578" t="str">
        <f>IF(buildings!AK578="","NA",buildings!AK578)</f>
        <v>NA</v>
      </c>
      <c r="AL578" t="str">
        <f>IF(buildings!AL578="","NA",buildings!AL578)</f>
        <v>NA</v>
      </c>
      <c r="AM578" t="str">
        <f>IF(buildings!AM578="","NA",buildings!AM578)</f>
        <v>NA</v>
      </c>
      <c r="AN578" t="str">
        <f>IF(buildings!AN578="","NA",buildings!AN578)</f>
        <v>Public</v>
      </c>
      <c r="AO578" t="str">
        <f>IF(buildings!AO578="","NA",buildings!AO578)</f>
        <v>public</v>
      </c>
      <c r="AP578" t="str">
        <f>IF(buildings!AP578="","NA",buildings!AP578)</f>
        <v>averaged</v>
      </c>
      <c r="AQ578" t="str">
        <f>IF(buildings!AQ578="","NA",buildings!AQ578)</f>
        <v>urban</v>
      </c>
      <c r="AR578" t="str">
        <f>IF(buildings!AR578="","NA",buildings!AR578)</f>
        <v>NA</v>
      </c>
      <c r="AS578" t="str">
        <f>IF(buildings!AS578="","NA",buildings!AS578)</f>
        <v>Mao R, Bao Y, Huang Z, Liu Q, Liu G</v>
      </c>
      <c r="AT578">
        <f>IF(buildings!AT578="","NA",buildings!AT578)</f>
        <v>2020</v>
      </c>
      <c r="AU578" t="str">
        <f>IF(buildings!AU578="","NA",buildings!AU578)</f>
        <v>High-Resolution Mapping of the Urban Built Environment Stocks in Beijing</v>
      </c>
      <c r="AV578" t="str">
        <f>IF(buildings!AV578="","NA",buildings!AV578)</f>
        <v>Environmental Science &amp; Technology</v>
      </c>
      <c r="AW578" t="str">
        <f>IF(buildings!AW578="","NA",buildings!AW578)</f>
        <v>Copyright American Chemical Society</v>
      </c>
      <c r="AX578" t="str">
        <f>IF(buildings!AX578="","NA",buildings!AX578)</f>
        <v>10.1021/acs.est.9b07229</v>
      </c>
      <c r="AY578" t="str">
        <f>IF(buildings!AY578="","NA",buildings!AY578)</f>
        <v>https://doi.org/10.1021/acs.est.9b07229</v>
      </c>
      <c r="AZ578" t="str">
        <f>IF(buildings!AZ578="","NULL",buildings!AZ578)</f>
        <v>NULL</v>
      </c>
      <c r="BA578" t="str">
        <f>IF(buildings!BA578="","NULL",buildings!BA578)</f>
        <v>NULL</v>
      </c>
      <c r="BB578" t="str">
        <f>IF(buildings!BB578="","NULL",buildings!BB578)</f>
        <v>NULL</v>
      </c>
      <c r="BC578" t="str">
        <f>IF(buildings!BC578="","NULL",buildings!BC578)</f>
        <v>Table S6a Detailed MCIs for buildings above ground constructed before 1980 in Beijing</v>
      </c>
      <c r="BD578" t="str">
        <f>IF(buildings!BD578="","NULL",buildings!BD578)</f>
        <v>NULL</v>
      </c>
      <c r="BE578" t="str">
        <f>IF(buildings!BE578="","NULL",buildings!BE578)</f>
        <v>Schwartzberg (Fishman)</v>
      </c>
      <c r="BF578" t="str">
        <f>IF(buildings!BF578="","NULL",buildings!BF578)</f>
        <v>NULL</v>
      </c>
      <c r="BG578" t="str">
        <f>IF(buildings!BG578="","NULL",buildings!BG578)</f>
        <v>NULL</v>
      </c>
      <c r="BH578" t="str">
        <f>IF(buildings!BH578="","NULL",buildings!BH578)</f>
        <v>NULL</v>
      </c>
      <c r="BI578" t="str">
        <f>IF(buildings!BI578="","NULL",buildings!BI578)</f>
        <v>NULL</v>
      </c>
      <c r="BJ578" t="str">
        <f>IF(buildings!BJ578="","NULL",buildings!BJ578)</f>
        <v>NULL</v>
      </c>
      <c r="BK578" t="str">
        <f>IF(buildings!BK578="","NULL",buildings!BK578)</f>
        <v>NULL</v>
      </c>
      <c r="BL578" t="str">
        <f>IF(buildings!BL578="","NULL",buildings!BL578)</f>
        <v>NULL</v>
      </c>
      <c r="BM578" t="str">
        <f>IF(buildings!BM578="","NULL",buildings!BM578)</f>
        <v>NULL</v>
      </c>
      <c r="BN578" t="str">
        <f>IF(buildings!BN578="","NULL",buildings!BN578)</f>
        <v>NULL</v>
      </c>
      <c r="BO578" t="str">
        <f>IF(buildings!BO578="","NULL",buildings!BO578)</f>
        <v>NULL</v>
      </c>
      <c r="BP578" t="str">
        <f>IF(buildings!BP578="","NULL",buildings!BP578)</f>
        <v>NULL</v>
      </c>
      <c r="BQ578" t="str">
        <f>IF(buildings!BQ578="","NULL",buildings!BQ578)</f>
        <v>NULL</v>
      </c>
      <c r="BR578" t="str">
        <f>IF(buildings!BR578="","NULL",buildings!BR578)</f>
        <v>NULL</v>
      </c>
      <c r="BS578" t="str">
        <f>IF(buildings!BS578="","NULL",buildings!BS578)</f>
        <v>NULL</v>
      </c>
      <c r="BT578" t="str">
        <f>IF(buildings!BT578="","NULL",buildings!BT578)</f>
        <v>NULL</v>
      </c>
      <c r="BU578" t="str">
        <f>IF(buildings!BU578="","NULL",buildings!BU578)</f>
        <v>NULL</v>
      </c>
      <c r="BV578" t="str">
        <f>IF(buildings!BV578="","NULL",buildings!BV578)</f>
        <v>NULL</v>
      </c>
      <c r="BW578" t="str">
        <f>IF(buildings!BW578="","NULL",buildings!BW578)</f>
        <v>R32CHN</v>
      </c>
      <c r="BX578" t="str">
        <f>IF(buildings!BX578="","NULL",buildings!BX578)</f>
        <v>R5.2ASIA</v>
      </c>
      <c r="BY578" t="str">
        <f>IF(buildings!BY578="","NULL",buildings!BY578)</f>
        <v>NR_civic</v>
      </c>
      <c r="BZ578" t="str">
        <f>IF(buildings!BZ578="","NULL",buildings!BZ578)</f>
        <v>Unspecified</v>
      </c>
      <c r="CA578" t="str">
        <f>IF(buildings!CA578="","NULL",buildings!CA578)</f>
        <v>Standard</v>
      </c>
      <c r="CB578" t="str">
        <f>IF(buildings!CB578="","NULL",buildings!CB578)</f>
        <v>sample/average/statistics</v>
      </c>
      <c r="CC578" t="str">
        <f>IF(buildings!CC578="","NULL",buildings!CC578)</f>
        <v>NR</v>
      </c>
      <c r="CD578" t="str">
        <f>IF(buildings!CD578="","NULL",buildings!CD578)</f>
        <v>U</v>
      </c>
      <c r="CE578" t="str">
        <f>IF(buildings!CE578="","NULL",buildings!CE578)</f>
        <v>ASIA_CHN</v>
      </c>
    </row>
    <row r="579" spans="1:83">
      <c r="A579">
        <f>IF(buildings!A579="","NA",buildings!A579)</f>
        <v>577</v>
      </c>
      <c r="B579" t="str">
        <f>IF(buildings!B579="","NA",buildings!B579)</f>
        <v>China</v>
      </c>
      <c r="C579" t="str">
        <f>IF(buildings!C579="","NA",buildings!C579)</f>
        <v>Beijing</v>
      </c>
      <c r="D579" t="str">
        <f>IF(buildings!D579="","NA",buildings!D579)</f>
        <v>NA</v>
      </c>
      <c r="E579">
        <f>IF(buildings!E579="","NA",buildings!E579)</f>
        <v>1980</v>
      </c>
      <c r="F579">
        <f>IF(buildings!F579="","NA",buildings!F579)</f>
        <v>25.44</v>
      </c>
      <c r="G579" t="str">
        <f>IF(buildings!G579="","NA",buildings!G579)</f>
        <v>NA</v>
      </c>
      <c r="H579" t="str">
        <f>IF(buildings!H579="","NA",buildings!H579)</f>
        <v>NA</v>
      </c>
      <c r="I579" t="str">
        <f>IF(buildings!I579="","NA",buildings!I579)</f>
        <v>NA</v>
      </c>
      <c r="J579">
        <f>IF(buildings!J579="","NA",buildings!J579)</f>
        <v>14.79</v>
      </c>
      <c r="K579" t="str">
        <f>IF(buildings!K579="","NA",buildings!K579)</f>
        <v>NA</v>
      </c>
      <c r="L579" t="str">
        <f>IF(buildings!L579="","NA",buildings!L579)</f>
        <v>NA</v>
      </c>
      <c r="M579" t="str">
        <f>IF(buildings!M579="","NA",buildings!M579)</f>
        <v>NA</v>
      </c>
      <c r="N579">
        <f>IF(buildings!N579="","NA",buildings!N579)</f>
        <v>187.68</v>
      </c>
      <c r="O579">
        <f>IF(buildings!O579="","NA",buildings!O579)</f>
        <v>1398.23</v>
      </c>
      <c r="P579">
        <f>IF(buildings!P579="","NA",buildings!P579)</f>
        <v>854.28</v>
      </c>
      <c r="Q579" t="str">
        <f>IF(buildings!Q579="","NA",buildings!Q579)</f>
        <v>NA</v>
      </c>
      <c r="R579" t="str">
        <f>IF(buildings!R579="","NA",buildings!R579)</f>
        <v>NA</v>
      </c>
      <c r="S579" t="str">
        <f>IF(buildings!S579="","NA",buildings!S579)</f>
        <v>NA</v>
      </c>
      <c r="T579" t="str">
        <f>IF(buildings!T579="","NA",buildings!T579)</f>
        <v>NA</v>
      </c>
      <c r="U579">
        <f>IF(buildings!U579="","NA",buildings!U579)</f>
        <v>2.59</v>
      </c>
      <c r="V579" t="str">
        <f>IF(buildings!V579="","NA",buildings!V579)</f>
        <v>NA</v>
      </c>
      <c r="W579" t="str">
        <f>IF(buildings!W579="","NA",buildings!W579)</f>
        <v>NA</v>
      </c>
      <c r="X579" t="str">
        <f>IF(buildings!X579="","NA",buildings!X579)</f>
        <v>NA</v>
      </c>
      <c r="Y579" t="str">
        <f>IF(buildings!Y579="","NA",buildings!Y579)</f>
        <v>NA</v>
      </c>
      <c r="Z579" t="str">
        <f>IF(buildings!Z579="","NA",buildings!Z579)</f>
        <v>NA</v>
      </c>
      <c r="AA579" t="str">
        <f>IF(buildings!AA579="","NA",buildings!AA579)</f>
        <v>NA</v>
      </c>
      <c r="AB579">
        <f>IF(buildings!AB579="","NA",buildings!AB579)</f>
        <v>2.68</v>
      </c>
      <c r="AC579" t="str">
        <f>IF(buildings!AC579="","NA",buildings!AC579)</f>
        <v>NA</v>
      </c>
      <c r="AD579" t="str">
        <f>IF(buildings!AD579="","NA",buildings!AD579)</f>
        <v>NA</v>
      </c>
      <c r="AE579" t="str">
        <f>IF(buildings!AE579="","NA",buildings!AE579)</f>
        <v>NA</v>
      </c>
      <c r="AF579" t="str">
        <f>IF(buildings!AF579="","NA",buildings!AF579)</f>
        <v>NA</v>
      </c>
      <c r="AG579" t="str">
        <f>IF(buildings!AG579="","NA",buildings!AG579)</f>
        <v>NA</v>
      </c>
      <c r="AH579" t="str">
        <f>IF(buildings!AH579="","NA",buildings!AH579)</f>
        <v>NA</v>
      </c>
      <c r="AI579" t="str">
        <f>IF(buildings!AI579="","NA",buildings!AI579)</f>
        <v>NA</v>
      </c>
      <c r="AJ579" t="str">
        <f>IF(buildings!AJ579="","NA",buildings!AJ579)</f>
        <v>NA</v>
      </c>
      <c r="AK579" t="str">
        <f>IF(buildings!AK579="","NA",buildings!AK579)</f>
        <v>NA</v>
      </c>
      <c r="AL579" t="str">
        <f>IF(buildings!AL579="","NA",buildings!AL579)</f>
        <v>NA</v>
      </c>
      <c r="AM579" t="str">
        <f>IF(buildings!AM579="","NA",buildings!AM579)</f>
        <v>NA</v>
      </c>
      <c r="AN579" t="str">
        <f>IF(buildings!AN579="","NA",buildings!AN579)</f>
        <v>Educational</v>
      </c>
      <c r="AO579" t="str">
        <f>IF(buildings!AO579="","NA",buildings!AO579)</f>
        <v>educational</v>
      </c>
      <c r="AP579" t="str">
        <f>IF(buildings!AP579="","NA",buildings!AP579)</f>
        <v>averaged</v>
      </c>
      <c r="AQ579" t="str">
        <f>IF(buildings!AQ579="","NA",buildings!AQ579)</f>
        <v>urban</v>
      </c>
      <c r="AR579" t="str">
        <f>IF(buildings!AR579="","NA",buildings!AR579)</f>
        <v>NA</v>
      </c>
      <c r="AS579" t="str">
        <f>IF(buildings!AS579="","NA",buildings!AS579)</f>
        <v>Mao R, Bao Y, Huang Z, Liu Q, Liu G</v>
      </c>
      <c r="AT579">
        <f>IF(buildings!AT579="","NA",buildings!AT579)</f>
        <v>2020</v>
      </c>
      <c r="AU579" t="str">
        <f>IF(buildings!AU579="","NA",buildings!AU579)</f>
        <v>High-Resolution Mapping of the Urban Built Environment Stocks in Beijing</v>
      </c>
      <c r="AV579" t="str">
        <f>IF(buildings!AV579="","NA",buildings!AV579)</f>
        <v>Environmental Science &amp; Technology</v>
      </c>
      <c r="AW579" t="str">
        <f>IF(buildings!AW579="","NA",buildings!AW579)</f>
        <v>Copyright American Chemical Society</v>
      </c>
      <c r="AX579" t="str">
        <f>IF(buildings!AX579="","NA",buildings!AX579)</f>
        <v>10.1021/acs.est.9b07229</v>
      </c>
      <c r="AY579" t="str">
        <f>IF(buildings!AY579="","NA",buildings!AY579)</f>
        <v>https://doi.org/10.1021/acs.est.9b07229</v>
      </c>
      <c r="AZ579" t="str">
        <f>IF(buildings!AZ579="","NULL",buildings!AZ579)</f>
        <v>NULL</v>
      </c>
      <c r="BA579" t="str">
        <f>IF(buildings!BA579="","NULL",buildings!BA579)</f>
        <v>NULL</v>
      </c>
      <c r="BB579" t="str">
        <f>IF(buildings!BB579="","NULL",buildings!BB579)</f>
        <v>NULL</v>
      </c>
      <c r="BC579" t="str">
        <f>IF(buildings!BC579="","NULL",buildings!BC579)</f>
        <v>Table S6a Detailed MCIs for buildings above ground constructed before 1980 in Beijing</v>
      </c>
      <c r="BD579" t="str">
        <f>IF(buildings!BD579="","NULL",buildings!BD579)</f>
        <v>NULL</v>
      </c>
      <c r="BE579" t="str">
        <f>IF(buildings!BE579="","NULL",buildings!BE579)</f>
        <v>Schwartzberg (Fishman)</v>
      </c>
      <c r="BF579" t="str">
        <f>IF(buildings!BF579="","NULL",buildings!BF579)</f>
        <v>NULL</v>
      </c>
      <c r="BG579" t="str">
        <f>IF(buildings!BG579="","NULL",buildings!BG579)</f>
        <v>NULL</v>
      </c>
      <c r="BH579" t="str">
        <f>IF(buildings!BH579="","NULL",buildings!BH579)</f>
        <v>NULL</v>
      </c>
      <c r="BI579" t="str">
        <f>IF(buildings!BI579="","NULL",buildings!BI579)</f>
        <v>NULL</v>
      </c>
      <c r="BJ579" t="str">
        <f>IF(buildings!BJ579="","NULL",buildings!BJ579)</f>
        <v>NULL</v>
      </c>
      <c r="BK579" t="str">
        <f>IF(buildings!BK579="","NULL",buildings!BK579)</f>
        <v>NULL</v>
      </c>
      <c r="BL579" t="str">
        <f>IF(buildings!BL579="","NULL",buildings!BL579)</f>
        <v>NULL</v>
      </c>
      <c r="BM579" t="str">
        <f>IF(buildings!BM579="","NULL",buildings!BM579)</f>
        <v>NULL</v>
      </c>
      <c r="BN579" t="str">
        <f>IF(buildings!BN579="","NULL",buildings!BN579)</f>
        <v>NULL</v>
      </c>
      <c r="BO579" t="str">
        <f>IF(buildings!BO579="","NULL",buildings!BO579)</f>
        <v>NULL</v>
      </c>
      <c r="BP579" t="str">
        <f>IF(buildings!BP579="","NULL",buildings!BP579)</f>
        <v>NULL</v>
      </c>
      <c r="BQ579" t="str">
        <f>IF(buildings!BQ579="","NULL",buildings!BQ579)</f>
        <v>NULL</v>
      </c>
      <c r="BR579" t="str">
        <f>IF(buildings!BR579="","NULL",buildings!BR579)</f>
        <v>NULL</v>
      </c>
      <c r="BS579" t="str">
        <f>IF(buildings!BS579="","NULL",buildings!BS579)</f>
        <v>NULL</v>
      </c>
      <c r="BT579" t="str">
        <f>IF(buildings!BT579="","NULL",buildings!BT579)</f>
        <v>NULL</v>
      </c>
      <c r="BU579" t="str">
        <f>IF(buildings!BU579="","NULL",buildings!BU579)</f>
        <v>NULL</v>
      </c>
      <c r="BV579" t="str">
        <f>IF(buildings!BV579="","NULL",buildings!BV579)</f>
        <v>NULL</v>
      </c>
      <c r="BW579" t="str">
        <f>IF(buildings!BW579="","NULL",buildings!BW579)</f>
        <v>R32CHN</v>
      </c>
      <c r="BX579" t="str">
        <f>IF(buildings!BX579="","NULL",buildings!BX579)</f>
        <v>R5.2ASIA</v>
      </c>
      <c r="BY579" t="str">
        <f>IF(buildings!BY579="","NULL",buildings!BY579)</f>
        <v>NR_civic</v>
      </c>
      <c r="BZ579" t="str">
        <f>IF(buildings!BZ579="","NULL",buildings!BZ579)</f>
        <v>Unspecified</v>
      </c>
      <c r="CA579" t="str">
        <f>IF(buildings!CA579="","NULL",buildings!CA579)</f>
        <v>Standard</v>
      </c>
      <c r="CB579" t="str">
        <f>IF(buildings!CB579="","NULL",buildings!CB579)</f>
        <v>sample/average/statistics</v>
      </c>
      <c r="CC579" t="str">
        <f>IF(buildings!CC579="","NULL",buildings!CC579)</f>
        <v>NR</v>
      </c>
      <c r="CD579" t="str">
        <f>IF(buildings!CD579="","NULL",buildings!CD579)</f>
        <v>U</v>
      </c>
      <c r="CE579" t="str">
        <f>IF(buildings!CE579="","NULL",buildings!CE579)</f>
        <v>ASIA_CHN</v>
      </c>
    </row>
    <row r="580" spans="1:83">
      <c r="A580">
        <f>IF(buildings!A580="","NA",buildings!A580)</f>
        <v>578</v>
      </c>
      <c r="B580" t="str">
        <f>IF(buildings!B580="","NA",buildings!B580)</f>
        <v>China</v>
      </c>
      <c r="C580" t="str">
        <f>IF(buildings!C580="","NA",buildings!C580)</f>
        <v>Beijing</v>
      </c>
      <c r="D580" t="str">
        <f>IF(buildings!D580="","NA",buildings!D580)</f>
        <v>NA</v>
      </c>
      <c r="E580">
        <f>IF(buildings!E580="","NA",buildings!E580)</f>
        <v>1980</v>
      </c>
      <c r="F580">
        <f>IF(buildings!F580="","NA",buildings!F580)</f>
        <v>0</v>
      </c>
      <c r="G580" t="str">
        <f>IF(buildings!G580="","NA",buildings!G580)</f>
        <v>NA</v>
      </c>
      <c r="H580" t="str">
        <f>IF(buildings!H580="","NA",buildings!H580)</f>
        <v>NA</v>
      </c>
      <c r="I580" t="str">
        <f>IF(buildings!I580="","NA",buildings!I580)</f>
        <v>NA</v>
      </c>
      <c r="J580">
        <f>IF(buildings!J580="","NA",buildings!J580)</f>
        <v>7</v>
      </c>
      <c r="K580" t="str">
        <f>IF(buildings!K580="","NA",buildings!K580)</f>
        <v>NA</v>
      </c>
      <c r="L580" t="str">
        <f>IF(buildings!L580="","NA",buildings!L580)</f>
        <v>NA</v>
      </c>
      <c r="M580" t="str">
        <f>IF(buildings!M580="","NA",buildings!M580)</f>
        <v>NA</v>
      </c>
      <c r="N580">
        <f>IF(buildings!N580="","NA",buildings!N580)</f>
        <v>20</v>
      </c>
      <c r="O580">
        <f>IF(buildings!O580="","NA",buildings!O580)</f>
        <v>850</v>
      </c>
      <c r="P580">
        <f>IF(buildings!P580="","NA",buildings!P580)</f>
        <v>580</v>
      </c>
      <c r="Q580" t="str">
        <f>IF(buildings!Q580="","NA",buildings!Q580)</f>
        <v>NA</v>
      </c>
      <c r="R580" t="str">
        <f>IF(buildings!R580="","NA",buildings!R580)</f>
        <v>NA</v>
      </c>
      <c r="S580" t="str">
        <f>IF(buildings!S580="","NA",buildings!S580)</f>
        <v>NA</v>
      </c>
      <c r="T580" t="str">
        <f>IF(buildings!T580="","NA",buildings!T580)</f>
        <v>NA</v>
      </c>
      <c r="U580">
        <f>IF(buildings!U580="","NA",buildings!U580)</f>
        <v>0</v>
      </c>
      <c r="V580" t="str">
        <f>IF(buildings!V580="","NA",buildings!V580)</f>
        <v>NA</v>
      </c>
      <c r="W580" t="str">
        <f>IF(buildings!W580="","NA",buildings!W580)</f>
        <v>NA</v>
      </c>
      <c r="X580" t="str">
        <f>IF(buildings!X580="","NA",buildings!X580)</f>
        <v>NA</v>
      </c>
      <c r="Y580" t="str">
        <f>IF(buildings!Y580="","NA",buildings!Y580)</f>
        <v>NA</v>
      </c>
      <c r="Z580" t="str">
        <f>IF(buildings!Z580="","NA",buildings!Z580)</f>
        <v>NA</v>
      </c>
      <c r="AA580" t="str">
        <f>IF(buildings!AA580="","NA",buildings!AA580)</f>
        <v>NA</v>
      </c>
      <c r="AB580">
        <f>IF(buildings!AB580="","NA",buildings!AB580)</f>
        <v>0</v>
      </c>
      <c r="AC580" t="str">
        <f>IF(buildings!AC580="","NA",buildings!AC580)</f>
        <v>NA</v>
      </c>
      <c r="AD580" t="str">
        <f>IF(buildings!AD580="","NA",buildings!AD580)</f>
        <v>NA</v>
      </c>
      <c r="AE580" t="str">
        <f>IF(buildings!AE580="","NA",buildings!AE580)</f>
        <v>NA</v>
      </c>
      <c r="AF580" t="str">
        <f>IF(buildings!AF580="","NA",buildings!AF580)</f>
        <v>NA</v>
      </c>
      <c r="AG580" t="str">
        <f>IF(buildings!AG580="","NA",buildings!AG580)</f>
        <v>NA</v>
      </c>
      <c r="AH580" t="str">
        <f>IF(buildings!AH580="","NA",buildings!AH580)</f>
        <v>NA</v>
      </c>
      <c r="AI580" t="str">
        <f>IF(buildings!AI580="","NA",buildings!AI580)</f>
        <v>NA</v>
      </c>
      <c r="AJ580" t="str">
        <f>IF(buildings!AJ580="","NA",buildings!AJ580)</f>
        <v>NA</v>
      </c>
      <c r="AK580" t="str">
        <f>IF(buildings!AK580="","NA",buildings!AK580)</f>
        <v>NA</v>
      </c>
      <c r="AL580" t="str">
        <f>IF(buildings!AL580="","NA",buildings!AL580)</f>
        <v>NA</v>
      </c>
      <c r="AM580" t="str">
        <f>IF(buildings!AM580="","NA",buildings!AM580)</f>
        <v>NA</v>
      </c>
      <c r="AN580" t="str">
        <f>IF(buildings!AN580="","NA",buildings!AN580)</f>
        <v>Residential</v>
      </c>
      <c r="AO580" t="str">
        <f>IF(buildings!AO580="","NA",buildings!AO580)</f>
        <v>residential</v>
      </c>
      <c r="AP580" t="str">
        <f>IF(buildings!AP580="","NA",buildings!AP580)</f>
        <v>averaged</v>
      </c>
      <c r="AQ580" t="str">
        <f>IF(buildings!AQ580="","NA",buildings!AQ580)</f>
        <v>urban</v>
      </c>
      <c r="AR580" t="str">
        <f>IF(buildings!AR580="","NA",buildings!AR580)</f>
        <v>NA</v>
      </c>
      <c r="AS580" t="str">
        <f>IF(buildings!AS580="","NA",buildings!AS580)</f>
        <v>Mao R, Bao Y, Huang Z, Liu Q, Liu G</v>
      </c>
      <c r="AT580">
        <f>IF(buildings!AT580="","NA",buildings!AT580)</f>
        <v>2020</v>
      </c>
      <c r="AU580" t="str">
        <f>IF(buildings!AU580="","NA",buildings!AU580)</f>
        <v>High-Resolution Mapping of the Urban Built Environment Stocks in Beijing</v>
      </c>
      <c r="AV580" t="str">
        <f>IF(buildings!AV580="","NA",buildings!AV580)</f>
        <v>Environmental Science &amp; Technology</v>
      </c>
      <c r="AW580" t="str">
        <f>IF(buildings!AW580="","NA",buildings!AW580)</f>
        <v>Copyright American Chemical Society</v>
      </c>
      <c r="AX580" t="str">
        <f>IF(buildings!AX580="","NA",buildings!AX580)</f>
        <v>10.1021/acs.est.9b07229</v>
      </c>
      <c r="AY580" t="str">
        <f>IF(buildings!AY580="","NA",buildings!AY580)</f>
        <v>https://doi.org/10.1021/acs.est.9b07229</v>
      </c>
      <c r="AZ580" t="str">
        <f>IF(buildings!AZ580="","NULL",buildings!AZ580)</f>
        <v>NULL</v>
      </c>
      <c r="BA580" t="str">
        <f>IF(buildings!BA580="","NULL",buildings!BA580)</f>
        <v>NULL</v>
      </c>
      <c r="BB580" t="str">
        <f>IF(buildings!BB580="","NULL",buildings!BB580)</f>
        <v>NULL</v>
      </c>
      <c r="BC580" t="str">
        <f>IF(buildings!BC580="","NULL",buildings!BC580)</f>
        <v>Table S6a Detailed MCIs for buildings above ground constructed before 1980 in Beijing</v>
      </c>
      <c r="BD580" t="str">
        <f>IF(buildings!BD580="","NULL",buildings!BD580)</f>
        <v>NULL</v>
      </c>
      <c r="BE580" t="str">
        <f>IF(buildings!BE580="","NULL",buildings!BE580)</f>
        <v>Schwartzberg (Fishman)</v>
      </c>
      <c r="BF580" t="str">
        <f>IF(buildings!BF580="","NULL",buildings!BF580)</f>
        <v>NULL</v>
      </c>
      <c r="BG580" t="str">
        <f>IF(buildings!BG580="","NULL",buildings!BG580)</f>
        <v>NULL</v>
      </c>
      <c r="BH580" t="str">
        <f>IF(buildings!BH580="","NULL",buildings!BH580)</f>
        <v>NULL</v>
      </c>
      <c r="BI580" t="str">
        <f>IF(buildings!BI580="","NULL",buildings!BI580)</f>
        <v>NULL</v>
      </c>
      <c r="BJ580" t="str">
        <f>IF(buildings!BJ580="","NULL",buildings!BJ580)</f>
        <v>NULL</v>
      </c>
      <c r="BK580" t="str">
        <f>IF(buildings!BK580="","NULL",buildings!BK580)</f>
        <v>NULL</v>
      </c>
      <c r="BL580" t="str">
        <f>IF(buildings!BL580="","NULL",buildings!BL580)</f>
        <v>NULL</v>
      </c>
      <c r="BM580" t="str">
        <f>IF(buildings!BM580="","NULL",buildings!BM580)</f>
        <v>NULL</v>
      </c>
      <c r="BN580" t="str">
        <f>IF(buildings!BN580="","NULL",buildings!BN580)</f>
        <v>NULL</v>
      </c>
      <c r="BO580" t="str">
        <f>IF(buildings!BO580="","NULL",buildings!BO580)</f>
        <v>NULL</v>
      </c>
      <c r="BP580" t="str">
        <f>IF(buildings!BP580="","NULL",buildings!BP580)</f>
        <v>NULL</v>
      </c>
      <c r="BQ580" t="str">
        <f>IF(buildings!BQ580="","NULL",buildings!BQ580)</f>
        <v>NULL</v>
      </c>
      <c r="BR580" t="str">
        <f>IF(buildings!BR580="","NULL",buildings!BR580)</f>
        <v>NULL</v>
      </c>
      <c r="BS580" t="str">
        <f>IF(buildings!BS580="","NULL",buildings!BS580)</f>
        <v>NULL</v>
      </c>
      <c r="BT580" t="str">
        <f>IF(buildings!BT580="","NULL",buildings!BT580)</f>
        <v>NULL</v>
      </c>
      <c r="BU580" t="str">
        <f>IF(buildings!BU580="","NULL",buildings!BU580)</f>
        <v>NULL</v>
      </c>
      <c r="BV580" t="str">
        <f>IF(buildings!BV580="","NULL",buildings!BV580)</f>
        <v>NULL</v>
      </c>
      <c r="BW580" t="str">
        <f>IF(buildings!BW580="","NULL",buildings!BW580)</f>
        <v>R32CHN</v>
      </c>
      <c r="BX580" t="str">
        <f>IF(buildings!BX580="","NULL",buildings!BX580)</f>
        <v>R5.2ASIA</v>
      </c>
      <c r="BY580" t="str">
        <f>IF(buildings!BY580="","NULL",buildings!BY580)</f>
        <v>R_unspecified</v>
      </c>
      <c r="BZ580" t="str">
        <f>IF(buildings!BZ580="","NULL",buildings!BZ580)</f>
        <v>Unspecified</v>
      </c>
      <c r="CA580" t="str">
        <f>IF(buildings!CA580="","NULL",buildings!CA580)</f>
        <v>Standard</v>
      </c>
      <c r="CB580" t="str">
        <f>IF(buildings!CB580="","NULL",buildings!CB580)</f>
        <v>sample/average/statistics</v>
      </c>
      <c r="CC580" t="str">
        <f>IF(buildings!CC580="","NULL",buildings!CC580)</f>
        <v>RU</v>
      </c>
      <c r="CD580" t="str">
        <f>IF(buildings!CD580="","NULL",buildings!CD580)</f>
        <v>U</v>
      </c>
      <c r="CE580" t="str">
        <f>IF(buildings!CE580="","NULL",buildings!CE580)</f>
        <v>ASIA_CHN</v>
      </c>
    </row>
    <row r="581" spans="1:83">
      <c r="A581">
        <f>IF(buildings!A581="","NA",buildings!A581)</f>
        <v>579</v>
      </c>
      <c r="B581" t="str">
        <f>IF(buildings!B581="","NA",buildings!B581)</f>
        <v>China</v>
      </c>
      <c r="C581" t="str">
        <f>IF(buildings!C581="","NA",buildings!C581)</f>
        <v>Beijing</v>
      </c>
      <c r="D581" t="str">
        <f>IF(buildings!D581="","NA",buildings!D581)</f>
        <v>NA</v>
      </c>
      <c r="E581">
        <f>IF(buildings!E581="","NA",buildings!E581)</f>
        <v>1980</v>
      </c>
      <c r="F581">
        <f>IF(buildings!F581="","NA",buildings!F581)</f>
        <v>40.35</v>
      </c>
      <c r="G581" t="str">
        <f>IF(buildings!G581="","NA",buildings!G581)</f>
        <v>NA</v>
      </c>
      <c r="H581" t="str">
        <f>IF(buildings!H581="","NA",buildings!H581)</f>
        <v>NA</v>
      </c>
      <c r="I581" t="str">
        <f>IF(buildings!I581="","NA",buildings!I581)</f>
        <v>NA</v>
      </c>
      <c r="J581">
        <f>IF(buildings!J581="","NA",buildings!J581)</f>
        <v>52.57</v>
      </c>
      <c r="K581" t="str">
        <f>IF(buildings!K581="","NA",buildings!K581)</f>
        <v>NA</v>
      </c>
      <c r="L581" t="str">
        <f>IF(buildings!L581="","NA",buildings!L581)</f>
        <v>NA</v>
      </c>
      <c r="M581" t="str">
        <f>IF(buildings!M581="","NA",buildings!M581)</f>
        <v>NA</v>
      </c>
      <c r="N581">
        <f>IF(buildings!N581="","NA",buildings!N581)</f>
        <v>209.68</v>
      </c>
      <c r="O581">
        <f>IF(buildings!O581="","NA",buildings!O581)</f>
        <v>1501.62</v>
      </c>
      <c r="P581">
        <f>IF(buildings!P581="","NA",buildings!P581)</f>
        <v>612.28</v>
      </c>
      <c r="Q581" t="str">
        <f>IF(buildings!Q581="","NA",buildings!Q581)</f>
        <v>NA</v>
      </c>
      <c r="R581" t="str">
        <f>IF(buildings!R581="","NA",buildings!R581)</f>
        <v>NA</v>
      </c>
      <c r="S581" t="str">
        <f>IF(buildings!S581="","NA",buildings!S581)</f>
        <v>NA</v>
      </c>
      <c r="T581" t="str">
        <f>IF(buildings!T581="","NA",buildings!T581)</f>
        <v>NA</v>
      </c>
      <c r="U581">
        <f>IF(buildings!U581="","NA",buildings!U581)</f>
        <v>5.24</v>
      </c>
      <c r="V581" t="str">
        <f>IF(buildings!V581="","NA",buildings!V581)</f>
        <v>NA</v>
      </c>
      <c r="W581" t="str">
        <f>IF(buildings!W581="","NA",buildings!W581)</f>
        <v>NA</v>
      </c>
      <c r="X581" t="str">
        <f>IF(buildings!X581="","NA",buildings!X581)</f>
        <v>NA</v>
      </c>
      <c r="Y581" t="str">
        <f>IF(buildings!Y581="","NA",buildings!Y581)</f>
        <v>NA</v>
      </c>
      <c r="Z581" t="str">
        <f>IF(buildings!Z581="","NA",buildings!Z581)</f>
        <v>NA</v>
      </c>
      <c r="AA581" t="str">
        <f>IF(buildings!AA581="","NA",buildings!AA581)</f>
        <v>NA</v>
      </c>
      <c r="AB581">
        <f>IF(buildings!AB581="","NA",buildings!AB581)</f>
        <v>2.77</v>
      </c>
      <c r="AC581" t="str">
        <f>IF(buildings!AC581="","NA",buildings!AC581)</f>
        <v>NA</v>
      </c>
      <c r="AD581" t="str">
        <f>IF(buildings!AD581="","NA",buildings!AD581)</f>
        <v>NA</v>
      </c>
      <c r="AE581" t="str">
        <f>IF(buildings!AE581="","NA",buildings!AE581)</f>
        <v>NA</v>
      </c>
      <c r="AF581" t="str">
        <f>IF(buildings!AF581="","NA",buildings!AF581)</f>
        <v>NA</v>
      </c>
      <c r="AG581" t="str">
        <f>IF(buildings!AG581="","NA",buildings!AG581)</f>
        <v>NA</v>
      </c>
      <c r="AH581" t="str">
        <f>IF(buildings!AH581="","NA",buildings!AH581)</f>
        <v>NA</v>
      </c>
      <c r="AI581" t="str">
        <f>IF(buildings!AI581="","NA",buildings!AI581)</f>
        <v>NA</v>
      </c>
      <c r="AJ581" t="str">
        <f>IF(buildings!AJ581="","NA",buildings!AJ581)</f>
        <v>NA</v>
      </c>
      <c r="AK581" t="str">
        <f>IF(buildings!AK581="","NA",buildings!AK581)</f>
        <v>NA</v>
      </c>
      <c r="AL581" t="str">
        <f>IF(buildings!AL581="","NA",buildings!AL581)</f>
        <v>NA</v>
      </c>
      <c r="AM581" t="str">
        <f>IF(buildings!AM581="","NA",buildings!AM581)</f>
        <v>NA</v>
      </c>
      <c r="AN581" t="str">
        <f>IF(buildings!AN581="","NA",buildings!AN581)</f>
        <v>Sport</v>
      </c>
      <c r="AO581" t="str">
        <f>IF(buildings!AO581="","NA",buildings!AO581)</f>
        <v>sport</v>
      </c>
      <c r="AP581" t="str">
        <f>IF(buildings!AP581="","NA",buildings!AP581)</f>
        <v>averaged</v>
      </c>
      <c r="AQ581" t="str">
        <f>IF(buildings!AQ581="","NA",buildings!AQ581)</f>
        <v>urban</v>
      </c>
      <c r="AR581" t="str">
        <f>IF(buildings!AR581="","NA",buildings!AR581)</f>
        <v>NA</v>
      </c>
      <c r="AS581" t="str">
        <f>IF(buildings!AS581="","NA",buildings!AS581)</f>
        <v>Mao R, Bao Y, Huang Z, Liu Q, Liu G</v>
      </c>
      <c r="AT581">
        <f>IF(buildings!AT581="","NA",buildings!AT581)</f>
        <v>2020</v>
      </c>
      <c r="AU581" t="str">
        <f>IF(buildings!AU581="","NA",buildings!AU581)</f>
        <v>High-Resolution Mapping of the Urban Built Environment Stocks in Beijing</v>
      </c>
      <c r="AV581" t="str">
        <f>IF(buildings!AV581="","NA",buildings!AV581)</f>
        <v>Environmental Science &amp; Technology</v>
      </c>
      <c r="AW581" t="str">
        <f>IF(buildings!AW581="","NA",buildings!AW581)</f>
        <v>Copyright American Chemical Society</v>
      </c>
      <c r="AX581" t="str">
        <f>IF(buildings!AX581="","NA",buildings!AX581)</f>
        <v>10.1021/acs.est.9b07229</v>
      </c>
      <c r="AY581" t="str">
        <f>IF(buildings!AY581="","NA",buildings!AY581)</f>
        <v>https://doi.org/10.1021/acs.est.9b07229</v>
      </c>
      <c r="AZ581" t="str">
        <f>IF(buildings!AZ581="","NULL",buildings!AZ581)</f>
        <v>NULL</v>
      </c>
      <c r="BA581" t="str">
        <f>IF(buildings!BA581="","NULL",buildings!BA581)</f>
        <v>NULL</v>
      </c>
      <c r="BB581" t="str">
        <f>IF(buildings!BB581="","NULL",buildings!BB581)</f>
        <v>NULL</v>
      </c>
      <c r="BC581" t="str">
        <f>IF(buildings!BC581="","NULL",buildings!BC581)</f>
        <v>Table S6a Detailed MCIs for buildings above ground constructed before 1980 in Beijing</v>
      </c>
      <c r="BD581" t="str">
        <f>IF(buildings!BD581="","NULL",buildings!BD581)</f>
        <v>NULL</v>
      </c>
      <c r="BE581" t="str">
        <f>IF(buildings!BE581="","NULL",buildings!BE581)</f>
        <v>Schwartzberg (Fishman)</v>
      </c>
      <c r="BF581" t="str">
        <f>IF(buildings!BF581="","NULL",buildings!BF581)</f>
        <v>NULL</v>
      </c>
      <c r="BG581" t="str">
        <f>IF(buildings!BG581="","NULL",buildings!BG581)</f>
        <v>NULL</v>
      </c>
      <c r="BH581" t="str">
        <f>IF(buildings!BH581="","NULL",buildings!BH581)</f>
        <v>NULL</v>
      </c>
      <c r="BI581" t="str">
        <f>IF(buildings!BI581="","NULL",buildings!BI581)</f>
        <v>NULL</v>
      </c>
      <c r="BJ581" t="str">
        <f>IF(buildings!BJ581="","NULL",buildings!BJ581)</f>
        <v>NULL</v>
      </c>
      <c r="BK581" t="str">
        <f>IF(buildings!BK581="","NULL",buildings!BK581)</f>
        <v>NULL</v>
      </c>
      <c r="BL581" t="str">
        <f>IF(buildings!BL581="","NULL",buildings!BL581)</f>
        <v>NULL</v>
      </c>
      <c r="BM581" t="str">
        <f>IF(buildings!BM581="","NULL",buildings!BM581)</f>
        <v>NULL</v>
      </c>
      <c r="BN581" t="str">
        <f>IF(buildings!BN581="","NULL",buildings!BN581)</f>
        <v>NULL</v>
      </c>
      <c r="BO581" t="str">
        <f>IF(buildings!BO581="","NULL",buildings!BO581)</f>
        <v>NULL</v>
      </c>
      <c r="BP581" t="str">
        <f>IF(buildings!BP581="","NULL",buildings!BP581)</f>
        <v>NULL</v>
      </c>
      <c r="BQ581" t="str">
        <f>IF(buildings!BQ581="","NULL",buildings!BQ581)</f>
        <v>NULL</v>
      </c>
      <c r="BR581" t="str">
        <f>IF(buildings!BR581="","NULL",buildings!BR581)</f>
        <v>NULL</v>
      </c>
      <c r="BS581" t="str">
        <f>IF(buildings!BS581="","NULL",buildings!BS581)</f>
        <v>NULL</v>
      </c>
      <c r="BT581" t="str">
        <f>IF(buildings!BT581="","NULL",buildings!BT581)</f>
        <v>NULL</v>
      </c>
      <c r="BU581" t="str">
        <f>IF(buildings!BU581="","NULL",buildings!BU581)</f>
        <v>NULL</v>
      </c>
      <c r="BV581" t="str">
        <f>IF(buildings!BV581="","NULL",buildings!BV581)</f>
        <v>NULL</v>
      </c>
      <c r="BW581" t="str">
        <f>IF(buildings!BW581="","NULL",buildings!BW581)</f>
        <v>R32CHN</v>
      </c>
      <c r="BX581" t="str">
        <f>IF(buildings!BX581="","NULL",buildings!BX581)</f>
        <v>R5.2ASIA</v>
      </c>
      <c r="BY581" t="str">
        <f>IF(buildings!BY581="","NULL",buildings!BY581)</f>
        <v>NR_civic</v>
      </c>
      <c r="BZ581" t="str">
        <f>IF(buildings!BZ581="","NULL",buildings!BZ581)</f>
        <v>Unspecified</v>
      </c>
      <c r="CA581" t="str">
        <f>IF(buildings!CA581="","NULL",buildings!CA581)</f>
        <v>Standard</v>
      </c>
      <c r="CB581" t="str">
        <f>IF(buildings!CB581="","NULL",buildings!CB581)</f>
        <v>sample/average/statistics</v>
      </c>
      <c r="CC581" t="str">
        <f>IF(buildings!CC581="","NULL",buildings!CC581)</f>
        <v>NR</v>
      </c>
      <c r="CD581" t="str">
        <f>IF(buildings!CD581="","NULL",buildings!CD581)</f>
        <v>U</v>
      </c>
      <c r="CE581" t="str">
        <f>IF(buildings!CE581="","NULL",buildings!CE581)</f>
        <v>ASIA_CHN</v>
      </c>
    </row>
    <row r="582" spans="1:83">
      <c r="A582">
        <f>IF(buildings!A582="","NA",buildings!A582)</f>
        <v>580</v>
      </c>
      <c r="B582" t="str">
        <f>IF(buildings!B582="","NA",buildings!B582)</f>
        <v>China</v>
      </c>
      <c r="C582" t="str">
        <f>IF(buildings!C582="","NA",buildings!C582)</f>
        <v>Beijing</v>
      </c>
      <c r="D582" t="str">
        <f>IF(buildings!D582="","NA",buildings!D582)</f>
        <v>NA</v>
      </c>
      <c r="E582">
        <f>IF(buildings!E582="","NA",buildings!E582)</f>
        <v>1980</v>
      </c>
      <c r="F582">
        <f>IF(buildings!F582="","NA",buildings!F582)</f>
        <v>8.25</v>
      </c>
      <c r="G582" t="str">
        <f>IF(buildings!G582="","NA",buildings!G582)</f>
        <v>NA</v>
      </c>
      <c r="H582" t="str">
        <f>IF(buildings!H582="","NA",buildings!H582)</f>
        <v>NA</v>
      </c>
      <c r="I582" t="str">
        <f>IF(buildings!I582="","NA",buildings!I582)</f>
        <v>NA</v>
      </c>
      <c r="J582">
        <f>IF(buildings!J582="","NA",buildings!J582)</f>
        <v>1.05</v>
      </c>
      <c r="K582" t="str">
        <f>IF(buildings!K582="","NA",buildings!K582)</f>
        <v>NA</v>
      </c>
      <c r="L582" t="str">
        <f>IF(buildings!L582="","NA",buildings!L582)</f>
        <v>NA</v>
      </c>
      <c r="M582" t="str">
        <f>IF(buildings!M582="","NA",buildings!M582)</f>
        <v>NA</v>
      </c>
      <c r="N582">
        <f>IF(buildings!N582="","NA",buildings!N582)</f>
        <v>52.5</v>
      </c>
      <c r="O582">
        <f>IF(buildings!O582="","NA",buildings!O582)</f>
        <v>416.5</v>
      </c>
      <c r="P582">
        <f>IF(buildings!P582="","NA",buildings!P582)</f>
        <v>416.5</v>
      </c>
      <c r="Q582" t="str">
        <f>IF(buildings!Q582="","NA",buildings!Q582)</f>
        <v>NA</v>
      </c>
      <c r="R582" t="str">
        <f>IF(buildings!R582="","NA",buildings!R582)</f>
        <v>NA</v>
      </c>
      <c r="S582" t="str">
        <f>IF(buildings!S582="","NA",buildings!S582)</f>
        <v>NA</v>
      </c>
      <c r="T582" t="str">
        <f>IF(buildings!T582="","NA",buildings!T582)</f>
        <v>NA</v>
      </c>
      <c r="U582">
        <f>IF(buildings!U582="","NA",buildings!U582)</f>
        <v>0</v>
      </c>
      <c r="V582" t="str">
        <f>IF(buildings!V582="","NA",buildings!V582)</f>
        <v>NA</v>
      </c>
      <c r="W582" t="str">
        <f>IF(buildings!W582="","NA",buildings!W582)</f>
        <v>NA</v>
      </c>
      <c r="X582" t="str">
        <f>IF(buildings!X582="","NA",buildings!X582)</f>
        <v>NA</v>
      </c>
      <c r="Y582" t="str">
        <f>IF(buildings!Y582="","NA",buildings!Y582)</f>
        <v>NA</v>
      </c>
      <c r="Z582" t="str">
        <f>IF(buildings!Z582="","NA",buildings!Z582)</f>
        <v>NA</v>
      </c>
      <c r="AA582">
        <f>IF(buildings!AA582="","NA",buildings!AA582)</f>
        <v>18</v>
      </c>
      <c r="AB582">
        <f>IF(buildings!AB582="","NA",buildings!AB582)</f>
        <v>0</v>
      </c>
      <c r="AC582" t="str">
        <f>IF(buildings!AC582="","NA",buildings!AC582)</f>
        <v>NA</v>
      </c>
      <c r="AD582" t="str">
        <f>IF(buildings!AD582="","NA",buildings!AD582)</f>
        <v>NA</v>
      </c>
      <c r="AE582" t="str">
        <f>IF(buildings!AE582="","NA",buildings!AE582)</f>
        <v>NA</v>
      </c>
      <c r="AF582" t="str">
        <f>IF(buildings!AF582="","NA",buildings!AF582)</f>
        <v>NA</v>
      </c>
      <c r="AG582" t="str">
        <f>IF(buildings!AG582="","NA",buildings!AG582)</f>
        <v>NA</v>
      </c>
      <c r="AH582" t="str">
        <f>IF(buildings!AH582="","NA",buildings!AH582)</f>
        <v>NA</v>
      </c>
      <c r="AI582" t="str">
        <f>IF(buildings!AI582="","NA",buildings!AI582)</f>
        <v>NA</v>
      </c>
      <c r="AJ582" t="str">
        <f>IF(buildings!AJ582="","NA",buildings!AJ582)</f>
        <v>NA</v>
      </c>
      <c r="AK582" t="str">
        <f>IF(buildings!AK582="","NA",buildings!AK582)</f>
        <v>NA</v>
      </c>
      <c r="AL582" t="str">
        <f>IF(buildings!AL582="","NA",buildings!AL582)</f>
        <v>NA</v>
      </c>
      <c r="AM582" t="str">
        <f>IF(buildings!AM582="","NA",buildings!AM582)</f>
        <v>NA</v>
      </c>
      <c r="AN582" t="str">
        <f>IF(buildings!AN582="","NA",buildings!AN582)</f>
        <v>Parking</v>
      </c>
      <c r="AO582" t="str">
        <f>IF(buildings!AO582="","NA",buildings!AO582)</f>
        <v>parking</v>
      </c>
      <c r="AP582" t="str">
        <f>IF(buildings!AP582="","NA",buildings!AP582)</f>
        <v>averaged</v>
      </c>
      <c r="AQ582" t="str">
        <f>IF(buildings!AQ582="","NA",buildings!AQ582)</f>
        <v>urban</v>
      </c>
      <c r="AR582" t="str">
        <f>IF(buildings!AR582="","NA",buildings!AR582)</f>
        <v>NA</v>
      </c>
      <c r="AS582" t="str">
        <f>IF(buildings!AS582="","NA",buildings!AS582)</f>
        <v>Mao R, Bao Y, Huang Z, Liu Q, Liu G</v>
      </c>
      <c r="AT582">
        <f>IF(buildings!AT582="","NA",buildings!AT582)</f>
        <v>2020</v>
      </c>
      <c r="AU582" t="str">
        <f>IF(buildings!AU582="","NA",buildings!AU582)</f>
        <v>High-Resolution Mapping of the Urban Built Environment Stocks in Beijing</v>
      </c>
      <c r="AV582" t="str">
        <f>IF(buildings!AV582="","NA",buildings!AV582)</f>
        <v>Environmental Science &amp; Technology</v>
      </c>
      <c r="AW582" t="str">
        <f>IF(buildings!AW582="","NA",buildings!AW582)</f>
        <v>Copyright American Chemical Society</v>
      </c>
      <c r="AX582" t="str">
        <f>IF(buildings!AX582="","NA",buildings!AX582)</f>
        <v>10.1021/acs.est.9b07229</v>
      </c>
      <c r="AY582" t="str">
        <f>IF(buildings!AY582="","NA",buildings!AY582)</f>
        <v>https://doi.org/10.1021/acs.est.9b07229</v>
      </c>
      <c r="AZ582" t="str">
        <f>IF(buildings!AZ582="","NULL",buildings!AZ582)</f>
        <v>NULL</v>
      </c>
      <c r="BA582" t="str">
        <f>IF(buildings!BA582="","NULL",buildings!BA582)</f>
        <v>NULL</v>
      </c>
      <c r="BB582" t="str">
        <f>IF(buildings!BB582="","NULL",buildings!BB582)</f>
        <v>NULL</v>
      </c>
      <c r="BC582" t="str">
        <f>IF(buildings!BC582="","NULL",buildings!BC582)</f>
        <v>Table S6a Detailed MCIs for buildings above ground constructed before 1980 in Beijing</v>
      </c>
      <c r="BD582" t="str">
        <f>IF(buildings!BD582="","NULL",buildings!BD582)</f>
        <v>NULL</v>
      </c>
      <c r="BE582" t="str">
        <f>IF(buildings!BE582="","NULL",buildings!BE582)</f>
        <v>Schwartzberg (Fishman)</v>
      </c>
      <c r="BF582" t="str">
        <f>IF(buildings!BF582="","NULL",buildings!BF582)</f>
        <v>NULL</v>
      </c>
      <c r="BG582" t="str">
        <f>IF(buildings!BG582="","NULL",buildings!BG582)</f>
        <v>NULL</v>
      </c>
      <c r="BH582" t="str">
        <f>IF(buildings!BH582="","NULL",buildings!BH582)</f>
        <v>NULL</v>
      </c>
      <c r="BI582" t="str">
        <f>IF(buildings!BI582="","NULL",buildings!BI582)</f>
        <v>NULL</v>
      </c>
      <c r="BJ582" t="str">
        <f>IF(buildings!BJ582="","NULL",buildings!BJ582)</f>
        <v>NULL</v>
      </c>
      <c r="BK582" t="str">
        <f>IF(buildings!BK582="","NULL",buildings!BK582)</f>
        <v>NULL</v>
      </c>
      <c r="BL582" t="str">
        <f>IF(buildings!BL582="","NULL",buildings!BL582)</f>
        <v>NULL</v>
      </c>
      <c r="BM582" t="str">
        <f>IF(buildings!BM582="","NULL",buildings!BM582)</f>
        <v>NULL</v>
      </c>
      <c r="BN582" t="str">
        <f>IF(buildings!BN582="","NULL",buildings!BN582)</f>
        <v>NULL</v>
      </c>
      <c r="BO582" t="str">
        <f>IF(buildings!BO582="","NULL",buildings!BO582)</f>
        <v>NULL</v>
      </c>
      <c r="BP582" t="str">
        <f>IF(buildings!BP582="","NULL",buildings!BP582)</f>
        <v>NULL</v>
      </c>
      <c r="BQ582" t="str">
        <f>IF(buildings!BQ582="","NULL",buildings!BQ582)</f>
        <v>NULL</v>
      </c>
      <c r="BR582" t="str">
        <f>IF(buildings!BR582="","NULL",buildings!BR582)</f>
        <v>NULL</v>
      </c>
      <c r="BS582" t="str">
        <f>IF(buildings!BS582="","NULL",buildings!BS582)</f>
        <v>NULL</v>
      </c>
      <c r="BT582" t="str">
        <f>IF(buildings!BT582="","NULL",buildings!BT582)</f>
        <v>NULL</v>
      </c>
      <c r="BU582" t="str">
        <f>IF(buildings!BU582="","NULL",buildings!BU582)</f>
        <v>NULL</v>
      </c>
      <c r="BV582" t="str">
        <f>IF(buildings!BV582="","NULL",buildings!BV582)</f>
        <v>NULL</v>
      </c>
      <c r="BW582" t="str">
        <f>IF(buildings!BW582="","NULL",buildings!BW582)</f>
        <v>R32CHN</v>
      </c>
      <c r="BX582" t="str">
        <f>IF(buildings!BX582="","NULL",buildings!BX582)</f>
        <v>R5.2ASIA</v>
      </c>
      <c r="BY582" t="str">
        <f>IF(buildings!BY582="","NULL",buildings!BY582)</f>
        <v>NR_civic</v>
      </c>
      <c r="BZ582" t="str">
        <f>IF(buildings!BZ582="","NULL",buildings!BZ582)</f>
        <v>Unspecified</v>
      </c>
      <c r="CA582" t="str">
        <f>IF(buildings!CA582="","NULL",buildings!CA582)</f>
        <v>Standard</v>
      </c>
      <c r="CB582" t="str">
        <f>IF(buildings!CB582="","NULL",buildings!CB582)</f>
        <v>sample/average/statistics</v>
      </c>
      <c r="CC582" t="str">
        <f>IF(buildings!CC582="","NULL",buildings!CC582)</f>
        <v>NR</v>
      </c>
      <c r="CD582" t="str">
        <f>IF(buildings!CD582="","NULL",buildings!CD582)</f>
        <v>U</v>
      </c>
      <c r="CE582" t="str">
        <f>IF(buildings!CE582="","NULL",buildings!CE582)</f>
        <v>ASIA_CHN</v>
      </c>
    </row>
    <row r="583" spans="1:83">
      <c r="A583">
        <f>IF(buildings!A583="","NA",buildings!A583)</f>
        <v>581</v>
      </c>
      <c r="B583" t="str">
        <f>IF(buildings!B583="","NA",buildings!B583)</f>
        <v>China</v>
      </c>
      <c r="C583" t="str">
        <f>IF(buildings!C583="","NA",buildings!C583)</f>
        <v>Beijing</v>
      </c>
      <c r="D583" t="str">
        <f>IF(buildings!D583="","NA",buildings!D583)</f>
        <v>NA</v>
      </c>
      <c r="E583">
        <f>IF(buildings!E583="","NA",buildings!E583)</f>
        <v>1980</v>
      </c>
      <c r="F583">
        <f>IF(buildings!F583="","NA",buildings!F583)</f>
        <v>0</v>
      </c>
      <c r="G583" t="str">
        <f>IF(buildings!G583="","NA",buildings!G583)</f>
        <v>NA</v>
      </c>
      <c r="H583" t="str">
        <f>IF(buildings!H583="","NA",buildings!H583)</f>
        <v>NA</v>
      </c>
      <c r="I583" t="str">
        <f>IF(buildings!I583="","NA",buildings!I583)</f>
        <v>NA</v>
      </c>
      <c r="J583">
        <f>IF(buildings!J583="","NA",buildings!J583)</f>
        <v>0.43</v>
      </c>
      <c r="K583" t="str">
        <f>IF(buildings!K583="","NA",buildings!K583)</f>
        <v>NA</v>
      </c>
      <c r="L583" t="str">
        <f>IF(buildings!L583="","NA",buildings!L583)</f>
        <v>NA</v>
      </c>
      <c r="M583" t="str">
        <f>IF(buildings!M583="","NA",buildings!M583)</f>
        <v>NA</v>
      </c>
      <c r="N583">
        <f>IF(buildings!N583="","NA",buildings!N583)</f>
        <v>16.670000000000002</v>
      </c>
      <c r="O583">
        <f>IF(buildings!O583="","NA",buildings!O583)</f>
        <v>523.66999999999996</v>
      </c>
      <c r="P583">
        <f>IF(buildings!P583="","NA",buildings!P583)</f>
        <v>498.67</v>
      </c>
      <c r="Q583" t="str">
        <f>IF(buildings!Q583="","NA",buildings!Q583)</f>
        <v>NA</v>
      </c>
      <c r="R583" t="str">
        <f>IF(buildings!R583="","NA",buildings!R583)</f>
        <v>NA</v>
      </c>
      <c r="S583" t="str">
        <f>IF(buildings!S583="","NA",buildings!S583)</f>
        <v>NA</v>
      </c>
      <c r="T583" t="str">
        <f>IF(buildings!T583="","NA",buildings!T583)</f>
        <v>NA</v>
      </c>
      <c r="U583">
        <f>IF(buildings!U583="","NA",buildings!U583)</f>
        <v>0</v>
      </c>
      <c r="V583" t="str">
        <f>IF(buildings!V583="","NA",buildings!V583)</f>
        <v>NA</v>
      </c>
      <c r="W583" t="str">
        <f>IF(buildings!W583="","NA",buildings!W583)</f>
        <v>NA</v>
      </c>
      <c r="X583" t="str">
        <f>IF(buildings!X583="","NA",buildings!X583)</f>
        <v>NA</v>
      </c>
      <c r="Y583" t="str">
        <f>IF(buildings!Y583="","NA",buildings!Y583)</f>
        <v>NA</v>
      </c>
      <c r="Z583" t="str">
        <f>IF(buildings!Z583="","NA",buildings!Z583)</f>
        <v>NA</v>
      </c>
      <c r="AA583">
        <f>IF(buildings!AA583="","NA",buildings!AA583)</f>
        <v>0</v>
      </c>
      <c r="AB583">
        <f>IF(buildings!AB583="","NA",buildings!AB583)</f>
        <v>0</v>
      </c>
      <c r="AC583" t="str">
        <f>IF(buildings!AC583="","NA",buildings!AC583)</f>
        <v>NA</v>
      </c>
      <c r="AD583" t="str">
        <f>IF(buildings!AD583="","NA",buildings!AD583)</f>
        <v>NA</v>
      </c>
      <c r="AE583" t="str">
        <f>IF(buildings!AE583="","NA",buildings!AE583)</f>
        <v>NA</v>
      </c>
      <c r="AF583" t="str">
        <f>IF(buildings!AF583="","NA",buildings!AF583)</f>
        <v>NA</v>
      </c>
      <c r="AG583" t="str">
        <f>IF(buildings!AG583="","NA",buildings!AG583)</f>
        <v>NA</v>
      </c>
      <c r="AH583" t="str">
        <f>IF(buildings!AH583="","NA",buildings!AH583)</f>
        <v>NA</v>
      </c>
      <c r="AI583" t="str">
        <f>IF(buildings!AI583="","NA",buildings!AI583)</f>
        <v>NA</v>
      </c>
      <c r="AJ583" t="str">
        <f>IF(buildings!AJ583="","NA",buildings!AJ583)</f>
        <v>NA</v>
      </c>
      <c r="AK583" t="str">
        <f>IF(buildings!AK583="","NA",buildings!AK583)</f>
        <v>NA</v>
      </c>
      <c r="AL583" t="str">
        <f>IF(buildings!AL583="","NA",buildings!AL583)</f>
        <v>NA</v>
      </c>
      <c r="AM583" t="str">
        <f>IF(buildings!AM583="","NA",buildings!AM583)</f>
        <v>NA</v>
      </c>
      <c r="AN583" t="str">
        <f>IF(buildings!AN583="","NA",buildings!AN583)</f>
        <v>Agricultural</v>
      </c>
      <c r="AO583" t="str">
        <f>IF(buildings!AO583="","NA",buildings!AO583)</f>
        <v>agricultural</v>
      </c>
      <c r="AP583" t="str">
        <f>IF(buildings!AP583="","NA",buildings!AP583)</f>
        <v>averaged</v>
      </c>
      <c r="AQ583" t="str">
        <f>IF(buildings!AQ583="","NA",buildings!AQ583)</f>
        <v>urban</v>
      </c>
      <c r="AR583" t="str">
        <f>IF(buildings!AR583="","NA",buildings!AR583)</f>
        <v>NA</v>
      </c>
      <c r="AS583" t="str">
        <f>IF(buildings!AS583="","NA",buildings!AS583)</f>
        <v>Mao R, Bao Y, Huang Z, Liu Q, Liu G</v>
      </c>
      <c r="AT583">
        <f>IF(buildings!AT583="","NA",buildings!AT583)</f>
        <v>2020</v>
      </c>
      <c r="AU583" t="str">
        <f>IF(buildings!AU583="","NA",buildings!AU583)</f>
        <v>High-Resolution Mapping of the Urban Built Environment Stocks in Beijing</v>
      </c>
      <c r="AV583" t="str">
        <f>IF(buildings!AV583="","NA",buildings!AV583)</f>
        <v>Environmental Science &amp; Technology</v>
      </c>
      <c r="AW583" t="str">
        <f>IF(buildings!AW583="","NA",buildings!AW583)</f>
        <v>Copyright American Chemical Society</v>
      </c>
      <c r="AX583" t="str">
        <f>IF(buildings!AX583="","NA",buildings!AX583)</f>
        <v>10.1021/acs.est.9b07229</v>
      </c>
      <c r="AY583" t="str">
        <f>IF(buildings!AY583="","NA",buildings!AY583)</f>
        <v>https://doi.org/10.1021/acs.est.9b07229</v>
      </c>
      <c r="AZ583" t="str">
        <f>IF(buildings!AZ583="","NULL",buildings!AZ583)</f>
        <v>NULL</v>
      </c>
      <c r="BA583" t="str">
        <f>IF(buildings!BA583="","NULL",buildings!BA583)</f>
        <v>NULL</v>
      </c>
      <c r="BB583" t="str">
        <f>IF(buildings!BB583="","NULL",buildings!BB583)</f>
        <v>NULL</v>
      </c>
      <c r="BC583" t="str">
        <f>IF(buildings!BC583="","NULL",buildings!BC583)</f>
        <v>Table S6a Detailed MCIs for buildings above ground constructed before 1980 in Beijing</v>
      </c>
      <c r="BD583" t="str">
        <f>IF(buildings!BD583="","NULL",buildings!BD583)</f>
        <v>NULL</v>
      </c>
      <c r="BE583" t="str">
        <f>IF(buildings!BE583="","NULL",buildings!BE583)</f>
        <v>Schwartzberg (Fishman)</v>
      </c>
      <c r="BF583" t="str">
        <f>IF(buildings!BF583="","NULL",buildings!BF583)</f>
        <v>NULL</v>
      </c>
      <c r="BG583" t="str">
        <f>IF(buildings!BG583="","NULL",buildings!BG583)</f>
        <v>NULL</v>
      </c>
      <c r="BH583" t="str">
        <f>IF(buildings!BH583="","NULL",buildings!BH583)</f>
        <v>NULL</v>
      </c>
      <c r="BI583" t="str">
        <f>IF(buildings!BI583="","NULL",buildings!BI583)</f>
        <v>NULL</v>
      </c>
      <c r="BJ583" t="str">
        <f>IF(buildings!BJ583="","NULL",buildings!BJ583)</f>
        <v>NULL</v>
      </c>
      <c r="BK583" t="str">
        <f>IF(buildings!BK583="","NULL",buildings!BK583)</f>
        <v>NULL</v>
      </c>
      <c r="BL583" t="str">
        <f>IF(buildings!BL583="","NULL",buildings!BL583)</f>
        <v>NULL</v>
      </c>
      <c r="BM583" t="str">
        <f>IF(buildings!BM583="","NULL",buildings!BM583)</f>
        <v>NULL</v>
      </c>
      <c r="BN583" t="str">
        <f>IF(buildings!BN583="","NULL",buildings!BN583)</f>
        <v>NULL</v>
      </c>
      <c r="BO583" t="str">
        <f>IF(buildings!BO583="","NULL",buildings!BO583)</f>
        <v>NULL</v>
      </c>
      <c r="BP583" t="str">
        <f>IF(buildings!BP583="","NULL",buildings!BP583)</f>
        <v>NULL</v>
      </c>
      <c r="BQ583" t="str">
        <f>IF(buildings!BQ583="","NULL",buildings!BQ583)</f>
        <v>NULL</v>
      </c>
      <c r="BR583" t="str">
        <f>IF(buildings!BR583="","NULL",buildings!BR583)</f>
        <v>NULL</v>
      </c>
      <c r="BS583" t="str">
        <f>IF(buildings!BS583="","NULL",buildings!BS583)</f>
        <v>NULL</v>
      </c>
      <c r="BT583" t="str">
        <f>IF(buildings!BT583="","NULL",buildings!BT583)</f>
        <v>NULL</v>
      </c>
      <c r="BU583" t="str">
        <f>IF(buildings!BU583="","NULL",buildings!BU583)</f>
        <v>NULL</v>
      </c>
      <c r="BV583" t="str">
        <f>IF(buildings!BV583="","NULL",buildings!BV583)</f>
        <v>NULL</v>
      </c>
      <c r="BW583" t="str">
        <f>IF(buildings!BW583="","NULL",buildings!BW583)</f>
        <v>R32CHN</v>
      </c>
      <c r="BX583" t="str">
        <f>IF(buildings!BX583="","NULL",buildings!BX583)</f>
        <v>R5.2ASIA</v>
      </c>
      <c r="BY583" t="str">
        <f>IF(buildings!BY583="","NULL",buildings!BY583)</f>
        <v>NR_civic</v>
      </c>
      <c r="BZ583" t="str">
        <f>IF(buildings!BZ583="","NULL",buildings!BZ583)</f>
        <v>Unspecified</v>
      </c>
      <c r="CA583" t="str">
        <f>IF(buildings!CA583="","NULL",buildings!CA583)</f>
        <v>Standard</v>
      </c>
      <c r="CB583" t="str">
        <f>IF(buildings!CB583="","NULL",buildings!CB583)</f>
        <v>sample/average/statistics</v>
      </c>
      <c r="CC583" t="str">
        <f>IF(buildings!CC583="","NULL",buildings!CC583)</f>
        <v>NR</v>
      </c>
      <c r="CD583" t="str">
        <f>IF(buildings!CD583="","NULL",buildings!CD583)</f>
        <v>U</v>
      </c>
      <c r="CE583" t="str">
        <f>IF(buildings!CE583="","NULL",buildings!CE583)</f>
        <v>ASIA_CHN</v>
      </c>
    </row>
    <row r="584" spans="1:83">
      <c r="A584">
        <f>IF(buildings!A584="","NA",buildings!A584)</f>
        <v>582</v>
      </c>
      <c r="B584" t="str">
        <f>IF(buildings!B584="","NA",buildings!B584)</f>
        <v>China</v>
      </c>
      <c r="C584" t="str">
        <f>IF(buildings!C584="","NA",buildings!C584)</f>
        <v>Beijing</v>
      </c>
      <c r="D584">
        <f>IF(buildings!D584="","NA",buildings!D584)</f>
        <v>1981</v>
      </c>
      <c r="E584">
        <f>IF(buildings!E584="","NA",buildings!E584)</f>
        <v>2000</v>
      </c>
      <c r="F584">
        <f>IF(buildings!F584="","NA",buildings!F584)</f>
        <v>57.18</v>
      </c>
      <c r="G584" t="str">
        <f>IF(buildings!G584="","NA",buildings!G584)</f>
        <v>NA</v>
      </c>
      <c r="H584" t="str">
        <f>IF(buildings!H584="","NA",buildings!H584)</f>
        <v>NA</v>
      </c>
      <c r="I584" t="str">
        <f>IF(buildings!I584="","NA",buildings!I584)</f>
        <v>NA</v>
      </c>
      <c r="J584" t="str">
        <f>IF(buildings!J584="","NA",buildings!J584)</f>
        <v>NA</v>
      </c>
      <c r="K584" t="str">
        <f>IF(buildings!K584="","NA",buildings!K584)</f>
        <v>NA</v>
      </c>
      <c r="L584" t="str">
        <f>IF(buildings!L584="","NA",buildings!L584)</f>
        <v>NA</v>
      </c>
      <c r="M584" t="str">
        <f>IF(buildings!M584="","NA",buildings!M584)</f>
        <v>NA</v>
      </c>
      <c r="N584">
        <f>IF(buildings!N584="","NA",buildings!N584)</f>
        <v>333.27</v>
      </c>
      <c r="O584">
        <f>IF(buildings!O584="","NA",buildings!O584)</f>
        <v>1343.65</v>
      </c>
      <c r="P584">
        <f>IF(buildings!P584="","NA",buildings!P584)</f>
        <v>369.69</v>
      </c>
      <c r="Q584" t="str">
        <f>IF(buildings!Q584="","NA",buildings!Q584)</f>
        <v>NA</v>
      </c>
      <c r="R584" t="str">
        <f>IF(buildings!R584="","NA",buildings!R584)</f>
        <v>NA</v>
      </c>
      <c r="S584" t="str">
        <f>IF(buildings!S584="","NA",buildings!S584)</f>
        <v>NA</v>
      </c>
      <c r="T584" t="str">
        <f>IF(buildings!T584="","NA",buildings!T584)</f>
        <v>NA</v>
      </c>
      <c r="U584">
        <f>IF(buildings!U584="","NA",buildings!U584)</f>
        <v>3.76</v>
      </c>
      <c r="V584" t="str">
        <f>IF(buildings!V584="","NA",buildings!V584)</f>
        <v>NA</v>
      </c>
      <c r="W584" t="str">
        <f>IF(buildings!W584="","NA",buildings!W584)</f>
        <v>NA</v>
      </c>
      <c r="X584" t="str">
        <f>IF(buildings!X584="","NA",buildings!X584)</f>
        <v>NA</v>
      </c>
      <c r="Y584" t="str">
        <f>IF(buildings!Y584="","NA",buildings!Y584)</f>
        <v>NA</v>
      </c>
      <c r="Z584" t="str">
        <f>IF(buildings!Z584="","NA",buildings!Z584)</f>
        <v>NA</v>
      </c>
      <c r="AA584">
        <f>IF(buildings!AA584="","NA",buildings!AA584)</f>
        <v>0</v>
      </c>
      <c r="AB584">
        <f>IF(buildings!AB584="","NA",buildings!AB584)</f>
        <v>1.43</v>
      </c>
      <c r="AC584" t="str">
        <f>IF(buildings!AC584="","NA",buildings!AC584)</f>
        <v>NA</v>
      </c>
      <c r="AD584" t="str">
        <f>IF(buildings!AD584="","NA",buildings!AD584)</f>
        <v>NA</v>
      </c>
      <c r="AE584" t="str">
        <f>IF(buildings!AE584="","NA",buildings!AE584)</f>
        <v>NA</v>
      </c>
      <c r="AF584" t="str">
        <f>IF(buildings!AF584="","NA",buildings!AF584)</f>
        <v>NA</v>
      </c>
      <c r="AG584" t="str">
        <f>IF(buildings!AG584="","NA",buildings!AG584)</f>
        <v>NA</v>
      </c>
      <c r="AH584" t="str">
        <f>IF(buildings!AH584="","NA",buildings!AH584)</f>
        <v>NA</v>
      </c>
      <c r="AI584" t="str">
        <f>IF(buildings!AI584="","NA",buildings!AI584)</f>
        <v>NA</v>
      </c>
      <c r="AJ584" t="str">
        <f>IF(buildings!AJ584="","NA",buildings!AJ584)</f>
        <v>NA</v>
      </c>
      <c r="AK584" t="str">
        <f>IF(buildings!AK584="","NA",buildings!AK584)</f>
        <v>NA</v>
      </c>
      <c r="AL584" t="str">
        <f>IF(buildings!AL584="","NA",buildings!AL584)</f>
        <v>NA</v>
      </c>
      <c r="AM584" t="str">
        <f>IF(buildings!AM584="","NA",buildings!AM584)</f>
        <v>NA</v>
      </c>
      <c r="AN584" t="str">
        <f>IF(buildings!AN584="","NA",buildings!AN584)</f>
        <v>commercial</v>
      </c>
      <c r="AO584" t="str">
        <f>IF(buildings!AO584="","NA",buildings!AO584)</f>
        <v>commercial</v>
      </c>
      <c r="AP584" t="str">
        <f>IF(buildings!AP584="","NA",buildings!AP584)</f>
        <v>averaged</v>
      </c>
      <c r="AQ584" t="str">
        <f>IF(buildings!AQ584="","NA",buildings!AQ584)</f>
        <v>urban</v>
      </c>
      <c r="AR584" t="str">
        <f>IF(buildings!AR584="","NA",buildings!AR584)</f>
        <v>NA</v>
      </c>
      <c r="AS584" t="str">
        <f>IF(buildings!AS584="","NA",buildings!AS584)</f>
        <v>Mao R, Bao Y, Huang Z, Liu Q, Liu G</v>
      </c>
      <c r="AT584">
        <f>IF(buildings!AT584="","NA",buildings!AT584)</f>
        <v>2020</v>
      </c>
      <c r="AU584" t="str">
        <f>IF(buildings!AU584="","NA",buildings!AU584)</f>
        <v>High-Resolution Mapping of the Urban Built Environment Stocks in Beijing</v>
      </c>
      <c r="AV584" t="str">
        <f>IF(buildings!AV584="","NA",buildings!AV584)</f>
        <v>Environmental Science &amp; Technology</v>
      </c>
      <c r="AW584" t="str">
        <f>IF(buildings!AW584="","NA",buildings!AW584)</f>
        <v>Copyright American Chemical Society</v>
      </c>
      <c r="AX584" t="str">
        <f>IF(buildings!AX584="","NA",buildings!AX584)</f>
        <v>10.1021/acs.est.9b07229</v>
      </c>
      <c r="AY584" t="str">
        <f>IF(buildings!AY584="","NA",buildings!AY584)</f>
        <v>https://doi.org/10.1021/acs.est.9b07229</v>
      </c>
      <c r="AZ584" t="str">
        <f>IF(buildings!AZ584="","NULL",buildings!AZ584)</f>
        <v>NULL</v>
      </c>
      <c r="BA584" t="str">
        <f>IF(buildings!BA584="","NULL",buildings!BA584)</f>
        <v>NULL</v>
      </c>
      <c r="BB584" t="str">
        <f>IF(buildings!BB584="","NULL",buildings!BB584)</f>
        <v>NULL</v>
      </c>
      <c r="BC584" t="str">
        <f>IF(buildings!BC584="","NULL",buildings!BC584)</f>
        <v>Table S6b Detailed MCIs for buildings above ground constructed from 1981 to 2000 in Beijing.</v>
      </c>
      <c r="BD584" t="str">
        <f>IF(buildings!BD584="","NULL",buildings!BD584)</f>
        <v>NULL</v>
      </c>
      <c r="BE584" t="str">
        <f>IF(buildings!BE584="","NULL",buildings!BE584)</f>
        <v>Schwartzberg (Fishman)</v>
      </c>
      <c r="BF584" t="str">
        <f>IF(buildings!BF584="","NULL",buildings!BF584)</f>
        <v>NULL</v>
      </c>
      <c r="BG584" t="str">
        <f>IF(buildings!BG584="","NULL",buildings!BG584)</f>
        <v>NULL</v>
      </c>
      <c r="BH584" t="str">
        <f>IF(buildings!BH584="","NULL",buildings!BH584)</f>
        <v>NULL</v>
      </c>
      <c r="BI584" t="str">
        <f>IF(buildings!BI584="","NULL",buildings!BI584)</f>
        <v>NULL</v>
      </c>
      <c r="BJ584" t="str">
        <f>IF(buildings!BJ584="","NULL",buildings!BJ584)</f>
        <v>NULL</v>
      </c>
      <c r="BK584" t="str">
        <f>IF(buildings!BK584="","NULL",buildings!BK584)</f>
        <v>NULL</v>
      </c>
      <c r="BL584" t="str">
        <f>IF(buildings!BL584="","NULL",buildings!BL584)</f>
        <v>NULL</v>
      </c>
      <c r="BM584" t="str">
        <f>IF(buildings!BM584="","NULL",buildings!BM584)</f>
        <v>NULL</v>
      </c>
      <c r="BN584" t="str">
        <f>IF(buildings!BN584="","NULL",buildings!BN584)</f>
        <v>NULL</v>
      </c>
      <c r="BO584" t="str">
        <f>IF(buildings!BO584="","NULL",buildings!BO584)</f>
        <v>NULL</v>
      </c>
      <c r="BP584" t="str">
        <f>IF(buildings!BP584="","NULL",buildings!BP584)</f>
        <v>NULL</v>
      </c>
      <c r="BQ584" t="str">
        <f>IF(buildings!BQ584="","NULL",buildings!BQ584)</f>
        <v>NULL</v>
      </c>
      <c r="BR584" t="str">
        <f>IF(buildings!BR584="","NULL",buildings!BR584)</f>
        <v>NULL</v>
      </c>
      <c r="BS584" t="str">
        <f>IF(buildings!BS584="","NULL",buildings!BS584)</f>
        <v>NULL</v>
      </c>
      <c r="BT584" t="str">
        <f>IF(buildings!BT584="","NULL",buildings!BT584)</f>
        <v>NULL</v>
      </c>
      <c r="BU584" t="str">
        <f>IF(buildings!BU584="","NULL",buildings!BU584)</f>
        <v>NULL</v>
      </c>
      <c r="BV584" t="str">
        <f>IF(buildings!BV584="","NULL",buildings!BV584)</f>
        <v>NULL</v>
      </c>
      <c r="BW584" t="str">
        <f>IF(buildings!BW584="","NULL",buildings!BW584)</f>
        <v>R32CHN</v>
      </c>
      <c r="BX584" t="str">
        <f>IF(buildings!BX584="","NULL",buildings!BX584)</f>
        <v>R5.2ASIA</v>
      </c>
      <c r="BY584" t="str">
        <f>IF(buildings!BY584="","NULL",buildings!BY584)</f>
        <v>NR_retail</v>
      </c>
      <c r="BZ584" t="str">
        <f>IF(buildings!BZ584="","NULL",buildings!BZ584)</f>
        <v>Unspecified</v>
      </c>
      <c r="CA584" t="str">
        <f>IF(buildings!CA584="","NULL",buildings!CA584)</f>
        <v>Standard</v>
      </c>
      <c r="CB584" t="str">
        <f>IF(buildings!CB584="","NULL",buildings!CB584)</f>
        <v>sample/average/statistics</v>
      </c>
      <c r="CC584" t="str">
        <f>IF(buildings!CC584="","NULL",buildings!CC584)</f>
        <v>NR</v>
      </c>
      <c r="CD584" t="str">
        <f>IF(buildings!CD584="","NULL",buildings!CD584)</f>
        <v>U</v>
      </c>
      <c r="CE584" t="str">
        <f>IF(buildings!CE584="","NULL",buildings!CE584)</f>
        <v>ASIA_CHN</v>
      </c>
    </row>
    <row r="585" spans="1:83">
      <c r="A585">
        <f>IF(buildings!A585="","NA",buildings!A585)</f>
        <v>583</v>
      </c>
      <c r="B585" t="str">
        <f>IF(buildings!B585="","NA",buildings!B585)</f>
        <v>China</v>
      </c>
      <c r="C585" t="str">
        <f>IF(buildings!C585="","NA",buildings!C585)</f>
        <v>Beijing</v>
      </c>
      <c r="D585">
        <f>IF(buildings!D585="","NA",buildings!D585)</f>
        <v>1981</v>
      </c>
      <c r="E585">
        <f>IF(buildings!E585="","NA",buildings!E585)</f>
        <v>2000</v>
      </c>
      <c r="F585">
        <f>IF(buildings!F585="","NA",buildings!F585)</f>
        <v>27.79</v>
      </c>
      <c r="G585" t="str">
        <f>IF(buildings!G585="","NA",buildings!G585)</f>
        <v>NA</v>
      </c>
      <c r="H585" t="str">
        <f>IF(buildings!H585="","NA",buildings!H585)</f>
        <v>NA</v>
      </c>
      <c r="I585" t="str">
        <f>IF(buildings!I585="","NA",buildings!I585)</f>
        <v>NA</v>
      </c>
      <c r="J585" t="str">
        <f>IF(buildings!J585="","NA",buildings!J585)</f>
        <v>NA</v>
      </c>
      <c r="K585" t="str">
        <f>IF(buildings!K585="","NA",buildings!K585)</f>
        <v>NA</v>
      </c>
      <c r="L585" t="str">
        <f>IF(buildings!L585="","NA",buildings!L585)</f>
        <v>NA</v>
      </c>
      <c r="M585" t="str">
        <f>IF(buildings!M585="","NA",buildings!M585)</f>
        <v>NA</v>
      </c>
      <c r="N585">
        <f>IF(buildings!N585="","NA",buildings!N585)</f>
        <v>185</v>
      </c>
      <c r="O585">
        <f>IF(buildings!O585="","NA",buildings!O585)</f>
        <v>905.27</v>
      </c>
      <c r="P585">
        <f>IF(buildings!P585="","NA",buildings!P585)</f>
        <v>553.27</v>
      </c>
      <c r="Q585" t="str">
        <f>IF(buildings!Q585="","NA",buildings!Q585)</f>
        <v>NA</v>
      </c>
      <c r="R585" t="str">
        <f>IF(buildings!R585="","NA",buildings!R585)</f>
        <v>NA</v>
      </c>
      <c r="S585" t="str">
        <f>IF(buildings!S585="","NA",buildings!S585)</f>
        <v>NA</v>
      </c>
      <c r="T585" t="str">
        <f>IF(buildings!T585="","NA",buildings!T585)</f>
        <v>NA</v>
      </c>
      <c r="U585">
        <f>IF(buildings!U585="","NA",buildings!U585)</f>
        <v>1.96</v>
      </c>
      <c r="V585" t="str">
        <f>IF(buildings!V585="","NA",buildings!V585)</f>
        <v>NA</v>
      </c>
      <c r="W585" t="str">
        <f>IF(buildings!W585="","NA",buildings!W585)</f>
        <v>NA</v>
      </c>
      <c r="X585" t="str">
        <f>IF(buildings!X585="","NA",buildings!X585)</f>
        <v>NA</v>
      </c>
      <c r="Y585" t="str">
        <f>IF(buildings!Y585="","NA",buildings!Y585)</f>
        <v>NA</v>
      </c>
      <c r="Z585" t="str">
        <f>IF(buildings!Z585="","NA",buildings!Z585)</f>
        <v>NA</v>
      </c>
      <c r="AA585">
        <f>IF(buildings!AA585="","NA",buildings!AA585)</f>
        <v>0</v>
      </c>
      <c r="AB585">
        <f>IF(buildings!AB585="","NA",buildings!AB585)</f>
        <v>1.92</v>
      </c>
      <c r="AC585" t="str">
        <f>IF(buildings!AC585="","NA",buildings!AC585)</f>
        <v>NA</v>
      </c>
      <c r="AD585" t="str">
        <f>IF(buildings!AD585="","NA",buildings!AD585)</f>
        <v>NA</v>
      </c>
      <c r="AE585" t="str">
        <f>IF(buildings!AE585="","NA",buildings!AE585)</f>
        <v>NA</v>
      </c>
      <c r="AF585" t="str">
        <f>IF(buildings!AF585="","NA",buildings!AF585)</f>
        <v>NA</v>
      </c>
      <c r="AG585" t="str">
        <f>IF(buildings!AG585="","NA",buildings!AG585)</f>
        <v>NA</v>
      </c>
      <c r="AH585" t="str">
        <f>IF(buildings!AH585="","NA",buildings!AH585)</f>
        <v>NA</v>
      </c>
      <c r="AI585" t="str">
        <f>IF(buildings!AI585="","NA",buildings!AI585)</f>
        <v>NA</v>
      </c>
      <c r="AJ585" t="str">
        <f>IF(buildings!AJ585="","NA",buildings!AJ585)</f>
        <v>NA</v>
      </c>
      <c r="AK585" t="str">
        <f>IF(buildings!AK585="","NA",buildings!AK585)</f>
        <v>NA</v>
      </c>
      <c r="AL585" t="str">
        <f>IF(buildings!AL585="","NA",buildings!AL585)</f>
        <v>NA</v>
      </c>
      <c r="AM585" t="str">
        <f>IF(buildings!AM585="","NA",buildings!AM585)</f>
        <v>NA</v>
      </c>
      <c r="AN585" t="str">
        <f>IF(buildings!AN585="","NA",buildings!AN585)</f>
        <v>Municipal</v>
      </c>
      <c r="AO585" t="str">
        <f>IF(buildings!AO585="","NA",buildings!AO585)</f>
        <v>municipal</v>
      </c>
      <c r="AP585" t="str">
        <f>IF(buildings!AP585="","NA",buildings!AP585)</f>
        <v>averaged</v>
      </c>
      <c r="AQ585" t="str">
        <f>IF(buildings!AQ585="","NA",buildings!AQ585)</f>
        <v>urban</v>
      </c>
      <c r="AR585" t="str">
        <f>IF(buildings!AR585="","NA",buildings!AR585)</f>
        <v>NA</v>
      </c>
      <c r="AS585" t="str">
        <f>IF(buildings!AS585="","NA",buildings!AS585)</f>
        <v>Mao R, Bao Y, Huang Z, Liu Q, Liu G</v>
      </c>
      <c r="AT585">
        <f>IF(buildings!AT585="","NA",buildings!AT585)</f>
        <v>2020</v>
      </c>
      <c r="AU585" t="str">
        <f>IF(buildings!AU585="","NA",buildings!AU585)</f>
        <v>High-Resolution Mapping of the Urban Built Environment Stocks in Beijing</v>
      </c>
      <c r="AV585" t="str">
        <f>IF(buildings!AV585="","NA",buildings!AV585)</f>
        <v>Environmental Science &amp; Technology</v>
      </c>
      <c r="AW585" t="str">
        <f>IF(buildings!AW585="","NA",buildings!AW585)</f>
        <v>Copyright American Chemical Society</v>
      </c>
      <c r="AX585" t="str">
        <f>IF(buildings!AX585="","NA",buildings!AX585)</f>
        <v>10.1021/acs.est.9b07229</v>
      </c>
      <c r="AY585" t="str">
        <f>IF(buildings!AY585="","NA",buildings!AY585)</f>
        <v>https://doi.org/10.1021/acs.est.9b07229</v>
      </c>
      <c r="AZ585" t="str">
        <f>IF(buildings!AZ585="","NULL",buildings!AZ585)</f>
        <v>NULL</v>
      </c>
      <c r="BA585" t="str">
        <f>IF(buildings!BA585="","NULL",buildings!BA585)</f>
        <v>NULL</v>
      </c>
      <c r="BB585" t="str">
        <f>IF(buildings!BB585="","NULL",buildings!BB585)</f>
        <v>NULL</v>
      </c>
      <c r="BC585" t="str">
        <f>IF(buildings!BC585="","NULL",buildings!BC585)</f>
        <v>Table S6b Detailed MCIs for buildings above ground constructed from 1981 to 2000 in Beijing.</v>
      </c>
      <c r="BD585" t="str">
        <f>IF(buildings!BD585="","NULL",buildings!BD585)</f>
        <v>NULL</v>
      </c>
      <c r="BE585" t="str">
        <f>IF(buildings!BE585="","NULL",buildings!BE585)</f>
        <v>Schwartzberg (Fishman)</v>
      </c>
      <c r="BF585" t="str">
        <f>IF(buildings!BF585="","NULL",buildings!BF585)</f>
        <v>NULL</v>
      </c>
      <c r="BG585" t="str">
        <f>IF(buildings!BG585="","NULL",buildings!BG585)</f>
        <v>NULL</v>
      </c>
      <c r="BH585" t="str">
        <f>IF(buildings!BH585="","NULL",buildings!BH585)</f>
        <v>NULL</v>
      </c>
      <c r="BI585" t="str">
        <f>IF(buildings!BI585="","NULL",buildings!BI585)</f>
        <v>NULL</v>
      </c>
      <c r="BJ585" t="str">
        <f>IF(buildings!BJ585="","NULL",buildings!BJ585)</f>
        <v>NULL</v>
      </c>
      <c r="BK585" t="str">
        <f>IF(buildings!BK585="","NULL",buildings!BK585)</f>
        <v>NULL</v>
      </c>
      <c r="BL585" t="str">
        <f>IF(buildings!BL585="","NULL",buildings!BL585)</f>
        <v>NULL</v>
      </c>
      <c r="BM585" t="str">
        <f>IF(buildings!BM585="","NULL",buildings!BM585)</f>
        <v>NULL</v>
      </c>
      <c r="BN585" t="str">
        <f>IF(buildings!BN585="","NULL",buildings!BN585)</f>
        <v>NULL</v>
      </c>
      <c r="BO585" t="str">
        <f>IF(buildings!BO585="","NULL",buildings!BO585)</f>
        <v>NULL</v>
      </c>
      <c r="BP585" t="str">
        <f>IF(buildings!BP585="","NULL",buildings!BP585)</f>
        <v>NULL</v>
      </c>
      <c r="BQ585" t="str">
        <f>IF(buildings!BQ585="","NULL",buildings!BQ585)</f>
        <v>NULL</v>
      </c>
      <c r="BR585" t="str">
        <f>IF(buildings!BR585="","NULL",buildings!BR585)</f>
        <v>NULL</v>
      </c>
      <c r="BS585" t="str">
        <f>IF(buildings!BS585="","NULL",buildings!BS585)</f>
        <v>NULL</v>
      </c>
      <c r="BT585" t="str">
        <f>IF(buildings!BT585="","NULL",buildings!BT585)</f>
        <v>NULL</v>
      </c>
      <c r="BU585" t="str">
        <f>IF(buildings!BU585="","NULL",buildings!BU585)</f>
        <v>NULL</v>
      </c>
      <c r="BV585" t="str">
        <f>IF(buildings!BV585="","NULL",buildings!BV585)</f>
        <v>NULL</v>
      </c>
      <c r="BW585" t="str">
        <f>IF(buildings!BW585="","NULL",buildings!BW585)</f>
        <v>R32CHN</v>
      </c>
      <c r="BX585" t="str">
        <f>IF(buildings!BX585="","NULL",buildings!BX585)</f>
        <v>R5.2ASIA</v>
      </c>
      <c r="BY585" t="str">
        <f>IF(buildings!BY585="","NULL",buildings!BY585)</f>
        <v>NR_civic</v>
      </c>
      <c r="BZ585" t="str">
        <f>IF(buildings!BZ585="","NULL",buildings!BZ585)</f>
        <v>Unspecified</v>
      </c>
      <c r="CA585" t="str">
        <f>IF(buildings!CA585="","NULL",buildings!CA585)</f>
        <v>Standard</v>
      </c>
      <c r="CB585" t="str">
        <f>IF(buildings!CB585="","NULL",buildings!CB585)</f>
        <v>sample/average/statistics</v>
      </c>
      <c r="CC585" t="str">
        <f>IF(buildings!CC585="","NULL",buildings!CC585)</f>
        <v>NR</v>
      </c>
      <c r="CD585" t="str">
        <f>IF(buildings!CD585="","NULL",buildings!CD585)</f>
        <v>U</v>
      </c>
      <c r="CE585" t="str">
        <f>IF(buildings!CE585="","NULL",buildings!CE585)</f>
        <v>ASIA_CHN</v>
      </c>
    </row>
    <row r="586" spans="1:83">
      <c r="A586">
        <f>IF(buildings!A586="","NA",buildings!A586)</f>
        <v>584</v>
      </c>
      <c r="B586" t="str">
        <f>IF(buildings!B586="","NA",buildings!B586)</f>
        <v>China</v>
      </c>
      <c r="C586" t="str">
        <f>IF(buildings!C586="","NA",buildings!C586)</f>
        <v>Beijing</v>
      </c>
      <c r="D586">
        <f>IF(buildings!D586="","NA",buildings!D586)</f>
        <v>1981</v>
      </c>
      <c r="E586">
        <f>IF(buildings!E586="","NA",buildings!E586)</f>
        <v>2000</v>
      </c>
      <c r="F586">
        <f>IF(buildings!F586="","NA",buildings!F586)</f>
        <v>0.94</v>
      </c>
      <c r="G586" t="str">
        <f>IF(buildings!G586="","NA",buildings!G586)</f>
        <v>NA</v>
      </c>
      <c r="H586" t="str">
        <f>IF(buildings!H586="","NA",buildings!H586)</f>
        <v>NA</v>
      </c>
      <c r="I586" t="str">
        <f>IF(buildings!I586="","NA",buildings!I586)</f>
        <v>NA</v>
      </c>
      <c r="J586" t="str">
        <f>IF(buildings!J586="","NA",buildings!J586)</f>
        <v>NA</v>
      </c>
      <c r="K586" t="str">
        <f>IF(buildings!K586="","NA",buildings!K586)</f>
        <v>NA</v>
      </c>
      <c r="L586" t="str">
        <f>IF(buildings!L586="","NA",buildings!L586)</f>
        <v>NA</v>
      </c>
      <c r="M586" t="str">
        <f>IF(buildings!M586="","NA",buildings!M586)</f>
        <v>NA</v>
      </c>
      <c r="N586">
        <f>IF(buildings!N586="","NA",buildings!N586)</f>
        <v>14.49</v>
      </c>
      <c r="O586">
        <f>IF(buildings!O586="","NA",buildings!O586)</f>
        <v>126.53</v>
      </c>
      <c r="P586">
        <f>IF(buildings!P586="","NA",buildings!P586)</f>
        <v>376.99</v>
      </c>
      <c r="Q586" t="str">
        <f>IF(buildings!Q586="","NA",buildings!Q586)</f>
        <v>NA</v>
      </c>
      <c r="R586" t="str">
        <f>IF(buildings!R586="","NA",buildings!R586)</f>
        <v>NA</v>
      </c>
      <c r="S586" t="str">
        <f>IF(buildings!S586="","NA",buildings!S586)</f>
        <v>NA</v>
      </c>
      <c r="T586" t="str">
        <f>IF(buildings!T586="","NA",buildings!T586)</f>
        <v>NA</v>
      </c>
      <c r="U586">
        <f>IF(buildings!U586="","NA",buildings!U586)</f>
        <v>0</v>
      </c>
      <c r="V586" t="str">
        <f>IF(buildings!V586="","NA",buildings!V586)</f>
        <v>NA</v>
      </c>
      <c r="W586" t="str">
        <f>IF(buildings!W586="","NA",buildings!W586)</f>
        <v>NA</v>
      </c>
      <c r="X586" t="str">
        <f>IF(buildings!X586="","NA",buildings!X586)</f>
        <v>NA</v>
      </c>
      <c r="Y586" t="str">
        <f>IF(buildings!Y586="","NA",buildings!Y586)</f>
        <v>NA</v>
      </c>
      <c r="Z586" t="str">
        <f>IF(buildings!Z586="","NA",buildings!Z586)</f>
        <v>NA</v>
      </c>
      <c r="AA586">
        <f>IF(buildings!AA586="","NA",buildings!AA586)</f>
        <v>0</v>
      </c>
      <c r="AB586">
        <f>IF(buildings!AB586="","NA",buildings!AB586)</f>
        <v>0</v>
      </c>
      <c r="AC586" t="str">
        <f>IF(buildings!AC586="","NA",buildings!AC586)</f>
        <v>NA</v>
      </c>
      <c r="AD586" t="str">
        <f>IF(buildings!AD586="","NA",buildings!AD586)</f>
        <v>NA</v>
      </c>
      <c r="AE586" t="str">
        <f>IF(buildings!AE586="","NA",buildings!AE586)</f>
        <v>NA</v>
      </c>
      <c r="AF586" t="str">
        <f>IF(buildings!AF586="","NA",buildings!AF586)</f>
        <v>NA</v>
      </c>
      <c r="AG586" t="str">
        <f>IF(buildings!AG586="","NA",buildings!AG586)</f>
        <v>NA</v>
      </c>
      <c r="AH586" t="str">
        <f>IF(buildings!AH586="","NA",buildings!AH586)</f>
        <v>NA</v>
      </c>
      <c r="AI586" t="str">
        <f>IF(buildings!AI586="","NA",buildings!AI586)</f>
        <v>NA</v>
      </c>
      <c r="AJ586" t="str">
        <f>IF(buildings!AJ586="","NA",buildings!AJ586)</f>
        <v>NA</v>
      </c>
      <c r="AK586" t="str">
        <f>IF(buildings!AK586="","NA",buildings!AK586)</f>
        <v>NA</v>
      </c>
      <c r="AL586" t="str">
        <f>IF(buildings!AL586="","NA",buildings!AL586)</f>
        <v>NA</v>
      </c>
      <c r="AM586" t="str">
        <f>IF(buildings!AM586="","NA",buildings!AM586)</f>
        <v>NA</v>
      </c>
      <c r="AN586" t="str">
        <f>IF(buildings!AN586="","NA",buildings!AN586)</f>
        <v>Storage</v>
      </c>
      <c r="AO586" t="str">
        <f>IF(buildings!AO586="","NA",buildings!AO586)</f>
        <v>storage</v>
      </c>
      <c r="AP586" t="str">
        <f>IF(buildings!AP586="","NA",buildings!AP586)</f>
        <v>averaged</v>
      </c>
      <c r="AQ586" t="str">
        <f>IF(buildings!AQ586="","NA",buildings!AQ586)</f>
        <v>urban</v>
      </c>
      <c r="AR586" t="str">
        <f>IF(buildings!AR586="","NA",buildings!AR586)</f>
        <v>NA</v>
      </c>
      <c r="AS586" t="str">
        <f>IF(buildings!AS586="","NA",buildings!AS586)</f>
        <v>Mao R, Bao Y, Huang Z, Liu Q, Liu G</v>
      </c>
      <c r="AT586">
        <f>IF(buildings!AT586="","NA",buildings!AT586)</f>
        <v>2020</v>
      </c>
      <c r="AU586" t="str">
        <f>IF(buildings!AU586="","NA",buildings!AU586)</f>
        <v>High-Resolution Mapping of the Urban Built Environment Stocks in Beijing</v>
      </c>
      <c r="AV586" t="str">
        <f>IF(buildings!AV586="","NA",buildings!AV586)</f>
        <v>Environmental Science &amp; Technology</v>
      </c>
      <c r="AW586" t="str">
        <f>IF(buildings!AW586="","NA",buildings!AW586)</f>
        <v>Copyright American Chemical Society</v>
      </c>
      <c r="AX586" t="str">
        <f>IF(buildings!AX586="","NA",buildings!AX586)</f>
        <v>10.1021/acs.est.9b07229</v>
      </c>
      <c r="AY586" t="str">
        <f>IF(buildings!AY586="","NA",buildings!AY586)</f>
        <v>https://doi.org/10.1021/acs.est.9b07229</v>
      </c>
      <c r="AZ586" t="str">
        <f>IF(buildings!AZ586="","NULL",buildings!AZ586)</f>
        <v>NULL</v>
      </c>
      <c r="BA586" t="str">
        <f>IF(buildings!BA586="","NULL",buildings!BA586)</f>
        <v>NULL</v>
      </c>
      <c r="BB586" t="str">
        <f>IF(buildings!BB586="","NULL",buildings!BB586)</f>
        <v>NULL</v>
      </c>
      <c r="BC586" t="str">
        <f>IF(buildings!BC586="","NULL",buildings!BC586)</f>
        <v>Table S6b Detailed MCIs for buildings above ground constructed from 1981 to 2000 in Beijing.</v>
      </c>
      <c r="BD586" t="str">
        <f>IF(buildings!BD586="","NULL",buildings!BD586)</f>
        <v>NULL</v>
      </c>
      <c r="BE586" t="str">
        <f>IF(buildings!BE586="","NULL",buildings!BE586)</f>
        <v>Schwartzberg (Fishman)</v>
      </c>
      <c r="BF586" t="str">
        <f>IF(buildings!BF586="","NULL",buildings!BF586)</f>
        <v>NULL</v>
      </c>
      <c r="BG586" t="str">
        <f>IF(buildings!BG586="","NULL",buildings!BG586)</f>
        <v>NULL</v>
      </c>
      <c r="BH586" t="str">
        <f>IF(buildings!BH586="","NULL",buildings!BH586)</f>
        <v>NULL</v>
      </c>
      <c r="BI586" t="str">
        <f>IF(buildings!BI586="","NULL",buildings!BI586)</f>
        <v>NULL</v>
      </c>
      <c r="BJ586" t="str">
        <f>IF(buildings!BJ586="","NULL",buildings!BJ586)</f>
        <v>NULL</v>
      </c>
      <c r="BK586" t="str">
        <f>IF(buildings!BK586="","NULL",buildings!BK586)</f>
        <v>NULL</v>
      </c>
      <c r="BL586" t="str">
        <f>IF(buildings!BL586="","NULL",buildings!BL586)</f>
        <v>NULL</v>
      </c>
      <c r="BM586" t="str">
        <f>IF(buildings!BM586="","NULL",buildings!BM586)</f>
        <v>NULL</v>
      </c>
      <c r="BN586" t="str">
        <f>IF(buildings!BN586="","NULL",buildings!BN586)</f>
        <v>NULL</v>
      </c>
      <c r="BO586" t="str">
        <f>IF(buildings!BO586="","NULL",buildings!BO586)</f>
        <v>NULL</v>
      </c>
      <c r="BP586" t="str">
        <f>IF(buildings!BP586="","NULL",buildings!BP586)</f>
        <v>NULL</v>
      </c>
      <c r="BQ586" t="str">
        <f>IF(buildings!BQ586="","NULL",buildings!BQ586)</f>
        <v>NULL</v>
      </c>
      <c r="BR586" t="str">
        <f>IF(buildings!BR586="","NULL",buildings!BR586)</f>
        <v>NULL</v>
      </c>
      <c r="BS586" t="str">
        <f>IF(buildings!BS586="","NULL",buildings!BS586)</f>
        <v>NULL</v>
      </c>
      <c r="BT586" t="str">
        <f>IF(buildings!BT586="","NULL",buildings!BT586)</f>
        <v>NULL</v>
      </c>
      <c r="BU586" t="str">
        <f>IF(buildings!BU586="","NULL",buildings!BU586)</f>
        <v>NULL</v>
      </c>
      <c r="BV586" t="str">
        <f>IF(buildings!BV586="","NULL",buildings!BV586)</f>
        <v>NULL</v>
      </c>
      <c r="BW586" t="str">
        <f>IF(buildings!BW586="","NULL",buildings!BW586)</f>
        <v>R32CHN</v>
      </c>
      <c r="BX586" t="str">
        <f>IF(buildings!BX586="","NULL",buildings!BX586)</f>
        <v>R5.2ASIA</v>
      </c>
      <c r="BY586" t="str">
        <f>IF(buildings!BY586="","NULL",buildings!BY586)</f>
        <v>NR_warehouse</v>
      </c>
      <c r="BZ586" t="str">
        <f>IF(buildings!BZ586="","NULL",buildings!BZ586)</f>
        <v>Unspecified</v>
      </c>
      <c r="CA586" t="str">
        <f>IF(buildings!CA586="","NULL",buildings!CA586)</f>
        <v>Standard</v>
      </c>
      <c r="CB586" t="str">
        <f>IF(buildings!CB586="","NULL",buildings!CB586)</f>
        <v>sample/average/statistics</v>
      </c>
      <c r="CC586" t="str">
        <f>IF(buildings!CC586="","NULL",buildings!CC586)</f>
        <v>NR</v>
      </c>
      <c r="CD586" t="str">
        <f>IF(buildings!CD586="","NULL",buildings!CD586)</f>
        <v>U</v>
      </c>
      <c r="CE586" t="str">
        <f>IF(buildings!CE586="","NULL",buildings!CE586)</f>
        <v>ASIA_CHN</v>
      </c>
    </row>
    <row r="587" spans="1:83">
      <c r="A587">
        <f>IF(buildings!A587="","NA",buildings!A587)</f>
        <v>585</v>
      </c>
      <c r="B587" t="str">
        <f>IF(buildings!B587="","NA",buildings!B587)</f>
        <v>China</v>
      </c>
      <c r="C587" t="str">
        <f>IF(buildings!C587="","NA",buildings!C587)</f>
        <v>Beijing</v>
      </c>
      <c r="D587">
        <f>IF(buildings!D587="","NA",buildings!D587)</f>
        <v>1981</v>
      </c>
      <c r="E587">
        <f>IF(buildings!E587="","NA",buildings!E587)</f>
        <v>2000</v>
      </c>
      <c r="F587">
        <f>IF(buildings!F587="","NA",buildings!F587)</f>
        <v>92.58</v>
      </c>
      <c r="G587" t="str">
        <f>IF(buildings!G587="","NA",buildings!G587)</f>
        <v>NA</v>
      </c>
      <c r="H587" t="str">
        <f>IF(buildings!H587="","NA",buildings!H587)</f>
        <v>NA</v>
      </c>
      <c r="I587" t="str">
        <f>IF(buildings!I587="","NA",buildings!I587)</f>
        <v>NA</v>
      </c>
      <c r="J587" t="str">
        <f>IF(buildings!J587="","NA",buildings!J587)</f>
        <v>NA</v>
      </c>
      <c r="K587" t="str">
        <f>IF(buildings!K587="","NA",buildings!K587)</f>
        <v>NA</v>
      </c>
      <c r="L587" t="str">
        <f>IF(buildings!L587="","NA",buildings!L587)</f>
        <v>NA</v>
      </c>
      <c r="M587" t="str">
        <f>IF(buildings!M587="","NA",buildings!M587)</f>
        <v>NA</v>
      </c>
      <c r="N587">
        <f>IF(buildings!N587="","NA",buildings!N587)</f>
        <v>400.08</v>
      </c>
      <c r="O587">
        <f>IF(buildings!O587="","NA",buildings!O587)</f>
        <v>1235.3400000000001</v>
      </c>
      <c r="P587">
        <f>IF(buildings!P587="","NA",buildings!P587)</f>
        <v>286.77999999999997</v>
      </c>
      <c r="Q587" t="str">
        <f>IF(buildings!Q587="","NA",buildings!Q587)</f>
        <v>NA</v>
      </c>
      <c r="R587" t="str">
        <f>IF(buildings!R587="","NA",buildings!R587)</f>
        <v>NA</v>
      </c>
      <c r="S587" t="str">
        <f>IF(buildings!S587="","NA",buildings!S587)</f>
        <v>NA</v>
      </c>
      <c r="T587" t="str">
        <f>IF(buildings!T587="","NA",buildings!T587)</f>
        <v>NA</v>
      </c>
      <c r="U587">
        <f>IF(buildings!U587="","NA",buildings!U587)</f>
        <v>1.7</v>
      </c>
      <c r="V587" t="str">
        <f>IF(buildings!V587="","NA",buildings!V587)</f>
        <v>NA</v>
      </c>
      <c r="W587" t="str">
        <f>IF(buildings!W587="","NA",buildings!W587)</f>
        <v>NA</v>
      </c>
      <c r="X587" t="str">
        <f>IF(buildings!X587="","NA",buildings!X587)</f>
        <v>NA</v>
      </c>
      <c r="Y587" t="str">
        <f>IF(buildings!Y587="","NA",buildings!Y587)</f>
        <v>NA</v>
      </c>
      <c r="Z587" t="str">
        <f>IF(buildings!Z587="","NA",buildings!Z587)</f>
        <v>NA</v>
      </c>
      <c r="AA587">
        <f>IF(buildings!AA587="","NA",buildings!AA587)</f>
        <v>0</v>
      </c>
      <c r="AB587">
        <f>IF(buildings!AB587="","NA",buildings!AB587)</f>
        <v>1.06</v>
      </c>
      <c r="AC587" t="str">
        <f>IF(buildings!AC587="","NA",buildings!AC587)</f>
        <v>NA</v>
      </c>
      <c r="AD587" t="str">
        <f>IF(buildings!AD587="","NA",buildings!AD587)</f>
        <v>NA</v>
      </c>
      <c r="AE587" t="str">
        <f>IF(buildings!AE587="","NA",buildings!AE587)</f>
        <v>NA</v>
      </c>
      <c r="AF587" t="str">
        <f>IF(buildings!AF587="","NA",buildings!AF587)</f>
        <v>NA</v>
      </c>
      <c r="AG587" t="str">
        <f>IF(buildings!AG587="","NA",buildings!AG587)</f>
        <v>NA</v>
      </c>
      <c r="AH587" t="str">
        <f>IF(buildings!AH587="","NA",buildings!AH587)</f>
        <v>NA</v>
      </c>
      <c r="AI587" t="str">
        <f>IF(buildings!AI587="","NA",buildings!AI587)</f>
        <v>NA</v>
      </c>
      <c r="AJ587" t="str">
        <f>IF(buildings!AJ587="","NA",buildings!AJ587)</f>
        <v>NA</v>
      </c>
      <c r="AK587" t="str">
        <f>IF(buildings!AK587="","NA",buildings!AK587)</f>
        <v>NA</v>
      </c>
      <c r="AL587" t="str">
        <f>IF(buildings!AL587="","NA",buildings!AL587)</f>
        <v>NA</v>
      </c>
      <c r="AM587" t="str">
        <f>IF(buildings!AM587="","NA",buildings!AM587)</f>
        <v>NA</v>
      </c>
      <c r="AN587" t="str">
        <f>IF(buildings!AN587="","NA",buildings!AN587)</f>
        <v>Mixed</v>
      </c>
      <c r="AO587" t="str">
        <f>IF(buildings!AO587="","NA",buildings!AO587)</f>
        <v>mixed</v>
      </c>
      <c r="AP587" t="str">
        <f>IF(buildings!AP587="","NA",buildings!AP587)</f>
        <v>averaged</v>
      </c>
      <c r="AQ587" t="str">
        <f>IF(buildings!AQ587="","NA",buildings!AQ587)</f>
        <v>urban</v>
      </c>
      <c r="AR587" t="str">
        <f>IF(buildings!AR587="","NA",buildings!AR587)</f>
        <v>NA</v>
      </c>
      <c r="AS587" t="str">
        <f>IF(buildings!AS587="","NA",buildings!AS587)</f>
        <v>Mao R, Bao Y, Huang Z, Liu Q, Liu G</v>
      </c>
      <c r="AT587">
        <f>IF(buildings!AT587="","NA",buildings!AT587)</f>
        <v>2020</v>
      </c>
      <c r="AU587" t="str">
        <f>IF(buildings!AU587="","NA",buildings!AU587)</f>
        <v>High-Resolution Mapping of the Urban Built Environment Stocks in Beijing</v>
      </c>
      <c r="AV587" t="str">
        <f>IF(buildings!AV587="","NA",buildings!AV587)</f>
        <v>Environmental Science &amp; Technology</v>
      </c>
      <c r="AW587" t="str">
        <f>IF(buildings!AW587="","NA",buildings!AW587)</f>
        <v>Copyright American Chemical Society</v>
      </c>
      <c r="AX587" t="str">
        <f>IF(buildings!AX587="","NA",buildings!AX587)</f>
        <v>10.1021/acs.est.9b07229</v>
      </c>
      <c r="AY587" t="str">
        <f>IF(buildings!AY587="","NA",buildings!AY587)</f>
        <v>https://doi.org/10.1021/acs.est.9b07229</v>
      </c>
      <c r="AZ587" t="str">
        <f>IF(buildings!AZ587="","NULL",buildings!AZ587)</f>
        <v>NULL</v>
      </c>
      <c r="BA587" t="str">
        <f>IF(buildings!BA587="","NULL",buildings!BA587)</f>
        <v>NULL</v>
      </c>
      <c r="BB587" t="str">
        <f>IF(buildings!BB587="","NULL",buildings!BB587)</f>
        <v>NULL</v>
      </c>
      <c r="BC587" t="str">
        <f>IF(buildings!BC587="","NULL",buildings!BC587)</f>
        <v>Table S6b Detailed MCIs for buildings above ground constructed from 1981 to 2000 in Beijing.</v>
      </c>
      <c r="BD587" t="str">
        <f>IF(buildings!BD587="","NULL",buildings!BD587)</f>
        <v>NULL</v>
      </c>
      <c r="BE587" t="str">
        <f>IF(buildings!BE587="","NULL",buildings!BE587)</f>
        <v>Schwartzberg (Fishman)</v>
      </c>
      <c r="BF587" t="str">
        <f>IF(buildings!BF587="","NULL",buildings!BF587)</f>
        <v>NULL</v>
      </c>
      <c r="BG587" t="str">
        <f>IF(buildings!BG587="","NULL",buildings!BG587)</f>
        <v>NULL</v>
      </c>
      <c r="BH587" t="str">
        <f>IF(buildings!BH587="","NULL",buildings!BH587)</f>
        <v>NULL</v>
      </c>
      <c r="BI587" t="str">
        <f>IF(buildings!BI587="","NULL",buildings!BI587)</f>
        <v>NULL</v>
      </c>
      <c r="BJ587" t="str">
        <f>IF(buildings!BJ587="","NULL",buildings!BJ587)</f>
        <v>NULL</v>
      </c>
      <c r="BK587" t="str">
        <f>IF(buildings!BK587="","NULL",buildings!BK587)</f>
        <v>NULL</v>
      </c>
      <c r="BL587" t="str">
        <f>IF(buildings!BL587="","NULL",buildings!BL587)</f>
        <v>NULL</v>
      </c>
      <c r="BM587" t="str">
        <f>IF(buildings!BM587="","NULL",buildings!BM587)</f>
        <v>NULL</v>
      </c>
      <c r="BN587" t="str">
        <f>IF(buildings!BN587="","NULL",buildings!BN587)</f>
        <v>NULL</v>
      </c>
      <c r="BO587" t="str">
        <f>IF(buildings!BO587="","NULL",buildings!BO587)</f>
        <v>NULL</v>
      </c>
      <c r="BP587" t="str">
        <f>IF(buildings!BP587="","NULL",buildings!BP587)</f>
        <v>NULL</v>
      </c>
      <c r="BQ587" t="str">
        <f>IF(buildings!BQ587="","NULL",buildings!BQ587)</f>
        <v>NULL</v>
      </c>
      <c r="BR587" t="str">
        <f>IF(buildings!BR587="","NULL",buildings!BR587)</f>
        <v>NULL</v>
      </c>
      <c r="BS587" t="str">
        <f>IF(buildings!BS587="","NULL",buildings!BS587)</f>
        <v>NULL</v>
      </c>
      <c r="BT587" t="str">
        <f>IF(buildings!BT587="","NULL",buildings!BT587)</f>
        <v>NULL</v>
      </c>
      <c r="BU587" t="str">
        <f>IF(buildings!BU587="","NULL",buildings!BU587)</f>
        <v>NULL</v>
      </c>
      <c r="BV587" t="str">
        <f>IF(buildings!BV587="","NULL",buildings!BV587)</f>
        <v>NULL</v>
      </c>
      <c r="BW587" t="str">
        <f>IF(buildings!BW587="","NULL",buildings!BW587)</f>
        <v>R32CHN</v>
      </c>
      <c r="BX587" t="str">
        <f>IF(buildings!BX587="","NULL",buildings!BX587)</f>
        <v>R5.2ASIA</v>
      </c>
      <c r="BY587" t="str">
        <f>IF(buildings!BY587="","NULL",buildings!BY587)</f>
        <v>NR_unspecified</v>
      </c>
      <c r="BZ587" t="str">
        <f>IF(buildings!BZ587="","NULL",buildings!BZ587)</f>
        <v>Unspecified</v>
      </c>
      <c r="CA587" t="str">
        <f>IF(buildings!CA587="","NULL",buildings!CA587)</f>
        <v>Standard</v>
      </c>
      <c r="CB587" t="str">
        <f>IF(buildings!CB587="","NULL",buildings!CB587)</f>
        <v>sample/average/statistics</v>
      </c>
      <c r="CC587" t="str">
        <f>IF(buildings!CC587="","NULL",buildings!CC587)</f>
        <v>NR</v>
      </c>
      <c r="CD587" t="str">
        <f>IF(buildings!CD587="","NULL",buildings!CD587)</f>
        <v>U</v>
      </c>
      <c r="CE587" t="str">
        <f>IF(buildings!CE587="","NULL",buildings!CE587)</f>
        <v>ASIA_CHN</v>
      </c>
    </row>
    <row r="588" spans="1:83">
      <c r="A588">
        <f>IF(buildings!A588="","NA",buildings!A588)</f>
        <v>586</v>
      </c>
      <c r="B588" t="str">
        <f>IF(buildings!B588="","NA",buildings!B588)</f>
        <v>China</v>
      </c>
      <c r="C588" t="str">
        <f>IF(buildings!C588="","NA",buildings!C588)</f>
        <v>Beijing</v>
      </c>
      <c r="D588">
        <f>IF(buildings!D588="","NA",buildings!D588)</f>
        <v>1981</v>
      </c>
      <c r="E588">
        <f>IF(buildings!E588="","NA",buildings!E588)</f>
        <v>2000</v>
      </c>
      <c r="F588">
        <f>IF(buildings!F588="","NA",buildings!F588)</f>
        <v>49.65</v>
      </c>
      <c r="G588" t="str">
        <f>IF(buildings!G588="","NA",buildings!G588)</f>
        <v>NA</v>
      </c>
      <c r="H588" t="str">
        <f>IF(buildings!H588="","NA",buildings!H588)</f>
        <v>NA</v>
      </c>
      <c r="I588" t="str">
        <f>IF(buildings!I588="","NA",buildings!I588)</f>
        <v>NA</v>
      </c>
      <c r="J588" t="str">
        <f>IF(buildings!J588="","NA",buildings!J588)</f>
        <v>NA</v>
      </c>
      <c r="K588" t="str">
        <f>IF(buildings!K588="","NA",buildings!K588)</f>
        <v>NA</v>
      </c>
      <c r="L588" t="str">
        <f>IF(buildings!L588="","NA",buildings!L588)</f>
        <v>NA</v>
      </c>
      <c r="M588" t="str">
        <f>IF(buildings!M588="","NA",buildings!M588)</f>
        <v>NA</v>
      </c>
      <c r="N588">
        <f>IF(buildings!N588="","NA",buildings!N588)</f>
        <v>214.15</v>
      </c>
      <c r="O588">
        <f>IF(buildings!O588="","NA",buildings!O588)</f>
        <v>537.14</v>
      </c>
      <c r="P588">
        <f>IF(buildings!P588="","NA",buildings!P588)</f>
        <v>583.41</v>
      </c>
      <c r="Q588" t="str">
        <f>IF(buildings!Q588="","NA",buildings!Q588)</f>
        <v>NA</v>
      </c>
      <c r="R588" t="str">
        <f>IF(buildings!R588="","NA",buildings!R588)</f>
        <v>NA</v>
      </c>
      <c r="S588" t="str">
        <f>IF(buildings!S588="","NA",buildings!S588)</f>
        <v>NA</v>
      </c>
      <c r="T588" t="str">
        <f>IF(buildings!T588="","NA",buildings!T588)</f>
        <v>NA</v>
      </c>
      <c r="U588">
        <f>IF(buildings!U588="","NA",buildings!U588)</f>
        <v>2.4700000000000002</v>
      </c>
      <c r="V588" t="str">
        <f>IF(buildings!V588="","NA",buildings!V588)</f>
        <v>NA</v>
      </c>
      <c r="W588" t="str">
        <f>IF(buildings!W588="","NA",buildings!W588)</f>
        <v>NA</v>
      </c>
      <c r="X588" t="str">
        <f>IF(buildings!X588="","NA",buildings!X588)</f>
        <v>NA</v>
      </c>
      <c r="Y588" t="str">
        <f>IF(buildings!Y588="","NA",buildings!Y588)</f>
        <v>NA</v>
      </c>
      <c r="Z588" t="str">
        <f>IF(buildings!Z588="","NA",buildings!Z588)</f>
        <v>NA</v>
      </c>
      <c r="AA588">
        <f>IF(buildings!AA588="","NA",buildings!AA588)</f>
        <v>0</v>
      </c>
      <c r="AB588">
        <f>IF(buildings!AB588="","NA",buildings!AB588)</f>
        <v>2.72</v>
      </c>
      <c r="AC588" t="str">
        <f>IF(buildings!AC588="","NA",buildings!AC588)</f>
        <v>NA</v>
      </c>
      <c r="AD588" t="str">
        <f>IF(buildings!AD588="","NA",buildings!AD588)</f>
        <v>NA</v>
      </c>
      <c r="AE588" t="str">
        <f>IF(buildings!AE588="","NA",buildings!AE588)</f>
        <v>NA</v>
      </c>
      <c r="AF588" t="str">
        <f>IF(buildings!AF588="","NA",buildings!AF588)</f>
        <v>NA</v>
      </c>
      <c r="AG588" t="str">
        <f>IF(buildings!AG588="","NA",buildings!AG588)</f>
        <v>NA</v>
      </c>
      <c r="AH588" t="str">
        <f>IF(buildings!AH588="","NA",buildings!AH588)</f>
        <v>NA</v>
      </c>
      <c r="AI588" t="str">
        <f>IF(buildings!AI588="","NA",buildings!AI588)</f>
        <v>NA</v>
      </c>
      <c r="AJ588" t="str">
        <f>IF(buildings!AJ588="","NA",buildings!AJ588)</f>
        <v>NA</v>
      </c>
      <c r="AK588" t="str">
        <f>IF(buildings!AK588="","NA",buildings!AK588)</f>
        <v>NA</v>
      </c>
      <c r="AL588" t="str">
        <f>IF(buildings!AL588="","NA",buildings!AL588)</f>
        <v>NA</v>
      </c>
      <c r="AM588" t="str">
        <f>IF(buildings!AM588="","NA",buildings!AM588)</f>
        <v>NA</v>
      </c>
      <c r="AN588" t="str">
        <f>IF(buildings!AN588="","NA",buildings!AN588)</f>
        <v>industrial</v>
      </c>
      <c r="AO588" t="str">
        <f>IF(buildings!AO588="","NA",buildings!AO588)</f>
        <v>industrial</v>
      </c>
      <c r="AP588" t="str">
        <f>IF(buildings!AP588="","NA",buildings!AP588)</f>
        <v>averaged</v>
      </c>
      <c r="AQ588" t="str">
        <f>IF(buildings!AQ588="","NA",buildings!AQ588)</f>
        <v>urban</v>
      </c>
      <c r="AR588" t="str">
        <f>IF(buildings!AR588="","NA",buildings!AR588)</f>
        <v>NA</v>
      </c>
      <c r="AS588" t="str">
        <f>IF(buildings!AS588="","NA",buildings!AS588)</f>
        <v>Mao R, Bao Y, Huang Z, Liu Q, Liu G</v>
      </c>
      <c r="AT588">
        <f>IF(buildings!AT588="","NA",buildings!AT588)</f>
        <v>2020</v>
      </c>
      <c r="AU588" t="str">
        <f>IF(buildings!AU588="","NA",buildings!AU588)</f>
        <v>High-Resolution Mapping of the Urban Built Environment Stocks in Beijing</v>
      </c>
      <c r="AV588" t="str">
        <f>IF(buildings!AV588="","NA",buildings!AV588)</f>
        <v>Environmental Science &amp; Technology</v>
      </c>
      <c r="AW588" t="str">
        <f>IF(buildings!AW588="","NA",buildings!AW588)</f>
        <v>Copyright American Chemical Society</v>
      </c>
      <c r="AX588" t="str">
        <f>IF(buildings!AX588="","NA",buildings!AX588)</f>
        <v>10.1021/acs.est.9b07229</v>
      </c>
      <c r="AY588" t="str">
        <f>IF(buildings!AY588="","NA",buildings!AY588)</f>
        <v>https://doi.org/10.1021/acs.est.9b07229</v>
      </c>
      <c r="AZ588" t="str">
        <f>IF(buildings!AZ588="","NULL",buildings!AZ588)</f>
        <v>NULL</v>
      </c>
      <c r="BA588" t="str">
        <f>IF(buildings!BA588="","NULL",buildings!BA588)</f>
        <v>NULL</v>
      </c>
      <c r="BB588" t="str">
        <f>IF(buildings!BB588="","NULL",buildings!BB588)</f>
        <v>NULL</v>
      </c>
      <c r="BC588" t="str">
        <f>IF(buildings!BC588="","NULL",buildings!BC588)</f>
        <v>Table S6b Detailed MCIs for buildings above ground constructed from 1981 to 2000 in Beijing.</v>
      </c>
      <c r="BD588" t="str">
        <f>IF(buildings!BD588="","NULL",buildings!BD588)</f>
        <v>NULL</v>
      </c>
      <c r="BE588" t="str">
        <f>IF(buildings!BE588="","NULL",buildings!BE588)</f>
        <v>Schwartzberg (Fishman)</v>
      </c>
      <c r="BF588" t="str">
        <f>IF(buildings!BF588="","NULL",buildings!BF588)</f>
        <v>NULL</v>
      </c>
      <c r="BG588" t="str">
        <f>IF(buildings!BG588="","NULL",buildings!BG588)</f>
        <v>NULL</v>
      </c>
      <c r="BH588" t="str">
        <f>IF(buildings!BH588="","NULL",buildings!BH588)</f>
        <v>NULL</v>
      </c>
      <c r="BI588" t="str">
        <f>IF(buildings!BI588="","NULL",buildings!BI588)</f>
        <v>NULL</v>
      </c>
      <c r="BJ588" t="str">
        <f>IF(buildings!BJ588="","NULL",buildings!BJ588)</f>
        <v>NULL</v>
      </c>
      <c r="BK588" t="str">
        <f>IF(buildings!BK588="","NULL",buildings!BK588)</f>
        <v>NULL</v>
      </c>
      <c r="BL588" t="str">
        <f>IF(buildings!BL588="","NULL",buildings!BL588)</f>
        <v>NULL</v>
      </c>
      <c r="BM588" t="str">
        <f>IF(buildings!BM588="","NULL",buildings!BM588)</f>
        <v>NULL</v>
      </c>
      <c r="BN588" t="str">
        <f>IF(buildings!BN588="","NULL",buildings!BN588)</f>
        <v>NULL</v>
      </c>
      <c r="BO588" t="str">
        <f>IF(buildings!BO588="","NULL",buildings!BO588)</f>
        <v>NULL</v>
      </c>
      <c r="BP588" t="str">
        <f>IF(buildings!BP588="","NULL",buildings!BP588)</f>
        <v>NULL</v>
      </c>
      <c r="BQ588" t="str">
        <f>IF(buildings!BQ588="","NULL",buildings!BQ588)</f>
        <v>NULL</v>
      </c>
      <c r="BR588" t="str">
        <f>IF(buildings!BR588="","NULL",buildings!BR588)</f>
        <v>NULL</v>
      </c>
      <c r="BS588" t="str">
        <f>IF(buildings!BS588="","NULL",buildings!BS588)</f>
        <v>NULL</v>
      </c>
      <c r="BT588" t="str">
        <f>IF(buildings!BT588="","NULL",buildings!BT588)</f>
        <v>NULL</v>
      </c>
      <c r="BU588" t="str">
        <f>IF(buildings!BU588="","NULL",buildings!BU588)</f>
        <v>NULL</v>
      </c>
      <c r="BV588" t="str">
        <f>IF(buildings!BV588="","NULL",buildings!BV588)</f>
        <v>NULL</v>
      </c>
      <c r="BW588" t="str">
        <f>IF(buildings!BW588="","NULL",buildings!BW588)</f>
        <v>R32CHN</v>
      </c>
      <c r="BX588" t="str">
        <f>IF(buildings!BX588="","NULL",buildings!BX588)</f>
        <v>R5.2ASIA</v>
      </c>
      <c r="BY588" t="str">
        <f>IF(buildings!BY588="","NULL",buildings!BY588)</f>
        <v>NR_factory</v>
      </c>
      <c r="BZ588" t="str">
        <f>IF(buildings!BZ588="","NULL",buildings!BZ588)</f>
        <v>Unspecified</v>
      </c>
      <c r="CA588" t="str">
        <f>IF(buildings!CA588="","NULL",buildings!CA588)</f>
        <v>Standard</v>
      </c>
      <c r="CB588" t="str">
        <f>IF(buildings!CB588="","NULL",buildings!CB588)</f>
        <v>sample/average/statistics</v>
      </c>
      <c r="CC588" t="str">
        <f>IF(buildings!CC588="","NULL",buildings!CC588)</f>
        <v>NR</v>
      </c>
      <c r="CD588" t="str">
        <f>IF(buildings!CD588="","NULL",buildings!CD588)</f>
        <v>U</v>
      </c>
      <c r="CE588" t="str">
        <f>IF(buildings!CE588="","NULL",buildings!CE588)</f>
        <v>ASIA_CHN</v>
      </c>
    </row>
    <row r="589" spans="1:83">
      <c r="A589">
        <f>IF(buildings!A589="","NA",buildings!A589)</f>
        <v>587</v>
      </c>
      <c r="B589" t="str">
        <f>IF(buildings!B589="","NA",buildings!B589)</f>
        <v>China</v>
      </c>
      <c r="C589" t="str">
        <f>IF(buildings!C589="","NA",buildings!C589)</f>
        <v>Beijing</v>
      </c>
      <c r="D589">
        <f>IF(buildings!D589="","NA",buildings!D589)</f>
        <v>1981</v>
      </c>
      <c r="E589">
        <f>IF(buildings!E589="","NA",buildings!E589)</f>
        <v>2000</v>
      </c>
      <c r="F589">
        <f>IF(buildings!F589="","NA",buildings!F589)</f>
        <v>49.92</v>
      </c>
      <c r="G589" t="str">
        <f>IF(buildings!G589="","NA",buildings!G589)</f>
        <v>NA</v>
      </c>
      <c r="H589" t="str">
        <f>IF(buildings!H589="","NA",buildings!H589)</f>
        <v>NA</v>
      </c>
      <c r="I589" t="str">
        <f>IF(buildings!I589="","NA",buildings!I589)</f>
        <v>NA</v>
      </c>
      <c r="J589" t="str">
        <f>IF(buildings!J589="","NA",buildings!J589)</f>
        <v>NA</v>
      </c>
      <c r="K589" t="str">
        <f>IF(buildings!K589="","NA",buildings!K589)</f>
        <v>NA</v>
      </c>
      <c r="L589" t="str">
        <f>IF(buildings!L589="","NA",buildings!L589)</f>
        <v>NA</v>
      </c>
      <c r="M589" t="str">
        <f>IF(buildings!M589="","NA",buildings!M589)</f>
        <v>NA</v>
      </c>
      <c r="N589">
        <f>IF(buildings!N589="","NA",buildings!N589)</f>
        <v>249.89</v>
      </c>
      <c r="O589">
        <f>IF(buildings!O589="","NA",buildings!O589)</f>
        <v>1020.96</v>
      </c>
      <c r="P589">
        <f>IF(buildings!P589="","NA",buildings!P589)</f>
        <v>662.69</v>
      </c>
      <c r="Q589" t="str">
        <f>IF(buildings!Q589="","NA",buildings!Q589)</f>
        <v>NA</v>
      </c>
      <c r="R589" t="str">
        <f>IF(buildings!R589="","NA",buildings!R589)</f>
        <v>NA</v>
      </c>
      <c r="S589" t="str">
        <f>IF(buildings!S589="","NA",buildings!S589)</f>
        <v>NA</v>
      </c>
      <c r="T589" t="str">
        <f>IF(buildings!T589="","NA",buildings!T589)</f>
        <v>NA</v>
      </c>
      <c r="U589">
        <f>IF(buildings!U589="","NA",buildings!U589)</f>
        <v>2.4300000000000002</v>
      </c>
      <c r="V589" t="str">
        <f>IF(buildings!V589="","NA",buildings!V589)</f>
        <v>NA</v>
      </c>
      <c r="W589" t="str">
        <f>IF(buildings!W589="","NA",buildings!W589)</f>
        <v>NA</v>
      </c>
      <c r="X589" t="str">
        <f>IF(buildings!X589="","NA",buildings!X589)</f>
        <v>NA</v>
      </c>
      <c r="Y589" t="str">
        <f>IF(buildings!Y589="","NA",buildings!Y589)</f>
        <v>NA</v>
      </c>
      <c r="Z589" t="str">
        <f>IF(buildings!Z589="","NA",buildings!Z589)</f>
        <v>NA</v>
      </c>
      <c r="AA589">
        <f>IF(buildings!AA589="","NA",buildings!AA589)</f>
        <v>0</v>
      </c>
      <c r="AB589">
        <f>IF(buildings!AB589="","NA",buildings!AB589)</f>
        <v>1.87</v>
      </c>
      <c r="AC589" t="str">
        <f>IF(buildings!AC589="","NA",buildings!AC589)</f>
        <v>NA</v>
      </c>
      <c r="AD589" t="str">
        <f>IF(buildings!AD589="","NA",buildings!AD589)</f>
        <v>NA</v>
      </c>
      <c r="AE589" t="str">
        <f>IF(buildings!AE589="","NA",buildings!AE589)</f>
        <v>NA</v>
      </c>
      <c r="AF589" t="str">
        <f>IF(buildings!AF589="","NA",buildings!AF589)</f>
        <v>NA</v>
      </c>
      <c r="AG589" t="str">
        <f>IF(buildings!AG589="","NA",buildings!AG589)</f>
        <v>NA</v>
      </c>
      <c r="AH589" t="str">
        <f>IF(buildings!AH589="","NA",buildings!AH589)</f>
        <v>NA</v>
      </c>
      <c r="AI589" t="str">
        <f>IF(buildings!AI589="","NA",buildings!AI589)</f>
        <v>NA</v>
      </c>
      <c r="AJ589" t="str">
        <f>IF(buildings!AJ589="","NA",buildings!AJ589)</f>
        <v>NA</v>
      </c>
      <c r="AK589" t="str">
        <f>IF(buildings!AK589="","NA",buildings!AK589)</f>
        <v>NA</v>
      </c>
      <c r="AL589" t="str">
        <f>IF(buildings!AL589="","NA",buildings!AL589)</f>
        <v>NA</v>
      </c>
      <c r="AM589" t="str">
        <f>IF(buildings!AM589="","NA",buildings!AM589)</f>
        <v>NA</v>
      </c>
      <c r="AN589" t="str">
        <f>IF(buildings!AN589="","NA",buildings!AN589)</f>
        <v>Public</v>
      </c>
      <c r="AO589" t="str">
        <f>IF(buildings!AO589="","NA",buildings!AO589)</f>
        <v>public</v>
      </c>
      <c r="AP589" t="str">
        <f>IF(buildings!AP589="","NA",buildings!AP589)</f>
        <v>averaged</v>
      </c>
      <c r="AQ589" t="str">
        <f>IF(buildings!AQ589="","NA",buildings!AQ589)</f>
        <v>urban</v>
      </c>
      <c r="AR589" t="str">
        <f>IF(buildings!AR589="","NA",buildings!AR589)</f>
        <v>NA</v>
      </c>
      <c r="AS589" t="str">
        <f>IF(buildings!AS589="","NA",buildings!AS589)</f>
        <v>Mao R, Bao Y, Huang Z, Liu Q, Liu G</v>
      </c>
      <c r="AT589">
        <f>IF(buildings!AT589="","NA",buildings!AT589)</f>
        <v>2020</v>
      </c>
      <c r="AU589" t="str">
        <f>IF(buildings!AU589="","NA",buildings!AU589)</f>
        <v>High-Resolution Mapping of the Urban Built Environment Stocks in Beijing</v>
      </c>
      <c r="AV589" t="str">
        <f>IF(buildings!AV589="","NA",buildings!AV589)</f>
        <v>Environmental Science &amp; Technology</v>
      </c>
      <c r="AW589" t="str">
        <f>IF(buildings!AW589="","NA",buildings!AW589)</f>
        <v>Copyright American Chemical Society</v>
      </c>
      <c r="AX589" t="str">
        <f>IF(buildings!AX589="","NA",buildings!AX589)</f>
        <v>10.1021/acs.est.9b07229</v>
      </c>
      <c r="AY589" t="str">
        <f>IF(buildings!AY589="","NA",buildings!AY589)</f>
        <v>https://doi.org/10.1021/acs.est.9b07229</v>
      </c>
      <c r="AZ589" t="str">
        <f>IF(buildings!AZ589="","NULL",buildings!AZ589)</f>
        <v>NULL</v>
      </c>
      <c r="BA589" t="str">
        <f>IF(buildings!BA589="","NULL",buildings!BA589)</f>
        <v>NULL</v>
      </c>
      <c r="BB589" t="str">
        <f>IF(buildings!BB589="","NULL",buildings!BB589)</f>
        <v>NULL</v>
      </c>
      <c r="BC589" t="str">
        <f>IF(buildings!BC589="","NULL",buildings!BC589)</f>
        <v>Table S6b Detailed MCIs for buildings above ground constructed from 1981 to 2000 in Beijing.</v>
      </c>
      <c r="BD589" t="str">
        <f>IF(buildings!BD589="","NULL",buildings!BD589)</f>
        <v>NULL</v>
      </c>
      <c r="BE589" t="str">
        <f>IF(buildings!BE589="","NULL",buildings!BE589)</f>
        <v>Schwartzberg (Fishman)</v>
      </c>
      <c r="BF589" t="str">
        <f>IF(buildings!BF589="","NULL",buildings!BF589)</f>
        <v>NULL</v>
      </c>
      <c r="BG589" t="str">
        <f>IF(buildings!BG589="","NULL",buildings!BG589)</f>
        <v>NULL</v>
      </c>
      <c r="BH589" t="str">
        <f>IF(buildings!BH589="","NULL",buildings!BH589)</f>
        <v>NULL</v>
      </c>
      <c r="BI589" t="str">
        <f>IF(buildings!BI589="","NULL",buildings!BI589)</f>
        <v>NULL</v>
      </c>
      <c r="BJ589" t="str">
        <f>IF(buildings!BJ589="","NULL",buildings!BJ589)</f>
        <v>NULL</v>
      </c>
      <c r="BK589" t="str">
        <f>IF(buildings!BK589="","NULL",buildings!BK589)</f>
        <v>NULL</v>
      </c>
      <c r="BL589" t="str">
        <f>IF(buildings!BL589="","NULL",buildings!BL589)</f>
        <v>NULL</v>
      </c>
      <c r="BM589" t="str">
        <f>IF(buildings!BM589="","NULL",buildings!BM589)</f>
        <v>NULL</v>
      </c>
      <c r="BN589" t="str">
        <f>IF(buildings!BN589="","NULL",buildings!BN589)</f>
        <v>NULL</v>
      </c>
      <c r="BO589" t="str">
        <f>IF(buildings!BO589="","NULL",buildings!BO589)</f>
        <v>NULL</v>
      </c>
      <c r="BP589" t="str">
        <f>IF(buildings!BP589="","NULL",buildings!BP589)</f>
        <v>NULL</v>
      </c>
      <c r="BQ589" t="str">
        <f>IF(buildings!BQ589="","NULL",buildings!BQ589)</f>
        <v>NULL</v>
      </c>
      <c r="BR589" t="str">
        <f>IF(buildings!BR589="","NULL",buildings!BR589)</f>
        <v>NULL</v>
      </c>
      <c r="BS589" t="str">
        <f>IF(buildings!BS589="","NULL",buildings!BS589)</f>
        <v>NULL</v>
      </c>
      <c r="BT589" t="str">
        <f>IF(buildings!BT589="","NULL",buildings!BT589)</f>
        <v>NULL</v>
      </c>
      <c r="BU589" t="str">
        <f>IF(buildings!BU589="","NULL",buildings!BU589)</f>
        <v>NULL</v>
      </c>
      <c r="BV589" t="str">
        <f>IF(buildings!BV589="","NULL",buildings!BV589)</f>
        <v>NULL</v>
      </c>
      <c r="BW589" t="str">
        <f>IF(buildings!BW589="","NULL",buildings!BW589)</f>
        <v>R32CHN</v>
      </c>
      <c r="BX589" t="str">
        <f>IF(buildings!BX589="","NULL",buildings!BX589)</f>
        <v>R5.2ASIA</v>
      </c>
      <c r="BY589" t="str">
        <f>IF(buildings!BY589="","NULL",buildings!BY589)</f>
        <v>NR_civic</v>
      </c>
      <c r="BZ589" t="str">
        <f>IF(buildings!BZ589="","NULL",buildings!BZ589)</f>
        <v>Unspecified</v>
      </c>
      <c r="CA589" t="str">
        <f>IF(buildings!CA589="","NULL",buildings!CA589)</f>
        <v>Standard</v>
      </c>
      <c r="CB589" t="str">
        <f>IF(buildings!CB589="","NULL",buildings!CB589)</f>
        <v>sample/average/statistics</v>
      </c>
      <c r="CC589" t="str">
        <f>IF(buildings!CC589="","NULL",buildings!CC589)</f>
        <v>NR</v>
      </c>
      <c r="CD589" t="str">
        <f>IF(buildings!CD589="","NULL",buildings!CD589)</f>
        <v>U</v>
      </c>
      <c r="CE589" t="str">
        <f>IF(buildings!CE589="","NULL",buildings!CE589)</f>
        <v>ASIA_CHN</v>
      </c>
    </row>
    <row r="590" spans="1:83">
      <c r="A590">
        <f>IF(buildings!A590="","NA",buildings!A590)</f>
        <v>588</v>
      </c>
      <c r="B590" t="str">
        <f>IF(buildings!B590="","NA",buildings!B590)</f>
        <v>China</v>
      </c>
      <c r="C590" t="str">
        <f>IF(buildings!C590="","NA",buildings!C590)</f>
        <v>Beijing</v>
      </c>
      <c r="D590">
        <f>IF(buildings!D590="","NA",buildings!D590)</f>
        <v>1981</v>
      </c>
      <c r="E590">
        <f>IF(buildings!E590="","NA",buildings!E590)</f>
        <v>2000</v>
      </c>
      <c r="F590">
        <f>IF(buildings!F590="","NA",buildings!F590)</f>
        <v>23.12</v>
      </c>
      <c r="G590" t="str">
        <f>IF(buildings!G590="","NA",buildings!G590)</f>
        <v>NA</v>
      </c>
      <c r="H590" t="str">
        <f>IF(buildings!H590="","NA",buildings!H590)</f>
        <v>NA</v>
      </c>
      <c r="I590" t="str">
        <f>IF(buildings!I590="","NA",buildings!I590)</f>
        <v>NA</v>
      </c>
      <c r="J590" t="str">
        <f>IF(buildings!J590="","NA",buildings!J590)</f>
        <v>NA</v>
      </c>
      <c r="K590" t="str">
        <f>IF(buildings!K590="","NA",buildings!K590)</f>
        <v>NA</v>
      </c>
      <c r="L590" t="str">
        <f>IF(buildings!L590="","NA",buildings!L590)</f>
        <v>NA</v>
      </c>
      <c r="M590" t="str">
        <f>IF(buildings!M590="","NA",buildings!M590)</f>
        <v>NA</v>
      </c>
      <c r="N590">
        <f>IF(buildings!N590="","NA",buildings!N590)</f>
        <v>170.62</v>
      </c>
      <c r="O590">
        <f>IF(buildings!O590="","NA",buildings!O590)</f>
        <v>1043.99</v>
      </c>
      <c r="P590">
        <f>IF(buildings!P590="","NA",buildings!P590)</f>
        <v>776.62</v>
      </c>
      <c r="Q590" t="str">
        <f>IF(buildings!Q590="","NA",buildings!Q590)</f>
        <v>NA</v>
      </c>
      <c r="R590" t="str">
        <f>IF(buildings!R590="","NA",buildings!R590)</f>
        <v>NA</v>
      </c>
      <c r="S590" t="str">
        <f>IF(buildings!S590="","NA",buildings!S590)</f>
        <v>NA</v>
      </c>
      <c r="T590" t="str">
        <f>IF(buildings!T590="","NA",buildings!T590)</f>
        <v>NA</v>
      </c>
      <c r="U590">
        <f>IF(buildings!U590="","NA",buildings!U590)</f>
        <v>2.36</v>
      </c>
      <c r="V590" t="str">
        <f>IF(buildings!V590="","NA",buildings!V590)</f>
        <v>NA</v>
      </c>
      <c r="W590" t="str">
        <f>IF(buildings!W590="","NA",buildings!W590)</f>
        <v>NA</v>
      </c>
      <c r="X590" t="str">
        <f>IF(buildings!X590="","NA",buildings!X590)</f>
        <v>NA</v>
      </c>
      <c r="Y590" t="str">
        <f>IF(buildings!Y590="","NA",buildings!Y590)</f>
        <v>NA</v>
      </c>
      <c r="Z590" t="str">
        <f>IF(buildings!Z590="","NA",buildings!Z590)</f>
        <v>NA</v>
      </c>
      <c r="AA590">
        <f>IF(buildings!AA590="","NA",buildings!AA590)</f>
        <v>0</v>
      </c>
      <c r="AB590">
        <f>IF(buildings!AB590="","NA",buildings!AB590)</f>
        <v>2.44</v>
      </c>
      <c r="AC590" t="str">
        <f>IF(buildings!AC590="","NA",buildings!AC590)</f>
        <v>NA</v>
      </c>
      <c r="AD590" t="str">
        <f>IF(buildings!AD590="","NA",buildings!AD590)</f>
        <v>NA</v>
      </c>
      <c r="AE590" t="str">
        <f>IF(buildings!AE590="","NA",buildings!AE590)</f>
        <v>NA</v>
      </c>
      <c r="AF590" t="str">
        <f>IF(buildings!AF590="","NA",buildings!AF590)</f>
        <v>NA</v>
      </c>
      <c r="AG590" t="str">
        <f>IF(buildings!AG590="","NA",buildings!AG590)</f>
        <v>NA</v>
      </c>
      <c r="AH590" t="str">
        <f>IF(buildings!AH590="","NA",buildings!AH590)</f>
        <v>NA</v>
      </c>
      <c r="AI590" t="str">
        <f>IF(buildings!AI590="","NA",buildings!AI590)</f>
        <v>NA</v>
      </c>
      <c r="AJ590" t="str">
        <f>IF(buildings!AJ590="","NA",buildings!AJ590)</f>
        <v>NA</v>
      </c>
      <c r="AK590" t="str">
        <f>IF(buildings!AK590="","NA",buildings!AK590)</f>
        <v>NA</v>
      </c>
      <c r="AL590" t="str">
        <f>IF(buildings!AL590="","NA",buildings!AL590)</f>
        <v>NA</v>
      </c>
      <c r="AM590" t="str">
        <f>IF(buildings!AM590="","NA",buildings!AM590)</f>
        <v>NA</v>
      </c>
      <c r="AN590" t="str">
        <f>IF(buildings!AN590="","NA",buildings!AN590)</f>
        <v>Educational</v>
      </c>
      <c r="AO590" t="str">
        <f>IF(buildings!AO590="","NA",buildings!AO590)</f>
        <v>educational</v>
      </c>
      <c r="AP590" t="str">
        <f>IF(buildings!AP590="","NA",buildings!AP590)</f>
        <v>averaged</v>
      </c>
      <c r="AQ590" t="str">
        <f>IF(buildings!AQ590="","NA",buildings!AQ590)</f>
        <v>urban</v>
      </c>
      <c r="AR590" t="str">
        <f>IF(buildings!AR590="","NA",buildings!AR590)</f>
        <v>NA</v>
      </c>
      <c r="AS590" t="str">
        <f>IF(buildings!AS590="","NA",buildings!AS590)</f>
        <v>Mao R, Bao Y, Huang Z, Liu Q, Liu G</v>
      </c>
      <c r="AT590">
        <f>IF(buildings!AT590="","NA",buildings!AT590)</f>
        <v>2020</v>
      </c>
      <c r="AU590" t="str">
        <f>IF(buildings!AU590="","NA",buildings!AU590)</f>
        <v>High-Resolution Mapping of the Urban Built Environment Stocks in Beijing</v>
      </c>
      <c r="AV590" t="str">
        <f>IF(buildings!AV590="","NA",buildings!AV590)</f>
        <v>Environmental Science &amp; Technology</v>
      </c>
      <c r="AW590" t="str">
        <f>IF(buildings!AW590="","NA",buildings!AW590)</f>
        <v>Copyright American Chemical Society</v>
      </c>
      <c r="AX590" t="str">
        <f>IF(buildings!AX590="","NA",buildings!AX590)</f>
        <v>10.1021/acs.est.9b07229</v>
      </c>
      <c r="AY590" t="str">
        <f>IF(buildings!AY590="","NA",buildings!AY590)</f>
        <v>https://doi.org/10.1021/acs.est.9b07229</v>
      </c>
      <c r="AZ590" t="str">
        <f>IF(buildings!AZ590="","NULL",buildings!AZ590)</f>
        <v>NULL</v>
      </c>
      <c r="BA590" t="str">
        <f>IF(buildings!BA590="","NULL",buildings!BA590)</f>
        <v>NULL</v>
      </c>
      <c r="BB590" t="str">
        <f>IF(buildings!BB590="","NULL",buildings!BB590)</f>
        <v>NULL</v>
      </c>
      <c r="BC590" t="str">
        <f>IF(buildings!BC590="","NULL",buildings!BC590)</f>
        <v>Table S6b Detailed MCIs for buildings above ground constructed from 1981 to 2000 in Beijing.</v>
      </c>
      <c r="BD590" t="str">
        <f>IF(buildings!BD590="","NULL",buildings!BD590)</f>
        <v>NULL</v>
      </c>
      <c r="BE590" t="str">
        <f>IF(buildings!BE590="","NULL",buildings!BE590)</f>
        <v>Schwartzberg (Fishman)</v>
      </c>
      <c r="BF590" t="str">
        <f>IF(buildings!BF590="","NULL",buildings!BF590)</f>
        <v>NULL</v>
      </c>
      <c r="BG590" t="str">
        <f>IF(buildings!BG590="","NULL",buildings!BG590)</f>
        <v>NULL</v>
      </c>
      <c r="BH590" t="str">
        <f>IF(buildings!BH590="","NULL",buildings!BH590)</f>
        <v>NULL</v>
      </c>
      <c r="BI590" t="str">
        <f>IF(buildings!BI590="","NULL",buildings!BI590)</f>
        <v>NULL</v>
      </c>
      <c r="BJ590" t="str">
        <f>IF(buildings!BJ590="","NULL",buildings!BJ590)</f>
        <v>NULL</v>
      </c>
      <c r="BK590" t="str">
        <f>IF(buildings!BK590="","NULL",buildings!BK590)</f>
        <v>NULL</v>
      </c>
      <c r="BL590" t="str">
        <f>IF(buildings!BL590="","NULL",buildings!BL590)</f>
        <v>NULL</v>
      </c>
      <c r="BM590" t="str">
        <f>IF(buildings!BM590="","NULL",buildings!BM590)</f>
        <v>NULL</v>
      </c>
      <c r="BN590" t="str">
        <f>IF(buildings!BN590="","NULL",buildings!BN590)</f>
        <v>NULL</v>
      </c>
      <c r="BO590" t="str">
        <f>IF(buildings!BO590="","NULL",buildings!BO590)</f>
        <v>NULL</v>
      </c>
      <c r="BP590" t="str">
        <f>IF(buildings!BP590="","NULL",buildings!BP590)</f>
        <v>NULL</v>
      </c>
      <c r="BQ590" t="str">
        <f>IF(buildings!BQ590="","NULL",buildings!BQ590)</f>
        <v>NULL</v>
      </c>
      <c r="BR590" t="str">
        <f>IF(buildings!BR590="","NULL",buildings!BR590)</f>
        <v>NULL</v>
      </c>
      <c r="BS590" t="str">
        <f>IF(buildings!BS590="","NULL",buildings!BS590)</f>
        <v>NULL</v>
      </c>
      <c r="BT590" t="str">
        <f>IF(buildings!BT590="","NULL",buildings!BT590)</f>
        <v>NULL</v>
      </c>
      <c r="BU590" t="str">
        <f>IF(buildings!BU590="","NULL",buildings!BU590)</f>
        <v>NULL</v>
      </c>
      <c r="BV590" t="str">
        <f>IF(buildings!BV590="","NULL",buildings!BV590)</f>
        <v>NULL</v>
      </c>
      <c r="BW590" t="str">
        <f>IF(buildings!BW590="","NULL",buildings!BW590)</f>
        <v>R32CHN</v>
      </c>
      <c r="BX590" t="str">
        <f>IF(buildings!BX590="","NULL",buildings!BX590)</f>
        <v>R5.2ASIA</v>
      </c>
      <c r="BY590" t="str">
        <f>IF(buildings!BY590="","NULL",buildings!BY590)</f>
        <v>NR_civic</v>
      </c>
      <c r="BZ590" t="str">
        <f>IF(buildings!BZ590="","NULL",buildings!BZ590)</f>
        <v>Unspecified</v>
      </c>
      <c r="CA590" t="str">
        <f>IF(buildings!CA590="","NULL",buildings!CA590)</f>
        <v>Standard</v>
      </c>
      <c r="CB590" t="str">
        <f>IF(buildings!CB590="","NULL",buildings!CB590)</f>
        <v>sample/average/statistics</v>
      </c>
      <c r="CC590" t="str">
        <f>IF(buildings!CC590="","NULL",buildings!CC590)</f>
        <v>NR</v>
      </c>
      <c r="CD590" t="str">
        <f>IF(buildings!CD590="","NULL",buildings!CD590)</f>
        <v>U</v>
      </c>
      <c r="CE590" t="str">
        <f>IF(buildings!CE590="","NULL",buildings!CE590)</f>
        <v>ASIA_CHN</v>
      </c>
    </row>
    <row r="591" spans="1:83">
      <c r="A591">
        <f>IF(buildings!A591="","NA",buildings!A591)</f>
        <v>589</v>
      </c>
      <c r="B591" t="str">
        <f>IF(buildings!B591="","NA",buildings!B591)</f>
        <v>China</v>
      </c>
      <c r="C591" t="str">
        <f>IF(buildings!C591="","NA",buildings!C591)</f>
        <v>Beijing</v>
      </c>
      <c r="D591">
        <f>IF(buildings!D591="","NA",buildings!D591)</f>
        <v>1981</v>
      </c>
      <c r="E591">
        <f>IF(buildings!E591="","NA",buildings!E591)</f>
        <v>2000</v>
      </c>
      <c r="F591">
        <f>IF(buildings!F591="","NA",buildings!F591)</f>
        <v>16.64</v>
      </c>
      <c r="G591" t="str">
        <f>IF(buildings!G591="","NA",buildings!G591)</f>
        <v>NA</v>
      </c>
      <c r="H591" t="str">
        <f>IF(buildings!H591="","NA",buildings!H591)</f>
        <v>NA</v>
      </c>
      <c r="I591" t="str">
        <f>IF(buildings!I591="","NA",buildings!I591)</f>
        <v>NA</v>
      </c>
      <c r="J591" t="str">
        <f>IF(buildings!J591="","NA",buildings!J591)</f>
        <v>NA</v>
      </c>
      <c r="K591" t="str">
        <f>IF(buildings!K591="","NA",buildings!K591)</f>
        <v>NA</v>
      </c>
      <c r="L591" t="str">
        <f>IF(buildings!L591="","NA",buildings!L591)</f>
        <v>NA</v>
      </c>
      <c r="M591" t="str">
        <f>IF(buildings!M591="","NA",buildings!M591)</f>
        <v>NA</v>
      </c>
      <c r="N591">
        <f>IF(buildings!N591="","NA",buildings!N591)</f>
        <v>114.3</v>
      </c>
      <c r="O591">
        <f>IF(buildings!O591="","NA",buildings!O591)</f>
        <v>488.73</v>
      </c>
      <c r="P591">
        <f>IF(buildings!P591="","NA",buildings!P591)</f>
        <v>536</v>
      </c>
      <c r="Q591" t="str">
        <f>IF(buildings!Q591="","NA",buildings!Q591)</f>
        <v>NA</v>
      </c>
      <c r="R591" t="str">
        <f>IF(buildings!R591="","NA",buildings!R591)</f>
        <v>NA</v>
      </c>
      <c r="S591" t="str">
        <f>IF(buildings!S591="","NA",buildings!S591)</f>
        <v>NA</v>
      </c>
      <c r="T591" t="str">
        <f>IF(buildings!T591="","NA",buildings!T591)</f>
        <v>NA</v>
      </c>
      <c r="U591">
        <f>IF(buildings!U591="","NA",buildings!U591)</f>
        <v>0.68</v>
      </c>
      <c r="V591" t="str">
        <f>IF(buildings!V591="","NA",buildings!V591)</f>
        <v>NA</v>
      </c>
      <c r="W591" t="str">
        <f>IF(buildings!W591="","NA",buildings!W591)</f>
        <v>NA</v>
      </c>
      <c r="X591" t="str">
        <f>IF(buildings!X591="","NA",buildings!X591)</f>
        <v>NA</v>
      </c>
      <c r="Y591" t="str">
        <f>IF(buildings!Y591="","NA",buildings!Y591)</f>
        <v>NA</v>
      </c>
      <c r="Z591" t="str">
        <f>IF(buildings!Z591="","NA",buildings!Z591)</f>
        <v>NA</v>
      </c>
      <c r="AA591">
        <f>IF(buildings!AA591="","NA",buildings!AA591)</f>
        <v>0</v>
      </c>
      <c r="AB591">
        <f>IF(buildings!AB591="","NA",buildings!AB591)</f>
        <v>1.1499999999999999</v>
      </c>
      <c r="AC591" t="str">
        <f>IF(buildings!AC591="","NA",buildings!AC591)</f>
        <v>NA</v>
      </c>
      <c r="AD591" t="str">
        <f>IF(buildings!AD591="","NA",buildings!AD591)</f>
        <v>NA</v>
      </c>
      <c r="AE591" t="str">
        <f>IF(buildings!AE591="","NA",buildings!AE591)</f>
        <v>NA</v>
      </c>
      <c r="AF591" t="str">
        <f>IF(buildings!AF591="","NA",buildings!AF591)</f>
        <v>NA</v>
      </c>
      <c r="AG591" t="str">
        <f>IF(buildings!AG591="","NA",buildings!AG591)</f>
        <v>NA</v>
      </c>
      <c r="AH591" t="str">
        <f>IF(buildings!AH591="","NA",buildings!AH591)</f>
        <v>NA</v>
      </c>
      <c r="AI591" t="str">
        <f>IF(buildings!AI591="","NA",buildings!AI591)</f>
        <v>NA</v>
      </c>
      <c r="AJ591" t="str">
        <f>IF(buildings!AJ591="","NA",buildings!AJ591)</f>
        <v>NA</v>
      </c>
      <c r="AK591" t="str">
        <f>IF(buildings!AK591="","NA",buildings!AK591)</f>
        <v>NA</v>
      </c>
      <c r="AL591" t="str">
        <f>IF(buildings!AL591="","NA",buildings!AL591)</f>
        <v>NA</v>
      </c>
      <c r="AM591" t="str">
        <f>IF(buildings!AM591="","NA",buildings!AM591)</f>
        <v>NA</v>
      </c>
      <c r="AN591" t="str">
        <f>IF(buildings!AN591="","NA",buildings!AN591)</f>
        <v>Residential</v>
      </c>
      <c r="AO591" t="str">
        <f>IF(buildings!AO591="","NA",buildings!AO591)</f>
        <v>residential</v>
      </c>
      <c r="AP591" t="str">
        <f>IF(buildings!AP591="","NA",buildings!AP591)</f>
        <v>averaged</v>
      </c>
      <c r="AQ591" t="str">
        <f>IF(buildings!AQ591="","NA",buildings!AQ591)</f>
        <v>urban</v>
      </c>
      <c r="AR591" t="str">
        <f>IF(buildings!AR591="","NA",buildings!AR591)</f>
        <v>NA</v>
      </c>
      <c r="AS591" t="str">
        <f>IF(buildings!AS591="","NA",buildings!AS591)</f>
        <v>Mao R, Bao Y, Huang Z, Liu Q, Liu G</v>
      </c>
      <c r="AT591">
        <f>IF(buildings!AT591="","NA",buildings!AT591)</f>
        <v>2020</v>
      </c>
      <c r="AU591" t="str">
        <f>IF(buildings!AU591="","NA",buildings!AU591)</f>
        <v>High-Resolution Mapping of the Urban Built Environment Stocks in Beijing</v>
      </c>
      <c r="AV591" t="str">
        <f>IF(buildings!AV591="","NA",buildings!AV591)</f>
        <v>Environmental Science &amp; Technology</v>
      </c>
      <c r="AW591" t="str">
        <f>IF(buildings!AW591="","NA",buildings!AW591)</f>
        <v>Copyright American Chemical Society</v>
      </c>
      <c r="AX591" t="str">
        <f>IF(buildings!AX591="","NA",buildings!AX591)</f>
        <v>10.1021/acs.est.9b07229</v>
      </c>
      <c r="AY591" t="str">
        <f>IF(buildings!AY591="","NA",buildings!AY591)</f>
        <v>https://doi.org/10.1021/acs.est.9b07229</v>
      </c>
      <c r="AZ591" t="str">
        <f>IF(buildings!AZ591="","NULL",buildings!AZ591)</f>
        <v>NULL</v>
      </c>
      <c r="BA591" t="str">
        <f>IF(buildings!BA591="","NULL",buildings!BA591)</f>
        <v>NULL</v>
      </c>
      <c r="BB591" t="str">
        <f>IF(buildings!BB591="","NULL",buildings!BB591)</f>
        <v>NULL</v>
      </c>
      <c r="BC591" t="str">
        <f>IF(buildings!BC591="","NULL",buildings!BC591)</f>
        <v>Table S6b Detailed MCIs for buildings above ground constructed from 1981 to 2000 in Beijing.</v>
      </c>
      <c r="BD591" t="str">
        <f>IF(buildings!BD591="","NULL",buildings!BD591)</f>
        <v>NULL</v>
      </c>
      <c r="BE591" t="str">
        <f>IF(buildings!BE591="","NULL",buildings!BE591)</f>
        <v>Schwartzberg (Fishman)</v>
      </c>
      <c r="BF591" t="str">
        <f>IF(buildings!BF591="","NULL",buildings!BF591)</f>
        <v>NULL</v>
      </c>
      <c r="BG591" t="str">
        <f>IF(buildings!BG591="","NULL",buildings!BG591)</f>
        <v>NULL</v>
      </c>
      <c r="BH591" t="str">
        <f>IF(buildings!BH591="","NULL",buildings!BH591)</f>
        <v>NULL</v>
      </c>
      <c r="BI591" t="str">
        <f>IF(buildings!BI591="","NULL",buildings!BI591)</f>
        <v>NULL</v>
      </c>
      <c r="BJ591" t="str">
        <f>IF(buildings!BJ591="","NULL",buildings!BJ591)</f>
        <v>NULL</v>
      </c>
      <c r="BK591" t="str">
        <f>IF(buildings!BK591="","NULL",buildings!BK591)</f>
        <v>NULL</v>
      </c>
      <c r="BL591" t="str">
        <f>IF(buildings!BL591="","NULL",buildings!BL591)</f>
        <v>NULL</v>
      </c>
      <c r="BM591" t="str">
        <f>IF(buildings!BM591="","NULL",buildings!BM591)</f>
        <v>NULL</v>
      </c>
      <c r="BN591" t="str">
        <f>IF(buildings!BN591="","NULL",buildings!BN591)</f>
        <v>NULL</v>
      </c>
      <c r="BO591" t="str">
        <f>IF(buildings!BO591="","NULL",buildings!BO591)</f>
        <v>NULL</v>
      </c>
      <c r="BP591" t="str">
        <f>IF(buildings!BP591="","NULL",buildings!BP591)</f>
        <v>NULL</v>
      </c>
      <c r="BQ591" t="str">
        <f>IF(buildings!BQ591="","NULL",buildings!BQ591)</f>
        <v>NULL</v>
      </c>
      <c r="BR591" t="str">
        <f>IF(buildings!BR591="","NULL",buildings!BR591)</f>
        <v>NULL</v>
      </c>
      <c r="BS591" t="str">
        <f>IF(buildings!BS591="","NULL",buildings!BS591)</f>
        <v>NULL</v>
      </c>
      <c r="BT591" t="str">
        <f>IF(buildings!BT591="","NULL",buildings!BT591)</f>
        <v>NULL</v>
      </c>
      <c r="BU591" t="str">
        <f>IF(buildings!BU591="","NULL",buildings!BU591)</f>
        <v>NULL</v>
      </c>
      <c r="BV591" t="str">
        <f>IF(buildings!BV591="","NULL",buildings!BV591)</f>
        <v>NULL</v>
      </c>
      <c r="BW591" t="str">
        <f>IF(buildings!BW591="","NULL",buildings!BW591)</f>
        <v>R32CHN</v>
      </c>
      <c r="BX591" t="str">
        <f>IF(buildings!BX591="","NULL",buildings!BX591)</f>
        <v>R5.2ASIA</v>
      </c>
      <c r="BY591" t="str">
        <f>IF(buildings!BY591="","NULL",buildings!BY591)</f>
        <v>R_unspecified</v>
      </c>
      <c r="BZ591" t="str">
        <f>IF(buildings!BZ591="","NULL",buildings!BZ591)</f>
        <v>Unspecified</v>
      </c>
      <c r="CA591" t="str">
        <f>IF(buildings!CA591="","NULL",buildings!CA591)</f>
        <v>Standard</v>
      </c>
      <c r="CB591" t="str">
        <f>IF(buildings!CB591="","NULL",buildings!CB591)</f>
        <v>sample/average/statistics</v>
      </c>
      <c r="CC591" t="str">
        <f>IF(buildings!CC591="","NULL",buildings!CC591)</f>
        <v>RU</v>
      </c>
      <c r="CD591" t="str">
        <f>IF(buildings!CD591="","NULL",buildings!CD591)</f>
        <v>U</v>
      </c>
      <c r="CE591" t="str">
        <f>IF(buildings!CE591="","NULL",buildings!CE591)</f>
        <v>ASIA_CHN</v>
      </c>
    </row>
    <row r="592" spans="1:83">
      <c r="A592">
        <f>IF(buildings!A592="","NA",buildings!A592)</f>
        <v>590</v>
      </c>
      <c r="B592" t="str">
        <f>IF(buildings!B592="","NA",buildings!B592)</f>
        <v>China</v>
      </c>
      <c r="C592" t="str">
        <f>IF(buildings!C592="","NA",buildings!C592)</f>
        <v>Beijing</v>
      </c>
      <c r="D592">
        <f>IF(buildings!D592="","NA",buildings!D592)</f>
        <v>1981</v>
      </c>
      <c r="E592">
        <f>IF(buildings!E592="","NA",buildings!E592)</f>
        <v>2000</v>
      </c>
      <c r="F592">
        <f>IF(buildings!F592="","NA",buildings!F592)</f>
        <v>42.47</v>
      </c>
      <c r="G592" t="str">
        <f>IF(buildings!G592="","NA",buildings!G592)</f>
        <v>NA</v>
      </c>
      <c r="H592" t="str">
        <f>IF(buildings!H592="","NA",buildings!H592)</f>
        <v>NA</v>
      </c>
      <c r="I592" t="str">
        <f>IF(buildings!I592="","NA",buildings!I592)</f>
        <v>NA</v>
      </c>
      <c r="J592" t="str">
        <f>IF(buildings!J592="","NA",buildings!J592)</f>
        <v>NA</v>
      </c>
      <c r="K592" t="str">
        <f>IF(buildings!K592="","NA",buildings!K592)</f>
        <v>NA</v>
      </c>
      <c r="L592" t="str">
        <f>IF(buildings!L592="","NA",buildings!L592)</f>
        <v>NA</v>
      </c>
      <c r="M592" t="str">
        <f>IF(buildings!M592="","NA",buildings!M592)</f>
        <v>NA</v>
      </c>
      <c r="N592">
        <f>IF(buildings!N592="","NA",buildings!N592)</f>
        <v>220.72</v>
      </c>
      <c r="O592">
        <f>IF(buildings!O592="","NA",buildings!O592)</f>
        <v>1691.04</v>
      </c>
      <c r="P592">
        <f>IF(buildings!P592="","NA",buildings!P592)</f>
        <v>644.5</v>
      </c>
      <c r="Q592" t="str">
        <f>IF(buildings!Q592="","NA",buildings!Q592)</f>
        <v>NA</v>
      </c>
      <c r="R592" t="str">
        <f>IF(buildings!R592="","NA",buildings!R592)</f>
        <v>NA</v>
      </c>
      <c r="S592" t="str">
        <f>IF(buildings!S592="","NA",buildings!S592)</f>
        <v>NA</v>
      </c>
      <c r="T592" t="str">
        <f>IF(buildings!T592="","NA",buildings!T592)</f>
        <v>NA</v>
      </c>
      <c r="U592">
        <f>IF(buildings!U592="","NA",buildings!U592)</f>
        <v>5.52</v>
      </c>
      <c r="V592" t="str">
        <f>IF(buildings!V592="","NA",buildings!V592)</f>
        <v>NA</v>
      </c>
      <c r="W592" t="str">
        <f>IF(buildings!W592="","NA",buildings!W592)</f>
        <v>NA</v>
      </c>
      <c r="X592" t="str">
        <f>IF(buildings!X592="","NA",buildings!X592)</f>
        <v>NA</v>
      </c>
      <c r="Y592" t="str">
        <f>IF(buildings!Y592="","NA",buildings!Y592)</f>
        <v>NA</v>
      </c>
      <c r="Z592" t="str">
        <f>IF(buildings!Z592="","NA",buildings!Z592)</f>
        <v>NA</v>
      </c>
      <c r="AA592">
        <f>IF(buildings!AA592="","NA",buildings!AA592)</f>
        <v>0</v>
      </c>
      <c r="AB592">
        <f>IF(buildings!AB592="","NA",buildings!AB592)</f>
        <v>2.91</v>
      </c>
      <c r="AC592" t="str">
        <f>IF(buildings!AC592="","NA",buildings!AC592)</f>
        <v>NA</v>
      </c>
      <c r="AD592" t="str">
        <f>IF(buildings!AD592="","NA",buildings!AD592)</f>
        <v>NA</v>
      </c>
      <c r="AE592" t="str">
        <f>IF(buildings!AE592="","NA",buildings!AE592)</f>
        <v>NA</v>
      </c>
      <c r="AF592" t="str">
        <f>IF(buildings!AF592="","NA",buildings!AF592)</f>
        <v>NA</v>
      </c>
      <c r="AG592" t="str">
        <f>IF(buildings!AG592="","NA",buildings!AG592)</f>
        <v>NA</v>
      </c>
      <c r="AH592" t="str">
        <f>IF(buildings!AH592="","NA",buildings!AH592)</f>
        <v>NA</v>
      </c>
      <c r="AI592" t="str">
        <f>IF(buildings!AI592="","NA",buildings!AI592)</f>
        <v>NA</v>
      </c>
      <c r="AJ592" t="str">
        <f>IF(buildings!AJ592="","NA",buildings!AJ592)</f>
        <v>NA</v>
      </c>
      <c r="AK592" t="str">
        <f>IF(buildings!AK592="","NA",buildings!AK592)</f>
        <v>NA</v>
      </c>
      <c r="AL592" t="str">
        <f>IF(buildings!AL592="","NA",buildings!AL592)</f>
        <v>NA</v>
      </c>
      <c r="AM592" t="str">
        <f>IF(buildings!AM592="","NA",buildings!AM592)</f>
        <v>NA</v>
      </c>
      <c r="AN592" t="str">
        <f>IF(buildings!AN592="","NA",buildings!AN592)</f>
        <v>Sport</v>
      </c>
      <c r="AO592" t="str">
        <f>IF(buildings!AO592="","NA",buildings!AO592)</f>
        <v>sport</v>
      </c>
      <c r="AP592" t="str">
        <f>IF(buildings!AP592="","NA",buildings!AP592)</f>
        <v>averaged</v>
      </c>
      <c r="AQ592" t="str">
        <f>IF(buildings!AQ592="","NA",buildings!AQ592)</f>
        <v>urban</v>
      </c>
      <c r="AR592" t="str">
        <f>IF(buildings!AR592="","NA",buildings!AR592)</f>
        <v>NA</v>
      </c>
      <c r="AS592" t="str">
        <f>IF(buildings!AS592="","NA",buildings!AS592)</f>
        <v>Mao R, Bao Y, Huang Z, Liu Q, Liu G</v>
      </c>
      <c r="AT592">
        <f>IF(buildings!AT592="","NA",buildings!AT592)</f>
        <v>2020</v>
      </c>
      <c r="AU592" t="str">
        <f>IF(buildings!AU592="","NA",buildings!AU592)</f>
        <v>High-Resolution Mapping of the Urban Built Environment Stocks in Beijing</v>
      </c>
      <c r="AV592" t="str">
        <f>IF(buildings!AV592="","NA",buildings!AV592)</f>
        <v>Environmental Science &amp; Technology</v>
      </c>
      <c r="AW592" t="str">
        <f>IF(buildings!AW592="","NA",buildings!AW592)</f>
        <v>Copyright American Chemical Society</v>
      </c>
      <c r="AX592" t="str">
        <f>IF(buildings!AX592="","NA",buildings!AX592)</f>
        <v>10.1021/acs.est.9b07229</v>
      </c>
      <c r="AY592" t="str">
        <f>IF(buildings!AY592="","NA",buildings!AY592)</f>
        <v>https://doi.org/10.1021/acs.est.9b07229</v>
      </c>
      <c r="AZ592" t="str">
        <f>IF(buildings!AZ592="","NULL",buildings!AZ592)</f>
        <v>NULL</v>
      </c>
      <c r="BA592" t="str">
        <f>IF(buildings!BA592="","NULL",buildings!BA592)</f>
        <v>NULL</v>
      </c>
      <c r="BB592" t="str">
        <f>IF(buildings!BB592="","NULL",buildings!BB592)</f>
        <v>NULL</v>
      </c>
      <c r="BC592" t="str">
        <f>IF(buildings!BC592="","NULL",buildings!BC592)</f>
        <v>Table S6b Detailed MCIs for buildings above ground constructed from 1981 to 2000 in Beijing.</v>
      </c>
      <c r="BD592" t="str">
        <f>IF(buildings!BD592="","NULL",buildings!BD592)</f>
        <v>NULL</v>
      </c>
      <c r="BE592" t="str">
        <f>IF(buildings!BE592="","NULL",buildings!BE592)</f>
        <v>Schwartzberg (Fishman)</v>
      </c>
      <c r="BF592" t="str">
        <f>IF(buildings!BF592="","NULL",buildings!BF592)</f>
        <v>NULL</v>
      </c>
      <c r="BG592" t="str">
        <f>IF(buildings!BG592="","NULL",buildings!BG592)</f>
        <v>NULL</v>
      </c>
      <c r="BH592" t="str">
        <f>IF(buildings!BH592="","NULL",buildings!BH592)</f>
        <v>NULL</v>
      </c>
      <c r="BI592" t="str">
        <f>IF(buildings!BI592="","NULL",buildings!BI592)</f>
        <v>NULL</v>
      </c>
      <c r="BJ592" t="str">
        <f>IF(buildings!BJ592="","NULL",buildings!BJ592)</f>
        <v>NULL</v>
      </c>
      <c r="BK592" t="str">
        <f>IF(buildings!BK592="","NULL",buildings!BK592)</f>
        <v>NULL</v>
      </c>
      <c r="BL592" t="str">
        <f>IF(buildings!BL592="","NULL",buildings!BL592)</f>
        <v>NULL</v>
      </c>
      <c r="BM592" t="str">
        <f>IF(buildings!BM592="","NULL",buildings!BM592)</f>
        <v>NULL</v>
      </c>
      <c r="BN592" t="str">
        <f>IF(buildings!BN592="","NULL",buildings!BN592)</f>
        <v>NULL</v>
      </c>
      <c r="BO592" t="str">
        <f>IF(buildings!BO592="","NULL",buildings!BO592)</f>
        <v>NULL</v>
      </c>
      <c r="BP592" t="str">
        <f>IF(buildings!BP592="","NULL",buildings!BP592)</f>
        <v>NULL</v>
      </c>
      <c r="BQ592" t="str">
        <f>IF(buildings!BQ592="","NULL",buildings!BQ592)</f>
        <v>NULL</v>
      </c>
      <c r="BR592" t="str">
        <f>IF(buildings!BR592="","NULL",buildings!BR592)</f>
        <v>NULL</v>
      </c>
      <c r="BS592" t="str">
        <f>IF(buildings!BS592="","NULL",buildings!BS592)</f>
        <v>NULL</v>
      </c>
      <c r="BT592" t="str">
        <f>IF(buildings!BT592="","NULL",buildings!BT592)</f>
        <v>NULL</v>
      </c>
      <c r="BU592" t="str">
        <f>IF(buildings!BU592="","NULL",buildings!BU592)</f>
        <v>NULL</v>
      </c>
      <c r="BV592" t="str">
        <f>IF(buildings!BV592="","NULL",buildings!BV592)</f>
        <v>NULL</v>
      </c>
      <c r="BW592" t="str">
        <f>IF(buildings!BW592="","NULL",buildings!BW592)</f>
        <v>R32CHN</v>
      </c>
      <c r="BX592" t="str">
        <f>IF(buildings!BX592="","NULL",buildings!BX592)</f>
        <v>R5.2ASIA</v>
      </c>
      <c r="BY592" t="str">
        <f>IF(buildings!BY592="","NULL",buildings!BY592)</f>
        <v>NR_civic</v>
      </c>
      <c r="BZ592" t="str">
        <f>IF(buildings!BZ592="","NULL",buildings!BZ592)</f>
        <v>Unspecified</v>
      </c>
      <c r="CA592" t="str">
        <f>IF(buildings!CA592="","NULL",buildings!CA592)</f>
        <v>Standard</v>
      </c>
      <c r="CB592" t="str">
        <f>IF(buildings!CB592="","NULL",buildings!CB592)</f>
        <v>sample/average/statistics</v>
      </c>
      <c r="CC592" t="str">
        <f>IF(buildings!CC592="","NULL",buildings!CC592)</f>
        <v>NR</v>
      </c>
      <c r="CD592" t="str">
        <f>IF(buildings!CD592="","NULL",buildings!CD592)</f>
        <v>U</v>
      </c>
      <c r="CE592" t="str">
        <f>IF(buildings!CE592="","NULL",buildings!CE592)</f>
        <v>ASIA_CHN</v>
      </c>
    </row>
    <row r="593" spans="1:83">
      <c r="A593">
        <f>IF(buildings!A593="","NA",buildings!A593)</f>
        <v>591</v>
      </c>
      <c r="B593" t="str">
        <f>IF(buildings!B593="","NA",buildings!B593)</f>
        <v>China</v>
      </c>
      <c r="C593" t="str">
        <f>IF(buildings!C593="","NA",buildings!C593)</f>
        <v>Beijing</v>
      </c>
      <c r="D593">
        <f>IF(buildings!D593="","NA",buildings!D593)</f>
        <v>1981</v>
      </c>
      <c r="E593">
        <f>IF(buildings!E593="","NA",buildings!E593)</f>
        <v>2000</v>
      </c>
      <c r="F593">
        <f>IF(buildings!F593="","NA",buildings!F593)</f>
        <v>46.5</v>
      </c>
      <c r="G593" t="str">
        <f>IF(buildings!G593="","NA",buildings!G593)</f>
        <v>NA</v>
      </c>
      <c r="H593" t="str">
        <f>IF(buildings!H593="","NA",buildings!H593)</f>
        <v>NA</v>
      </c>
      <c r="I593" t="str">
        <f>IF(buildings!I593="","NA",buildings!I593)</f>
        <v>NA</v>
      </c>
      <c r="J593" t="str">
        <f>IF(buildings!J593="","NA",buildings!J593)</f>
        <v>NA</v>
      </c>
      <c r="K593" t="str">
        <f>IF(buildings!K593="","NA",buildings!K593)</f>
        <v>NA</v>
      </c>
      <c r="L593" t="str">
        <f>IF(buildings!L593="","NA",buildings!L593)</f>
        <v>NA</v>
      </c>
      <c r="M593" t="str">
        <f>IF(buildings!M593="","NA",buildings!M593)</f>
        <v>NA</v>
      </c>
      <c r="N593">
        <f>IF(buildings!N593="","NA",buildings!N593)</f>
        <v>175</v>
      </c>
      <c r="O593">
        <f>IF(buildings!O593="","NA",buildings!O593)</f>
        <v>0</v>
      </c>
      <c r="P593">
        <f>IF(buildings!P593="","NA",buildings!P593)</f>
        <v>833</v>
      </c>
      <c r="Q593" t="str">
        <f>IF(buildings!Q593="","NA",buildings!Q593)</f>
        <v>NA</v>
      </c>
      <c r="R593" t="str">
        <f>IF(buildings!R593="","NA",buildings!R593)</f>
        <v>NA</v>
      </c>
      <c r="S593" t="str">
        <f>IF(buildings!S593="","NA",buildings!S593)</f>
        <v>NA</v>
      </c>
      <c r="T593" t="str">
        <f>IF(buildings!T593="","NA",buildings!T593)</f>
        <v>NA</v>
      </c>
      <c r="U593">
        <f>IF(buildings!U593="","NA",buildings!U593)</f>
        <v>0</v>
      </c>
      <c r="V593" t="str">
        <f>IF(buildings!V593="","NA",buildings!V593)</f>
        <v>NA</v>
      </c>
      <c r="W593" t="str">
        <f>IF(buildings!W593="","NA",buildings!W593)</f>
        <v>NA</v>
      </c>
      <c r="X593" t="str">
        <f>IF(buildings!X593="","NA",buildings!X593)</f>
        <v>NA</v>
      </c>
      <c r="Y593" t="str">
        <f>IF(buildings!Y593="","NA",buildings!Y593)</f>
        <v>NA</v>
      </c>
      <c r="Z593" t="str">
        <f>IF(buildings!Z593="","NA",buildings!Z593)</f>
        <v>NA</v>
      </c>
      <c r="AA593">
        <f>IF(buildings!AA593="","NA",buildings!AA593)</f>
        <v>0</v>
      </c>
      <c r="AB593">
        <f>IF(buildings!AB593="","NA",buildings!AB593)</f>
        <v>0</v>
      </c>
      <c r="AC593" t="str">
        <f>IF(buildings!AC593="","NA",buildings!AC593)</f>
        <v>NA</v>
      </c>
      <c r="AD593" t="str">
        <f>IF(buildings!AD593="","NA",buildings!AD593)</f>
        <v>NA</v>
      </c>
      <c r="AE593" t="str">
        <f>IF(buildings!AE593="","NA",buildings!AE593)</f>
        <v>NA</v>
      </c>
      <c r="AF593" t="str">
        <f>IF(buildings!AF593="","NA",buildings!AF593)</f>
        <v>NA</v>
      </c>
      <c r="AG593" t="str">
        <f>IF(buildings!AG593="","NA",buildings!AG593)</f>
        <v>NA</v>
      </c>
      <c r="AH593" t="str">
        <f>IF(buildings!AH593="","NA",buildings!AH593)</f>
        <v>NA</v>
      </c>
      <c r="AI593" t="str">
        <f>IF(buildings!AI593="","NA",buildings!AI593)</f>
        <v>NA</v>
      </c>
      <c r="AJ593" t="str">
        <f>IF(buildings!AJ593="","NA",buildings!AJ593)</f>
        <v>NA</v>
      </c>
      <c r="AK593" t="str">
        <f>IF(buildings!AK593="","NA",buildings!AK593)</f>
        <v>NA</v>
      </c>
      <c r="AL593" t="str">
        <f>IF(buildings!AL593="","NA",buildings!AL593)</f>
        <v>NA</v>
      </c>
      <c r="AM593" t="str">
        <f>IF(buildings!AM593="","NA",buildings!AM593)</f>
        <v>NA</v>
      </c>
      <c r="AN593" t="str">
        <f>IF(buildings!AN593="","NA",buildings!AN593)</f>
        <v>Parking</v>
      </c>
      <c r="AO593" t="str">
        <f>IF(buildings!AO593="","NA",buildings!AO593)</f>
        <v>parking</v>
      </c>
      <c r="AP593" t="str">
        <f>IF(buildings!AP593="","NA",buildings!AP593)</f>
        <v>averaged</v>
      </c>
      <c r="AQ593" t="str">
        <f>IF(buildings!AQ593="","NA",buildings!AQ593)</f>
        <v>urban</v>
      </c>
      <c r="AR593" t="str">
        <f>IF(buildings!AR593="","NA",buildings!AR593)</f>
        <v>NA</v>
      </c>
      <c r="AS593" t="str">
        <f>IF(buildings!AS593="","NA",buildings!AS593)</f>
        <v>Mao R, Bao Y, Huang Z, Liu Q, Liu G</v>
      </c>
      <c r="AT593">
        <f>IF(buildings!AT593="","NA",buildings!AT593)</f>
        <v>2020</v>
      </c>
      <c r="AU593" t="str">
        <f>IF(buildings!AU593="","NA",buildings!AU593)</f>
        <v>High-Resolution Mapping of the Urban Built Environment Stocks in Beijing</v>
      </c>
      <c r="AV593" t="str">
        <f>IF(buildings!AV593="","NA",buildings!AV593)</f>
        <v>Environmental Science &amp; Technology</v>
      </c>
      <c r="AW593" t="str">
        <f>IF(buildings!AW593="","NA",buildings!AW593)</f>
        <v>Copyright American Chemical Society</v>
      </c>
      <c r="AX593" t="str">
        <f>IF(buildings!AX593="","NA",buildings!AX593)</f>
        <v>10.1021/acs.est.9b07229</v>
      </c>
      <c r="AY593" t="str">
        <f>IF(buildings!AY593="","NA",buildings!AY593)</f>
        <v>https://doi.org/10.1021/acs.est.9b07229</v>
      </c>
      <c r="AZ593" t="str">
        <f>IF(buildings!AZ593="","NULL",buildings!AZ593)</f>
        <v>NULL</v>
      </c>
      <c r="BA593" t="str">
        <f>IF(buildings!BA593="","NULL",buildings!BA593)</f>
        <v>NULL</v>
      </c>
      <c r="BB593" t="str">
        <f>IF(buildings!BB593="","NULL",buildings!BB593)</f>
        <v>NULL</v>
      </c>
      <c r="BC593" t="str">
        <f>IF(buildings!BC593="","NULL",buildings!BC593)</f>
        <v>Table S6b Detailed MCIs for buildings above ground constructed from 1981 to 2000 in Beijing.</v>
      </c>
      <c r="BD593" t="str">
        <f>IF(buildings!BD593="","NULL",buildings!BD593)</f>
        <v>NULL</v>
      </c>
      <c r="BE593" t="str">
        <f>IF(buildings!BE593="","NULL",buildings!BE593)</f>
        <v>Schwartzberg (Fishman)</v>
      </c>
      <c r="BF593" t="str">
        <f>IF(buildings!BF593="","NULL",buildings!BF593)</f>
        <v>NULL</v>
      </c>
      <c r="BG593" t="str">
        <f>IF(buildings!BG593="","NULL",buildings!BG593)</f>
        <v>NULL</v>
      </c>
      <c r="BH593" t="str">
        <f>IF(buildings!BH593="","NULL",buildings!BH593)</f>
        <v>NULL</v>
      </c>
      <c r="BI593" t="str">
        <f>IF(buildings!BI593="","NULL",buildings!BI593)</f>
        <v>NULL</v>
      </c>
      <c r="BJ593" t="str">
        <f>IF(buildings!BJ593="","NULL",buildings!BJ593)</f>
        <v>NULL</v>
      </c>
      <c r="BK593" t="str">
        <f>IF(buildings!BK593="","NULL",buildings!BK593)</f>
        <v>NULL</v>
      </c>
      <c r="BL593" t="str">
        <f>IF(buildings!BL593="","NULL",buildings!BL593)</f>
        <v>NULL</v>
      </c>
      <c r="BM593" t="str">
        <f>IF(buildings!BM593="","NULL",buildings!BM593)</f>
        <v>NULL</v>
      </c>
      <c r="BN593" t="str">
        <f>IF(buildings!BN593="","NULL",buildings!BN593)</f>
        <v>NULL</v>
      </c>
      <c r="BO593" t="str">
        <f>IF(buildings!BO593="","NULL",buildings!BO593)</f>
        <v>NULL</v>
      </c>
      <c r="BP593" t="str">
        <f>IF(buildings!BP593="","NULL",buildings!BP593)</f>
        <v>NULL</v>
      </c>
      <c r="BQ593" t="str">
        <f>IF(buildings!BQ593="","NULL",buildings!BQ593)</f>
        <v>NULL</v>
      </c>
      <c r="BR593" t="str">
        <f>IF(buildings!BR593="","NULL",buildings!BR593)</f>
        <v>NULL</v>
      </c>
      <c r="BS593" t="str">
        <f>IF(buildings!BS593="","NULL",buildings!BS593)</f>
        <v>NULL</v>
      </c>
      <c r="BT593" t="str">
        <f>IF(buildings!BT593="","NULL",buildings!BT593)</f>
        <v>NULL</v>
      </c>
      <c r="BU593" t="str">
        <f>IF(buildings!BU593="","NULL",buildings!BU593)</f>
        <v>NULL</v>
      </c>
      <c r="BV593" t="str">
        <f>IF(buildings!BV593="","NULL",buildings!BV593)</f>
        <v>NULL</v>
      </c>
      <c r="BW593" t="str">
        <f>IF(buildings!BW593="","NULL",buildings!BW593)</f>
        <v>R32CHN</v>
      </c>
      <c r="BX593" t="str">
        <f>IF(buildings!BX593="","NULL",buildings!BX593)</f>
        <v>R5.2ASIA</v>
      </c>
      <c r="BY593" t="str">
        <f>IF(buildings!BY593="","NULL",buildings!BY593)</f>
        <v>NR_civic</v>
      </c>
      <c r="BZ593" t="str">
        <f>IF(buildings!BZ593="","NULL",buildings!BZ593)</f>
        <v>Unspecified</v>
      </c>
      <c r="CA593" t="str">
        <f>IF(buildings!CA593="","NULL",buildings!CA593)</f>
        <v>Standard</v>
      </c>
      <c r="CB593" t="str">
        <f>IF(buildings!CB593="","NULL",buildings!CB593)</f>
        <v>sample/average/statistics</v>
      </c>
      <c r="CC593" t="str">
        <f>IF(buildings!CC593="","NULL",buildings!CC593)</f>
        <v>NR</v>
      </c>
      <c r="CD593" t="str">
        <f>IF(buildings!CD593="","NULL",buildings!CD593)</f>
        <v>U</v>
      </c>
      <c r="CE593" t="str">
        <f>IF(buildings!CE593="","NULL",buildings!CE593)</f>
        <v>ASIA_CHN</v>
      </c>
    </row>
    <row r="594" spans="1:83">
      <c r="A594">
        <f>IF(buildings!A594="","NA",buildings!A594)</f>
        <v>592</v>
      </c>
      <c r="B594" t="str">
        <f>IF(buildings!B594="","NA",buildings!B594)</f>
        <v>China</v>
      </c>
      <c r="C594" t="str">
        <f>IF(buildings!C594="","NA",buildings!C594)</f>
        <v>Beijing</v>
      </c>
      <c r="D594">
        <f>IF(buildings!D594="","NA",buildings!D594)</f>
        <v>1981</v>
      </c>
      <c r="E594">
        <f>IF(buildings!E594="","NA",buildings!E594)</f>
        <v>2000</v>
      </c>
      <c r="F594">
        <f>IF(buildings!F594="","NA",buildings!F594)</f>
        <v>0</v>
      </c>
      <c r="G594" t="str">
        <f>IF(buildings!G594="","NA",buildings!G594)</f>
        <v>NA</v>
      </c>
      <c r="H594" t="str">
        <f>IF(buildings!H594="","NA",buildings!H594)</f>
        <v>NA</v>
      </c>
      <c r="I594" t="str">
        <f>IF(buildings!I594="","NA",buildings!I594)</f>
        <v>NA</v>
      </c>
      <c r="J594" t="str">
        <f>IF(buildings!J594="","NA",buildings!J594)</f>
        <v>NA</v>
      </c>
      <c r="K594" t="str">
        <f>IF(buildings!K594="","NA",buildings!K594)</f>
        <v>NA</v>
      </c>
      <c r="L594" t="str">
        <f>IF(buildings!L594="","NA",buildings!L594)</f>
        <v>NA</v>
      </c>
      <c r="M594" t="str">
        <f>IF(buildings!M594="","NA",buildings!M594)</f>
        <v>NA</v>
      </c>
      <c r="N594">
        <f>IF(buildings!N594="","NA",buildings!N594)</f>
        <v>28.57</v>
      </c>
      <c r="O594">
        <f>IF(buildings!O594="","NA",buildings!O594)</f>
        <v>250</v>
      </c>
      <c r="P594">
        <f>IF(buildings!P594="","NA",buildings!P594)</f>
        <v>1092.8599999999999</v>
      </c>
      <c r="Q594" t="str">
        <f>IF(buildings!Q594="","NA",buildings!Q594)</f>
        <v>NA</v>
      </c>
      <c r="R594" t="str">
        <f>IF(buildings!R594="","NA",buildings!R594)</f>
        <v>NA</v>
      </c>
      <c r="S594" t="str">
        <f>IF(buildings!S594="","NA",buildings!S594)</f>
        <v>NA</v>
      </c>
      <c r="T594" t="str">
        <f>IF(buildings!T594="","NA",buildings!T594)</f>
        <v>NA</v>
      </c>
      <c r="U594">
        <f>IF(buildings!U594="","NA",buildings!U594)</f>
        <v>0</v>
      </c>
      <c r="V594" t="str">
        <f>IF(buildings!V594="","NA",buildings!V594)</f>
        <v>NA</v>
      </c>
      <c r="W594" t="str">
        <f>IF(buildings!W594="","NA",buildings!W594)</f>
        <v>NA</v>
      </c>
      <c r="X594" t="str">
        <f>IF(buildings!X594="","NA",buildings!X594)</f>
        <v>NA</v>
      </c>
      <c r="Y594" t="str">
        <f>IF(buildings!Y594="","NA",buildings!Y594)</f>
        <v>NA</v>
      </c>
      <c r="Z594" t="str">
        <f>IF(buildings!Z594="","NA",buildings!Z594)</f>
        <v>NA</v>
      </c>
      <c r="AA594">
        <f>IF(buildings!AA594="","NA",buildings!AA594)</f>
        <v>0</v>
      </c>
      <c r="AB594">
        <f>IF(buildings!AB594="","NA",buildings!AB594)</f>
        <v>0</v>
      </c>
      <c r="AC594" t="str">
        <f>IF(buildings!AC594="","NA",buildings!AC594)</f>
        <v>NA</v>
      </c>
      <c r="AD594" t="str">
        <f>IF(buildings!AD594="","NA",buildings!AD594)</f>
        <v>NA</v>
      </c>
      <c r="AE594" t="str">
        <f>IF(buildings!AE594="","NA",buildings!AE594)</f>
        <v>NA</v>
      </c>
      <c r="AF594" t="str">
        <f>IF(buildings!AF594="","NA",buildings!AF594)</f>
        <v>NA</v>
      </c>
      <c r="AG594" t="str">
        <f>IF(buildings!AG594="","NA",buildings!AG594)</f>
        <v>NA</v>
      </c>
      <c r="AH594" t="str">
        <f>IF(buildings!AH594="","NA",buildings!AH594)</f>
        <v>NA</v>
      </c>
      <c r="AI594" t="str">
        <f>IF(buildings!AI594="","NA",buildings!AI594)</f>
        <v>NA</v>
      </c>
      <c r="AJ594" t="str">
        <f>IF(buildings!AJ594="","NA",buildings!AJ594)</f>
        <v>NA</v>
      </c>
      <c r="AK594" t="str">
        <f>IF(buildings!AK594="","NA",buildings!AK594)</f>
        <v>NA</v>
      </c>
      <c r="AL594" t="str">
        <f>IF(buildings!AL594="","NA",buildings!AL594)</f>
        <v>NA</v>
      </c>
      <c r="AM594" t="str">
        <f>IF(buildings!AM594="","NA",buildings!AM594)</f>
        <v>NA</v>
      </c>
      <c r="AN594" t="str">
        <f>IF(buildings!AN594="","NA",buildings!AN594)</f>
        <v>Agricultural</v>
      </c>
      <c r="AO594" t="str">
        <f>IF(buildings!AO594="","NA",buildings!AO594)</f>
        <v>agricultural</v>
      </c>
      <c r="AP594" t="str">
        <f>IF(buildings!AP594="","NA",buildings!AP594)</f>
        <v>averaged</v>
      </c>
      <c r="AQ594" t="str">
        <f>IF(buildings!AQ594="","NA",buildings!AQ594)</f>
        <v>urban</v>
      </c>
      <c r="AR594" t="str">
        <f>IF(buildings!AR594="","NA",buildings!AR594)</f>
        <v>NA</v>
      </c>
      <c r="AS594" t="str">
        <f>IF(buildings!AS594="","NA",buildings!AS594)</f>
        <v>Mao R, Bao Y, Huang Z, Liu Q, Liu G</v>
      </c>
      <c r="AT594">
        <f>IF(buildings!AT594="","NA",buildings!AT594)</f>
        <v>2020</v>
      </c>
      <c r="AU594" t="str">
        <f>IF(buildings!AU594="","NA",buildings!AU594)</f>
        <v>High-Resolution Mapping of the Urban Built Environment Stocks in Beijing</v>
      </c>
      <c r="AV594" t="str">
        <f>IF(buildings!AV594="","NA",buildings!AV594)</f>
        <v>Environmental Science &amp; Technology</v>
      </c>
      <c r="AW594" t="str">
        <f>IF(buildings!AW594="","NA",buildings!AW594)</f>
        <v>Copyright American Chemical Society</v>
      </c>
      <c r="AX594" t="str">
        <f>IF(buildings!AX594="","NA",buildings!AX594)</f>
        <v>10.1021/acs.est.9b07229</v>
      </c>
      <c r="AY594" t="str">
        <f>IF(buildings!AY594="","NA",buildings!AY594)</f>
        <v>https://doi.org/10.1021/acs.est.9b07229</v>
      </c>
      <c r="AZ594" t="str">
        <f>IF(buildings!AZ594="","NULL",buildings!AZ594)</f>
        <v>NULL</v>
      </c>
      <c r="BA594" t="str">
        <f>IF(buildings!BA594="","NULL",buildings!BA594)</f>
        <v>NULL</v>
      </c>
      <c r="BB594" t="str">
        <f>IF(buildings!BB594="","NULL",buildings!BB594)</f>
        <v>NULL</v>
      </c>
      <c r="BC594" t="str">
        <f>IF(buildings!BC594="","NULL",buildings!BC594)</f>
        <v>Table S6b Detailed MCIs for buildings above ground constructed from 1981 to 2000 in Beijing.</v>
      </c>
      <c r="BD594" t="str">
        <f>IF(buildings!BD594="","NULL",buildings!BD594)</f>
        <v>NULL</v>
      </c>
      <c r="BE594" t="str">
        <f>IF(buildings!BE594="","NULL",buildings!BE594)</f>
        <v>Schwartzberg (Fishman)</v>
      </c>
      <c r="BF594" t="str">
        <f>IF(buildings!BF594="","NULL",buildings!BF594)</f>
        <v>NULL</v>
      </c>
      <c r="BG594" t="str">
        <f>IF(buildings!BG594="","NULL",buildings!BG594)</f>
        <v>NULL</v>
      </c>
      <c r="BH594" t="str">
        <f>IF(buildings!BH594="","NULL",buildings!BH594)</f>
        <v>NULL</v>
      </c>
      <c r="BI594" t="str">
        <f>IF(buildings!BI594="","NULL",buildings!BI594)</f>
        <v>NULL</v>
      </c>
      <c r="BJ594" t="str">
        <f>IF(buildings!BJ594="","NULL",buildings!BJ594)</f>
        <v>NULL</v>
      </c>
      <c r="BK594" t="str">
        <f>IF(buildings!BK594="","NULL",buildings!BK594)</f>
        <v>NULL</v>
      </c>
      <c r="BL594" t="str">
        <f>IF(buildings!BL594="","NULL",buildings!BL594)</f>
        <v>NULL</v>
      </c>
      <c r="BM594" t="str">
        <f>IF(buildings!BM594="","NULL",buildings!BM594)</f>
        <v>NULL</v>
      </c>
      <c r="BN594" t="str">
        <f>IF(buildings!BN594="","NULL",buildings!BN594)</f>
        <v>NULL</v>
      </c>
      <c r="BO594" t="str">
        <f>IF(buildings!BO594="","NULL",buildings!BO594)</f>
        <v>NULL</v>
      </c>
      <c r="BP594" t="str">
        <f>IF(buildings!BP594="","NULL",buildings!BP594)</f>
        <v>NULL</v>
      </c>
      <c r="BQ594" t="str">
        <f>IF(buildings!BQ594="","NULL",buildings!BQ594)</f>
        <v>NULL</v>
      </c>
      <c r="BR594" t="str">
        <f>IF(buildings!BR594="","NULL",buildings!BR594)</f>
        <v>NULL</v>
      </c>
      <c r="BS594" t="str">
        <f>IF(buildings!BS594="","NULL",buildings!BS594)</f>
        <v>NULL</v>
      </c>
      <c r="BT594" t="str">
        <f>IF(buildings!BT594="","NULL",buildings!BT594)</f>
        <v>NULL</v>
      </c>
      <c r="BU594" t="str">
        <f>IF(buildings!BU594="","NULL",buildings!BU594)</f>
        <v>NULL</v>
      </c>
      <c r="BV594" t="str">
        <f>IF(buildings!BV594="","NULL",buildings!BV594)</f>
        <v>NULL</v>
      </c>
      <c r="BW594" t="str">
        <f>IF(buildings!BW594="","NULL",buildings!BW594)</f>
        <v>R32CHN</v>
      </c>
      <c r="BX594" t="str">
        <f>IF(buildings!BX594="","NULL",buildings!BX594)</f>
        <v>R5.2ASIA</v>
      </c>
      <c r="BY594" t="str">
        <f>IF(buildings!BY594="","NULL",buildings!BY594)</f>
        <v>NR_civic</v>
      </c>
      <c r="BZ594" t="str">
        <f>IF(buildings!BZ594="","NULL",buildings!BZ594)</f>
        <v>Unspecified</v>
      </c>
      <c r="CA594" t="str">
        <f>IF(buildings!CA594="","NULL",buildings!CA594)</f>
        <v>Standard</v>
      </c>
      <c r="CB594" t="str">
        <f>IF(buildings!CB594="","NULL",buildings!CB594)</f>
        <v>sample/average/statistics</v>
      </c>
      <c r="CC594" t="str">
        <f>IF(buildings!CC594="","NULL",buildings!CC594)</f>
        <v>NR</v>
      </c>
      <c r="CD594" t="str">
        <f>IF(buildings!CD594="","NULL",buildings!CD594)</f>
        <v>U</v>
      </c>
      <c r="CE594" t="str">
        <f>IF(buildings!CE594="","NULL",buildings!CE594)</f>
        <v>ASIA_CHN</v>
      </c>
    </row>
    <row r="595" spans="1:83">
      <c r="A595">
        <f>IF(buildings!A595="","NA",buildings!A595)</f>
        <v>593</v>
      </c>
      <c r="B595" t="str">
        <f>IF(buildings!B595="","NA",buildings!B595)</f>
        <v>China</v>
      </c>
      <c r="C595" t="str">
        <f>IF(buildings!C595="","NA",buildings!C595)</f>
        <v>Beijing</v>
      </c>
      <c r="D595">
        <f>IF(buildings!D595="","NA",buildings!D595)</f>
        <v>2001</v>
      </c>
      <c r="E595">
        <f>IF(buildings!E595="","NA",buildings!E595)</f>
        <v>2018</v>
      </c>
      <c r="F595">
        <f>IF(buildings!F595="","NA",buildings!F595)</f>
        <v>133.22999999999999</v>
      </c>
      <c r="G595" t="str">
        <f>IF(buildings!G595="","NA",buildings!G595)</f>
        <v>NA</v>
      </c>
      <c r="H595" t="str">
        <f>IF(buildings!H595="","NA",buildings!H595)</f>
        <v>NA</v>
      </c>
      <c r="I595" t="str">
        <f>IF(buildings!I595="","NA",buildings!I595)</f>
        <v>NA</v>
      </c>
      <c r="J595">
        <f>IF(buildings!J595="","NA",buildings!J595)</f>
        <v>2.38</v>
      </c>
      <c r="K595" t="str">
        <f>IF(buildings!K595="","NA",buildings!K595)</f>
        <v>NA</v>
      </c>
      <c r="L595" t="str">
        <f>IF(buildings!L595="","NA",buildings!L595)</f>
        <v>NA</v>
      </c>
      <c r="M595" t="str">
        <f>IF(buildings!M595="","NA",buildings!M595)</f>
        <v>NA</v>
      </c>
      <c r="N595">
        <f>IF(buildings!N595="","NA",buildings!N595)</f>
        <v>206.68</v>
      </c>
      <c r="O595">
        <f>IF(buildings!O595="","NA",buildings!O595)</f>
        <v>829.57999999999993</v>
      </c>
      <c r="P595">
        <f>IF(buildings!P595="","NA",buildings!P595)</f>
        <v>88.64</v>
      </c>
      <c r="Q595" t="str">
        <f>IF(buildings!Q595="","NA",buildings!Q595)</f>
        <v>NA</v>
      </c>
      <c r="R595" t="str">
        <f>IF(buildings!R595="","NA",buildings!R595)</f>
        <v>NA</v>
      </c>
      <c r="S595" t="str">
        <f>IF(buildings!S595="","NA",buildings!S595)</f>
        <v>NA</v>
      </c>
      <c r="T595" t="str">
        <f>IF(buildings!T595="","NA",buildings!T595)</f>
        <v>NA</v>
      </c>
      <c r="U595">
        <f>IF(buildings!U595="","NA",buildings!U595)</f>
        <v>0</v>
      </c>
      <c r="V595" t="str">
        <f>IF(buildings!V595="","NA",buildings!V595)</f>
        <v>NA</v>
      </c>
      <c r="W595" t="str">
        <f>IF(buildings!W595="","NA",buildings!W595)</f>
        <v>NA</v>
      </c>
      <c r="X595" t="str">
        <f>IF(buildings!X595="","NA",buildings!X595)</f>
        <v>NA</v>
      </c>
      <c r="Y595" t="str">
        <f>IF(buildings!Y595="","NA",buildings!Y595)</f>
        <v>NA</v>
      </c>
      <c r="Z595" t="str">
        <f>IF(buildings!Z595="","NA",buildings!Z595)</f>
        <v>NA</v>
      </c>
      <c r="AA595">
        <f>IF(buildings!AA595="","NA",buildings!AA595)</f>
        <v>3.4</v>
      </c>
      <c r="AB595">
        <f>IF(buildings!AB595="","NA",buildings!AB595)</f>
        <v>0</v>
      </c>
      <c r="AC595" t="str">
        <f>IF(buildings!AC595="","NA",buildings!AC595)</f>
        <v>NA</v>
      </c>
      <c r="AD595" t="str">
        <f>IF(buildings!AD595="","NA",buildings!AD595)</f>
        <v>NA</v>
      </c>
      <c r="AE595" t="str">
        <f>IF(buildings!AE595="","NA",buildings!AE595)</f>
        <v>NA</v>
      </c>
      <c r="AF595" t="str">
        <f>IF(buildings!AF595="","NA",buildings!AF595)</f>
        <v>NA</v>
      </c>
      <c r="AG595" t="str">
        <f>IF(buildings!AG595="","NA",buildings!AG595)</f>
        <v>NA</v>
      </c>
      <c r="AH595" t="str">
        <f>IF(buildings!AH595="","NA",buildings!AH595)</f>
        <v>NA</v>
      </c>
      <c r="AI595" t="str">
        <f>IF(buildings!AI595="","NA",buildings!AI595)</f>
        <v>NA</v>
      </c>
      <c r="AJ595" t="str">
        <f>IF(buildings!AJ595="","NA",buildings!AJ595)</f>
        <v>NA</v>
      </c>
      <c r="AK595" t="str">
        <f>IF(buildings!AK595="","NA",buildings!AK595)</f>
        <v>NA</v>
      </c>
      <c r="AL595" t="str">
        <f>IF(buildings!AL595="","NA",buildings!AL595)</f>
        <v>NA</v>
      </c>
      <c r="AM595" t="str">
        <f>IF(buildings!AM595="","NA",buildings!AM595)</f>
        <v>NA</v>
      </c>
      <c r="AN595" t="str">
        <f>IF(buildings!AN595="","NA",buildings!AN595)</f>
        <v>Commercial</v>
      </c>
      <c r="AO595" t="str">
        <f>IF(buildings!AO595="","NA",buildings!AO595)</f>
        <v>commercial</v>
      </c>
      <c r="AP595" t="str">
        <f>IF(buildings!AP595="","NA",buildings!AP595)</f>
        <v>averaged</v>
      </c>
      <c r="AQ595" t="str">
        <f>IF(buildings!AQ595="","NA",buildings!AQ595)</f>
        <v>urban</v>
      </c>
      <c r="AR595" t="str">
        <f>IF(buildings!AR595="","NA",buildings!AR595)</f>
        <v>NA</v>
      </c>
      <c r="AS595" t="str">
        <f>IF(buildings!AS595="","NA",buildings!AS595)</f>
        <v>Mao R, Bao Y, Huang Z, Liu Q, Liu G</v>
      </c>
      <c r="AT595">
        <f>IF(buildings!AT595="","NA",buildings!AT595)</f>
        <v>2020</v>
      </c>
      <c r="AU595" t="str">
        <f>IF(buildings!AU595="","NA",buildings!AU595)</f>
        <v>High-Resolution Mapping of the Urban Built Environment Stocks in Beijing</v>
      </c>
      <c r="AV595" t="str">
        <f>IF(buildings!AV595="","NA",buildings!AV595)</f>
        <v>Environmental Science &amp; Technology</v>
      </c>
      <c r="AW595" t="str">
        <f>IF(buildings!AW595="","NA",buildings!AW595)</f>
        <v>Copyright American Chemical Society</v>
      </c>
      <c r="AX595" t="str">
        <f>IF(buildings!AX595="","NA",buildings!AX595)</f>
        <v>10.1021/acs.est.9b07229</v>
      </c>
      <c r="AY595" t="str">
        <f>IF(buildings!AY595="","NA",buildings!AY595)</f>
        <v>https://doi.org/10.1021/acs.est.9b07229</v>
      </c>
      <c r="AZ595" t="str">
        <f>IF(buildings!AZ595="","NULL",buildings!AZ595)</f>
        <v>NULL</v>
      </c>
      <c r="BA595" t="str">
        <f>IF(buildings!BA595="","NULL",buildings!BA595)</f>
        <v>NULL</v>
      </c>
      <c r="BB595" t="str">
        <f>IF(buildings!BB595="","NULL",buildings!BB595)</f>
        <v>NULL</v>
      </c>
      <c r="BC595" t="str">
        <f>IF(buildings!BC595="","NULL",buildings!BC595)</f>
        <v>Table S6c Detailed MCIs for buildings above ground constructed from 2001 to 2018 in Beijing.</v>
      </c>
      <c r="BD595" t="str">
        <f>IF(buildings!BD595="","NULL",buildings!BD595)</f>
        <v>NULL</v>
      </c>
      <c r="BE595" t="str">
        <f>IF(buildings!BE595="","NULL",buildings!BE595)</f>
        <v>Schwartzberg (Fishman)</v>
      </c>
      <c r="BF595" t="str">
        <f>IF(buildings!BF595="","NULL",buildings!BF595)</f>
        <v>NULL</v>
      </c>
      <c r="BG595" t="str">
        <f>IF(buildings!BG595="","NULL",buildings!BG595)</f>
        <v>NULL</v>
      </c>
      <c r="BH595" t="str">
        <f>IF(buildings!BH595="","NULL",buildings!BH595)</f>
        <v>NULL</v>
      </c>
      <c r="BI595" t="str">
        <f>IF(buildings!BI595="","NULL",buildings!BI595)</f>
        <v>NULL</v>
      </c>
      <c r="BJ595" t="str">
        <f>IF(buildings!BJ595="","NULL",buildings!BJ595)</f>
        <v>NULL</v>
      </c>
      <c r="BK595" t="str">
        <f>IF(buildings!BK595="","NULL",buildings!BK595)</f>
        <v>NULL</v>
      </c>
      <c r="BL595" t="str">
        <f>IF(buildings!BL595="","NULL",buildings!BL595)</f>
        <v>NULL</v>
      </c>
      <c r="BM595" t="str">
        <f>IF(buildings!BM595="","NULL",buildings!BM595)</f>
        <v>NULL</v>
      </c>
      <c r="BN595" t="str">
        <f>IF(buildings!BN595="","NULL",buildings!BN595)</f>
        <v>NULL</v>
      </c>
      <c r="BO595" t="str">
        <f>IF(buildings!BO595="","NULL",buildings!BO595)</f>
        <v>NULL</v>
      </c>
      <c r="BP595" t="str">
        <f>IF(buildings!BP595="","NULL",buildings!BP595)</f>
        <v>NULL</v>
      </c>
      <c r="BQ595" t="str">
        <f>IF(buildings!BQ595="","NULL",buildings!BQ595)</f>
        <v>NULL</v>
      </c>
      <c r="BR595" t="str">
        <f>IF(buildings!BR595="","NULL",buildings!BR595)</f>
        <v>NULL</v>
      </c>
      <c r="BS595" t="str">
        <f>IF(buildings!BS595="","NULL",buildings!BS595)</f>
        <v>NULL</v>
      </c>
      <c r="BT595" t="str">
        <f>IF(buildings!BT595="","NULL",buildings!BT595)</f>
        <v>NULL</v>
      </c>
      <c r="BU595" t="str">
        <f>IF(buildings!BU595="","NULL",buildings!BU595)</f>
        <v>NULL</v>
      </c>
      <c r="BV595" t="str">
        <f>IF(buildings!BV595="","NULL",buildings!BV595)</f>
        <v>NULL</v>
      </c>
      <c r="BW595" t="str">
        <f>IF(buildings!BW595="","NULL",buildings!BW595)</f>
        <v>R32CHN</v>
      </c>
      <c r="BX595" t="str">
        <f>IF(buildings!BX595="","NULL",buildings!BX595)</f>
        <v>R5.2ASIA</v>
      </c>
      <c r="BY595" t="str">
        <f>IF(buildings!BY595="","NULL",buildings!BY595)</f>
        <v>NR_retail</v>
      </c>
      <c r="BZ595" t="str">
        <f>IF(buildings!BZ595="","NULL",buildings!BZ595)</f>
        <v>Unspecified</v>
      </c>
      <c r="CA595" t="str">
        <f>IF(buildings!CA595="","NULL",buildings!CA595)</f>
        <v>Standard</v>
      </c>
      <c r="CB595" t="str">
        <f>IF(buildings!CB595="","NULL",buildings!CB595)</f>
        <v>sample/average/statistics</v>
      </c>
      <c r="CC595" t="str">
        <f>IF(buildings!CC595="","NULL",buildings!CC595)</f>
        <v>NR</v>
      </c>
      <c r="CD595" t="str">
        <f>IF(buildings!CD595="","NULL",buildings!CD595)</f>
        <v>U</v>
      </c>
      <c r="CE595" t="str">
        <f>IF(buildings!CE595="","NULL",buildings!CE595)</f>
        <v>ASIA_CHN</v>
      </c>
    </row>
    <row r="596" spans="1:83">
      <c r="A596">
        <f>IF(buildings!A596="","NA",buildings!A596)</f>
        <v>594</v>
      </c>
      <c r="B596" t="str">
        <f>IF(buildings!B596="","NA",buildings!B596)</f>
        <v>China</v>
      </c>
      <c r="C596" t="str">
        <f>IF(buildings!C596="","NA",buildings!C596)</f>
        <v>Beijing</v>
      </c>
      <c r="D596">
        <f>IF(buildings!D596="","NA",buildings!D596)</f>
        <v>2001</v>
      </c>
      <c r="E596">
        <f>IF(buildings!E596="","NA",buildings!E596)</f>
        <v>2018</v>
      </c>
      <c r="F596">
        <f>IF(buildings!F596="","NA",buildings!F596)</f>
        <v>70.72</v>
      </c>
      <c r="G596" t="str">
        <f>IF(buildings!G596="","NA",buildings!G596)</f>
        <v>NA</v>
      </c>
      <c r="H596" t="str">
        <f>IF(buildings!H596="","NA",buildings!H596)</f>
        <v>NA</v>
      </c>
      <c r="I596" t="str">
        <f>IF(buildings!I596="","NA",buildings!I596)</f>
        <v>NA</v>
      </c>
      <c r="J596">
        <f>IF(buildings!J596="","NA",buildings!J596)</f>
        <v>0</v>
      </c>
      <c r="K596" t="str">
        <f>IF(buildings!K596="","NA",buildings!K596)</f>
        <v>NA</v>
      </c>
      <c r="L596" t="str">
        <f>IF(buildings!L596="","NA",buildings!L596)</f>
        <v>NA</v>
      </c>
      <c r="M596" t="str">
        <f>IF(buildings!M596="","NA",buildings!M596)</f>
        <v>NA</v>
      </c>
      <c r="N596">
        <f>IF(buildings!N596="","NA",buildings!N596)</f>
        <v>138.47999999999999</v>
      </c>
      <c r="O596">
        <f>IF(buildings!O596="","NA",buildings!O596)</f>
        <v>791.08999999999992</v>
      </c>
      <c r="P596">
        <f>IF(buildings!P596="","NA",buildings!P596)</f>
        <v>0</v>
      </c>
      <c r="Q596" t="str">
        <f>IF(buildings!Q596="","NA",buildings!Q596)</f>
        <v>NA</v>
      </c>
      <c r="R596" t="str">
        <f>IF(buildings!R596="","NA",buildings!R596)</f>
        <v>NA</v>
      </c>
      <c r="S596" t="str">
        <f>IF(buildings!S596="","NA",buildings!S596)</f>
        <v>NA</v>
      </c>
      <c r="T596" t="str">
        <f>IF(buildings!T596="","NA",buildings!T596)</f>
        <v>NA</v>
      </c>
      <c r="U596">
        <f>IF(buildings!U596="","NA",buildings!U596)</f>
        <v>0.13</v>
      </c>
      <c r="V596" t="str">
        <f>IF(buildings!V596="","NA",buildings!V596)</f>
        <v>NA</v>
      </c>
      <c r="W596" t="str">
        <f>IF(buildings!W596="","NA",buildings!W596)</f>
        <v>NA</v>
      </c>
      <c r="X596" t="str">
        <f>IF(buildings!X596="","NA",buildings!X596)</f>
        <v>NA</v>
      </c>
      <c r="Y596" t="str">
        <f>IF(buildings!Y596="","NA",buildings!Y596)</f>
        <v>NA</v>
      </c>
      <c r="Z596" t="str">
        <f>IF(buildings!Z596="","NA",buildings!Z596)</f>
        <v>NA</v>
      </c>
      <c r="AA596">
        <f>IF(buildings!AA596="","NA",buildings!AA596)</f>
        <v>0</v>
      </c>
      <c r="AB596">
        <f>IF(buildings!AB596="","NA",buildings!AB596)</f>
        <v>0</v>
      </c>
      <c r="AC596" t="str">
        <f>IF(buildings!AC596="","NA",buildings!AC596)</f>
        <v>NA</v>
      </c>
      <c r="AD596" t="str">
        <f>IF(buildings!AD596="","NA",buildings!AD596)</f>
        <v>NA</v>
      </c>
      <c r="AE596" t="str">
        <f>IF(buildings!AE596="","NA",buildings!AE596)</f>
        <v>NA</v>
      </c>
      <c r="AF596" t="str">
        <f>IF(buildings!AF596="","NA",buildings!AF596)</f>
        <v>NA</v>
      </c>
      <c r="AG596" t="str">
        <f>IF(buildings!AG596="","NA",buildings!AG596)</f>
        <v>NA</v>
      </c>
      <c r="AH596" t="str">
        <f>IF(buildings!AH596="","NA",buildings!AH596)</f>
        <v>NA</v>
      </c>
      <c r="AI596" t="str">
        <f>IF(buildings!AI596="","NA",buildings!AI596)</f>
        <v>NA</v>
      </c>
      <c r="AJ596" t="str">
        <f>IF(buildings!AJ596="","NA",buildings!AJ596)</f>
        <v>NA</v>
      </c>
      <c r="AK596" t="str">
        <f>IF(buildings!AK596="","NA",buildings!AK596)</f>
        <v>NA</v>
      </c>
      <c r="AL596" t="str">
        <f>IF(buildings!AL596="","NA",buildings!AL596)</f>
        <v>NA</v>
      </c>
      <c r="AM596" t="str">
        <f>IF(buildings!AM596="","NA",buildings!AM596)</f>
        <v>NA</v>
      </c>
      <c r="AN596" t="str">
        <f>IF(buildings!AN596="","NA",buildings!AN596)</f>
        <v>Civic</v>
      </c>
      <c r="AO596" t="str">
        <f>IF(buildings!AO596="","NA",buildings!AO596)</f>
        <v>municipal</v>
      </c>
      <c r="AP596" t="str">
        <f>IF(buildings!AP596="","NA",buildings!AP596)</f>
        <v>averaged</v>
      </c>
      <c r="AQ596" t="str">
        <f>IF(buildings!AQ596="","NA",buildings!AQ596)</f>
        <v>urban</v>
      </c>
      <c r="AR596" t="str">
        <f>IF(buildings!AR596="","NA",buildings!AR596)</f>
        <v>NA</v>
      </c>
      <c r="AS596" t="str">
        <f>IF(buildings!AS596="","NA",buildings!AS596)</f>
        <v>Mao R, Bao Y, Huang Z, Liu Q, Liu G</v>
      </c>
      <c r="AT596">
        <f>IF(buildings!AT596="","NA",buildings!AT596)</f>
        <v>2020</v>
      </c>
      <c r="AU596" t="str">
        <f>IF(buildings!AU596="","NA",buildings!AU596)</f>
        <v>High-Resolution Mapping of the Urban Built Environment Stocks in Beijing</v>
      </c>
      <c r="AV596" t="str">
        <f>IF(buildings!AV596="","NA",buildings!AV596)</f>
        <v>Environmental Science &amp; Technology</v>
      </c>
      <c r="AW596" t="str">
        <f>IF(buildings!AW596="","NA",buildings!AW596)</f>
        <v>Copyright American Chemical Society</v>
      </c>
      <c r="AX596" t="str">
        <f>IF(buildings!AX596="","NA",buildings!AX596)</f>
        <v>10.1021/acs.est.9b07229</v>
      </c>
      <c r="AY596" t="str">
        <f>IF(buildings!AY596="","NA",buildings!AY596)</f>
        <v>https://doi.org/10.1021/acs.est.9b07229</v>
      </c>
      <c r="AZ596" t="str">
        <f>IF(buildings!AZ596="","NULL",buildings!AZ596)</f>
        <v>NULL</v>
      </c>
      <c r="BA596" t="str">
        <f>IF(buildings!BA596="","NULL",buildings!BA596)</f>
        <v>NULL</v>
      </c>
      <c r="BB596" t="str">
        <f>IF(buildings!BB596="","NULL",buildings!BB596)</f>
        <v>NULL</v>
      </c>
      <c r="BC596" t="str">
        <f>IF(buildings!BC596="","NULL",buildings!BC596)</f>
        <v>Table S6c Detailed MCIs for buildings above ground constructed from 2001 to 2018 in Beijing.</v>
      </c>
      <c r="BD596" t="str">
        <f>IF(buildings!BD596="","NULL",buildings!BD596)</f>
        <v>NULL</v>
      </c>
      <c r="BE596" t="str">
        <f>IF(buildings!BE596="","NULL",buildings!BE596)</f>
        <v>Schwartzberg (Fishman)</v>
      </c>
      <c r="BF596" t="str">
        <f>IF(buildings!BF596="","NULL",buildings!BF596)</f>
        <v>NULL</v>
      </c>
      <c r="BG596" t="str">
        <f>IF(buildings!BG596="","NULL",buildings!BG596)</f>
        <v>NULL</v>
      </c>
      <c r="BH596" t="str">
        <f>IF(buildings!BH596="","NULL",buildings!BH596)</f>
        <v>NULL</v>
      </c>
      <c r="BI596" t="str">
        <f>IF(buildings!BI596="","NULL",buildings!BI596)</f>
        <v>NULL</v>
      </c>
      <c r="BJ596" t="str">
        <f>IF(buildings!BJ596="","NULL",buildings!BJ596)</f>
        <v>NULL</v>
      </c>
      <c r="BK596" t="str">
        <f>IF(buildings!BK596="","NULL",buildings!BK596)</f>
        <v>NULL</v>
      </c>
      <c r="BL596" t="str">
        <f>IF(buildings!BL596="","NULL",buildings!BL596)</f>
        <v>NULL</v>
      </c>
      <c r="BM596" t="str">
        <f>IF(buildings!BM596="","NULL",buildings!BM596)</f>
        <v>NULL</v>
      </c>
      <c r="BN596" t="str">
        <f>IF(buildings!BN596="","NULL",buildings!BN596)</f>
        <v>NULL</v>
      </c>
      <c r="BO596" t="str">
        <f>IF(buildings!BO596="","NULL",buildings!BO596)</f>
        <v>NULL</v>
      </c>
      <c r="BP596" t="str">
        <f>IF(buildings!BP596="","NULL",buildings!BP596)</f>
        <v>NULL</v>
      </c>
      <c r="BQ596" t="str">
        <f>IF(buildings!BQ596="","NULL",buildings!BQ596)</f>
        <v>NULL</v>
      </c>
      <c r="BR596" t="str">
        <f>IF(buildings!BR596="","NULL",buildings!BR596)</f>
        <v>NULL</v>
      </c>
      <c r="BS596" t="str">
        <f>IF(buildings!BS596="","NULL",buildings!BS596)</f>
        <v>NULL</v>
      </c>
      <c r="BT596" t="str">
        <f>IF(buildings!BT596="","NULL",buildings!BT596)</f>
        <v>NULL</v>
      </c>
      <c r="BU596" t="str">
        <f>IF(buildings!BU596="","NULL",buildings!BU596)</f>
        <v>NULL</v>
      </c>
      <c r="BV596" t="str">
        <f>IF(buildings!BV596="","NULL",buildings!BV596)</f>
        <v>NULL</v>
      </c>
      <c r="BW596" t="str">
        <f>IF(buildings!BW596="","NULL",buildings!BW596)</f>
        <v>R32CHN</v>
      </c>
      <c r="BX596" t="str">
        <f>IF(buildings!BX596="","NULL",buildings!BX596)</f>
        <v>R5.2ASIA</v>
      </c>
      <c r="BY596" t="str">
        <f>IF(buildings!BY596="","NULL",buildings!BY596)</f>
        <v>NR_civic</v>
      </c>
      <c r="BZ596" t="str">
        <f>IF(buildings!BZ596="","NULL",buildings!BZ596)</f>
        <v>Unspecified</v>
      </c>
      <c r="CA596" t="str">
        <f>IF(buildings!CA596="","NULL",buildings!CA596)</f>
        <v>Standard</v>
      </c>
      <c r="CB596" t="str">
        <f>IF(buildings!CB596="","NULL",buildings!CB596)</f>
        <v>sample/average/statistics</v>
      </c>
      <c r="CC596" t="str">
        <f>IF(buildings!CC596="","NULL",buildings!CC596)</f>
        <v>NR</v>
      </c>
      <c r="CD596" t="str">
        <f>IF(buildings!CD596="","NULL",buildings!CD596)</f>
        <v>U</v>
      </c>
      <c r="CE596" t="str">
        <f>IF(buildings!CE596="","NULL",buildings!CE596)</f>
        <v>ASIA_CHN</v>
      </c>
    </row>
    <row r="597" spans="1:83">
      <c r="A597">
        <f>IF(buildings!A597="","NA",buildings!A597)</f>
        <v>595</v>
      </c>
      <c r="B597" t="str">
        <f>IF(buildings!B597="","NA",buildings!B597)</f>
        <v>China</v>
      </c>
      <c r="C597" t="str">
        <f>IF(buildings!C597="","NA",buildings!C597)</f>
        <v>Beijing</v>
      </c>
      <c r="D597">
        <f>IF(buildings!D597="","NA",buildings!D597)</f>
        <v>2001</v>
      </c>
      <c r="E597">
        <f>IF(buildings!E597="","NA",buildings!E597)</f>
        <v>2018</v>
      </c>
      <c r="F597">
        <f>IF(buildings!F597="","NA",buildings!F597)</f>
        <v>0</v>
      </c>
      <c r="G597" t="str">
        <f>IF(buildings!G597="","NA",buildings!G597)</f>
        <v>NA</v>
      </c>
      <c r="H597" t="str">
        <f>IF(buildings!H597="","NA",buildings!H597)</f>
        <v>NA</v>
      </c>
      <c r="I597" t="str">
        <f>IF(buildings!I597="","NA",buildings!I597)</f>
        <v>NA</v>
      </c>
      <c r="J597">
        <f>IF(buildings!J597="","NA",buildings!J597)</f>
        <v>0</v>
      </c>
      <c r="K597" t="str">
        <f>IF(buildings!K597="","NA",buildings!K597)</f>
        <v>NA</v>
      </c>
      <c r="L597" t="str">
        <f>IF(buildings!L597="","NA",buildings!L597)</f>
        <v>NA</v>
      </c>
      <c r="M597" t="str">
        <f>IF(buildings!M597="","NA",buildings!M597)</f>
        <v>NA</v>
      </c>
      <c r="N597">
        <f>IF(buildings!N597="","NA",buildings!N597)</f>
        <v>45.45</v>
      </c>
      <c r="O597">
        <f>IF(buildings!O597="","NA",buildings!O597)</f>
        <v>415</v>
      </c>
      <c r="P597">
        <f>IF(buildings!P597="","NA",buildings!P597)</f>
        <v>185.45</v>
      </c>
      <c r="Q597" t="str">
        <f>IF(buildings!Q597="","NA",buildings!Q597)</f>
        <v>NA</v>
      </c>
      <c r="R597" t="str">
        <f>IF(buildings!R597="","NA",buildings!R597)</f>
        <v>NA</v>
      </c>
      <c r="S597" t="str">
        <f>IF(buildings!S597="","NA",buildings!S597)</f>
        <v>NA</v>
      </c>
      <c r="T597" t="str">
        <f>IF(buildings!T597="","NA",buildings!T597)</f>
        <v>NA</v>
      </c>
      <c r="U597">
        <f>IF(buildings!U597="","NA",buildings!U597)</f>
        <v>0</v>
      </c>
      <c r="V597" t="str">
        <f>IF(buildings!V597="","NA",buildings!V597)</f>
        <v>NA</v>
      </c>
      <c r="W597" t="str">
        <f>IF(buildings!W597="","NA",buildings!W597)</f>
        <v>NA</v>
      </c>
      <c r="X597" t="str">
        <f>IF(buildings!X597="","NA",buildings!X597)</f>
        <v>NA</v>
      </c>
      <c r="Y597" t="str">
        <f>IF(buildings!Y597="","NA",buildings!Y597)</f>
        <v>NA</v>
      </c>
      <c r="Z597" t="str">
        <f>IF(buildings!Z597="","NA",buildings!Z597)</f>
        <v>NA</v>
      </c>
      <c r="AA597">
        <f>IF(buildings!AA597="","NA",buildings!AA597)</f>
        <v>0</v>
      </c>
      <c r="AB597">
        <f>IF(buildings!AB597="","NA",buildings!AB597)</f>
        <v>0</v>
      </c>
      <c r="AC597" t="str">
        <f>IF(buildings!AC597="","NA",buildings!AC597)</f>
        <v>NA</v>
      </c>
      <c r="AD597" t="str">
        <f>IF(buildings!AD597="","NA",buildings!AD597)</f>
        <v>NA</v>
      </c>
      <c r="AE597" t="str">
        <f>IF(buildings!AE597="","NA",buildings!AE597)</f>
        <v>NA</v>
      </c>
      <c r="AF597" t="str">
        <f>IF(buildings!AF597="","NA",buildings!AF597)</f>
        <v>NA</v>
      </c>
      <c r="AG597" t="str">
        <f>IF(buildings!AG597="","NA",buildings!AG597)</f>
        <v>NA</v>
      </c>
      <c r="AH597" t="str">
        <f>IF(buildings!AH597="","NA",buildings!AH597)</f>
        <v>NA</v>
      </c>
      <c r="AI597" t="str">
        <f>IF(buildings!AI597="","NA",buildings!AI597)</f>
        <v>NA</v>
      </c>
      <c r="AJ597" t="str">
        <f>IF(buildings!AJ597="","NA",buildings!AJ597)</f>
        <v>NA</v>
      </c>
      <c r="AK597" t="str">
        <f>IF(buildings!AK597="","NA",buildings!AK597)</f>
        <v>NA</v>
      </c>
      <c r="AL597" t="str">
        <f>IF(buildings!AL597="","NA",buildings!AL597)</f>
        <v>NA</v>
      </c>
      <c r="AM597" t="str">
        <f>IF(buildings!AM597="","NA",buildings!AM597)</f>
        <v>NA</v>
      </c>
      <c r="AN597" t="str">
        <f>IF(buildings!AN597="","NA",buildings!AN597)</f>
        <v>Storage</v>
      </c>
      <c r="AO597" t="str">
        <f>IF(buildings!AO597="","NA",buildings!AO597)</f>
        <v>warehouse</v>
      </c>
      <c r="AP597" t="str">
        <f>IF(buildings!AP597="","NA",buildings!AP597)</f>
        <v>averaged</v>
      </c>
      <c r="AQ597" t="str">
        <f>IF(buildings!AQ597="","NA",buildings!AQ597)</f>
        <v>urban</v>
      </c>
      <c r="AR597" t="str">
        <f>IF(buildings!AR597="","NA",buildings!AR597)</f>
        <v>NA</v>
      </c>
      <c r="AS597" t="str">
        <f>IF(buildings!AS597="","NA",buildings!AS597)</f>
        <v>Mao R, Bao Y, Huang Z, Liu Q, Liu G</v>
      </c>
      <c r="AT597">
        <f>IF(buildings!AT597="","NA",buildings!AT597)</f>
        <v>2020</v>
      </c>
      <c r="AU597" t="str">
        <f>IF(buildings!AU597="","NA",buildings!AU597)</f>
        <v>High-Resolution Mapping of the Urban Built Environment Stocks in Beijing</v>
      </c>
      <c r="AV597" t="str">
        <f>IF(buildings!AV597="","NA",buildings!AV597)</f>
        <v>Environmental Science &amp; Technology</v>
      </c>
      <c r="AW597" t="str">
        <f>IF(buildings!AW597="","NA",buildings!AW597)</f>
        <v>Copyright American Chemical Society</v>
      </c>
      <c r="AX597" t="str">
        <f>IF(buildings!AX597="","NA",buildings!AX597)</f>
        <v>10.1021/acs.est.9b07229</v>
      </c>
      <c r="AY597" t="str">
        <f>IF(buildings!AY597="","NA",buildings!AY597)</f>
        <v>https://doi.org/10.1021/acs.est.9b07229</v>
      </c>
      <c r="AZ597" t="str">
        <f>IF(buildings!AZ597="","NULL",buildings!AZ597)</f>
        <v>NULL</v>
      </c>
      <c r="BA597" t="str">
        <f>IF(buildings!BA597="","NULL",buildings!BA597)</f>
        <v>NULL</v>
      </c>
      <c r="BB597" t="str">
        <f>IF(buildings!BB597="","NULL",buildings!BB597)</f>
        <v>NULL</v>
      </c>
      <c r="BC597" t="str">
        <f>IF(buildings!BC597="","NULL",buildings!BC597)</f>
        <v>Table S6c Detailed MCIs for buildings above ground constructed from 2001 to 2018 in Beijing.</v>
      </c>
      <c r="BD597" t="str">
        <f>IF(buildings!BD597="","NULL",buildings!BD597)</f>
        <v>NULL</v>
      </c>
      <c r="BE597" t="str">
        <f>IF(buildings!BE597="","NULL",buildings!BE597)</f>
        <v>Schwartzberg (Fishman)</v>
      </c>
      <c r="BF597" t="str">
        <f>IF(buildings!BF597="","NULL",buildings!BF597)</f>
        <v>NULL</v>
      </c>
      <c r="BG597" t="str">
        <f>IF(buildings!BG597="","NULL",buildings!BG597)</f>
        <v>NULL</v>
      </c>
      <c r="BH597" t="str">
        <f>IF(buildings!BH597="","NULL",buildings!BH597)</f>
        <v>NULL</v>
      </c>
      <c r="BI597" t="str">
        <f>IF(buildings!BI597="","NULL",buildings!BI597)</f>
        <v>NULL</v>
      </c>
      <c r="BJ597" t="str">
        <f>IF(buildings!BJ597="","NULL",buildings!BJ597)</f>
        <v>NULL</v>
      </c>
      <c r="BK597" t="str">
        <f>IF(buildings!BK597="","NULL",buildings!BK597)</f>
        <v>NULL</v>
      </c>
      <c r="BL597" t="str">
        <f>IF(buildings!BL597="","NULL",buildings!BL597)</f>
        <v>NULL</v>
      </c>
      <c r="BM597" t="str">
        <f>IF(buildings!BM597="","NULL",buildings!BM597)</f>
        <v>NULL</v>
      </c>
      <c r="BN597" t="str">
        <f>IF(buildings!BN597="","NULL",buildings!BN597)</f>
        <v>NULL</v>
      </c>
      <c r="BO597" t="str">
        <f>IF(buildings!BO597="","NULL",buildings!BO597)</f>
        <v>NULL</v>
      </c>
      <c r="BP597" t="str">
        <f>IF(buildings!BP597="","NULL",buildings!BP597)</f>
        <v>NULL</v>
      </c>
      <c r="BQ597" t="str">
        <f>IF(buildings!BQ597="","NULL",buildings!BQ597)</f>
        <v>NULL</v>
      </c>
      <c r="BR597" t="str">
        <f>IF(buildings!BR597="","NULL",buildings!BR597)</f>
        <v>NULL</v>
      </c>
      <c r="BS597" t="str">
        <f>IF(buildings!BS597="","NULL",buildings!BS597)</f>
        <v>NULL</v>
      </c>
      <c r="BT597" t="str">
        <f>IF(buildings!BT597="","NULL",buildings!BT597)</f>
        <v>NULL</v>
      </c>
      <c r="BU597" t="str">
        <f>IF(buildings!BU597="","NULL",buildings!BU597)</f>
        <v>NULL</v>
      </c>
      <c r="BV597" t="str">
        <f>IF(buildings!BV597="","NULL",buildings!BV597)</f>
        <v>NULL</v>
      </c>
      <c r="BW597" t="str">
        <f>IF(buildings!BW597="","NULL",buildings!BW597)</f>
        <v>R32CHN</v>
      </c>
      <c r="BX597" t="str">
        <f>IF(buildings!BX597="","NULL",buildings!BX597)</f>
        <v>R5.2ASIA</v>
      </c>
      <c r="BY597" t="str">
        <f>IF(buildings!BY597="","NULL",buildings!BY597)</f>
        <v>NR_warehouse</v>
      </c>
      <c r="BZ597" t="str">
        <f>IF(buildings!BZ597="","NULL",buildings!BZ597)</f>
        <v>Unspecified</v>
      </c>
      <c r="CA597" t="str">
        <f>IF(buildings!CA597="","NULL",buildings!CA597)</f>
        <v>Standard</v>
      </c>
      <c r="CB597" t="str">
        <f>IF(buildings!CB597="","NULL",buildings!CB597)</f>
        <v>sample/average/statistics</v>
      </c>
      <c r="CC597" t="str">
        <f>IF(buildings!CC597="","NULL",buildings!CC597)</f>
        <v>NR</v>
      </c>
      <c r="CD597" t="str">
        <f>IF(buildings!CD597="","NULL",buildings!CD597)</f>
        <v>U</v>
      </c>
      <c r="CE597" t="str">
        <f>IF(buildings!CE597="","NULL",buildings!CE597)</f>
        <v>ASIA_CHN</v>
      </c>
    </row>
    <row r="598" spans="1:83">
      <c r="A598">
        <f>IF(buildings!A598="","NA",buildings!A598)</f>
        <v>596</v>
      </c>
      <c r="B598" t="str">
        <f>IF(buildings!B598="","NA",buildings!B598)</f>
        <v>China</v>
      </c>
      <c r="C598" t="str">
        <f>IF(buildings!C598="","NA",buildings!C598)</f>
        <v>Beijing</v>
      </c>
      <c r="D598">
        <f>IF(buildings!D598="","NA",buildings!D598)</f>
        <v>2001</v>
      </c>
      <c r="E598">
        <f>IF(buildings!E598="","NA",buildings!E598)</f>
        <v>2018</v>
      </c>
      <c r="F598">
        <f>IF(buildings!F598="","NA",buildings!F598)</f>
        <v>71.11</v>
      </c>
      <c r="G598" t="str">
        <f>IF(buildings!G598="","NA",buildings!G598)</f>
        <v>NA</v>
      </c>
      <c r="H598" t="str">
        <f>IF(buildings!H598="","NA",buildings!H598)</f>
        <v>NA</v>
      </c>
      <c r="I598" t="str">
        <f>IF(buildings!I598="","NA",buildings!I598)</f>
        <v>NA</v>
      </c>
      <c r="J598">
        <f>IF(buildings!J598="","NA",buildings!J598)</f>
        <v>1.28</v>
      </c>
      <c r="K598" t="str">
        <f>IF(buildings!K598="","NA",buildings!K598)</f>
        <v>NA</v>
      </c>
      <c r="L598" t="str">
        <f>IF(buildings!L598="","NA",buildings!L598)</f>
        <v>NA</v>
      </c>
      <c r="M598" t="str">
        <f>IF(buildings!M598="","NA",buildings!M598)</f>
        <v>NA</v>
      </c>
      <c r="N598">
        <f>IF(buildings!N598="","NA",buildings!N598)</f>
        <v>146.94999999999999</v>
      </c>
      <c r="O598">
        <f>IF(buildings!O598="","NA",buildings!O598)</f>
        <v>23.19</v>
      </c>
      <c r="P598">
        <f>IF(buildings!P598="","NA",buildings!P598)</f>
        <v>263.5</v>
      </c>
      <c r="Q598" t="str">
        <f>IF(buildings!Q598="","NA",buildings!Q598)</f>
        <v>NA</v>
      </c>
      <c r="R598" t="str">
        <f>IF(buildings!R598="","NA",buildings!R598)</f>
        <v>NA</v>
      </c>
      <c r="S598" t="str">
        <f>IF(buildings!S598="","NA",buildings!S598)</f>
        <v>NA</v>
      </c>
      <c r="T598" t="str">
        <f>IF(buildings!T598="","NA",buildings!T598)</f>
        <v>NA</v>
      </c>
      <c r="U598">
        <f>IF(buildings!U598="","NA",buildings!U598)</f>
        <v>0</v>
      </c>
      <c r="V598" t="str">
        <f>IF(buildings!V598="","NA",buildings!V598)</f>
        <v>NA</v>
      </c>
      <c r="W598" t="str">
        <f>IF(buildings!W598="","NA",buildings!W598)</f>
        <v>NA</v>
      </c>
      <c r="X598" t="str">
        <f>IF(buildings!X598="","NA",buildings!X598)</f>
        <v>NA</v>
      </c>
      <c r="Y598" t="str">
        <f>IF(buildings!Y598="","NA",buildings!Y598)</f>
        <v>NA</v>
      </c>
      <c r="Z598" t="str">
        <f>IF(buildings!Z598="","NA",buildings!Z598)</f>
        <v>NA</v>
      </c>
      <c r="AA598">
        <f>IF(buildings!AA598="","NA",buildings!AA598)</f>
        <v>0</v>
      </c>
      <c r="AB598">
        <f>IF(buildings!AB598="","NA",buildings!AB598)</f>
        <v>0</v>
      </c>
      <c r="AC598" t="str">
        <f>IF(buildings!AC598="","NA",buildings!AC598)</f>
        <v>NA</v>
      </c>
      <c r="AD598" t="str">
        <f>IF(buildings!AD598="","NA",buildings!AD598)</f>
        <v>NA</v>
      </c>
      <c r="AE598" t="str">
        <f>IF(buildings!AE598="","NA",buildings!AE598)</f>
        <v>NA</v>
      </c>
      <c r="AF598" t="str">
        <f>IF(buildings!AF598="","NA",buildings!AF598)</f>
        <v>NA</v>
      </c>
      <c r="AG598" t="str">
        <f>IF(buildings!AG598="","NA",buildings!AG598)</f>
        <v>NA</v>
      </c>
      <c r="AH598" t="str">
        <f>IF(buildings!AH598="","NA",buildings!AH598)</f>
        <v>NA</v>
      </c>
      <c r="AI598" t="str">
        <f>IF(buildings!AI598="","NA",buildings!AI598)</f>
        <v>NA</v>
      </c>
      <c r="AJ598" t="str">
        <f>IF(buildings!AJ598="","NA",buildings!AJ598)</f>
        <v>NA</v>
      </c>
      <c r="AK598" t="str">
        <f>IF(buildings!AK598="","NA",buildings!AK598)</f>
        <v>NA</v>
      </c>
      <c r="AL598" t="str">
        <f>IF(buildings!AL598="","NA",buildings!AL598)</f>
        <v>NA</v>
      </c>
      <c r="AM598" t="str">
        <f>IF(buildings!AM598="","NA",buildings!AM598)</f>
        <v>NA</v>
      </c>
      <c r="AN598" t="str">
        <f>IF(buildings!AN598="","NA",buildings!AN598)</f>
        <v>Mixed</v>
      </c>
      <c r="AO598" t="str">
        <f>IF(buildings!AO598="","NA",buildings!AO598)</f>
        <v>mixed</v>
      </c>
      <c r="AP598" t="str">
        <f>IF(buildings!AP598="","NA",buildings!AP598)</f>
        <v>averaged</v>
      </c>
      <c r="AQ598" t="str">
        <f>IF(buildings!AQ598="","NA",buildings!AQ598)</f>
        <v>urban</v>
      </c>
      <c r="AR598" t="str">
        <f>IF(buildings!AR598="","NA",buildings!AR598)</f>
        <v>NA</v>
      </c>
      <c r="AS598" t="str">
        <f>IF(buildings!AS598="","NA",buildings!AS598)</f>
        <v>Mao R, Bao Y, Huang Z, Liu Q, Liu G</v>
      </c>
      <c r="AT598">
        <f>IF(buildings!AT598="","NA",buildings!AT598)</f>
        <v>2020</v>
      </c>
      <c r="AU598" t="str">
        <f>IF(buildings!AU598="","NA",buildings!AU598)</f>
        <v>High-Resolution Mapping of the Urban Built Environment Stocks in Beijing</v>
      </c>
      <c r="AV598" t="str">
        <f>IF(buildings!AV598="","NA",buildings!AV598)</f>
        <v>Environmental Science &amp; Technology</v>
      </c>
      <c r="AW598" t="str">
        <f>IF(buildings!AW598="","NA",buildings!AW598)</f>
        <v>Copyright American Chemical Society</v>
      </c>
      <c r="AX598" t="str">
        <f>IF(buildings!AX598="","NA",buildings!AX598)</f>
        <v>10.1021/acs.est.9b07229</v>
      </c>
      <c r="AY598" t="str">
        <f>IF(buildings!AY598="","NA",buildings!AY598)</f>
        <v>https://doi.org/10.1021/acs.est.9b07229</v>
      </c>
      <c r="AZ598" t="str">
        <f>IF(buildings!AZ598="","NULL",buildings!AZ598)</f>
        <v>NULL</v>
      </c>
      <c r="BA598" t="str">
        <f>IF(buildings!BA598="","NULL",buildings!BA598)</f>
        <v>NULL</v>
      </c>
      <c r="BB598" t="str">
        <f>IF(buildings!BB598="","NULL",buildings!BB598)</f>
        <v>NULL</v>
      </c>
      <c r="BC598" t="str">
        <f>IF(buildings!BC598="","NULL",buildings!BC598)</f>
        <v>Table S6c Detailed MCIs for buildings above ground constructed from 2001 to 2018 in Beijing.</v>
      </c>
      <c r="BD598" t="str">
        <f>IF(buildings!BD598="","NULL",buildings!BD598)</f>
        <v>NULL</v>
      </c>
      <c r="BE598" t="str">
        <f>IF(buildings!BE598="","NULL",buildings!BE598)</f>
        <v>Schwartzberg (Fishman)</v>
      </c>
      <c r="BF598" t="str">
        <f>IF(buildings!BF598="","NULL",buildings!BF598)</f>
        <v>NULL</v>
      </c>
      <c r="BG598" t="str">
        <f>IF(buildings!BG598="","NULL",buildings!BG598)</f>
        <v>NULL</v>
      </c>
      <c r="BH598" t="str">
        <f>IF(buildings!BH598="","NULL",buildings!BH598)</f>
        <v>NULL</v>
      </c>
      <c r="BI598" t="str">
        <f>IF(buildings!BI598="","NULL",buildings!BI598)</f>
        <v>NULL</v>
      </c>
      <c r="BJ598" t="str">
        <f>IF(buildings!BJ598="","NULL",buildings!BJ598)</f>
        <v>NULL</v>
      </c>
      <c r="BK598" t="str">
        <f>IF(buildings!BK598="","NULL",buildings!BK598)</f>
        <v>NULL</v>
      </c>
      <c r="BL598" t="str">
        <f>IF(buildings!BL598="","NULL",buildings!BL598)</f>
        <v>NULL</v>
      </c>
      <c r="BM598" t="str">
        <f>IF(buildings!BM598="","NULL",buildings!BM598)</f>
        <v>NULL</v>
      </c>
      <c r="BN598" t="str">
        <f>IF(buildings!BN598="","NULL",buildings!BN598)</f>
        <v>NULL</v>
      </c>
      <c r="BO598" t="str">
        <f>IF(buildings!BO598="","NULL",buildings!BO598)</f>
        <v>NULL</v>
      </c>
      <c r="BP598" t="str">
        <f>IF(buildings!BP598="","NULL",buildings!BP598)</f>
        <v>NULL</v>
      </c>
      <c r="BQ598" t="str">
        <f>IF(buildings!BQ598="","NULL",buildings!BQ598)</f>
        <v>NULL</v>
      </c>
      <c r="BR598" t="str">
        <f>IF(buildings!BR598="","NULL",buildings!BR598)</f>
        <v>NULL</v>
      </c>
      <c r="BS598" t="str">
        <f>IF(buildings!BS598="","NULL",buildings!BS598)</f>
        <v>NULL</v>
      </c>
      <c r="BT598" t="str">
        <f>IF(buildings!BT598="","NULL",buildings!BT598)</f>
        <v>NULL</v>
      </c>
      <c r="BU598" t="str">
        <f>IF(buildings!BU598="","NULL",buildings!BU598)</f>
        <v>NULL</v>
      </c>
      <c r="BV598" t="str">
        <f>IF(buildings!BV598="","NULL",buildings!BV598)</f>
        <v>NULL</v>
      </c>
      <c r="BW598" t="str">
        <f>IF(buildings!BW598="","NULL",buildings!BW598)</f>
        <v>R32CHN</v>
      </c>
      <c r="BX598" t="str">
        <f>IF(buildings!BX598="","NULL",buildings!BX598)</f>
        <v>R5.2ASIA</v>
      </c>
      <c r="BY598" t="str">
        <f>IF(buildings!BY598="","NULL",buildings!BY598)</f>
        <v>NR_unspecified</v>
      </c>
      <c r="BZ598" t="str">
        <f>IF(buildings!BZ598="","NULL",buildings!BZ598)</f>
        <v>Unspecified</v>
      </c>
      <c r="CA598" t="str">
        <f>IF(buildings!CA598="","NULL",buildings!CA598)</f>
        <v>Standard</v>
      </c>
      <c r="CB598" t="str">
        <f>IF(buildings!CB598="","NULL",buildings!CB598)</f>
        <v>sample/average/statistics</v>
      </c>
      <c r="CC598" t="str">
        <f>IF(buildings!CC598="","NULL",buildings!CC598)</f>
        <v>NR</v>
      </c>
      <c r="CD598" t="str">
        <f>IF(buildings!CD598="","NULL",buildings!CD598)</f>
        <v>U</v>
      </c>
      <c r="CE598" t="str">
        <f>IF(buildings!CE598="","NULL",buildings!CE598)</f>
        <v>ASIA_CHN</v>
      </c>
    </row>
    <row r="599" spans="1:83">
      <c r="A599">
        <f>IF(buildings!A599="","NA",buildings!A599)</f>
        <v>597</v>
      </c>
      <c r="B599" t="str">
        <f>IF(buildings!B599="","NA",buildings!B599)</f>
        <v>China</v>
      </c>
      <c r="C599" t="str">
        <f>IF(buildings!C599="","NA",buildings!C599)</f>
        <v>Beijing</v>
      </c>
      <c r="D599">
        <f>IF(buildings!D599="","NA",buildings!D599)</f>
        <v>2001</v>
      </c>
      <c r="E599">
        <f>IF(buildings!E599="","NA",buildings!E599)</f>
        <v>2018</v>
      </c>
      <c r="F599">
        <f>IF(buildings!F599="","NA",buildings!F599)</f>
        <v>40.479999999999997</v>
      </c>
      <c r="G599" t="str">
        <f>IF(buildings!G599="","NA",buildings!G599)</f>
        <v>NA</v>
      </c>
      <c r="H599" t="str">
        <f>IF(buildings!H599="","NA",buildings!H599)</f>
        <v>NA</v>
      </c>
      <c r="I599" t="str">
        <f>IF(buildings!I599="","NA",buildings!I599)</f>
        <v>NA</v>
      </c>
      <c r="J599">
        <f>IF(buildings!J599="","NA",buildings!J599)</f>
        <v>6.05</v>
      </c>
      <c r="K599" t="str">
        <f>IF(buildings!K599="","NA",buildings!K599)</f>
        <v>NA</v>
      </c>
      <c r="L599" t="str">
        <f>IF(buildings!L599="","NA",buildings!L599)</f>
        <v>NA</v>
      </c>
      <c r="M599" t="str">
        <f>IF(buildings!M599="","NA",buildings!M599)</f>
        <v>NA</v>
      </c>
      <c r="N599">
        <f>IF(buildings!N599="","NA",buildings!N599)</f>
        <v>154.72999999999999</v>
      </c>
      <c r="O599">
        <f>IF(buildings!O599="","NA",buildings!O599)</f>
        <v>361.07</v>
      </c>
      <c r="P599">
        <f>IF(buildings!P599="","NA",buildings!P599)</f>
        <v>188.26</v>
      </c>
      <c r="Q599" t="str">
        <f>IF(buildings!Q599="","NA",buildings!Q599)</f>
        <v>NA</v>
      </c>
      <c r="R599" t="str">
        <f>IF(buildings!R599="","NA",buildings!R599)</f>
        <v>NA</v>
      </c>
      <c r="S599" t="str">
        <f>IF(buildings!S599="","NA",buildings!S599)</f>
        <v>NA</v>
      </c>
      <c r="T599" t="str">
        <f>IF(buildings!T599="","NA",buildings!T599)</f>
        <v>NA</v>
      </c>
      <c r="U599">
        <f>IF(buildings!U599="","NA",buildings!U599)</f>
        <v>0.24</v>
      </c>
      <c r="V599" t="str">
        <f>IF(buildings!V599="","NA",buildings!V599)</f>
        <v>NA</v>
      </c>
      <c r="W599" t="str">
        <f>IF(buildings!W599="","NA",buildings!W599)</f>
        <v>NA</v>
      </c>
      <c r="X599" t="str">
        <f>IF(buildings!X599="","NA",buildings!X599)</f>
        <v>NA</v>
      </c>
      <c r="Y599" t="str">
        <f>IF(buildings!Y599="","NA",buildings!Y599)</f>
        <v>NA</v>
      </c>
      <c r="Z599" t="str">
        <f>IF(buildings!Z599="","NA",buildings!Z599)</f>
        <v>NA</v>
      </c>
      <c r="AA599">
        <f>IF(buildings!AA599="","NA",buildings!AA599)</f>
        <v>0</v>
      </c>
      <c r="AB599">
        <f>IF(buildings!AB599="","NA",buildings!AB599)</f>
        <v>0</v>
      </c>
      <c r="AC599" t="str">
        <f>IF(buildings!AC599="","NA",buildings!AC599)</f>
        <v>NA</v>
      </c>
      <c r="AD599" t="str">
        <f>IF(buildings!AD599="","NA",buildings!AD599)</f>
        <v>NA</v>
      </c>
      <c r="AE599" t="str">
        <f>IF(buildings!AE599="","NA",buildings!AE599)</f>
        <v>NA</v>
      </c>
      <c r="AF599" t="str">
        <f>IF(buildings!AF599="","NA",buildings!AF599)</f>
        <v>NA</v>
      </c>
      <c r="AG599" t="str">
        <f>IF(buildings!AG599="","NA",buildings!AG599)</f>
        <v>NA</v>
      </c>
      <c r="AH599" t="str">
        <f>IF(buildings!AH599="","NA",buildings!AH599)</f>
        <v>NA</v>
      </c>
      <c r="AI599" t="str">
        <f>IF(buildings!AI599="","NA",buildings!AI599)</f>
        <v>NA</v>
      </c>
      <c r="AJ599" t="str">
        <f>IF(buildings!AJ599="","NA",buildings!AJ599)</f>
        <v>NA</v>
      </c>
      <c r="AK599" t="str">
        <f>IF(buildings!AK599="","NA",buildings!AK599)</f>
        <v>NA</v>
      </c>
      <c r="AL599" t="str">
        <f>IF(buildings!AL599="","NA",buildings!AL599)</f>
        <v>NA</v>
      </c>
      <c r="AM599" t="str">
        <f>IF(buildings!AM599="","NA",buildings!AM599)</f>
        <v>NA</v>
      </c>
      <c r="AN599" t="str">
        <f>IF(buildings!AN599="","NA",buildings!AN599)</f>
        <v>industrial</v>
      </c>
      <c r="AO599" t="str">
        <f>IF(buildings!AO599="","NA",buildings!AO599)</f>
        <v>industrial</v>
      </c>
      <c r="AP599" t="str">
        <f>IF(buildings!AP599="","NA",buildings!AP599)</f>
        <v>averaged</v>
      </c>
      <c r="AQ599" t="str">
        <f>IF(buildings!AQ599="","NA",buildings!AQ599)</f>
        <v>urban</v>
      </c>
      <c r="AR599" t="str">
        <f>IF(buildings!AR599="","NA",buildings!AR599)</f>
        <v>NA</v>
      </c>
      <c r="AS599" t="str">
        <f>IF(buildings!AS599="","NA",buildings!AS599)</f>
        <v>Mao R, Bao Y, Huang Z, Liu Q, Liu G</v>
      </c>
      <c r="AT599">
        <f>IF(buildings!AT599="","NA",buildings!AT599)</f>
        <v>2020</v>
      </c>
      <c r="AU599" t="str">
        <f>IF(buildings!AU599="","NA",buildings!AU599)</f>
        <v>High-Resolution Mapping of the Urban Built Environment Stocks in Beijing</v>
      </c>
      <c r="AV599" t="str">
        <f>IF(buildings!AV599="","NA",buildings!AV599)</f>
        <v>Environmental Science &amp; Technology</v>
      </c>
      <c r="AW599" t="str">
        <f>IF(buildings!AW599="","NA",buildings!AW599)</f>
        <v>Copyright American Chemical Society</v>
      </c>
      <c r="AX599" t="str">
        <f>IF(buildings!AX599="","NA",buildings!AX599)</f>
        <v>10.1021/acs.est.9b07229</v>
      </c>
      <c r="AY599" t="str">
        <f>IF(buildings!AY599="","NA",buildings!AY599)</f>
        <v>https://doi.org/10.1021/acs.est.9b07229</v>
      </c>
      <c r="AZ599" t="str">
        <f>IF(buildings!AZ599="","NULL",buildings!AZ599)</f>
        <v>NULL</v>
      </c>
      <c r="BA599" t="str">
        <f>IF(buildings!BA599="","NULL",buildings!BA599)</f>
        <v>NULL</v>
      </c>
      <c r="BB599" t="str">
        <f>IF(buildings!BB599="","NULL",buildings!BB599)</f>
        <v>NULL</v>
      </c>
      <c r="BC599" t="str">
        <f>IF(buildings!BC599="","NULL",buildings!BC599)</f>
        <v>Table S6c Detailed MCIs for buildings above ground constructed from 2001 to 2018 in Beijing.</v>
      </c>
      <c r="BD599" t="str">
        <f>IF(buildings!BD599="","NULL",buildings!BD599)</f>
        <v>NULL</v>
      </c>
      <c r="BE599" t="str">
        <f>IF(buildings!BE599="","NULL",buildings!BE599)</f>
        <v>Schwartzberg (Fishman)</v>
      </c>
      <c r="BF599" t="str">
        <f>IF(buildings!BF599="","NULL",buildings!BF599)</f>
        <v>NULL</v>
      </c>
      <c r="BG599" t="str">
        <f>IF(buildings!BG599="","NULL",buildings!BG599)</f>
        <v>NULL</v>
      </c>
      <c r="BH599" t="str">
        <f>IF(buildings!BH599="","NULL",buildings!BH599)</f>
        <v>NULL</v>
      </c>
      <c r="BI599" t="str">
        <f>IF(buildings!BI599="","NULL",buildings!BI599)</f>
        <v>NULL</v>
      </c>
      <c r="BJ599" t="str">
        <f>IF(buildings!BJ599="","NULL",buildings!BJ599)</f>
        <v>NULL</v>
      </c>
      <c r="BK599" t="str">
        <f>IF(buildings!BK599="","NULL",buildings!BK599)</f>
        <v>NULL</v>
      </c>
      <c r="BL599" t="str">
        <f>IF(buildings!BL599="","NULL",buildings!BL599)</f>
        <v>NULL</v>
      </c>
      <c r="BM599" t="str">
        <f>IF(buildings!BM599="","NULL",buildings!BM599)</f>
        <v>NULL</v>
      </c>
      <c r="BN599" t="str">
        <f>IF(buildings!BN599="","NULL",buildings!BN599)</f>
        <v>NULL</v>
      </c>
      <c r="BO599" t="str">
        <f>IF(buildings!BO599="","NULL",buildings!BO599)</f>
        <v>NULL</v>
      </c>
      <c r="BP599" t="str">
        <f>IF(buildings!BP599="","NULL",buildings!BP599)</f>
        <v>NULL</v>
      </c>
      <c r="BQ599" t="str">
        <f>IF(buildings!BQ599="","NULL",buildings!BQ599)</f>
        <v>NULL</v>
      </c>
      <c r="BR599" t="str">
        <f>IF(buildings!BR599="","NULL",buildings!BR599)</f>
        <v>NULL</v>
      </c>
      <c r="BS599" t="str">
        <f>IF(buildings!BS599="","NULL",buildings!BS599)</f>
        <v>NULL</v>
      </c>
      <c r="BT599" t="str">
        <f>IF(buildings!BT599="","NULL",buildings!BT599)</f>
        <v>NULL</v>
      </c>
      <c r="BU599" t="str">
        <f>IF(buildings!BU599="","NULL",buildings!BU599)</f>
        <v>NULL</v>
      </c>
      <c r="BV599" t="str">
        <f>IF(buildings!BV599="","NULL",buildings!BV599)</f>
        <v>NULL</v>
      </c>
      <c r="BW599" t="str">
        <f>IF(buildings!BW599="","NULL",buildings!BW599)</f>
        <v>R32CHN</v>
      </c>
      <c r="BX599" t="str">
        <f>IF(buildings!BX599="","NULL",buildings!BX599)</f>
        <v>R5.2ASIA</v>
      </c>
      <c r="BY599" t="str">
        <f>IF(buildings!BY599="","NULL",buildings!BY599)</f>
        <v>NR_factory</v>
      </c>
      <c r="BZ599" t="str">
        <f>IF(buildings!BZ599="","NULL",buildings!BZ599)</f>
        <v>Unspecified</v>
      </c>
      <c r="CA599" t="str">
        <f>IF(buildings!CA599="","NULL",buildings!CA599)</f>
        <v>Standard</v>
      </c>
      <c r="CB599" t="str">
        <f>IF(buildings!CB599="","NULL",buildings!CB599)</f>
        <v>sample/average/statistics</v>
      </c>
      <c r="CC599" t="str">
        <f>IF(buildings!CC599="","NULL",buildings!CC599)</f>
        <v>NR</v>
      </c>
      <c r="CD599" t="str">
        <f>IF(buildings!CD599="","NULL",buildings!CD599)</f>
        <v>U</v>
      </c>
      <c r="CE599" t="str">
        <f>IF(buildings!CE599="","NULL",buildings!CE599)</f>
        <v>ASIA_CHN</v>
      </c>
    </row>
    <row r="600" spans="1:83">
      <c r="A600">
        <f>IF(buildings!A600="","NA",buildings!A600)</f>
        <v>598</v>
      </c>
      <c r="B600" t="str">
        <f>IF(buildings!B600="","NA",buildings!B600)</f>
        <v>China</v>
      </c>
      <c r="C600" t="str">
        <f>IF(buildings!C600="","NA",buildings!C600)</f>
        <v>Beijing</v>
      </c>
      <c r="D600">
        <f>IF(buildings!D600="","NA",buildings!D600)</f>
        <v>2001</v>
      </c>
      <c r="E600">
        <f>IF(buildings!E600="","NA",buildings!E600)</f>
        <v>2018</v>
      </c>
      <c r="F600">
        <f>IF(buildings!F600="","NA",buildings!F600)</f>
        <v>92.44</v>
      </c>
      <c r="G600" t="str">
        <f>IF(buildings!G600="","NA",buildings!G600)</f>
        <v>NA</v>
      </c>
      <c r="H600" t="str">
        <f>IF(buildings!H600="","NA",buildings!H600)</f>
        <v>NA</v>
      </c>
      <c r="I600" t="str">
        <f>IF(buildings!I600="","NA",buildings!I600)</f>
        <v>NA</v>
      </c>
      <c r="J600">
        <f>IF(buildings!J600="","NA",buildings!J600)</f>
        <v>1.96</v>
      </c>
      <c r="K600" t="str">
        <f>IF(buildings!K600="","NA",buildings!K600)</f>
        <v>NA</v>
      </c>
      <c r="L600" t="str">
        <f>IF(buildings!L600="","NA",buildings!L600)</f>
        <v>NA</v>
      </c>
      <c r="M600" t="str">
        <f>IF(buildings!M600="","NA",buildings!M600)</f>
        <v>NA</v>
      </c>
      <c r="N600">
        <f>IF(buildings!N600="","NA",buildings!N600)</f>
        <v>186.89</v>
      </c>
      <c r="O600">
        <f>IF(buildings!O600="","NA",buildings!O600)</f>
        <v>758.47</v>
      </c>
      <c r="P600">
        <f>IF(buildings!P600="","NA",buildings!P600)</f>
        <v>373.29</v>
      </c>
      <c r="Q600" t="str">
        <f>IF(buildings!Q600="","NA",buildings!Q600)</f>
        <v>NA</v>
      </c>
      <c r="R600" t="str">
        <f>IF(buildings!R600="","NA",buildings!R600)</f>
        <v>NA</v>
      </c>
      <c r="S600" t="str">
        <f>IF(buildings!S600="","NA",buildings!S600)</f>
        <v>NA</v>
      </c>
      <c r="T600" t="str">
        <f>IF(buildings!T600="","NA",buildings!T600)</f>
        <v>NA</v>
      </c>
      <c r="U600">
        <f>IF(buildings!U600="","NA",buildings!U600)</f>
        <v>0.09</v>
      </c>
      <c r="V600" t="str">
        <f>IF(buildings!V600="","NA",buildings!V600)</f>
        <v>NA</v>
      </c>
      <c r="W600" t="str">
        <f>IF(buildings!W600="","NA",buildings!W600)</f>
        <v>NA</v>
      </c>
      <c r="X600" t="str">
        <f>IF(buildings!X600="","NA",buildings!X600)</f>
        <v>NA</v>
      </c>
      <c r="Y600" t="str">
        <f>IF(buildings!Y600="","NA",buildings!Y600)</f>
        <v>NA</v>
      </c>
      <c r="Z600" t="str">
        <f>IF(buildings!Z600="","NA",buildings!Z600)</f>
        <v>NA</v>
      </c>
      <c r="AA600">
        <f>IF(buildings!AA600="","NA",buildings!AA600)</f>
        <v>2.0499999999999998</v>
      </c>
      <c r="AB600">
        <f>IF(buildings!AB600="","NA",buildings!AB600)</f>
        <v>0</v>
      </c>
      <c r="AC600" t="str">
        <f>IF(buildings!AC600="","NA",buildings!AC600)</f>
        <v>NA</v>
      </c>
      <c r="AD600" t="str">
        <f>IF(buildings!AD600="","NA",buildings!AD600)</f>
        <v>NA</v>
      </c>
      <c r="AE600" t="str">
        <f>IF(buildings!AE600="","NA",buildings!AE600)</f>
        <v>NA</v>
      </c>
      <c r="AF600" t="str">
        <f>IF(buildings!AF600="","NA",buildings!AF600)</f>
        <v>NA</v>
      </c>
      <c r="AG600" t="str">
        <f>IF(buildings!AG600="","NA",buildings!AG600)</f>
        <v>NA</v>
      </c>
      <c r="AH600" t="str">
        <f>IF(buildings!AH600="","NA",buildings!AH600)</f>
        <v>NA</v>
      </c>
      <c r="AI600" t="str">
        <f>IF(buildings!AI600="","NA",buildings!AI600)</f>
        <v>NA</v>
      </c>
      <c r="AJ600" t="str">
        <f>IF(buildings!AJ600="","NA",buildings!AJ600)</f>
        <v>NA</v>
      </c>
      <c r="AK600" t="str">
        <f>IF(buildings!AK600="","NA",buildings!AK600)</f>
        <v>NA</v>
      </c>
      <c r="AL600" t="str">
        <f>IF(buildings!AL600="","NA",buildings!AL600)</f>
        <v>NA</v>
      </c>
      <c r="AM600" t="str">
        <f>IF(buildings!AM600="","NA",buildings!AM600)</f>
        <v>NA</v>
      </c>
      <c r="AN600" t="str">
        <f>IF(buildings!AN600="","NA",buildings!AN600)</f>
        <v>Civic</v>
      </c>
      <c r="AO600" t="str">
        <f>IF(buildings!AO600="","NA",buildings!AO600)</f>
        <v>public</v>
      </c>
      <c r="AP600" t="str">
        <f>IF(buildings!AP600="","NA",buildings!AP600)</f>
        <v>averaged</v>
      </c>
      <c r="AQ600" t="str">
        <f>IF(buildings!AQ600="","NA",buildings!AQ600)</f>
        <v>urban</v>
      </c>
      <c r="AR600" t="str">
        <f>IF(buildings!AR600="","NA",buildings!AR600)</f>
        <v>NA</v>
      </c>
      <c r="AS600" t="str">
        <f>IF(buildings!AS600="","NA",buildings!AS600)</f>
        <v>Mao R, Bao Y, Huang Z, Liu Q, Liu G</v>
      </c>
      <c r="AT600">
        <f>IF(buildings!AT600="","NA",buildings!AT600)</f>
        <v>2020</v>
      </c>
      <c r="AU600" t="str">
        <f>IF(buildings!AU600="","NA",buildings!AU600)</f>
        <v>High-Resolution Mapping of the Urban Built Environment Stocks in Beijing</v>
      </c>
      <c r="AV600" t="str">
        <f>IF(buildings!AV600="","NA",buildings!AV600)</f>
        <v>Environmental Science &amp; Technology</v>
      </c>
      <c r="AW600" t="str">
        <f>IF(buildings!AW600="","NA",buildings!AW600)</f>
        <v>Copyright American Chemical Society</v>
      </c>
      <c r="AX600" t="str">
        <f>IF(buildings!AX600="","NA",buildings!AX600)</f>
        <v>10.1021/acs.est.9b07229</v>
      </c>
      <c r="AY600" t="str">
        <f>IF(buildings!AY600="","NA",buildings!AY600)</f>
        <v>https://doi.org/10.1021/acs.est.9b07229</v>
      </c>
      <c r="AZ600" t="str">
        <f>IF(buildings!AZ600="","NULL",buildings!AZ600)</f>
        <v>NULL</v>
      </c>
      <c r="BA600" t="str">
        <f>IF(buildings!BA600="","NULL",buildings!BA600)</f>
        <v>NULL</v>
      </c>
      <c r="BB600" t="str">
        <f>IF(buildings!BB600="","NULL",buildings!BB600)</f>
        <v>NULL</v>
      </c>
      <c r="BC600" t="str">
        <f>IF(buildings!BC600="","NULL",buildings!BC600)</f>
        <v>Table S6c Detailed MCIs for buildings above ground constructed from 2001 to 2018 in Beijing.</v>
      </c>
      <c r="BD600" t="str">
        <f>IF(buildings!BD600="","NULL",buildings!BD600)</f>
        <v>NULL</v>
      </c>
      <c r="BE600" t="str">
        <f>IF(buildings!BE600="","NULL",buildings!BE600)</f>
        <v>Schwartzberg (Fishman)</v>
      </c>
      <c r="BF600" t="str">
        <f>IF(buildings!BF600="","NULL",buildings!BF600)</f>
        <v>NULL</v>
      </c>
      <c r="BG600" t="str">
        <f>IF(buildings!BG600="","NULL",buildings!BG600)</f>
        <v>NULL</v>
      </c>
      <c r="BH600" t="str">
        <f>IF(buildings!BH600="","NULL",buildings!BH600)</f>
        <v>NULL</v>
      </c>
      <c r="BI600" t="str">
        <f>IF(buildings!BI600="","NULL",buildings!BI600)</f>
        <v>NULL</v>
      </c>
      <c r="BJ600" t="str">
        <f>IF(buildings!BJ600="","NULL",buildings!BJ600)</f>
        <v>NULL</v>
      </c>
      <c r="BK600" t="str">
        <f>IF(buildings!BK600="","NULL",buildings!BK600)</f>
        <v>NULL</v>
      </c>
      <c r="BL600" t="str">
        <f>IF(buildings!BL600="","NULL",buildings!BL600)</f>
        <v>NULL</v>
      </c>
      <c r="BM600" t="str">
        <f>IF(buildings!BM600="","NULL",buildings!BM600)</f>
        <v>NULL</v>
      </c>
      <c r="BN600" t="str">
        <f>IF(buildings!BN600="","NULL",buildings!BN600)</f>
        <v>NULL</v>
      </c>
      <c r="BO600" t="str">
        <f>IF(buildings!BO600="","NULL",buildings!BO600)</f>
        <v>NULL</v>
      </c>
      <c r="BP600" t="str">
        <f>IF(buildings!BP600="","NULL",buildings!BP600)</f>
        <v>NULL</v>
      </c>
      <c r="BQ600" t="str">
        <f>IF(buildings!BQ600="","NULL",buildings!BQ600)</f>
        <v>NULL</v>
      </c>
      <c r="BR600" t="str">
        <f>IF(buildings!BR600="","NULL",buildings!BR600)</f>
        <v>NULL</v>
      </c>
      <c r="BS600" t="str">
        <f>IF(buildings!BS600="","NULL",buildings!BS600)</f>
        <v>NULL</v>
      </c>
      <c r="BT600" t="str">
        <f>IF(buildings!BT600="","NULL",buildings!BT600)</f>
        <v>NULL</v>
      </c>
      <c r="BU600" t="str">
        <f>IF(buildings!BU600="","NULL",buildings!BU600)</f>
        <v>NULL</v>
      </c>
      <c r="BV600" t="str">
        <f>IF(buildings!BV600="","NULL",buildings!BV600)</f>
        <v>NULL</v>
      </c>
      <c r="BW600" t="str">
        <f>IF(buildings!BW600="","NULL",buildings!BW600)</f>
        <v>R32CHN</v>
      </c>
      <c r="BX600" t="str">
        <f>IF(buildings!BX600="","NULL",buildings!BX600)</f>
        <v>R5.2ASIA</v>
      </c>
      <c r="BY600" t="str">
        <f>IF(buildings!BY600="","NULL",buildings!BY600)</f>
        <v>NR_civic</v>
      </c>
      <c r="BZ600" t="str">
        <f>IF(buildings!BZ600="","NULL",buildings!BZ600)</f>
        <v>Unspecified</v>
      </c>
      <c r="CA600" t="str">
        <f>IF(buildings!CA600="","NULL",buildings!CA600)</f>
        <v>Standard</v>
      </c>
      <c r="CB600" t="str">
        <f>IF(buildings!CB600="","NULL",buildings!CB600)</f>
        <v>sample/average/statistics</v>
      </c>
      <c r="CC600" t="str">
        <f>IF(buildings!CC600="","NULL",buildings!CC600)</f>
        <v>NR</v>
      </c>
      <c r="CD600" t="str">
        <f>IF(buildings!CD600="","NULL",buildings!CD600)</f>
        <v>U</v>
      </c>
      <c r="CE600" t="str">
        <f>IF(buildings!CE600="","NULL",buildings!CE600)</f>
        <v>ASIA_CHN</v>
      </c>
    </row>
    <row r="601" spans="1:83">
      <c r="A601">
        <f>IF(buildings!A601="","NA",buildings!A601)</f>
        <v>599</v>
      </c>
      <c r="B601" t="str">
        <f>IF(buildings!B601="","NA",buildings!B601)</f>
        <v>China</v>
      </c>
      <c r="C601" t="str">
        <f>IF(buildings!C601="","NA",buildings!C601)</f>
        <v>Beijing</v>
      </c>
      <c r="D601">
        <f>IF(buildings!D601="","NA",buildings!D601)</f>
        <v>2001</v>
      </c>
      <c r="E601">
        <f>IF(buildings!E601="","NA",buildings!E601)</f>
        <v>2018</v>
      </c>
      <c r="F601">
        <f>IF(buildings!F601="","NA",buildings!F601)</f>
        <v>50.64</v>
      </c>
      <c r="G601" t="str">
        <f>IF(buildings!G601="","NA",buildings!G601)</f>
        <v>NA</v>
      </c>
      <c r="H601" t="str">
        <f>IF(buildings!H601="","NA",buildings!H601)</f>
        <v>NA</v>
      </c>
      <c r="I601" t="str">
        <f>IF(buildings!I601="","NA",buildings!I601)</f>
        <v>NA</v>
      </c>
      <c r="J601">
        <f>IF(buildings!J601="","NA",buildings!J601)</f>
        <v>0</v>
      </c>
      <c r="K601" t="str">
        <f>IF(buildings!K601="","NA",buildings!K601)</f>
        <v>NA</v>
      </c>
      <c r="L601" t="str">
        <f>IF(buildings!L601="","NA",buildings!L601)</f>
        <v>NA</v>
      </c>
      <c r="M601" t="str">
        <f>IF(buildings!M601="","NA",buildings!M601)</f>
        <v>NA</v>
      </c>
      <c r="N601">
        <f>IF(buildings!N601="","NA",buildings!N601)</f>
        <v>215.99</v>
      </c>
      <c r="O601">
        <f>IF(buildings!O601="","NA",buildings!O601)</f>
        <v>1251.27</v>
      </c>
      <c r="P601">
        <f>IF(buildings!P601="","NA",buildings!P601)</f>
        <v>0</v>
      </c>
      <c r="Q601" t="str">
        <f>IF(buildings!Q601="","NA",buildings!Q601)</f>
        <v>NA</v>
      </c>
      <c r="R601" t="str">
        <f>IF(buildings!R601="","NA",buildings!R601)</f>
        <v>NA</v>
      </c>
      <c r="S601" t="str">
        <f>IF(buildings!S601="","NA",buildings!S601)</f>
        <v>NA</v>
      </c>
      <c r="T601" t="str">
        <f>IF(buildings!T601="","NA",buildings!T601)</f>
        <v>NA</v>
      </c>
      <c r="U601">
        <f>IF(buildings!U601="","NA",buildings!U601)</f>
        <v>0.1</v>
      </c>
      <c r="V601" t="str">
        <f>IF(buildings!V601="","NA",buildings!V601)</f>
        <v>NA</v>
      </c>
      <c r="W601" t="str">
        <f>IF(buildings!W601="","NA",buildings!W601)</f>
        <v>NA</v>
      </c>
      <c r="X601" t="str">
        <f>IF(buildings!X601="","NA",buildings!X601)</f>
        <v>NA</v>
      </c>
      <c r="Y601" t="str">
        <f>IF(buildings!Y601="","NA",buildings!Y601)</f>
        <v>NA</v>
      </c>
      <c r="Z601" t="str">
        <f>IF(buildings!Z601="","NA",buildings!Z601)</f>
        <v>NA</v>
      </c>
      <c r="AA601">
        <f>IF(buildings!AA601="","NA",buildings!AA601)</f>
        <v>0</v>
      </c>
      <c r="AB601">
        <f>IF(buildings!AB601="","NA",buildings!AB601)</f>
        <v>0</v>
      </c>
      <c r="AC601" t="str">
        <f>IF(buildings!AC601="","NA",buildings!AC601)</f>
        <v>NA</v>
      </c>
      <c r="AD601" t="str">
        <f>IF(buildings!AD601="","NA",buildings!AD601)</f>
        <v>NA</v>
      </c>
      <c r="AE601" t="str">
        <f>IF(buildings!AE601="","NA",buildings!AE601)</f>
        <v>NA</v>
      </c>
      <c r="AF601" t="str">
        <f>IF(buildings!AF601="","NA",buildings!AF601)</f>
        <v>NA</v>
      </c>
      <c r="AG601" t="str">
        <f>IF(buildings!AG601="","NA",buildings!AG601)</f>
        <v>NA</v>
      </c>
      <c r="AH601" t="str">
        <f>IF(buildings!AH601="","NA",buildings!AH601)</f>
        <v>NA</v>
      </c>
      <c r="AI601" t="str">
        <f>IF(buildings!AI601="","NA",buildings!AI601)</f>
        <v>NA</v>
      </c>
      <c r="AJ601" t="str">
        <f>IF(buildings!AJ601="","NA",buildings!AJ601)</f>
        <v>NA</v>
      </c>
      <c r="AK601" t="str">
        <f>IF(buildings!AK601="","NA",buildings!AK601)</f>
        <v>NA</v>
      </c>
      <c r="AL601" t="str">
        <f>IF(buildings!AL601="","NA",buildings!AL601)</f>
        <v>NA</v>
      </c>
      <c r="AM601" t="str">
        <f>IF(buildings!AM601="","NA",buildings!AM601)</f>
        <v>NA</v>
      </c>
      <c r="AN601" t="str">
        <f>IF(buildings!AN601="","NA",buildings!AN601)</f>
        <v>Educational</v>
      </c>
      <c r="AO601" t="str">
        <f>IF(buildings!AO601="","NA",buildings!AO601)</f>
        <v>education</v>
      </c>
      <c r="AP601" t="str">
        <f>IF(buildings!AP601="","NA",buildings!AP601)</f>
        <v>averaged</v>
      </c>
      <c r="AQ601" t="str">
        <f>IF(buildings!AQ601="","NA",buildings!AQ601)</f>
        <v>urban</v>
      </c>
      <c r="AR601" t="str">
        <f>IF(buildings!AR601="","NA",buildings!AR601)</f>
        <v>NA</v>
      </c>
      <c r="AS601" t="str">
        <f>IF(buildings!AS601="","NA",buildings!AS601)</f>
        <v>Mao R, Bao Y, Huang Z, Liu Q, Liu G</v>
      </c>
      <c r="AT601">
        <f>IF(buildings!AT601="","NA",buildings!AT601)</f>
        <v>2020</v>
      </c>
      <c r="AU601" t="str">
        <f>IF(buildings!AU601="","NA",buildings!AU601)</f>
        <v>High-Resolution Mapping of the Urban Built Environment Stocks in Beijing</v>
      </c>
      <c r="AV601" t="str">
        <f>IF(buildings!AV601="","NA",buildings!AV601)</f>
        <v>Environmental Science &amp; Technology</v>
      </c>
      <c r="AW601" t="str">
        <f>IF(buildings!AW601="","NA",buildings!AW601)</f>
        <v>Copyright American Chemical Society</v>
      </c>
      <c r="AX601" t="str">
        <f>IF(buildings!AX601="","NA",buildings!AX601)</f>
        <v>10.1021/acs.est.9b07229</v>
      </c>
      <c r="AY601" t="str">
        <f>IF(buildings!AY601="","NA",buildings!AY601)</f>
        <v>https://doi.org/10.1021/acs.est.9b07229</v>
      </c>
      <c r="AZ601" t="str">
        <f>IF(buildings!AZ601="","NULL",buildings!AZ601)</f>
        <v>NULL</v>
      </c>
      <c r="BA601" t="str">
        <f>IF(buildings!BA601="","NULL",buildings!BA601)</f>
        <v>NULL</v>
      </c>
      <c r="BB601" t="str">
        <f>IF(buildings!BB601="","NULL",buildings!BB601)</f>
        <v>NULL</v>
      </c>
      <c r="BC601" t="str">
        <f>IF(buildings!BC601="","NULL",buildings!BC601)</f>
        <v>Table S6c Detailed MCIs for buildings above ground constructed from 2001 to 2018 in Beijing.</v>
      </c>
      <c r="BD601" t="str">
        <f>IF(buildings!BD601="","NULL",buildings!BD601)</f>
        <v>NULL</v>
      </c>
      <c r="BE601" t="str">
        <f>IF(buildings!BE601="","NULL",buildings!BE601)</f>
        <v>Schwartzberg (Fishman)</v>
      </c>
      <c r="BF601" t="str">
        <f>IF(buildings!BF601="","NULL",buildings!BF601)</f>
        <v>NULL</v>
      </c>
      <c r="BG601" t="str">
        <f>IF(buildings!BG601="","NULL",buildings!BG601)</f>
        <v>NULL</v>
      </c>
      <c r="BH601" t="str">
        <f>IF(buildings!BH601="","NULL",buildings!BH601)</f>
        <v>NULL</v>
      </c>
      <c r="BI601" t="str">
        <f>IF(buildings!BI601="","NULL",buildings!BI601)</f>
        <v>NULL</v>
      </c>
      <c r="BJ601" t="str">
        <f>IF(buildings!BJ601="","NULL",buildings!BJ601)</f>
        <v>NULL</v>
      </c>
      <c r="BK601" t="str">
        <f>IF(buildings!BK601="","NULL",buildings!BK601)</f>
        <v>NULL</v>
      </c>
      <c r="BL601" t="str">
        <f>IF(buildings!BL601="","NULL",buildings!BL601)</f>
        <v>NULL</v>
      </c>
      <c r="BM601" t="str">
        <f>IF(buildings!BM601="","NULL",buildings!BM601)</f>
        <v>NULL</v>
      </c>
      <c r="BN601" t="str">
        <f>IF(buildings!BN601="","NULL",buildings!BN601)</f>
        <v>NULL</v>
      </c>
      <c r="BO601" t="str">
        <f>IF(buildings!BO601="","NULL",buildings!BO601)</f>
        <v>NULL</v>
      </c>
      <c r="BP601" t="str">
        <f>IF(buildings!BP601="","NULL",buildings!BP601)</f>
        <v>NULL</v>
      </c>
      <c r="BQ601" t="str">
        <f>IF(buildings!BQ601="","NULL",buildings!BQ601)</f>
        <v>NULL</v>
      </c>
      <c r="BR601" t="str">
        <f>IF(buildings!BR601="","NULL",buildings!BR601)</f>
        <v>NULL</v>
      </c>
      <c r="BS601" t="str">
        <f>IF(buildings!BS601="","NULL",buildings!BS601)</f>
        <v>NULL</v>
      </c>
      <c r="BT601" t="str">
        <f>IF(buildings!BT601="","NULL",buildings!BT601)</f>
        <v>NULL</v>
      </c>
      <c r="BU601" t="str">
        <f>IF(buildings!BU601="","NULL",buildings!BU601)</f>
        <v>NULL</v>
      </c>
      <c r="BV601" t="str">
        <f>IF(buildings!BV601="","NULL",buildings!BV601)</f>
        <v>NULL</v>
      </c>
      <c r="BW601" t="str">
        <f>IF(buildings!BW601="","NULL",buildings!BW601)</f>
        <v>R32CHN</v>
      </c>
      <c r="BX601" t="str">
        <f>IF(buildings!BX601="","NULL",buildings!BX601)</f>
        <v>R5.2ASIA</v>
      </c>
      <c r="BY601" t="str">
        <f>IF(buildings!BY601="","NULL",buildings!BY601)</f>
        <v>NR_civic</v>
      </c>
      <c r="BZ601" t="str">
        <f>IF(buildings!BZ601="","NULL",buildings!BZ601)</f>
        <v>Unspecified</v>
      </c>
      <c r="CA601" t="str">
        <f>IF(buildings!CA601="","NULL",buildings!CA601)</f>
        <v>Standard</v>
      </c>
      <c r="CB601" t="str">
        <f>IF(buildings!CB601="","NULL",buildings!CB601)</f>
        <v>sample/average/statistics</v>
      </c>
      <c r="CC601" t="str">
        <f>IF(buildings!CC601="","NULL",buildings!CC601)</f>
        <v>NR</v>
      </c>
      <c r="CD601" t="str">
        <f>IF(buildings!CD601="","NULL",buildings!CD601)</f>
        <v>U</v>
      </c>
      <c r="CE601" t="str">
        <f>IF(buildings!CE601="","NULL",buildings!CE601)</f>
        <v>ASIA_CHN</v>
      </c>
    </row>
    <row r="602" spans="1:83">
      <c r="A602">
        <f>IF(buildings!A602="","NA",buildings!A602)</f>
        <v>600</v>
      </c>
      <c r="B602" t="str">
        <f>IF(buildings!B602="","NA",buildings!B602)</f>
        <v>China</v>
      </c>
      <c r="C602" t="str">
        <f>IF(buildings!C602="","NA",buildings!C602)</f>
        <v>Beijing</v>
      </c>
      <c r="D602">
        <f>IF(buildings!D602="","NA",buildings!D602)</f>
        <v>2001</v>
      </c>
      <c r="E602">
        <f>IF(buildings!E602="","NA",buildings!E602)</f>
        <v>2018</v>
      </c>
      <c r="F602">
        <f>IF(buildings!F602="","NA",buildings!F602)</f>
        <v>25.85</v>
      </c>
      <c r="G602" t="str">
        <f>IF(buildings!G602="","NA",buildings!G602)</f>
        <v>NA</v>
      </c>
      <c r="H602" t="str">
        <f>IF(buildings!H602="","NA",buildings!H602)</f>
        <v>NA</v>
      </c>
      <c r="I602" t="str">
        <f>IF(buildings!I602="","NA",buildings!I602)</f>
        <v>NA</v>
      </c>
      <c r="J602">
        <f>IF(buildings!J602="","NA",buildings!J602)</f>
        <v>9.27</v>
      </c>
      <c r="K602" t="str">
        <f>IF(buildings!K602="","NA",buildings!K602)</f>
        <v>NA</v>
      </c>
      <c r="L602" t="str">
        <f>IF(buildings!L602="","NA",buildings!L602)</f>
        <v>NA</v>
      </c>
      <c r="M602" t="str">
        <f>IF(buildings!M602="","NA",buildings!M602)</f>
        <v>NA</v>
      </c>
      <c r="N602">
        <f>IF(buildings!N602="","NA",buildings!N602)</f>
        <v>84.66</v>
      </c>
      <c r="O602">
        <f>IF(buildings!O602="","NA",buildings!O602)</f>
        <v>406.82000000000005</v>
      </c>
      <c r="P602">
        <f>IF(buildings!P602="","NA",buildings!P602)</f>
        <v>319.47000000000003</v>
      </c>
      <c r="Q602" t="str">
        <f>IF(buildings!Q602="","NA",buildings!Q602)</f>
        <v>NA</v>
      </c>
      <c r="R602" t="str">
        <f>IF(buildings!R602="","NA",buildings!R602)</f>
        <v>NA</v>
      </c>
      <c r="S602" t="str">
        <f>IF(buildings!S602="","NA",buildings!S602)</f>
        <v>NA</v>
      </c>
      <c r="T602" t="str">
        <f>IF(buildings!T602="","NA",buildings!T602)</f>
        <v>NA</v>
      </c>
      <c r="U602">
        <f>IF(buildings!U602="","NA",buildings!U602)</f>
        <v>0.02</v>
      </c>
      <c r="V602" t="str">
        <f>IF(buildings!V602="","NA",buildings!V602)</f>
        <v>NA</v>
      </c>
      <c r="W602" t="str">
        <f>IF(buildings!W602="","NA",buildings!W602)</f>
        <v>NA</v>
      </c>
      <c r="X602" t="str">
        <f>IF(buildings!X602="","NA",buildings!X602)</f>
        <v>NA</v>
      </c>
      <c r="Y602" t="str">
        <f>IF(buildings!Y602="","NA",buildings!Y602)</f>
        <v>NA</v>
      </c>
      <c r="Z602" t="str">
        <f>IF(buildings!Z602="","NA",buildings!Z602)</f>
        <v>NA</v>
      </c>
      <c r="AA602">
        <f>IF(buildings!AA602="","NA",buildings!AA602)</f>
        <v>0.45</v>
      </c>
      <c r="AB602">
        <f>IF(buildings!AB602="","NA",buildings!AB602)</f>
        <v>0.05</v>
      </c>
      <c r="AC602" t="str">
        <f>IF(buildings!AC602="","NA",buildings!AC602)</f>
        <v>NA</v>
      </c>
      <c r="AD602" t="str">
        <f>IF(buildings!AD602="","NA",buildings!AD602)</f>
        <v>NA</v>
      </c>
      <c r="AE602" t="str">
        <f>IF(buildings!AE602="","NA",buildings!AE602)</f>
        <v>NA</v>
      </c>
      <c r="AF602" t="str">
        <f>IF(buildings!AF602="","NA",buildings!AF602)</f>
        <v>NA</v>
      </c>
      <c r="AG602" t="str">
        <f>IF(buildings!AG602="","NA",buildings!AG602)</f>
        <v>NA</v>
      </c>
      <c r="AH602" t="str">
        <f>IF(buildings!AH602="","NA",buildings!AH602)</f>
        <v>NA</v>
      </c>
      <c r="AI602" t="str">
        <f>IF(buildings!AI602="","NA",buildings!AI602)</f>
        <v>NA</v>
      </c>
      <c r="AJ602" t="str">
        <f>IF(buildings!AJ602="","NA",buildings!AJ602)</f>
        <v>NA</v>
      </c>
      <c r="AK602" t="str">
        <f>IF(buildings!AK602="","NA",buildings!AK602)</f>
        <v>NA</v>
      </c>
      <c r="AL602" t="str">
        <f>IF(buildings!AL602="","NA",buildings!AL602)</f>
        <v>NA</v>
      </c>
      <c r="AM602" t="str">
        <f>IF(buildings!AM602="","NA",buildings!AM602)</f>
        <v>NA</v>
      </c>
      <c r="AN602" t="str">
        <f>IF(buildings!AN602="","NA",buildings!AN602)</f>
        <v>Residential</v>
      </c>
      <c r="AO602" t="str">
        <f>IF(buildings!AO602="","NA",buildings!AO602)</f>
        <v>residential</v>
      </c>
      <c r="AP602" t="str">
        <f>IF(buildings!AP602="","NA",buildings!AP602)</f>
        <v>averaged</v>
      </c>
      <c r="AQ602" t="str">
        <f>IF(buildings!AQ602="","NA",buildings!AQ602)</f>
        <v>urban</v>
      </c>
      <c r="AR602" t="str">
        <f>IF(buildings!AR602="","NA",buildings!AR602)</f>
        <v>NA</v>
      </c>
      <c r="AS602" t="str">
        <f>IF(buildings!AS602="","NA",buildings!AS602)</f>
        <v>Mao R, Bao Y, Huang Z, Liu Q, Liu G</v>
      </c>
      <c r="AT602">
        <f>IF(buildings!AT602="","NA",buildings!AT602)</f>
        <v>2020</v>
      </c>
      <c r="AU602" t="str">
        <f>IF(buildings!AU602="","NA",buildings!AU602)</f>
        <v>High-Resolution Mapping of the Urban Built Environment Stocks in Beijing</v>
      </c>
      <c r="AV602" t="str">
        <f>IF(buildings!AV602="","NA",buildings!AV602)</f>
        <v>Environmental Science &amp; Technology</v>
      </c>
      <c r="AW602" t="str">
        <f>IF(buildings!AW602="","NA",buildings!AW602)</f>
        <v>Copyright American Chemical Society</v>
      </c>
      <c r="AX602" t="str">
        <f>IF(buildings!AX602="","NA",buildings!AX602)</f>
        <v>10.1021/acs.est.9b07229</v>
      </c>
      <c r="AY602" t="str">
        <f>IF(buildings!AY602="","NA",buildings!AY602)</f>
        <v>https://doi.org/10.1021/acs.est.9b07229</v>
      </c>
      <c r="AZ602" t="str">
        <f>IF(buildings!AZ602="","NULL",buildings!AZ602)</f>
        <v>NULL</v>
      </c>
      <c r="BA602" t="str">
        <f>IF(buildings!BA602="","NULL",buildings!BA602)</f>
        <v>NULL</v>
      </c>
      <c r="BB602" t="str">
        <f>IF(buildings!BB602="","NULL",buildings!BB602)</f>
        <v>NULL</v>
      </c>
      <c r="BC602" t="str">
        <f>IF(buildings!BC602="","NULL",buildings!BC602)</f>
        <v>Table S6c Detailed MCIs for buildings above ground constructed from 2001 to 2018 in Beijing.</v>
      </c>
      <c r="BD602" t="str">
        <f>IF(buildings!BD602="","NULL",buildings!BD602)</f>
        <v>NULL</v>
      </c>
      <c r="BE602" t="str">
        <f>IF(buildings!BE602="","NULL",buildings!BE602)</f>
        <v>Schwartzberg (Fishman)</v>
      </c>
      <c r="BF602" t="str">
        <f>IF(buildings!BF602="","NULL",buildings!BF602)</f>
        <v>NULL</v>
      </c>
      <c r="BG602" t="str">
        <f>IF(buildings!BG602="","NULL",buildings!BG602)</f>
        <v>NULL</v>
      </c>
      <c r="BH602" t="str">
        <f>IF(buildings!BH602="","NULL",buildings!BH602)</f>
        <v>NULL</v>
      </c>
      <c r="BI602" t="str">
        <f>IF(buildings!BI602="","NULL",buildings!BI602)</f>
        <v>NULL</v>
      </c>
      <c r="BJ602" t="str">
        <f>IF(buildings!BJ602="","NULL",buildings!BJ602)</f>
        <v>NULL</v>
      </c>
      <c r="BK602" t="str">
        <f>IF(buildings!BK602="","NULL",buildings!BK602)</f>
        <v>NULL</v>
      </c>
      <c r="BL602" t="str">
        <f>IF(buildings!BL602="","NULL",buildings!BL602)</f>
        <v>NULL</v>
      </c>
      <c r="BM602" t="str">
        <f>IF(buildings!BM602="","NULL",buildings!BM602)</f>
        <v>NULL</v>
      </c>
      <c r="BN602" t="str">
        <f>IF(buildings!BN602="","NULL",buildings!BN602)</f>
        <v>NULL</v>
      </c>
      <c r="BO602" t="str">
        <f>IF(buildings!BO602="","NULL",buildings!BO602)</f>
        <v>NULL</v>
      </c>
      <c r="BP602" t="str">
        <f>IF(buildings!BP602="","NULL",buildings!BP602)</f>
        <v>NULL</v>
      </c>
      <c r="BQ602" t="str">
        <f>IF(buildings!BQ602="","NULL",buildings!BQ602)</f>
        <v>NULL</v>
      </c>
      <c r="BR602" t="str">
        <f>IF(buildings!BR602="","NULL",buildings!BR602)</f>
        <v>NULL</v>
      </c>
      <c r="BS602" t="str">
        <f>IF(buildings!BS602="","NULL",buildings!BS602)</f>
        <v>NULL</v>
      </c>
      <c r="BT602" t="str">
        <f>IF(buildings!BT602="","NULL",buildings!BT602)</f>
        <v>NULL</v>
      </c>
      <c r="BU602" t="str">
        <f>IF(buildings!BU602="","NULL",buildings!BU602)</f>
        <v>NULL</v>
      </c>
      <c r="BV602" t="str">
        <f>IF(buildings!BV602="","NULL",buildings!BV602)</f>
        <v>NULL</v>
      </c>
      <c r="BW602" t="str">
        <f>IF(buildings!BW602="","NULL",buildings!BW602)</f>
        <v>R32CHN</v>
      </c>
      <c r="BX602" t="str">
        <f>IF(buildings!BX602="","NULL",buildings!BX602)</f>
        <v>R5.2ASIA</v>
      </c>
      <c r="BY602" t="str">
        <f>IF(buildings!BY602="","NULL",buildings!BY602)</f>
        <v>R_unspecified</v>
      </c>
      <c r="BZ602" t="str">
        <f>IF(buildings!BZ602="","NULL",buildings!BZ602)</f>
        <v>Unspecified</v>
      </c>
      <c r="CA602" t="str">
        <f>IF(buildings!CA602="","NULL",buildings!CA602)</f>
        <v>Standard</v>
      </c>
      <c r="CB602" t="str">
        <f>IF(buildings!CB602="","NULL",buildings!CB602)</f>
        <v>sample/average/statistics</v>
      </c>
      <c r="CC602" t="str">
        <f>IF(buildings!CC602="","NULL",buildings!CC602)</f>
        <v>RU</v>
      </c>
      <c r="CD602" t="str">
        <f>IF(buildings!CD602="","NULL",buildings!CD602)</f>
        <v>U</v>
      </c>
      <c r="CE602" t="str">
        <f>IF(buildings!CE602="","NULL",buildings!CE602)</f>
        <v>ASIA_CHN</v>
      </c>
    </row>
    <row r="603" spans="1:83">
      <c r="A603">
        <f>IF(buildings!A603="","NA",buildings!A603)</f>
        <v>601</v>
      </c>
      <c r="B603" t="str">
        <f>IF(buildings!B603="","NA",buildings!B603)</f>
        <v>China</v>
      </c>
      <c r="C603" t="str">
        <f>IF(buildings!C603="","NA",buildings!C603)</f>
        <v>Beijing</v>
      </c>
      <c r="D603">
        <f>IF(buildings!D603="","NA",buildings!D603)</f>
        <v>2001</v>
      </c>
      <c r="E603">
        <f>IF(buildings!E603="","NA",buildings!E603)</f>
        <v>2018</v>
      </c>
      <c r="F603">
        <f>IF(buildings!F603="","NA",buildings!F603)</f>
        <v>80.63</v>
      </c>
      <c r="G603" t="str">
        <f>IF(buildings!G603="","NA",buildings!G603)</f>
        <v>NA</v>
      </c>
      <c r="H603" t="str">
        <f>IF(buildings!H603="","NA",buildings!H603)</f>
        <v>NA</v>
      </c>
      <c r="I603" t="str">
        <f>IF(buildings!I603="","NA",buildings!I603)</f>
        <v>NA</v>
      </c>
      <c r="J603">
        <f>IF(buildings!J603="","NA",buildings!J603)</f>
        <v>2.08</v>
      </c>
      <c r="K603" t="str">
        <f>IF(buildings!K603="","NA",buildings!K603)</f>
        <v>NA</v>
      </c>
      <c r="L603" t="str">
        <f>IF(buildings!L603="","NA",buildings!L603)</f>
        <v>NA</v>
      </c>
      <c r="M603" t="str">
        <f>IF(buildings!M603="","NA",buildings!M603)</f>
        <v>NA</v>
      </c>
      <c r="N603">
        <f>IF(buildings!N603="","NA",buildings!N603)</f>
        <v>241.48</v>
      </c>
      <c r="O603">
        <f>IF(buildings!O603="","NA",buildings!O603)</f>
        <v>851.92</v>
      </c>
      <c r="P603">
        <f>IF(buildings!P603="","NA",buildings!P603)</f>
        <v>177.46</v>
      </c>
      <c r="Q603" t="str">
        <f>IF(buildings!Q603="","NA",buildings!Q603)</f>
        <v>NA</v>
      </c>
      <c r="R603" t="str">
        <f>IF(buildings!R603="","NA",buildings!R603)</f>
        <v>NA</v>
      </c>
      <c r="S603" t="str">
        <f>IF(buildings!S603="","NA",buildings!S603)</f>
        <v>NA</v>
      </c>
      <c r="T603" t="str">
        <f>IF(buildings!T603="","NA",buildings!T603)</f>
        <v>NA</v>
      </c>
      <c r="U603">
        <f>IF(buildings!U603="","NA",buildings!U603)</f>
        <v>0.36</v>
      </c>
      <c r="V603" t="str">
        <f>IF(buildings!V603="","NA",buildings!V603)</f>
        <v>NA</v>
      </c>
      <c r="W603" t="str">
        <f>IF(buildings!W603="","NA",buildings!W603)</f>
        <v>NA</v>
      </c>
      <c r="X603" t="str">
        <f>IF(buildings!X603="","NA",buildings!X603)</f>
        <v>NA</v>
      </c>
      <c r="Y603" t="str">
        <f>IF(buildings!Y603="","NA",buildings!Y603)</f>
        <v>NA</v>
      </c>
      <c r="Z603" t="str">
        <f>IF(buildings!Z603="","NA",buildings!Z603)</f>
        <v>NA</v>
      </c>
      <c r="AA603">
        <f>IF(buildings!AA603="","NA",buildings!AA603)</f>
        <v>1.19</v>
      </c>
      <c r="AB603">
        <f>IF(buildings!AB603="","NA",buildings!AB603)</f>
        <v>7.0000000000000007E-2</v>
      </c>
      <c r="AC603" t="str">
        <f>IF(buildings!AC603="","NA",buildings!AC603)</f>
        <v>NA</v>
      </c>
      <c r="AD603" t="str">
        <f>IF(buildings!AD603="","NA",buildings!AD603)</f>
        <v>NA</v>
      </c>
      <c r="AE603" t="str">
        <f>IF(buildings!AE603="","NA",buildings!AE603)</f>
        <v>NA</v>
      </c>
      <c r="AF603" t="str">
        <f>IF(buildings!AF603="","NA",buildings!AF603)</f>
        <v>NA</v>
      </c>
      <c r="AG603" t="str">
        <f>IF(buildings!AG603="","NA",buildings!AG603)</f>
        <v>NA</v>
      </c>
      <c r="AH603" t="str">
        <f>IF(buildings!AH603="","NA",buildings!AH603)</f>
        <v>NA</v>
      </c>
      <c r="AI603" t="str">
        <f>IF(buildings!AI603="","NA",buildings!AI603)</f>
        <v>NA</v>
      </c>
      <c r="AJ603" t="str">
        <f>IF(buildings!AJ603="","NA",buildings!AJ603)</f>
        <v>NA</v>
      </c>
      <c r="AK603" t="str">
        <f>IF(buildings!AK603="","NA",buildings!AK603)</f>
        <v>NA</v>
      </c>
      <c r="AL603" t="str">
        <f>IF(buildings!AL603="","NA",buildings!AL603)</f>
        <v>NA</v>
      </c>
      <c r="AM603" t="str">
        <f>IF(buildings!AM603="","NA",buildings!AM603)</f>
        <v>NA</v>
      </c>
      <c r="AN603" t="str">
        <f>IF(buildings!AN603="","NA",buildings!AN603)</f>
        <v>Sport</v>
      </c>
      <c r="AO603" t="str">
        <f>IF(buildings!AO603="","NA",buildings!AO603)</f>
        <v>civic</v>
      </c>
      <c r="AP603" t="str">
        <f>IF(buildings!AP603="","NA",buildings!AP603)</f>
        <v>averaged</v>
      </c>
      <c r="AQ603" t="str">
        <f>IF(buildings!AQ603="","NA",buildings!AQ603)</f>
        <v>urban</v>
      </c>
      <c r="AR603" t="str">
        <f>IF(buildings!AR603="","NA",buildings!AR603)</f>
        <v>NA</v>
      </c>
      <c r="AS603" t="str">
        <f>IF(buildings!AS603="","NA",buildings!AS603)</f>
        <v>Mao R, Bao Y, Huang Z, Liu Q, Liu G</v>
      </c>
      <c r="AT603">
        <f>IF(buildings!AT603="","NA",buildings!AT603)</f>
        <v>2020</v>
      </c>
      <c r="AU603" t="str">
        <f>IF(buildings!AU603="","NA",buildings!AU603)</f>
        <v>High-Resolution Mapping of the Urban Built Environment Stocks in Beijing</v>
      </c>
      <c r="AV603" t="str">
        <f>IF(buildings!AV603="","NA",buildings!AV603)</f>
        <v>Environmental Science &amp; Technology</v>
      </c>
      <c r="AW603" t="str">
        <f>IF(buildings!AW603="","NA",buildings!AW603)</f>
        <v>Copyright American Chemical Society</v>
      </c>
      <c r="AX603" t="str">
        <f>IF(buildings!AX603="","NA",buildings!AX603)</f>
        <v>10.1021/acs.est.9b07229</v>
      </c>
      <c r="AY603" t="str">
        <f>IF(buildings!AY603="","NA",buildings!AY603)</f>
        <v>https://doi.org/10.1021/acs.est.9b07229</v>
      </c>
      <c r="AZ603" t="str">
        <f>IF(buildings!AZ603="","NULL",buildings!AZ603)</f>
        <v>NULL</v>
      </c>
      <c r="BA603" t="str">
        <f>IF(buildings!BA603="","NULL",buildings!BA603)</f>
        <v>NULL</v>
      </c>
      <c r="BB603" t="str">
        <f>IF(buildings!BB603="","NULL",buildings!BB603)</f>
        <v>NULL</v>
      </c>
      <c r="BC603" t="str">
        <f>IF(buildings!BC603="","NULL",buildings!BC603)</f>
        <v>Table S6c Detailed MCIs for buildings above ground constructed from 2001 to 2018 in Beijing.</v>
      </c>
      <c r="BD603" t="str">
        <f>IF(buildings!BD603="","NULL",buildings!BD603)</f>
        <v>NULL</v>
      </c>
      <c r="BE603" t="str">
        <f>IF(buildings!BE603="","NULL",buildings!BE603)</f>
        <v>Schwartzberg (Fishman)</v>
      </c>
      <c r="BF603" t="str">
        <f>IF(buildings!BF603="","NULL",buildings!BF603)</f>
        <v>NULL</v>
      </c>
      <c r="BG603" t="str">
        <f>IF(buildings!BG603="","NULL",buildings!BG603)</f>
        <v>NULL</v>
      </c>
      <c r="BH603" t="str">
        <f>IF(buildings!BH603="","NULL",buildings!BH603)</f>
        <v>NULL</v>
      </c>
      <c r="BI603" t="str">
        <f>IF(buildings!BI603="","NULL",buildings!BI603)</f>
        <v>NULL</v>
      </c>
      <c r="BJ603" t="str">
        <f>IF(buildings!BJ603="","NULL",buildings!BJ603)</f>
        <v>NULL</v>
      </c>
      <c r="BK603" t="str">
        <f>IF(buildings!BK603="","NULL",buildings!BK603)</f>
        <v>NULL</v>
      </c>
      <c r="BL603" t="str">
        <f>IF(buildings!BL603="","NULL",buildings!BL603)</f>
        <v>NULL</v>
      </c>
      <c r="BM603" t="str">
        <f>IF(buildings!BM603="","NULL",buildings!BM603)</f>
        <v>NULL</v>
      </c>
      <c r="BN603" t="str">
        <f>IF(buildings!BN603="","NULL",buildings!BN603)</f>
        <v>NULL</v>
      </c>
      <c r="BO603" t="str">
        <f>IF(buildings!BO603="","NULL",buildings!BO603)</f>
        <v>NULL</v>
      </c>
      <c r="BP603" t="str">
        <f>IF(buildings!BP603="","NULL",buildings!BP603)</f>
        <v>NULL</v>
      </c>
      <c r="BQ603" t="str">
        <f>IF(buildings!BQ603="","NULL",buildings!BQ603)</f>
        <v>NULL</v>
      </c>
      <c r="BR603" t="str">
        <f>IF(buildings!BR603="","NULL",buildings!BR603)</f>
        <v>NULL</v>
      </c>
      <c r="BS603" t="str">
        <f>IF(buildings!BS603="","NULL",buildings!BS603)</f>
        <v>NULL</v>
      </c>
      <c r="BT603" t="str">
        <f>IF(buildings!BT603="","NULL",buildings!BT603)</f>
        <v>NULL</v>
      </c>
      <c r="BU603" t="str">
        <f>IF(buildings!BU603="","NULL",buildings!BU603)</f>
        <v>NULL</v>
      </c>
      <c r="BV603" t="str">
        <f>IF(buildings!BV603="","NULL",buildings!BV603)</f>
        <v>NULL</v>
      </c>
      <c r="BW603" t="str">
        <f>IF(buildings!BW603="","NULL",buildings!BW603)</f>
        <v>R32CHN</v>
      </c>
      <c r="BX603" t="str">
        <f>IF(buildings!BX603="","NULL",buildings!BX603)</f>
        <v>R5.2ASIA</v>
      </c>
      <c r="BY603" t="str">
        <f>IF(buildings!BY603="","NULL",buildings!BY603)</f>
        <v>NR_civic</v>
      </c>
      <c r="BZ603" t="str">
        <f>IF(buildings!BZ603="","NULL",buildings!BZ603)</f>
        <v>Unspecified</v>
      </c>
      <c r="CA603" t="str">
        <f>IF(buildings!CA603="","NULL",buildings!CA603)</f>
        <v>Standard</v>
      </c>
      <c r="CB603" t="str">
        <f>IF(buildings!CB603="","NULL",buildings!CB603)</f>
        <v>sample/average/statistics</v>
      </c>
      <c r="CC603" t="str">
        <f>IF(buildings!CC603="","NULL",buildings!CC603)</f>
        <v>NR</v>
      </c>
      <c r="CD603" t="str">
        <f>IF(buildings!CD603="","NULL",buildings!CD603)</f>
        <v>U</v>
      </c>
      <c r="CE603" t="str">
        <f>IF(buildings!CE603="","NULL",buildings!CE603)</f>
        <v>ASIA_CHN</v>
      </c>
    </row>
    <row r="604" spans="1:83">
      <c r="A604">
        <f>IF(buildings!A604="","NA",buildings!A604)</f>
        <v>602</v>
      </c>
      <c r="B604" t="str">
        <f>IF(buildings!B604="","NA",buildings!B604)</f>
        <v>China</v>
      </c>
      <c r="C604" t="str">
        <f>IF(buildings!C604="","NA",buildings!C604)</f>
        <v>Beijing</v>
      </c>
      <c r="D604">
        <f>IF(buildings!D604="","NA",buildings!D604)</f>
        <v>2001</v>
      </c>
      <c r="E604">
        <f>IF(buildings!E604="","NA",buildings!E604)</f>
        <v>2018</v>
      </c>
      <c r="F604">
        <f>IF(buildings!F604="","NA",buildings!F604)</f>
        <v>95.63</v>
      </c>
      <c r="G604" t="str">
        <f>IF(buildings!G604="","NA",buildings!G604)</f>
        <v>NA</v>
      </c>
      <c r="H604" t="str">
        <f>IF(buildings!H604="","NA",buildings!H604)</f>
        <v>NA</v>
      </c>
      <c r="I604" t="str">
        <f>IF(buildings!I604="","NA",buildings!I604)</f>
        <v>NA</v>
      </c>
      <c r="J604">
        <f>IF(buildings!J604="","NA",buildings!J604)</f>
        <v>0.26</v>
      </c>
      <c r="K604" t="str">
        <f>IF(buildings!K604="","NA",buildings!K604)</f>
        <v>NA</v>
      </c>
      <c r="L604" t="str">
        <f>IF(buildings!L604="","NA",buildings!L604)</f>
        <v>NA</v>
      </c>
      <c r="M604" t="str">
        <f>IF(buildings!M604="","NA",buildings!M604)</f>
        <v>NA</v>
      </c>
      <c r="N604">
        <f>IF(buildings!N604="","NA",buildings!N604)</f>
        <v>367.46</v>
      </c>
      <c r="O604">
        <f>IF(buildings!O604="","NA",buildings!O604)</f>
        <v>2326.6099999999997</v>
      </c>
      <c r="P604">
        <f>IF(buildings!P604="","NA",buildings!P604)</f>
        <v>118.58</v>
      </c>
      <c r="Q604" t="str">
        <f>IF(buildings!Q604="","NA",buildings!Q604)</f>
        <v>NA</v>
      </c>
      <c r="R604" t="str">
        <f>IF(buildings!R604="","NA",buildings!R604)</f>
        <v>NA</v>
      </c>
      <c r="S604" t="str">
        <f>IF(buildings!S604="","NA",buildings!S604)</f>
        <v>NA</v>
      </c>
      <c r="T604" t="str">
        <f>IF(buildings!T604="","NA",buildings!T604)</f>
        <v>NA</v>
      </c>
      <c r="U604">
        <f>IF(buildings!U604="","NA",buildings!U604)</f>
        <v>1.41</v>
      </c>
      <c r="V604" t="str">
        <f>IF(buildings!V604="","NA",buildings!V604)</f>
        <v>NA</v>
      </c>
      <c r="W604" t="str">
        <f>IF(buildings!W604="","NA",buildings!W604)</f>
        <v>NA</v>
      </c>
      <c r="X604" t="str">
        <f>IF(buildings!X604="","NA",buildings!X604)</f>
        <v>NA</v>
      </c>
      <c r="Y604" t="str">
        <f>IF(buildings!Y604="","NA",buildings!Y604)</f>
        <v>NA</v>
      </c>
      <c r="Z604" t="str">
        <f>IF(buildings!Z604="","NA",buildings!Z604)</f>
        <v>NA</v>
      </c>
      <c r="AA604">
        <f>IF(buildings!AA604="","NA",buildings!AA604)</f>
        <v>0</v>
      </c>
      <c r="AB604">
        <f>IF(buildings!AB604="","NA",buildings!AB604)</f>
        <v>0</v>
      </c>
      <c r="AC604" t="str">
        <f>IF(buildings!AC604="","NA",buildings!AC604)</f>
        <v>NA</v>
      </c>
      <c r="AD604" t="str">
        <f>IF(buildings!AD604="","NA",buildings!AD604)</f>
        <v>NA</v>
      </c>
      <c r="AE604" t="str">
        <f>IF(buildings!AE604="","NA",buildings!AE604)</f>
        <v>NA</v>
      </c>
      <c r="AF604" t="str">
        <f>IF(buildings!AF604="","NA",buildings!AF604)</f>
        <v>NA</v>
      </c>
      <c r="AG604" t="str">
        <f>IF(buildings!AG604="","NA",buildings!AG604)</f>
        <v>NA</v>
      </c>
      <c r="AH604" t="str">
        <f>IF(buildings!AH604="","NA",buildings!AH604)</f>
        <v>NA</v>
      </c>
      <c r="AI604" t="str">
        <f>IF(buildings!AI604="","NA",buildings!AI604)</f>
        <v>NA</v>
      </c>
      <c r="AJ604" t="str">
        <f>IF(buildings!AJ604="","NA",buildings!AJ604)</f>
        <v>NA</v>
      </c>
      <c r="AK604" t="str">
        <f>IF(buildings!AK604="","NA",buildings!AK604)</f>
        <v>NA</v>
      </c>
      <c r="AL604" t="str">
        <f>IF(buildings!AL604="","NA",buildings!AL604)</f>
        <v>NA</v>
      </c>
      <c r="AM604" t="str">
        <f>IF(buildings!AM604="","NA",buildings!AM604)</f>
        <v>NA</v>
      </c>
      <c r="AN604" t="str">
        <f>IF(buildings!AN604="","NA",buildings!AN604)</f>
        <v>Parking</v>
      </c>
      <c r="AO604" t="str">
        <f>IF(buildings!AO604="","NA",buildings!AO604)</f>
        <v>parking</v>
      </c>
      <c r="AP604" t="str">
        <f>IF(buildings!AP604="","NA",buildings!AP604)</f>
        <v>averaged</v>
      </c>
      <c r="AQ604" t="str">
        <f>IF(buildings!AQ604="","NA",buildings!AQ604)</f>
        <v>urban</v>
      </c>
      <c r="AR604" t="str">
        <f>IF(buildings!AR604="","NA",buildings!AR604)</f>
        <v>NA</v>
      </c>
      <c r="AS604" t="str">
        <f>IF(buildings!AS604="","NA",buildings!AS604)</f>
        <v>Mao R, Bao Y, Huang Z, Liu Q, Liu G</v>
      </c>
      <c r="AT604">
        <f>IF(buildings!AT604="","NA",buildings!AT604)</f>
        <v>2020</v>
      </c>
      <c r="AU604" t="str">
        <f>IF(buildings!AU604="","NA",buildings!AU604)</f>
        <v>High-Resolution Mapping of the Urban Built Environment Stocks in Beijing</v>
      </c>
      <c r="AV604" t="str">
        <f>IF(buildings!AV604="","NA",buildings!AV604)</f>
        <v>Environmental Science &amp; Technology</v>
      </c>
      <c r="AW604" t="str">
        <f>IF(buildings!AW604="","NA",buildings!AW604)</f>
        <v>Copyright American Chemical Society</v>
      </c>
      <c r="AX604" t="str">
        <f>IF(buildings!AX604="","NA",buildings!AX604)</f>
        <v>10.1021/acs.est.9b07229</v>
      </c>
      <c r="AY604" t="str">
        <f>IF(buildings!AY604="","NA",buildings!AY604)</f>
        <v>https://doi.org/10.1021/acs.est.9b07229</v>
      </c>
      <c r="AZ604" t="str">
        <f>IF(buildings!AZ604="","NULL",buildings!AZ604)</f>
        <v>NULL</v>
      </c>
      <c r="BA604" t="str">
        <f>IF(buildings!BA604="","NULL",buildings!BA604)</f>
        <v>NULL</v>
      </c>
      <c r="BB604" t="str">
        <f>IF(buildings!BB604="","NULL",buildings!BB604)</f>
        <v>NULL</v>
      </c>
      <c r="BC604" t="str">
        <f>IF(buildings!BC604="","NULL",buildings!BC604)</f>
        <v>Table S6c Detailed MCIs for buildings above ground constructed from 2001 to 2018 in Beijing.</v>
      </c>
      <c r="BD604" t="str">
        <f>IF(buildings!BD604="","NULL",buildings!BD604)</f>
        <v>NULL</v>
      </c>
      <c r="BE604" t="str">
        <f>IF(buildings!BE604="","NULL",buildings!BE604)</f>
        <v>Schwartzberg (Fishman)</v>
      </c>
      <c r="BF604" t="str">
        <f>IF(buildings!BF604="","NULL",buildings!BF604)</f>
        <v>NULL</v>
      </c>
      <c r="BG604" t="str">
        <f>IF(buildings!BG604="","NULL",buildings!BG604)</f>
        <v>NULL</v>
      </c>
      <c r="BH604" t="str">
        <f>IF(buildings!BH604="","NULL",buildings!BH604)</f>
        <v>NULL</v>
      </c>
      <c r="BI604" t="str">
        <f>IF(buildings!BI604="","NULL",buildings!BI604)</f>
        <v>NULL</v>
      </c>
      <c r="BJ604" t="str">
        <f>IF(buildings!BJ604="","NULL",buildings!BJ604)</f>
        <v>NULL</v>
      </c>
      <c r="BK604" t="str">
        <f>IF(buildings!BK604="","NULL",buildings!BK604)</f>
        <v>NULL</v>
      </c>
      <c r="BL604" t="str">
        <f>IF(buildings!BL604="","NULL",buildings!BL604)</f>
        <v>NULL</v>
      </c>
      <c r="BM604" t="str">
        <f>IF(buildings!BM604="","NULL",buildings!BM604)</f>
        <v>NULL</v>
      </c>
      <c r="BN604" t="str">
        <f>IF(buildings!BN604="","NULL",buildings!BN604)</f>
        <v>NULL</v>
      </c>
      <c r="BO604" t="str">
        <f>IF(buildings!BO604="","NULL",buildings!BO604)</f>
        <v>NULL</v>
      </c>
      <c r="BP604" t="str">
        <f>IF(buildings!BP604="","NULL",buildings!BP604)</f>
        <v>NULL</v>
      </c>
      <c r="BQ604" t="str">
        <f>IF(buildings!BQ604="","NULL",buildings!BQ604)</f>
        <v>NULL</v>
      </c>
      <c r="BR604" t="str">
        <f>IF(buildings!BR604="","NULL",buildings!BR604)</f>
        <v>NULL</v>
      </c>
      <c r="BS604" t="str">
        <f>IF(buildings!BS604="","NULL",buildings!BS604)</f>
        <v>NULL</v>
      </c>
      <c r="BT604" t="str">
        <f>IF(buildings!BT604="","NULL",buildings!BT604)</f>
        <v>NULL</v>
      </c>
      <c r="BU604" t="str">
        <f>IF(buildings!BU604="","NULL",buildings!BU604)</f>
        <v>NULL</v>
      </c>
      <c r="BV604" t="str">
        <f>IF(buildings!BV604="","NULL",buildings!BV604)</f>
        <v>NULL</v>
      </c>
      <c r="BW604" t="str">
        <f>IF(buildings!BW604="","NULL",buildings!BW604)</f>
        <v>R32CHN</v>
      </c>
      <c r="BX604" t="str">
        <f>IF(buildings!BX604="","NULL",buildings!BX604)</f>
        <v>R5.2ASIA</v>
      </c>
      <c r="BY604" t="str">
        <f>IF(buildings!BY604="","NULL",buildings!BY604)</f>
        <v>NR_civic</v>
      </c>
      <c r="BZ604" t="str">
        <f>IF(buildings!BZ604="","NULL",buildings!BZ604)</f>
        <v>Unspecified</v>
      </c>
      <c r="CA604" t="str">
        <f>IF(buildings!CA604="","NULL",buildings!CA604)</f>
        <v>Standard</v>
      </c>
      <c r="CB604" t="str">
        <f>IF(buildings!CB604="","NULL",buildings!CB604)</f>
        <v>sample/average/statistics</v>
      </c>
      <c r="CC604" t="str">
        <f>IF(buildings!CC604="","NULL",buildings!CC604)</f>
        <v>NR</v>
      </c>
      <c r="CD604" t="str">
        <f>IF(buildings!CD604="","NULL",buildings!CD604)</f>
        <v>U</v>
      </c>
      <c r="CE604" t="str">
        <f>IF(buildings!CE604="","NULL",buildings!CE604)</f>
        <v>ASIA_CHN</v>
      </c>
    </row>
    <row r="605" spans="1:83">
      <c r="A605">
        <f>IF(buildings!A605="","NA",buildings!A605)</f>
        <v>603</v>
      </c>
      <c r="B605" t="str">
        <f>IF(buildings!B605="","NA",buildings!B605)</f>
        <v>China</v>
      </c>
      <c r="C605" t="str">
        <f>IF(buildings!C605="","NA",buildings!C605)</f>
        <v>Beijing</v>
      </c>
      <c r="D605">
        <f>IF(buildings!D605="","NA",buildings!D605)</f>
        <v>2001</v>
      </c>
      <c r="E605">
        <f>IF(buildings!E605="","NA",buildings!E605)</f>
        <v>2018</v>
      </c>
      <c r="F605">
        <f>IF(buildings!F605="","NA",buildings!F605)</f>
        <v>0</v>
      </c>
      <c r="G605" t="str">
        <f>IF(buildings!G605="","NA",buildings!G605)</f>
        <v>NA</v>
      </c>
      <c r="H605" t="str">
        <f>IF(buildings!H605="","NA",buildings!H605)</f>
        <v>NA</v>
      </c>
      <c r="I605" t="str">
        <f>IF(buildings!I605="","NA",buildings!I605)</f>
        <v>NA</v>
      </c>
      <c r="J605">
        <f>IF(buildings!J605="","NA",buildings!J605)</f>
        <v>0.53</v>
      </c>
      <c r="K605" t="str">
        <f>IF(buildings!K605="","NA",buildings!K605)</f>
        <v>NA</v>
      </c>
      <c r="L605" t="str">
        <f>IF(buildings!L605="","NA",buildings!L605)</f>
        <v>NA</v>
      </c>
      <c r="M605" t="str">
        <f>IF(buildings!M605="","NA",buildings!M605)</f>
        <v>NA</v>
      </c>
      <c r="N605">
        <f>IF(buildings!N605="","NA",buildings!N605)</f>
        <v>31.38</v>
      </c>
      <c r="O605">
        <f>IF(buildings!O605="","NA",buildings!O605)</f>
        <v>25.12</v>
      </c>
      <c r="P605">
        <f>IF(buildings!P605="","NA",buildings!P605)</f>
        <v>842.31</v>
      </c>
      <c r="Q605" t="str">
        <f>IF(buildings!Q605="","NA",buildings!Q605)</f>
        <v>NA</v>
      </c>
      <c r="R605" t="str">
        <f>IF(buildings!R605="","NA",buildings!R605)</f>
        <v>NA</v>
      </c>
      <c r="S605" t="str">
        <f>IF(buildings!S605="","NA",buildings!S605)</f>
        <v>NA</v>
      </c>
      <c r="T605" t="str">
        <f>IF(buildings!T605="","NA",buildings!T605)</f>
        <v>NA</v>
      </c>
      <c r="U605">
        <f>IF(buildings!U605="","NA",buildings!U605)</f>
        <v>0</v>
      </c>
      <c r="V605" t="str">
        <f>IF(buildings!V605="","NA",buildings!V605)</f>
        <v>NA</v>
      </c>
      <c r="W605" t="str">
        <f>IF(buildings!W605="","NA",buildings!W605)</f>
        <v>NA</v>
      </c>
      <c r="X605" t="str">
        <f>IF(buildings!X605="","NA",buildings!X605)</f>
        <v>NA</v>
      </c>
      <c r="Y605" t="str">
        <f>IF(buildings!Y605="","NA",buildings!Y605)</f>
        <v>NA</v>
      </c>
      <c r="Z605" t="str">
        <f>IF(buildings!Z605="","NA",buildings!Z605)</f>
        <v>NA</v>
      </c>
      <c r="AA605">
        <f>IF(buildings!AA605="","NA",buildings!AA605)</f>
        <v>0</v>
      </c>
      <c r="AB605">
        <f>IF(buildings!AB605="","NA",buildings!AB605)</f>
        <v>0</v>
      </c>
      <c r="AC605" t="str">
        <f>IF(buildings!AC605="","NA",buildings!AC605)</f>
        <v>NA</v>
      </c>
      <c r="AD605" t="str">
        <f>IF(buildings!AD605="","NA",buildings!AD605)</f>
        <v>NA</v>
      </c>
      <c r="AE605" t="str">
        <f>IF(buildings!AE605="","NA",buildings!AE605)</f>
        <v>NA</v>
      </c>
      <c r="AF605" t="str">
        <f>IF(buildings!AF605="","NA",buildings!AF605)</f>
        <v>NA</v>
      </c>
      <c r="AG605" t="str">
        <f>IF(buildings!AG605="","NA",buildings!AG605)</f>
        <v>NA</v>
      </c>
      <c r="AH605" t="str">
        <f>IF(buildings!AH605="","NA",buildings!AH605)</f>
        <v>NA</v>
      </c>
      <c r="AI605" t="str">
        <f>IF(buildings!AI605="","NA",buildings!AI605)</f>
        <v>NA</v>
      </c>
      <c r="AJ605" t="str">
        <f>IF(buildings!AJ605="","NA",buildings!AJ605)</f>
        <v>NA</v>
      </c>
      <c r="AK605" t="str">
        <f>IF(buildings!AK605="","NA",buildings!AK605)</f>
        <v>NA</v>
      </c>
      <c r="AL605" t="str">
        <f>IF(buildings!AL605="","NA",buildings!AL605)</f>
        <v>NA</v>
      </c>
      <c r="AM605" t="str">
        <f>IF(buildings!AM605="","NA",buildings!AM605)</f>
        <v>NA</v>
      </c>
      <c r="AN605" t="str">
        <f>IF(buildings!AN605="","NA",buildings!AN605)</f>
        <v>Agricultural</v>
      </c>
      <c r="AO605" t="str">
        <f>IF(buildings!AO605="","NA",buildings!AO605)</f>
        <v>agricultural</v>
      </c>
      <c r="AP605" t="str">
        <f>IF(buildings!AP605="","NA",buildings!AP605)</f>
        <v>averaged</v>
      </c>
      <c r="AQ605" t="str">
        <f>IF(buildings!AQ605="","NA",buildings!AQ605)</f>
        <v>urban</v>
      </c>
      <c r="AR605" t="str">
        <f>IF(buildings!AR605="","NA",buildings!AR605)</f>
        <v>NA</v>
      </c>
      <c r="AS605" t="str">
        <f>IF(buildings!AS605="","NA",buildings!AS605)</f>
        <v>Mao R, Bao Y, Huang Z, Liu Q, Liu G</v>
      </c>
      <c r="AT605">
        <f>IF(buildings!AT605="","NA",buildings!AT605)</f>
        <v>2020</v>
      </c>
      <c r="AU605" t="str">
        <f>IF(buildings!AU605="","NA",buildings!AU605)</f>
        <v>High-Resolution Mapping of the Urban Built Environment Stocks in Beijing</v>
      </c>
      <c r="AV605" t="str">
        <f>IF(buildings!AV605="","NA",buildings!AV605)</f>
        <v>Environmental Science &amp; Technology</v>
      </c>
      <c r="AW605" t="str">
        <f>IF(buildings!AW605="","NA",buildings!AW605)</f>
        <v>Copyright American Chemical Society</v>
      </c>
      <c r="AX605" t="str">
        <f>IF(buildings!AX605="","NA",buildings!AX605)</f>
        <v>10.1021/acs.est.9b07229</v>
      </c>
      <c r="AY605" t="str">
        <f>IF(buildings!AY605="","NA",buildings!AY605)</f>
        <v>https://doi.org/10.1021/acs.est.9b07229</v>
      </c>
      <c r="AZ605" t="str">
        <f>IF(buildings!AZ605="","NULL",buildings!AZ605)</f>
        <v>NULL</v>
      </c>
      <c r="BA605" t="str">
        <f>IF(buildings!BA605="","NULL",buildings!BA605)</f>
        <v>NULL</v>
      </c>
      <c r="BB605" t="str">
        <f>IF(buildings!BB605="","NULL",buildings!BB605)</f>
        <v>NULL</v>
      </c>
      <c r="BC605" t="str">
        <f>IF(buildings!BC605="","NULL",buildings!BC605)</f>
        <v>Table S6c Detailed MCIs for buildings above ground constructed from 2001 to 2018 in Beijing.</v>
      </c>
      <c r="BD605" t="str">
        <f>IF(buildings!BD605="","NULL",buildings!BD605)</f>
        <v>NULL</v>
      </c>
      <c r="BE605" t="str">
        <f>IF(buildings!BE605="","NULL",buildings!BE605)</f>
        <v>Schwartzberg (Fishman)</v>
      </c>
      <c r="BF605" t="str">
        <f>IF(buildings!BF605="","NULL",buildings!BF605)</f>
        <v>NULL</v>
      </c>
      <c r="BG605" t="str">
        <f>IF(buildings!BG605="","NULL",buildings!BG605)</f>
        <v>NULL</v>
      </c>
      <c r="BH605" t="str">
        <f>IF(buildings!BH605="","NULL",buildings!BH605)</f>
        <v>NULL</v>
      </c>
      <c r="BI605" t="str">
        <f>IF(buildings!BI605="","NULL",buildings!BI605)</f>
        <v>NULL</v>
      </c>
      <c r="BJ605" t="str">
        <f>IF(buildings!BJ605="","NULL",buildings!BJ605)</f>
        <v>NULL</v>
      </c>
      <c r="BK605" t="str">
        <f>IF(buildings!BK605="","NULL",buildings!BK605)</f>
        <v>NULL</v>
      </c>
      <c r="BL605" t="str">
        <f>IF(buildings!BL605="","NULL",buildings!BL605)</f>
        <v>NULL</v>
      </c>
      <c r="BM605" t="str">
        <f>IF(buildings!BM605="","NULL",buildings!BM605)</f>
        <v>NULL</v>
      </c>
      <c r="BN605" t="str">
        <f>IF(buildings!BN605="","NULL",buildings!BN605)</f>
        <v>NULL</v>
      </c>
      <c r="BO605" t="str">
        <f>IF(buildings!BO605="","NULL",buildings!BO605)</f>
        <v>NULL</v>
      </c>
      <c r="BP605" t="str">
        <f>IF(buildings!BP605="","NULL",buildings!BP605)</f>
        <v>NULL</v>
      </c>
      <c r="BQ605" t="str">
        <f>IF(buildings!BQ605="","NULL",buildings!BQ605)</f>
        <v>NULL</v>
      </c>
      <c r="BR605" t="str">
        <f>IF(buildings!BR605="","NULL",buildings!BR605)</f>
        <v>NULL</v>
      </c>
      <c r="BS605" t="str">
        <f>IF(buildings!BS605="","NULL",buildings!BS605)</f>
        <v>NULL</v>
      </c>
      <c r="BT605" t="str">
        <f>IF(buildings!BT605="","NULL",buildings!BT605)</f>
        <v>NULL</v>
      </c>
      <c r="BU605" t="str">
        <f>IF(buildings!BU605="","NULL",buildings!BU605)</f>
        <v>NULL</v>
      </c>
      <c r="BV605" t="str">
        <f>IF(buildings!BV605="","NULL",buildings!BV605)</f>
        <v>NULL</v>
      </c>
      <c r="BW605" t="str">
        <f>IF(buildings!BW605="","NULL",buildings!BW605)</f>
        <v>R32CHN</v>
      </c>
      <c r="BX605" t="str">
        <f>IF(buildings!BX605="","NULL",buildings!BX605)</f>
        <v>R5.2ASIA</v>
      </c>
      <c r="BY605" t="str">
        <f>IF(buildings!BY605="","NULL",buildings!BY605)</f>
        <v>NR_civic</v>
      </c>
      <c r="BZ605" t="str">
        <f>IF(buildings!BZ605="","NULL",buildings!BZ605)</f>
        <v>Unspecified</v>
      </c>
      <c r="CA605" t="str">
        <f>IF(buildings!CA605="","NULL",buildings!CA605)</f>
        <v>Standard</v>
      </c>
      <c r="CB605" t="str">
        <f>IF(buildings!CB605="","NULL",buildings!CB605)</f>
        <v>sample/average/statistics</v>
      </c>
      <c r="CC605" t="str">
        <f>IF(buildings!CC605="","NULL",buildings!CC605)</f>
        <v>NR</v>
      </c>
      <c r="CD605" t="str">
        <f>IF(buildings!CD605="","NULL",buildings!CD605)</f>
        <v>U</v>
      </c>
      <c r="CE605" t="str">
        <f>IF(buildings!CE605="","NULL",buildings!CE605)</f>
        <v>ASIA_CHN</v>
      </c>
    </row>
    <row r="606" spans="1:83">
      <c r="A606">
        <f>IF(buildings!A606="","NA",buildings!A606)</f>
        <v>604</v>
      </c>
      <c r="B606" t="str">
        <f>IF(buildings!B606="","NA",buildings!B606)</f>
        <v>China</v>
      </c>
      <c r="C606" t="str">
        <f>IF(buildings!C606="","NA",buildings!C606)</f>
        <v>Beijing</v>
      </c>
      <c r="D606">
        <f>IF(buildings!D606="","NA",buildings!D606)</f>
        <v>2001</v>
      </c>
      <c r="E606">
        <f>IF(buildings!E606="","NA",buildings!E606)</f>
        <v>2018</v>
      </c>
      <c r="F606">
        <f>IF(buildings!F606="","NA",buildings!F606)</f>
        <v>0.03</v>
      </c>
      <c r="G606" t="str">
        <f>IF(buildings!G606="","NA",buildings!G606)</f>
        <v>NA</v>
      </c>
      <c r="H606" t="str">
        <f>IF(buildings!H606="","NA",buildings!H606)</f>
        <v>NA</v>
      </c>
      <c r="I606" t="str">
        <f>IF(buildings!I606="","NA",buildings!I606)</f>
        <v>NA</v>
      </c>
      <c r="J606" t="str">
        <f>IF(buildings!J606="","NA",buildings!J606)</f>
        <v>NA</v>
      </c>
      <c r="K606" t="str">
        <f>IF(buildings!K606="","NA",buildings!K606)</f>
        <v>NA</v>
      </c>
      <c r="L606" t="str">
        <f>IF(buildings!L606="","NA",buildings!L606)</f>
        <v>NA</v>
      </c>
      <c r="M606" t="str">
        <f>IF(buildings!M606="","NA",buildings!M606)</f>
        <v>NA</v>
      </c>
      <c r="N606">
        <f>IF(buildings!N606="","NA",buildings!N606)</f>
        <v>435.06</v>
      </c>
      <c r="O606">
        <f>IF(buildings!O606="","NA",buildings!O606)</f>
        <v>0</v>
      </c>
      <c r="P606">
        <f>IF(buildings!P606="","NA",buildings!P606)</f>
        <v>18.670000000000002</v>
      </c>
      <c r="Q606" t="str">
        <f>IF(buildings!Q606="","NA",buildings!Q606)</f>
        <v>NA</v>
      </c>
      <c r="R606" t="str">
        <f>IF(buildings!R606="","NA",buildings!R606)</f>
        <v>NA</v>
      </c>
      <c r="S606" t="str">
        <f>IF(buildings!S606="","NA",buildings!S606)</f>
        <v>NA</v>
      </c>
      <c r="T606" t="str">
        <f>IF(buildings!T606="","NA",buildings!T606)</f>
        <v>NA</v>
      </c>
      <c r="U606">
        <f>IF(buildings!U606="","NA",buildings!U606)</f>
        <v>0</v>
      </c>
      <c r="V606" t="str">
        <f>IF(buildings!V606="","NA",buildings!V606)</f>
        <v>NA</v>
      </c>
      <c r="W606" t="str">
        <f>IF(buildings!W606="","NA",buildings!W606)</f>
        <v>NA</v>
      </c>
      <c r="X606" t="str">
        <f>IF(buildings!X606="","NA",buildings!X606)</f>
        <v>NA</v>
      </c>
      <c r="Y606" t="str">
        <f>IF(buildings!Y606="","NA",buildings!Y606)</f>
        <v>NA</v>
      </c>
      <c r="Z606" t="str">
        <f>IF(buildings!Z606="","NA",buildings!Z606)</f>
        <v>NA</v>
      </c>
      <c r="AA606" t="str">
        <f>IF(buildings!AA606="","NA",buildings!AA606)</f>
        <v>NA</v>
      </c>
      <c r="AB606" t="str">
        <f>IF(buildings!AB606="","NA",buildings!AB606)</f>
        <v>NA</v>
      </c>
      <c r="AC606" t="str">
        <f>IF(buildings!AC606="","NA",buildings!AC606)</f>
        <v>NA</v>
      </c>
      <c r="AD606" t="str">
        <f>IF(buildings!AD606="","NA",buildings!AD606)</f>
        <v>NA</v>
      </c>
      <c r="AE606" t="str">
        <f>IF(buildings!AE606="","NA",buildings!AE606)</f>
        <v>NA</v>
      </c>
      <c r="AF606" t="str">
        <f>IF(buildings!AF606="","NA",buildings!AF606)</f>
        <v>NA</v>
      </c>
      <c r="AG606" t="str">
        <f>IF(buildings!AG606="","NA",buildings!AG606)</f>
        <v>NA</v>
      </c>
      <c r="AH606" t="str">
        <f>IF(buildings!AH606="","NA",buildings!AH606)</f>
        <v>NA</v>
      </c>
      <c r="AI606" t="str">
        <f>IF(buildings!AI606="","NA",buildings!AI606)</f>
        <v>NA</v>
      </c>
      <c r="AJ606" t="str">
        <f>IF(buildings!AJ606="","NA",buildings!AJ606)</f>
        <v>NA</v>
      </c>
      <c r="AK606" t="str">
        <f>IF(buildings!AK606="","NA",buildings!AK606)</f>
        <v>NA</v>
      </c>
      <c r="AL606" t="str">
        <f>IF(buildings!AL606="","NA",buildings!AL606)</f>
        <v>NA</v>
      </c>
      <c r="AM606" t="str">
        <f>IF(buildings!AM606="","NA",buildings!AM606)</f>
        <v>NA</v>
      </c>
      <c r="AN606" t="str">
        <f>IF(buildings!AN606="","NA",buildings!AN606)</f>
        <v>basement</v>
      </c>
      <c r="AO606" t="str">
        <f>IF(buildings!AO606="","NA",buildings!AO606)</f>
        <v>storage</v>
      </c>
      <c r="AP606" t="str">
        <f>IF(buildings!AP606="","NA",buildings!AP606)</f>
        <v>averaged</v>
      </c>
      <c r="AQ606" t="str">
        <f>IF(buildings!AQ606="","NA",buildings!AQ606)</f>
        <v>urban</v>
      </c>
      <c r="AR606" t="str">
        <f>IF(buildings!AR606="","NA",buildings!AR606)</f>
        <v>NA</v>
      </c>
      <c r="AS606" t="str">
        <f>IF(buildings!AS606="","NA",buildings!AS606)</f>
        <v>Mao R, Bao Y, Huang Z, Liu Q, Liu G</v>
      </c>
      <c r="AT606">
        <f>IF(buildings!AT606="","NA",buildings!AT606)</f>
        <v>2020</v>
      </c>
      <c r="AU606" t="str">
        <f>IF(buildings!AU606="","NA",buildings!AU606)</f>
        <v>High-Resolution Mapping of the Urban Built Environment Stocks in Beijing</v>
      </c>
      <c r="AV606" t="str">
        <f>IF(buildings!AV606="","NA",buildings!AV606)</f>
        <v>Environmental Science &amp; Technology</v>
      </c>
      <c r="AW606" t="str">
        <f>IF(buildings!AW606="","NA",buildings!AW606)</f>
        <v>Copyright American Chemical Society</v>
      </c>
      <c r="AX606" t="str">
        <f>IF(buildings!AX606="","NA",buildings!AX606)</f>
        <v>10.1021/acs.est.9b07229</v>
      </c>
      <c r="AY606" t="str">
        <f>IF(buildings!AY606="","NA",buildings!AY606)</f>
        <v>https://doi.org/10.1021/acs.est.9b07229</v>
      </c>
      <c r="AZ606" t="str">
        <f>IF(buildings!AZ606="","NULL",buildings!AZ606)</f>
        <v>NULL</v>
      </c>
      <c r="BA606" t="str">
        <f>IF(buildings!BA606="","NULL",buildings!BA606)</f>
        <v>NULL</v>
      </c>
      <c r="BB606" t="str">
        <f>IF(buildings!BB606="","NULL",buildings!BB606)</f>
        <v>NULL</v>
      </c>
      <c r="BC606" t="str">
        <f>IF(buildings!BC606="","NULL",buildings!BC606)</f>
        <v>Table S6c Detailed MCIs for buildings above ground constructed from 2001 to 2018 in Beijing.</v>
      </c>
      <c r="BD606" t="str">
        <f>IF(buildings!BD606="","NULL",buildings!BD606)</f>
        <v>NULL</v>
      </c>
      <c r="BE606" t="str">
        <f>IF(buildings!BE606="","NULL",buildings!BE606)</f>
        <v>Schwartzberg (Fishman)</v>
      </c>
      <c r="BF606" t="str">
        <f>IF(buildings!BF606="","NULL",buildings!BF606)</f>
        <v>NULL</v>
      </c>
      <c r="BG606" t="str">
        <f>IF(buildings!BG606="","NULL",buildings!BG606)</f>
        <v>NULL</v>
      </c>
      <c r="BH606" t="str">
        <f>IF(buildings!BH606="","NULL",buildings!BH606)</f>
        <v>NULL</v>
      </c>
      <c r="BI606" t="str">
        <f>IF(buildings!BI606="","NULL",buildings!BI606)</f>
        <v>NULL</v>
      </c>
      <c r="BJ606" t="str">
        <f>IF(buildings!BJ606="","NULL",buildings!BJ606)</f>
        <v>NULL</v>
      </c>
      <c r="BK606" t="str">
        <f>IF(buildings!BK606="","NULL",buildings!BK606)</f>
        <v>NULL</v>
      </c>
      <c r="BL606" t="str">
        <f>IF(buildings!BL606="","NULL",buildings!BL606)</f>
        <v>NULL</v>
      </c>
      <c r="BM606" t="str">
        <f>IF(buildings!BM606="","NULL",buildings!BM606)</f>
        <v>NULL</v>
      </c>
      <c r="BN606" t="str">
        <f>IF(buildings!BN606="","NULL",buildings!BN606)</f>
        <v>NULL</v>
      </c>
      <c r="BO606" t="str">
        <f>IF(buildings!BO606="","NULL",buildings!BO606)</f>
        <v>NULL</v>
      </c>
      <c r="BP606" t="str">
        <f>IF(buildings!BP606="","NULL",buildings!BP606)</f>
        <v>NULL</v>
      </c>
      <c r="BQ606" t="str">
        <f>IF(buildings!BQ606="","NULL",buildings!BQ606)</f>
        <v>NULL</v>
      </c>
      <c r="BR606" t="str">
        <f>IF(buildings!BR606="","NULL",buildings!BR606)</f>
        <v>NULL</v>
      </c>
      <c r="BS606" t="str">
        <f>IF(buildings!BS606="","NULL",buildings!BS606)</f>
        <v>NULL</v>
      </c>
      <c r="BT606" t="str">
        <f>IF(buildings!BT606="","NULL",buildings!BT606)</f>
        <v>NULL</v>
      </c>
      <c r="BU606" t="str">
        <f>IF(buildings!BU606="","NULL",buildings!BU606)</f>
        <v>NULL</v>
      </c>
      <c r="BV606" t="str">
        <f>IF(buildings!BV606="","NULL",buildings!BV606)</f>
        <v>NULL</v>
      </c>
      <c r="BW606" t="str">
        <f>IF(buildings!BW606="","NULL",buildings!BW606)</f>
        <v>R32CHN</v>
      </c>
      <c r="BX606" t="str">
        <f>IF(buildings!BX606="","NULL",buildings!BX606)</f>
        <v>R5.2ASIA</v>
      </c>
      <c r="BY606" t="str">
        <f>IF(buildings!BY606="","NULL",buildings!BY606)</f>
        <v>NR_civic</v>
      </c>
      <c r="BZ606" t="str">
        <f>IF(buildings!BZ606="","NULL",buildings!BZ606)</f>
        <v>Unspecified</v>
      </c>
      <c r="CA606" t="str">
        <f>IF(buildings!CA606="","NULL",buildings!CA606)</f>
        <v>Standard</v>
      </c>
      <c r="CB606" t="str">
        <f>IF(buildings!CB606="","NULL",buildings!CB606)</f>
        <v>sample/average/statistics</v>
      </c>
      <c r="CC606" t="str">
        <f>IF(buildings!CC606="","NULL",buildings!CC606)</f>
        <v>NR</v>
      </c>
      <c r="CD606" t="str">
        <f>IF(buildings!CD606="","NULL",buildings!CD606)</f>
        <v>U</v>
      </c>
      <c r="CE606" t="str">
        <f>IF(buildings!CE606="","NULL",buildings!CE606)</f>
        <v>ASIA_CHN</v>
      </c>
    </row>
    <row r="607" spans="1:83">
      <c r="A607">
        <f>IF(buildings!A607="","NA",buildings!A607)</f>
        <v>605</v>
      </c>
      <c r="B607" t="str">
        <f>IF(buildings!B607="","NA",buildings!B607)</f>
        <v>China</v>
      </c>
      <c r="C607" t="str">
        <f>IF(buildings!C607="","NA",buildings!C607)</f>
        <v>Beijing</v>
      </c>
      <c r="D607">
        <f>IF(buildings!D607="","NA",buildings!D607)</f>
        <v>2001</v>
      </c>
      <c r="E607">
        <f>IF(buildings!E607="","NA",buildings!E607)</f>
        <v>2018</v>
      </c>
      <c r="F607">
        <f>IF(buildings!F607="","NA",buildings!F607)</f>
        <v>0</v>
      </c>
      <c r="G607" t="str">
        <f>IF(buildings!G607="","NA",buildings!G607)</f>
        <v>NA</v>
      </c>
      <c r="H607" t="str">
        <f>IF(buildings!H607="","NA",buildings!H607)</f>
        <v>NA</v>
      </c>
      <c r="I607" t="str">
        <f>IF(buildings!I607="","NA",buildings!I607)</f>
        <v>NA</v>
      </c>
      <c r="J607" t="str">
        <f>IF(buildings!J607="","NA",buildings!J607)</f>
        <v>NA</v>
      </c>
      <c r="K607" t="str">
        <f>IF(buildings!K607="","NA",buildings!K607)</f>
        <v>NA</v>
      </c>
      <c r="L607" t="str">
        <f>IF(buildings!L607="","NA",buildings!L607)</f>
        <v>NA</v>
      </c>
      <c r="M607" t="str">
        <f>IF(buildings!M607="","NA",buildings!M607)</f>
        <v>NA</v>
      </c>
      <c r="N607">
        <f>IF(buildings!N607="","NA",buildings!N607)</f>
        <v>51.16</v>
      </c>
      <c r="O607">
        <f>IF(buildings!O607="","NA",buildings!O607)</f>
        <v>195.95999999999998</v>
      </c>
      <c r="P607">
        <f>IF(buildings!P607="","NA",buildings!P607)</f>
        <v>0</v>
      </c>
      <c r="Q607" t="str">
        <f>IF(buildings!Q607="","NA",buildings!Q607)</f>
        <v>NA</v>
      </c>
      <c r="R607" t="str">
        <f>IF(buildings!R607="","NA",buildings!R607)</f>
        <v>NA</v>
      </c>
      <c r="S607" t="str">
        <f>IF(buildings!S607="","NA",buildings!S607)</f>
        <v>NA</v>
      </c>
      <c r="T607" t="str">
        <f>IF(buildings!T607="","NA",buildings!T607)</f>
        <v>NA</v>
      </c>
      <c r="U607">
        <f>IF(buildings!U607="","NA",buildings!U607)</f>
        <v>0</v>
      </c>
      <c r="V607" t="str">
        <f>IF(buildings!V607="","NA",buildings!V607)</f>
        <v>NA</v>
      </c>
      <c r="W607" t="str">
        <f>IF(buildings!W607="","NA",buildings!W607)</f>
        <v>NA</v>
      </c>
      <c r="X607" t="str">
        <f>IF(buildings!X607="","NA",buildings!X607)</f>
        <v>NA</v>
      </c>
      <c r="Y607" t="str">
        <f>IF(buildings!Y607="","NA",buildings!Y607)</f>
        <v>NA</v>
      </c>
      <c r="Z607" t="str">
        <f>IF(buildings!Z607="","NA",buildings!Z607)</f>
        <v>NA</v>
      </c>
      <c r="AA607" t="str">
        <f>IF(buildings!AA607="","NA",buildings!AA607)</f>
        <v>NA</v>
      </c>
      <c r="AB607" t="str">
        <f>IF(buildings!AB607="","NA",buildings!AB607)</f>
        <v>NA</v>
      </c>
      <c r="AC607" t="str">
        <f>IF(buildings!AC607="","NA",buildings!AC607)</f>
        <v>NA</v>
      </c>
      <c r="AD607" t="str">
        <f>IF(buildings!AD607="","NA",buildings!AD607)</f>
        <v>NA</v>
      </c>
      <c r="AE607" t="str">
        <f>IF(buildings!AE607="","NA",buildings!AE607)</f>
        <v>NA</v>
      </c>
      <c r="AF607" t="str">
        <f>IF(buildings!AF607="","NA",buildings!AF607)</f>
        <v>NA</v>
      </c>
      <c r="AG607" t="str">
        <f>IF(buildings!AG607="","NA",buildings!AG607)</f>
        <v>NA</v>
      </c>
      <c r="AH607" t="str">
        <f>IF(buildings!AH607="","NA",buildings!AH607)</f>
        <v>NA</v>
      </c>
      <c r="AI607" t="str">
        <f>IF(buildings!AI607="","NA",buildings!AI607)</f>
        <v>NA</v>
      </c>
      <c r="AJ607" t="str">
        <f>IF(buildings!AJ607="","NA",buildings!AJ607)</f>
        <v>NA</v>
      </c>
      <c r="AK607" t="str">
        <f>IF(buildings!AK607="","NA",buildings!AK607)</f>
        <v>NA</v>
      </c>
      <c r="AL607" t="str">
        <f>IF(buildings!AL607="","NA",buildings!AL607)</f>
        <v>NA</v>
      </c>
      <c r="AM607" t="str">
        <f>IF(buildings!AM607="","NA",buildings!AM607)</f>
        <v>NA</v>
      </c>
      <c r="AN607" t="str">
        <f>IF(buildings!AN607="","NA",buildings!AN607)</f>
        <v>foundation</v>
      </c>
      <c r="AO607" t="str">
        <f>IF(buildings!AO607="","NA",buildings!AO607)</f>
        <v>NA</v>
      </c>
      <c r="AP607" t="str">
        <f>IF(buildings!AP607="","NA",buildings!AP607)</f>
        <v>averaged</v>
      </c>
      <c r="AQ607" t="str">
        <f>IF(buildings!AQ607="","NA",buildings!AQ607)</f>
        <v>urban</v>
      </c>
      <c r="AR607" t="str">
        <f>IF(buildings!AR607="","NA",buildings!AR607)</f>
        <v>NA</v>
      </c>
      <c r="AS607" t="str">
        <f>IF(buildings!AS607="","NA",buildings!AS607)</f>
        <v>Mao R, Bao Y, Huang Z, Liu Q, Liu G</v>
      </c>
      <c r="AT607">
        <f>IF(buildings!AT607="","NA",buildings!AT607)</f>
        <v>2020</v>
      </c>
      <c r="AU607" t="str">
        <f>IF(buildings!AU607="","NA",buildings!AU607)</f>
        <v>High-Resolution Mapping of the Urban Built Environment Stocks in Beijing</v>
      </c>
      <c r="AV607" t="str">
        <f>IF(buildings!AV607="","NA",buildings!AV607)</f>
        <v>Environmental Science &amp; Technology</v>
      </c>
      <c r="AW607" t="str">
        <f>IF(buildings!AW607="","NA",buildings!AW607)</f>
        <v>Copyright American Chemical Society</v>
      </c>
      <c r="AX607" t="str">
        <f>IF(buildings!AX607="","NA",buildings!AX607)</f>
        <v>10.1021/acs.est.9b07229</v>
      </c>
      <c r="AY607" t="str">
        <f>IF(buildings!AY607="","NA",buildings!AY607)</f>
        <v>https://doi.org/10.1021/acs.est.9b07229</v>
      </c>
      <c r="AZ607" t="str">
        <f>IF(buildings!AZ607="","NULL",buildings!AZ607)</f>
        <v>NULL</v>
      </c>
      <c r="BA607" t="str">
        <f>IF(buildings!BA607="","NULL",buildings!BA607)</f>
        <v>NULL</v>
      </c>
      <c r="BB607" t="str">
        <f>IF(buildings!BB607="","NULL",buildings!BB607)</f>
        <v>NULL</v>
      </c>
      <c r="BC607" t="str">
        <f>IF(buildings!BC607="","NULL",buildings!BC607)</f>
        <v>Table S6c Detailed MCIs for buildings above ground constructed from 2001 to 2018 in Beijing.</v>
      </c>
      <c r="BD607" t="str">
        <f>IF(buildings!BD607="","NULL",buildings!BD607)</f>
        <v>NULL</v>
      </c>
      <c r="BE607" t="str">
        <f>IF(buildings!BE607="","NULL",buildings!BE607)</f>
        <v>Schwartzberg (Fishman)</v>
      </c>
      <c r="BF607" t="str">
        <f>IF(buildings!BF607="","NULL",buildings!BF607)</f>
        <v>NULL</v>
      </c>
      <c r="BG607" t="str">
        <f>IF(buildings!BG607="","NULL",buildings!BG607)</f>
        <v>NULL</v>
      </c>
      <c r="BH607" t="str">
        <f>IF(buildings!BH607="","NULL",buildings!BH607)</f>
        <v>NULL</v>
      </c>
      <c r="BI607" t="str">
        <f>IF(buildings!BI607="","NULL",buildings!BI607)</f>
        <v>NULL</v>
      </c>
      <c r="BJ607" t="str">
        <f>IF(buildings!BJ607="","NULL",buildings!BJ607)</f>
        <v>NULL</v>
      </c>
      <c r="BK607" t="str">
        <f>IF(buildings!BK607="","NULL",buildings!BK607)</f>
        <v>NULL</v>
      </c>
      <c r="BL607" t="str">
        <f>IF(buildings!BL607="","NULL",buildings!BL607)</f>
        <v>NULL</v>
      </c>
      <c r="BM607" t="str">
        <f>IF(buildings!BM607="","NULL",buildings!BM607)</f>
        <v>NULL</v>
      </c>
      <c r="BN607" t="str">
        <f>IF(buildings!BN607="","NULL",buildings!BN607)</f>
        <v>NULL</v>
      </c>
      <c r="BO607" t="str">
        <f>IF(buildings!BO607="","NULL",buildings!BO607)</f>
        <v>NULL</v>
      </c>
      <c r="BP607" t="str">
        <f>IF(buildings!BP607="","NULL",buildings!BP607)</f>
        <v>NULL</v>
      </c>
      <c r="BQ607" t="str">
        <f>IF(buildings!BQ607="","NULL",buildings!BQ607)</f>
        <v>NULL</v>
      </c>
      <c r="BR607" t="str">
        <f>IF(buildings!BR607="","NULL",buildings!BR607)</f>
        <v>NULL</v>
      </c>
      <c r="BS607" t="str">
        <f>IF(buildings!BS607="","NULL",buildings!BS607)</f>
        <v>NULL</v>
      </c>
      <c r="BT607" t="str">
        <f>IF(buildings!BT607="","NULL",buildings!BT607)</f>
        <v>NULL</v>
      </c>
      <c r="BU607" t="str">
        <f>IF(buildings!BU607="","NULL",buildings!BU607)</f>
        <v>NULL</v>
      </c>
      <c r="BV607" t="str">
        <f>IF(buildings!BV607="","NULL",buildings!BV607)</f>
        <v>NULL</v>
      </c>
      <c r="BW607" t="str">
        <f>IF(buildings!BW607="","NULL",buildings!BW607)</f>
        <v>R32CHN</v>
      </c>
      <c r="BX607" t="str">
        <f>IF(buildings!BX607="","NULL",buildings!BX607)</f>
        <v>R5.2ASIA</v>
      </c>
      <c r="BY607" t="str">
        <f>IF(buildings!BY607="","NULL",buildings!BY607)</f>
        <v>NR_civic</v>
      </c>
      <c r="BZ607" t="str">
        <f>IF(buildings!BZ607="","NULL",buildings!BZ607)</f>
        <v>Unspecified</v>
      </c>
      <c r="CA607" t="str">
        <f>IF(buildings!CA607="","NULL",buildings!CA607)</f>
        <v>Standard</v>
      </c>
      <c r="CB607" t="str">
        <f>IF(buildings!CB607="","NULL",buildings!CB607)</f>
        <v>sample/average/statistics</v>
      </c>
      <c r="CC607" t="str">
        <f>IF(buildings!CC607="","NULL",buildings!CC607)</f>
        <v>NR</v>
      </c>
      <c r="CD607" t="str">
        <f>IF(buildings!CD607="","NULL",buildings!CD607)</f>
        <v>U</v>
      </c>
      <c r="CE607" t="str">
        <f>IF(buildings!CE607="","NULL",buildings!CE607)</f>
        <v>ASIA_CHN</v>
      </c>
    </row>
    <row r="608" spans="1:83">
      <c r="A608">
        <f>IF(buildings!A608="","NA",buildings!A608)</f>
        <v>606</v>
      </c>
      <c r="B608" t="str">
        <f>IF(buildings!B608="","NA",buildings!B608)</f>
        <v>China</v>
      </c>
      <c r="C608" t="str">
        <f>IF(buildings!C608="","NA",buildings!C608)</f>
        <v>Beijing</v>
      </c>
      <c r="D608">
        <f>IF(buildings!D608="","NA",buildings!D608)</f>
        <v>2001</v>
      </c>
      <c r="E608">
        <f>IF(buildings!E608="","NA",buildings!E608)</f>
        <v>2018</v>
      </c>
      <c r="F608">
        <f>IF(buildings!F608="","NA",buildings!F608)</f>
        <v>20</v>
      </c>
      <c r="G608" t="str">
        <f>IF(buildings!G608="","NA",buildings!G608)</f>
        <v>NA</v>
      </c>
      <c r="H608" t="str">
        <f>IF(buildings!H608="","NA",buildings!H608)</f>
        <v>NA</v>
      </c>
      <c r="I608" t="str">
        <f>IF(buildings!I608="","NA",buildings!I608)</f>
        <v>NA</v>
      </c>
      <c r="J608" t="str">
        <f>IF(buildings!J608="","NA",buildings!J608)</f>
        <v>NA</v>
      </c>
      <c r="K608" t="str">
        <f>IF(buildings!K608="","NA",buildings!K608)</f>
        <v>NA</v>
      </c>
      <c r="L608" t="str">
        <f>IF(buildings!L608="","NA",buildings!L608)</f>
        <v>NA</v>
      </c>
      <c r="M608" t="str">
        <f>IF(buildings!M608="","NA",buildings!M608)</f>
        <v>NA</v>
      </c>
      <c r="N608">
        <f>IF(buildings!N608="","NA",buildings!N608)</f>
        <v>500</v>
      </c>
      <c r="O608">
        <f>IF(buildings!O608="","NA",buildings!O608)</f>
        <v>19.52</v>
      </c>
      <c r="P608">
        <f>IF(buildings!P608="","NA",buildings!P608)</f>
        <v>0.14000000000000001</v>
      </c>
      <c r="Q608" t="str">
        <f>IF(buildings!Q608="","NA",buildings!Q608)</f>
        <v>NA</v>
      </c>
      <c r="R608" t="str">
        <f>IF(buildings!R608="","NA",buildings!R608)</f>
        <v>NA</v>
      </c>
      <c r="S608" t="str">
        <f>IF(buildings!S608="","NA",buildings!S608)</f>
        <v>NA</v>
      </c>
      <c r="T608" t="str">
        <f>IF(buildings!T608="","NA",buildings!T608)</f>
        <v>NA</v>
      </c>
      <c r="U608">
        <f>IF(buildings!U608="","NA",buildings!U608)</f>
        <v>1.86</v>
      </c>
      <c r="V608" t="str">
        <f>IF(buildings!V608="","NA",buildings!V608)</f>
        <v>NA</v>
      </c>
      <c r="W608" t="str">
        <f>IF(buildings!W608="","NA",buildings!W608)</f>
        <v>NA</v>
      </c>
      <c r="X608" t="str">
        <f>IF(buildings!X608="","NA",buildings!X608)</f>
        <v>NA</v>
      </c>
      <c r="Y608" t="str">
        <f>IF(buildings!Y608="","NA",buildings!Y608)</f>
        <v>NA</v>
      </c>
      <c r="Z608" t="str">
        <f>IF(buildings!Z608="","NA",buildings!Z608)</f>
        <v>NA</v>
      </c>
      <c r="AA608" t="str">
        <f>IF(buildings!AA608="","NA",buildings!AA608)</f>
        <v>NA</v>
      </c>
      <c r="AB608" t="str">
        <f>IF(buildings!AB608="","NA",buildings!AB608)</f>
        <v>NA</v>
      </c>
      <c r="AC608" t="str">
        <f>IF(buildings!AC608="","NA",buildings!AC608)</f>
        <v>NA</v>
      </c>
      <c r="AD608" t="str">
        <f>IF(buildings!AD608="","NA",buildings!AD608)</f>
        <v>NA</v>
      </c>
      <c r="AE608" t="str">
        <f>IF(buildings!AE608="","NA",buildings!AE608)</f>
        <v>NA</v>
      </c>
      <c r="AF608" t="str">
        <f>IF(buildings!AF608="","NA",buildings!AF608)</f>
        <v>NA</v>
      </c>
      <c r="AG608" t="str">
        <f>IF(buildings!AG608="","NA",buildings!AG608)</f>
        <v>NA</v>
      </c>
      <c r="AH608" t="str">
        <f>IF(buildings!AH608="","NA",buildings!AH608)</f>
        <v>NA</v>
      </c>
      <c r="AI608" t="str">
        <f>IF(buildings!AI608="","NA",buildings!AI608)</f>
        <v>NA</v>
      </c>
      <c r="AJ608" t="str">
        <f>IF(buildings!AJ608="","NA",buildings!AJ608)</f>
        <v>NA</v>
      </c>
      <c r="AK608" t="str">
        <f>IF(buildings!AK608="","NA",buildings!AK608)</f>
        <v>NA</v>
      </c>
      <c r="AL608" t="str">
        <f>IF(buildings!AL608="","NA",buildings!AL608)</f>
        <v>NA</v>
      </c>
      <c r="AM608" t="str">
        <f>IF(buildings!AM608="","NA",buildings!AM608)</f>
        <v>NA</v>
      </c>
      <c r="AN608" t="str">
        <f>IF(buildings!AN608="","NA",buildings!AN608)</f>
        <v>Garage</v>
      </c>
      <c r="AO608" t="str">
        <f>IF(buildings!AO608="","NA",buildings!AO608)</f>
        <v>storage</v>
      </c>
      <c r="AP608" t="str">
        <f>IF(buildings!AP608="","NA",buildings!AP608)</f>
        <v>averaged</v>
      </c>
      <c r="AQ608" t="str">
        <f>IF(buildings!AQ608="","NA",buildings!AQ608)</f>
        <v>urban</v>
      </c>
      <c r="AR608" t="str">
        <f>IF(buildings!AR608="","NA",buildings!AR608)</f>
        <v>NA</v>
      </c>
      <c r="AS608" t="str">
        <f>IF(buildings!AS608="","NA",buildings!AS608)</f>
        <v>Mao R, Bao Y, Huang Z, Liu Q, Liu G</v>
      </c>
      <c r="AT608">
        <f>IF(buildings!AT608="","NA",buildings!AT608)</f>
        <v>2020</v>
      </c>
      <c r="AU608" t="str">
        <f>IF(buildings!AU608="","NA",buildings!AU608)</f>
        <v>High-Resolution Mapping of the Urban Built Environment Stocks in Beijing</v>
      </c>
      <c r="AV608" t="str">
        <f>IF(buildings!AV608="","NA",buildings!AV608)</f>
        <v>Environmental Science &amp; Technology</v>
      </c>
      <c r="AW608" t="str">
        <f>IF(buildings!AW608="","NA",buildings!AW608)</f>
        <v>Copyright American Chemical Society</v>
      </c>
      <c r="AX608" t="str">
        <f>IF(buildings!AX608="","NA",buildings!AX608)</f>
        <v>10.1021/acs.est.9b07229</v>
      </c>
      <c r="AY608" t="str">
        <f>IF(buildings!AY608="","NA",buildings!AY608)</f>
        <v>https://doi.org/10.1021/acs.est.9b07229</v>
      </c>
      <c r="AZ608" t="str">
        <f>IF(buildings!AZ608="","NULL",buildings!AZ608)</f>
        <v>NULL</v>
      </c>
      <c r="BA608" t="str">
        <f>IF(buildings!BA608="","NULL",buildings!BA608)</f>
        <v>NULL</v>
      </c>
      <c r="BB608" t="str">
        <f>IF(buildings!BB608="","NULL",buildings!BB608)</f>
        <v>NULL</v>
      </c>
      <c r="BC608" t="str">
        <f>IF(buildings!BC608="","NULL",buildings!BC608)</f>
        <v>Table S6c Detailed MCIs for buildings above ground constructed from 2001 to 2018 in Beijing.</v>
      </c>
      <c r="BD608" t="str">
        <f>IF(buildings!BD608="","NULL",buildings!BD608)</f>
        <v>NULL</v>
      </c>
      <c r="BE608" t="str">
        <f>IF(buildings!BE608="","NULL",buildings!BE608)</f>
        <v>Schwartzberg (Fishman)</v>
      </c>
      <c r="BF608" t="str">
        <f>IF(buildings!BF608="","NULL",buildings!BF608)</f>
        <v>NULL</v>
      </c>
      <c r="BG608" t="str">
        <f>IF(buildings!BG608="","NULL",buildings!BG608)</f>
        <v>NULL</v>
      </c>
      <c r="BH608" t="str">
        <f>IF(buildings!BH608="","NULL",buildings!BH608)</f>
        <v>NULL</v>
      </c>
      <c r="BI608" t="str">
        <f>IF(buildings!BI608="","NULL",buildings!BI608)</f>
        <v>NULL</v>
      </c>
      <c r="BJ608" t="str">
        <f>IF(buildings!BJ608="","NULL",buildings!BJ608)</f>
        <v>NULL</v>
      </c>
      <c r="BK608" t="str">
        <f>IF(buildings!BK608="","NULL",buildings!BK608)</f>
        <v>NULL</v>
      </c>
      <c r="BL608" t="str">
        <f>IF(buildings!BL608="","NULL",buildings!BL608)</f>
        <v>NULL</v>
      </c>
      <c r="BM608" t="str">
        <f>IF(buildings!BM608="","NULL",buildings!BM608)</f>
        <v>NULL</v>
      </c>
      <c r="BN608" t="str">
        <f>IF(buildings!BN608="","NULL",buildings!BN608)</f>
        <v>NULL</v>
      </c>
      <c r="BO608" t="str">
        <f>IF(buildings!BO608="","NULL",buildings!BO608)</f>
        <v>NULL</v>
      </c>
      <c r="BP608" t="str">
        <f>IF(buildings!BP608="","NULL",buildings!BP608)</f>
        <v>NULL</v>
      </c>
      <c r="BQ608" t="str">
        <f>IF(buildings!BQ608="","NULL",buildings!BQ608)</f>
        <v>NULL</v>
      </c>
      <c r="BR608" t="str">
        <f>IF(buildings!BR608="","NULL",buildings!BR608)</f>
        <v>NULL</v>
      </c>
      <c r="BS608" t="str">
        <f>IF(buildings!BS608="","NULL",buildings!BS608)</f>
        <v>NULL</v>
      </c>
      <c r="BT608" t="str">
        <f>IF(buildings!BT608="","NULL",buildings!BT608)</f>
        <v>NULL</v>
      </c>
      <c r="BU608" t="str">
        <f>IF(buildings!BU608="","NULL",buildings!BU608)</f>
        <v>NULL</v>
      </c>
      <c r="BV608" t="str">
        <f>IF(buildings!BV608="","NULL",buildings!BV608)</f>
        <v>NULL</v>
      </c>
      <c r="BW608" t="str">
        <f>IF(buildings!BW608="","NULL",buildings!BW608)</f>
        <v>R32CHN</v>
      </c>
      <c r="BX608" t="str">
        <f>IF(buildings!BX608="","NULL",buildings!BX608)</f>
        <v>R5.2ASIA</v>
      </c>
      <c r="BY608" t="str">
        <f>IF(buildings!BY608="","NULL",buildings!BY608)</f>
        <v>NR_civic</v>
      </c>
      <c r="BZ608" t="str">
        <f>IF(buildings!BZ608="","NULL",buildings!BZ608)</f>
        <v>Unspecified</v>
      </c>
      <c r="CA608" t="str">
        <f>IF(buildings!CA608="","NULL",buildings!CA608)</f>
        <v>Standard</v>
      </c>
      <c r="CB608" t="str">
        <f>IF(buildings!CB608="","NULL",buildings!CB608)</f>
        <v>sample/average/statistics</v>
      </c>
      <c r="CC608" t="str">
        <f>IF(buildings!CC608="","NULL",buildings!CC608)</f>
        <v>NR</v>
      </c>
      <c r="CD608" t="str">
        <f>IF(buildings!CD608="","NULL",buildings!CD608)</f>
        <v>U</v>
      </c>
      <c r="CE608" t="str">
        <f>IF(buildings!CE608="","NULL",buildings!CE608)</f>
        <v>ASIA_CHN</v>
      </c>
    </row>
    <row r="609" spans="1:83">
      <c r="A609">
        <f>IF(buildings!A609="","NA",buildings!A609)</f>
        <v>607</v>
      </c>
      <c r="B609" t="str">
        <f>IF(buildings!B609="","NA",buildings!B609)</f>
        <v>Hong Kong/China</v>
      </c>
      <c r="C609" t="str">
        <f>IF(buildings!C609="","NA",buildings!C609)</f>
        <v>Hong Kong</v>
      </c>
      <c r="D609">
        <f>IF(buildings!D609="","NA",buildings!D609)</f>
        <v>2001</v>
      </c>
      <c r="E609">
        <f>IF(buildings!E609="","NA",buildings!E609)</f>
        <v>2003</v>
      </c>
      <c r="F609">
        <f>IF(buildings!F609="","NA",buildings!F609)</f>
        <v>140.91999999999999</v>
      </c>
      <c r="G609" t="str">
        <f>IF(buildings!G609="","NA",buildings!G609)</f>
        <v>NA</v>
      </c>
      <c r="H609">
        <f>IF(buildings!H609="","NA",buildings!H609)</f>
        <v>1.52</v>
      </c>
      <c r="I609" t="str">
        <f>IF(buildings!I609="","NA",buildings!I609)</f>
        <v>NA</v>
      </c>
      <c r="J609">
        <f>IF(buildings!J609="","NA",buildings!J609)</f>
        <v>2.23</v>
      </c>
      <c r="K609" t="str">
        <f>IF(buildings!K609="","NA",buildings!K609)</f>
        <v>NA</v>
      </c>
      <c r="L609" t="str">
        <f>IF(buildings!L609="","NA",buildings!L609)</f>
        <v>NA</v>
      </c>
      <c r="M609">
        <f>IF(buildings!M609="","NA",buildings!M609)</f>
        <v>1413.42</v>
      </c>
      <c r="N609">
        <f>IF(buildings!N609="","NA",buildings!N609)</f>
        <v>0.06</v>
      </c>
      <c r="O609" t="str">
        <f>IF(buildings!O609="","NA",buildings!O609)</f>
        <v>NA</v>
      </c>
      <c r="P609" t="str">
        <f>IF(buildings!P609="","NA",buildings!P609)</f>
        <v>NA</v>
      </c>
      <c r="Q609" t="str">
        <f>IF(buildings!Q609="","NA",buildings!Q609)</f>
        <v>NA</v>
      </c>
      <c r="R609" t="str">
        <f>IF(buildings!R609="","NA",buildings!R609)</f>
        <v>NA</v>
      </c>
      <c r="S609" t="str">
        <f>IF(buildings!S609="","NA",buildings!S609)</f>
        <v>NA</v>
      </c>
      <c r="T609" t="str">
        <f>IF(buildings!T609="","NA",buildings!T609)</f>
        <v>NA</v>
      </c>
      <c r="U609" t="str">
        <f>IF(buildings!U609="","NA",buildings!U609)</f>
        <v>NA</v>
      </c>
      <c r="V609" t="str">
        <f>IF(buildings!V609="","NA",buildings!V609)</f>
        <v>NA</v>
      </c>
      <c r="W609">
        <f>IF(buildings!W609="","NA",buildings!W609)</f>
        <v>0.81</v>
      </c>
      <c r="X609" t="str">
        <f>IF(buildings!X609="","NA",buildings!X609)</f>
        <v>NA</v>
      </c>
      <c r="Y609" t="str">
        <f>IF(buildings!Y609="","NA",buildings!Y609)</f>
        <v>NA</v>
      </c>
      <c r="Z609" t="str">
        <f>IF(buildings!Z609="","NA",buildings!Z609)</f>
        <v>NA</v>
      </c>
      <c r="AA609" t="str">
        <f>IF(buildings!AA609="","NA",buildings!AA609)</f>
        <v>NA</v>
      </c>
      <c r="AB609">
        <f>IF(buildings!AB609="","NA",buildings!AB609)</f>
        <v>4.41</v>
      </c>
      <c r="AC609" t="str">
        <f>IF(buildings!AC609="","NA",buildings!AC609)</f>
        <v>NA</v>
      </c>
      <c r="AD609" t="str">
        <f>IF(buildings!AD609="","NA",buildings!AD609)</f>
        <v>NA</v>
      </c>
      <c r="AE609" t="str">
        <f>IF(buildings!AE609="","NA",buildings!AE609)</f>
        <v>NA</v>
      </c>
      <c r="AF609" t="str">
        <f>IF(buildings!AF609="","NA",buildings!AF609)</f>
        <v>NA</v>
      </c>
      <c r="AG609" t="str">
        <f>IF(buildings!AG609="","NA",buildings!AG609)</f>
        <v>NA</v>
      </c>
      <c r="AH609" t="str">
        <f>IF(buildings!AH609="","NA",buildings!AH609)</f>
        <v>NA</v>
      </c>
      <c r="AI609" t="str">
        <f>IF(buildings!AI609="","NA",buildings!AI609)</f>
        <v>NA</v>
      </c>
      <c r="AJ609" t="str">
        <f>IF(buildings!AJ609="","NA",buildings!AJ609)</f>
        <v>NA</v>
      </c>
      <c r="AK609" t="str">
        <f>IF(buildings!AK609="","NA",buildings!AK609)</f>
        <v>NA</v>
      </c>
      <c r="AL609" t="str">
        <f>IF(buildings!AL609="","NA",buildings!AL609)</f>
        <v>Commercial, reinforced concrete</v>
      </c>
      <c r="AM609">
        <f>IF(buildings!AM609="","NA",buildings!AM609)</f>
        <v>30</v>
      </c>
      <c r="AN609" t="str">
        <f>IF(buildings!AN609="","NA",buildings!AN609)</f>
        <v>commercial</v>
      </c>
      <c r="AO609" t="str">
        <f>IF(buildings!AO609="","NA",buildings!AO609)</f>
        <v>commercial</v>
      </c>
      <c r="AP609" t="str">
        <f>IF(buildings!AP609="","NA",buildings!AP609)</f>
        <v>case study</v>
      </c>
      <c r="AQ609" t="str">
        <f>IF(buildings!AQ609="","NA",buildings!AQ609)</f>
        <v>urban</v>
      </c>
      <c r="AR609" t="str">
        <f>IF(buildings!AR609="","NA",buildings!AR609)</f>
        <v>NULL</v>
      </c>
      <c r="AS609" t="str">
        <f>IF(buildings!AS609="","NA",buildings!AS609)</f>
        <v>Hui, Y., Qinping, S., Fan, L.C.H., Yoawu, W. &amp; Lei, Z</v>
      </c>
      <c r="AT609">
        <f>IF(buildings!AT609="","NA",buildings!AT609)</f>
        <v>2020</v>
      </c>
      <c r="AU609" t="str">
        <f>IF(buildings!AU609="","NA",buildings!AU609)</f>
        <v>Greenhouse gas emissions in building construction: A case study of One Peking in Hong Kong</v>
      </c>
      <c r="AV609" t="str">
        <f>IF(buildings!AV609="","NA",buildings!AV609)</f>
        <v>Building and Environment</v>
      </c>
      <c r="AW609" t="str">
        <f>IF(buildings!AW609="","NA",buildings!AW609)</f>
        <v>Copyright Elsevier</v>
      </c>
      <c r="AX609" t="str">
        <f>IF(buildings!AX609="","NA",buildings!AX609)</f>
        <v>10.1016/j.buildenv.2009.09.014</v>
      </c>
      <c r="AY609" t="str">
        <f>IF(buildings!AY609="","NA",buildings!AY609)</f>
        <v>https://doi.org/10.1016/j.buildenv.2009.09.014</v>
      </c>
      <c r="AZ609" t="str">
        <f>IF(buildings!AZ609="","NULL",buildings!AZ609)</f>
        <v>I calculated the intensity, based on the data in the article</v>
      </c>
      <c r="BA609" t="str">
        <f>IF(buildings!BA609="","NULL",buildings!BA609)</f>
        <v>NULL</v>
      </c>
      <c r="BB609" t="str">
        <f>IF(buildings!BB609="","NULL",buildings!BB609)</f>
        <v>NULL</v>
      </c>
      <c r="BC609" t="str">
        <f>IF(buildings!BC609="","NULL",buildings!BC609)</f>
        <v>Table 6. Building material list of One Peking.</v>
      </c>
      <c r="BD609" t="str">
        <f>IF(buildings!BD609="","NULL",buildings!BD609)</f>
        <v>NULL</v>
      </c>
      <c r="BE609" t="str">
        <f>IF(buildings!BE609="","NULL",buildings!BE609)</f>
        <v>Schwartzberg (Fishman)</v>
      </c>
      <c r="BF609" t="str">
        <f>IF(buildings!BF609="","NULL",buildings!BF609)</f>
        <v>NULL</v>
      </c>
      <c r="BG609" t="str">
        <f>IF(buildings!BG609="","NULL",buildings!BG609)</f>
        <v>NULL</v>
      </c>
      <c r="BH609" t="str">
        <f>IF(buildings!BH609="","NULL",buildings!BH609)</f>
        <v>NULL</v>
      </c>
      <c r="BI609" t="str">
        <f>IF(buildings!BI609="","NULL",buildings!BI609)</f>
        <v>NULL</v>
      </c>
      <c r="BJ609" t="str">
        <f>IF(buildings!BJ609="","NULL",buildings!BJ609)</f>
        <v>NULL</v>
      </c>
      <c r="BK609" t="str">
        <f>IF(buildings!BK609="","NULL",buildings!BK609)</f>
        <v>NULL</v>
      </c>
      <c r="BL609" t="str">
        <f>IF(buildings!BL609="","NULL",buildings!BL609)</f>
        <v>NULL</v>
      </c>
      <c r="BM609" t="str">
        <f>IF(buildings!BM609="","NULL",buildings!BM609)</f>
        <v>NULL</v>
      </c>
      <c r="BN609" t="str">
        <f>IF(buildings!BN609="","NULL",buildings!BN609)</f>
        <v>NULL</v>
      </c>
      <c r="BO609" t="str">
        <f>IF(buildings!BO609="","NULL",buildings!BO609)</f>
        <v>NULL</v>
      </c>
      <c r="BP609" t="str">
        <f>IF(buildings!BP609="","NULL",buildings!BP609)</f>
        <v>NULL</v>
      </c>
      <c r="BQ609" t="str">
        <f>IF(buildings!BQ609="","NULL",buildings!BQ609)</f>
        <v>NULL</v>
      </c>
      <c r="BR609" t="str">
        <f>IF(buildings!BR609="","NULL",buildings!BR609)</f>
        <v>NULL</v>
      </c>
      <c r="BS609" t="str">
        <f>IF(buildings!BS609="","NULL",buildings!BS609)</f>
        <v>NULL</v>
      </c>
      <c r="BT609" t="str">
        <f>IF(buildings!BT609="","NULL",buildings!BT609)</f>
        <v>NULL</v>
      </c>
      <c r="BU609" t="str">
        <f>IF(buildings!BU609="","NULL",buildings!BU609)</f>
        <v>NULL</v>
      </c>
      <c r="BV609" t="str">
        <f>IF(buildings!BV609="","NULL",buildings!BV609)</f>
        <v>NULL</v>
      </c>
      <c r="BW609" t="str">
        <f>IF(buildings!BW609="","NULL",buildings!BW609)</f>
        <v>R32CHN</v>
      </c>
      <c r="BX609" t="str">
        <f>IF(buildings!BX609="","NULL",buildings!BX609)</f>
        <v>R5.2ASIA</v>
      </c>
      <c r="BY609" t="str">
        <f>IF(buildings!BY609="","NULL",buildings!BY609)</f>
        <v>NR_retail</v>
      </c>
      <c r="BZ609" t="str">
        <f>IF(buildings!BZ609="","NULL",buildings!BZ609)</f>
        <v>Unspecified</v>
      </c>
      <c r="CA609" t="str">
        <f>IF(buildings!CA609="","NULL",buildings!CA609)</f>
        <v>Standard</v>
      </c>
      <c r="CB609" t="str">
        <f>IF(buildings!CB609="","NULL",buildings!CB609)</f>
        <v>real-world single case study</v>
      </c>
      <c r="CC609" t="str">
        <f>IF(buildings!CC609="","NULL",buildings!CC609)</f>
        <v>NR</v>
      </c>
      <c r="CD609" t="str">
        <f>IF(buildings!CD609="","NULL",buildings!CD609)</f>
        <v>U</v>
      </c>
      <c r="CE609" t="str">
        <f>IF(buildings!CE609="","NULL",buildings!CE609)</f>
        <v>ASIA_CHN</v>
      </c>
    </row>
    <row r="610" spans="1:83">
      <c r="A610">
        <f>IF(buildings!A610="","NA",buildings!A610)</f>
        <v>608</v>
      </c>
      <c r="B610" t="str">
        <f>IF(buildings!B610="","NA",buildings!B610)</f>
        <v>Germany</v>
      </c>
      <c r="C610" t="str">
        <f>IF(buildings!C610="","NA",buildings!C610)</f>
        <v>NA</v>
      </c>
      <c r="D610" t="str">
        <f>IF(buildings!D610="","NA",buildings!D610)</f>
        <v>NA</v>
      </c>
      <c r="E610" t="str">
        <f>IF(buildings!E610="","NA",buildings!E610)</f>
        <v>NA</v>
      </c>
      <c r="F610">
        <f>IF(buildings!F610="","NA",buildings!F610)</f>
        <v>13.11</v>
      </c>
      <c r="G610" t="str">
        <f>IF(buildings!G610="","NA",buildings!G610)</f>
        <v>NA</v>
      </c>
      <c r="H610">
        <f>IF(buildings!H610="","NA",buildings!H610)</f>
        <v>1.07</v>
      </c>
      <c r="I610" t="str">
        <f>IF(buildings!I610="","NA",buildings!I610)</f>
        <v>NA</v>
      </c>
      <c r="J610">
        <f>IF(buildings!J610="","NA",buildings!J610)</f>
        <v>1.84</v>
      </c>
      <c r="K610" t="str">
        <f>IF(buildings!K610="","NA",buildings!K610)</f>
        <v>NA</v>
      </c>
      <c r="L610" t="str">
        <f>IF(buildings!L610="","NA",buildings!L610)</f>
        <v>NA</v>
      </c>
      <c r="M610">
        <f>IF(buildings!M610="","NA",buildings!M610)</f>
        <v>88.61</v>
      </c>
      <c r="N610">
        <f>IF(buildings!N610="","NA",buildings!N610)</f>
        <v>5.29</v>
      </c>
      <c r="O610" t="str">
        <f>IF(buildings!O610="","NA",buildings!O610)</f>
        <v>NA</v>
      </c>
      <c r="P610">
        <f>IF(buildings!P610="","NA",buildings!P610)</f>
        <v>20.04</v>
      </c>
      <c r="Q610" t="str">
        <f>IF(buildings!Q610="","NA",buildings!Q610)</f>
        <v>NA</v>
      </c>
      <c r="R610" t="str">
        <f>IF(buildings!R610="","NA",buildings!R610)</f>
        <v>NA</v>
      </c>
      <c r="S610" t="str">
        <f>IF(buildings!S610="","NA",buildings!S610)</f>
        <v>NA</v>
      </c>
      <c r="T610" t="str">
        <f>IF(buildings!T610="","NA",buildings!T610)</f>
        <v>NA</v>
      </c>
      <c r="U610" t="str">
        <f>IF(buildings!U610="","NA",buildings!U610)</f>
        <v>NA</v>
      </c>
      <c r="V610" t="str">
        <f>IF(buildings!V610="","NA",buildings!V610)</f>
        <v>NA</v>
      </c>
      <c r="W610" t="str">
        <f>IF(buildings!W610="","NA",buildings!W610)</f>
        <v>NA</v>
      </c>
      <c r="X610" t="str">
        <f>IF(buildings!X610="","NA",buildings!X610)</f>
        <v>NA</v>
      </c>
      <c r="Y610" t="str">
        <f>IF(buildings!Y610="","NA",buildings!Y610)</f>
        <v>NA</v>
      </c>
      <c r="Z610" t="str">
        <f>IF(buildings!Z610="","NA",buildings!Z610)</f>
        <v>NA</v>
      </c>
      <c r="AA610" t="str">
        <f>IF(buildings!AA610="","NA",buildings!AA610)</f>
        <v>NA</v>
      </c>
      <c r="AB610">
        <f>IF(buildings!AB610="","NA",buildings!AB610)</f>
        <v>2.57</v>
      </c>
      <c r="AC610" t="str">
        <f>IF(buildings!AC610="","NA",buildings!AC610)</f>
        <v>NA</v>
      </c>
      <c r="AD610">
        <f>IF(buildings!AD610="","NA",buildings!AD610)</f>
        <v>0.88</v>
      </c>
      <c r="AE610">
        <f>IF(buildings!AE610="","NA",buildings!AE610)</f>
        <v>0.08</v>
      </c>
      <c r="AF610" t="str">
        <f>IF(buildings!AF610="","NA",buildings!AF610)</f>
        <v>NA</v>
      </c>
      <c r="AG610" t="str">
        <f>IF(buildings!AG610="","NA",buildings!AG610)</f>
        <v>NA</v>
      </c>
      <c r="AH610" t="str">
        <f>IF(buildings!AH610="","NA",buildings!AH610)</f>
        <v>NA</v>
      </c>
      <c r="AI610" t="str">
        <f>IF(buildings!AI610="","NA",buildings!AI610)</f>
        <v>NA</v>
      </c>
      <c r="AJ610" t="str">
        <f>IF(buildings!AJ610="","NA",buildings!AJ610)</f>
        <v>NA</v>
      </c>
      <c r="AK610" t="str">
        <f>IF(buildings!AK610="","NA",buildings!AK610)</f>
        <v>NA</v>
      </c>
      <c r="AL610" t="str">
        <f>IF(buildings!AL610="","NA",buildings!AL610)</f>
        <v>Exterior wall of a factory</v>
      </c>
      <c r="AM610" t="str">
        <f>IF(buildings!AM610="","NA",buildings!AM610)</f>
        <v>NA</v>
      </c>
      <c r="AN610" t="str">
        <f>IF(buildings!AN610="","NA",buildings!AN610)</f>
        <v>industrial</v>
      </c>
      <c r="AO610" t="str">
        <f>IF(buildings!AO610="","NA",buildings!AO610)</f>
        <v>industrial</v>
      </c>
      <c r="AP610" t="str">
        <f>IF(buildings!AP610="","NA",buildings!AP610)</f>
        <v>case study</v>
      </c>
      <c r="AQ610" t="str">
        <f>IF(buildings!AQ610="","NA",buildings!AQ610)</f>
        <v>urban</v>
      </c>
      <c r="AR610" t="str">
        <f>IF(buildings!AR610="","NA",buildings!AR610)</f>
        <v>NULL</v>
      </c>
      <c r="AS610" t="str">
        <f>IF(buildings!AS610="","NA",buildings!AS610)</f>
        <v>Ortlepp, Regine; Gruhler, Karin; Schiller, Georg</v>
      </c>
      <c r="AT610">
        <f>IF(buildings!AT610="","NA",buildings!AT610)</f>
        <v>2016</v>
      </c>
      <c r="AU610" t="str">
        <f>IF(buildings!AU610="","NA",buildings!AU610)</f>
        <v>Material stocks in Germany's non-domestic buildings: a new quantification method</v>
      </c>
      <c r="AV610" t="str">
        <f>IF(buildings!AV610="","NA",buildings!AV610)</f>
        <v>Building Research &amp; Information</v>
      </c>
      <c r="AW610" t="str">
        <f>IF(buildings!AW610="","NA",buildings!AW610)</f>
        <v>Copyright Elsevier</v>
      </c>
      <c r="AX610" t="str">
        <f>IF(buildings!AX610="","NA",buildings!AX610)</f>
        <v>10.1080/09613218.2016.1112096</v>
      </c>
      <c r="AY610" t="str">
        <f>IF(buildings!AY610="","NA",buildings!AY610)</f>
        <v>https://doi.org/10.1080/09613218.2016.1112096</v>
      </c>
      <c r="AZ610" t="str">
        <f>IF(buildings!AZ610="","NULL",buildings!AZ610)</f>
        <v>NULL</v>
      </c>
      <c r="BA610" t="str">
        <f>IF(buildings!BA610="","NULL",buildings!BA610)</f>
        <v>NULL</v>
      </c>
      <c r="BB610" t="str">
        <f>IF(buildings!BB610="","NULL",buildings!BB610)</f>
        <v>NULL</v>
      </c>
      <c r="BC610" t="str">
        <f>IF(buildings!BC610="","NULL",buildings!BC610)</f>
        <v>Table 5 General material composition indicator (MCI) of the synthetic building element ‘exterior wall of factory building’ in relation to element surface (es) and £oor space (fs)</v>
      </c>
      <c r="BD610" t="str">
        <f>IF(buildings!BD610="","NULL",buildings!BD610)</f>
        <v>NULL</v>
      </c>
      <c r="BE610" t="str">
        <f>IF(buildings!BE610="","NULL",buildings!BE610)</f>
        <v>Schwartzberg (Fishman)</v>
      </c>
      <c r="BF610" t="str">
        <f>IF(buildings!BF610="","NULL",buildings!BF610)</f>
        <v>NULL</v>
      </c>
      <c r="BG610" t="str">
        <f>IF(buildings!BG610="","NULL",buildings!BG610)</f>
        <v>NULL</v>
      </c>
      <c r="BH610" t="str">
        <f>IF(buildings!BH610="","NULL",buildings!BH610)</f>
        <v>NULL</v>
      </c>
      <c r="BI610" t="str">
        <f>IF(buildings!BI610="","NULL",buildings!BI610)</f>
        <v>NULL</v>
      </c>
      <c r="BJ610" t="str">
        <f>IF(buildings!BJ610="","NULL",buildings!BJ610)</f>
        <v>NULL</v>
      </c>
      <c r="BK610" t="str">
        <f>IF(buildings!BK610="","NULL",buildings!BK610)</f>
        <v>NULL</v>
      </c>
      <c r="BL610" t="str">
        <f>IF(buildings!BL610="","NULL",buildings!BL610)</f>
        <v>NULL</v>
      </c>
      <c r="BM610" t="str">
        <f>IF(buildings!BM610="","NULL",buildings!BM610)</f>
        <v>NULL</v>
      </c>
      <c r="BN610" t="str">
        <f>IF(buildings!BN610="","NULL",buildings!BN610)</f>
        <v>NULL</v>
      </c>
      <c r="BO610" t="str">
        <f>IF(buildings!BO610="","NULL",buildings!BO610)</f>
        <v>NULL</v>
      </c>
      <c r="BP610" t="str">
        <f>IF(buildings!BP610="","NULL",buildings!BP610)</f>
        <v>NULL</v>
      </c>
      <c r="BQ610" t="str">
        <f>IF(buildings!BQ610="","NULL",buildings!BQ610)</f>
        <v>NULL</v>
      </c>
      <c r="BR610" t="str">
        <f>IF(buildings!BR610="","NULL",buildings!BR610)</f>
        <v>NULL</v>
      </c>
      <c r="BS610" t="str">
        <f>IF(buildings!BS610="","NULL",buildings!BS610)</f>
        <v>NULL</v>
      </c>
      <c r="BT610" t="str">
        <f>IF(buildings!BT610="","NULL",buildings!BT610)</f>
        <v>NULL</v>
      </c>
      <c r="BU610" t="str">
        <f>IF(buildings!BU610="","NULL",buildings!BU610)</f>
        <v>NULL</v>
      </c>
      <c r="BV610" t="str">
        <f>IF(buildings!BV610="","NULL",buildings!BV610)</f>
        <v>NULL</v>
      </c>
      <c r="BW610" t="str">
        <f>IF(buildings!BW610="","NULL",buildings!BW610)</f>
        <v>R32EU15</v>
      </c>
      <c r="BX610" t="str">
        <f>IF(buildings!BX610="","NULL",buildings!BX610)</f>
        <v>R5.2OECD</v>
      </c>
      <c r="BY610" t="str">
        <f>IF(buildings!BY610="","NULL",buildings!BY610)</f>
        <v>NR_factory</v>
      </c>
      <c r="BZ610" t="str">
        <f>IF(buildings!BZ610="","NULL",buildings!BZ610)</f>
        <v>RC_concretefloor</v>
      </c>
      <c r="CA610" t="str">
        <f>IF(buildings!CA610="","NULL",buildings!CA610)</f>
        <v>Standard</v>
      </c>
      <c r="CB610" t="str">
        <f>IF(buildings!CB610="","NULL",buildings!CB610)</f>
        <v>real-world single case study</v>
      </c>
      <c r="CC610" t="str">
        <f>IF(buildings!CC610="","NULL",buildings!CC610)</f>
        <v>NR</v>
      </c>
      <c r="CD610" t="str">
        <f>IF(buildings!CD610="","NULL",buildings!CD610)</f>
        <v>C</v>
      </c>
      <c r="CE610" t="str">
        <f>IF(buildings!CE610="","NULL",buildings!CE610)</f>
        <v>OECD_EU15</v>
      </c>
    </row>
    <row r="611" spans="1:83">
      <c r="A611">
        <f>IF(buildings!A611="","NA",buildings!A611)</f>
        <v>609</v>
      </c>
      <c r="B611" t="str">
        <f>IF(buildings!B611="","NA",buildings!B611)</f>
        <v>Peru</v>
      </c>
      <c r="C611" t="str">
        <f>IF(buildings!C611="","NA",buildings!C611)</f>
        <v>Chiclayo</v>
      </c>
      <c r="D611" t="str">
        <f>IF(buildings!D611="","NA",buildings!D611)</f>
        <v>NA</v>
      </c>
      <c r="E611" t="str">
        <f>IF(buildings!E611="","NA",buildings!E611)</f>
        <v>NA</v>
      </c>
      <c r="F611">
        <f>IF(buildings!F611="","NA",buildings!F611)</f>
        <v>34.799999999999997</v>
      </c>
      <c r="G611" t="str">
        <f>IF(buildings!G611="","NA",buildings!G611)</f>
        <v>NA</v>
      </c>
      <c r="H611" t="str">
        <f>IF(buildings!H611="","NA",buildings!H611)</f>
        <v>NA</v>
      </c>
      <c r="I611" t="str">
        <f>IF(buildings!I611="","NA",buildings!I611)</f>
        <v>NA</v>
      </c>
      <c r="J611" t="str">
        <f>IF(buildings!J611="","NA",buildings!J611)</f>
        <v>NA</v>
      </c>
      <c r="K611" t="str">
        <f>IF(buildings!K611="","NA",buildings!K611)</f>
        <v>NA</v>
      </c>
      <c r="L611" t="str">
        <f>IF(buildings!L611="","NA",buildings!L611)</f>
        <v>NA</v>
      </c>
      <c r="M611">
        <f>IF(buildings!M611="","NA",buildings!M611)</f>
        <v>1049</v>
      </c>
      <c r="N611" t="str">
        <f>IF(buildings!N611="","NA",buildings!N611)</f>
        <v>NA</v>
      </c>
      <c r="O611" t="str">
        <f>IF(buildings!O611="","NA",buildings!O611)</f>
        <v>NA</v>
      </c>
      <c r="P611">
        <f>IF(buildings!P611="","NA",buildings!P611)</f>
        <v>267</v>
      </c>
      <c r="Q611">
        <f>IF(buildings!Q611="","NA",buildings!Q611)</f>
        <v>256</v>
      </c>
      <c r="R611" t="str">
        <f>IF(buildings!R611="","NA",buildings!R611)</f>
        <v>NA</v>
      </c>
      <c r="S611" t="str">
        <f>IF(buildings!S611="","NA",buildings!S611)</f>
        <v>NA</v>
      </c>
      <c r="T611" t="str">
        <f>IF(buildings!T611="","NA",buildings!T611)</f>
        <v>NA</v>
      </c>
      <c r="U611" t="str">
        <f>IF(buildings!U611="","NA",buildings!U611)</f>
        <v>NA</v>
      </c>
      <c r="V611" t="str">
        <f>IF(buildings!V611="","NA",buildings!V611)</f>
        <v>NA</v>
      </c>
      <c r="W611" t="str">
        <f>IF(buildings!W611="","NA",buildings!W611)</f>
        <v>NA</v>
      </c>
      <c r="X611" t="str">
        <f>IF(buildings!X611="","NA",buildings!X611)</f>
        <v>NA</v>
      </c>
      <c r="Y611" t="str">
        <f>IF(buildings!Y611="","NA",buildings!Y611)</f>
        <v>NA</v>
      </c>
      <c r="Z611" t="str">
        <f>IF(buildings!Z611="","NA",buildings!Z611)</f>
        <v>NA</v>
      </c>
      <c r="AA611" t="str">
        <f>IF(buildings!AA611="","NA",buildings!AA611)</f>
        <v>NA</v>
      </c>
      <c r="AB611" t="str">
        <f>IF(buildings!AB611="","NA",buildings!AB611)</f>
        <v>NA</v>
      </c>
      <c r="AC611" t="str">
        <f>IF(buildings!AC611="","NA",buildings!AC611)</f>
        <v>NA</v>
      </c>
      <c r="AD611" t="str">
        <f>IF(buildings!AD611="","NA",buildings!AD611)</f>
        <v>NA</v>
      </c>
      <c r="AE611" t="str">
        <f>IF(buildings!AE611="","NA",buildings!AE611)</f>
        <v>NA</v>
      </c>
      <c r="AF611" t="str">
        <f>IF(buildings!AF611="","NA",buildings!AF611)</f>
        <v>NA</v>
      </c>
      <c r="AG611" t="str">
        <f>IF(buildings!AG611="","NA",buildings!AG611)</f>
        <v>NA</v>
      </c>
      <c r="AH611" t="str">
        <f>IF(buildings!AH611="","NA",buildings!AH611)</f>
        <v>NA</v>
      </c>
      <c r="AI611" t="str">
        <f>IF(buildings!AI611="","NA",buildings!AI611)</f>
        <v>NA</v>
      </c>
      <c r="AJ611" t="str">
        <f>IF(buildings!AJ611="","NA",buildings!AJ611)</f>
        <v>NA</v>
      </c>
      <c r="AK611" t="str">
        <f>IF(buildings!AK611="","NA",buildings!AK611)</f>
        <v>NA</v>
      </c>
      <c r="AL611" t="str">
        <f>IF(buildings!AL611="","NA",buildings!AL611)</f>
        <v>Brick Masonary</v>
      </c>
      <c r="AM611">
        <f>IF(buildings!AM611="","NA",buildings!AM611)</f>
        <v>1.9</v>
      </c>
      <c r="AN611" t="str">
        <f>IF(buildings!AN611="","NA",buildings!AN611)</f>
        <v>residential</v>
      </c>
      <c r="AO611" t="str">
        <f>IF(buildings!AO611="","NA",buildings!AO611)</f>
        <v>residential</v>
      </c>
      <c r="AP611" t="str">
        <f>IF(buildings!AP611="","NA",buildings!AP611)</f>
        <v>case study</v>
      </c>
      <c r="AQ611" t="str">
        <f>IF(buildings!AQ611="","NA",buildings!AQ611)</f>
        <v>urban</v>
      </c>
      <c r="AR611" t="str">
        <f>IF(buildings!AR611="","NA",buildings!AR611)</f>
        <v>NULL</v>
      </c>
      <c r="AS611" t="str">
        <f>IF(buildings!AS611="","NA",buildings!AS611)</f>
        <v>Mesta, Carlos; Kahhat, Ramzy; Santa-Cruz, Sandra</v>
      </c>
      <c r="AT611">
        <f>IF(buildings!AT611="","NA",buildings!AT611)</f>
        <v>2017</v>
      </c>
      <c r="AU611" t="str">
        <f>IF(buildings!AU611="","NA",buildings!AU611)</f>
        <v>Quantification of Lost Material Stock of Buildings After an Earthquake. A Case Study of Chiclayo, Peru</v>
      </c>
      <c r="AV611" t="str">
        <f>IF(buildings!AV611="","NA",buildings!AV611)</f>
        <v>16th World Conference on Earthquake Engineering</v>
      </c>
      <c r="AW611" t="str">
        <f>IF(buildings!AW611="","NA",buildings!AW611)</f>
        <v xml:space="preserve">Copyright by the authors </v>
      </c>
      <c r="AX611" t="str">
        <f>IF(buildings!AX611="","NA",buildings!AX611)</f>
        <v>NA</v>
      </c>
      <c r="AY611" t="str">
        <f>IF(buildings!AY611="","NA",buildings!AY611)</f>
        <v>https://www.researchgate.net/publication/312490305_QUANTIFICATION_OF_LOST_MATERIAL_STOCK_OF_BUILDINGS_AFTER_AN_EARTHQUAKE_A_CASE_STUDY_OF_CHICLAYO_PERU</v>
      </c>
      <c r="AZ611" t="str">
        <f>IF(buildings!AZ611="","NULL",buildings!AZ611)</f>
        <v>Could not find the exact outlet and DOI</v>
      </c>
      <c r="BA611" t="str">
        <f>IF(buildings!BA611="","NULL",buildings!BA611)</f>
        <v>NULL</v>
      </c>
      <c r="BB611" t="str">
        <f>IF(buildings!BB611="","NULL",buildings!BB611)</f>
        <v>NULL</v>
      </c>
      <c r="BC611" t="str">
        <f>IF(buildings!BC611="","NULL",buildings!BC611)</f>
        <v>Table 4 – Material intensities (kg/m2 ) for different building types</v>
      </c>
      <c r="BD611" t="str">
        <f>IF(buildings!BD611="","NULL",buildings!BD611)</f>
        <v>NULL</v>
      </c>
      <c r="BE611" t="str">
        <f>IF(buildings!BE611="","NULL",buildings!BE611)</f>
        <v>Schwartzberg (Fishman)</v>
      </c>
      <c r="BF611" t="str">
        <f>IF(buildings!BF611="","NULL",buildings!BF611)</f>
        <v>NULL</v>
      </c>
      <c r="BG611" t="str">
        <f>IF(buildings!BG611="","NULL",buildings!BG611)</f>
        <v>NULL</v>
      </c>
      <c r="BH611" t="str">
        <f>IF(buildings!BH611="","NULL",buildings!BH611)</f>
        <v>NULL</v>
      </c>
      <c r="BI611" t="str">
        <f>IF(buildings!BI611="","NULL",buildings!BI611)</f>
        <v>NULL</v>
      </c>
      <c r="BJ611" t="str">
        <f>IF(buildings!BJ611="","NULL",buildings!BJ611)</f>
        <v>NULL</v>
      </c>
      <c r="BK611" t="str">
        <f>IF(buildings!BK611="","NULL",buildings!BK611)</f>
        <v>NULL</v>
      </c>
      <c r="BL611" t="str">
        <f>IF(buildings!BL611="","NULL",buildings!BL611)</f>
        <v>NULL</v>
      </c>
      <c r="BM611" t="str">
        <f>IF(buildings!BM611="","NULL",buildings!BM611)</f>
        <v>NULL</v>
      </c>
      <c r="BN611" t="str">
        <f>IF(buildings!BN611="","NULL",buildings!BN611)</f>
        <v>NULL</v>
      </c>
      <c r="BO611" t="str">
        <f>IF(buildings!BO611="","NULL",buildings!BO611)</f>
        <v>NULL</v>
      </c>
      <c r="BP611" t="str">
        <f>IF(buildings!BP611="","NULL",buildings!BP611)</f>
        <v>NULL</v>
      </c>
      <c r="BQ611" t="str">
        <f>IF(buildings!BQ611="","NULL",buildings!BQ611)</f>
        <v>NULL</v>
      </c>
      <c r="BR611" t="str">
        <f>IF(buildings!BR611="","NULL",buildings!BR611)</f>
        <v>NULL</v>
      </c>
      <c r="BS611" t="str">
        <f>IF(buildings!BS611="","NULL",buildings!BS611)</f>
        <v>NULL</v>
      </c>
      <c r="BT611" t="str">
        <f>IF(buildings!BT611="","NULL",buildings!BT611)</f>
        <v>NULL</v>
      </c>
      <c r="BU611" t="str">
        <f>IF(buildings!BU611="","NULL",buildings!BU611)</f>
        <v>NULL</v>
      </c>
      <c r="BV611" t="str">
        <f>IF(buildings!BV611="","NULL",buildings!BV611)</f>
        <v>NULL</v>
      </c>
      <c r="BW611" t="str">
        <f>IF(buildings!BW611="","NULL",buildings!BW611)</f>
        <v>R32LAM-M</v>
      </c>
      <c r="BX611" t="str">
        <f>IF(buildings!BX611="","NULL",buildings!BX611)</f>
        <v>R5.2LAM</v>
      </c>
      <c r="BY611" t="str">
        <f>IF(buildings!BY611="","NULL",buildings!BY611)</f>
        <v>R_unspecified</v>
      </c>
      <c r="BZ611" t="str">
        <f>IF(buildings!BZ611="","NULL",buildings!BZ611)</f>
        <v>M_brick</v>
      </c>
      <c r="CA611" t="str">
        <f>IF(buildings!CA611="","NULL",buildings!CA611)</f>
        <v>Standard</v>
      </c>
      <c r="CB611" t="str">
        <f>IF(buildings!CB611="","NULL",buildings!CB611)</f>
        <v>real-world single case study</v>
      </c>
      <c r="CC611" t="str">
        <f>IF(buildings!CC611="","NULL",buildings!CC611)</f>
        <v>RU</v>
      </c>
      <c r="CD611" t="str">
        <f>IF(buildings!CD611="","NULL",buildings!CD611)</f>
        <v>M</v>
      </c>
      <c r="CE611" t="str">
        <f>IF(buildings!CE611="","NULL",buildings!CE611)</f>
        <v>LAM_LAM-M</v>
      </c>
    </row>
    <row r="612" spans="1:83">
      <c r="A612">
        <f>IF(buildings!A612="","NA",buildings!A612)</f>
        <v>610</v>
      </c>
      <c r="B612" t="str">
        <f>IF(buildings!B612="","NA",buildings!B612)</f>
        <v>Peru</v>
      </c>
      <c r="C612" t="str">
        <f>IF(buildings!C612="","NA",buildings!C612)</f>
        <v>Chiclayo</v>
      </c>
      <c r="D612" t="str">
        <f>IF(buildings!D612="","NA",buildings!D612)</f>
        <v>NA</v>
      </c>
      <c r="E612" t="str">
        <f>IF(buildings!E612="","NA",buildings!E612)</f>
        <v>NA</v>
      </c>
      <c r="F612" t="str">
        <f>IF(buildings!F612="","NA",buildings!F612)</f>
        <v>NA</v>
      </c>
      <c r="G612" t="str">
        <f>IF(buildings!G612="","NA",buildings!G612)</f>
        <v>NA</v>
      </c>
      <c r="H612" t="str">
        <f>IF(buildings!H612="","NA",buildings!H612)</f>
        <v>NA</v>
      </c>
      <c r="I612" t="str">
        <f>IF(buildings!I612="","NA",buildings!I612)</f>
        <v>NA</v>
      </c>
      <c r="J612">
        <f>IF(buildings!J612="","NA",buildings!J612)</f>
        <v>150</v>
      </c>
      <c r="K612" t="str">
        <f>IF(buildings!K612="","NA",buildings!K612)</f>
        <v>NA</v>
      </c>
      <c r="L612" t="str">
        <f>IF(buildings!L612="","NA",buildings!L612)</f>
        <v>NA</v>
      </c>
      <c r="M612">
        <f>IF(buildings!M612="","NA",buildings!M612)</f>
        <v>539</v>
      </c>
      <c r="N612" t="str">
        <f>IF(buildings!N612="","NA",buildings!N612)</f>
        <v>NA</v>
      </c>
      <c r="O612" t="str">
        <f>IF(buildings!O612="","NA",buildings!O612)</f>
        <v>NA</v>
      </c>
      <c r="P612" t="str">
        <f>IF(buildings!P612="","NA",buildings!P612)</f>
        <v>NA</v>
      </c>
      <c r="Q612" t="str">
        <f>IF(buildings!Q612="","NA",buildings!Q612)</f>
        <v>NA</v>
      </c>
      <c r="R612" t="str">
        <f>IF(buildings!R612="","NA",buildings!R612)</f>
        <v>NA</v>
      </c>
      <c r="S612" t="str">
        <f>IF(buildings!S612="","NA",buildings!S612)</f>
        <v>NA</v>
      </c>
      <c r="T612" t="str">
        <f>IF(buildings!T612="","NA",buildings!T612)</f>
        <v>NA</v>
      </c>
      <c r="U612" t="str">
        <f>IF(buildings!U612="","NA",buildings!U612)</f>
        <v>NA</v>
      </c>
      <c r="V612" t="str">
        <f>IF(buildings!V612="","NA",buildings!V612)</f>
        <v>NA</v>
      </c>
      <c r="W612" t="str">
        <f>IF(buildings!W612="","NA",buildings!W612)</f>
        <v>NA</v>
      </c>
      <c r="X612" t="str">
        <f>IF(buildings!X612="","NA",buildings!X612)</f>
        <v>NA</v>
      </c>
      <c r="Y612" t="str">
        <f>IF(buildings!Y612="","NA",buildings!Y612)</f>
        <v>NA</v>
      </c>
      <c r="Z612" t="str">
        <f>IF(buildings!Z612="","NA",buildings!Z612)</f>
        <v>NA</v>
      </c>
      <c r="AA612" t="str">
        <f>IF(buildings!AA612="","NA",buildings!AA612)</f>
        <v>NA</v>
      </c>
      <c r="AB612" t="str">
        <f>IF(buildings!AB612="","NA",buildings!AB612)</f>
        <v>NA</v>
      </c>
      <c r="AC612" t="str">
        <f>IF(buildings!AC612="","NA",buildings!AC612)</f>
        <v>NA</v>
      </c>
      <c r="AD612" t="str">
        <f>IF(buildings!AD612="","NA",buildings!AD612)</f>
        <v>NA</v>
      </c>
      <c r="AE612" t="str">
        <f>IF(buildings!AE612="","NA",buildings!AE612)</f>
        <v>NA</v>
      </c>
      <c r="AF612" t="str">
        <f>IF(buildings!AF612="","NA",buildings!AF612)</f>
        <v>NA</v>
      </c>
      <c r="AG612" t="str">
        <f>IF(buildings!AG612="","NA",buildings!AG612)</f>
        <v>NA</v>
      </c>
      <c r="AH612" t="str">
        <f>IF(buildings!AH612="","NA",buildings!AH612)</f>
        <v>NA</v>
      </c>
      <c r="AI612" t="str">
        <f>IF(buildings!AI612="","NA",buildings!AI612)</f>
        <v>NA</v>
      </c>
      <c r="AJ612" t="str">
        <f>IF(buildings!AJ612="","NA",buildings!AJ612)</f>
        <v>NA</v>
      </c>
      <c r="AK612" t="str">
        <f>IF(buildings!AK612="","NA",buildings!AK612)</f>
        <v>NA</v>
      </c>
      <c r="AL612" t="str">
        <f>IF(buildings!AL612="","NA",buildings!AL612)</f>
        <v>Adobe wood</v>
      </c>
      <c r="AM612">
        <f>IF(buildings!AM612="","NA",buildings!AM612)</f>
        <v>1.2</v>
      </c>
      <c r="AN612" t="str">
        <f>IF(buildings!AN612="","NA",buildings!AN612)</f>
        <v>residential</v>
      </c>
      <c r="AO612" t="str">
        <f>IF(buildings!AO612="","NA",buildings!AO612)</f>
        <v>residential</v>
      </c>
      <c r="AP612" t="str">
        <f>IF(buildings!AP612="","NA",buildings!AP612)</f>
        <v>case study</v>
      </c>
      <c r="AQ612" t="str">
        <f>IF(buildings!AQ612="","NA",buildings!AQ612)</f>
        <v>urban</v>
      </c>
      <c r="AR612" t="str">
        <f>IF(buildings!AR612="","NA",buildings!AR612)</f>
        <v>NULL</v>
      </c>
      <c r="AS612" t="str">
        <f>IF(buildings!AS612="","NA",buildings!AS612)</f>
        <v>Mesta, Carlos; Kahhat, Ramzy; Santa-Cruz, Sandra</v>
      </c>
      <c r="AT612">
        <f>IF(buildings!AT612="","NA",buildings!AT612)</f>
        <v>2017</v>
      </c>
      <c r="AU612" t="str">
        <f>IF(buildings!AU612="","NA",buildings!AU612)</f>
        <v>Quantification of Lost Material Stock of Buildings After an Earthquake. A Case Study of Chiclayo, Peru</v>
      </c>
      <c r="AV612" t="str">
        <f>IF(buildings!AV612="","NA",buildings!AV612)</f>
        <v>16th World Conference on Earthquake Engineering</v>
      </c>
      <c r="AW612" t="str">
        <f>IF(buildings!AW612="","NA",buildings!AW612)</f>
        <v xml:space="preserve">Copyright by the authors </v>
      </c>
      <c r="AX612" t="str">
        <f>IF(buildings!AX612="","NA",buildings!AX612)</f>
        <v>NA</v>
      </c>
      <c r="AY612" t="str">
        <f>IF(buildings!AY612="","NA",buildings!AY612)</f>
        <v>https://www.researchgate.net/publication/312490305_QUANTIFICATION_OF_LOST_MATERIAL_STOCK_OF_BUILDINGS_AFTER_AN_EARTHQUAKE_A_CASE_STUDY_OF_CHICLAYO_PERU</v>
      </c>
      <c r="AZ612" t="str">
        <f>IF(buildings!AZ612="","NULL",buildings!AZ612)</f>
        <v>Could not find the exact outlet and DOI</v>
      </c>
      <c r="BA612" t="str">
        <f>IF(buildings!BA612="","NULL",buildings!BA612)</f>
        <v>NULL</v>
      </c>
      <c r="BB612" t="str">
        <f>IF(buildings!BB612="","NULL",buildings!BB612)</f>
        <v>NULL</v>
      </c>
      <c r="BC612" t="str">
        <f>IF(buildings!BC612="","NULL",buildings!BC612)</f>
        <v>Table 4 – Material intensities (kg/m2 ) for different building types</v>
      </c>
      <c r="BD612" t="str">
        <f>IF(buildings!BD612="","NULL",buildings!BD612)</f>
        <v>NULL</v>
      </c>
      <c r="BE612" t="str">
        <f>IF(buildings!BE612="","NULL",buildings!BE612)</f>
        <v>Schwartzberg (Fishman)</v>
      </c>
      <c r="BF612" t="str">
        <f>IF(buildings!BF612="","NULL",buildings!BF612)</f>
        <v>NULL</v>
      </c>
      <c r="BG612" t="str">
        <f>IF(buildings!BG612="","NULL",buildings!BG612)</f>
        <v>NULL</v>
      </c>
      <c r="BH612" t="str">
        <f>IF(buildings!BH612="","NULL",buildings!BH612)</f>
        <v>NULL</v>
      </c>
      <c r="BI612" t="str">
        <f>IF(buildings!BI612="","NULL",buildings!BI612)</f>
        <v>NULL</v>
      </c>
      <c r="BJ612" t="str">
        <f>IF(buildings!BJ612="","NULL",buildings!BJ612)</f>
        <v>NULL</v>
      </c>
      <c r="BK612" t="str">
        <f>IF(buildings!BK612="","NULL",buildings!BK612)</f>
        <v>NULL</v>
      </c>
      <c r="BL612" t="str">
        <f>IF(buildings!BL612="","NULL",buildings!BL612)</f>
        <v>NULL</v>
      </c>
      <c r="BM612" t="str">
        <f>IF(buildings!BM612="","NULL",buildings!BM612)</f>
        <v>NULL</v>
      </c>
      <c r="BN612" t="str">
        <f>IF(buildings!BN612="","NULL",buildings!BN612)</f>
        <v>NULL</v>
      </c>
      <c r="BO612" t="str">
        <f>IF(buildings!BO612="","NULL",buildings!BO612)</f>
        <v>NULL</v>
      </c>
      <c r="BP612" t="str">
        <f>IF(buildings!BP612="","NULL",buildings!BP612)</f>
        <v>NULL</v>
      </c>
      <c r="BQ612" t="str">
        <f>IF(buildings!BQ612="","NULL",buildings!BQ612)</f>
        <v>NULL</v>
      </c>
      <c r="BR612" t="str">
        <f>IF(buildings!BR612="","NULL",buildings!BR612)</f>
        <v>NULL</v>
      </c>
      <c r="BS612" t="str">
        <f>IF(buildings!BS612="","NULL",buildings!BS612)</f>
        <v>NULL</v>
      </c>
      <c r="BT612" t="str">
        <f>IF(buildings!BT612="","NULL",buildings!BT612)</f>
        <v>NULL</v>
      </c>
      <c r="BU612" t="str">
        <f>IF(buildings!BU612="","NULL",buildings!BU612)</f>
        <v>NULL</v>
      </c>
      <c r="BV612" t="str">
        <f>IF(buildings!BV612="","NULL",buildings!BV612)</f>
        <v>NULL</v>
      </c>
      <c r="BW612" t="str">
        <f>IF(buildings!BW612="","NULL",buildings!BW612)</f>
        <v>R32LAM-M</v>
      </c>
      <c r="BX612" t="str">
        <f>IF(buildings!BX612="","NULL",buildings!BX612)</f>
        <v>R5.2LAM</v>
      </c>
      <c r="BY612" t="str">
        <f>IF(buildings!BY612="","NULL",buildings!BY612)</f>
        <v>R_unspecified</v>
      </c>
      <c r="BZ612" t="str">
        <f>IF(buildings!BZ612="","NULL",buildings!BZ612)</f>
        <v>M_adobe_mud</v>
      </c>
      <c r="CA612" t="str">
        <f>IF(buildings!CA612="","NULL",buildings!CA612)</f>
        <v>Standard</v>
      </c>
      <c r="CB612" t="str">
        <f>IF(buildings!CB612="","NULL",buildings!CB612)</f>
        <v>real-world single case study</v>
      </c>
      <c r="CC612" t="str">
        <f>IF(buildings!CC612="","NULL",buildings!CC612)</f>
        <v>RU</v>
      </c>
      <c r="CD612" t="str">
        <f>IF(buildings!CD612="","NULL",buildings!CD612)</f>
        <v>M</v>
      </c>
      <c r="CE612" t="str">
        <f>IF(buildings!CE612="","NULL",buildings!CE612)</f>
        <v>LAM_LAM-M</v>
      </c>
    </row>
    <row r="613" spans="1:83">
      <c r="A613">
        <f>IF(buildings!A613="","NA",buildings!A613)</f>
        <v>611</v>
      </c>
      <c r="B613" t="str">
        <f>IF(buildings!B613="","NA",buildings!B613)</f>
        <v>Peru</v>
      </c>
      <c r="C613" t="str">
        <f>IF(buildings!C613="","NA",buildings!C613)</f>
        <v>Chiclayo</v>
      </c>
      <c r="D613" t="str">
        <f>IF(buildings!D613="","NA",buildings!D613)</f>
        <v>NA</v>
      </c>
      <c r="E613" t="str">
        <f>IF(buildings!E613="","NA",buildings!E613)</f>
        <v>NA</v>
      </c>
      <c r="F613">
        <f>IF(buildings!F613="","NA",buildings!F613)</f>
        <v>37.5</v>
      </c>
      <c r="G613" t="str">
        <f>IF(buildings!G613="","NA",buildings!G613)</f>
        <v>NA</v>
      </c>
      <c r="H613" t="str">
        <f>IF(buildings!H613="","NA",buildings!H613)</f>
        <v>NA</v>
      </c>
      <c r="I613" t="str">
        <f>IF(buildings!I613="","NA",buildings!I613)</f>
        <v>NA</v>
      </c>
      <c r="J613" t="str">
        <f>IF(buildings!J613="","NA",buildings!J613)</f>
        <v>NA</v>
      </c>
      <c r="K613" t="str">
        <f>IF(buildings!K613="","NA",buildings!K613)</f>
        <v>NA</v>
      </c>
      <c r="L613" t="str">
        <f>IF(buildings!L613="","NA",buildings!L613)</f>
        <v>NA</v>
      </c>
      <c r="M613">
        <f>IF(buildings!M613="","NA",buildings!M613)</f>
        <v>933</v>
      </c>
      <c r="N613" t="str">
        <f>IF(buildings!N613="","NA",buildings!N613)</f>
        <v>NA</v>
      </c>
      <c r="O613" t="str">
        <f>IF(buildings!O613="","NA",buildings!O613)</f>
        <v>NA</v>
      </c>
      <c r="P613">
        <f>IF(buildings!P613="","NA",buildings!P613)</f>
        <v>234</v>
      </c>
      <c r="Q613">
        <f>IF(buildings!Q613="","NA",buildings!Q613)</f>
        <v>241</v>
      </c>
      <c r="R613" t="str">
        <f>IF(buildings!R613="","NA",buildings!R613)</f>
        <v>NA</v>
      </c>
      <c r="S613" t="str">
        <f>IF(buildings!S613="","NA",buildings!S613)</f>
        <v>NA</v>
      </c>
      <c r="T613" t="str">
        <f>IF(buildings!T613="","NA",buildings!T613)</f>
        <v>NA</v>
      </c>
      <c r="U613" t="str">
        <f>IF(buildings!U613="","NA",buildings!U613)</f>
        <v>NA</v>
      </c>
      <c r="V613" t="str">
        <f>IF(buildings!V613="","NA",buildings!V613)</f>
        <v>NA</v>
      </c>
      <c r="W613" t="str">
        <f>IF(buildings!W613="","NA",buildings!W613)</f>
        <v>NA</v>
      </c>
      <c r="X613" t="str">
        <f>IF(buildings!X613="","NA",buildings!X613)</f>
        <v>NA</v>
      </c>
      <c r="Y613" t="str">
        <f>IF(buildings!Y613="","NA",buildings!Y613)</f>
        <v>NA</v>
      </c>
      <c r="Z613" t="str">
        <f>IF(buildings!Z613="","NA",buildings!Z613)</f>
        <v>NA</v>
      </c>
      <c r="AA613" t="str">
        <f>IF(buildings!AA613="","NA",buildings!AA613)</f>
        <v>NA</v>
      </c>
      <c r="AB613" t="str">
        <f>IF(buildings!AB613="","NA",buildings!AB613)</f>
        <v>NA</v>
      </c>
      <c r="AC613" t="str">
        <f>IF(buildings!AC613="","NA",buildings!AC613)</f>
        <v>NA</v>
      </c>
      <c r="AD613" t="str">
        <f>IF(buildings!AD613="","NA",buildings!AD613)</f>
        <v>NA</v>
      </c>
      <c r="AE613" t="str">
        <f>IF(buildings!AE613="","NA",buildings!AE613)</f>
        <v>NA</v>
      </c>
      <c r="AF613" t="str">
        <f>IF(buildings!AF613="","NA",buildings!AF613)</f>
        <v>NA</v>
      </c>
      <c r="AG613" t="str">
        <f>IF(buildings!AG613="","NA",buildings!AG613)</f>
        <v>NA</v>
      </c>
      <c r="AH613" t="str">
        <f>IF(buildings!AH613="","NA",buildings!AH613)</f>
        <v>NA</v>
      </c>
      <c r="AI613" t="str">
        <f>IF(buildings!AI613="","NA",buildings!AI613)</f>
        <v>NA</v>
      </c>
      <c r="AJ613" t="str">
        <f>IF(buildings!AJ613="","NA",buildings!AJ613)</f>
        <v>NA</v>
      </c>
      <c r="AK613" t="str">
        <f>IF(buildings!AK613="","NA",buildings!AK613)</f>
        <v>NA</v>
      </c>
      <c r="AL613" t="str">
        <f>IF(buildings!AL613="","NA",buildings!AL613)</f>
        <v>Reinforced Concrete</v>
      </c>
      <c r="AM613">
        <f>IF(buildings!AM613="","NA",buildings!AM613)</f>
        <v>1</v>
      </c>
      <c r="AN613" t="str">
        <f>IF(buildings!AN613="","NA",buildings!AN613)</f>
        <v>residential</v>
      </c>
      <c r="AO613" t="str">
        <f>IF(buildings!AO613="","NA",buildings!AO613)</f>
        <v>residential</v>
      </c>
      <c r="AP613" t="str">
        <f>IF(buildings!AP613="","NA",buildings!AP613)</f>
        <v>case study</v>
      </c>
      <c r="AQ613" t="str">
        <f>IF(buildings!AQ613="","NA",buildings!AQ613)</f>
        <v>urban</v>
      </c>
      <c r="AR613" t="str">
        <f>IF(buildings!AR613="","NA",buildings!AR613)</f>
        <v>NULL</v>
      </c>
      <c r="AS613" t="str">
        <f>IF(buildings!AS613="","NA",buildings!AS613)</f>
        <v>Mesta, Carlos; Kahhat, Ramzy; Santa-Cruz, Sandra</v>
      </c>
      <c r="AT613">
        <f>IF(buildings!AT613="","NA",buildings!AT613)</f>
        <v>2017</v>
      </c>
      <c r="AU613" t="str">
        <f>IF(buildings!AU613="","NA",buildings!AU613)</f>
        <v>Quantification of Lost Material Stock of Buildings After an Earthquake. A Case Study of Chiclayo, Peru</v>
      </c>
      <c r="AV613" t="str">
        <f>IF(buildings!AV613="","NA",buildings!AV613)</f>
        <v>16th World Conference on Earthquake Engineering</v>
      </c>
      <c r="AW613" t="str">
        <f>IF(buildings!AW613="","NA",buildings!AW613)</f>
        <v xml:space="preserve">Copyright by the authors </v>
      </c>
      <c r="AX613" t="str">
        <f>IF(buildings!AX613="","NA",buildings!AX613)</f>
        <v>NA</v>
      </c>
      <c r="AY613" t="str">
        <f>IF(buildings!AY613="","NA",buildings!AY613)</f>
        <v>https://www.researchgate.net/publication/312490305_QUANTIFICATION_OF_LOST_MATERIAL_STOCK_OF_BUILDINGS_AFTER_AN_EARTHQUAKE_A_CASE_STUDY_OF_CHICLAYO_PERU</v>
      </c>
      <c r="AZ613" t="str">
        <f>IF(buildings!AZ613="","NULL",buildings!AZ613)</f>
        <v>Could not find the exact outlet and DOI</v>
      </c>
      <c r="BA613" t="str">
        <f>IF(buildings!BA613="","NULL",buildings!BA613)</f>
        <v>NULL</v>
      </c>
      <c r="BB613" t="str">
        <f>IF(buildings!BB613="","NULL",buildings!BB613)</f>
        <v>NULL</v>
      </c>
      <c r="BC613" t="str">
        <f>IF(buildings!BC613="","NULL",buildings!BC613)</f>
        <v>Table 4 – Material intensities (kg/m2 ) for different building types</v>
      </c>
      <c r="BD613" t="str">
        <f>IF(buildings!BD613="","NULL",buildings!BD613)</f>
        <v>NULL</v>
      </c>
      <c r="BE613" t="str">
        <f>IF(buildings!BE613="","NULL",buildings!BE613)</f>
        <v>Schwartzberg (Fishman)</v>
      </c>
      <c r="BF613" t="str">
        <f>IF(buildings!BF613="","NULL",buildings!BF613)</f>
        <v>NULL</v>
      </c>
      <c r="BG613" t="str">
        <f>IF(buildings!BG613="","NULL",buildings!BG613)</f>
        <v>NULL</v>
      </c>
      <c r="BH613" t="str">
        <f>IF(buildings!BH613="","NULL",buildings!BH613)</f>
        <v>NULL</v>
      </c>
      <c r="BI613" t="str">
        <f>IF(buildings!BI613="","NULL",buildings!BI613)</f>
        <v>NULL</v>
      </c>
      <c r="BJ613" t="str">
        <f>IF(buildings!BJ613="","NULL",buildings!BJ613)</f>
        <v>NULL</v>
      </c>
      <c r="BK613" t="str">
        <f>IF(buildings!BK613="","NULL",buildings!BK613)</f>
        <v>NULL</v>
      </c>
      <c r="BL613" t="str">
        <f>IF(buildings!BL613="","NULL",buildings!BL613)</f>
        <v>NULL</v>
      </c>
      <c r="BM613" t="str">
        <f>IF(buildings!BM613="","NULL",buildings!BM613)</f>
        <v>NULL</v>
      </c>
      <c r="BN613" t="str">
        <f>IF(buildings!BN613="","NULL",buildings!BN613)</f>
        <v>NULL</v>
      </c>
      <c r="BO613" t="str">
        <f>IF(buildings!BO613="","NULL",buildings!BO613)</f>
        <v>NULL</v>
      </c>
      <c r="BP613" t="str">
        <f>IF(buildings!BP613="","NULL",buildings!BP613)</f>
        <v>NULL</v>
      </c>
      <c r="BQ613" t="str">
        <f>IF(buildings!BQ613="","NULL",buildings!BQ613)</f>
        <v>NULL</v>
      </c>
      <c r="BR613" t="str">
        <f>IF(buildings!BR613="","NULL",buildings!BR613)</f>
        <v>NULL</v>
      </c>
      <c r="BS613" t="str">
        <f>IF(buildings!BS613="","NULL",buildings!BS613)</f>
        <v>NULL</v>
      </c>
      <c r="BT613" t="str">
        <f>IF(buildings!BT613="","NULL",buildings!BT613)</f>
        <v>NULL</v>
      </c>
      <c r="BU613" t="str">
        <f>IF(buildings!BU613="","NULL",buildings!BU613)</f>
        <v>NULL</v>
      </c>
      <c r="BV613" t="str">
        <f>IF(buildings!BV613="","NULL",buildings!BV613)</f>
        <v>NULL</v>
      </c>
      <c r="BW613" t="str">
        <f>IF(buildings!BW613="","NULL",buildings!BW613)</f>
        <v>R32LAM-M</v>
      </c>
      <c r="BX613" t="str">
        <f>IF(buildings!BX613="","NULL",buildings!BX613)</f>
        <v>R5.2LAM</v>
      </c>
      <c r="BY613" t="str">
        <f>IF(buildings!BY613="","NULL",buildings!BY613)</f>
        <v>R_unspecified</v>
      </c>
      <c r="BZ613" t="str">
        <f>IF(buildings!BZ613="","NULL",buildings!BZ613)</f>
        <v>RC_concretefloor</v>
      </c>
      <c r="CA613" t="str">
        <f>IF(buildings!CA613="","NULL",buildings!CA613)</f>
        <v>Standard</v>
      </c>
      <c r="CB613" t="str">
        <f>IF(buildings!CB613="","NULL",buildings!CB613)</f>
        <v>real-world single case study</v>
      </c>
      <c r="CC613" t="str">
        <f>IF(buildings!CC613="","NULL",buildings!CC613)</f>
        <v>RU</v>
      </c>
      <c r="CD613" t="str">
        <f>IF(buildings!CD613="","NULL",buildings!CD613)</f>
        <v>C</v>
      </c>
      <c r="CE613" t="str">
        <f>IF(buildings!CE613="","NULL",buildings!CE613)</f>
        <v>LAM_LAM-M</v>
      </c>
    </row>
    <row r="614" spans="1:83">
      <c r="A614">
        <f>IF(buildings!A614="","NA",buildings!A614)</f>
        <v>612</v>
      </c>
      <c r="B614" t="str">
        <f>IF(buildings!B614="","NA",buildings!B614)</f>
        <v>China</v>
      </c>
      <c r="C614" t="str">
        <f>IF(buildings!C614="","NA",buildings!C614)</f>
        <v>East China</v>
      </c>
      <c r="D614" t="str">
        <f>IF(buildings!D614="","NA",buildings!D614)</f>
        <v>NA</v>
      </c>
      <c r="E614" t="str">
        <f>IF(buildings!E614="","NA",buildings!E614)</f>
        <v>NA</v>
      </c>
      <c r="F614">
        <f>IF(buildings!F614="","NA",buildings!F614)</f>
        <v>35.54</v>
      </c>
      <c r="G614" t="str">
        <f>IF(buildings!G614="","NA",buildings!G614)</f>
        <v>NA</v>
      </c>
      <c r="H614" t="str">
        <f>IF(buildings!H614="","NA",buildings!H614)</f>
        <v>NA</v>
      </c>
      <c r="I614" t="str">
        <f>IF(buildings!I614="","NA",buildings!I614)</f>
        <v>NA</v>
      </c>
      <c r="J614" t="str">
        <f>IF(buildings!J614="","NA",buildings!J614)</f>
        <v>NA</v>
      </c>
      <c r="K614" t="str">
        <f>IF(buildings!K614="","NA",buildings!K614)</f>
        <v>NA</v>
      </c>
      <c r="L614" t="str">
        <f>IF(buildings!L614="","NA",buildings!L614)</f>
        <v>NA</v>
      </c>
      <c r="M614" t="str">
        <f>IF(buildings!M614="","NA",buildings!M614)</f>
        <v>NA</v>
      </c>
      <c r="N614" t="str">
        <f>IF(buildings!N614="","NA",buildings!N614)</f>
        <v>NA</v>
      </c>
      <c r="O614" t="str">
        <f>IF(buildings!O614="","NA",buildings!O614)</f>
        <v>NA</v>
      </c>
      <c r="P614">
        <f>IF(buildings!P614="","NA",buildings!P614)</f>
        <v>380</v>
      </c>
      <c r="Q614" t="str">
        <f>IF(buildings!Q614="","NA",buildings!Q614)</f>
        <v>NA</v>
      </c>
      <c r="R614" t="str">
        <f>IF(buildings!R614="","NA",buildings!R614)</f>
        <v>NA</v>
      </c>
      <c r="S614" t="str">
        <f>IF(buildings!S614="","NA",buildings!S614)</f>
        <v>NA</v>
      </c>
      <c r="T614" t="str">
        <f>IF(buildings!T614="","NA",buildings!T614)</f>
        <v>NA</v>
      </c>
      <c r="U614" t="str">
        <f>IF(buildings!U614="","NA",buildings!U614)</f>
        <v>NA</v>
      </c>
      <c r="V614" t="str">
        <f>IF(buildings!V614="","NA",buildings!V614)</f>
        <v>NA</v>
      </c>
      <c r="W614" t="str">
        <f>IF(buildings!W614="","NA",buildings!W614)</f>
        <v>NA</v>
      </c>
      <c r="X614" t="str">
        <f>IF(buildings!X614="","NA",buildings!X614)</f>
        <v>NA</v>
      </c>
      <c r="Y614" t="str">
        <f>IF(buildings!Y614="","NA",buildings!Y614)</f>
        <v>NA</v>
      </c>
      <c r="Z614" t="str">
        <f>IF(buildings!Z614="","NA",buildings!Z614)</f>
        <v>NA</v>
      </c>
      <c r="AA614" t="str">
        <f>IF(buildings!AA614="","NA",buildings!AA614)</f>
        <v>NA</v>
      </c>
      <c r="AB614" t="str">
        <f>IF(buildings!AB614="","NA",buildings!AB614)</f>
        <v>NA</v>
      </c>
      <c r="AC614" t="str">
        <f>IF(buildings!AC614="","NA",buildings!AC614)</f>
        <v>NA</v>
      </c>
      <c r="AD614" t="str">
        <f>IF(buildings!AD614="","NA",buildings!AD614)</f>
        <v>NA</v>
      </c>
      <c r="AE614" t="str">
        <f>IF(buildings!AE614="","NA",buildings!AE614)</f>
        <v>NA</v>
      </c>
      <c r="AF614" t="str">
        <f>IF(buildings!AF614="","NA",buildings!AF614)</f>
        <v>NA</v>
      </c>
      <c r="AG614" t="str">
        <f>IF(buildings!AG614="","NA",buildings!AG614)</f>
        <v>NA</v>
      </c>
      <c r="AH614" t="str">
        <f>IF(buildings!AH614="","NA",buildings!AH614)</f>
        <v>NA</v>
      </c>
      <c r="AI614" t="str">
        <f>IF(buildings!AI614="","NA",buildings!AI614)</f>
        <v>NA</v>
      </c>
      <c r="AJ614" t="str">
        <f>IF(buildings!AJ614="","NA",buildings!AJ614)</f>
        <v>NA</v>
      </c>
      <c r="AK614" t="str">
        <f>IF(buildings!AK614="","NA",buildings!AK614)</f>
        <v>NA</v>
      </c>
      <c r="AL614" t="str">
        <f>IF(buildings!AL614="","NA",buildings!AL614)</f>
        <v>Concrete Framed</v>
      </c>
      <c r="AM614">
        <f>IF(buildings!AM614="","NA",buildings!AM614)</f>
        <v>2</v>
      </c>
      <c r="AN614" t="str">
        <f>IF(buildings!AN614="","NA",buildings!AN614)</f>
        <v>residential</v>
      </c>
      <c r="AO614" t="str">
        <f>IF(buildings!AO614="","NA",buildings!AO614)</f>
        <v>SFH</v>
      </c>
      <c r="AP614" t="str">
        <f>IF(buildings!AP614="","NA",buildings!AP614)</f>
        <v>case study</v>
      </c>
      <c r="AQ614" t="str">
        <f>IF(buildings!AQ614="","NA",buildings!AQ614)</f>
        <v>Rural</v>
      </c>
      <c r="AR614" t="str">
        <f>IF(buildings!AR614="","NA",buildings!AR614)</f>
        <v>NULL</v>
      </c>
      <c r="AS614" t="str">
        <f>IF(buildings!AS614="","NA",buildings!AS614)</f>
        <v>Zhang X, Zhang X.</v>
      </c>
      <c r="AT614">
        <f>IF(buildings!AT614="","NA",buildings!AT614)</f>
        <v>2021</v>
      </c>
      <c r="AU614" t="str">
        <f>IF(buildings!AU614="","NA",buildings!AU614)</f>
        <v>Comparison and sensitivity analysis of embodied carbon emissions and costs associated with rural house construction in China to identify sustainable structural forms</v>
      </c>
      <c r="AV614" t="str">
        <f>IF(buildings!AV614="","NA",buildings!AV614)</f>
        <v>Journal of Cleaner Production</v>
      </c>
      <c r="AW614" t="str">
        <f>IF(buildings!AW614="","NA",buildings!AW614)</f>
        <v>Copyright Elsevier</v>
      </c>
      <c r="AX614" t="str">
        <f>IF(buildings!AX614="","NA",buildings!AX614)</f>
        <v>10.1016/j.jclepro.2021.126190</v>
      </c>
      <c r="AY614" t="str">
        <f>IF(buildings!AY614="","NA",buildings!AY614)</f>
        <v>https://doi.org/10.1016/j.jclepro.2021.126190</v>
      </c>
      <c r="AZ614" t="str">
        <f>IF(buildings!AZ614="","NULL",buildings!AZ614)</f>
        <v>Need to check if there are more materials that can be calculated</v>
      </c>
      <c r="BA614" t="str">
        <f>IF(buildings!BA614="","NULL",buildings!BA614)</f>
        <v>NULL</v>
      </c>
      <c r="BB614" t="str">
        <f>IF(buildings!BB614="","NULL",buildings!BB614)</f>
        <v>NULL</v>
      </c>
      <c r="BC614" t="str">
        <f>IF(buildings!BC614="","NULL",buildings!BC614)</f>
        <v>Table 2. Main subprojects and relevant engineering quantities.</v>
      </c>
      <c r="BD614" t="str">
        <f>IF(buildings!BD614="","NULL",buildings!BD614)</f>
        <v>NULL</v>
      </c>
      <c r="BE614" t="str">
        <f>IF(buildings!BE614="","NULL",buildings!BE614)</f>
        <v>Schwartzberg (Fishman)</v>
      </c>
      <c r="BF614" t="str">
        <f>IF(buildings!BF614="","NULL",buildings!BF614)</f>
        <v>NULL</v>
      </c>
      <c r="BG614" t="str">
        <f>IF(buildings!BG614="","NULL",buildings!BG614)</f>
        <v>NULL</v>
      </c>
      <c r="BH614" t="str">
        <f>IF(buildings!BH614="","NULL",buildings!BH614)</f>
        <v>NULL</v>
      </c>
      <c r="BI614" t="str">
        <f>IF(buildings!BI614="","NULL",buildings!BI614)</f>
        <v>NULL</v>
      </c>
      <c r="BJ614" t="str">
        <f>IF(buildings!BJ614="","NULL",buildings!BJ614)</f>
        <v>NULL</v>
      </c>
      <c r="BK614" t="str">
        <f>IF(buildings!BK614="","NULL",buildings!BK614)</f>
        <v>NULL</v>
      </c>
      <c r="BL614" t="str">
        <f>IF(buildings!BL614="","NULL",buildings!BL614)</f>
        <v>NULL</v>
      </c>
      <c r="BM614" t="str">
        <f>IF(buildings!BM614="","NULL",buildings!BM614)</f>
        <v>NULL</v>
      </c>
      <c r="BN614" t="str">
        <f>IF(buildings!BN614="","NULL",buildings!BN614)</f>
        <v>NULL</v>
      </c>
      <c r="BO614" t="str">
        <f>IF(buildings!BO614="","NULL",buildings!BO614)</f>
        <v>NULL</v>
      </c>
      <c r="BP614" t="str">
        <f>IF(buildings!BP614="","NULL",buildings!BP614)</f>
        <v>NULL</v>
      </c>
      <c r="BQ614" t="str">
        <f>IF(buildings!BQ614="","NULL",buildings!BQ614)</f>
        <v>NULL</v>
      </c>
      <c r="BR614" t="str">
        <f>IF(buildings!BR614="","NULL",buildings!BR614)</f>
        <v>NULL</v>
      </c>
      <c r="BS614" t="str">
        <f>IF(buildings!BS614="","NULL",buildings!BS614)</f>
        <v>NULL</v>
      </c>
      <c r="BT614" t="str">
        <f>IF(buildings!BT614="","NULL",buildings!BT614)</f>
        <v>NULL</v>
      </c>
      <c r="BU614" t="str">
        <f>IF(buildings!BU614="","NULL",buildings!BU614)</f>
        <v>NULL</v>
      </c>
      <c r="BV614" t="str">
        <f>IF(buildings!BV614="","NULL",buildings!BV614)</f>
        <v>NULL</v>
      </c>
      <c r="BW614" t="str">
        <f>IF(buildings!BW614="","NULL",buildings!BW614)</f>
        <v>R32CHN</v>
      </c>
      <c r="BX614" t="str">
        <f>IF(buildings!BX614="","NULL",buildings!BX614)</f>
        <v>R5.2ASIA</v>
      </c>
      <c r="BY614" t="str">
        <f>IF(buildings!BY614="","NULL",buildings!BY614)</f>
        <v>R_SFH_detached</v>
      </c>
      <c r="BZ614" t="str">
        <f>IF(buildings!BZ614="","NULL",buildings!BZ614)</f>
        <v>RC_concretefloor</v>
      </c>
      <c r="CA614" t="str">
        <f>IF(buildings!CA614="","NULL",buildings!CA614)</f>
        <v>Standard</v>
      </c>
      <c r="CB614" t="str">
        <f>IF(buildings!CB614="","NULL",buildings!CB614)</f>
        <v>real-world single case study</v>
      </c>
      <c r="CC614" t="str">
        <f>IF(buildings!CC614="","NULL",buildings!CC614)</f>
        <v>RS</v>
      </c>
      <c r="CD614" t="str">
        <f>IF(buildings!CD614="","NULL",buildings!CD614)</f>
        <v>C</v>
      </c>
      <c r="CE614" t="str">
        <f>IF(buildings!CE614="","NULL",buildings!CE614)</f>
        <v>ASIA_CHN</v>
      </c>
    </row>
    <row r="615" spans="1:83">
      <c r="A615">
        <f>IF(buildings!A615="","NA",buildings!A615)</f>
        <v>613</v>
      </c>
      <c r="B615" t="str">
        <f>IF(buildings!B615="","NA",buildings!B615)</f>
        <v>China</v>
      </c>
      <c r="C615" t="str">
        <f>IF(buildings!C615="","NA",buildings!C615)</f>
        <v>East China</v>
      </c>
      <c r="D615" t="str">
        <f>IF(buildings!D615="","NA",buildings!D615)</f>
        <v>NA</v>
      </c>
      <c r="E615" t="str">
        <f>IF(buildings!E615="","NA",buildings!E615)</f>
        <v>NA</v>
      </c>
      <c r="F615">
        <f>IF(buildings!F615="","NA",buildings!F615)</f>
        <v>15.04</v>
      </c>
      <c r="G615" t="str">
        <f>IF(buildings!G615="","NA",buildings!G615)</f>
        <v>NA</v>
      </c>
      <c r="H615" t="str">
        <f>IF(buildings!H615="","NA",buildings!H615)</f>
        <v>NA</v>
      </c>
      <c r="I615" t="str">
        <f>IF(buildings!I615="","NA",buildings!I615)</f>
        <v>NA</v>
      </c>
      <c r="J615" t="str">
        <f>IF(buildings!J615="","NA",buildings!J615)</f>
        <v>NA</v>
      </c>
      <c r="K615" t="str">
        <f>IF(buildings!K615="","NA",buildings!K615)</f>
        <v>NA</v>
      </c>
      <c r="L615" t="str">
        <f>IF(buildings!L615="","NA",buildings!L615)</f>
        <v>NA</v>
      </c>
      <c r="M615" t="str">
        <f>IF(buildings!M615="","NA",buildings!M615)</f>
        <v>NA</v>
      </c>
      <c r="N615" t="str">
        <f>IF(buildings!N615="","NA",buildings!N615)</f>
        <v>NA</v>
      </c>
      <c r="O615" t="str">
        <f>IF(buildings!O615="","NA",buildings!O615)</f>
        <v>NA</v>
      </c>
      <c r="P615">
        <f>IF(buildings!P615="","NA",buildings!P615)</f>
        <v>1690</v>
      </c>
      <c r="Q615" t="str">
        <f>IF(buildings!Q615="","NA",buildings!Q615)</f>
        <v>NA</v>
      </c>
      <c r="R615" t="str">
        <f>IF(buildings!R615="","NA",buildings!R615)</f>
        <v>NA</v>
      </c>
      <c r="S615" t="str">
        <f>IF(buildings!S615="","NA",buildings!S615)</f>
        <v>NA</v>
      </c>
      <c r="T615" t="str">
        <f>IF(buildings!T615="","NA",buildings!T615)</f>
        <v>NA</v>
      </c>
      <c r="U615" t="str">
        <f>IF(buildings!U615="","NA",buildings!U615)</f>
        <v>NA</v>
      </c>
      <c r="V615" t="str">
        <f>IF(buildings!V615="","NA",buildings!V615)</f>
        <v>NA</v>
      </c>
      <c r="W615" t="str">
        <f>IF(buildings!W615="","NA",buildings!W615)</f>
        <v>NA</v>
      </c>
      <c r="X615" t="str">
        <f>IF(buildings!X615="","NA",buildings!X615)</f>
        <v>NA</v>
      </c>
      <c r="Y615" t="str">
        <f>IF(buildings!Y615="","NA",buildings!Y615)</f>
        <v>NA</v>
      </c>
      <c r="Z615" t="str">
        <f>IF(buildings!Z615="","NA",buildings!Z615)</f>
        <v>NA</v>
      </c>
      <c r="AA615" t="str">
        <f>IF(buildings!AA615="","NA",buildings!AA615)</f>
        <v>NA</v>
      </c>
      <c r="AB615" t="str">
        <f>IF(buildings!AB615="","NA",buildings!AB615)</f>
        <v>NA</v>
      </c>
      <c r="AC615" t="str">
        <f>IF(buildings!AC615="","NA",buildings!AC615)</f>
        <v>NA</v>
      </c>
      <c r="AD615" t="str">
        <f>IF(buildings!AD615="","NA",buildings!AD615)</f>
        <v>NA</v>
      </c>
      <c r="AE615" t="str">
        <f>IF(buildings!AE615="","NA",buildings!AE615)</f>
        <v>NA</v>
      </c>
      <c r="AF615" t="str">
        <f>IF(buildings!AF615="","NA",buildings!AF615)</f>
        <v>NA</v>
      </c>
      <c r="AG615" t="str">
        <f>IF(buildings!AG615="","NA",buildings!AG615)</f>
        <v>NA</v>
      </c>
      <c r="AH615" t="str">
        <f>IF(buildings!AH615="","NA",buildings!AH615)</f>
        <v>NA</v>
      </c>
      <c r="AI615" t="str">
        <f>IF(buildings!AI615="","NA",buildings!AI615)</f>
        <v>NA</v>
      </c>
      <c r="AJ615" t="str">
        <f>IF(buildings!AJ615="","NA",buildings!AJ615)</f>
        <v>NA</v>
      </c>
      <c r="AK615" t="str">
        <f>IF(buildings!AK615="","NA",buildings!AK615)</f>
        <v>NA</v>
      </c>
      <c r="AL615" t="str">
        <f>IF(buildings!AL615="","NA",buildings!AL615)</f>
        <v>Block Masonary</v>
      </c>
      <c r="AM615">
        <f>IF(buildings!AM615="","NA",buildings!AM615)</f>
        <v>2</v>
      </c>
      <c r="AN615" t="str">
        <f>IF(buildings!AN615="","NA",buildings!AN615)</f>
        <v>residential</v>
      </c>
      <c r="AO615" t="str">
        <f>IF(buildings!AO615="","NA",buildings!AO615)</f>
        <v>SFH</v>
      </c>
      <c r="AP615" t="str">
        <f>IF(buildings!AP615="","NA",buildings!AP615)</f>
        <v>case study</v>
      </c>
      <c r="AQ615" t="str">
        <f>IF(buildings!AQ615="","NA",buildings!AQ615)</f>
        <v>Rural</v>
      </c>
      <c r="AR615" t="str">
        <f>IF(buildings!AR615="","NA",buildings!AR615)</f>
        <v>NULL</v>
      </c>
      <c r="AS615" t="str">
        <f>IF(buildings!AS615="","NA",buildings!AS615)</f>
        <v>Zhang X, Zhang X.</v>
      </c>
      <c r="AT615">
        <f>IF(buildings!AT615="","NA",buildings!AT615)</f>
        <v>2021</v>
      </c>
      <c r="AU615" t="str">
        <f>IF(buildings!AU615="","NA",buildings!AU615)</f>
        <v>Comparison and sensitivity analysis of embodied carbon emissions and costs associated with rural house construction in China to identify sustainable structural forms</v>
      </c>
      <c r="AV615" t="str">
        <f>IF(buildings!AV615="","NA",buildings!AV615)</f>
        <v>Journal of Cleaner Production</v>
      </c>
      <c r="AW615" t="str">
        <f>IF(buildings!AW615="","NA",buildings!AW615)</f>
        <v>Copyright Elsevier</v>
      </c>
      <c r="AX615" t="str">
        <f>IF(buildings!AX615="","NA",buildings!AX615)</f>
        <v>10.1016/j.jclepro.2021.126190</v>
      </c>
      <c r="AY615" t="str">
        <f>IF(buildings!AY615="","NA",buildings!AY615)</f>
        <v>https://doi.org/10.1016/j.jclepro.2021.126190</v>
      </c>
      <c r="AZ615" t="str">
        <f>IF(buildings!AZ615="","NULL",buildings!AZ615)</f>
        <v>Need to check if there are more materials that can be calculated</v>
      </c>
      <c r="BA615" t="str">
        <f>IF(buildings!BA615="","NULL",buildings!BA615)</f>
        <v>NULL</v>
      </c>
      <c r="BB615" t="str">
        <f>IF(buildings!BB615="","NULL",buildings!BB615)</f>
        <v>NULL</v>
      </c>
      <c r="BC615" t="str">
        <f>IF(buildings!BC615="","NULL",buildings!BC615)</f>
        <v>Table 2. Main subprojects and relevant engineering quantities.</v>
      </c>
      <c r="BD615" t="str">
        <f>IF(buildings!BD615="","NULL",buildings!BD615)</f>
        <v>NULL</v>
      </c>
      <c r="BE615" t="str">
        <f>IF(buildings!BE615="","NULL",buildings!BE615)</f>
        <v>Schwartzberg (Fishman)</v>
      </c>
      <c r="BF615" t="str">
        <f>IF(buildings!BF615="","NULL",buildings!BF615)</f>
        <v>NULL</v>
      </c>
      <c r="BG615" t="str">
        <f>IF(buildings!BG615="","NULL",buildings!BG615)</f>
        <v>NULL</v>
      </c>
      <c r="BH615" t="str">
        <f>IF(buildings!BH615="","NULL",buildings!BH615)</f>
        <v>NULL</v>
      </c>
      <c r="BI615" t="str">
        <f>IF(buildings!BI615="","NULL",buildings!BI615)</f>
        <v>NULL</v>
      </c>
      <c r="BJ615" t="str">
        <f>IF(buildings!BJ615="","NULL",buildings!BJ615)</f>
        <v>NULL</v>
      </c>
      <c r="BK615" t="str">
        <f>IF(buildings!BK615="","NULL",buildings!BK615)</f>
        <v>NULL</v>
      </c>
      <c r="BL615" t="str">
        <f>IF(buildings!BL615="","NULL",buildings!BL615)</f>
        <v>NULL</v>
      </c>
      <c r="BM615" t="str">
        <f>IF(buildings!BM615="","NULL",buildings!BM615)</f>
        <v>NULL</v>
      </c>
      <c r="BN615" t="str">
        <f>IF(buildings!BN615="","NULL",buildings!BN615)</f>
        <v>NULL</v>
      </c>
      <c r="BO615" t="str">
        <f>IF(buildings!BO615="","NULL",buildings!BO615)</f>
        <v>NULL</v>
      </c>
      <c r="BP615" t="str">
        <f>IF(buildings!BP615="","NULL",buildings!BP615)</f>
        <v>NULL</v>
      </c>
      <c r="BQ615" t="str">
        <f>IF(buildings!BQ615="","NULL",buildings!BQ615)</f>
        <v>NULL</v>
      </c>
      <c r="BR615" t="str">
        <f>IF(buildings!BR615="","NULL",buildings!BR615)</f>
        <v>NULL</v>
      </c>
      <c r="BS615" t="str">
        <f>IF(buildings!BS615="","NULL",buildings!BS615)</f>
        <v>NULL</v>
      </c>
      <c r="BT615" t="str">
        <f>IF(buildings!BT615="","NULL",buildings!BT615)</f>
        <v>NULL</v>
      </c>
      <c r="BU615" t="str">
        <f>IF(buildings!BU615="","NULL",buildings!BU615)</f>
        <v>NULL</v>
      </c>
      <c r="BV615" t="str">
        <f>IF(buildings!BV615="","NULL",buildings!BV615)</f>
        <v>NULL</v>
      </c>
      <c r="BW615" t="str">
        <f>IF(buildings!BW615="","NULL",buildings!BW615)</f>
        <v>R32CHN</v>
      </c>
      <c r="BX615" t="str">
        <f>IF(buildings!BX615="","NULL",buildings!BX615)</f>
        <v>R5.2ASIA</v>
      </c>
      <c r="BY615" t="str">
        <f>IF(buildings!BY615="","NULL",buildings!BY615)</f>
        <v>R_SFH_detached</v>
      </c>
      <c r="BZ615" t="str">
        <f>IF(buildings!BZ615="","NULL",buildings!BZ615)</f>
        <v>M_brick</v>
      </c>
      <c r="CA615" t="str">
        <f>IF(buildings!CA615="","NULL",buildings!CA615)</f>
        <v>Standard</v>
      </c>
      <c r="CB615" t="str">
        <f>IF(buildings!CB615="","NULL",buildings!CB615)</f>
        <v>real-world single case study</v>
      </c>
      <c r="CC615" t="str">
        <f>IF(buildings!CC615="","NULL",buildings!CC615)</f>
        <v>RS</v>
      </c>
      <c r="CD615" t="str">
        <f>IF(buildings!CD615="","NULL",buildings!CD615)</f>
        <v>M</v>
      </c>
      <c r="CE615" t="str">
        <f>IF(buildings!CE615="","NULL",buildings!CE615)</f>
        <v>ASIA_CHN</v>
      </c>
    </row>
    <row r="616" spans="1:83">
      <c r="A616">
        <f>IF(buildings!A616="","NA",buildings!A616)</f>
        <v>614</v>
      </c>
      <c r="B616" t="str">
        <f>IF(buildings!B616="","NA",buildings!B616)</f>
        <v>China</v>
      </c>
      <c r="C616" t="str">
        <f>IF(buildings!C616="","NA",buildings!C616)</f>
        <v>East China</v>
      </c>
      <c r="D616" t="str">
        <f>IF(buildings!D616="","NA",buildings!D616)</f>
        <v>NA</v>
      </c>
      <c r="E616" t="str">
        <f>IF(buildings!E616="","NA",buildings!E616)</f>
        <v>NA</v>
      </c>
      <c r="F616">
        <f>IF(buildings!F616="","NA",buildings!F616)</f>
        <v>17.690000000000001</v>
      </c>
      <c r="G616" t="str">
        <f>IF(buildings!G616="","NA",buildings!G616)</f>
        <v>NA</v>
      </c>
      <c r="H616" t="str">
        <f>IF(buildings!H616="","NA",buildings!H616)</f>
        <v>NA</v>
      </c>
      <c r="I616" t="str">
        <f>IF(buildings!I616="","NA",buildings!I616)</f>
        <v>NA</v>
      </c>
      <c r="J616" t="str">
        <f>IF(buildings!J616="","NA",buildings!J616)</f>
        <v>NA</v>
      </c>
      <c r="K616" t="str">
        <f>IF(buildings!K616="","NA",buildings!K616)</f>
        <v>NA</v>
      </c>
      <c r="L616" t="str">
        <f>IF(buildings!L616="","NA",buildings!L616)</f>
        <v>NA</v>
      </c>
      <c r="M616" t="str">
        <f>IF(buildings!M616="","NA",buildings!M616)</f>
        <v>NA</v>
      </c>
      <c r="N616" t="str">
        <f>IF(buildings!N616="","NA",buildings!N616)</f>
        <v>NA</v>
      </c>
      <c r="O616" t="str">
        <f>IF(buildings!O616="","NA",buildings!O616)</f>
        <v>NA</v>
      </c>
      <c r="P616">
        <f>IF(buildings!P616="","NA",buildings!P616)</f>
        <v>810</v>
      </c>
      <c r="Q616" t="str">
        <f>IF(buildings!Q616="","NA",buildings!Q616)</f>
        <v>NA</v>
      </c>
      <c r="R616" t="str">
        <f>IF(buildings!R616="","NA",buildings!R616)</f>
        <v>NA</v>
      </c>
      <c r="S616" t="str">
        <f>IF(buildings!S616="","NA",buildings!S616)</f>
        <v>NA</v>
      </c>
      <c r="T616" t="str">
        <f>IF(buildings!T616="","NA",buildings!T616)</f>
        <v>NA</v>
      </c>
      <c r="U616" t="str">
        <f>IF(buildings!U616="","NA",buildings!U616)</f>
        <v>NA</v>
      </c>
      <c r="V616" t="str">
        <f>IF(buildings!V616="","NA",buildings!V616)</f>
        <v>NA</v>
      </c>
      <c r="W616" t="str">
        <f>IF(buildings!W616="","NA",buildings!W616)</f>
        <v>NA</v>
      </c>
      <c r="X616" t="str">
        <f>IF(buildings!X616="","NA",buildings!X616)</f>
        <v>NA</v>
      </c>
      <c r="Y616" t="str">
        <f>IF(buildings!Y616="","NA",buildings!Y616)</f>
        <v>NA</v>
      </c>
      <c r="Z616" t="str">
        <f>IF(buildings!Z616="","NA",buildings!Z616)</f>
        <v>NA</v>
      </c>
      <c r="AA616" t="str">
        <f>IF(buildings!AA616="","NA",buildings!AA616)</f>
        <v>NA</v>
      </c>
      <c r="AB616" t="str">
        <f>IF(buildings!AB616="","NA",buildings!AB616)</f>
        <v>NA</v>
      </c>
      <c r="AC616" t="str">
        <f>IF(buildings!AC616="","NA",buildings!AC616)</f>
        <v>NA</v>
      </c>
      <c r="AD616" t="str">
        <f>IF(buildings!AD616="","NA",buildings!AD616)</f>
        <v>NA</v>
      </c>
      <c r="AE616" t="str">
        <f>IF(buildings!AE616="","NA",buildings!AE616)</f>
        <v>NA</v>
      </c>
      <c r="AF616" t="str">
        <f>IF(buildings!AF616="","NA",buildings!AF616)</f>
        <v>NA</v>
      </c>
      <c r="AG616" t="str">
        <f>IF(buildings!AG616="","NA",buildings!AG616)</f>
        <v>NA</v>
      </c>
      <c r="AH616" t="str">
        <f>IF(buildings!AH616="","NA",buildings!AH616)</f>
        <v>NA</v>
      </c>
      <c r="AI616" t="str">
        <f>IF(buildings!AI616="","NA",buildings!AI616)</f>
        <v>NA</v>
      </c>
      <c r="AJ616" t="str">
        <f>IF(buildings!AJ616="","NA",buildings!AJ616)</f>
        <v>NA</v>
      </c>
      <c r="AK616" t="str">
        <f>IF(buildings!AK616="","NA",buildings!AK616)</f>
        <v>NA</v>
      </c>
      <c r="AL616" t="str">
        <f>IF(buildings!AL616="","NA",buildings!AL616)</f>
        <v>Prefabricated Masonary</v>
      </c>
      <c r="AM616">
        <f>IF(buildings!AM616="","NA",buildings!AM616)</f>
        <v>2</v>
      </c>
      <c r="AN616" t="str">
        <f>IF(buildings!AN616="","NA",buildings!AN616)</f>
        <v>residential</v>
      </c>
      <c r="AO616" t="str">
        <f>IF(buildings!AO616="","NA",buildings!AO616)</f>
        <v>SFH</v>
      </c>
      <c r="AP616" t="str">
        <f>IF(buildings!AP616="","NA",buildings!AP616)</f>
        <v>case study</v>
      </c>
      <c r="AQ616" t="str">
        <f>IF(buildings!AQ616="","NA",buildings!AQ616)</f>
        <v>Rural</v>
      </c>
      <c r="AR616" t="str">
        <f>IF(buildings!AR616="","NA",buildings!AR616)</f>
        <v>NULL</v>
      </c>
      <c r="AS616" t="str">
        <f>IF(buildings!AS616="","NA",buildings!AS616)</f>
        <v>Zhang X, Zhang X.</v>
      </c>
      <c r="AT616">
        <f>IF(buildings!AT616="","NA",buildings!AT616)</f>
        <v>2021</v>
      </c>
      <c r="AU616" t="str">
        <f>IF(buildings!AU616="","NA",buildings!AU616)</f>
        <v>Comparison and sensitivity analysis of embodied carbon emissions and costs associated with rural house construction in China to identify sustainable structural forms</v>
      </c>
      <c r="AV616" t="str">
        <f>IF(buildings!AV616="","NA",buildings!AV616)</f>
        <v>Journal of Cleaner Production</v>
      </c>
      <c r="AW616" t="str">
        <f>IF(buildings!AW616="","NA",buildings!AW616)</f>
        <v>Copyright Elsevier</v>
      </c>
      <c r="AX616" t="str">
        <f>IF(buildings!AX616="","NA",buildings!AX616)</f>
        <v>10.1016/j.jclepro.2021.126190</v>
      </c>
      <c r="AY616" t="str">
        <f>IF(buildings!AY616="","NA",buildings!AY616)</f>
        <v>https://doi.org/10.1016/j.jclepro.2021.126190</v>
      </c>
      <c r="AZ616" t="str">
        <f>IF(buildings!AZ616="","NULL",buildings!AZ616)</f>
        <v>Need to check if there are more materials that can be calculated</v>
      </c>
      <c r="BA616" t="str">
        <f>IF(buildings!BA616="","NULL",buildings!BA616)</f>
        <v>NULL</v>
      </c>
      <c r="BB616" t="str">
        <f>IF(buildings!BB616="","NULL",buildings!BB616)</f>
        <v>NULL</v>
      </c>
      <c r="BC616" t="str">
        <f>IF(buildings!BC616="","NULL",buildings!BC616)</f>
        <v>Table 2. Main subprojects and relevant engineering quantities.</v>
      </c>
      <c r="BD616" t="str">
        <f>IF(buildings!BD616="","NULL",buildings!BD616)</f>
        <v>NULL</v>
      </c>
      <c r="BE616" t="str">
        <f>IF(buildings!BE616="","NULL",buildings!BE616)</f>
        <v>Schwartzberg (Fishman)</v>
      </c>
      <c r="BF616" t="str">
        <f>IF(buildings!BF616="","NULL",buildings!BF616)</f>
        <v>NULL</v>
      </c>
      <c r="BG616" t="str">
        <f>IF(buildings!BG616="","NULL",buildings!BG616)</f>
        <v>NULL</v>
      </c>
      <c r="BH616" t="str">
        <f>IF(buildings!BH616="","NULL",buildings!BH616)</f>
        <v>NULL</v>
      </c>
      <c r="BI616" t="str">
        <f>IF(buildings!BI616="","NULL",buildings!BI616)</f>
        <v>NULL</v>
      </c>
      <c r="BJ616" t="str">
        <f>IF(buildings!BJ616="","NULL",buildings!BJ616)</f>
        <v>NULL</v>
      </c>
      <c r="BK616" t="str">
        <f>IF(buildings!BK616="","NULL",buildings!BK616)</f>
        <v>NULL</v>
      </c>
      <c r="BL616" t="str">
        <f>IF(buildings!BL616="","NULL",buildings!BL616)</f>
        <v>NULL</v>
      </c>
      <c r="BM616" t="str">
        <f>IF(buildings!BM616="","NULL",buildings!BM616)</f>
        <v>NULL</v>
      </c>
      <c r="BN616" t="str">
        <f>IF(buildings!BN616="","NULL",buildings!BN616)</f>
        <v>NULL</v>
      </c>
      <c r="BO616" t="str">
        <f>IF(buildings!BO616="","NULL",buildings!BO616)</f>
        <v>NULL</v>
      </c>
      <c r="BP616" t="str">
        <f>IF(buildings!BP616="","NULL",buildings!BP616)</f>
        <v>NULL</v>
      </c>
      <c r="BQ616" t="str">
        <f>IF(buildings!BQ616="","NULL",buildings!BQ616)</f>
        <v>NULL</v>
      </c>
      <c r="BR616" t="str">
        <f>IF(buildings!BR616="","NULL",buildings!BR616)</f>
        <v>NULL</v>
      </c>
      <c r="BS616" t="str">
        <f>IF(buildings!BS616="","NULL",buildings!BS616)</f>
        <v>NULL</v>
      </c>
      <c r="BT616" t="str">
        <f>IF(buildings!BT616="","NULL",buildings!BT616)</f>
        <v>NULL</v>
      </c>
      <c r="BU616" t="str">
        <f>IF(buildings!BU616="","NULL",buildings!BU616)</f>
        <v>NULL</v>
      </c>
      <c r="BV616" t="str">
        <f>IF(buildings!BV616="","NULL",buildings!BV616)</f>
        <v>NULL</v>
      </c>
      <c r="BW616" t="str">
        <f>IF(buildings!BW616="","NULL",buildings!BW616)</f>
        <v>R32CHN</v>
      </c>
      <c r="BX616" t="str">
        <f>IF(buildings!BX616="","NULL",buildings!BX616)</f>
        <v>R5.2ASIA</v>
      </c>
      <c r="BY616" t="str">
        <f>IF(buildings!BY616="","NULL",buildings!BY616)</f>
        <v>R_SFH_detached</v>
      </c>
      <c r="BZ616" t="str">
        <f>IF(buildings!BZ616="","NULL",buildings!BZ616)</f>
        <v>RC_prefab</v>
      </c>
      <c r="CA616" t="str">
        <f>IF(buildings!CA616="","NULL",buildings!CA616)</f>
        <v>Standard</v>
      </c>
      <c r="CB616" t="str">
        <f>IF(buildings!CB616="","NULL",buildings!CB616)</f>
        <v>real-world single case study</v>
      </c>
      <c r="CC616" t="str">
        <f>IF(buildings!CC616="","NULL",buildings!CC616)</f>
        <v>RS</v>
      </c>
      <c r="CD616" t="str">
        <f>IF(buildings!CD616="","NULL",buildings!CD616)</f>
        <v>C</v>
      </c>
      <c r="CE616" t="str">
        <f>IF(buildings!CE616="","NULL",buildings!CE616)</f>
        <v>ASIA_CHN</v>
      </c>
    </row>
    <row r="617" spans="1:83">
      <c r="A617">
        <f>IF(buildings!A617="","NA",buildings!A617)</f>
        <v>615</v>
      </c>
      <c r="B617" t="str">
        <f>IF(buildings!B617="","NA",buildings!B617)</f>
        <v>Sweden</v>
      </c>
      <c r="C617" t="str">
        <f>IF(buildings!C617="","NA",buildings!C617)</f>
        <v>NA</v>
      </c>
      <c r="D617" t="str">
        <f>IF(buildings!D617="","NA",buildings!D617)</f>
        <v>NA</v>
      </c>
      <c r="E617">
        <f>IF(buildings!E617="","NA",buildings!E617)</f>
        <v>1930</v>
      </c>
      <c r="F617">
        <f>IF(buildings!F617="","NA",buildings!F617)</f>
        <v>3</v>
      </c>
      <c r="G617" t="str">
        <f>IF(buildings!G617="","NA",buildings!G617)</f>
        <v>NA</v>
      </c>
      <c r="H617" t="str">
        <f>IF(buildings!H617="","NA",buildings!H617)</f>
        <v>NA</v>
      </c>
      <c r="I617" t="str">
        <f>IF(buildings!I617="","NA",buildings!I617)</f>
        <v>NA</v>
      </c>
      <c r="J617">
        <f>IF(buildings!J617="","NA",buildings!J617)</f>
        <v>199</v>
      </c>
      <c r="K617" t="str">
        <f>IF(buildings!K617="","NA",buildings!K617)</f>
        <v>NA</v>
      </c>
      <c r="L617" t="str">
        <f>IF(buildings!L617="","NA",buildings!L617)</f>
        <v>NA</v>
      </c>
      <c r="M617">
        <f>IF(buildings!M617="","NA",buildings!M617)</f>
        <v>119</v>
      </c>
      <c r="N617" t="str">
        <f>IF(buildings!N617="","NA",buildings!N617)</f>
        <v>NA</v>
      </c>
      <c r="O617">
        <f>IF(buildings!O617="","NA",buildings!O617)</f>
        <v>730</v>
      </c>
      <c r="P617">
        <f>IF(buildings!P617="","NA",buildings!P617)</f>
        <v>33</v>
      </c>
      <c r="Q617" t="str">
        <f>IF(buildings!Q617="","NA",buildings!Q617)</f>
        <v>NA</v>
      </c>
      <c r="R617" t="str">
        <f>IF(buildings!R617="","NA",buildings!R617)</f>
        <v>NA</v>
      </c>
      <c r="S617" t="str">
        <f>IF(buildings!S617="","NA",buildings!S617)</f>
        <v>NA</v>
      </c>
      <c r="T617" t="str">
        <f>IF(buildings!T617="","NA",buildings!T617)</f>
        <v>NA</v>
      </c>
      <c r="U617" t="str">
        <f>IF(buildings!U617="","NA",buildings!U617)</f>
        <v>NA</v>
      </c>
      <c r="V617" t="str">
        <f>IF(buildings!V617="","NA",buildings!V617)</f>
        <v>NA</v>
      </c>
      <c r="W617" t="str">
        <f>IF(buildings!W617="","NA",buildings!W617)</f>
        <v>NA</v>
      </c>
      <c r="X617" t="str">
        <f>IF(buildings!X617="","NA",buildings!X617)</f>
        <v>NA</v>
      </c>
      <c r="Y617" t="str">
        <f>IF(buildings!Y617="","NA",buildings!Y617)</f>
        <v>NA</v>
      </c>
      <c r="Z617" t="str">
        <f>IF(buildings!Z617="","NA",buildings!Z617)</f>
        <v>NA</v>
      </c>
      <c r="AA617" t="str">
        <f>IF(buildings!AA617="","NA",buildings!AA617)</f>
        <v>NA</v>
      </c>
      <c r="AB617">
        <f>IF(buildings!AB617="","NA",buildings!AB617)</f>
        <v>24</v>
      </c>
      <c r="AC617" t="str">
        <f>IF(buildings!AC617="","NA",buildings!AC617)</f>
        <v>NA</v>
      </c>
      <c r="AD617" t="str">
        <f>IF(buildings!AD617="","NA",buildings!AD617)</f>
        <v>NA</v>
      </c>
      <c r="AE617" t="str">
        <f>IF(buildings!AE617="","NA",buildings!AE617)</f>
        <v>NA</v>
      </c>
      <c r="AF617" t="str">
        <f>IF(buildings!AF617="","NA",buildings!AF617)</f>
        <v>NA</v>
      </c>
      <c r="AG617" t="str">
        <f>IF(buildings!AG617="","NA",buildings!AG617)</f>
        <v>NA</v>
      </c>
      <c r="AH617" t="str">
        <f>IF(buildings!AH617="","NA",buildings!AH617)</f>
        <v>NA</v>
      </c>
      <c r="AI617" t="str">
        <f>IF(buildings!AI617="","NA",buildings!AI617)</f>
        <v>NA</v>
      </c>
      <c r="AJ617" t="str">
        <f>IF(buildings!AJ617="","NA",buildings!AJ617)</f>
        <v>NA</v>
      </c>
      <c r="AK617" t="str">
        <f>IF(buildings!AK617="","NA",buildings!AK617)</f>
        <v>NA</v>
      </c>
      <c r="AL617" t="str">
        <f>IF(buildings!AL617="","NA",buildings!AL617)</f>
        <v>Single-family Before 1930</v>
      </c>
      <c r="AM617" t="str">
        <f>IF(buildings!AM617="","NA",buildings!AM617)</f>
        <v>NA</v>
      </c>
      <c r="AN617" t="str">
        <f>IF(buildings!AN617="","NA",buildings!AN617)</f>
        <v>residential</v>
      </c>
      <c r="AO617" t="str">
        <f>IF(buildings!AO617="","NA",buildings!AO617)</f>
        <v>SFH</v>
      </c>
      <c r="AP617" t="str">
        <f>IF(buildings!AP617="","NA",buildings!AP617)</f>
        <v>country-averaged</v>
      </c>
      <c r="AQ617" t="str">
        <f>IF(buildings!AQ617="","NA",buildings!AQ617)</f>
        <v>both</v>
      </c>
      <c r="AR617" t="str">
        <f>IF(buildings!AR617="","NA",buildings!AR617)</f>
        <v>usable</v>
      </c>
      <c r="AS617" t="str">
        <f>IF(buildings!AS617="","NA",buildings!AS617)</f>
        <v>Gontia, P., Thuvander, L. &amp; Wallbaum, H</v>
      </c>
      <c r="AT617">
        <f>IF(buildings!AT617="","NA",buildings!AT617)</f>
        <v>2020</v>
      </c>
      <c r="AU617" t="str">
        <f>IF(buildings!AU617="","NA",buildings!AU617)</f>
        <v>Spatiotemporal characteristics of residential material stocks and flows in urban, commuter, and rural settlements</v>
      </c>
      <c r="AV617" t="str">
        <f>IF(buildings!AV617="","NA",buildings!AV617)</f>
        <v>Journal of Cleaner Production</v>
      </c>
      <c r="AW617" t="str">
        <f>IF(buildings!AW617="","NA",buildings!AW617)</f>
        <v>Copyright Elsevier</v>
      </c>
      <c r="AX617" t="str">
        <f>IF(buildings!AX617="","NA",buildings!AX617)</f>
        <v>10.1016/j.jclepro.2019.119435</v>
      </c>
      <c r="AY617" t="str">
        <f>IF(buildings!AY617="","NA",buildings!AY617)</f>
        <v>https://doi.org/10.1016/j.jclepro.2019.119435</v>
      </c>
      <c r="AZ617" t="str">
        <f>IF(buildings!AZ617="","NULL",buildings!AZ617)</f>
        <v>NULL</v>
      </c>
      <c r="BA617" t="str">
        <f>IF(buildings!BA617="","NULL",buildings!BA617)</f>
        <v>NULL</v>
      </c>
      <c r="BB617" t="str">
        <f>IF(buildings!BB617="","NULL",buildings!BB617)</f>
        <v>NULL</v>
      </c>
      <c r="BC617" t="str">
        <f>IF(buildings!BC617="","NULL",buildings!BC617)</f>
        <v>Table 2. Material intensity coefficients for the two residential building types shown for four age classes and six material categories.</v>
      </c>
      <c r="BD617" t="str">
        <f>IF(buildings!BD617="","NULL",buildings!BD617)</f>
        <v>NULL</v>
      </c>
      <c r="BE617" t="str">
        <f>IF(buildings!BE617="","NULL",buildings!BE617)</f>
        <v>Schwartzberg (Fishman)</v>
      </c>
      <c r="BF617" t="str">
        <f>IF(buildings!BF617="","NULL",buildings!BF617)</f>
        <v>NULL</v>
      </c>
      <c r="BG617" t="str">
        <f>IF(buildings!BG617="","NULL",buildings!BG617)</f>
        <v>NULL</v>
      </c>
      <c r="BH617" t="str">
        <f>IF(buildings!BH617="","NULL",buildings!BH617)</f>
        <v>NULL</v>
      </c>
      <c r="BI617" t="str">
        <f>IF(buildings!BI617="","NULL",buildings!BI617)</f>
        <v>NULL</v>
      </c>
      <c r="BJ617" t="str">
        <f>IF(buildings!BJ617="","NULL",buildings!BJ617)</f>
        <v>NULL</v>
      </c>
      <c r="BK617" t="str">
        <f>IF(buildings!BK617="","NULL",buildings!BK617)</f>
        <v>NULL</v>
      </c>
      <c r="BL617" t="str">
        <f>IF(buildings!BL617="","NULL",buildings!BL617)</f>
        <v>NULL</v>
      </c>
      <c r="BM617" t="str">
        <f>IF(buildings!BM617="","NULL",buildings!BM617)</f>
        <v>NULL</v>
      </c>
      <c r="BN617" t="str">
        <f>IF(buildings!BN617="","NULL",buildings!BN617)</f>
        <v>NULL</v>
      </c>
      <c r="BO617" t="str">
        <f>IF(buildings!BO617="","NULL",buildings!BO617)</f>
        <v>NULL</v>
      </c>
      <c r="BP617" t="str">
        <f>IF(buildings!BP617="","NULL",buildings!BP617)</f>
        <v>NULL</v>
      </c>
      <c r="BQ617" t="str">
        <f>IF(buildings!BQ617="","NULL",buildings!BQ617)</f>
        <v>NULL</v>
      </c>
      <c r="BR617" t="str">
        <f>IF(buildings!BR617="","NULL",buildings!BR617)</f>
        <v>NULL</v>
      </c>
      <c r="BS617" t="str">
        <f>IF(buildings!BS617="","NULL",buildings!BS617)</f>
        <v>NULL</v>
      </c>
      <c r="BT617" t="str">
        <f>IF(buildings!BT617="","NULL",buildings!BT617)</f>
        <v>NULL</v>
      </c>
      <c r="BU617" t="str">
        <f>IF(buildings!BU617="","NULL",buildings!BU617)</f>
        <v>NULL</v>
      </c>
      <c r="BV617" t="str">
        <f>IF(buildings!BV617="","NULL",buildings!BV617)</f>
        <v>NULL</v>
      </c>
      <c r="BW617" t="str">
        <f>IF(buildings!BW617="","NULL",buildings!BW617)</f>
        <v>R32EU15</v>
      </c>
      <c r="BX617" t="str">
        <f>IF(buildings!BX617="","NULL",buildings!BX617)</f>
        <v>R5.2OECD</v>
      </c>
      <c r="BY617" t="str">
        <f>IF(buildings!BY617="","NULL",buildings!BY617)</f>
        <v>R_SFH_unspecified</v>
      </c>
      <c r="BZ617" t="str">
        <f>IF(buildings!BZ617="","NULL",buildings!BZ617)</f>
        <v>Unspecified</v>
      </c>
      <c r="CA617" t="str">
        <f>IF(buildings!CA617="","NULL",buildings!CA617)</f>
        <v>Standard</v>
      </c>
      <c r="CB617" t="str">
        <f>IF(buildings!CB617="","NULL",buildings!CB617)</f>
        <v>sample/average/statistics</v>
      </c>
      <c r="CC617" t="str">
        <f>IF(buildings!CC617="","NULL",buildings!CC617)</f>
        <v>RS</v>
      </c>
      <c r="CD617" t="str">
        <f>IF(buildings!CD617="","NULL",buildings!CD617)</f>
        <v>U</v>
      </c>
      <c r="CE617" t="str">
        <f>IF(buildings!CE617="","NULL",buildings!CE617)</f>
        <v>OECD_EU15</v>
      </c>
    </row>
    <row r="618" spans="1:83">
      <c r="A618">
        <f>IF(buildings!A618="","NA",buildings!A618)</f>
        <v>616</v>
      </c>
      <c r="B618" t="str">
        <f>IF(buildings!B618="","NA",buildings!B618)</f>
        <v>Sweden</v>
      </c>
      <c r="C618" t="str">
        <f>IF(buildings!C618="","NA",buildings!C618)</f>
        <v>NA</v>
      </c>
      <c r="D618">
        <f>IF(buildings!D618="","NA",buildings!D618)</f>
        <v>1931</v>
      </c>
      <c r="E618">
        <f>IF(buildings!E618="","NA",buildings!E618)</f>
        <v>1950</v>
      </c>
      <c r="F618">
        <f>IF(buildings!F618="","NA",buildings!F618)</f>
        <v>59</v>
      </c>
      <c r="G618" t="str">
        <f>IF(buildings!G618="","NA",buildings!G618)</f>
        <v>NA</v>
      </c>
      <c r="H618" t="str">
        <f>IF(buildings!H618="","NA",buildings!H618)</f>
        <v>NA</v>
      </c>
      <c r="I618" t="str">
        <f>IF(buildings!I618="","NA",buildings!I618)</f>
        <v>NA</v>
      </c>
      <c r="J618">
        <f>IF(buildings!J618="","NA",buildings!J618)</f>
        <v>120</v>
      </c>
      <c r="K618" t="str">
        <f>IF(buildings!K618="","NA",buildings!K618)</f>
        <v>NA</v>
      </c>
      <c r="L618" t="str">
        <f>IF(buildings!L618="","NA",buildings!L618)</f>
        <v>NA</v>
      </c>
      <c r="M618">
        <f>IF(buildings!M618="","NA",buildings!M618)</f>
        <v>476</v>
      </c>
      <c r="N618" t="str">
        <f>IF(buildings!N618="","NA",buildings!N618)</f>
        <v>NA</v>
      </c>
      <c r="O618">
        <f>IF(buildings!O618="","NA",buildings!O618)</f>
        <v>75</v>
      </c>
      <c r="P618">
        <f>IF(buildings!P618="","NA",buildings!P618)</f>
        <v>59</v>
      </c>
      <c r="Q618" t="str">
        <f>IF(buildings!Q618="","NA",buildings!Q618)</f>
        <v>NA</v>
      </c>
      <c r="R618" t="str">
        <f>IF(buildings!R618="","NA",buildings!R618)</f>
        <v>NA</v>
      </c>
      <c r="S618" t="str">
        <f>IF(buildings!S618="","NA",buildings!S618)</f>
        <v>NA</v>
      </c>
      <c r="T618" t="str">
        <f>IF(buildings!T618="","NA",buildings!T618)</f>
        <v>NA</v>
      </c>
      <c r="U618" t="str">
        <f>IF(buildings!U618="","NA",buildings!U618)</f>
        <v>NA</v>
      </c>
      <c r="V618" t="str">
        <f>IF(buildings!V618="","NA",buildings!V618)</f>
        <v>NA</v>
      </c>
      <c r="W618" t="str">
        <f>IF(buildings!W618="","NA",buildings!W618)</f>
        <v>NA</v>
      </c>
      <c r="X618" t="str">
        <f>IF(buildings!X618="","NA",buildings!X618)</f>
        <v>NA</v>
      </c>
      <c r="Y618" t="str">
        <f>IF(buildings!Y618="","NA",buildings!Y618)</f>
        <v>NA</v>
      </c>
      <c r="Z618" t="str">
        <f>IF(buildings!Z618="","NA",buildings!Z618)</f>
        <v>NA</v>
      </c>
      <c r="AA618" t="str">
        <f>IF(buildings!AA618="","NA",buildings!AA618)</f>
        <v>NA</v>
      </c>
      <c r="AB618">
        <f>IF(buildings!AB618="","NA",buildings!AB618)</f>
        <v>81</v>
      </c>
      <c r="AC618" t="str">
        <f>IF(buildings!AC618="","NA",buildings!AC618)</f>
        <v>NA</v>
      </c>
      <c r="AD618" t="str">
        <f>IF(buildings!AD618="","NA",buildings!AD618)</f>
        <v>NA</v>
      </c>
      <c r="AE618" t="str">
        <f>IF(buildings!AE618="","NA",buildings!AE618)</f>
        <v>NA</v>
      </c>
      <c r="AF618" t="str">
        <f>IF(buildings!AF618="","NA",buildings!AF618)</f>
        <v>NA</v>
      </c>
      <c r="AG618" t="str">
        <f>IF(buildings!AG618="","NA",buildings!AG618)</f>
        <v>NA</v>
      </c>
      <c r="AH618" t="str">
        <f>IF(buildings!AH618="","NA",buildings!AH618)</f>
        <v>NA</v>
      </c>
      <c r="AI618" t="str">
        <f>IF(buildings!AI618="","NA",buildings!AI618)</f>
        <v>NA</v>
      </c>
      <c r="AJ618" t="str">
        <f>IF(buildings!AJ618="","NA",buildings!AJ618)</f>
        <v>NA</v>
      </c>
      <c r="AK618" t="str">
        <f>IF(buildings!AK618="","NA",buildings!AK618)</f>
        <v>NA</v>
      </c>
      <c r="AL618" t="str">
        <f>IF(buildings!AL618="","NA",buildings!AL618)</f>
        <v>Single-family 1931–1950</v>
      </c>
      <c r="AM618" t="str">
        <f>IF(buildings!AM618="","NA",buildings!AM618)</f>
        <v>NA</v>
      </c>
      <c r="AN618" t="str">
        <f>IF(buildings!AN618="","NA",buildings!AN618)</f>
        <v>residential</v>
      </c>
      <c r="AO618" t="str">
        <f>IF(buildings!AO618="","NA",buildings!AO618)</f>
        <v>SFH</v>
      </c>
      <c r="AP618" t="str">
        <f>IF(buildings!AP618="","NA",buildings!AP618)</f>
        <v>country-averaged</v>
      </c>
      <c r="AQ618" t="str">
        <f>IF(buildings!AQ618="","NA",buildings!AQ618)</f>
        <v>both</v>
      </c>
      <c r="AR618" t="str">
        <f>IF(buildings!AR618="","NA",buildings!AR618)</f>
        <v>usable</v>
      </c>
      <c r="AS618" t="str">
        <f>IF(buildings!AS618="","NA",buildings!AS618)</f>
        <v>Gontia, P., Thuvander, L. &amp; Wallbaum, H</v>
      </c>
      <c r="AT618">
        <f>IF(buildings!AT618="","NA",buildings!AT618)</f>
        <v>2020</v>
      </c>
      <c r="AU618" t="str">
        <f>IF(buildings!AU618="","NA",buildings!AU618)</f>
        <v>Spatiotemporal characteristics of residential material stocks and flows in urban, commuter, and rural settlements</v>
      </c>
      <c r="AV618" t="str">
        <f>IF(buildings!AV618="","NA",buildings!AV618)</f>
        <v>Journal of Cleaner Production</v>
      </c>
      <c r="AW618" t="str">
        <f>IF(buildings!AW618="","NA",buildings!AW618)</f>
        <v>Copyright Elsevier</v>
      </c>
      <c r="AX618" t="str">
        <f>IF(buildings!AX618="","NA",buildings!AX618)</f>
        <v>10.1016/j.jclepro.2019.119435</v>
      </c>
      <c r="AY618" t="str">
        <f>IF(buildings!AY618="","NA",buildings!AY618)</f>
        <v>https://doi.org/10.1016/j.jclepro.2019.119435</v>
      </c>
      <c r="AZ618" t="str">
        <f>IF(buildings!AZ618="","NULL",buildings!AZ618)</f>
        <v>NULL</v>
      </c>
      <c r="BA618" t="str">
        <f>IF(buildings!BA618="","NULL",buildings!BA618)</f>
        <v>NULL</v>
      </c>
      <c r="BB618" t="str">
        <f>IF(buildings!BB618="","NULL",buildings!BB618)</f>
        <v>NULL</v>
      </c>
      <c r="BC618" t="str">
        <f>IF(buildings!BC618="","NULL",buildings!BC618)</f>
        <v>Table 2. Material intensity coefficients for the two residential building types shown for four age classes and six material categories.</v>
      </c>
      <c r="BD618" t="str">
        <f>IF(buildings!BD618="","NULL",buildings!BD618)</f>
        <v>NULL</v>
      </c>
      <c r="BE618" t="str">
        <f>IF(buildings!BE618="","NULL",buildings!BE618)</f>
        <v>Schwartzberg (Fishman)</v>
      </c>
      <c r="BF618" t="str">
        <f>IF(buildings!BF618="","NULL",buildings!BF618)</f>
        <v>NULL</v>
      </c>
      <c r="BG618" t="str">
        <f>IF(buildings!BG618="","NULL",buildings!BG618)</f>
        <v>NULL</v>
      </c>
      <c r="BH618" t="str">
        <f>IF(buildings!BH618="","NULL",buildings!BH618)</f>
        <v>NULL</v>
      </c>
      <c r="BI618" t="str">
        <f>IF(buildings!BI618="","NULL",buildings!BI618)</f>
        <v>NULL</v>
      </c>
      <c r="BJ618" t="str">
        <f>IF(buildings!BJ618="","NULL",buildings!BJ618)</f>
        <v>NULL</v>
      </c>
      <c r="BK618" t="str">
        <f>IF(buildings!BK618="","NULL",buildings!BK618)</f>
        <v>NULL</v>
      </c>
      <c r="BL618" t="str">
        <f>IF(buildings!BL618="","NULL",buildings!BL618)</f>
        <v>NULL</v>
      </c>
      <c r="BM618" t="str">
        <f>IF(buildings!BM618="","NULL",buildings!BM618)</f>
        <v>NULL</v>
      </c>
      <c r="BN618" t="str">
        <f>IF(buildings!BN618="","NULL",buildings!BN618)</f>
        <v>NULL</v>
      </c>
      <c r="BO618" t="str">
        <f>IF(buildings!BO618="","NULL",buildings!BO618)</f>
        <v>NULL</v>
      </c>
      <c r="BP618" t="str">
        <f>IF(buildings!BP618="","NULL",buildings!BP618)</f>
        <v>NULL</v>
      </c>
      <c r="BQ618" t="str">
        <f>IF(buildings!BQ618="","NULL",buildings!BQ618)</f>
        <v>NULL</v>
      </c>
      <c r="BR618" t="str">
        <f>IF(buildings!BR618="","NULL",buildings!BR618)</f>
        <v>NULL</v>
      </c>
      <c r="BS618" t="str">
        <f>IF(buildings!BS618="","NULL",buildings!BS618)</f>
        <v>NULL</v>
      </c>
      <c r="BT618" t="str">
        <f>IF(buildings!BT618="","NULL",buildings!BT618)</f>
        <v>NULL</v>
      </c>
      <c r="BU618" t="str">
        <f>IF(buildings!BU618="","NULL",buildings!BU618)</f>
        <v>NULL</v>
      </c>
      <c r="BV618" t="str">
        <f>IF(buildings!BV618="","NULL",buildings!BV618)</f>
        <v>NULL</v>
      </c>
      <c r="BW618" t="str">
        <f>IF(buildings!BW618="","NULL",buildings!BW618)</f>
        <v>R32EU15</v>
      </c>
      <c r="BX618" t="str">
        <f>IF(buildings!BX618="","NULL",buildings!BX618)</f>
        <v>R5.2OECD</v>
      </c>
      <c r="BY618" t="str">
        <f>IF(buildings!BY618="","NULL",buildings!BY618)</f>
        <v>R_SFH_unspecified</v>
      </c>
      <c r="BZ618" t="str">
        <f>IF(buildings!BZ618="","NULL",buildings!BZ618)</f>
        <v>Unspecified</v>
      </c>
      <c r="CA618" t="str">
        <f>IF(buildings!CA618="","NULL",buildings!CA618)</f>
        <v>Standard</v>
      </c>
      <c r="CB618" t="str">
        <f>IF(buildings!CB618="","NULL",buildings!CB618)</f>
        <v>sample/average/statistics</v>
      </c>
      <c r="CC618" t="str">
        <f>IF(buildings!CC618="","NULL",buildings!CC618)</f>
        <v>RS</v>
      </c>
      <c r="CD618" t="str">
        <f>IF(buildings!CD618="","NULL",buildings!CD618)</f>
        <v>U</v>
      </c>
      <c r="CE618" t="str">
        <f>IF(buildings!CE618="","NULL",buildings!CE618)</f>
        <v>OECD_EU15</v>
      </c>
    </row>
    <row r="619" spans="1:83">
      <c r="A619">
        <f>IF(buildings!A619="","NA",buildings!A619)</f>
        <v>617</v>
      </c>
      <c r="B619" t="str">
        <f>IF(buildings!B619="","NA",buildings!B619)</f>
        <v>Sweden</v>
      </c>
      <c r="C619" t="str">
        <f>IF(buildings!C619="","NA",buildings!C619)</f>
        <v>NA</v>
      </c>
      <c r="D619">
        <f>IF(buildings!D619="","NA",buildings!D619)</f>
        <v>1951</v>
      </c>
      <c r="E619">
        <f>IF(buildings!E619="","NA",buildings!E619)</f>
        <v>1980</v>
      </c>
      <c r="F619">
        <f>IF(buildings!F619="","NA",buildings!F619)</f>
        <v>107</v>
      </c>
      <c r="G619" t="str">
        <f>IF(buildings!G619="","NA",buildings!G619)</f>
        <v>NA</v>
      </c>
      <c r="H619" t="str">
        <f>IF(buildings!H619="","NA",buildings!H619)</f>
        <v>NA</v>
      </c>
      <c r="I619" t="str">
        <f>IF(buildings!I619="","NA",buildings!I619)</f>
        <v>NA</v>
      </c>
      <c r="J619">
        <f>IF(buildings!J619="","NA",buildings!J619)</f>
        <v>70</v>
      </c>
      <c r="K619" t="str">
        <f>IF(buildings!K619="","NA",buildings!K619)</f>
        <v>NA</v>
      </c>
      <c r="L619" t="str">
        <f>IF(buildings!L619="","NA",buildings!L619)</f>
        <v>NA</v>
      </c>
      <c r="M619">
        <f>IF(buildings!M619="","NA",buildings!M619)</f>
        <v>492</v>
      </c>
      <c r="N619" t="str">
        <f>IF(buildings!N619="","NA",buildings!N619)</f>
        <v>NA</v>
      </c>
      <c r="O619" t="str">
        <f>IF(buildings!O619="","NA",buildings!O619)</f>
        <v>NA</v>
      </c>
      <c r="P619">
        <f>IF(buildings!P619="","NA",buildings!P619)</f>
        <v>53</v>
      </c>
      <c r="Q619" t="str">
        <f>IF(buildings!Q619="","NA",buildings!Q619)</f>
        <v>NA</v>
      </c>
      <c r="R619" t="str">
        <f>IF(buildings!R619="","NA",buildings!R619)</f>
        <v>NA</v>
      </c>
      <c r="S619" t="str">
        <f>IF(buildings!S619="","NA",buildings!S619)</f>
        <v>NA</v>
      </c>
      <c r="T619" t="str">
        <f>IF(buildings!T619="","NA",buildings!T619)</f>
        <v>NA</v>
      </c>
      <c r="U619" t="str">
        <f>IF(buildings!U619="","NA",buildings!U619)</f>
        <v>NA</v>
      </c>
      <c r="V619" t="str">
        <f>IF(buildings!V619="","NA",buildings!V619)</f>
        <v>NA</v>
      </c>
      <c r="W619" t="str">
        <f>IF(buildings!W619="","NA",buildings!W619)</f>
        <v>NA</v>
      </c>
      <c r="X619" t="str">
        <f>IF(buildings!X619="","NA",buildings!X619)</f>
        <v>NA</v>
      </c>
      <c r="Y619" t="str">
        <f>IF(buildings!Y619="","NA",buildings!Y619)</f>
        <v>NA</v>
      </c>
      <c r="Z619" t="str">
        <f>IF(buildings!Z619="","NA",buildings!Z619)</f>
        <v>NA</v>
      </c>
      <c r="AA619" t="str">
        <f>IF(buildings!AA619="","NA",buildings!AA619)</f>
        <v>NA</v>
      </c>
      <c r="AB619">
        <f>IF(buildings!AB619="","NA",buildings!AB619)</f>
        <v>51</v>
      </c>
      <c r="AC619" t="str">
        <f>IF(buildings!AC619="","NA",buildings!AC619)</f>
        <v>NA</v>
      </c>
      <c r="AD619" t="str">
        <f>IF(buildings!AD619="","NA",buildings!AD619)</f>
        <v>NA</v>
      </c>
      <c r="AE619" t="str">
        <f>IF(buildings!AE619="","NA",buildings!AE619)</f>
        <v>NA</v>
      </c>
      <c r="AF619" t="str">
        <f>IF(buildings!AF619="","NA",buildings!AF619)</f>
        <v>NA</v>
      </c>
      <c r="AG619" t="str">
        <f>IF(buildings!AG619="","NA",buildings!AG619)</f>
        <v>NA</v>
      </c>
      <c r="AH619" t="str">
        <f>IF(buildings!AH619="","NA",buildings!AH619)</f>
        <v>NA</v>
      </c>
      <c r="AI619" t="str">
        <f>IF(buildings!AI619="","NA",buildings!AI619)</f>
        <v>NA</v>
      </c>
      <c r="AJ619" t="str">
        <f>IF(buildings!AJ619="","NA",buildings!AJ619)</f>
        <v>NA</v>
      </c>
      <c r="AK619" t="str">
        <f>IF(buildings!AK619="","NA",buildings!AK619)</f>
        <v>NA</v>
      </c>
      <c r="AL619" t="str">
        <f>IF(buildings!AL619="","NA",buildings!AL619)</f>
        <v>Single-family 1951–1980</v>
      </c>
      <c r="AM619" t="str">
        <f>IF(buildings!AM619="","NA",buildings!AM619)</f>
        <v>NA</v>
      </c>
      <c r="AN619" t="str">
        <f>IF(buildings!AN619="","NA",buildings!AN619)</f>
        <v>residential</v>
      </c>
      <c r="AO619" t="str">
        <f>IF(buildings!AO619="","NA",buildings!AO619)</f>
        <v>SFH</v>
      </c>
      <c r="AP619" t="str">
        <f>IF(buildings!AP619="","NA",buildings!AP619)</f>
        <v>country-averaged</v>
      </c>
      <c r="AQ619" t="str">
        <f>IF(buildings!AQ619="","NA",buildings!AQ619)</f>
        <v>both</v>
      </c>
      <c r="AR619" t="str">
        <f>IF(buildings!AR619="","NA",buildings!AR619)</f>
        <v>usable</v>
      </c>
      <c r="AS619" t="str">
        <f>IF(buildings!AS619="","NA",buildings!AS619)</f>
        <v>Gontia, P., Thuvander, L. &amp; Wallbaum, H</v>
      </c>
      <c r="AT619">
        <f>IF(buildings!AT619="","NA",buildings!AT619)</f>
        <v>2020</v>
      </c>
      <c r="AU619" t="str">
        <f>IF(buildings!AU619="","NA",buildings!AU619)</f>
        <v>Spatiotemporal characteristics of residential material stocks and flows in urban, commuter, and rural settlements</v>
      </c>
      <c r="AV619" t="str">
        <f>IF(buildings!AV619="","NA",buildings!AV619)</f>
        <v>Journal of Cleaner Production</v>
      </c>
      <c r="AW619" t="str">
        <f>IF(buildings!AW619="","NA",buildings!AW619)</f>
        <v>Copyright Elsevier</v>
      </c>
      <c r="AX619" t="str">
        <f>IF(buildings!AX619="","NA",buildings!AX619)</f>
        <v>10.1016/j.jclepro.2019.119435</v>
      </c>
      <c r="AY619" t="str">
        <f>IF(buildings!AY619="","NA",buildings!AY619)</f>
        <v>https://doi.org/10.1016/j.jclepro.2019.119435</v>
      </c>
      <c r="AZ619" t="str">
        <f>IF(buildings!AZ619="","NULL",buildings!AZ619)</f>
        <v>NULL</v>
      </c>
      <c r="BA619" t="str">
        <f>IF(buildings!BA619="","NULL",buildings!BA619)</f>
        <v>NULL</v>
      </c>
      <c r="BB619" t="str">
        <f>IF(buildings!BB619="","NULL",buildings!BB619)</f>
        <v>NULL</v>
      </c>
      <c r="BC619" t="str">
        <f>IF(buildings!BC619="","NULL",buildings!BC619)</f>
        <v>Table 2. Material intensity coefficients for the two residential building types shown for four age classes and six material categories.</v>
      </c>
      <c r="BD619" t="str">
        <f>IF(buildings!BD619="","NULL",buildings!BD619)</f>
        <v>NULL</v>
      </c>
      <c r="BE619" t="str">
        <f>IF(buildings!BE619="","NULL",buildings!BE619)</f>
        <v>Schwartzberg (Fishman)</v>
      </c>
      <c r="BF619" t="str">
        <f>IF(buildings!BF619="","NULL",buildings!BF619)</f>
        <v>NULL</v>
      </c>
      <c r="BG619" t="str">
        <f>IF(buildings!BG619="","NULL",buildings!BG619)</f>
        <v>NULL</v>
      </c>
      <c r="BH619" t="str">
        <f>IF(buildings!BH619="","NULL",buildings!BH619)</f>
        <v>NULL</v>
      </c>
      <c r="BI619" t="str">
        <f>IF(buildings!BI619="","NULL",buildings!BI619)</f>
        <v>NULL</v>
      </c>
      <c r="BJ619" t="str">
        <f>IF(buildings!BJ619="","NULL",buildings!BJ619)</f>
        <v>NULL</v>
      </c>
      <c r="BK619" t="str">
        <f>IF(buildings!BK619="","NULL",buildings!BK619)</f>
        <v>NULL</v>
      </c>
      <c r="BL619" t="str">
        <f>IF(buildings!BL619="","NULL",buildings!BL619)</f>
        <v>NULL</v>
      </c>
      <c r="BM619" t="str">
        <f>IF(buildings!BM619="","NULL",buildings!BM619)</f>
        <v>NULL</v>
      </c>
      <c r="BN619" t="str">
        <f>IF(buildings!BN619="","NULL",buildings!BN619)</f>
        <v>NULL</v>
      </c>
      <c r="BO619" t="str">
        <f>IF(buildings!BO619="","NULL",buildings!BO619)</f>
        <v>NULL</v>
      </c>
      <c r="BP619" t="str">
        <f>IF(buildings!BP619="","NULL",buildings!BP619)</f>
        <v>NULL</v>
      </c>
      <c r="BQ619" t="str">
        <f>IF(buildings!BQ619="","NULL",buildings!BQ619)</f>
        <v>NULL</v>
      </c>
      <c r="BR619" t="str">
        <f>IF(buildings!BR619="","NULL",buildings!BR619)</f>
        <v>NULL</v>
      </c>
      <c r="BS619" t="str">
        <f>IF(buildings!BS619="","NULL",buildings!BS619)</f>
        <v>NULL</v>
      </c>
      <c r="BT619" t="str">
        <f>IF(buildings!BT619="","NULL",buildings!BT619)</f>
        <v>NULL</v>
      </c>
      <c r="BU619" t="str">
        <f>IF(buildings!BU619="","NULL",buildings!BU619)</f>
        <v>NULL</v>
      </c>
      <c r="BV619" t="str">
        <f>IF(buildings!BV619="","NULL",buildings!BV619)</f>
        <v>NULL</v>
      </c>
      <c r="BW619" t="str">
        <f>IF(buildings!BW619="","NULL",buildings!BW619)</f>
        <v>R32EU15</v>
      </c>
      <c r="BX619" t="str">
        <f>IF(buildings!BX619="","NULL",buildings!BX619)</f>
        <v>R5.2OECD</v>
      </c>
      <c r="BY619" t="str">
        <f>IF(buildings!BY619="","NULL",buildings!BY619)</f>
        <v>R_SFH_unspecified</v>
      </c>
      <c r="BZ619" t="str">
        <f>IF(buildings!BZ619="","NULL",buildings!BZ619)</f>
        <v>Unspecified</v>
      </c>
      <c r="CA619" t="str">
        <f>IF(buildings!CA619="","NULL",buildings!CA619)</f>
        <v>Standard</v>
      </c>
      <c r="CB619" t="str">
        <f>IF(buildings!CB619="","NULL",buildings!CB619)</f>
        <v>sample/average/statistics</v>
      </c>
      <c r="CC619" t="str">
        <f>IF(buildings!CC619="","NULL",buildings!CC619)</f>
        <v>RS</v>
      </c>
      <c r="CD619" t="str">
        <f>IF(buildings!CD619="","NULL",buildings!CD619)</f>
        <v>U</v>
      </c>
      <c r="CE619" t="str">
        <f>IF(buildings!CE619="","NULL",buildings!CE619)</f>
        <v>OECD_EU15</v>
      </c>
    </row>
    <row r="620" spans="1:83">
      <c r="A620">
        <f>IF(buildings!A620="","NA",buildings!A620)</f>
        <v>618</v>
      </c>
      <c r="B620" t="str">
        <f>IF(buildings!B620="","NA",buildings!B620)</f>
        <v>Sweden</v>
      </c>
      <c r="C620" t="str">
        <f>IF(buildings!C620="","NA",buildings!C620)</f>
        <v>NA</v>
      </c>
      <c r="D620">
        <f>IF(buildings!D620="","NA",buildings!D620)</f>
        <v>1981</v>
      </c>
      <c r="E620" t="str">
        <f>IF(buildings!E620="","NA",buildings!E620)</f>
        <v>NA</v>
      </c>
      <c r="F620">
        <f>IF(buildings!F620="","NA",buildings!F620)</f>
        <v>65</v>
      </c>
      <c r="G620" t="str">
        <f>IF(buildings!G620="","NA",buildings!G620)</f>
        <v>NA</v>
      </c>
      <c r="H620" t="str">
        <f>IF(buildings!H620="","NA",buildings!H620)</f>
        <v>NA</v>
      </c>
      <c r="I620" t="str">
        <f>IF(buildings!I620="","NA",buildings!I620)</f>
        <v>NA</v>
      </c>
      <c r="J620">
        <f>IF(buildings!J620="","NA",buildings!J620)</f>
        <v>69</v>
      </c>
      <c r="K620" t="str">
        <f>IF(buildings!K620="","NA",buildings!K620)</f>
        <v>NA</v>
      </c>
      <c r="L620" t="str">
        <f>IF(buildings!L620="","NA",buildings!L620)</f>
        <v>NA</v>
      </c>
      <c r="M620">
        <f>IF(buildings!M620="","NA",buildings!M620)</f>
        <v>343</v>
      </c>
      <c r="N620" t="str">
        <f>IF(buildings!N620="","NA",buildings!N620)</f>
        <v>NA</v>
      </c>
      <c r="O620" t="str">
        <f>IF(buildings!O620="","NA",buildings!O620)</f>
        <v>NA</v>
      </c>
      <c r="P620">
        <f>IF(buildings!P620="","NA",buildings!P620)</f>
        <v>35</v>
      </c>
      <c r="Q620" t="str">
        <f>IF(buildings!Q620="","NA",buildings!Q620)</f>
        <v>NA</v>
      </c>
      <c r="R620" t="str">
        <f>IF(buildings!R620="","NA",buildings!R620)</f>
        <v>NA</v>
      </c>
      <c r="S620" t="str">
        <f>IF(buildings!S620="","NA",buildings!S620)</f>
        <v>NA</v>
      </c>
      <c r="T620" t="str">
        <f>IF(buildings!T620="","NA",buildings!T620)</f>
        <v>NA</v>
      </c>
      <c r="U620" t="str">
        <f>IF(buildings!U620="","NA",buildings!U620)</f>
        <v>NA</v>
      </c>
      <c r="V620" t="str">
        <f>IF(buildings!V620="","NA",buildings!V620)</f>
        <v>NA</v>
      </c>
      <c r="W620" t="str">
        <f>IF(buildings!W620="","NA",buildings!W620)</f>
        <v>NA</v>
      </c>
      <c r="X620" t="str">
        <f>IF(buildings!X620="","NA",buildings!X620)</f>
        <v>NA</v>
      </c>
      <c r="Y620" t="str">
        <f>IF(buildings!Y620="","NA",buildings!Y620)</f>
        <v>NA</v>
      </c>
      <c r="Z620" t="str">
        <f>IF(buildings!Z620="","NA",buildings!Z620)</f>
        <v>NA</v>
      </c>
      <c r="AA620" t="str">
        <f>IF(buildings!AA620="","NA",buildings!AA620)</f>
        <v>NA</v>
      </c>
      <c r="AB620">
        <f>IF(buildings!AB620="","NA",buildings!AB620)</f>
        <v>91</v>
      </c>
      <c r="AC620" t="str">
        <f>IF(buildings!AC620="","NA",buildings!AC620)</f>
        <v>NA</v>
      </c>
      <c r="AD620" t="str">
        <f>IF(buildings!AD620="","NA",buildings!AD620)</f>
        <v>NA</v>
      </c>
      <c r="AE620" t="str">
        <f>IF(buildings!AE620="","NA",buildings!AE620)</f>
        <v>NA</v>
      </c>
      <c r="AF620" t="str">
        <f>IF(buildings!AF620="","NA",buildings!AF620)</f>
        <v>NA</v>
      </c>
      <c r="AG620" t="str">
        <f>IF(buildings!AG620="","NA",buildings!AG620)</f>
        <v>NA</v>
      </c>
      <c r="AH620" t="str">
        <f>IF(buildings!AH620="","NA",buildings!AH620)</f>
        <v>NA</v>
      </c>
      <c r="AI620" t="str">
        <f>IF(buildings!AI620="","NA",buildings!AI620)</f>
        <v>NA</v>
      </c>
      <c r="AJ620" t="str">
        <f>IF(buildings!AJ620="","NA",buildings!AJ620)</f>
        <v>NA</v>
      </c>
      <c r="AK620" t="str">
        <f>IF(buildings!AK620="","NA",buildings!AK620)</f>
        <v>NA</v>
      </c>
      <c r="AL620" t="str">
        <f>IF(buildings!AL620="","NA",buildings!AL620)</f>
        <v>Single-family After 1981</v>
      </c>
      <c r="AM620" t="str">
        <f>IF(buildings!AM620="","NA",buildings!AM620)</f>
        <v>NA</v>
      </c>
      <c r="AN620" t="str">
        <f>IF(buildings!AN620="","NA",buildings!AN620)</f>
        <v>residential</v>
      </c>
      <c r="AO620" t="str">
        <f>IF(buildings!AO620="","NA",buildings!AO620)</f>
        <v>SFH</v>
      </c>
      <c r="AP620" t="str">
        <f>IF(buildings!AP620="","NA",buildings!AP620)</f>
        <v>country-averaged</v>
      </c>
      <c r="AQ620" t="str">
        <f>IF(buildings!AQ620="","NA",buildings!AQ620)</f>
        <v>both</v>
      </c>
      <c r="AR620" t="str">
        <f>IF(buildings!AR620="","NA",buildings!AR620)</f>
        <v>usable</v>
      </c>
      <c r="AS620" t="str">
        <f>IF(buildings!AS620="","NA",buildings!AS620)</f>
        <v>Gontia, P., Thuvander, L. &amp; Wallbaum, H</v>
      </c>
      <c r="AT620">
        <f>IF(buildings!AT620="","NA",buildings!AT620)</f>
        <v>2020</v>
      </c>
      <c r="AU620" t="str">
        <f>IF(buildings!AU620="","NA",buildings!AU620)</f>
        <v>Spatiotemporal characteristics of residential material stocks and flows in urban, commuter, and rural settlements</v>
      </c>
      <c r="AV620" t="str">
        <f>IF(buildings!AV620="","NA",buildings!AV620)</f>
        <v>Journal of Cleaner Production</v>
      </c>
      <c r="AW620" t="str">
        <f>IF(buildings!AW620="","NA",buildings!AW620)</f>
        <v>Copyright Elsevier</v>
      </c>
      <c r="AX620" t="str">
        <f>IF(buildings!AX620="","NA",buildings!AX620)</f>
        <v>10.1016/j.jclepro.2019.119435</v>
      </c>
      <c r="AY620" t="str">
        <f>IF(buildings!AY620="","NA",buildings!AY620)</f>
        <v>https://doi.org/10.1016/j.jclepro.2019.119435</v>
      </c>
      <c r="AZ620" t="str">
        <f>IF(buildings!AZ620="","NULL",buildings!AZ620)</f>
        <v>NULL</v>
      </c>
      <c r="BA620" t="str">
        <f>IF(buildings!BA620="","NULL",buildings!BA620)</f>
        <v>NULL</v>
      </c>
      <c r="BB620" t="str">
        <f>IF(buildings!BB620="","NULL",buildings!BB620)</f>
        <v>NULL</v>
      </c>
      <c r="BC620" t="str">
        <f>IF(buildings!BC620="","NULL",buildings!BC620)</f>
        <v>Table 2. Material intensity coefficients for the two residential building types shown for four age classes and six material categories.</v>
      </c>
      <c r="BD620" t="str">
        <f>IF(buildings!BD620="","NULL",buildings!BD620)</f>
        <v>NULL</v>
      </c>
      <c r="BE620" t="str">
        <f>IF(buildings!BE620="","NULL",buildings!BE620)</f>
        <v>Schwartzberg (Fishman)</v>
      </c>
      <c r="BF620" t="str">
        <f>IF(buildings!BF620="","NULL",buildings!BF620)</f>
        <v>NULL</v>
      </c>
      <c r="BG620" t="str">
        <f>IF(buildings!BG620="","NULL",buildings!BG620)</f>
        <v>NULL</v>
      </c>
      <c r="BH620" t="str">
        <f>IF(buildings!BH620="","NULL",buildings!BH620)</f>
        <v>NULL</v>
      </c>
      <c r="BI620" t="str">
        <f>IF(buildings!BI620="","NULL",buildings!BI620)</f>
        <v>NULL</v>
      </c>
      <c r="BJ620" t="str">
        <f>IF(buildings!BJ620="","NULL",buildings!BJ620)</f>
        <v>NULL</v>
      </c>
      <c r="BK620" t="str">
        <f>IF(buildings!BK620="","NULL",buildings!BK620)</f>
        <v>NULL</v>
      </c>
      <c r="BL620" t="str">
        <f>IF(buildings!BL620="","NULL",buildings!BL620)</f>
        <v>NULL</v>
      </c>
      <c r="BM620" t="str">
        <f>IF(buildings!BM620="","NULL",buildings!BM620)</f>
        <v>NULL</v>
      </c>
      <c r="BN620" t="str">
        <f>IF(buildings!BN620="","NULL",buildings!BN620)</f>
        <v>NULL</v>
      </c>
      <c r="BO620" t="str">
        <f>IF(buildings!BO620="","NULL",buildings!BO620)</f>
        <v>NULL</v>
      </c>
      <c r="BP620" t="str">
        <f>IF(buildings!BP620="","NULL",buildings!BP620)</f>
        <v>NULL</v>
      </c>
      <c r="BQ620" t="str">
        <f>IF(buildings!BQ620="","NULL",buildings!BQ620)</f>
        <v>NULL</v>
      </c>
      <c r="BR620" t="str">
        <f>IF(buildings!BR620="","NULL",buildings!BR620)</f>
        <v>NULL</v>
      </c>
      <c r="BS620" t="str">
        <f>IF(buildings!BS620="","NULL",buildings!BS620)</f>
        <v>NULL</v>
      </c>
      <c r="BT620" t="str">
        <f>IF(buildings!BT620="","NULL",buildings!BT620)</f>
        <v>NULL</v>
      </c>
      <c r="BU620" t="str">
        <f>IF(buildings!BU620="","NULL",buildings!BU620)</f>
        <v>NULL</v>
      </c>
      <c r="BV620" t="str">
        <f>IF(buildings!BV620="","NULL",buildings!BV620)</f>
        <v>NULL</v>
      </c>
      <c r="BW620" t="str">
        <f>IF(buildings!BW620="","NULL",buildings!BW620)</f>
        <v>R32EU15</v>
      </c>
      <c r="BX620" t="str">
        <f>IF(buildings!BX620="","NULL",buildings!BX620)</f>
        <v>R5.2OECD</v>
      </c>
      <c r="BY620" t="str">
        <f>IF(buildings!BY620="","NULL",buildings!BY620)</f>
        <v>R_SFH_unspecified</v>
      </c>
      <c r="BZ620" t="str">
        <f>IF(buildings!BZ620="","NULL",buildings!BZ620)</f>
        <v>Unspecified</v>
      </c>
      <c r="CA620" t="str">
        <f>IF(buildings!CA620="","NULL",buildings!CA620)</f>
        <v>Standard</v>
      </c>
      <c r="CB620" t="str">
        <f>IF(buildings!CB620="","NULL",buildings!CB620)</f>
        <v>sample/average/statistics</v>
      </c>
      <c r="CC620" t="str">
        <f>IF(buildings!CC620="","NULL",buildings!CC620)</f>
        <v>RS</v>
      </c>
      <c r="CD620" t="str">
        <f>IF(buildings!CD620="","NULL",buildings!CD620)</f>
        <v>U</v>
      </c>
      <c r="CE620" t="str">
        <f>IF(buildings!CE620="","NULL",buildings!CE620)</f>
        <v>OECD_EU15</v>
      </c>
    </row>
    <row r="621" spans="1:83">
      <c r="A621">
        <f>IF(buildings!A621="","NA",buildings!A621)</f>
        <v>619</v>
      </c>
      <c r="B621" t="str">
        <f>IF(buildings!B621="","NA",buildings!B621)</f>
        <v>Sweden</v>
      </c>
      <c r="C621" t="str">
        <f>IF(buildings!C621="","NA",buildings!C621)</f>
        <v>NA</v>
      </c>
      <c r="D621" t="str">
        <f>IF(buildings!D621="","NA",buildings!D621)</f>
        <v>NA</v>
      </c>
      <c r="E621">
        <f>IF(buildings!E621="","NA",buildings!E621)</f>
        <v>1930</v>
      </c>
      <c r="F621">
        <f>IF(buildings!F621="","NA",buildings!F621)</f>
        <v>51</v>
      </c>
      <c r="G621" t="str">
        <f>IF(buildings!G621="","NA",buildings!G621)</f>
        <v>NA</v>
      </c>
      <c r="H621" t="str">
        <f>IF(buildings!H621="","NA",buildings!H621)</f>
        <v>NA</v>
      </c>
      <c r="I621" t="str">
        <f>IF(buildings!I621="","NA",buildings!I621)</f>
        <v>NA</v>
      </c>
      <c r="J621">
        <f>IF(buildings!J621="","NA",buildings!J621)</f>
        <v>155</v>
      </c>
      <c r="K621" t="str">
        <f>IF(buildings!K621="","NA",buildings!K621)</f>
        <v>NA</v>
      </c>
      <c r="L621" t="str">
        <f>IF(buildings!L621="","NA",buildings!L621)</f>
        <v>NA</v>
      </c>
      <c r="M621">
        <f>IF(buildings!M621="","NA",buildings!M621)</f>
        <v>204</v>
      </c>
      <c r="N621" t="str">
        <f>IF(buildings!N621="","NA",buildings!N621)</f>
        <v>NA</v>
      </c>
      <c r="O621">
        <f>IF(buildings!O621="","NA",buildings!O621)</f>
        <v>259</v>
      </c>
      <c r="P621">
        <f>IF(buildings!P621="","NA",buildings!P621)</f>
        <v>155</v>
      </c>
      <c r="Q621" t="str">
        <f>IF(buildings!Q621="","NA",buildings!Q621)</f>
        <v>NA</v>
      </c>
      <c r="R621" t="str">
        <f>IF(buildings!R621="","NA",buildings!R621)</f>
        <v>NA</v>
      </c>
      <c r="S621" t="str">
        <f>IF(buildings!S621="","NA",buildings!S621)</f>
        <v>NA</v>
      </c>
      <c r="T621" t="str">
        <f>IF(buildings!T621="","NA",buildings!T621)</f>
        <v>NA</v>
      </c>
      <c r="U621" t="str">
        <f>IF(buildings!U621="","NA",buildings!U621)</f>
        <v>NA</v>
      </c>
      <c r="V621" t="str">
        <f>IF(buildings!V621="","NA",buildings!V621)</f>
        <v>NA</v>
      </c>
      <c r="W621" t="str">
        <f>IF(buildings!W621="","NA",buildings!W621)</f>
        <v>NA</v>
      </c>
      <c r="X621" t="str">
        <f>IF(buildings!X621="","NA",buildings!X621)</f>
        <v>NA</v>
      </c>
      <c r="Y621" t="str">
        <f>IF(buildings!Y621="","NA",buildings!Y621)</f>
        <v>NA</v>
      </c>
      <c r="Z621" t="str">
        <f>IF(buildings!Z621="","NA",buildings!Z621)</f>
        <v>NA</v>
      </c>
      <c r="AA621" t="str">
        <f>IF(buildings!AA621="","NA",buildings!AA621)</f>
        <v>NA</v>
      </c>
      <c r="AB621">
        <f>IF(buildings!AB621="","NA",buildings!AB621)</f>
        <v>66</v>
      </c>
      <c r="AC621" t="str">
        <f>IF(buildings!AC621="","NA",buildings!AC621)</f>
        <v>NA</v>
      </c>
      <c r="AD621" t="str">
        <f>IF(buildings!AD621="","NA",buildings!AD621)</f>
        <v>NA</v>
      </c>
      <c r="AE621" t="str">
        <f>IF(buildings!AE621="","NA",buildings!AE621)</f>
        <v>NA</v>
      </c>
      <c r="AF621" t="str">
        <f>IF(buildings!AF621="","NA",buildings!AF621)</f>
        <v>NA</v>
      </c>
      <c r="AG621" t="str">
        <f>IF(buildings!AG621="","NA",buildings!AG621)</f>
        <v>NA</v>
      </c>
      <c r="AH621" t="str">
        <f>IF(buildings!AH621="","NA",buildings!AH621)</f>
        <v>NA</v>
      </c>
      <c r="AI621" t="str">
        <f>IF(buildings!AI621="","NA",buildings!AI621)</f>
        <v>NA</v>
      </c>
      <c r="AJ621" t="str">
        <f>IF(buildings!AJ621="","NA",buildings!AJ621)</f>
        <v>NA</v>
      </c>
      <c r="AK621" t="str">
        <f>IF(buildings!AK621="","NA",buildings!AK621)</f>
        <v>NA</v>
      </c>
      <c r="AL621" t="str">
        <f>IF(buildings!AL621="","NA",buildings!AL621)</f>
        <v>Multi-family Before 1930</v>
      </c>
      <c r="AM621" t="str">
        <f>IF(buildings!AM621="","NA",buildings!AM621)</f>
        <v>NA</v>
      </c>
      <c r="AN621" t="str">
        <f>IF(buildings!AN621="","NA",buildings!AN621)</f>
        <v>residential</v>
      </c>
      <c r="AO621" t="str">
        <f>IF(buildings!AO621="","NA",buildings!AO621)</f>
        <v>MFH</v>
      </c>
      <c r="AP621" t="str">
        <f>IF(buildings!AP621="","NA",buildings!AP621)</f>
        <v>country-averaged</v>
      </c>
      <c r="AQ621" t="str">
        <f>IF(buildings!AQ621="","NA",buildings!AQ621)</f>
        <v>both</v>
      </c>
      <c r="AR621" t="str">
        <f>IF(buildings!AR621="","NA",buildings!AR621)</f>
        <v>usable</v>
      </c>
      <c r="AS621" t="str">
        <f>IF(buildings!AS621="","NA",buildings!AS621)</f>
        <v>Gontia, P., Thuvander, L. &amp; Wallbaum, H</v>
      </c>
      <c r="AT621">
        <f>IF(buildings!AT621="","NA",buildings!AT621)</f>
        <v>2020</v>
      </c>
      <c r="AU621" t="str">
        <f>IF(buildings!AU621="","NA",buildings!AU621)</f>
        <v>Spatiotemporal characteristics of residential material stocks and flows in urban, commuter, and rural settlements</v>
      </c>
      <c r="AV621" t="str">
        <f>IF(buildings!AV621="","NA",buildings!AV621)</f>
        <v>Journal of Cleaner Production</v>
      </c>
      <c r="AW621" t="str">
        <f>IF(buildings!AW621="","NA",buildings!AW621)</f>
        <v>Copyright Elsevier</v>
      </c>
      <c r="AX621" t="str">
        <f>IF(buildings!AX621="","NA",buildings!AX621)</f>
        <v>10.1016/j.jclepro.2019.119435</v>
      </c>
      <c r="AY621" t="str">
        <f>IF(buildings!AY621="","NA",buildings!AY621)</f>
        <v>https://doi.org/10.1016/j.jclepro.2019.119435</v>
      </c>
      <c r="AZ621" t="str">
        <f>IF(buildings!AZ621="","NULL",buildings!AZ621)</f>
        <v>NULL</v>
      </c>
      <c r="BA621" t="str">
        <f>IF(buildings!BA621="","NULL",buildings!BA621)</f>
        <v>NULL</v>
      </c>
      <c r="BB621" t="str">
        <f>IF(buildings!BB621="","NULL",buildings!BB621)</f>
        <v>NULL</v>
      </c>
      <c r="BC621" t="str">
        <f>IF(buildings!BC621="","NULL",buildings!BC621)</f>
        <v>Table 2. Material intensity coefficients for the two residential building types shown for four age classes and six material categories.</v>
      </c>
      <c r="BD621" t="str">
        <f>IF(buildings!BD621="","NULL",buildings!BD621)</f>
        <v>NULL</v>
      </c>
      <c r="BE621" t="str">
        <f>IF(buildings!BE621="","NULL",buildings!BE621)</f>
        <v>Schwartzberg (Fishman)</v>
      </c>
      <c r="BF621" t="str">
        <f>IF(buildings!BF621="","NULL",buildings!BF621)</f>
        <v>NULL</v>
      </c>
      <c r="BG621" t="str">
        <f>IF(buildings!BG621="","NULL",buildings!BG621)</f>
        <v>NULL</v>
      </c>
      <c r="BH621" t="str">
        <f>IF(buildings!BH621="","NULL",buildings!BH621)</f>
        <v>NULL</v>
      </c>
      <c r="BI621" t="str">
        <f>IF(buildings!BI621="","NULL",buildings!BI621)</f>
        <v>NULL</v>
      </c>
      <c r="BJ621" t="str">
        <f>IF(buildings!BJ621="","NULL",buildings!BJ621)</f>
        <v>NULL</v>
      </c>
      <c r="BK621" t="str">
        <f>IF(buildings!BK621="","NULL",buildings!BK621)</f>
        <v>NULL</v>
      </c>
      <c r="BL621" t="str">
        <f>IF(buildings!BL621="","NULL",buildings!BL621)</f>
        <v>NULL</v>
      </c>
      <c r="BM621" t="str">
        <f>IF(buildings!BM621="","NULL",buildings!BM621)</f>
        <v>NULL</v>
      </c>
      <c r="BN621" t="str">
        <f>IF(buildings!BN621="","NULL",buildings!BN621)</f>
        <v>NULL</v>
      </c>
      <c r="BO621" t="str">
        <f>IF(buildings!BO621="","NULL",buildings!BO621)</f>
        <v>NULL</v>
      </c>
      <c r="BP621" t="str">
        <f>IF(buildings!BP621="","NULL",buildings!BP621)</f>
        <v>NULL</v>
      </c>
      <c r="BQ621" t="str">
        <f>IF(buildings!BQ621="","NULL",buildings!BQ621)</f>
        <v>NULL</v>
      </c>
      <c r="BR621" t="str">
        <f>IF(buildings!BR621="","NULL",buildings!BR621)</f>
        <v>NULL</v>
      </c>
      <c r="BS621" t="str">
        <f>IF(buildings!BS621="","NULL",buildings!BS621)</f>
        <v>NULL</v>
      </c>
      <c r="BT621" t="str">
        <f>IF(buildings!BT621="","NULL",buildings!BT621)</f>
        <v>NULL</v>
      </c>
      <c r="BU621" t="str">
        <f>IF(buildings!BU621="","NULL",buildings!BU621)</f>
        <v>NULL</v>
      </c>
      <c r="BV621" t="str">
        <f>IF(buildings!BV621="","NULL",buildings!BV621)</f>
        <v>NULL</v>
      </c>
      <c r="BW621" t="str">
        <f>IF(buildings!BW621="","NULL",buildings!BW621)</f>
        <v>R32EU15</v>
      </c>
      <c r="BX621" t="str">
        <f>IF(buildings!BX621="","NULL",buildings!BX621)</f>
        <v>R5.2OECD</v>
      </c>
      <c r="BY621" t="str">
        <f>IF(buildings!BY621="","NULL",buildings!BY621)</f>
        <v>R_MFH_unspecified</v>
      </c>
      <c r="BZ621" t="str">
        <f>IF(buildings!BZ621="","NULL",buildings!BZ621)</f>
        <v>Unspecified</v>
      </c>
      <c r="CA621" t="str">
        <f>IF(buildings!CA621="","NULL",buildings!CA621)</f>
        <v>Standard</v>
      </c>
      <c r="CB621" t="str">
        <f>IF(buildings!CB621="","NULL",buildings!CB621)</f>
        <v>sample/average/statistics</v>
      </c>
      <c r="CC621" t="str">
        <f>IF(buildings!CC621="","NULL",buildings!CC621)</f>
        <v>RM</v>
      </c>
      <c r="CD621" t="str">
        <f>IF(buildings!CD621="","NULL",buildings!CD621)</f>
        <v>U</v>
      </c>
      <c r="CE621" t="str">
        <f>IF(buildings!CE621="","NULL",buildings!CE621)</f>
        <v>OECD_EU15</v>
      </c>
    </row>
    <row r="622" spans="1:83">
      <c r="A622">
        <f>IF(buildings!A622="","NA",buildings!A622)</f>
        <v>620</v>
      </c>
      <c r="B622" t="str">
        <f>IF(buildings!B622="","NA",buildings!B622)</f>
        <v>Sweden</v>
      </c>
      <c r="C622" t="str">
        <f>IF(buildings!C622="","NA",buildings!C622)</f>
        <v>NA</v>
      </c>
      <c r="D622">
        <f>IF(buildings!D622="","NA",buildings!D622)</f>
        <v>1931</v>
      </c>
      <c r="E622">
        <f>IF(buildings!E622="","NA",buildings!E622)</f>
        <v>1950</v>
      </c>
      <c r="F622">
        <f>IF(buildings!F622="","NA",buildings!F622)</f>
        <v>141</v>
      </c>
      <c r="G622" t="str">
        <f>IF(buildings!G622="","NA",buildings!G622)</f>
        <v>NA</v>
      </c>
      <c r="H622" t="str">
        <f>IF(buildings!H622="","NA",buildings!H622)</f>
        <v>NA</v>
      </c>
      <c r="I622" t="str">
        <f>IF(buildings!I622="","NA",buildings!I622)</f>
        <v>NA</v>
      </c>
      <c r="J622">
        <f>IF(buildings!J622="","NA",buildings!J622)</f>
        <v>33</v>
      </c>
      <c r="K622" t="str">
        <f>IF(buildings!K622="","NA",buildings!K622)</f>
        <v>NA</v>
      </c>
      <c r="L622" t="str">
        <f>IF(buildings!L622="","NA",buildings!L622)</f>
        <v>NA</v>
      </c>
      <c r="M622">
        <f>IF(buildings!M622="","NA",buildings!M622)</f>
        <v>774</v>
      </c>
      <c r="N622" t="str">
        <f>IF(buildings!N622="","NA",buildings!N622)</f>
        <v>NA</v>
      </c>
      <c r="O622">
        <f>IF(buildings!O622="","NA",buildings!O622)</f>
        <v>13</v>
      </c>
      <c r="P622">
        <f>IF(buildings!P622="","NA",buildings!P622)</f>
        <v>33</v>
      </c>
      <c r="Q622" t="str">
        <f>IF(buildings!Q622="","NA",buildings!Q622)</f>
        <v>NA</v>
      </c>
      <c r="R622" t="str">
        <f>IF(buildings!R622="","NA",buildings!R622)</f>
        <v>NA</v>
      </c>
      <c r="S622" t="str">
        <f>IF(buildings!S622="","NA",buildings!S622)</f>
        <v>NA</v>
      </c>
      <c r="T622" t="str">
        <f>IF(buildings!T622="","NA",buildings!T622)</f>
        <v>NA</v>
      </c>
      <c r="U622" t="str">
        <f>IF(buildings!U622="","NA",buildings!U622)</f>
        <v>NA</v>
      </c>
      <c r="V622" t="str">
        <f>IF(buildings!V622="","NA",buildings!V622)</f>
        <v>NA</v>
      </c>
      <c r="W622" t="str">
        <f>IF(buildings!W622="","NA",buildings!W622)</f>
        <v>NA</v>
      </c>
      <c r="X622" t="str">
        <f>IF(buildings!X622="","NA",buildings!X622)</f>
        <v>NA</v>
      </c>
      <c r="Y622" t="str">
        <f>IF(buildings!Y622="","NA",buildings!Y622)</f>
        <v>NA</v>
      </c>
      <c r="Z622" t="str">
        <f>IF(buildings!Z622="","NA",buildings!Z622)</f>
        <v>NA</v>
      </c>
      <c r="AA622" t="str">
        <f>IF(buildings!AA622="","NA",buildings!AA622)</f>
        <v>NA</v>
      </c>
      <c r="AB622">
        <f>IF(buildings!AB622="","NA",buildings!AB622)</f>
        <v>114</v>
      </c>
      <c r="AC622" t="str">
        <f>IF(buildings!AC622="","NA",buildings!AC622)</f>
        <v>NA</v>
      </c>
      <c r="AD622" t="str">
        <f>IF(buildings!AD622="","NA",buildings!AD622)</f>
        <v>NA</v>
      </c>
      <c r="AE622" t="str">
        <f>IF(buildings!AE622="","NA",buildings!AE622)</f>
        <v>NA</v>
      </c>
      <c r="AF622" t="str">
        <f>IF(buildings!AF622="","NA",buildings!AF622)</f>
        <v>NA</v>
      </c>
      <c r="AG622" t="str">
        <f>IF(buildings!AG622="","NA",buildings!AG622)</f>
        <v>NA</v>
      </c>
      <c r="AH622" t="str">
        <f>IF(buildings!AH622="","NA",buildings!AH622)</f>
        <v>NA</v>
      </c>
      <c r="AI622" t="str">
        <f>IF(buildings!AI622="","NA",buildings!AI622)</f>
        <v>NA</v>
      </c>
      <c r="AJ622" t="str">
        <f>IF(buildings!AJ622="","NA",buildings!AJ622)</f>
        <v>NA</v>
      </c>
      <c r="AK622" t="str">
        <f>IF(buildings!AK622="","NA",buildings!AK622)</f>
        <v>NA</v>
      </c>
      <c r="AL622" t="str">
        <f>IF(buildings!AL622="","NA",buildings!AL622)</f>
        <v>Multi-family 1931–1950</v>
      </c>
      <c r="AM622" t="str">
        <f>IF(buildings!AM622="","NA",buildings!AM622)</f>
        <v>NA</v>
      </c>
      <c r="AN622" t="str">
        <f>IF(buildings!AN622="","NA",buildings!AN622)</f>
        <v>residential</v>
      </c>
      <c r="AO622" t="str">
        <f>IF(buildings!AO622="","NA",buildings!AO622)</f>
        <v>MFH</v>
      </c>
      <c r="AP622" t="str">
        <f>IF(buildings!AP622="","NA",buildings!AP622)</f>
        <v>country-averaged</v>
      </c>
      <c r="AQ622" t="str">
        <f>IF(buildings!AQ622="","NA",buildings!AQ622)</f>
        <v>both</v>
      </c>
      <c r="AR622" t="str">
        <f>IF(buildings!AR622="","NA",buildings!AR622)</f>
        <v>usable</v>
      </c>
      <c r="AS622" t="str">
        <f>IF(buildings!AS622="","NA",buildings!AS622)</f>
        <v>Gontia, P., Thuvander, L. &amp; Wallbaum, H</v>
      </c>
      <c r="AT622">
        <f>IF(buildings!AT622="","NA",buildings!AT622)</f>
        <v>2020</v>
      </c>
      <c r="AU622" t="str">
        <f>IF(buildings!AU622="","NA",buildings!AU622)</f>
        <v>Spatiotemporal characteristics of residential material stocks and flows in urban, commuter, and rural settlements</v>
      </c>
      <c r="AV622" t="str">
        <f>IF(buildings!AV622="","NA",buildings!AV622)</f>
        <v>Journal of Cleaner Production</v>
      </c>
      <c r="AW622" t="str">
        <f>IF(buildings!AW622="","NA",buildings!AW622)</f>
        <v>Copyright Elsevier</v>
      </c>
      <c r="AX622" t="str">
        <f>IF(buildings!AX622="","NA",buildings!AX622)</f>
        <v>10.1016/j.jclepro.2019.119435</v>
      </c>
      <c r="AY622" t="str">
        <f>IF(buildings!AY622="","NA",buildings!AY622)</f>
        <v>https://doi.org/10.1016/j.jclepro.2019.119435</v>
      </c>
      <c r="AZ622" t="str">
        <f>IF(buildings!AZ622="","NULL",buildings!AZ622)</f>
        <v>NULL</v>
      </c>
      <c r="BA622" t="str">
        <f>IF(buildings!BA622="","NULL",buildings!BA622)</f>
        <v>NULL</v>
      </c>
      <c r="BB622" t="str">
        <f>IF(buildings!BB622="","NULL",buildings!BB622)</f>
        <v>NULL</v>
      </c>
      <c r="BC622" t="str">
        <f>IF(buildings!BC622="","NULL",buildings!BC622)</f>
        <v>Table 2. Material intensity coefficients for the two residential building types shown for four age classes and six material categories.</v>
      </c>
      <c r="BD622" t="str">
        <f>IF(buildings!BD622="","NULL",buildings!BD622)</f>
        <v>NULL</v>
      </c>
      <c r="BE622" t="str">
        <f>IF(buildings!BE622="","NULL",buildings!BE622)</f>
        <v>Schwartzberg (Fishman)</v>
      </c>
      <c r="BF622" t="str">
        <f>IF(buildings!BF622="","NULL",buildings!BF622)</f>
        <v>NULL</v>
      </c>
      <c r="BG622" t="str">
        <f>IF(buildings!BG622="","NULL",buildings!BG622)</f>
        <v>NULL</v>
      </c>
      <c r="BH622" t="str">
        <f>IF(buildings!BH622="","NULL",buildings!BH622)</f>
        <v>NULL</v>
      </c>
      <c r="BI622" t="str">
        <f>IF(buildings!BI622="","NULL",buildings!BI622)</f>
        <v>NULL</v>
      </c>
      <c r="BJ622" t="str">
        <f>IF(buildings!BJ622="","NULL",buildings!BJ622)</f>
        <v>NULL</v>
      </c>
      <c r="BK622" t="str">
        <f>IF(buildings!BK622="","NULL",buildings!BK622)</f>
        <v>NULL</v>
      </c>
      <c r="BL622" t="str">
        <f>IF(buildings!BL622="","NULL",buildings!BL622)</f>
        <v>NULL</v>
      </c>
      <c r="BM622" t="str">
        <f>IF(buildings!BM622="","NULL",buildings!BM622)</f>
        <v>NULL</v>
      </c>
      <c r="BN622" t="str">
        <f>IF(buildings!BN622="","NULL",buildings!BN622)</f>
        <v>NULL</v>
      </c>
      <c r="BO622" t="str">
        <f>IF(buildings!BO622="","NULL",buildings!BO622)</f>
        <v>NULL</v>
      </c>
      <c r="BP622" t="str">
        <f>IF(buildings!BP622="","NULL",buildings!BP622)</f>
        <v>NULL</v>
      </c>
      <c r="BQ622" t="str">
        <f>IF(buildings!BQ622="","NULL",buildings!BQ622)</f>
        <v>NULL</v>
      </c>
      <c r="BR622" t="str">
        <f>IF(buildings!BR622="","NULL",buildings!BR622)</f>
        <v>NULL</v>
      </c>
      <c r="BS622" t="str">
        <f>IF(buildings!BS622="","NULL",buildings!BS622)</f>
        <v>NULL</v>
      </c>
      <c r="BT622" t="str">
        <f>IF(buildings!BT622="","NULL",buildings!BT622)</f>
        <v>NULL</v>
      </c>
      <c r="BU622" t="str">
        <f>IF(buildings!BU622="","NULL",buildings!BU622)</f>
        <v>NULL</v>
      </c>
      <c r="BV622" t="str">
        <f>IF(buildings!BV622="","NULL",buildings!BV622)</f>
        <v>NULL</v>
      </c>
      <c r="BW622" t="str">
        <f>IF(buildings!BW622="","NULL",buildings!BW622)</f>
        <v>R32EU15</v>
      </c>
      <c r="BX622" t="str">
        <f>IF(buildings!BX622="","NULL",buildings!BX622)</f>
        <v>R5.2OECD</v>
      </c>
      <c r="BY622" t="str">
        <f>IF(buildings!BY622="","NULL",buildings!BY622)</f>
        <v>R_MFH_unspecified</v>
      </c>
      <c r="BZ622" t="str">
        <f>IF(buildings!BZ622="","NULL",buildings!BZ622)</f>
        <v>Unspecified</v>
      </c>
      <c r="CA622" t="str">
        <f>IF(buildings!CA622="","NULL",buildings!CA622)</f>
        <v>Standard</v>
      </c>
      <c r="CB622" t="str">
        <f>IF(buildings!CB622="","NULL",buildings!CB622)</f>
        <v>sample/average/statistics</v>
      </c>
      <c r="CC622" t="str">
        <f>IF(buildings!CC622="","NULL",buildings!CC622)</f>
        <v>RM</v>
      </c>
      <c r="CD622" t="str">
        <f>IF(buildings!CD622="","NULL",buildings!CD622)</f>
        <v>U</v>
      </c>
      <c r="CE622" t="str">
        <f>IF(buildings!CE622="","NULL",buildings!CE622)</f>
        <v>OECD_EU15</v>
      </c>
    </row>
    <row r="623" spans="1:83">
      <c r="A623">
        <f>IF(buildings!A623="","NA",buildings!A623)</f>
        <v>621</v>
      </c>
      <c r="B623" t="str">
        <f>IF(buildings!B623="","NA",buildings!B623)</f>
        <v>Sweden</v>
      </c>
      <c r="C623" t="str">
        <f>IF(buildings!C623="","NA",buildings!C623)</f>
        <v>NA</v>
      </c>
      <c r="D623">
        <f>IF(buildings!D623="","NA",buildings!D623)</f>
        <v>1951</v>
      </c>
      <c r="E623">
        <f>IF(buildings!E623="","NA",buildings!E623)</f>
        <v>1980</v>
      </c>
      <c r="F623">
        <f>IF(buildings!F623="","NA",buildings!F623)</f>
        <v>171</v>
      </c>
      <c r="G623" t="str">
        <f>IF(buildings!G623="","NA",buildings!G623)</f>
        <v>NA</v>
      </c>
      <c r="H623" t="str">
        <f>IF(buildings!H623="","NA",buildings!H623)</f>
        <v>NA</v>
      </c>
      <c r="I623" t="str">
        <f>IF(buildings!I623="","NA",buildings!I623)</f>
        <v>NA</v>
      </c>
      <c r="J623">
        <f>IF(buildings!J623="","NA",buildings!J623)</f>
        <v>19</v>
      </c>
      <c r="K623" t="str">
        <f>IF(buildings!K623="","NA",buildings!K623)</f>
        <v>NA</v>
      </c>
      <c r="L623" t="str">
        <f>IF(buildings!L623="","NA",buildings!L623)</f>
        <v>NA</v>
      </c>
      <c r="M623">
        <f>IF(buildings!M623="","NA",buildings!M623)</f>
        <v>965</v>
      </c>
      <c r="N623" t="str">
        <f>IF(buildings!N623="","NA",buildings!N623)</f>
        <v>NA</v>
      </c>
      <c r="O623">
        <f>IF(buildings!O623="","NA",buildings!O623)</f>
        <v>12</v>
      </c>
      <c r="P623">
        <f>IF(buildings!P623="","NA",buildings!P623)</f>
        <v>19</v>
      </c>
      <c r="Q623" t="str">
        <f>IF(buildings!Q623="","NA",buildings!Q623)</f>
        <v>NA</v>
      </c>
      <c r="R623" t="str">
        <f>IF(buildings!R623="","NA",buildings!R623)</f>
        <v>NA</v>
      </c>
      <c r="S623" t="str">
        <f>IF(buildings!S623="","NA",buildings!S623)</f>
        <v>NA</v>
      </c>
      <c r="T623" t="str">
        <f>IF(buildings!T623="","NA",buildings!T623)</f>
        <v>NA</v>
      </c>
      <c r="U623" t="str">
        <f>IF(buildings!U623="","NA",buildings!U623)</f>
        <v>NA</v>
      </c>
      <c r="V623" t="str">
        <f>IF(buildings!V623="","NA",buildings!V623)</f>
        <v>NA</v>
      </c>
      <c r="W623" t="str">
        <f>IF(buildings!W623="","NA",buildings!W623)</f>
        <v>NA</v>
      </c>
      <c r="X623" t="str">
        <f>IF(buildings!X623="","NA",buildings!X623)</f>
        <v>NA</v>
      </c>
      <c r="Y623" t="str">
        <f>IF(buildings!Y623="","NA",buildings!Y623)</f>
        <v>NA</v>
      </c>
      <c r="Z623" t="str">
        <f>IF(buildings!Z623="","NA",buildings!Z623)</f>
        <v>NA</v>
      </c>
      <c r="AA623" t="str">
        <f>IF(buildings!AA623="","NA",buildings!AA623)</f>
        <v>NA</v>
      </c>
      <c r="AB623">
        <f>IF(buildings!AB623="","NA",buildings!AB623)</f>
        <v>21</v>
      </c>
      <c r="AC623" t="str">
        <f>IF(buildings!AC623="","NA",buildings!AC623)</f>
        <v>NA</v>
      </c>
      <c r="AD623" t="str">
        <f>IF(buildings!AD623="","NA",buildings!AD623)</f>
        <v>NA</v>
      </c>
      <c r="AE623" t="str">
        <f>IF(buildings!AE623="","NA",buildings!AE623)</f>
        <v>NA</v>
      </c>
      <c r="AF623" t="str">
        <f>IF(buildings!AF623="","NA",buildings!AF623)</f>
        <v>NA</v>
      </c>
      <c r="AG623" t="str">
        <f>IF(buildings!AG623="","NA",buildings!AG623)</f>
        <v>NA</v>
      </c>
      <c r="AH623" t="str">
        <f>IF(buildings!AH623="","NA",buildings!AH623)</f>
        <v>NA</v>
      </c>
      <c r="AI623" t="str">
        <f>IF(buildings!AI623="","NA",buildings!AI623)</f>
        <v>NA</v>
      </c>
      <c r="AJ623" t="str">
        <f>IF(buildings!AJ623="","NA",buildings!AJ623)</f>
        <v>NA</v>
      </c>
      <c r="AK623" t="str">
        <f>IF(buildings!AK623="","NA",buildings!AK623)</f>
        <v>NA</v>
      </c>
      <c r="AL623" t="str">
        <f>IF(buildings!AL623="","NA",buildings!AL623)</f>
        <v>Multi-family 1951–1980</v>
      </c>
      <c r="AM623" t="str">
        <f>IF(buildings!AM623="","NA",buildings!AM623)</f>
        <v>NA</v>
      </c>
      <c r="AN623" t="str">
        <f>IF(buildings!AN623="","NA",buildings!AN623)</f>
        <v>residential</v>
      </c>
      <c r="AO623" t="str">
        <f>IF(buildings!AO623="","NA",buildings!AO623)</f>
        <v>MFH</v>
      </c>
      <c r="AP623" t="str">
        <f>IF(buildings!AP623="","NA",buildings!AP623)</f>
        <v>country-averaged</v>
      </c>
      <c r="AQ623" t="str">
        <f>IF(buildings!AQ623="","NA",buildings!AQ623)</f>
        <v>both</v>
      </c>
      <c r="AR623" t="str">
        <f>IF(buildings!AR623="","NA",buildings!AR623)</f>
        <v>usable</v>
      </c>
      <c r="AS623" t="str">
        <f>IF(buildings!AS623="","NA",buildings!AS623)</f>
        <v>Gontia, P., Thuvander, L. &amp; Wallbaum, H</v>
      </c>
      <c r="AT623">
        <f>IF(buildings!AT623="","NA",buildings!AT623)</f>
        <v>2020</v>
      </c>
      <c r="AU623" t="str">
        <f>IF(buildings!AU623="","NA",buildings!AU623)</f>
        <v>Spatiotemporal characteristics of residential material stocks and flows in urban, commuter, and rural settlements</v>
      </c>
      <c r="AV623" t="str">
        <f>IF(buildings!AV623="","NA",buildings!AV623)</f>
        <v>Journal of Cleaner Production</v>
      </c>
      <c r="AW623" t="str">
        <f>IF(buildings!AW623="","NA",buildings!AW623)</f>
        <v>Copyright Elsevier</v>
      </c>
      <c r="AX623" t="str">
        <f>IF(buildings!AX623="","NA",buildings!AX623)</f>
        <v>10.1016/j.jclepro.2019.119435</v>
      </c>
      <c r="AY623" t="str">
        <f>IF(buildings!AY623="","NA",buildings!AY623)</f>
        <v>https://doi.org/10.1016/j.jclepro.2019.119435</v>
      </c>
      <c r="AZ623" t="str">
        <f>IF(buildings!AZ623="","NULL",buildings!AZ623)</f>
        <v>NULL</v>
      </c>
      <c r="BA623" t="str">
        <f>IF(buildings!BA623="","NULL",buildings!BA623)</f>
        <v>NULL</v>
      </c>
      <c r="BB623" t="str">
        <f>IF(buildings!BB623="","NULL",buildings!BB623)</f>
        <v>NULL</v>
      </c>
      <c r="BC623" t="str">
        <f>IF(buildings!BC623="","NULL",buildings!BC623)</f>
        <v>Table 2. Material intensity coefficients for the two residential building types shown for four age classes and six material categories.</v>
      </c>
      <c r="BD623" t="str">
        <f>IF(buildings!BD623="","NULL",buildings!BD623)</f>
        <v>NULL</v>
      </c>
      <c r="BE623" t="str">
        <f>IF(buildings!BE623="","NULL",buildings!BE623)</f>
        <v>Schwartzberg (Fishman)</v>
      </c>
      <c r="BF623" t="str">
        <f>IF(buildings!BF623="","NULL",buildings!BF623)</f>
        <v>NULL</v>
      </c>
      <c r="BG623" t="str">
        <f>IF(buildings!BG623="","NULL",buildings!BG623)</f>
        <v>NULL</v>
      </c>
      <c r="BH623" t="str">
        <f>IF(buildings!BH623="","NULL",buildings!BH623)</f>
        <v>NULL</v>
      </c>
      <c r="BI623" t="str">
        <f>IF(buildings!BI623="","NULL",buildings!BI623)</f>
        <v>NULL</v>
      </c>
      <c r="BJ623" t="str">
        <f>IF(buildings!BJ623="","NULL",buildings!BJ623)</f>
        <v>NULL</v>
      </c>
      <c r="BK623" t="str">
        <f>IF(buildings!BK623="","NULL",buildings!BK623)</f>
        <v>NULL</v>
      </c>
      <c r="BL623" t="str">
        <f>IF(buildings!BL623="","NULL",buildings!BL623)</f>
        <v>NULL</v>
      </c>
      <c r="BM623" t="str">
        <f>IF(buildings!BM623="","NULL",buildings!BM623)</f>
        <v>NULL</v>
      </c>
      <c r="BN623" t="str">
        <f>IF(buildings!BN623="","NULL",buildings!BN623)</f>
        <v>NULL</v>
      </c>
      <c r="BO623" t="str">
        <f>IF(buildings!BO623="","NULL",buildings!BO623)</f>
        <v>NULL</v>
      </c>
      <c r="BP623" t="str">
        <f>IF(buildings!BP623="","NULL",buildings!BP623)</f>
        <v>NULL</v>
      </c>
      <c r="BQ623" t="str">
        <f>IF(buildings!BQ623="","NULL",buildings!BQ623)</f>
        <v>NULL</v>
      </c>
      <c r="BR623" t="str">
        <f>IF(buildings!BR623="","NULL",buildings!BR623)</f>
        <v>NULL</v>
      </c>
      <c r="BS623" t="str">
        <f>IF(buildings!BS623="","NULL",buildings!BS623)</f>
        <v>NULL</v>
      </c>
      <c r="BT623" t="str">
        <f>IF(buildings!BT623="","NULL",buildings!BT623)</f>
        <v>NULL</v>
      </c>
      <c r="BU623" t="str">
        <f>IF(buildings!BU623="","NULL",buildings!BU623)</f>
        <v>NULL</v>
      </c>
      <c r="BV623" t="str">
        <f>IF(buildings!BV623="","NULL",buildings!BV623)</f>
        <v>NULL</v>
      </c>
      <c r="BW623" t="str">
        <f>IF(buildings!BW623="","NULL",buildings!BW623)</f>
        <v>R32EU15</v>
      </c>
      <c r="BX623" t="str">
        <f>IF(buildings!BX623="","NULL",buildings!BX623)</f>
        <v>R5.2OECD</v>
      </c>
      <c r="BY623" t="str">
        <f>IF(buildings!BY623="","NULL",buildings!BY623)</f>
        <v>R_MFH_unspecified</v>
      </c>
      <c r="BZ623" t="str">
        <f>IF(buildings!BZ623="","NULL",buildings!BZ623)</f>
        <v>Unspecified</v>
      </c>
      <c r="CA623" t="str">
        <f>IF(buildings!CA623="","NULL",buildings!CA623)</f>
        <v>Standard</v>
      </c>
      <c r="CB623" t="str">
        <f>IF(buildings!CB623="","NULL",buildings!CB623)</f>
        <v>sample/average/statistics</v>
      </c>
      <c r="CC623" t="str">
        <f>IF(buildings!CC623="","NULL",buildings!CC623)</f>
        <v>RM</v>
      </c>
      <c r="CD623" t="str">
        <f>IF(buildings!CD623="","NULL",buildings!CD623)</f>
        <v>U</v>
      </c>
      <c r="CE623" t="str">
        <f>IF(buildings!CE623="","NULL",buildings!CE623)</f>
        <v>OECD_EU15</v>
      </c>
    </row>
    <row r="624" spans="1:83">
      <c r="A624">
        <f>IF(buildings!A624="","NA",buildings!A624)</f>
        <v>622</v>
      </c>
      <c r="B624" t="str">
        <f>IF(buildings!B624="","NA",buildings!B624)</f>
        <v>Sweden</v>
      </c>
      <c r="C624" t="str">
        <f>IF(buildings!C624="","NA",buildings!C624)</f>
        <v>NA</v>
      </c>
      <c r="D624">
        <f>IF(buildings!D624="","NA",buildings!D624)</f>
        <v>1981</v>
      </c>
      <c r="E624" t="str">
        <f>IF(buildings!E624="","NA",buildings!E624)</f>
        <v>NA</v>
      </c>
      <c r="F624">
        <f>IF(buildings!F624="","NA",buildings!F624)</f>
        <v>317</v>
      </c>
      <c r="G624" t="str">
        <f>IF(buildings!G624="","NA",buildings!G624)</f>
        <v>NA</v>
      </c>
      <c r="H624" t="str">
        <f>IF(buildings!H624="","NA",buildings!H624)</f>
        <v>NA</v>
      </c>
      <c r="I624" t="str">
        <f>IF(buildings!I624="","NA",buildings!I624)</f>
        <v>NA</v>
      </c>
      <c r="J624">
        <f>IF(buildings!J624="","NA",buildings!J624)</f>
        <v>34</v>
      </c>
      <c r="K624" t="str">
        <f>IF(buildings!K624="","NA",buildings!K624)</f>
        <v>NA</v>
      </c>
      <c r="L624" t="str">
        <f>IF(buildings!L624="","NA",buildings!L624)</f>
        <v>NA</v>
      </c>
      <c r="M624">
        <f>IF(buildings!M624="","NA",buildings!M624)</f>
        <v>788</v>
      </c>
      <c r="N624" t="str">
        <f>IF(buildings!N624="","NA",buildings!N624)</f>
        <v>NA</v>
      </c>
      <c r="O624" t="str">
        <f>IF(buildings!O624="","NA",buildings!O624)</f>
        <v>NA</v>
      </c>
      <c r="P624">
        <f>IF(buildings!P624="","NA",buildings!P624)</f>
        <v>34</v>
      </c>
      <c r="Q624" t="str">
        <f>IF(buildings!Q624="","NA",buildings!Q624)</f>
        <v>NA</v>
      </c>
      <c r="R624" t="str">
        <f>IF(buildings!R624="","NA",buildings!R624)</f>
        <v>NA</v>
      </c>
      <c r="S624" t="str">
        <f>IF(buildings!S624="","NA",buildings!S624)</f>
        <v>NA</v>
      </c>
      <c r="T624" t="str">
        <f>IF(buildings!T624="","NA",buildings!T624)</f>
        <v>NA</v>
      </c>
      <c r="U624" t="str">
        <f>IF(buildings!U624="","NA",buildings!U624)</f>
        <v>NA</v>
      </c>
      <c r="V624" t="str">
        <f>IF(buildings!V624="","NA",buildings!V624)</f>
        <v>NA</v>
      </c>
      <c r="W624" t="str">
        <f>IF(buildings!W624="","NA",buildings!W624)</f>
        <v>NA</v>
      </c>
      <c r="X624" t="str">
        <f>IF(buildings!X624="","NA",buildings!X624)</f>
        <v>NA</v>
      </c>
      <c r="Y624" t="str">
        <f>IF(buildings!Y624="","NA",buildings!Y624)</f>
        <v>NA</v>
      </c>
      <c r="Z624" t="str">
        <f>IF(buildings!Z624="","NA",buildings!Z624)</f>
        <v>NA</v>
      </c>
      <c r="AA624" t="str">
        <f>IF(buildings!AA624="","NA",buildings!AA624)</f>
        <v>NA</v>
      </c>
      <c r="AB624">
        <f>IF(buildings!AB624="","NA",buildings!AB624)</f>
        <v>62</v>
      </c>
      <c r="AC624" t="str">
        <f>IF(buildings!AC624="","NA",buildings!AC624)</f>
        <v>NA</v>
      </c>
      <c r="AD624" t="str">
        <f>IF(buildings!AD624="","NA",buildings!AD624)</f>
        <v>NA</v>
      </c>
      <c r="AE624" t="str">
        <f>IF(buildings!AE624="","NA",buildings!AE624)</f>
        <v>NA</v>
      </c>
      <c r="AF624" t="str">
        <f>IF(buildings!AF624="","NA",buildings!AF624)</f>
        <v>NA</v>
      </c>
      <c r="AG624" t="str">
        <f>IF(buildings!AG624="","NA",buildings!AG624)</f>
        <v>NA</v>
      </c>
      <c r="AH624" t="str">
        <f>IF(buildings!AH624="","NA",buildings!AH624)</f>
        <v>NA</v>
      </c>
      <c r="AI624" t="str">
        <f>IF(buildings!AI624="","NA",buildings!AI624)</f>
        <v>NA</v>
      </c>
      <c r="AJ624" t="str">
        <f>IF(buildings!AJ624="","NA",buildings!AJ624)</f>
        <v>NA</v>
      </c>
      <c r="AK624" t="str">
        <f>IF(buildings!AK624="","NA",buildings!AK624)</f>
        <v>NA</v>
      </c>
      <c r="AL624" t="str">
        <f>IF(buildings!AL624="","NA",buildings!AL624)</f>
        <v>Multi-family After 1981</v>
      </c>
      <c r="AM624" t="str">
        <f>IF(buildings!AM624="","NA",buildings!AM624)</f>
        <v>NA</v>
      </c>
      <c r="AN624" t="str">
        <f>IF(buildings!AN624="","NA",buildings!AN624)</f>
        <v>residential</v>
      </c>
      <c r="AO624" t="str">
        <f>IF(buildings!AO624="","NA",buildings!AO624)</f>
        <v>MFH</v>
      </c>
      <c r="AP624" t="str">
        <f>IF(buildings!AP624="","NA",buildings!AP624)</f>
        <v>country-averaged</v>
      </c>
      <c r="AQ624" t="str">
        <f>IF(buildings!AQ624="","NA",buildings!AQ624)</f>
        <v>both</v>
      </c>
      <c r="AR624" t="str">
        <f>IF(buildings!AR624="","NA",buildings!AR624)</f>
        <v>usable</v>
      </c>
      <c r="AS624" t="str">
        <f>IF(buildings!AS624="","NA",buildings!AS624)</f>
        <v>Gontia, P., Thuvander, L. &amp; Wallbaum, H</v>
      </c>
      <c r="AT624">
        <f>IF(buildings!AT624="","NA",buildings!AT624)</f>
        <v>2020</v>
      </c>
      <c r="AU624" t="str">
        <f>IF(buildings!AU624="","NA",buildings!AU624)</f>
        <v>Spatiotemporal characteristics of residential material stocks and flows in urban, commuter, and rural settlements</v>
      </c>
      <c r="AV624" t="str">
        <f>IF(buildings!AV624="","NA",buildings!AV624)</f>
        <v>Journal of Cleaner Production</v>
      </c>
      <c r="AW624" t="str">
        <f>IF(buildings!AW624="","NA",buildings!AW624)</f>
        <v>Copyright Elsevier</v>
      </c>
      <c r="AX624" t="str">
        <f>IF(buildings!AX624="","NA",buildings!AX624)</f>
        <v>10.1016/j.jclepro.2019.119435</v>
      </c>
      <c r="AY624" t="str">
        <f>IF(buildings!AY624="","NA",buildings!AY624)</f>
        <v>https://doi.org/10.1016/j.jclepro.2019.119435</v>
      </c>
      <c r="AZ624" t="str">
        <f>IF(buildings!AZ624="","NULL",buildings!AZ624)</f>
        <v>NULL</v>
      </c>
      <c r="BA624" t="str">
        <f>IF(buildings!BA624="","NULL",buildings!BA624)</f>
        <v>NULL</v>
      </c>
      <c r="BB624" t="str">
        <f>IF(buildings!BB624="","NULL",buildings!BB624)</f>
        <v>NULL</v>
      </c>
      <c r="BC624" t="str">
        <f>IF(buildings!BC624="","NULL",buildings!BC624)</f>
        <v>Table 2. Material intensity coefficients for the two residential building types shown for four age classes and six material categories.</v>
      </c>
      <c r="BD624" t="str">
        <f>IF(buildings!BD624="","NULL",buildings!BD624)</f>
        <v>NULL</v>
      </c>
      <c r="BE624" t="str">
        <f>IF(buildings!BE624="","NULL",buildings!BE624)</f>
        <v>Schwartzberg (Fishman)</v>
      </c>
      <c r="BF624" t="str">
        <f>IF(buildings!BF624="","NULL",buildings!BF624)</f>
        <v>NULL</v>
      </c>
      <c r="BG624" t="str">
        <f>IF(buildings!BG624="","NULL",buildings!BG624)</f>
        <v>NULL</v>
      </c>
      <c r="BH624" t="str">
        <f>IF(buildings!BH624="","NULL",buildings!BH624)</f>
        <v>NULL</v>
      </c>
      <c r="BI624" t="str">
        <f>IF(buildings!BI624="","NULL",buildings!BI624)</f>
        <v>NULL</v>
      </c>
      <c r="BJ624" t="str">
        <f>IF(buildings!BJ624="","NULL",buildings!BJ624)</f>
        <v>NULL</v>
      </c>
      <c r="BK624" t="str">
        <f>IF(buildings!BK624="","NULL",buildings!BK624)</f>
        <v>NULL</v>
      </c>
      <c r="BL624" t="str">
        <f>IF(buildings!BL624="","NULL",buildings!BL624)</f>
        <v>NULL</v>
      </c>
      <c r="BM624" t="str">
        <f>IF(buildings!BM624="","NULL",buildings!BM624)</f>
        <v>NULL</v>
      </c>
      <c r="BN624" t="str">
        <f>IF(buildings!BN624="","NULL",buildings!BN624)</f>
        <v>NULL</v>
      </c>
      <c r="BO624" t="str">
        <f>IF(buildings!BO624="","NULL",buildings!BO624)</f>
        <v>NULL</v>
      </c>
      <c r="BP624" t="str">
        <f>IF(buildings!BP624="","NULL",buildings!BP624)</f>
        <v>NULL</v>
      </c>
      <c r="BQ624" t="str">
        <f>IF(buildings!BQ624="","NULL",buildings!BQ624)</f>
        <v>NULL</v>
      </c>
      <c r="BR624" t="str">
        <f>IF(buildings!BR624="","NULL",buildings!BR624)</f>
        <v>NULL</v>
      </c>
      <c r="BS624" t="str">
        <f>IF(buildings!BS624="","NULL",buildings!BS624)</f>
        <v>NULL</v>
      </c>
      <c r="BT624" t="str">
        <f>IF(buildings!BT624="","NULL",buildings!BT624)</f>
        <v>NULL</v>
      </c>
      <c r="BU624" t="str">
        <f>IF(buildings!BU624="","NULL",buildings!BU624)</f>
        <v>NULL</v>
      </c>
      <c r="BV624" t="str">
        <f>IF(buildings!BV624="","NULL",buildings!BV624)</f>
        <v>NULL</v>
      </c>
      <c r="BW624" t="str">
        <f>IF(buildings!BW624="","NULL",buildings!BW624)</f>
        <v>R32EU15</v>
      </c>
      <c r="BX624" t="str">
        <f>IF(buildings!BX624="","NULL",buildings!BX624)</f>
        <v>R5.2OECD</v>
      </c>
      <c r="BY624" t="str">
        <f>IF(buildings!BY624="","NULL",buildings!BY624)</f>
        <v>R_MFH_unspecified</v>
      </c>
      <c r="BZ624" t="str">
        <f>IF(buildings!BZ624="","NULL",buildings!BZ624)</f>
        <v>Unspecified</v>
      </c>
      <c r="CA624" t="str">
        <f>IF(buildings!CA624="","NULL",buildings!CA624)</f>
        <v>Standard</v>
      </c>
      <c r="CB624" t="str">
        <f>IF(buildings!CB624="","NULL",buildings!CB624)</f>
        <v>sample/average/statistics</v>
      </c>
      <c r="CC624" t="str">
        <f>IF(buildings!CC624="","NULL",buildings!CC624)</f>
        <v>RM</v>
      </c>
      <c r="CD624" t="str">
        <f>IF(buildings!CD624="","NULL",buildings!CD624)</f>
        <v>U</v>
      </c>
      <c r="CE624" t="str">
        <f>IF(buildings!CE624="","NULL",buildings!CE624)</f>
        <v>OECD_EU15</v>
      </c>
    </row>
    <row r="625" spans="1:83">
      <c r="A625">
        <f>IF(buildings!A625="","NA",buildings!A625)</f>
        <v>623</v>
      </c>
      <c r="B625" t="str">
        <f>IF(buildings!B625="","NA",buildings!B625)</f>
        <v>China</v>
      </c>
      <c r="C625" t="str">
        <f>IF(buildings!C625="","NA",buildings!C625)</f>
        <v>NA</v>
      </c>
      <c r="D625" t="str">
        <f>IF(buildings!D625="","NA",buildings!D625)</f>
        <v>NA</v>
      </c>
      <c r="E625" t="str">
        <f>IF(buildings!E625="","NA",buildings!E625)</f>
        <v>NA</v>
      </c>
      <c r="F625">
        <f>IF(buildings!F625="","NA",buildings!F625)</f>
        <v>1.5</v>
      </c>
      <c r="G625" t="str">
        <f>IF(buildings!G625="","NA",buildings!G625)</f>
        <v>NA</v>
      </c>
      <c r="H625" t="str">
        <f>IF(buildings!H625="","NA",buildings!H625)</f>
        <v>NA</v>
      </c>
      <c r="I625" t="str">
        <f>IF(buildings!I625="","NA",buildings!I625)</f>
        <v>NA</v>
      </c>
      <c r="J625">
        <f>IF(buildings!J625="","NA",buildings!J625)</f>
        <v>0.21</v>
      </c>
      <c r="K625" t="str">
        <f>IF(buildings!K625="","NA",buildings!K625)</f>
        <v>NA</v>
      </c>
      <c r="L625">
        <f>IF(buildings!L625="","NA",buildings!L625)</f>
        <v>2.84</v>
      </c>
      <c r="M625">
        <f>IF(buildings!M625="","NA",buildings!M625)</f>
        <v>27.12</v>
      </c>
      <c r="N625">
        <f>IF(buildings!N625="","NA",buildings!N625)</f>
        <v>9.57</v>
      </c>
      <c r="O625">
        <f>IF(buildings!O625="","NA",buildings!O625)</f>
        <v>72.87</v>
      </c>
      <c r="P625">
        <f>IF(buildings!P625="","NA",buildings!P625)</f>
        <v>38.97</v>
      </c>
      <c r="Q625" t="str">
        <f>IF(buildings!Q625="","NA",buildings!Q625)</f>
        <v>NA</v>
      </c>
      <c r="R625" t="str">
        <f>IF(buildings!R625="","NA",buildings!R625)</f>
        <v>NA</v>
      </c>
      <c r="S625" t="str">
        <f>IF(buildings!S625="","NA",buildings!S625)</f>
        <v>NA</v>
      </c>
      <c r="T625" t="str">
        <f>IF(buildings!T625="","NA",buildings!T625)</f>
        <v>NA</v>
      </c>
      <c r="U625" t="str">
        <f>IF(buildings!U625="","NA",buildings!U625)</f>
        <v>NA</v>
      </c>
      <c r="V625" t="str">
        <f>IF(buildings!V625="","NA",buildings!V625)</f>
        <v>NA</v>
      </c>
      <c r="W625" t="str">
        <f>IF(buildings!W625="","NA",buildings!W625)</f>
        <v>NA</v>
      </c>
      <c r="X625" t="str">
        <f>IF(buildings!X625="","NA",buildings!X625)</f>
        <v>NA</v>
      </c>
      <c r="Y625" t="str">
        <f>IF(buildings!Y625="","NA",buildings!Y625)</f>
        <v>NA</v>
      </c>
      <c r="Z625" t="str">
        <f>IF(buildings!Z625="","NA",buildings!Z625)</f>
        <v>NA</v>
      </c>
      <c r="AA625">
        <f>IF(buildings!AA625="","NA",buildings!AA625)</f>
        <v>0.4</v>
      </c>
      <c r="AB625" t="str">
        <f>IF(buildings!AB625="","NA",buildings!AB625)</f>
        <v>NA</v>
      </c>
      <c r="AC625">
        <f>IF(buildings!AC625="","NA",buildings!AC625)</f>
        <v>35.76</v>
      </c>
      <c r="AD625" t="str">
        <f>IF(buildings!AD625="","NA",buildings!AD625)</f>
        <v>NA</v>
      </c>
      <c r="AE625" t="str">
        <f>IF(buildings!AE625="","NA",buildings!AE625)</f>
        <v>NA</v>
      </c>
      <c r="AF625" t="str">
        <f>IF(buildings!AF625="","NA",buildings!AF625)</f>
        <v>NA</v>
      </c>
      <c r="AG625" t="str">
        <f>IF(buildings!AG625="","NA",buildings!AG625)</f>
        <v>NA</v>
      </c>
      <c r="AH625" t="str">
        <f>IF(buildings!AH625="","NA",buildings!AH625)</f>
        <v>NA</v>
      </c>
      <c r="AI625" t="str">
        <f>IF(buildings!AI625="","NA",buildings!AI625)</f>
        <v>NA</v>
      </c>
      <c r="AJ625" t="str">
        <f>IF(buildings!AJ625="","NA",buildings!AJ625)</f>
        <v>NA</v>
      </c>
      <c r="AK625">
        <f>IF(buildings!AK625="","NA",buildings!AK625)</f>
        <v>4.78</v>
      </c>
      <c r="AL625" t="str">
        <f>IF(buildings!AL625="","NA",buildings!AL625)</f>
        <v>Masonry-concrete straw bale </v>
      </c>
      <c r="AM625">
        <f>IF(buildings!AM625="","NA",buildings!AM625)</f>
        <v>1</v>
      </c>
      <c r="AN625" t="str">
        <f>IF(buildings!AN625="","NA",buildings!AN625)</f>
        <v>Residential</v>
      </c>
      <c r="AO625" t="str">
        <f>IF(buildings!AO625="","NA",buildings!AO625)</f>
        <v>NA</v>
      </c>
      <c r="AP625" t="str">
        <f>IF(buildings!AP625="","NA",buildings!AP625)</f>
        <v>case study</v>
      </c>
      <c r="AQ625" t="str">
        <f>IF(buildings!AQ625="","NA",buildings!AQ625)</f>
        <v>Rural</v>
      </c>
      <c r="AR625" t="str">
        <f>IF(buildings!AR625="","NA",buildings!AR625)</f>
        <v>NA</v>
      </c>
      <c r="AS625" t="str">
        <f>IF(buildings!AS625="","NA",buildings!AS625)</f>
        <v>Li H, Luo Z, Xu X, Cang Y, Yang L.</v>
      </c>
      <c r="AT625">
        <f>IF(buildings!AT625="","NA",buildings!AT625)</f>
        <v>2021</v>
      </c>
      <c r="AU625" t="str">
        <f>IF(buildings!AU625="","NA",buildings!AU625)</f>
        <v>Assessing the embodied carbon reduction potential of straw bale rural houses by hybrid life cycle assessment: A four-case study</v>
      </c>
      <c r="AV625" t="str">
        <f>IF(buildings!AV625="","NA",buildings!AV625)</f>
        <v>Journal of Cleaner Production</v>
      </c>
      <c r="AW625" t="str">
        <f>IF(buildings!AW625="","NA",buildings!AW625)</f>
        <v>Copyright Elsevier</v>
      </c>
      <c r="AX625" t="str">
        <f>IF(buildings!AX625="","NA",buildings!AX625)</f>
        <v>10.1016/j.jclepro.2021.127002</v>
      </c>
      <c r="AY625" t="str">
        <f>IF(buildings!AY625="","NA",buildings!AY625)</f>
        <v>https://doi.org/10.1016/j.jclepro.2021.127002</v>
      </c>
      <c r="AZ625" t="str">
        <f>IF(buildings!AZ625="","NULL",buildings!AZ625)</f>
        <v>I calculated all of the steel, cement and concrete related materials into the relevant categories, I combined ''macdam'' and ''sand'' into aggregate, I inserted ''lime'' to ''other_unspecified_material''</v>
      </c>
      <c r="BA625" t="str">
        <f>IF(buildings!BA625="","NULL",buildings!BA625)</f>
        <v>NULL</v>
      </c>
      <c r="BB625" t="str">
        <f>IF(buildings!BB625="","NULL",buildings!BB625)</f>
        <v>NULL</v>
      </c>
      <c r="BC625" t="str">
        <f>IF(buildings!BC625="","NULL",buildings!BC625)</f>
        <v>Table 1. Material list and carbon emission factor.</v>
      </c>
      <c r="BD625" t="str">
        <f>IF(buildings!BD625="","NULL",buildings!BD625)</f>
        <v>NULL</v>
      </c>
      <c r="BE625" t="str">
        <f>IF(buildings!BE625="","NULL",buildings!BE625)</f>
        <v>Schwartzberg (Fishman)</v>
      </c>
      <c r="BF625" t="str">
        <f>IF(buildings!BF625="","NULL",buildings!BF625)</f>
        <v>NULL</v>
      </c>
      <c r="BG625" t="str">
        <f>IF(buildings!BG625="","NULL",buildings!BG625)</f>
        <v>NULL</v>
      </c>
      <c r="BH625" t="str">
        <f>IF(buildings!BH625="","NULL",buildings!BH625)</f>
        <v>NULL</v>
      </c>
      <c r="BI625" t="str">
        <f>IF(buildings!BI625="","NULL",buildings!BI625)</f>
        <v>NULL</v>
      </c>
      <c r="BJ625" t="str">
        <f>IF(buildings!BJ625="","NULL",buildings!BJ625)</f>
        <v>NULL</v>
      </c>
      <c r="BK625" t="str">
        <f>IF(buildings!BK625="","NULL",buildings!BK625)</f>
        <v>NULL</v>
      </c>
      <c r="BL625" t="str">
        <f>IF(buildings!BL625="","NULL",buildings!BL625)</f>
        <v>NULL</v>
      </c>
      <c r="BM625" t="str">
        <f>IF(buildings!BM625="","NULL",buildings!BM625)</f>
        <v>NULL</v>
      </c>
      <c r="BN625" t="str">
        <f>IF(buildings!BN625="","NULL",buildings!BN625)</f>
        <v>NULL</v>
      </c>
      <c r="BO625" t="str">
        <f>IF(buildings!BO625="","NULL",buildings!BO625)</f>
        <v>NULL</v>
      </c>
      <c r="BP625" t="str">
        <f>IF(buildings!BP625="","NULL",buildings!BP625)</f>
        <v>NULL</v>
      </c>
      <c r="BQ625" t="str">
        <f>IF(buildings!BQ625="","NULL",buildings!BQ625)</f>
        <v>NULL</v>
      </c>
      <c r="BR625" t="str">
        <f>IF(buildings!BR625="","NULL",buildings!BR625)</f>
        <v>NULL</v>
      </c>
      <c r="BS625" t="str">
        <f>IF(buildings!BS625="","NULL",buildings!BS625)</f>
        <v>NULL</v>
      </c>
      <c r="BT625" t="str">
        <f>IF(buildings!BT625="","NULL",buildings!BT625)</f>
        <v>NULL</v>
      </c>
      <c r="BU625" t="str">
        <f>IF(buildings!BU625="","NULL",buildings!BU625)</f>
        <v>NULL</v>
      </c>
      <c r="BV625" t="str">
        <f>IF(buildings!BV625="","NULL",buildings!BV625)</f>
        <v>NULL</v>
      </c>
      <c r="BW625" t="str">
        <f>IF(buildings!BW625="","NULL",buildings!BW625)</f>
        <v>R32CHN</v>
      </c>
      <c r="BX625" t="str">
        <f>IF(buildings!BX625="","NULL",buildings!BX625)</f>
        <v>R5.2ASIA</v>
      </c>
      <c r="BY625" t="str">
        <f>IF(buildings!BY625="","NULL",buildings!BY625)</f>
        <v>Unspecified</v>
      </c>
      <c r="BZ625" t="str">
        <f>IF(buildings!BZ625="","NULL",buildings!BZ625)</f>
        <v>T_traditional</v>
      </c>
      <c r="CA625" t="str">
        <f>IF(buildings!CA625="","NULL",buildings!CA625)</f>
        <v>Standard</v>
      </c>
      <c r="CB625" t="str">
        <f>IF(buildings!CB625="","NULL",buildings!CB625)</f>
        <v>real-world single case study</v>
      </c>
      <c r="CC625" t="str">
        <f>IF(buildings!CC625="","NULL",buildings!CC625)</f>
        <v>UN</v>
      </c>
      <c r="CD625" t="str">
        <f>IF(buildings!CD625="","NULL",buildings!CD625)</f>
        <v>T</v>
      </c>
      <c r="CE625" t="str">
        <f>IF(buildings!CE625="","NULL",buildings!CE625)</f>
        <v>ASIA_CHN</v>
      </c>
    </row>
    <row r="626" spans="1:83">
      <c r="A626">
        <f>IF(buildings!A626="","NA",buildings!A626)</f>
        <v>624</v>
      </c>
      <c r="B626" t="str">
        <f>IF(buildings!B626="","NA",buildings!B626)</f>
        <v>China</v>
      </c>
      <c r="C626" t="str">
        <f>IF(buildings!C626="","NA",buildings!C626)</f>
        <v>NA</v>
      </c>
      <c r="D626" t="str">
        <f>IF(buildings!D626="","NA",buildings!D626)</f>
        <v>NA</v>
      </c>
      <c r="E626" t="str">
        <f>IF(buildings!E626="","NA",buildings!E626)</f>
        <v>NA</v>
      </c>
      <c r="F626">
        <f>IF(buildings!F626="","NA",buildings!F626)</f>
        <v>0.26400000000000001</v>
      </c>
      <c r="G626" t="str">
        <f>IF(buildings!G626="","NA",buildings!G626)</f>
        <v>NA</v>
      </c>
      <c r="H626" t="str">
        <f>IF(buildings!H626="","NA",buildings!H626)</f>
        <v>NA</v>
      </c>
      <c r="I626" t="str">
        <f>IF(buildings!I626="","NA",buildings!I626)</f>
        <v>NA</v>
      </c>
      <c r="J626">
        <f>IF(buildings!J626="","NA",buildings!J626)</f>
        <v>0.21</v>
      </c>
      <c r="K626" t="str">
        <f>IF(buildings!K626="","NA",buildings!K626)</f>
        <v>NA</v>
      </c>
      <c r="L626">
        <f>IF(buildings!L626="","NA",buildings!L626)</f>
        <v>6.27</v>
      </c>
      <c r="M626">
        <f>IF(buildings!M626="","NA",buildings!M626)</f>
        <v>7.6289999999999996</v>
      </c>
      <c r="N626">
        <f>IF(buildings!N626="","NA",buildings!N626)</f>
        <v>6.02</v>
      </c>
      <c r="O626">
        <f>IF(buildings!O626="","NA",buildings!O626)</f>
        <v>50.66</v>
      </c>
      <c r="P626">
        <f>IF(buildings!P626="","NA",buildings!P626)</f>
        <v>12.94</v>
      </c>
      <c r="Q626" t="str">
        <f>IF(buildings!Q626="","NA",buildings!Q626)</f>
        <v>NA</v>
      </c>
      <c r="R626" t="str">
        <f>IF(buildings!R626="","NA",buildings!R626)</f>
        <v>NA</v>
      </c>
      <c r="S626" t="str">
        <f>IF(buildings!S626="","NA",buildings!S626)</f>
        <v>NA</v>
      </c>
      <c r="T626" t="str">
        <f>IF(buildings!T626="","NA",buildings!T626)</f>
        <v>NA</v>
      </c>
      <c r="U626" t="str">
        <f>IF(buildings!U626="","NA",buildings!U626)</f>
        <v>NA</v>
      </c>
      <c r="V626" t="str">
        <f>IF(buildings!V626="","NA",buildings!V626)</f>
        <v>NA</v>
      </c>
      <c r="W626" t="str">
        <f>IF(buildings!W626="","NA",buildings!W626)</f>
        <v>NA</v>
      </c>
      <c r="X626" t="str">
        <f>IF(buildings!X626="","NA",buildings!X626)</f>
        <v>NA</v>
      </c>
      <c r="Y626">
        <f>IF(buildings!Y626="","NA",buildings!Y626)</f>
        <v>0.54</v>
      </c>
      <c r="Z626" t="str">
        <f>IF(buildings!Z626="","NA",buildings!Z626)</f>
        <v>NA</v>
      </c>
      <c r="AA626" t="str">
        <f>IF(buildings!AA626="","NA",buildings!AA626)</f>
        <v>NA</v>
      </c>
      <c r="AB626">
        <f>IF(buildings!AB626="","NA",buildings!AB626)</f>
        <v>0.3</v>
      </c>
      <c r="AC626" t="str">
        <f>IF(buildings!AC626="","NA",buildings!AC626)</f>
        <v>NA</v>
      </c>
      <c r="AD626">
        <f>IF(buildings!AD626="","NA",buildings!AD626)</f>
        <v>0.47</v>
      </c>
      <c r="AE626" t="str">
        <f>IF(buildings!AE626="","NA",buildings!AE626)</f>
        <v>NA</v>
      </c>
      <c r="AF626" t="str">
        <f>IF(buildings!AF626="","NA",buildings!AF626)</f>
        <v>NA</v>
      </c>
      <c r="AG626" t="str">
        <f>IF(buildings!AG626="","NA",buildings!AG626)</f>
        <v>NA</v>
      </c>
      <c r="AH626" t="str">
        <f>IF(buildings!AH626="","NA",buildings!AH626)</f>
        <v>NA</v>
      </c>
      <c r="AI626" t="str">
        <f>IF(buildings!AI626="","NA",buildings!AI626)</f>
        <v>NA</v>
      </c>
      <c r="AJ626" t="str">
        <f>IF(buildings!AJ626="","NA",buildings!AJ626)</f>
        <v>NA</v>
      </c>
      <c r="AK626">
        <f>IF(buildings!AK626="","NA",buildings!AK626)</f>
        <v>5.04</v>
      </c>
      <c r="AL626" t="str">
        <f>IF(buildings!AL626="","NA",buildings!AL626)</f>
        <v>Wood frame straw bale </v>
      </c>
      <c r="AM626">
        <f>IF(buildings!AM626="","NA",buildings!AM626)</f>
        <v>1</v>
      </c>
      <c r="AN626" t="str">
        <f>IF(buildings!AN626="","NA",buildings!AN626)</f>
        <v>Residential</v>
      </c>
      <c r="AO626" t="str">
        <f>IF(buildings!AO626="","NA",buildings!AO626)</f>
        <v>NA</v>
      </c>
      <c r="AP626" t="str">
        <f>IF(buildings!AP626="","NA",buildings!AP626)</f>
        <v>case study</v>
      </c>
      <c r="AQ626" t="str">
        <f>IF(buildings!AQ626="","NA",buildings!AQ626)</f>
        <v>Rural</v>
      </c>
      <c r="AR626" t="str">
        <f>IF(buildings!AR626="","NA",buildings!AR626)</f>
        <v>NA</v>
      </c>
      <c r="AS626" t="str">
        <f>IF(buildings!AS626="","NA",buildings!AS626)</f>
        <v>Li H, Luo Z, Xu X, Cang Y, Yang L.</v>
      </c>
      <c r="AT626">
        <f>IF(buildings!AT626="","NA",buildings!AT626)</f>
        <v>2021</v>
      </c>
      <c r="AU626" t="str">
        <f>IF(buildings!AU626="","NA",buildings!AU626)</f>
        <v>Assessing the embodied carbon reduction potential of straw bale rural houses by hybrid life cycle assessment: A four-case study</v>
      </c>
      <c r="AV626" t="str">
        <f>IF(buildings!AV626="","NA",buildings!AV626)</f>
        <v>Journal of Cleaner Production</v>
      </c>
      <c r="AW626" t="str">
        <f>IF(buildings!AW626="","NA",buildings!AW626)</f>
        <v>Copyright Elsevier</v>
      </c>
      <c r="AX626" t="str">
        <f>IF(buildings!AX626="","NA",buildings!AX626)</f>
        <v>10.1016/j.jclepro.2021.127002</v>
      </c>
      <c r="AY626" t="str">
        <f>IF(buildings!AY626="","NA",buildings!AY626)</f>
        <v>https://doi.org/10.1016/j.jclepro.2021.127002</v>
      </c>
      <c r="AZ626" t="str">
        <f>IF(buildings!AZ626="","NULL",buildings!AZ626)</f>
        <v>I calculated all of the steel, cement and concrete related materials into the relevant categories, I combined ''macdam'' and ''sand'' into aggregate, I inserted ''lime'' to ''other_unspecified_material''</v>
      </c>
      <c r="BA626" t="str">
        <f>IF(buildings!BA626="","NULL",buildings!BA626)</f>
        <v>NULL</v>
      </c>
      <c r="BB626" t="str">
        <f>IF(buildings!BB626="","NULL",buildings!BB626)</f>
        <v>NULL</v>
      </c>
      <c r="BC626" t="str">
        <f>IF(buildings!BC626="","NULL",buildings!BC626)</f>
        <v>Table 1. Material list and carbon emission factor.</v>
      </c>
      <c r="BD626" t="str">
        <f>IF(buildings!BD626="","NULL",buildings!BD626)</f>
        <v>NULL</v>
      </c>
      <c r="BE626" t="str">
        <f>IF(buildings!BE626="","NULL",buildings!BE626)</f>
        <v>Schwartzberg (Fishman)</v>
      </c>
      <c r="BF626" t="str">
        <f>IF(buildings!BF626="","NULL",buildings!BF626)</f>
        <v>NULL</v>
      </c>
      <c r="BG626" t="str">
        <f>IF(buildings!BG626="","NULL",buildings!BG626)</f>
        <v>NULL</v>
      </c>
      <c r="BH626" t="str">
        <f>IF(buildings!BH626="","NULL",buildings!BH626)</f>
        <v>NULL</v>
      </c>
      <c r="BI626" t="str">
        <f>IF(buildings!BI626="","NULL",buildings!BI626)</f>
        <v>NULL</v>
      </c>
      <c r="BJ626" t="str">
        <f>IF(buildings!BJ626="","NULL",buildings!BJ626)</f>
        <v>NULL</v>
      </c>
      <c r="BK626" t="str">
        <f>IF(buildings!BK626="","NULL",buildings!BK626)</f>
        <v>NULL</v>
      </c>
      <c r="BL626" t="str">
        <f>IF(buildings!BL626="","NULL",buildings!BL626)</f>
        <v>NULL</v>
      </c>
      <c r="BM626" t="str">
        <f>IF(buildings!BM626="","NULL",buildings!BM626)</f>
        <v>NULL</v>
      </c>
      <c r="BN626" t="str">
        <f>IF(buildings!BN626="","NULL",buildings!BN626)</f>
        <v>NULL</v>
      </c>
      <c r="BO626" t="str">
        <f>IF(buildings!BO626="","NULL",buildings!BO626)</f>
        <v>NULL</v>
      </c>
      <c r="BP626" t="str">
        <f>IF(buildings!BP626="","NULL",buildings!BP626)</f>
        <v>NULL</v>
      </c>
      <c r="BQ626" t="str">
        <f>IF(buildings!BQ626="","NULL",buildings!BQ626)</f>
        <v>NULL</v>
      </c>
      <c r="BR626" t="str">
        <f>IF(buildings!BR626="","NULL",buildings!BR626)</f>
        <v>NULL</v>
      </c>
      <c r="BS626" t="str">
        <f>IF(buildings!BS626="","NULL",buildings!BS626)</f>
        <v>NULL</v>
      </c>
      <c r="BT626" t="str">
        <f>IF(buildings!BT626="","NULL",buildings!BT626)</f>
        <v>NULL</v>
      </c>
      <c r="BU626" t="str">
        <f>IF(buildings!BU626="","NULL",buildings!BU626)</f>
        <v>NULL</v>
      </c>
      <c r="BV626" t="str">
        <f>IF(buildings!BV626="","NULL",buildings!BV626)</f>
        <v>NULL</v>
      </c>
      <c r="BW626" t="str">
        <f>IF(buildings!BW626="","NULL",buildings!BW626)</f>
        <v>R32CHN</v>
      </c>
      <c r="BX626" t="str">
        <f>IF(buildings!BX626="","NULL",buildings!BX626)</f>
        <v>R5.2ASIA</v>
      </c>
      <c r="BY626" t="str">
        <f>IF(buildings!BY626="","NULL",buildings!BY626)</f>
        <v>Unspecified</v>
      </c>
      <c r="BZ626" t="str">
        <f>IF(buildings!BZ626="","NULL",buildings!BZ626)</f>
        <v>T_traditional</v>
      </c>
      <c r="CA626" t="str">
        <f>IF(buildings!CA626="","NULL",buildings!CA626)</f>
        <v>Standard</v>
      </c>
      <c r="CB626" t="str">
        <f>IF(buildings!CB626="","NULL",buildings!CB626)</f>
        <v>real-world single case study</v>
      </c>
      <c r="CC626" t="str">
        <f>IF(buildings!CC626="","NULL",buildings!CC626)</f>
        <v>UN</v>
      </c>
      <c r="CD626" t="str">
        <f>IF(buildings!CD626="","NULL",buildings!CD626)</f>
        <v>T</v>
      </c>
      <c r="CE626" t="str">
        <f>IF(buildings!CE626="","NULL",buildings!CE626)</f>
        <v>ASIA_CHN</v>
      </c>
    </row>
    <row r="627" spans="1:83">
      <c r="A627">
        <f>IF(buildings!A627="","NA",buildings!A627)</f>
        <v>625</v>
      </c>
      <c r="B627" t="str">
        <f>IF(buildings!B627="","NA",buildings!B627)</f>
        <v>China</v>
      </c>
      <c r="C627" t="str">
        <f>IF(buildings!C627="","NA",buildings!C627)</f>
        <v>NA</v>
      </c>
      <c r="D627" t="str">
        <f>IF(buildings!D627="","NA",buildings!D627)</f>
        <v>NA</v>
      </c>
      <c r="E627" t="str">
        <f>IF(buildings!E627="","NA",buildings!E627)</f>
        <v>NA</v>
      </c>
      <c r="F627">
        <f>IF(buildings!F627="","NA",buildings!F627)</f>
        <v>4.7949999999999999</v>
      </c>
      <c r="G627" t="str">
        <f>IF(buildings!G627="","NA",buildings!G627)</f>
        <v>NA</v>
      </c>
      <c r="H627" t="str">
        <f>IF(buildings!H627="","NA",buildings!H627)</f>
        <v>NA</v>
      </c>
      <c r="I627" t="str">
        <f>IF(buildings!I627="","NA",buildings!I627)</f>
        <v>NA</v>
      </c>
      <c r="J627">
        <f>IF(buildings!J627="","NA",buildings!J627)</f>
        <v>1.83</v>
      </c>
      <c r="K627" t="str">
        <f>IF(buildings!K627="","NA",buildings!K627)</f>
        <v>NA</v>
      </c>
      <c r="L627">
        <f>IF(buildings!L627="","NA",buildings!L627)</f>
        <v>12.4</v>
      </c>
      <c r="M627">
        <f>IF(buildings!M627="","NA",buildings!M627)</f>
        <v>5.15</v>
      </c>
      <c r="N627">
        <f>IF(buildings!N627="","NA",buildings!N627)</f>
        <v>1.5</v>
      </c>
      <c r="O627">
        <f>IF(buildings!O627="","NA",buildings!O627)</f>
        <v>17.57</v>
      </c>
      <c r="P627">
        <f>IF(buildings!P627="","NA",buildings!P627)</f>
        <v>7.68</v>
      </c>
      <c r="Q627" t="str">
        <f>IF(buildings!Q627="","NA",buildings!Q627)</f>
        <v>NA</v>
      </c>
      <c r="R627" t="str">
        <f>IF(buildings!R627="","NA",buildings!R627)</f>
        <v>NA</v>
      </c>
      <c r="S627">
        <f>IF(buildings!S627="","NA",buildings!S627)</f>
        <v>0.38</v>
      </c>
      <c r="T627" t="str">
        <f>IF(buildings!T627="","NA",buildings!T627)</f>
        <v>NA</v>
      </c>
      <c r="U627" t="str">
        <f>IF(buildings!U627="","NA",buildings!U627)</f>
        <v>NA</v>
      </c>
      <c r="V627" t="str">
        <f>IF(buildings!V627="","NA",buildings!V627)</f>
        <v>NA</v>
      </c>
      <c r="W627" t="str">
        <f>IF(buildings!W627="","NA",buildings!W627)</f>
        <v>NA</v>
      </c>
      <c r="X627" t="str">
        <f>IF(buildings!X627="","NA",buildings!X627)</f>
        <v>NA</v>
      </c>
      <c r="Y627" t="str">
        <f>IF(buildings!Y627="","NA",buildings!Y627)</f>
        <v>NA</v>
      </c>
      <c r="Z627" t="str">
        <f>IF(buildings!Z627="","NA",buildings!Z627)</f>
        <v>NA</v>
      </c>
      <c r="AA627" t="str">
        <f>IF(buildings!AA627="","NA",buildings!AA627)</f>
        <v>NA</v>
      </c>
      <c r="AB627">
        <f>IF(buildings!AB627="","NA",buildings!AB627)</f>
        <v>0.34</v>
      </c>
      <c r="AC627" t="str">
        <f>IF(buildings!AC627="","NA",buildings!AC627)</f>
        <v>NA</v>
      </c>
      <c r="AD627" t="str">
        <f>IF(buildings!AD627="","NA",buildings!AD627)</f>
        <v>NA</v>
      </c>
      <c r="AE627" t="str">
        <f>IF(buildings!AE627="","NA",buildings!AE627)</f>
        <v>NA</v>
      </c>
      <c r="AF627" t="str">
        <f>IF(buildings!AF627="","NA",buildings!AF627)</f>
        <v>NA</v>
      </c>
      <c r="AG627" t="str">
        <f>IF(buildings!AG627="","NA",buildings!AG627)</f>
        <v>NA</v>
      </c>
      <c r="AH627" t="str">
        <f>IF(buildings!AH627="","NA",buildings!AH627)</f>
        <v>NA</v>
      </c>
      <c r="AI627" t="str">
        <f>IF(buildings!AI627="","NA",buildings!AI627)</f>
        <v>NA</v>
      </c>
      <c r="AJ627" t="str">
        <f>IF(buildings!AJ627="","NA",buildings!AJ627)</f>
        <v>NA</v>
      </c>
      <c r="AK627">
        <f>IF(buildings!AK627="","NA",buildings!AK627)</f>
        <v>3.43</v>
      </c>
      <c r="AL627" t="str">
        <f>IF(buildings!AL627="","NA",buildings!AL627)</f>
        <v>Lightweight steel straw bale</v>
      </c>
      <c r="AM627">
        <f>IF(buildings!AM627="","NA",buildings!AM627)</f>
        <v>2</v>
      </c>
      <c r="AN627" t="str">
        <f>IF(buildings!AN627="","NA",buildings!AN627)</f>
        <v>Residential</v>
      </c>
      <c r="AO627" t="str">
        <f>IF(buildings!AO627="","NA",buildings!AO627)</f>
        <v>NA</v>
      </c>
      <c r="AP627" t="str">
        <f>IF(buildings!AP627="","NA",buildings!AP627)</f>
        <v>case study</v>
      </c>
      <c r="AQ627" t="str">
        <f>IF(buildings!AQ627="","NA",buildings!AQ627)</f>
        <v>Rural</v>
      </c>
      <c r="AR627" t="str">
        <f>IF(buildings!AR627="","NA",buildings!AR627)</f>
        <v>NA</v>
      </c>
      <c r="AS627" t="str">
        <f>IF(buildings!AS627="","NA",buildings!AS627)</f>
        <v>Li H, Luo Z, Xu X, Cang Y, Yang L.</v>
      </c>
      <c r="AT627">
        <f>IF(buildings!AT627="","NA",buildings!AT627)</f>
        <v>2021</v>
      </c>
      <c r="AU627" t="str">
        <f>IF(buildings!AU627="","NA",buildings!AU627)</f>
        <v>Assessing the embodied carbon reduction potential of straw bale rural houses by hybrid life cycle assessment: A four-case study</v>
      </c>
      <c r="AV627" t="str">
        <f>IF(buildings!AV627="","NA",buildings!AV627)</f>
        <v>Journal of Cleaner Production</v>
      </c>
      <c r="AW627" t="str">
        <f>IF(buildings!AW627="","NA",buildings!AW627)</f>
        <v>Copyright Elsevier</v>
      </c>
      <c r="AX627" t="str">
        <f>IF(buildings!AX627="","NA",buildings!AX627)</f>
        <v>10.1016/j.jclepro.2021.127002</v>
      </c>
      <c r="AY627" t="str">
        <f>IF(buildings!AY627="","NA",buildings!AY627)</f>
        <v>https://doi.org/10.1016/j.jclepro.2021.127002</v>
      </c>
      <c r="AZ627" t="str">
        <f>IF(buildings!AZ627="","NULL",buildings!AZ627)</f>
        <v>I calculated all of the steel, cement and concrete related materials into the relevant categories, I combined ''macdam'' and ''sand'' into aggregate, I inserted ''lime'' to ''other_unspecified_material''</v>
      </c>
      <c r="BA627" t="str">
        <f>IF(buildings!BA627="","NULL",buildings!BA627)</f>
        <v>NULL</v>
      </c>
      <c r="BB627" t="str">
        <f>IF(buildings!BB627="","NULL",buildings!BB627)</f>
        <v>NULL</v>
      </c>
      <c r="BC627" t="str">
        <f>IF(buildings!BC627="","NULL",buildings!BC627)</f>
        <v>Table 1. Material list and carbon emission factor.</v>
      </c>
      <c r="BD627" t="str">
        <f>IF(buildings!BD627="","NULL",buildings!BD627)</f>
        <v>NULL</v>
      </c>
      <c r="BE627" t="str">
        <f>IF(buildings!BE627="","NULL",buildings!BE627)</f>
        <v>Schwartzberg (Fishman)</v>
      </c>
      <c r="BF627" t="str">
        <f>IF(buildings!BF627="","NULL",buildings!BF627)</f>
        <v>NULL</v>
      </c>
      <c r="BG627" t="str">
        <f>IF(buildings!BG627="","NULL",buildings!BG627)</f>
        <v>NULL</v>
      </c>
      <c r="BH627" t="str">
        <f>IF(buildings!BH627="","NULL",buildings!BH627)</f>
        <v>NULL</v>
      </c>
      <c r="BI627" t="str">
        <f>IF(buildings!BI627="","NULL",buildings!BI627)</f>
        <v>NULL</v>
      </c>
      <c r="BJ627" t="str">
        <f>IF(buildings!BJ627="","NULL",buildings!BJ627)</f>
        <v>NULL</v>
      </c>
      <c r="BK627" t="str">
        <f>IF(buildings!BK627="","NULL",buildings!BK627)</f>
        <v>NULL</v>
      </c>
      <c r="BL627" t="str">
        <f>IF(buildings!BL627="","NULL",buildings!BL627)</f>
        <v>NULL</v>
      </c>
      <c r="BM627" t="str">
        <f>IF(buildings!BM627="","NULL",buildings!BM627)</f>
        <v>NULL</v>
      </c>
      <c r="BN627" t="str">
        <f>IF(buildings!BN627="","NULL",buildings!BN627)</f>
        <v>NULL</v>
      </c>
      <c r="BO627" t="str">
        <f>IF(buildings!BO627="","NULL",buildings!BO627)</f>
        <v>NULL</v>
      </c>
      <c r="BP627" t="str">
        <f>IF(buildings!BP627="","NULL",buildings!BP627)</f>
        <v>NULL</v>
      </c>
      <c r="BQ627" t="str">
        <f>IF(buildings!BQ627="","NULL",buildings!BQ627)</f>
        <v>NULL</v>
      </c>
      <c r="BR627" t="str">
        <f>IF(buildings!BR627="","NULL",buildings!BR627)</f>
        <v>NULL</v>
      </c>
      <c r="BS627" t="str">
        <f>IF(buildings!BS627="","NULL",buildings!BS627)</f>
        <v>NULL</v>
      </c>
      <c r="BT627" t="str">
        <f>IF(buildings!BT627="","NULL",buildings!BT627)</f>
        <v>NULL</v>
      </c>
      <c r="BU627" t="str">
        <f>IF(buildings!BU627="","NULL",buildings!BU627)</f>
        <v>NULL</v>
      </c>
      <c r="BV627" t="str">
        <f>IF(buildings!BV627="","NULL",buildings!BV627)</f>
        <v>NULL</v>
      </c>
      <c r="BW627" t="str">
        <f>IF(buildings!BW627="","NULL",buildings!BW627)</f>
        <v>R32CHN</v>
      </c>
      <c r="BX627" t="str">
        <f>IF(buildings!BX627="","NULL",buildings!BX627)</f>
        <v>R5.2ASIA</v>
      </c>
      <c r="BY627" t="str">
        <f>IF(buildings!BY627="","NULL",buildings!BY627)</f>
        <v>Unspecified</v>
      </c>
      <c r="BZ627" t="str">
        <f>IF(buildings!BZ627="","NULL",buildings!BZ627)</f>
        <v>T_traditional</v>
      </c>
      <c r="CA627" t="str">
        <f>IF(buildings!CA627="","NULL",buildings!CA627)</f>
        <v>Standard</v>
      </c>
      <c r="CB627" t="str">
        <f>IF(buildings!CB627="","NULL",buildings!CB627)</f>
        <v>real-world single case study</v>
      </c>
      <c r="CC627" t="str">
        <f>IF(buildings!CC627="","NULL",buildings!CC627)</f>
        <v>UN</v>
      </c>
      <c r="CD627" t="str">
        <f>IF(buildings!CD627="","NULL",buildings!CD627)</f>
        <v>T</v>
      </c>
      <c r="CE627" t="str">
        <f>IF(buildings!CE627="","NULL",buildings!CE627)</f>
        <v>ASIA_CHN</v>
      </c>
    </row>
    <row r="628" spans="1:83">
      <c r="A628">
        <f>IF(buildings!A628="","NA",buildings!A628)</f>
        <v>626</v>
      </c>
      <c r="B628" t="str">
        <f>IF(buildings!B628="","NA",buildings!B628)</f>
        <v>China</v>
      </c>
      <c r="C628" t="str">
        <f>IF(buildings!C628="","NA",buildings!C628)</f>
        <v>NA</v>
      </c>
      <c r="D628" t="str">
        <f>IF(buildings!D628="","NA",buildings!D628)</f>
        <v>NA</v>
      </c>
      <c r="E628" t="str">
        <f>IF(buildings!E628="","NA",buildings!E628)</f>
        <v>NA</v>
      </c>
      <c r="F628">
        <f>IF(buildings!F628="","NA",buildings!F628)</f>
        <v>8.0299999999999994</v>
      </c>
      <c r="G628" t="str">
        <f>IF(buildings!G628="","NA",buildings!G628)</f>
        <v>NA</v>
      </c>
      <c r="H628" t="str">
        <f>IF(buildings!H628="","NA",buildings!H628)</f>
        <v>NA</v>
      </c>
      <c r="I628" t="str">
        <f>IF(buildings!I628="","NA",buildings!I628)</f>
        <v>NA</v>
      </c>
      <c r="J628">
        <f>IF(buildings!J628="","NA",buildings!J628)</f>
        <v>0.3</v>
      </c>
      <c r="K628" t="str">
        <f>IF(buildings!K628="","NA",buildings!K628)</f>
        <v>NA</v>
      </c>
      <c r="L628">
        <f>IF(buildings!L628="","NA",buildings!L628)</f>
        <v>8.08</v>
      </c>
      <c r="M628">
        <f>IF(buildings!M628="","NA",buildings!M628)</f>
        <v>7.8</v>
      </c>
      <c r="N628">
        <f>IF(buildings!N628="","NA",buildings!N628)</f>
        <v>8.4</v>
      </c>
      <c r="O628">
        <f>IF(buildings!O628="","NA",buildings!O628)</f>
        <v>45.209999999999994</v>
      </c>
      <c r="P628">
        <f>IF(buildings!P628="","NA",buildings!P628)</f>
        <v>12.28</v>
      </c>
      <c r="Q628" t="str">
        <f>IF(buildings!Q628="","NA",buildings!Q628)</f>
        <v>NA</v>
      </c>
      <c r="R628" t="str">
        <f>IF(buildings!R628="","NA",buildings!R628)</f>
        <v>NA</v>
      </c>
      <c r="S628" t="str">
        <f>IF(buildings!S628="","NA",buildings!S628)</f>
        <v>NA</v>
      </c>
      <c r="T628" t="str">
        <f>IF(buildings!T628="","NA",buildings!T628)</f>
        <v>NA</v>
      </c>
      <c r="U628" t="str">
        <f>IF(buildings!U628="","NA",buildings!U628)</f>
        <v>NA</v>
      </c>
      <c r="V628" t="str">
        <f>IF(buildings!V628="","NA",buildings!V628)</f>
        <v>NA</v>
      </c>
      <c r="W628" t="str">
        <f>IF(buildings!W628="","NA",buildings!W628)</f>
        <v>NA</v>
      </c>
      <c r="X628" t="str">
        <f>IF(buildings!X628="","NA",buildings!X628)</f>
        <v>NA</v>
      </c>
      <c r="Y628" t="str">
        <f>IF(buildings!Y628="","NA",buildings!Y628)</f>
        <v>NA</v>
      </c>
      <c r="Z628" t="str">
        <f>IF(buildings!Z628="","NA",buildings!Z628)</f>
        <v>NA</v>
      </c>
      <c r="AA628">
        <f>IF(buildings!AA628="","NA",buildings!AA628)</f>
        <v>0.48</v>
      </c>
      <c r="AB628" t="str">
        <f>IF(buildings!AB628="","NA",buildings!AB628)</f>
        <v>NA</v>
      </c>
      <c r="AC628">
        <f>IF(buildings!AC628="","NA",buildings!AC628)</f>
        <v>23.15</v>
      </c>
      <c r="AD628" t="str">
        <f>IF(buildings!AD628="","NA",buildings!AD628)</f>
        <v>NA</v>
      </c>
      <c r="AE628" t="str">
        <f>IF(buildings!AE628="","NA",buildings!AE628)</f>
        <v>NA</v>
      </c>
      <c r="AF628" t="str">
        <f>IF(buildings!AF628="","NA",buildings!AF628)</f>
        <v>NA</v>
      </c>
      <c r="AG628" t="str">
        <f>IF(buildings!AG628="","NA",buildings!AG628)</f>
        <v>NA</v>
      </c>
      <c r="AH628" t="str">
        <f>IF(buildings!AH628="","NA",buildings!AH628)</f>
        <v>NA</v>
      </c>
      <c r="AI628" t="str">
        <f>IF(buildings!AI628="","NA",buildings!AI628)</f>
        <v>NA</v>
      </c>
      <c r="AJ628" t="str">
        <f>IF(buildings!AJ628="","NA",buildings!AJ628)</f>
        <v>NA</v>
      </c>
      <c r="AK628">
        <f>IF(buildings!AK628="","NA",buildings!AK628)</f>
        <v>4.1100000000000003</v>
      </c>
      <c r="AL628" t="str">
        <f>IF(buildings!AL628="","NA",buildings!AL628)</f>
        <v>Steel frame straw bale</v>
      </c>
      <c r="AM628">
        <f>IF(buildings!AM628="","NA",buildings!AM628)</f>
        <v>2</v>
      </c>
      <c r="AN628" t="str">
        <f>IF(buildings!AN628="","NA",buildings!AN628)</f>
        <v>Residential</v>
      </c>
      <c r="AO628" t="str">
        <f>IF(buildings!AO628="","NA",buildings!AO628)</f>
        <v>NA</v>
      </c>
      <c r="AP628" t="str">
        <f>IF(buildings!AP628="","NA",buildings!AP628)</f>
        <v>case study</v>
      </c>
      <c r="AQ628" t="str">
        <f>IF(buildings!AQ628="","NA",buildings!AQ628)</f>
        <v>Rural</v>
      </c>
      <c r="AR628" t="str">
        <f>IF(buildings!AR628="","NA",buildings!AR628)</f>
        <v>NA</v>
      </c>
      <c r="AS628" t="str">
        <f>IF(buildings!AS628="","NA",buildings!AS628)</f>
        <v>Li H, Luo Z, Xu X, Cang Y, Yang L.</v>
      </c>
      <c r="AT628">
        <f>IF(buildings!AT628="","NA",buildings!AT628)</f>
        <v>2021</v>
      </c>
      <c r="AU628" t="str">
        <f>IF(buildings!AU628="","NA",buildings!AU628)</f>
        <v>Assessing the embodied carbon reduction potential of straw bale rural houses by hybrid life cycle assessment: A four-case study</v>
      </c>
      <c r="AV628" t="str">
        <f>IF(buildings!AV628="","NA",buildings!AV628)</f>
        <v>Journal of Cleaner Production</v>
      </c>
      <c r="AW628" t="str">
        <f>IF(buildings!AW628="","NA",buildings!AW628)</f>
        <v>Copyright Elsevier</v>
      </c>
      <c r="AX628" t="str">
        <f>IF(buildings!AX628="","NA",buildings!AX628)</f>
        <v>10.1016/j.jclepro.2021.127002</v>
      </c>
      <c r="AY628" t="str">
        <f>IF(buildings!AY628="","NA",buildings!AY628)</f>
        <v>https://doi.org/10.1016/j.jclepro.2021.127002</v>
      </c>
      <c r="AZ628" t="str">
        <f>IF(buildings!AZ628="","NULL",buildings!AZ628)</f>
        <v>I calculated all of the steel, cement and concrete related materials into the relevant categories, I combined ''macdam'' and ''sand'' into aggregate, I inserted ''lime'' to ''other_unspecified_material''</v>
      </c>
      <c r="BA628" t="str">
        <f>IF(buildings!BA628="","NULL",buildings!BA628)</f>
        <v>NULL</v>
      </c>
      <c r="BB628" t="str">
        <f>IF(buildings!BB628="","NULL",buildings!BB628)</f>
        <v>NULL</v>
      </c>
      <c r="BC628" t="str">
        <f>IF(buildings!BC628="","NULL",buildings!BC628)</f>
        <v>Table 1. Material list and carbon emission factor.</v>
      </c>
      <c r="BD628" t="str">
        <f>IF(buildings!BD628="","NULL",buildings!BD628)</f>
        <v>NULL</v>
      </c>
      <c r="BE628" t="str">
        <f>IF(buildings!BE628="","NULL",buildings!BE628)</f>
        <v>Schwartzberg (Fishman)</v>
      </c>
      <c r="BF628" t="str">
        <f>IF(buildings!BF628="","NULL",buildings!BF628)</f>
        <v>NULL</v>
      </c>
      <c r="BG628" t="str">
        <f>IF(buildings!BG628="","NULL",buildings!BG628)</f>
        <v>NULL</v>
      </c>
      <c r="BH628" t="str">
        <f>IF(buildings!BH628="","NULL",buildings!BH628)</f>
        <v>NULL</v>
      </c>
      <c r="BI628" t="str">
        <f>IF(buildings!BI628="","NULL",buildings!BI628)</f>
        <v>NULL</v>
      </c>
      <c r="BJ628" t="str">
        <f>IF(buildings!BJ628="","NULL",buildings!BJ628)</f>
        <v>NULL</v>
      </c>
      <c r="BK628" t="str">
        <f>IF(buildings!BK628="","NULL",buildings!BK628)</f>
        <v>NULL</v>
      </c>
      <c r="BL628" t="str">
        <f>IF(buildings!BL628="","NULL",buildings!BL628)</f>
        <v>NULL</v>
      </c>
      <c r="BM628" t="str">
        <f>IF(buildings!BM628="","NULL",buildings!BM628)</f>
        <v>NULL</v>
      </c>
      <c r="BN628" t="str">
        <f>IF(buildings!BN628="","NULL",buildings!BN628)</f>
        <v>NULL</v>
      </c>
      <c r="BO628" t="str">
        <f>IF(buildings!BO628="","NULL",buildings!BO628)</f>
        <v>NULL</v>
      </c>
      <c r="BP628" t="str">
        <f>IF(buildings!BP628="","NULL",buildings!BP628)</f>
        <v>NULL</v>
      </c>
      <c r="BQ628" t="str">
        <f>IF(buildings!BQ628="","NULL",buildings!BQ628)</f>
        <v>NULL</v>
      </c>
      <c r="BR628" t="str">
        <f>IF(buildings!BR628="","NULL",buildings!BR628)</f>
        <v>NULL</v>
      </c>
      <c r="BS628" t="str">
        <f>IF(buildings!BS628="","NULL",buildings!BS628)</f>
        <v>NULL</v>
      </c>
      <c r="BT628" t="str">
        <f>IF(buildings!BT628="","NULL",buildings!BT628)</f>
        <v>NULL</v>
      </c>
      <c r="BU628" t="str">
        <f>IF(buildings!BU628="","NULL",buildings!BU628)</f>
        <v>NULL</v>
      </c>
      <c r="BV628" t="str">
        <f>IF(buildings!BV628="","NULL",buildings!BV628)</f>
        <v>NULL</v>
      </c>
      <c r="BW628" t="str">
        <f>IF(buildings!BW628="","NULL",buildings!BW628)</f>
        <v>R32CHN</v>
      </c>
      <c r="BX628" t="str">
        <f>IF(buildings!BX628="","NULL",buildings!BX628)</f>
        <v>R5.2ASIA</v>
      </c>
      <c r="BY628" t="str">
        <f>IF(buildings!BY628="","NULL",buildings!BY628)</f>
        <v>Unspecified</v>
      </c>
      <c r="BZ628" t="str">
        <f>IF(buildings!BZ628="","NULL",buildings!BZ628)</f>
        <v>T_traditional</v>
      </c>
      <c r="CA628" t="str">
        <f>IF(buildings!CA628="","NULL",buildings!CA628)</f>
        <v>Standard</v>
      </c>
      <c r="CB628" t="str">
        <f>IF(buildings!CB628="","NULL",buildings!CB628)</f>
        <v>real-world single case study</v>
      </c>
      <c r="CC628" t="str">
        <f>IF(buildings!CC628="","NULL",buildings!CC628)</f>
        <v>UN</v>
      </c>
      <c r="CD628" t="str">
        <f>IF(buildings!CD628="","NULL",buildings!CD628)</f>
        <v>T</v>
      </c>
      <c r="CE628" t="str">
        <f>IF(buildings!CE628="","NULL",buildings!CE628)</f>
        <v>ASIA_CHN</v>
      </c>
    </row>
    <row r="629" spans="1:83">
      <c r="A629">
        <f>IF(buildings!A629="","NA",buildings!A629)</f>
        <v>627</v>
      </c>
      <c r="B629" t="str">
        <f>IF(buildings!B629="","NA",buildings!B629)</f>
        <v>China</v>
      </c>
      <c r="C629" t="str">
        <f>IF(buildings!C629="","NA",buildings!C629)</f>
        <v>NA</v>
      </c>
      <c r="D629" t="str">
        <f>IF(buildings!D629="","NA",buildings!D629)</f>
        <v>NA</v>
      </c>
      <c r="E629" t="str">
        <f>IF(buildings!E629="","NA",buildings!E629)</f>
        <v>NA</v>
      </c>
      <c r="F629">
        <f>IF(buildings!F629="","NA",buildings!F629)</f>
        <v>8.0299999999999994</v>
      </c>
      <c r="G629" t="str">
        <f>IF(buildings!G629="","NA",buildings!G629)</f>
        <v>NA</v>
      </c>
      <c r="H629" t="str">
        <f>IF(buildings!H629="","NA",buildings!H629)</f>
        <v>NA</v>
      </c>
      <c r="I629" t="str">
        <f>IF(buildings!I629="","NA",buildings!I629)</f>
        <v>NA</v>
      </c>
      <c r="J629">
        <f>IF(buildings!J629="","NA",buildings!J629)</f>
        <v>0.6</v>
      </c>
      <c r="K629" t="str">
        <f>IF(buildings!K629="","NA",buildings!K629)</f>
        <v>NA</v>
      </c>
      <c r="L629" t="str">
        <f>IF(buildings!L629="","NA",buildings!L629)</f>
        <v>NA</v>
      </c>
      <c r="M629">
        <f>IF(buildings!M629="","NA",buildings!M629)</f>
        <v>85.89</v>
      </c>
      <c r="N629">
        <f>IF(buildings!N629="","NA",buildings!N629)</f>
        <v>30.71</v>
      </c>
      <c r="O629">
        <f>IF(buildings!O629="","NA",buildings!O629)</f>
        <v>257.85000000000002</v>
      </c>
      <c r="P629">
        <f>IF(buildings!P629="","NA",buildings!P629)</f>
        <v>79.64</v>
      </c>
      <c r="Q629" t="str">
        <f>IF(buildings!Q629="","NA",buildings!Q629)</f>
        <v>NA</v>
      </c>
      <c r="R629" t="str">
        <f>IF(buildings!R629="","NA",buildings!R629)</f>
        <v>NA</v>
      </c>
      <c r="S629" t="str">
        <f>IF(buildings!S629="","NA",buildings!S629)</f>
        <v>NA</v>
      </c>
      <c r="T629" t="str">
        <f>IF(buildings!T629="","NA",buildings!T629)</f>
        <v>NA</v>
      </c>
      <c r="U629" t="str">
        <f>IF(buildings!U629="","NA",buildings!U629)</f>
        <v>NA</v>
      </c>
      <c r="V629" t="str">
        <f>IF(buildings!V629="","NA",buildings!V629)</f>
        <v>NA</v>
      </c>
      <c r="W629" t="str">
        <f>IF(buildings!W629="","NA",buildings!W629)</f>
        <v>NA</v>
      </c>
      <c r="X629" t="str">
        <f>IF(buildings!X629="","NA",buildings!X629)</f>
        <v>NA</v>
      </c>
      <c r="Y629">
        <f>IF(buildings!Y629="","NA",buildings!Y629)</f>
        <v>0.92</v>
      </c>
      <c r="Z629" t="str">
        <f>IF(buildings!Z629="","NA",buildings!Z629)</f>
        <v>NA</v>
      </c>
      <c r="AA629">
        <f>IF(buildings!AA629="","NA",buildings!AA629)</f>
        <v>1.4</v>
      </c>
      <c r="AB629">
        <f>IF(buildings!AB629="","NA",buildings!AB629)</f>
        <v>0.32</v>
      </c>
      <c r="AC629">
        <f>IF(buildings!AC629="","NA",buildings!AC629)</f>
        <v>55.459999999999994</v>
      </c>
      <c r="AD629" t="str">
        <f>IF(buildings!AD629="","NA",buildings!AD629)</f>
        <v>NA</v>
      </c>
      <c r="AE629" t="str">
        <f>IF(buildings!AE629="","NA",buildings!AE629)</f>
        <v>NA</v>
      </c>
      <c r="AF629" t="str">
        <f>IF(buildings!AF629="","NA",buildings!AF629)</f>
        <v>NA</v>
      </c>
      <c r="AG629" t="str">
        <f>IF(buildings!AG629="","NA",buildings!AG629)</f>
        <v>NA</v>
      </c>
      <c r="AH629" t="str">
        <f>IF(buildings!AH629="","NA",buildings!AH629)</f>
        <v>NA</v>
      </c>
      <c r="AI629" t="str">
        <f>IF(buildings!AI629="","NA",buildings!AI629)</f>
        <v>NA</v>
      </c>
      <c r="AJ629" t="str">
        <f>IF(buildings!AJ629="","NA",buildings!AJ629)</f>
        <v>NA</v>
      </c>
      <c r="AK629">
        <f>IF(buildings!AK629="","NA",buildings!AK629)</f>
        <v>8.44</v>
      </c>
      <c r="AL629" t="str">
        <f>IF(buildings!AL629="","NA",buildings!AL629)</f>
        <v>Ordinary rural house</v>
      </c>
      <c r="AM629">
        <f>IF(buildings!AM629="","NA",buildings!AM629)</f>
        <v>2</v>
      </c>
      <c r="AN629" t="str">
        <f>IF(buildings!AN629="","NA",buildings!AN629)</f>
        <v>Residential</v>
      </c>
      <c r="AO629" t="str">
        <f>IF(buildings!AO629="","NA",buildings!AO629)</f>
        <v>MFH</v>
      </c>
      <c r="AP629" t="str">
        <f>IF(buildings!AP629="","NA",buildings!AP629)</f>
        <v>case study</v>
      </c>
      <c r="AQ629" t="str">
        <f>IF(buildings!AQ629="","NA",buildings!AQ629)</f>
        <v>Rural</v>
      </c>
      <c r="AR629" t="str">
        <f>IF(buildings!AR629="","NA",buildings!AR629)</f>
        <v>NA</v>
      </c>
      <c r="AS629" t="str">
        <f>IF(buildings!AS629="","NA",buildings!AS629)</f>
        <v>Li H, Luo Z, Xu X, Cang Y, Yang L.</v>
      </c>
      <c r="AT629">
        <f>IF(buildings!AT629="","NA",buildings!AT629)</f>
        <v>2021</v>
      </c>
      <c r="AU629" t="str">
        <f>IF(buildings!AU629="","NA",buildings!AU629)</f>
        <v>Assessing the embodied carbon reduction potential of straw bale rural houses by hybrid life cycle assessment: A four-case study</v>
      </c>
      <c r="AV629" t="str">
        <f>IF(buildings!AV629="","NA",buildings!AV629)</f>
        <v>Journal of Cleaner Production</v>
      </c>
      <c r="AW629" t="str">
        <f>IF(buildings!AW629="","NA",buildings!AW629)</f>
        <v>Copyright Elsevier</v>
      </c>
      <c r="AX629" t="str">
        <f>IF(buildings!AX629="","NA",buildings!AX629)</f>
        <v>10.1016/j.jclepro.2021.127002</v>
      </c>
      <c r="AY629" t="str">
        <f>IF(buildings!AY629="","NA",buildings!AY629)</f>
        <v>https://doi.org/10.1016/j.jclepro.2021.127002</v>
      </c>
      <c r="AZ629" t="str">
        <f>IF(buildings!AZ629="","NULL",buildings!AZ629)</f>
        <v>I calculated all of the steel, cement and concrete related materials into the relevant categories, I combined ''macdam'' and ''sand'' into aggregate, I inserted ''lime'' to ''other_unspecified_material''</v>
      </c>
      <c r="BA629" t="str">
        <f>IF(buildings!BA629="","NULL",buildings!BA629)</f>
        <v>NULL</v>
      </c>
      <c r="BB629" t="str">
        <f>IF(buildings!BB629="","NULL",buildings!BB629)</f>
        <v>NULL</v>
      </c>
      <c r="BC629" t="str">
        <f>IF(buildings!BC629="","NULL",buildings!BC629)</f>
        <v>Table 1. Material list and carbon emission factor.</v>
      </c>
      <c r="BD629" t="str">
        <f>IF(buildings!BD629="","NULL",buildings!BD629)</f>
        <v>NULL</v>
      </c>
      <c r="BE629" t="str">
        <f>IF(buildings!BE629="","NULL",buildings!BE629)</f>
        <v>Schwartzberg (Fishman)</v>
      </c>
      <c r="BF629" t="str">
        <f>IF(buildings!BF629="","NULL",buildings!BF629)</f>
        <v>NULL</v>
      </c>
      <c r="BG629" t="str">
        <f>IF(buildings!BG629="","NULL",buildings!BG629)</f>
        <v>NULL</v>
      </c>
      <c r="BH629" t="str">
        <f>IF(buildings!BH629="","NULL",buildings!BH629)</f>
        <v>NULL</v>
      </c>
      <c r="BI629" t="str">
        <f>IF(buildings!BI629="","NULL",buildings!BI629)</f>
        <v>NULL</v>
      </c>
      <c r="BJ629" t="str">
        <f>IF(buildings!BJ629="","NULL",buildings!BJ629)</f>
        <v>NULL</v>
      </c>
      <c r="BK629" t="str">
        <f>IF(buildings!BK629="","NULL",buildings!BK629)</f>
        <v>NULL</v>
      </c>
      <c r="BL629" t="str">
        <f>IF(buildings!BL629="","NULL",buildings!BL629)</f>
        <v>NULL</v>
      </c>
      <c r="BM629" t="str">
        <f>IF(buildings!BM629="","NULL",buildings!BM629)</f>
        <v>NULL</v>
      </c>
      <c r="BN629" t="str">
        <f>IF(buildings!BN629="","NULL",buildings!BN629)</f>
        <v>NULL</v>
      </c>
      <c r="BO629" t="str">
        <f>IF(buildings!BO629="","NULL",buildings!BO629)</f>
        <v>NULL</v>
      </c>
      <c r="BP629" t="str">
        <f>IF(buildings!BP629="","NULL",buildings!BP629)</f>
        <v>NULL</v>
      </c>
      <c r="BQ629" t="str">
        <f>IF(buildings!BQ629="","NULL",buildings!BQ629)</f>
        <v>NULL</v>
      </c>
      <c r="BR629" t="str">
        <f>IF(buildings!BR629="","NULL",buildings!BR629)</f>
        <v>NULL</v>
      </c>
      <c r="BS629" t="str">
        <f>IF(buildings!BS629="","NULL",buildings!BS629)</f>
        <v>NULL</v>
      </c>
      <c r="BT629" t="str">
        <f>IF(buildings!BT629="","NULL",buildings!BT629)</f>
        <v>NULL</v>
      </c>
      <c r="BU629" t="str">
        <f>IF(buildings!BU629="","NULL",buildings!BU629)</f>
        <v>NULL</v>
      </c>
      <c r="BV629" t="str">
        <f>IF(buildings!BV629="","NULL",buildings!BV629)</f>
        <v>NULL</v>
      </c>
      <c r="BW629" t="str">
        <f>IF(buildings!BW629="","NULL",buildings!BW629)</f>
        <v>R32CHN</v>
      </c>
      <c r="BX629" t="str">
        <f>IF(buildings!BX629="","NULL",buildings!BX629)</f>
        <v>R5.2ASIA</v>
      </c>
      <c r="BY629" t="str">
        <f>IF(buildings!BY629="","NULL",buildings!BY629)</f>
        <v>R_MFH_low</v>
      </c>
      <c r="BZ629" t="str">
        <f>IF(buildings!BZ629="","NULL",buildings!BZ629)</f>
        <v>T_traditional</v>
      </c>
      <c r="CA629" t="str">
        <f>IF(buildings!CA629="","NULL",buildings!CA629)</f>
        <v>Standard</v>
      </c>
      <c r="CB629" t="str">
        <f>IF(buildings!CB629="","NULL",buildings!CB629)</f>
        <v>real-world single case study</v>
      </c>
      <c r="CC629" t="str">
        <f>IF(buildings!CC629="","NULL",buildings!CC629)</f>
        <v>RM</v>
      </c>
      <c r="CD629" t="str">
        <f>IF(buildings!CD629="","NULL",buildings!CD629)</f>
        <v>T</v>
      </c>
      <c r="CE629" t="str">
        <f>IF(buildings!CE629="","NULL",buildings!CE629)</f>
        <v>ASIA_CHN</v>
      </c>
    </row>
    <row r="630" spans="1:83">
      <c r="A630">
        <f>IF(buildings!A630="","NA",buildings!A630)</f>
        <v>628</v>
      </c>
      <c r="B630" t="str">
        <f>IF(buildings!B630="","NA",buildings!B630)</f>
        <v>Greece</v>
      </c>
      <c r="C630" t="str">
        <f>IF(buildings!C630="","NA",buildings!C630)</f>
        <v>Attica</v>
      </c>
      <c r="D630">
        <f>IF(buildings!D630="","NA",buildings!D630)</f>
        <v>2000</v>
      </c>
      <c r="E630">
        <f>IF(buildings!E630="","NA",buildings!E630)</f>
        <v>2010</v>
      </c>
      <c r="F630">
        <f>IF(buildings!F630="","NA",buildings!F630)</f>
        <v>97</v>
      </c>
      <c r="G630" t="str">
        <f>IF(buildings!G630="","NA",buildings!G630)</f>
        <v>NA</v>
      </c>
      <c r="H630">
        <f>IF(buildings!H630="","NA",buildings!H630)</f>
        <v>6</v>
      </c>
      <c r="I630" t="str">
        <f>IF(buildings!I630="","NA",buildings!I630)</f>
        <v>NA</v>
      </c>
      <c r="J630">
        <f>IF(buildings!J630="","NA",buildings!J630)</f>
        <v>0</v>
      </c>
      <c r="K630" t="str">
        <f>IF(buildings!K630="","NA",buildings!K630)</f>
        <v>NA</v>
      </c>
      <c r="L630" t="str">
        <f>IF(buildings!L630="","NA",buildings!L630)</f>
        <v>NA</v>
      </c>
      <c r="M630">
        <f>IF(buildings!M630="","NA",buildings!M630)</f>
        <v>1648</v>
      </c>
      <c r="N630" t="str">
        <f>IF(buildings!N630="","NA",buildings!N630)</f>
        <v>NA</v>
      </c>
      <c r="O630" t="str">
        <f>IF(buildings!O630="","NA",buildings!O630)</f>
        <v>NA</v>
      </c>
      <c r="P630">
        <f>IF(buildings!P630="","NA",buildings!P630)</f>
        <v>483</v>
      </c>
      <c r="Q630">
        <f>IF(buildings!Q630="","NA",buildings!Q630)</f>
        <v>199</v>
      </c>
      <c r="R630" t="str">
        <f>IF(buildings!R630="","NA",buildings!R630)</f>
        <v>NA</v>
      </c>
      <c r="S630" t="str">
        <f>IF(buildings!S630="","NA",buildings!S630)</f>
        <v>NA</v>
      </c>
      <c r="T630" t="str">
        <f>IF(buildings!T630="","NA",buildings!T630)</f>
        <v>NA</v>
      </c>
      <c r="U630" t="str">
        <f>IF(buildings!U630="","NA",buildings!U630)</f>
        <v>NA</v>
      </c>
      <c r="V630" t="str">
        <f>IF(buildings!V630="","NA",buildings!V630)</f>
        <v>NA</v>
      </c>
      <c r="W630" t="str">
        <f>IF(buildings!W630="","NA",buildings!W630)</f>
        <v>NA</v>
      </c>
      <c r="X630" t="str">
        <f>IF(buildings!X630="","NA",buildings!X630)</f>
        <v>NA</v>
      </c>
      <c r="Y630" t="str">
        <f>IF(buildings!Y630="","NA",buildings!Y630)</f>
        <v>NA</v>
      </c>
      <c r="Z630" t="str">
        <f>IF(buildings!Z630="","NA",buildings!Z630)</f>
        <v>NA</v>
      </c>
      <c r="AA630">
        <f>IF(buildings!AA630="","NA",buildings!AA630)</f>
        <v>47</v>
      </c>
      <c r="AB630" t="str">
        <f>IF(buildings!AB630="","NA",buildings!AB630)</f>
        <v>NA</v>
      </c>
      <c r="AC630" t="str">
        <f>IF(buildings!AC630="","NA",buildings!AC630)</f>
        <v>NA</v>
      </c>
      <c r="AD630" t="str">
        <f>IF(buildings!AD630="","NA",buildings!AD630)</f>
        <v>NA</v>
      </c>
      <c r="AE630" t="str">
        <f>IF(buildings!AE630="","NA",buildings!AE630)</f>
        <v>NA</v>
      </c>
      <c r="AF630" t="str">
        <f>IF(buildings!AF630="","NA",buildings!AF630)</f>
        <v>NA</v>
      </c>
      <c r="AG630" t="str">
        <f>IF(buildings!AG630="","NA",buildings!AG630)</f>
        <v>NA</v>
      </c>
      <c r="AH630" t="str">
        <f>IF(buildings!AH630="","NA",buildings!AH630)</f>
        <v>NA</v>
      </c>
      <c r="AI630">
        <f>IF(buildings!AI630="","NA",buildings!AI630)</f>
        <v>66</v>
      </c>
      <c r="AJ630" t="str">
        <f>IF(buildings!AJ630="","NA",buildings!AJ630)</f>
        <v>NA</v>
      </c>
      <c r="AK630" t="str">
        <f>IF(buildings!AK630="","NA",buildings!AK630)</f>
        <v>NA</v>
      </c>
      <c r="AL630" t="str">
        <f>IF(buildings!AL630="","NA",buildings!AL630)</f>
        <v>Three storey MFD with basement and tilted roof. Each floor has an apartment and common staircase</v>
      </c>
      <c r="AM630">
        <f>IF(buildings!AM630="","NA",buildings!AM630)</f>
        <v>3</v>
      </c>
      <c r="AN630" t="str">
        <f>IF(buildings!AN630="","NA",buildings!AN630)</f>
        <v>Residential</v>
      </c>
      <c r="AO630" t="str">
        <f>IF(buildings!AO630="","NA",buildings!AO630)</f>
        <v>residential</v>
      </c>
      <c r="AP630" t="str">
        <f>IF(buildings!AP630="","NA",buildings!AP630)</f>
        <v>case study</v>
      </c>
      <c r="AQ630" t="str">
        <f>IF(buildings!AQ630="","NA",buildings!AQ630)</f>
        <v>urban</v>
      </c>
      <c r="AR630" t="str">
        <f>IF(buildings!AR630="","NA",buildings!AR630)</f>
        <v>NA</v>
      </c>
      <c r="AS630" t="str">
        <f>IF(buildings!AS630="","NA",buildings!AS630)</f>
        <v>Syngros G, Balaras CA, Koubogiannis DG</v>
      </c>
      <c r="AT630">
        <f>IF(buildings!AT630="","NA",buildings!AT630)</f>
        <v>2017</v>
      </c>
      <c r="AU630" t="str">
        <f>IF(buildings!AU630="","NA",buildings!AU630)</f>
        <v>Embodied CO2 Emissions in Building Construction Materials of Hellenic Dwellings</v>
      </c>
      <c r="AV630" t="str">
        <f>IF(buildings!AV630="","NA",buildings!AV630)</f>
        <v>Procedia Environmental Sciences</v>
      </c>
      <c r="AW630" t="str">
        <f>IF(buildings!AW630="","NA",buildings!AW630)</f>
        <v>Copyright by the authors</v>
      </c>
      <c r="AX630" t="str">
        <f>IF(buildings!AX630="","NA",buildings!AX630)</f>
        <v>10.1016/j.proenv.2017.03.113</v>
      </c>
      <c r="AY630" t="str">
        <f>IF(buildings!AY630="","NA",buildings!AY630)</f>
        <v>https://doi.org/10.1016/j.proenv.2017.03.113</v>
      </c>
      <c r="AZ630" t="str">
        <f>IF(buildings!AZ630="","NULL",buildings!AZ630)</f>
        <v>NULL</v>
      </c>
      <c r="BA630" t="str">
        <f>IF(buildings!BA630="","NULL",buildings!BA630)</f>
        <v>NULL</v>
      </c>
      <c r="BB630" t="str">
        <f>IF(buildings!BB630="","NULL",buildings!BB630)</f>
        <v>NULL</v>
      </c>
      <c r="BC630" t="str">
        <f>IF(buildings!BC630="","NULL",buildings!BC630)</f>
        <v xml:space="preserve">Table 3. Summary of the calculation results for the construction materials in the four cases studies &amp; Table 4. Mass intensity contribution of the top-eight dominant materials of the CM set (mass contribution). </v>
      </c>
      <c r="BD630" t="str">
        <f>IF(buildings!BD630="","NULL",buildings!BD630)</f>
        <v>NULL</v>
      </c>
      <c r="BE630" t="str">
        <f>IF(buildings!BE630="","NULL",buildings!BE630)</f>
        <v>Schwartzberg (Fishman)</v>
      </c>
      <c r="BF630" t="str">
        <f>IF(buildings!BF630="","NULL",buildings!BF630)</f>
        <v>NULL</v>
      </c>
      <c r="BG630" t="str">
        <f>IF(buildings!BG630="","NULL",buildings!BG630)</f>
        <v>NULL</v>
      </c>
      <c r="BH630" t="str">
        <f>IF(buildings!BH630="","NULL",buildings!BH630)</f>
        <v>NULL</v>
      </c>
      <c r="BI630" t="str">
        <f>IF(buildings!BI630="","NULL",buildings!BI630)</f>
        <v>NULL</v>
      </c>
      <c r="BJ630" t="str">
        <f>IF(buildings!BJ630="","NULL",buildings!BJ630)</f>
        <v>NULL</v>
      </c>
      <c r="BK630" t="str">
        <f>IF(buildings!BK630="","NULL",buildings!BK630)</f>
        <v>NULL</v>
      </c>
      <c r="BL630" t="str">
        <f>IF(buildings!BL630="","NULL",buildings!BL630)</f>
        <v>NULL</v>
      </c>
      <c r="BM630" t="str">
        <f>IF(buildings!BM630="","NULL",buildings!BM630)</f>
        <v>NULL</v>
      </c>
      <c r="BN630" t="str">
        <f>IF(buildings!BN630="","NULL",buildings!BN630)</f>
        <v>NULL</v>
      </c>
      <c r="BO630" t="str">
        <f>IF(buildings!BO630="","NULL",buildings!BO630)</f>
        <v>NULL</v>
      </c>
      <c r="BP630" t="str">
        <f>IF(buildings!BP630="","NULL",buildings!BP630)</f>
        <v>NULL</v>
      </c>
      <c r="BQ630" t="str">
        <f>IF(buildings!BQ630="","NULL",buildings!BQ630)</f>
        <v>NULL</v>
      </c>
      <c r="BR630" t="str">
        <f>IF(buildings!BR630="","NULL",buildings!BR630)</f>
        <v>NULL</v>
      </c>
      <c r="BS630" t="str">
        <f>IF(buildings!BS630="","NULL",buildings!BS630)</f>
        <v>NULL</v>
      </c>
      <c r="BT630" t="str">
        <f>IF(buildings!BT630="","NULL",buildings!BT630)</f>
        <v>NULL</v>
      </c>
      <c r="BU630" t="str">
        <f>IF(buildings!BU630="","NULL",buildings!BU630)</f>
        <v>NULL</v>
      </c>
      <c r="BV630" t="str">
        <f>IF(buildings!BV630="","NULL",buildings!BV630)</f>
        <v>NULL</v>
      </c>
      <c r="BW630" t="str">
        <f>IF(buildings!BW630="","NULL",buildings!BW630)</f>
        <v>R32EU15</v>
      </c>
      <c r="BX630" t="str">
        <f>IF(buildings!BX630="","NULL",buildings!BX630)</f>
        <v>R5.2OECD</v>
      </c>
      <c r="BY630" t="str">
        <f>IF(buildings!BY630="","NULL",buildings!BY630)</f>
        <v>R_MFH_low</v>
      </c>
      <c r="BZ630" t="str">
        <f>IF(buildings!BZ630="","NULL",buildings!BZ630)</f>
        <v>Unspecified</v>
      </c>
      <c r="CA630" t="str">
        <f>IF(buildings!CA630="","NULL",buildings!CA630)</f>
        <v>Standard</v>
      </c>
      <c r="CB630" t="str">
        <f>IF(buildings!CB630="","NULL",buildings!CB630)</f>
        <v>real-world single case study</v>
      </c>
      <c r="CC630" t="str">
        <f>IF(buildings!CC630="","NULL",buildings!CC630)</f>
        <v>RM</v>
      </c>
      <c r="CD630" t="str">
        <f>IF(buildings!CD630="","NULL",buildings!CD630)</f>
        <v>U</v>
      </c>
      <c r="CE630" t="str">
        <f>IF(buildings!CE630="","NULL",buildings!CE630)</f>
        <v>OECD_EU15</v>
      </c>
    </row>
    <row r="631" spans="1:83">
      <c r="A631">
        <f>IF(buildings!A631="","NA",buildings!A631)</f>
        <v>629</v>
      </c>
      <c r="B631" t="str">
        <f>IF(buildings!B631="","NA",buildings!B631)</f>
        <v>Greece</v>
      </c>
      <c r="C631" t="str">
        <f>IF(buildings!C631="","NA",buildings!C631)</f>
        <v>Attica</v>
      </c>
      <c r="D631">
        <f>IF(buildings!D631="","NA",buildings!D631)</f>
        <v>2000</v>
      </c>
      <c r="E631">
        <f>IF(buildings!E631="","NA",buildings!E631)</f>
        <v>2010</v>
      </c>
      <c r="F631">
        <f>IF(buildings!F631="","NA",buildings!F631)</f>
        <v>59</v>
      </c>
      <c r="G631" t="str">
        <f>IF(buildings!G631="","NA",buildings!G631)</f>
        <v>NA</v>
      </c>
      <c r="H631">
        <f>IF(buildings!H631="","NA",buildings!H631)</f>
        <v>5</v>
      </c>
      <c r="I631" t="str">
        <f>IF(buildings!I631="","NA",buildings!I631)</f>
        <v>NA</v>
      </c>
      <c r="J631">
        <f>IF(buildings!J631="","NA",buildings!J631)</f>
        <v>39</v>
      </c>
      <c r="K631" t="str">
        <f>IF(buildings!K631="","NA",buildings!K631)</f>
        <v>NA</v>
      </c>
      <c r="L631" t="str">
        <f>IF(buildings!L631="","NA",buildings!L631)</f>
        <v>NA</v>
      </c>
      <c r="M631">
        <f>IF(buildings!M631="","NA",buildings!M631)</f>
        <v>1396</v>
      </c>
      <c r="N631" t="str">
        <f>IF(buildings!N631="","NA",buildings!N631)</f>
        <v>NA</v>
      </c>
      <c r="O631" t="str">
        <f>IF(buildings!O631="","NA",buildings!O631)</f>
        <v>NA</v>
      </c>
      <c r="P631">
        <f>IF(buildings!P631="","NA",buildings!P631)</f>
        <v>446</v>
      </c>
      <c r="Q631">
        <f>IF(buildings!Q631="","NA",buildings!Q631)</f>
        <v>198</v>
      </c>
      <c r="R631" t="str">
        <f>IF(buildings!R631="","NA",buildings!R631)</f>
        <v>NA</v>
      </c>
      <c r="S631" t="str">
        <f>IF(buildings!S631="","NA",buildings!S631)</f>
        <v>NA</v>
      </c>
      <c r="T631" t="str">
        <f>IF(buildings!T631="","NA",buildings!T631)</f>
        <v>NA</v>
      </c>
      <c r="U631" t="str">
        <f>IF(buildings!U631="","NA",buildings!U631)</f>
        <v>NA</v>
      </c>
      <c r="V631" t="str">
        <f>IF(buildings!V631="","NA",buildings!V631)</f>
        <v>NA</v>
      </c>
      <c r="W631" t="str">
        <f>IF(buildings!W631="","NA",buildings!W631)</f>
        <v>NA</v>
      </c>
      <c r="X631" t="str">
        <f>IF(buildings!X631="","NA",buildings!X631)</f>
        <v>NA</v>
      </c>
      <c r="Y631" t="str">
        <f>IF(buildings!Y631="","NA",buildings!Y631)</f>
        <v>NA</v>
      </c>
      <c r="Z631" t="str">
        <f>IF(buildings!Z631="","NA",buildings!Z631)</f>
        <v>NA</v>
      </c>
      <c r="AA631">
        <f>IF(buildings!AA631="","NA",buildings!AA631)</f>
        <v>49</v>
      </c>
      <c r="AB631" t="str">
        <f>IF(buildings!AB631="","NA",buildings!AB631)</f>
        <v>NA</v>
      </c>
      <c r="AC631" t="str">
        <f>IF(buildings!AC631="","NA",buildings!AC631)</f>
        <v>NA</v>
      </c>
      <c r="AD631" t="str">
        <f>IF(buildings!AD631="","NA",buildings!AD631)</f>
        <v>NA</v>
      </c>
      <c r="AE631" t="str">
        <f>IF(buildings!AE631="","NA",buildings!AE631)</f>
        <v>NA</v>
      </c>
      <c r="AF631" t="str">
        <f>IF(buildings!AF631="","NA",buildings!AF631)</f>
        <v>NA</v>
      </c>
      <c r="AG631" t="str">
        <f>IF(buildings!AG631="","NA",buildings!AG631)</f>
        <v>NA</v>
      </c>
      <c r="AH631" t="str">
        <f>IF(buildings!AH631="","NA",buildings!AH631)</f>
        <v>NA</v>
      </c>
      <c r="AI631">
        <f>IF(buildings!AI631="","NA",buildings!AI631)</f>
        <v>61</v>
      </c>
      <c r="AJ631" t="str">
        <f>IF(buildings!AJ631="","NA",buildings!AJ631)</f>
        <v>NA</v>
      </c>
      <c r="AK631" t="str">
        <f>IF(buildings!AK631="","NA",buildings!AK631)</f>
        <v>NA</v>
      </c>
      <c r="AL631" t="str">
        <f>IF(buildings!AL631="","NA",buildings!AL631)</f>
        <v>Three storey MFD with basement and tilted roof. Each floor has an apartment and common staircase</v>
      </c>
      <c r="AM631">
        <f>IF(buildings!AM631="","NA",buildings!AM631)</f>
        <v>3</v>
      </c>
      <c r="AN631" t="str">
        <f>IF(buildings!AN631="","NA",buildings!AN631)</f>
        <v>Residential</v>
      </c>
      <c r="AO631" t="str">
        <f>IF(buildings!AO631="","NA",buildings!AO631)</f>
        <v>NA</v>
      </c>
      <c r="AP631" t="str">
        <f>IF(buildings!AP631="","NA",buildings!AP631)</f>
        <v>case study</v>
      </c>
      <c r="AQ631" t="str">
        <f>IF(buildings!AQ631="","NA",buildings!AQ631)</f>
        <v>urban</v>
      </c>
      <c r="AR631" t="str">
        <f>IF(buildings!AR631="","NA",buildings!AR631)</f>
        <v>NA</v>
      </c>
      <c r="AS631" t="str">
        <f>IF(buildings!AS631="","NA",buildings!AS631)</f>
        <v>Syngros G, Balaras CA, Koubogiannis DG</v>
      </c>
      <c r="AT631">
        <f>IF(buildings!AT631="","NA",buildings!AT631)</f>
        <v>2017</v>
      </c>
      <c r="AU631" t="str">
        <f>IF(buildings!AU631="","NA",buildings!AU631)</f>
        <v>Embodied CO2 Emissions in Building Construction Materials of Hellenic Dwellings</v>
      </c>
      <c r="AV631" t="str">
        <f>IF(buildings!AV631="","NA",buildings!AV631)</f>
        <v>Procedia Environmental Sciences</v>
      </c>
      <c r="AW631" t="str">
        <f>IF(buildings!AW631="","NA",buildings!AW631)</f>
        <v>Copyright by the authors</v>
      </c>
      <c r="AX631" t="str">
        <f>IF(buildings!AX631="","NA",buildings!AX631)</f>
        <v>10.1016/j.proenv.2017.03.113</v>
      </c>
      <c r="AY631" t="str">
        <f>IF(buildings!AY631="","NA",buildings!AY631)</f>
        <v>https://doi.org/10.1016/j.proenv.2017.03.113</v>
      </c>
      <c r="AZ631" t="str">
        <f>IF(buildings!AZ631="","NULL",buildings!AZ631)</f>
        <v>NULL</v>
      </c>
      <c r="BA631" t="str">
        <f>IF(buildings!BA631="","NULL",buildings!BA631)</f>
        <v>NULL</v>
      </c>
      <c r="BB631" t="str">
        <f>IF(buildings!BB631="","NULL",buildings!BB631)</f>
        <v>NULL</v>
      </c>
      <c r="BC631" t="str">
        <f>IF(buildings!BC631="","NULL",buildings!BC631)</f>
        <v xml:space="preserve">Table 3. Summary of the calculation results for the construction materials in the four cases studies &amp; Table 4. Mass intensity contribution of the top-eight dominant materials of the CM set (mass contribution). </v>
      </c>
      <c r="BD631" t="str">
        <f>IF(buildings!BD631="","NULL",buildings!BD631)</f>
        <v>NULL</v>
      </c>
      <c r="BE631" t="str">
        <f>IF(buildings!BE631="","NULL",buildings!BE631)</f>
        <v>Schwartzberg (Fishman)</v>
      </c>
      <c r="BF631" t="str">
        <f>IF(buildings!BF631="","NULL",buildings!BF631)</f>
        <v>NULL</v>
      </c>
      <c r="BG631" t="str">
        <f>IF(buildings!BG631="","NULL",buildings!BG631)</f>
        <v>NULL</v>
      </c>
      <c r="BH631" t="str">
        <f>IF(buildings!BH631="","NULL",buildings!BH631)</f>
        <v>NULL</v>
      </c>
      <c r="BI631" t="str">
        <f>IF(buildings!BI631="","NULL",buildings!BI631)</f>
        <v>NULL</v>
      </c>
      <c r="BJ631" t="str">
        <f>IF(buildings!BJ631="","NULL",buildings!BJ631)</f>
        <v>NULL</v>
      </c>
      <c r="BK631" t="str">
        <f>IF(buildings!BK631="","NULL",buildings!BK631)</f>
        <v>NULL</v>
      </c>
      <c r="BL631" t="str">
        <f>IF(buildings!BL631="","NULL",buildings!BL631)</f>
        <v>NULL</v>
      </c>
      <c r="BM631" t="str">
        <f>IF(buildings!BM631="","NULL",buildings!BM631)</f>
        <v>NULL</v>
      </c>
      <c r="BN631" t="str">
        <f>IF(buildings!BN631="","NULL",buildings!BN631)</f>
        <v>NULL</v>
      </c>
      <c r="BO631" t="str">
        <f>IF(buildings!BO631="","NULL",buildings!BO631)</f>
        <v>NULL</v>
      </c>
      <c r="BP631" t="str">
        <f>IF(buildings!BP631="","NULL",buildings!BP631)</f>
        <v>NULL</v>
      </c>
      <c r="BQ631" t="str">
        <f>IF(buildings!BQ631="","NULL",buildings!BQ631)</f>
        <v>NULL</v>
      </c>
      <c r="BR631" t="str">
        <f>IF(buildings!BR631="","NULL",buildings!BR631)</f>
        <v>NULL</v>
      </c>
      <c r="BS631" t="str">
        <f>IF(buildings!BS631="","NULL",buildings!BS631)</f>
        <v>NULL</v>
      </c>
      <c r="BT631" t="str">
        <f>IF(buildings!BT631="","NULL",buildings!BT631)</f>
        <v>NULL</v>
      </c>
      <c r="BU631" t="str">
        <f>IF(buildings!BU631="","NULL",buildings!BU631)</f>
        <v>NULL</v>
      </c>
      <c r="BV631" t="str">
        <f>IF(buildings!BV631="","NULL",buildings!BV631)</f>
        <v>NULL</v>
      </c>
      <c r="BW631" t="str">
        <f>IF(buildings!BW631="","NULL",buildings!BW631)</f>
        <v>R32EU15</v>
      </c>
      <c r="BX631" t="str">
        <f>IF(buildings!BX631="","NULL",buildings!BX631)</f>
        <v>R5.2OECD</v>
      </c>
      <c r="BY631" t="str">
        <f>IF(buildings!BY631="","NULL",buildings!BY631)</f>
        <v>R_MFH_low</v>
      </c>
      <c r="BZ631" t="str">
        <f>IF(buildings!BZ631="","NULL",buildings!BZ631)</f>
        <v>Unspecified</v>
      </c>
      <c r="CA631" t="str">
        <f>IF(buildings!CA631="","NULL",buildings!CA631)</f>
        <v>Standard</v>
      </c>
      <c r="CB631" t="str">
        <f>IF(buildings!CB631="","NULL",buildings!CB631)</f>
        <v>real-world single case study</v>
      </c>
      <c r="CC631" t="str">
        <f>IF(buildings!CC631="","NULL",buildings!CC631)</f>
        <v>RM</v>
      </c>
      <c r="CD631" t="str">
        <f>IF(buildings!CD631="","NULL",buildings!CD631)</f>
        <v>U</v>
      </c>
      <c r="CE631" t="str">
        <f>IF(buildings!CE631="","NULL",buildings!CE631)</f>
        <v>OECD_EU15</v>
      </c>
    </row>
    <row r="632" spans="1:83">
      <c r="A632">
        <f>IF(buildings!A632="","NA",buildings!A632)</f>
        <v>630</v>
      </c>
      <c r="B632" t="str">
        <f>IF(buildings!B632="","NA",buildings!B632)</f>
        <v>Greece</v>
      </c>
      <c r="C632" t="str">
        <f>IF(buildings!C632="","NA",buildings!C632)</f>
        <v>Attica</v>
      </c>
      <c r="D632">
        <f>IF(buildings!D632="","NA",buildings!D632)</f>
        <v>2000</v>
      </c>
      <c r="E632">
        <f>IF(buildings!E632="","NA",buildings!E632)</f>
        <v>2010</v>
      </c>
      <c r="F632">
        <f>IF(buildings!F632="","NA",buildings!F632)</f>
        <v>115</v>
      </c>
      <c r="G632" t="str">
        <f>IF(buildings!G632="","NA",buildings!G632)</f>
        <v>NA</v>
      </c>
      <c r="H632">
        <f>IF(buildings!H632="","NA",buildings!H632)</f>
        <v>0</v>
      </c>
      <c r="I632" t="str">
        <f>IF(buildings!I632="","NA",buildings!I632)</f>
        <v>NA</v>
      </c>
      <c r="J632">
        <f>IF(buildings!J632="","NA",buildings!J632)</f>
        <v>73</v>
      </c>
      <c r="K632" t="str">
        <f>IF(buildings!K632="","NA",buildings!K632)</f>
        <v>NA</v>
      </c>
      <c r="L632" t="str">
        <f>IF(buildings!L632="","NA",buildings!L632)</f>
        <v>NA</v>
      </c>
      <c r="M632">
        <f>IF(buildings!M632="","NA",buildings!M632)</f>
        <v>2507</v>
      </c>
      <c r="N632" t="str">
        <f>IF(buildings!N632="","NA",buildings!N632)</f>
        <v>NA</v>
      </c>
      <c r="O632" t="str">
        <f>IF(buildings!O632="","NA",buildings!O632)</f>
        <v>NA</v>
      </c>
      <c r="P632">
        <f>IF(buildings!P632="","NA",buildings!P632)</f>
        <v>444</v>
      </c>
      <c r="Q632">
        <f>IF(buildings!Q632="","NA",buildings!Q632)</f>
        <v>207</v>
      </c>
      <c r="R632" t="str">
        <f>IF(buildings!R632="","NA",buildings!R632)</f>
        <v>NA</v>
      </c>
      <c r="S632" t="str">
        <f>IF(buildings!S632="","NA",buildings!S632)</f>
        <v>NA</v>
      </c>
      <c r="T632" t="str">
        <f>IF(buildings!T632="","NA",buildings!T632)</f>
        <v>NA</v>
      </c>
      <c r="U632" t="str">
        <f>IF(buildings!U632="","NA",buildings!U632)</f>
        <v>NA</v>
      </c>
      <c r="V632" t="str">
        <f>IF(buildings!V632="","NA",buildings!V632)</f>
        <v>NA</v>
      </c>
      <c r="W632" t="str">
        <f>IF(buildings!W632="","NA",buildings!W632)</f>
        <v>NA</v>
      </c>
      <c r="X632" t="str">
        <f>IF(buildings!X632="","NA",buildings!X632)</f>
        <v>NA</v>
      </c>
      <c r="Y632" t="str">
        <f>IF(buildings!Y632="","NA",buildings!Y632)</f>
        <v>NA</v>
      </c>
      <c r="Z632" t="str">
        <f>IF(buildings!Z632="","NA",buildings!Z632)</f>
        <v>NA</v>
      </c>
      <c r="AA632">
        <f>IF(buildings!AA632="","NA",buildings!AA632)</f>
        <v>84</v>
      </c>
      <c r="AB632" t="str">
        <f>IF(buildings!AB632="","NA",buildings!AB632)</f>
        <v>NA</v>
      </c>
      <c r="AC632" t="str">
        <f>IF(buildings!AC632="","NA",buildings!AC632)</f>
        <v>NA</v>
      </c>
      <c r="AD632" t="str">
        <f>IF(buildings!AD632="","NA",buildings!AD632)</f>
        <v>NA</v>
      </c>
      <c r="AE632" t="str">
        <f>IF(buildings!AE632="","NA",buildings!AE632)</f>
        <v>NA</v>
      </c>
      <c r="AF632" t="str">
        <f>IF(buildings!AF632="","NA",buildings!AF632)</f>
        <v>NA</v>
      </c>
      <c r="AG632" t="str">
        <f>IF(buildings!AG632="","NA",buildings!AG632)</f>
        <v>NA</v>
      </c>
      <c r="AH632" t="str">
        <f>IF(buildings!AH632="","NA",buildings!AH632)</f>
        <v>NA</v>
      </c>
      <c r="AI632">
        <f>IF(buildings!AI632="","NA",buildings!AI632)</f>
        <v>61</v>
      </c>
      <c r="AJ632" t="str">
        <f>IF(buildings!AJ632="","NA",buildings!AJ632)</f>
        <v>NA</v>
      </c>
      <c r="AK632" t="str">
        <f>IF(buildings!AK632="","NA",buildings!AK632)</f>
        <v>NA</v>
      </c>
      <c r="AL632" t="str">
        <f>IF(buildings!AL632="","NA",buildings!AL632)</f>
        <v>SFD with a basement</v>
      </c>
      <c r="AM632">
        <f>IF(buildings!AM632="","NA",buildings!AM632)</f>
        <v>1</v>
      </c>
      <c r="AN632" t="str">
        <f>IF(buildings!AN632="","NA",buildings!AN632)</f>
        <v>Residential</v>
      </c>
      <c r="AO632" t="str">
        <f>IF(buildings!AO632="","NA",buildings!AO632)</f>
        <v>NA</v>
      </c>
      <c r="AP632" t="str">
        <f>IF(buildings!AP632="","NA",buildings!AP632)</f>
        <v>case study</v>
      </c>
      <c r="AQ632" t="str">
        <f>IF(buildings!AQ632="","NA",buildings!AQ632)</f>
        <v>urban</v>
      </c>
      <c r="AR632" t="str">
        <f>IF(buildings!AR632="","NA",buildings!AR632)</f>
        <v>NA</v>
      </c>
      <c r="AS632" t="str">
        <f>IF(buildings!AS632="","NA",buildings!AS632)</f>
        <v>Syngros G, Balaras CA, Koubogiannis DG</v>
      </c>
      <c r="AT632">
        <f>IF(buildings!AT632="","NA",buildings!AT632)</f>
        <v>2017</v>
      </c>
      <c r="AU632" t="str">
        <f>IF(buildings!AU632="","NA",buildings!AU632)</f>
        <v>Embodied CO2 Emissions in Building Construction Materials of Hellenic Dwellings</v>
      </c>
      <c r="AV632" t="str">
        <f>IF(buildings!AV632="","NA",buildings!AV632)</f>
        <v>Procedia Environmental Sciences</v>
      </c>
      <c r="AW632" t="str">
        <f>IF(buildings!AW632="","NA",buildings!AW632)</f>
        <v>Copyright by the authors</v>
      </c>
      <c r="AX632" t="str">
        <f>IF(buildings!AX632="","NA",buildings!AX632)</f>
        <v>10.1016/j.proenv.2017.03.113</v>
      </c>
      <c r="AY632" t="str">
        <f>IF(buildings!AY632="","NA",buildings!AY632)</f>
        <v>https://doi.org/10.1016/j.proenv.2017.03.113</v>
      </c>
      <c r="AZ632" t="str">
        <f>IF(buildings!AZ632="","NULL",buildings!AZ632)</f>
        <v>NULL</v>
      </c>
      <c r="BA632" t="str">
        <f>IF(buildings!BA632="","NULL",buildings!BA632)</f>
        <v>NULL</v>
      </c>
      <c r="BB632" t="str">
        <f>IF(buildings!BB632="","NULL",buildings!BB632)</f>
        <v>NULL</v>
      </c>
      <c r="BC632" t="str">
        <f>IF(buildings!BC632="","NULL",buildings!BC632)</f>
        <v xml:space="preserve">Table 3. Summary of the calculation results for the construction materials in the four cases studies &amp; Table 4. Mass intensity contribution of the top-eight dominant materials of the CM set (mass contribution). </v>
      </c>
      <c r="BD632" t="str">
        <f>IF(buildings!BD632="","NULL",buildings!BD632)</f>
        <v>NULL</v>
      </c>
      <c r="BE632" t="str">
        <f>IF(buildings!BE632="","NULL",buildings!BE632)</f>
        <v>Schwartzberg (Fishman)</v>
      </c>
      <c r="BF632" t="str">
        <f>IF(buildings!BF632="","NULL",buildings!BF632)</f>
        <v>NULL</v>
      </c>
      <c r="BG632" t="str">
        <f>IF(buildings!BG632="","NULL",buildings!BG632)</f>
        <v>NULL</v>
      </c>
      <c r="BH632" t="str">
        <f>IF(buildings!BH632="","NULL",buildings!BH632)</f>
        <v>NULL</v>
      </c>
      <c r="BI632" t="str">
        <f>IF(buildings!BI632="","NULL",buildings!BI632)</f>
        <v>NULL</v>
      </c>
      <c r="BJ632" t="str">
        <f>IF(buildings!BJ632="","NULL",buildings!BJ632)</f>
        <v>NULL</v>
      </c>
      <c r="BK632" t="str">
        <f>IF(buildings!BK632="","NULL",buildings!BK632)</f>
        <v>NULL</v>
      </c>
      <c r="BL632" t="str">
        <f>IF(buildings!BL632="","NULL",buildings!BL632)</f>
        <v>NULL</v>
      </c>
      <c r="BM632" t="str">
        <f>IF(buildings!BM632="","NULL",buildings!BM632)</f>
        <v>NULL</v>
      </c>
      <c r="BN632" t="str">
        <f>IF(buildings!BN632="","NULL",buildings!BN632)</f>
        <v>NULL</v>
      </c>
      <c r="BO632" t="str">
        <f>IF(buildings!BO632="","NULL",buildings!BO632)</f>
        <v>NULL</v>
      </c>
      <c r="BP632" t="str">
        <f>IF(buildings!BP632="","NULL",buildings!BP632)</f>
        <v>NULL</v>
      </c>
      <c r="BQ632" t="str">
        <f>IF(buildings!BQ632="","NULL",buildings!BQ632)</f>
        <v>NULL</v>
      </c>
      <c r="BR632" t="str">
        <f>IF(buildings!BR632="","NULL",buildings!BR632)</f>
        <v>NULL</v>
      </c>
      <c r="BS632" t="str">
        <f>IF(buildings!BS632="","NULL",buildings!BS632)</f>
        <v>NULL</v>
      </c>
      <c r="BT632" t="str">
        <f>IF(buildings!BT632="","NULL",buildings!BT632)</f>
        <v>NULL</v>
      </c>
      <c r="BU632" t="str">
        <f>IF(buildings!BU632="","NULL",buildings!BU632)</f>
        <v>NULL</v>
      </c>
      <c r="BV632" t="str">
        <f>IF(buildings!BV632="","NULL",buildings!BV632)</f>
        <v>NULL</v>
      </c>
      <c r="BW632" t="str">
        <f>IF(buildings!BW632="","NULL",buildings!BW632)</f>
        <v>R32EU15</v>
      </c>
      <c r="BX632" t="str">
        <f>IF(buildings!BX632="","NULL",buildings!BX632)</f>
        <v>R5.2OECD</v>
      </c>
      <c r="BY632" t="str">
        <f>IF(buildings!BY632="","NULL",buildings!BY632)</f>
        <v>R_SFH_detached</v>
      </c>
      <c r="BZ632" t="str">
        <f>IF(buildings!BZ632="","NULL",buildings!BZ632)</f>
        <v>Unspecified</v>
      </c>
      <c r="CA632" t="str">
        <f>IF(buildings!CA632="","NULL",buildings!CA632)</f>
        <v>Standard</v>
      </c>
      <c r="CB632" t="str">
        <f>IF(buildings!CB632="","NULL",buildings!CB632)</f>
        <v>real-world single case study</v>
      </c>
      <c r="CC632" t="str">
        <f>IF(buildings!CC632="","NULL",buildings!CC632)</f>
        <v>RS</v>
      </c>
      <c r="CD632" t="str">
        <f>IF(buildings!CD632="","NULL",buildings!CD632)</f>
        <v>U</v>
      </c>
      <c r="CE632" t="str">
        <f>IF(buildings!CE632="","NULL",buildings!CE632)</f>
        <v>OECD_EU15</v>
      </c>
    </row>
    <row r="633" spans="1:83">
      <c r="A633">
        <f>IF(buildings!A633="","NA",buildings!A633)</f>
        <v>631</v>
      </c>
      <c r="B633" t="str">
        <f>IF(buildings!B633="","NA",buildings!B633)</f>
        <v>Greece</v>
      </c>
      <c r="C633" t="str">
        <f>IF(buildings!C633="","NA",buildings!C633)</f>
        <v>Attica</v>
      </c>
      <c r="D633">
        <f>IF(buildings!D633="","NA",buildings!D633)</f>
        <v>2000</v>
      </c>
      <c r="E633">
        <f>IF(buildings!E633="","NA",buildings!E633)</f>
        <v>2010</v>
      </c>
      <c r="F633">
        <f>IF(buildings!F633="","NA",buildings!F633)</f>
        <v>87</v>
      </c>
      <c r="G633" t="str">
        <f>IF(buildings!G633="","NA",buildings!G633)</f>
        <v>NA</v>
      </c>
      <c r="H633">
        <f>IF(buildings!H633="","NA",buildings!H633)</f>
        <v>2</v>
      </c>
      <c r="I633" t="str">
        <f>IF(buildings!I633="","NA",buildings!I633)</f>
        <v>NA</v>
      </c>
      <c r="J633">
        <f>IF(buildings!J633="","NA",buildings!J633)</f>
        <v>25</v>
      </c>
      <c r="K633" t="str">
        <f>IF(buildings!K633="","NA",buildings!K633)</f>
        <v>NA</v>
      </c>
      <c r="L633" t="str">
        <f>IF(buildings!L633="","NA",buildings!L633)</f>
        <v>NA</v>
      </c>
      <c r="M633">
        <f>IF(buildings!M633="","NA",buildings!M633)</f>
        <v>1972</v>
      </c>
      <c r="N633" t="str">
        <f>IF(buildings!N633="","NA",buildings!N633)</f>
        <v>NA</v>
      </c>
      <c r="O633" t="str">
        <f>IF(buildings!O633="","NA",buildings!O633)</f>
        <v>NA</v>
      </c>
      <c r="P633">
        <f>IF(buildings!P633="","NA",buildings!P633)</f>
        <v>665</v>
      </c>
      <c r="Q633">
        <f>IF(buildings!Q633="","NA",buildings!Q633)</f>
        <v>264</v>
      </c>
      <c r="R633" t="str">
        <f>IF(buildings!R633="","NA",buildings!R633)</f>
        <v>NA</v>
      </c>
      <c r="S633" t="str">
        <f>IF(buildings!S633="","NA",buildings!S633)</f>
        <v>NA</v>
      </c>
      <c r="T633" t="str">
        <f>IF(buildings!T633="","NA",buildings!T633)</f>
        <v>NA</v>
      </c>
      <c r="U633" t="str">
        <f>IF(buildings!U633="","NA",buildings!U633)</f>
        <v>NA</v>
      </c>
      <c r="V633" t="str">
        <f>IF(buildings!V633="","NA",buildings!V633)</f>
        <v>NA</v>
      </c>
      <c r="W633" t="str">
        <f>IF(buildings!W633="","NA",buildings!W633)</f>
        <v>NA</v>
      </c>
      <c r="X633" t="str">
        <f>IF(buildings!X633="","NA",buildings!X633)</f>
        <v>NA</v>
      </c>
      <c r="Y633" t="str">
        <f>IF(buildings!Y633="","NA",buildings!Y633)</f>
        <v>NA</v>
      </c>
      <c r="Z633" t="str">
        <f>IF(buildings!Z633="","NA",buildings!Z633)</f>
        <v>NA</v>
      </c>
      <c r="AA633">
        <f>IF(buildings!AA633="","NA",buildings!AA633)</f>
        <v>105</v>
      </c>
      <c r="AB633" t="str">
        <f>IF(buildings!AB633="","NA",buildings!AB633)</f>
        <v>NA</v>
      </c>
      <c r="AC633" t="str">
        <f>IF(buildings!AC633="","NA",buildings!AC633)</f>
        <v>NA</v>
      </c>
      <c r="AD633" t="str">
        <f>IF(buildings!AD633="","NA",buildings!AD633)</f>
        <v>NA</v>
      </c>
      <c r="AE633" t="str">
        <f>IF(buildings!AE633="","NA",buildings!AE633)</f>
        <v>NA</v>
      </c>
      <c r="AF633" t="str">
        <f>IF(buildings!AF633="","NA",buildings!AF633)</f>
        <v>NA</v>
      </c>
      <c r="AG633" t="str">
        <f>IF(buildings!AG633="","NA",buildings!AG633)</f>
        <v>NA</v>
      </c>
      <c r="AH633" t="str">
        <f>IF(buildings!AH633="","NA",buildings!AH633)</f>
        <v>NA</v>
      </c>
      <c r="AI633">
        <f>IF(buildings!AI633="","NA",buildings!AI633)</f>
        <v>101</v>
      </c>
      <c r="AJ633" t="str">
        <f>IF(buildings!AJ633="","NA",buildings!AJ633)</f>
        <v>NA</v>
      </c>
      <c r="AK633" t="str">
        <f>IF(buildings!AK633="","NA",buildings!AK633)</f>
        <v>NA</v>
      </c>
      <c r="AL633" t="str">
        <f>IF(buildings!AL633="","NA",buildings!AL633)</f>
        <v>Two level SFD with internal wood basement</v>
      </c>
      <c r="AM633">
        <f>IF(buildings!AM633="","NA",buildings!AM633)</f>
        <v>2</v>
      </c>
      <c r="AN633" t="str">
        <f>IF(buildings!AN633="","NA",buildings!AN633)</f>
        <v>Residential</v>
      </c>
      <c r="AO633" t="str">
        <f>IF(buildings!AO633="","NA",buildings!AO633)</f>
        <v>NA</v>
      </c>
      <c r="AP633" t="str">
        <f>IF(buildings!AP633="","NA",buildings!AP633)</f>
        <v>case study</v>
      </c>
      <c r="AQ633" t="str">
        <f>IF(buildings!AQ633="","NA",buildings!AQ633)</f>
        <v>urban</v>
      </c>
      <c r="AR633" t="str">
        <f>IF(buildings!AR633="","NA",buildings!AR633)</f>
        <v>NA</v>
      </c>
      <c r="AS633" t="str">
        <f>IF(buildings!AS633="","NA",buildings!AS633)</f>
        <v>Syngros G, Balaras CA, Koubogiannis DG</v>
      </c>
      <c r="AT633">
        <f>IF(buildings!AT633="","NA",buildings!AT633)</f>
        <v>2017</v>
      </c>
      <c r="AU633" t="str">
        <f>IF(buildings!AU633="","NA",buildings!AU633)</f>
        <v>Embodied CO2 Emissions in Building Construction Materials of Hellenic Dwellings</v>
      </c>
      <c r="AV633" t="str">
        <f>IF(buildings!AV633="","NA",buildings!AV633)</f>
        <v>Procedia Environmental Sciences</v>
      </c>
      <c r="AW633" t="str">
        <f>IF(buildings!AW633="","NA",buildings!AW633)</f>
        <v>Copyright by the authors</v>
      </c>
      <c r="AX633" t="str">
        <f>IF(buildings!AX633="","NA",buildings!AX633)</f>
        <v>10.1016/j.proenv.2017.03.113</v>
      </c>
      <c r="AY633" t="str">
        <f>IF(buildings!AY633="","NA",buildings!AY633)</f>
        <v>https://doi.org/10.1016/j.proenv.2017.03.113</v>
      </c>
      <c r="AZ633" t="str">
        <f>IF(buildings!AZ633="","NULL",buildings!AZ633)</f>
        <v>NULL</v>
      </c>
      <c r="BA633" t="str">
        <f>IF(buildings!BA633="","NULL",buildings!BA633)</f>
        <v>NULL</v>
      </c>
      <c r="BB633" t="str">
        <f>IF(buildings!BB633="","NULL",buildings!BB633)</f>
        <v>NULL</v>
      </c>
      <c r="BC633" t="str">
        <f>IF(buildings!BC633="","NULL",buildings!BC633)</f>
        <v xml:space="preserve">Table 3. Summary of the calculation results for the construction materials in the four cases studies &amp; Table 4. Mass intensity contribution of the top-eight dominant materials of the CM set (mass contribution). </v>
      </c>
      <c r="BD633" t="str">
        <f>IF(buildings!BD633="","NULL",buildings!BD633)</f>
        <v>NULL</v>
      </c>
      <c r="BE633" t="str">
        <f>IF(buildings!BE633="","NULL",buildings!BE633)</f>
        <v>Schwartzberg (Fishman)</v>
      </c>
      <c r="BF633" t="str">
        <f>IF(buildings!BF633="","NULL",buildings!BF633)</f>
        <v>NULL</v>
      </c>
      <c r="BG633" t="str">
        <f>IF(buildings!BG633="","NULL",buildings!BG633)</f>
        <v>NULL</v>
      </c>
      <c r="BH633" t="str">
        <f>IF(buildings!BH633="","NULL",buildings!BH633)</f>
        <v>NULL</v>
      </c>
      <c r="BI633" t="str">
        <f>IF(buildings!BI633="","NULL",buildings!BI633)</f>
        <v>NULL</v>
      </c>
      <c r="BJ633" t="str">
        <f>IF(buildings!BJ633="","NULL",buildings!BJ633)</f>
        <v>NULL</v>
      </c>
      <c r="BK633" t="str">
        <f>IF(buildings!BK633="","NULL",buildings!BK633)</f>
        <v>NULL</v>
      </c>
      <c r="BL633" t="str">
        <f>IF(buildings!BL633="","NULL",buildings!BL633)</f>
        <v>NULL</v>
      </c>
      <c r="BM633" t="str">
        <f>IF(buildings!BM633="","NULL",buildings!BM633)</f>
        <v>NULL</v>
      </c>
      <c r="BN633" t="str">
        <f>IF(buildings!BN633="","NULL",buildings!BN633)</f>
        <v>NULL</v>
      </c>
      <c r="BO633" t="str">
        <f>IF(buildings!BO633="","NULL",buildings!BO633)</f>
        <v>NULL</v>
      </c>
      <c r="BP633" t="str">
        <f>IF(buildings!BP633="","NULL",buildings!BP633)</f>
        <v>NULL</v>
      </c>
      <c r="BQ633" t="str">
        <f>IF(buildings!BQ633="","NULL",buildings!BQ633)</f>
        <v>NULL</v>
      </c>
      <c r="BR633" t="str">
        <f>IF(buildings!BR633="","NULL",buildings!BR633)</f>
        <v>NULL</v>
      </c>
      <c r="BS633" t="str">
        <f>IF(buildings!BS633="","NULL",buildings!BS633)</f>
        <v>NULL</v>
      </c>
      <c r="BT633" t="str">
        <f>IF(buildings!BT633="","NULL",buildings!BT633)</f>
        <v>NULL</v>
      </c>
      <c r="BU633" t="str">
        <f>IF(buildings!BU633="","NULL",buildings!BU633)</f>
        <v>NULL</v>
      </c>
      <c r="BV633" t="str">
        <f>IF(buildings!BV633="","NULL",buildings!BV633)</f>
        <v>NULL</v>
      </c>
      <c r="BW633" t="str">
        <f>IF(buildings!BW633="","NULL",buildings!BW633)</f>
        <v>R32EU15</v>
      </c>
      <c r="BX633" t="str">
        <f>IF(buildings!BX633="","NULL",buildings!BX633)</f>
        <v>R5.2OECD</v>
      </c>
      <c r="BY633" t="str">
        <f>IF(buildings!BY633="","NULL",buildings!BY633)</f>
        <v>R_SFH_detached</v>
      </c>
      <c r="BZ633" t="str">
        <f>IF(buildings!BZ633="","NULL",buildings!BZ633)</f>
        <v>Unspecified</v>
      </c>
      <c r="CA633" t="str">
        <f>IF(buildings!CA633="","NULL",buildings!CA633)</f>
        <v>Standard</v>
      </c>
      <c r="CB633" t="str">
        <f>IF(buildings!CB633="","NULL",buildings!CB633)</f>
        <v>real-world single case study</v>
      </c>
      <c r="CC633" t="str">
        <f>IF(buildings!CC633="","NULL",buildings!CC633)</f>
        <v>RS</v>
      </c>
      <c r="CD633" t="str">
        <f>IF(buildings!CD633="","NULL",buildings!CD633)</f>
        <v>U</v>
      </c>
      <c r="CE633" t="str">
        <f>IF(buildings!CE633="","NULL",buildings!CE633)</f>
        <v>OECD_EU15</v>
      </c>
    </row>
    <row r="634" spans="1:83">
      <c r="A634">
        <f>IF(buildings!A634="","NA",buildings!A634)</f>
        <v>632</v>
      </c>
      <c r="B634" t="str">
        <f>IF(buildings!B634="","NA",buildings!B634)</f>
        <v>Japan</v>
      </c>
      <c r="C634" t="str">
        <f>IF(buildings!C634="","NA",buildings!C634)</f>
        <v>Hokkaido</v>
      </c>
      <c r="D634" t="str">
        <f>IF(buildings!D634="","NA",buildings!D634)</f>
        <v>NA</v>
      </c>
      <c r="E634" t="str">
        <f>IF(buildings!E634="","NA",buildings!E634)</f>
        <v>NA</v>
      </c>
      <c r="F634">
        <f>IF(buildings!F634="","NA",buildings!F634)</f>
        <v>12.4</v>
      </c>
      <c r="G634" t="str">
        <f>IF(buildings!G634="","NA",buildings!G634)</f>
        <v>NA</v>
      </c>
      <c r="H634">
        <f>IF(buildings!H634="","NA",buildings!H634)</f>
        <v>0.5</v>
      </c>
      <c r="I634" t="str">
        <f>IF(buildings!I634="","NA",buildings!I634)</f>
        <v>NA</v>
      </c>
      <c r="J634">
        <f>IF(buildings!J634="","NA",buildings!J634)</f>
        <v>113.7</v>
      </c>
      <c r="K634" t="str">
        <f>IF(buildings!K634="","NA",buildings!K634)</f>
        <v>NA</v>
      </c>
      <c r="L634" t="str">
        <f>IF(buildings!L634="","NA",buildings!L634)</f>
        <v>NA</v>
      </c>
      <c r="M634">
        <f>IF(buildings!M634="","NA",buildings!M634)</f>
        <v>246.1</v>
      </c>
      <c r="N634">
        <f>IF(buildings!N634="","NA",buildings!N634)</f>
        <v>13.4</v>
      </c>
      <c r="O634" t="str">
        <f>IF(buildings!O634="","NA",buildings!O634)</f>
        <v>NA</v>
      </c>
      <c r="P634" t="str">
        <f>IF(buildings!P634="","NA",buildings!P634)</f>
        <v>NA</v>
      </c>
      <c r="Q634" t="str">
        <f>IF(buildings!Q634="","NA",buildings!Q634)</f>
        <v>NA</v>
      </c>
      <c r="R634" t="str">
        <f>IF(buildings!R634="","NA",buildings!R634)</f>
        <v>NA</v>
      </c>
      <c r="S634">
        <f>IF(buildings!S634="","NA",buildings!S634)</f>
        <v>26.6</v>
      </c>
      <c r="T634" t="str">
        <f>IF(buildings!T634="","NA",buildings!T634)</f>
        <v>NA</v>
      </c>
      <c r="U634" t="str">
        <f>IF(buildings!U634="","NA",buildings!U634)</f>
        <v>NA</v>
      </c>
      <c r="V634" t="str">
        <f>IF(buildings!V634="","NA",buildings!V634)</f>
        <v>NA</v>
      </c>
      <c r="W634" t="str">
        <f>IF(buildings!W634="","NA",buildings!W634)</f>
        <v>NA</v>
      </c>
      <c r="X634" t="str">
        <f>IF(buildings!X634="","NA",buildings!X634)</f>
        <v>NA</v>
      </c>
      <c r="Y634" t="str">
        <f>IF(buildings!Y634="","NA",buildings!Y634)</f>
        <v>NA</v>
      </c>
      <c r="Z634" t="str">
        <f>IF(buildings!Z634="","NA",buildings!Z634)</f>
        <v>NA</v>
      </c>
      <c r="AA634" t="str">
        <f>IF(buildings!AA634="","NA",buildings!AA634)</f>
        <v>NA</v>
      </c>
      <c r="AB634">
        <f>IF(buildings!AB634="","NA",buildings!AB634)</f>
        <v>10.5</v>
      </c>
      <c r="AC634" t="str">
        <f>IF(buildings!AC634="","NA",buildings!AC634)</f>
        <v>NA</v>
      </c>
      <c r="AD634" t="str">
        <f>IF(buildings!AD634="","NA",buildings!AD634)</f>
        <v>NA</v>
      </c>
      <c r="AE634" t="str">
        <f>IF(buildings!AE634="","NA",buildings!AE634)</f>
        <v>NA</v>
      </c>
      <c r="AF634" t="str">
        <f>IF(buildings!AF634="","NA",buildings!AF634)</f>
        <v>NA</v>
      </c>
      <c r="AG634" t="str">
        <f>IF(buildings!AG634="","NA",buildings!AG634)</f>
        <v>NA</v>
      </c>
      <c r="AH634" t="str">
        <f>IF(buildings!AH634="","NA",buildings!AH634)</f>
        <v>NA</v>
      </c>
      <c r="AI634" t="str">
        <f>IF(buildings!AI634="","NA",buildings!AI634)</f>
        <v>NA</v>
      </c>
      <c r="AJ634" t="str">
        <f>IF(buildings!AJ634="","NA",buildings!AJ634)</f>
        <v>NA</v>
      </c>
      <c r="AK634" t="str">
        <f>IF(buildings!AK634="","NA",buildings!AK634)</f>
        <v>NA</v>
      </c>
      <c r="AL634" t="str">
        <f>IF(buildings!AL634="","NA",buildings!AL634)</f>
        <v>Conventional home</v>
      </c>
      <c r="AM634" t="str">
        <f>IF(buildings!AM634="","NA",buildings!AM634)</f>
        <v>NA</v>
      </c>
      <c r="AN634" t="str">
        <f>IF(buildings!AN634="","NA",buildings!AN634)</f>
        <v>NA</v>
      </c>
      <c r="AO634" t="str">
        <f>IF(buildings!AO634="","NA",buildings!AO634)</f>
        <v>NA</v>
      </c>
      <c r="AP634" t="str">
        <f>IF(buildings!AP634="","NA",buildings!AP634)</f>
        <v>averaged</v>
      </c>
      <c r="AQ634" t="str">
        <f>IF(buildings!AQ634="","NA",buildings!AQ634)</f>
        <v>urban</v>
      </c>
      <c r="AR634" t="str">
        <f>IF(buildings!AR634="","NA",buildings!AR634)</f>
        <v>NA</v>
      </c>
      <c r="AS634" t="str">
        <f>IF(buildings!AS634="","NA",buildings!AS634)</f>
        <v>Nishioka, Y., Yanagisawa, Y. &amp; Spengler, J.D.</v>
      </c>
      <c r="AT634">
        <f>IF(buildings!AT634="","NA",buildings!AT634)</f>
        <v>2008</v>
      </c>
      <c r="AU634" t="str">
        <f>IF(buildings!AU634="","NA",buildings!AU634)</f>
        <v>Saving Energy versus Saving Materials- Life-Cycle Inventory Analysis of Housing in a Cold-Climate Region of Japan</v>
      </c>
      <c r="AV634" t="str">
        <f>IF(buildings!AV634="","NA",buildings!AV634)</f>
        <v>Journal of Industrial Ecology</v>
      </c>
      <c r="AW634" t="str">
        <f>IF(buildings!AW634="","NA",buildings!AW634)</f>
        <v>Copyright  John Wiley &amp; Sons</v>
      </c>
      <c r="AX634" t="str">
        <f>IF(buildings!AX634="","NA",buildings!AX634)</f>
        <v>10.1162/108819800569212</v>
      </c>
      <c r="AY634" t="str">
        <f>IF(buildings!AY634="","NA",buildings!AY634)</f>
        <v>https://doi.org/10.1162/108819800569212</v>
      </c>
      <c r="AZ634" t="str">
        <f>IF(buildings!AZ634="","NULL",buildings!AZ634)</f>
        <v>I have combined all of the different elements in the house into the relevant material columns</v>
      </c>
      <c r="BA634" t="str">
        <f>IF(buildings!BA634="","NULL",buildings!BA634)</f>
        <v>NULL</v>
      </c>
      <c r="BB634" t="str">
        <f>IF(buildings!BB634="","NULL",buildings!BB634)</f>
        <v>NULL</v>
      </c>
      <c r="BC634" t="str">
        <f>IF(buildings!BC634="","NULL",buildings!BC634)</f>
        <v>Table 2 Materials used in the conventional home in Hokkaido (kg/m2)</v>
      </c>
      <c r="BD634" t="str">
        <f>IF(buildings!BD634="","NULL",buildings!BD634)</f>
        <v>NULL</v>
      </c>
      <c r="BE634" t="str">
        <f>IF(buildings!BE634="","NULL",buildings!BE634)</f>
        <v>Schwartzberg (Fishman)</v>
      </c>
      <c r="BF634" t="str">
        <f>IF(buildings!BF634="","NULL",buildings!BF634)</f>
        <v>NULL</v>
      </c>
      <c r="BG634" t="str">
        <f>IF(buildings!BG634="","NULL",buildings!BG634)</f>
        <v>NULL</v>
      </c>
      <c r="BH634" t="str">
        <f>IF(buildings!BH634="","NULL",buildings!BH634)</f>
        <v>NULL</v>
      </c>
      <c r="BI634" t="str">
        <f>IF(buildings!BI634="","NULL",buildings!BI634)</f>
        <v>NULL</v>
      </c>
      <c r="BJ634" t="str">
        <f>IF(buildings!BJ634="","NULL",buildings!BJ634)</f>
        <v>NULL</v>
      </c>
      <c r="BK634" t="str">
        <f>IF(buildings!BK634="","NULL",buildings!BK634)</f>
        <v>NULL</v>
      </c>
      <c r="BL634" t="str">
        <f>IF(buildings!BL634="","NULL",buildings!BL634)</f>
        <v>NULL</v>
      </c>
      <c r="BM634" t="str">
        <f>IF(buildings!BM634="","NULL",buildings!BM634)</f>
        <v>NULL</v>
      </c>
      <c r="BN634" t="str">
        <f>IF(buildings!BN634="","NULL",buildings!BN634)</f>
        <v>NULL</v>
      </c>
      <c r="BO634" t="str">
        <f>IF(buildings!BO634="","NULL",buildings!BO634)</f>
        <v>NULL</v>
      </c>
      <c r="BP634" t="str">
        <f>IF(buildings!BP634="","NULL",buildings!BP634)</f>
        <v>NULL</v>
      </c>
      <c r="BQ634" t="str">
        <f>IF(buildings!BQ634="","NULL",buildings!BQ634)</f>
        <v>NULL</v>
      </c>
      <c r="BR634" t="str">
        <f>IF(buildings!BR634="","NULL",buildings!BR634)</f>
        <v>NULL</v>
      </c>
      <c r="BS634" t="str">
        <f>IF(buildings!BS634="","NULL",buildings!BS634)</f>
        <v>NULL</v>
      </c>
      <c r="BT634" t="str">
        <f>IF(buildings!BT634="","NULL",buildings!BT634)</f>
        <v>NULL</v>
      </c>
      <c r="BU634" t="str">
        <f>IF(buildings!BU634="","NULL",buildings!BU634)</f>
        <v>NULL</v>
      </c>
      <c r="BV634" t="str">
        <f>IF(buildings!BV634="","NULL",buildings!BV634)</f>
        <v>NULL</v>
      </c>
      <c r="BW634" t="str">
        <f>IF(buildings!BW634="","NULL",buildings!BW634)</f>
        <v>R32JPN</v>
      </c>
      <c r="BX634" t="str">
        <f>IF(buildings!BX634="","NULL",buildings!BX634)</f>
        <v>R5.2OECD</v>
      </c>
      <c r="BY634" t="str">
        <f>IF(buildings!BY634="","NULL",buildings!BY634)</f>
        <v>R_SFH_unspecified</v>
      </c>
      <c r="BZ634" t="str">
        <f>IF(buildings!BZ634="","NULL",buildings!BZ634)</f>
        <v>T_traditional</v>
      </c>
      <c r="CA634" t="str">
        <f>IF(buildings!CA634="","NULL",buildings!CA634)</f>
        <v>Standard</v>
      </c>
      <c r="CB634" t="str">
        <f>IF(buildings!CB634="","NULL",buildings!CB634)</f>
        <v>real-world single case study</v>
      </c>
      <c r="CC634" t="str">
        <f>IF(buildings!CC634="","NULL",buildings!CC634)</f>
        <v>RS</v>
      </c>
      <c r="CD634" t="str">
        <f>IF(buildings!CD634="","NULL",buildings!CD634)</f>
        <v>T</v>
      </c>
      <c r="CE634" t="str">
        <f>IF(buildings!CE634="","NULL",buildings!CE634)</f>
        <v>OECD_JPN</v>
      </c>
    </row>
    <row r="635" spans="1:83">
      <c r="A635">
        <f>IF(buildings!A635="","NA",buildings!A635)</f>
        <v>633</v>
      </c>
      <c r="B635" t="str">
        <f>IF(buildings!B635="","NA",buildings!B635)</f>
        <v>Japan</v>
      </c>
      <c r="C635" t="str">
        <f>IF(buildings!C635="","NA",buildings!C635)</f>
        <v>Hokkaido</v>
      </c>
      <c r="D635" t="str">
        <f>IF(buildings!D635="","NA",buildings!D635)</f>
        <v>NA</v>
      </c>
      <c r="E635" t="str">
        <f>IF(buildings!E635="","NA",buildings!E635)</f>
        <v>NA</v>
      </c>
      <c r="F635">
        <f>IF(buildings!F635="","NA",buildings!F635)</f>
        <v>48.4</v>
      </c>
      <c r="G635" t="str">
        <f>IF(buildings!G635="","NA",buildings!G635)</f>
        <v>NA</v>
      </c>
      <c r="H635">
        <f>IF(buildings!H635="","NA",buildings!H635)</f>
        <v>1</v>
      </c>
      <c r="I635" t="str">
        <f>IF(buildings!I635="","NA",buildings!I635)</f>
        <v>NA</v>
      </c>
      <c r="J635">
        <f>IF(buildings!J635="","NA",buildings!J635)</f>
        <v>154.5</v>
      </c>
      <c r="K635" t="str">
        <f>IF(buildings!K635="","NA",buildings!K635)</f>
        <v>NA</v>
      </c>
      <c r="L635" t="str">
        <f>IF(buildings!L635="","NA",buildings!L635)</f>
        <v>NA</v>
      </c>
      <c r="M635">
        <f>IF(buildings!M635="","NA",buildings!M635)</f>
        <v>1028.5999999999999</v>
      </c>
      <c r="N635" t="str">
        <f>IF(buildings!N635="","NA",buildings!N635)</f>
        <v>NA</v>
      </c>
      <c r="O635" t="str">
        <f>IF(buildings!O635="","NA",buildings!O635)</f>
        <v>NA</v>
      </c>
      <c r="P635" t="str">
        <f>IF(buildings!P635="","NA",buildings!P635)</f>
        <v>NA</v>
      </c>
      <c r="Q635" t="str">
        <f>IF(buildings!Q635="","NA",buildings!Q635)</f>
        <v>NA</v>
      </c>
      <c r="R635" t="str">
        <f>IF(buildings!R635="","NA",buildings!R635)</f>
        <v>NA</v>
      </c>
      <c r="S635">
        <f>IF(buildings!S635="","NA",buildings!S635)</f>
        <v>41.6</v>
      </c>
      <c r="T635" t="str">
        <f>IF(buildings!T635="","NA",buildings!T635)</f>
        <v>NA</v>
      </c>
      <c r="U635" t="str">
        <f>IF(buildings!U635="","NA",buildings!U635)</f>
        <v>NA</v>
      </c>
      <c r="V635" t="str">
        <f>IF(buildings!V635="","NA",buildings!V635)</f>
        <v>NA</v>
      </c>
      <c r="W635" t="str">
        <f>IF(buildings!W635="","NA",buildings!W635)</f>
        <v>NA</v>
      </c>
      <c r="X635" t="str">
        <f>IF(buildings!X635="","NA",buildings!X635)</f>
        <v>NA</v>
      </c>
      <c r="Y635" t="str">
        <f>IF(buildings!Y635="","NA",buildings!Y635)</f>
        <v>NA</v>
      </c>
      <c r="Z635" t="str">
        <f>IF(buildings!Z635="","NA",buildings!Z635)</f>
        <v>NA</v>
      </c>
      <c r="AA635" t="str">
        <f>IF(buildings!AA635="","NA",buildings!AA635)</f>
        <v>NA</v>
      </c>
      <c r="AB635">
        <f>IF(buildings!AB635="","NA",buildings!AB635)</f>
        <v>15.1</v>
      </c>
      <c r="AC635" t="str">
        <f>IF(buildings!AC635="","NA",buildings!AC635)</f>
        <v>NA</v>
      </c>
      <c r="AD635" t="str">
        <f>IF(buildings!AD635="","NA",buildings!AD635)</f>
        <v>NA</v>
      </c>
      <c r="AE635" t="str">
        <f>IF(buildings!AE635="","NA",buildings!AE635)</f>
        <v>NA</v>
      </c>
      <c r="AF635" t="str">
        <f>IF(buildings!AF635="","NA",buildings!AF635)</f>
        <v>NA</v>
      </c>
      <c r="AG635" t="str">
        <f>IF(buildings!AG635="","NA",buildings!AG635)</f>
        <v>NA</v>
      </c>
      <c r="AH635" t="str">
        <f>IF(buildings!AH635="","NA",buildings!AH635)</f>
        <v>NA</v>
      </c>
      <c r="AI635" t="str">
        <f>IF(buildings!AI635="","NA",buildings!AI635)</f>
        <v>NA</v>
      </c>
      <c r="AJ635" t="str">
        <f>IF(buildings!AJ635="","NA",buildings!AJ635)</f>
        <v>NA</v>
      </c>
      <c r="AK635" t="str">
        <f>IF(buildings!AK635="","NA",buildings!AK635)</f>
        <v>NA</v>
      </c>
      <c r="AL635" t="str">
        <f>IF(buildings!AL635="","NA",buildings!AL635)</f>
        <v>Integrated home</v>
      </c>
      <c r="AM635" t="str">
        <f>IF(buildings!AM635="","NA",buildings!AM635)</f>
        <v>NA</v>
      </c>
      <c r="AN635" t="str">
        <f>IF(buildings!AN635="","NA",buildings!AN635)</f>
        <v>NA</v>
      </c>
      <c r="AO635" t="str">
        <f>IF(buildings!AO635="","NA",buildings!AO635)</f>
        <v>NA</v>
      </c>
      <c r="AP635" t="str">
        <f>IF(buildings!AP635="","NA",buildings!AP635)</f>
        <v>averaged</v>
      </c>
      <c r="AQ635" t="str">
        <f>IF(buildings!AQ635="","NA",buildings!AQ635)</f>
        <v>urban</v>
      </c>
      <c r="AR635" t="str">
        <f>IF(buildings!AR635="","NA",buildings!AR635)</f>
        <v>NA</v>
      </c>
      <c r="AS635" t="str">
        <f>IF(buildings!AS635="","NA",buildings!AS635)</f>
        <v>Nishioka, Y., Yanagisawa, Y. &amp; Spengler, J.D.</v>
      </c>
      <c r="AT635">
        <f>IF(buildings!AT635="","NA",buildings!AT635)</f>
        <v>2008</v>
      </c>
      <c r="AU635" t="str">
        <f>IF(buildings!AU635="","NA",buildings!AU635)</f>
        <v>Saving Energy versus Saving Materials- Life-Cycle Inventory Analysis of Housing in a Cold-Climate Region of Japan</v>
      </c>
      <c r="AV635" t="str">
        <f>IF(buildings!AV635="","NA",buildings!AV635)</f>
        <v>Journal of Industrial Ecology</v>
      </c>
      <c r="AW635" t="str">
        <f>IF(buildings!AW635="","NA",buildings!AW635)</f>
        <v>Copyright  John Wiley &amp; Sons</v>
      </c>
      <c r="AX635" t="str">
        <f>IF(buildings!AX635="","NA",buildings!AX635)</f>
        <v>10.1162/108819800569212</v>
      </c>
      <c r="AY635" t="str">
        <f>IF(buildings!AY635="","NA",buildings!AY635)</f>
        <v>https://doi.org/10.1162/108819800569212</v>
      </c>
      <c r="AZ635" t="str">
        <f>IF(buildings!AZ635="","NULL",buildings!AZ635)</f>
        <v>I have combined all of the different elements in the house into the relevant material columns</v>
      </c>
      <c r="BA635" t="str">
        <f>IF(buildings!BA635="","NULL",buildings!BA635)</f>
        <v>NULL</v>
      </c>
      <c r="BB635" t="str">
        <f>IF(buildings!BB635="","NULL",buildings!BB635)</f>
        <v>NULL</v>
      </c>
      <c r="BC635" t="str">
        <f>IF(buildings!BC635="","NULL",buildings!BC635)</f>
        <v>Table 3 Materials used in the vertically integrated home in Hokkaido (kg/m2).</v>
      </c>
      <c r="BD635" t="str">
        <f>IF(buildings!BD635="","NULL",buildings!BD635)</f>
        <v>NULL</v>
      </c>
      <c r="BE635" t="str">
        <f>IF(buildings!BE635="","NULL",buildings!BE635)</f>
        <v>Schwartzberg (Fishman)</v>
      </c>
      <c r="BF635" t="str">
        <f>IF(buildings!BF635="","NULL",buildings!BF635)</f>
        <v>NULL</v>
      </c>
      <c r="BG635" t="str">
        <f>IF(buildings!BG635="","NULL",buildings!BG635)</f>
        <v>NULL</v>
      </c>
      <c r="BH635" t="str">
        <f>IF(buildings!BH635="","NULL",buildings!BH635)</f>
        <v>NULL</v>
      </c>
      <c r="BI635" t="str">
        <f>IF(buildings!BI635="","NULL",buildings!BI635)</f>
        <v>NULL</v>
      </c>
      <c r="BJ635" t="str">
        <f>IF(buildings!BJ635="","NULL",buildings!BJ635)</f>
        <v>NULL</v>
      </c>
      <c r="BK635" t="str">
        <f>IF(buildings!BK635="","NULL",buildings!BK635)</f>
        <v>NULL</v>
      </c>
      <c r="BL635" t="str">
        <f>IF(buildings!BL635="","NULL",buildings!BL635)</f>
        <v>NULL</v>
      </c>
      <c r="BM635" t="str">
        <f>IF(buildings!BM635="","NULL",buildings!BM635)</f>
        <v>NULL</v>
      </c>
      <c r="BN635" t="str">
        <f>IF(buildings!BN635="","NULL",buildings!BN635)</f>
        <v>NULL</v>
      </c>
      <c r="BO635" t="str">
        <f>IF(buildings!BO635="","NULL",buildings!BO635)</f>
        <v>NULL</v>
      </c>
      <c r="BP635" t="str">
        <f>IF(buildings!BP635="","NULL",buildings!BP635)</f>
        <v>NULL</v>
      </c>
      <c r="BQ635" t="str">
        <f>IF(buildings!BQ635="","NULL",buildings!BQ635)</f>
        <v>NULL</v>
      </c>
      <c r="BR635" t="str">
        <f>IF(buildings!BR635="","NULL",buildings!BR635)</f>
        <v>NULL</v>
      </c>
      <c r="BS635" t="str">
        <f>IF(buildings!BS635="","NULL",buildings!BS635)</f>
        <v>NULL</v>
      </c>
      <c r="BT635" t="str">
        <f>IF(buildings!BT635="","NULL",buildings!BT635)</f>
        <v>NULL</v>
      </c>
      <c r="BU635" t="str">
        <f>IF(buildings!BU635="","NULL",buildings!BU635)</f>
        <v>NULL</v>
      </c>
      <c r="BV635" t="str">
        <f>IF(buildings!BV635="","NULL",buildings!BV635)</f>
        <v>NULL</v>
      </c>
      <c r="BW635" t="str">
        <f>IF(buildings!BW635="","NULL",buildings!BW635)</f>
        <v>R32JPN</v>
      </c>
      <c r="BX635" t="str">
        <f>IF(buildings!BX635="","NULL",buildings!BX635)</f>
        <v>R5.2OECD</v>
      </c>
      <c r="BY635" t="str">
        <f>IF(buildings!BY635="","NULL",buildings!BY635)</f>
        <v>R_SFH_unspecified</v>
      </c>
      <c r="BZ635" t="str">
        <f>IF(buildings!BZ635="","NULL",buildings!BZ635)</f>
        <v>T_hightech</v>
      </c>
      <c r="CA635" t="str">
        <f>IF(buildings!CA635="","NULL",buildings!CA635)</f>
        <v>Efficient</v>
      </c>
      <c r="CB635" t="str">
        <f>IF(buildings!CB635="","NULL",buildings!CB635)</f>
        <v>real-world single case study</v>
      </c>
      <c r="CC635" t="str">
        <f>IF(buildings!CC635="","NULL",buildings!CC635)</f>
        <v>RS</v>
      </c>
      <c r="CD635" t="str">
        <f>IF(buildings!CD635="","NULL",buildings!CD635)</f>
        <v>T</v>
      </c>
      <c r="CE635" t="str">
        <f>IF(buildings!CE635="","NULL",buildings!CE635)</f>
        <v>OECD_JPN</v>
      </c>
    </row>
    <row r="636" spans="1:83">
      <c r="A636">
        <f>IF(buildings!A636="","NA",buildings!A636)</f>
        <v>634</v>
      </c>
      <c r="B636" t="str">
        <f>IF(buildings!B636="","NA",buildings!B636)</f>
        <v>Sweden</v>
      </c>
      <c r="C636" t="str">
        <f>IF(buildings!C636="","NA",buildings!C636)</f>
        <v>Gothenburg</v>
      </c>
      <c r="D636" t="str">
        <f>IF(buildings!D636="","NA",buildings!D636)</f>
        <v>NA</v>
      </c>
      <c r="E636">
        <f>IF(buildings!E636="","NA",buildings!E636)</f>
        <v>1920</v>
      </c>
      <c r="F636">
        <f>IF(buildings!F636="","NA",buildings!F636)</f>
        <v>25</v>
      </c>
      <c r="G636" t="str">
        <f>IF(buildings!G636="","NA",buildings!G636)</f>
        <v>NA</v>
      </c>
      <c r="H636" t="str">
        <f>IF(buildings!H636="","NA",buildings!H636)</f>
        <v>NA</v>
      </c>
      <c r="I636" t="str">
        <f>IF(buildings!I636="","NA",buildings!I636)</f>
        <v>NA</v>
      </c>
      <c r="J636">
        <f>IF(buildings!J636="","NA",buildings!J636)</f>
        <v>133</v>
      </c>
      <c r="K636" t="str">
        <f>IF(buildings!K636="","NA",buildings!K636)</f>
        <v>NA</v>
      </c>
      <c r="L636" t="str">
        <f>IF(buildings!L636="","NA",buildings!L636)</f>
        <v>NA</v>
      </c>
      <c r="M636" t="str">
        <f>IF(buildings!M636="","NA",buildings!M636)</f>
        <v>NA</v>
      </c>
      <c r="N636">
        <f>IF(buildings!N636="","NA",buildings!N636)</f>
        <v>78</v>
      </c>
      <c r="O636">
        <f>IF(buildings!O636="","NA",buildings!O636)</f>
        <v>287</v>
      </c>
      <c r="P636">
        <f>IF(buildings!P636="","NA",buildings!P636)</f>
        <v>572</v>
      </c>
      <c r="Q636" t="str">
        <f>IF(buildings!Q636="","NA",buildings!Q636)</f>
        <v>NA</v>
      </c>
      <c r="R636" t="str">
        <f>IF(buildings!R636="","NA",buildings!R636)</f>
        <v>NA</v>
      </c>
      <c r="S636" t="str">
        <f>IF(buildings!S636="","NA",buildings!S636)</f>
        <v>NA</v>
      </c>
      <c r="T636" t="str">
        <f>IF(buildings!T636="","NA",buildings!T636)</f>
        <v>NA</v>
      </c>
      <c r="U636" t="str">
        <f>IF(buildings!U636="","NA",buildings!U636)</f>
        <v>NA</v>
      </c>
      <c r="V636" t="str">
        <f>IF(buildings!V636="","NA",buildings!V636)</f>
        <v>NA</v>
      </c>
      <c r="W636" t="str">
        <f>IF(buildings!W636="","NA",buildings!W636)</f>
        <v>NA</v>
      </c>
      <c r="X636" t="str">
        <f>IF(buildings!X636="","NA",buildings!X636)</f>
        <v>NA</v>
      </c>
      <c r="Y636" t="str">
        <f>IF(buildings!Y636="","NA",buildings!Y636)</f>
        <v>NA</v>
      </c>
      <c r="Z636" t="str">
        <f>IF(buildings!Z636="","NA",buildings!Z636)</f>
        <v>NA</v>
      </c>
      <c r="AA636" t="str">
        <f>IF(buildings!AA636="","NA",buildings!AA636)</f>
        <v>NA</v>
      </c>
      <c r="AB636" t="str">
        <f>IF(buildings!AB636="","NA",buildings!AB636)</f>
        <v>NA</v>
      </c>
      <c r="AC636" t="str">
        <f>IF(buildings!AC636="","NA",buildings!AC636)</f>
        <v>NA</v>
      </c>
      <c r="AD636" t="str">
        <f>IF(buildings!AD636="","NA",buildings!AD636)</f>
        <v>NA</v>
      </c>
      <c r="AE636" t="str">
        <f>IF(buildings!AE636="","NA",buildings!AE636)</f>
        <v>NA</v>
      </c>
      <c r="AF636" t="str">
        <f>IF(buildings!AF636="","NA",buildings!AF636)</f>
        <v>NA</v>
      </c>
      <c r="AG636" t="str">
        <f>IF(buildings!AG636="","NA",buildings!AG636)</f>
        <v>NA</v>
      </c>
      <c r="AH636" t="str">
        <f>IF(buildings!AH636="","NA",buildings!AH636)</f>
        <v>NA</v>
      </c>
      <c r="AI636" t="str">
        <f>IF(buildings!AI636="","NA",buildings!AI636)</f>
        <v>NA</v>
      </c>
      <c r="AJ636" t="str">
        <f>IF(buildings!AJ636="","NA",buildings!AJ636)</f>
        <v>NA</v>
      </c>
      <c r="AK636">
        <f>IF(buildings!AK636="","NA",buildings!AK636)</f>
        <v>44</v>
      </c>
      <c r="AL636" t="str">
        <f>IF(buildings!AL636="","NA",buildings!AL636)</f>
        <v>residential bulding, urban</v>
      </c>
      <c r="AM636" t="str">
        <f>IF(buildings!AM636="","NA",buildings!AM636)</f>
        <v>NA</v>
      </c>
      <c r="AN636" t="str">
        <f>IF(buildings!AN636="","NA",buildings!AN636)</f>
        <v>Residential</v>
      </c>
      <c r="AO636" t="str">
        <f>IF(buildings!AO636="","NA",buildings!AO636)</f>
        <v>residential</v>
      </c>
      <c r="AP636" t="str">
        <f>IF(buildings!AP636="","NA",buildings!AP636)</f>
        <v>case study</v>
      </c>
      <c r="AQ636" t="str">
        <f>IF(buildings!AQ636="","NA",buildings!AQ636)</f>
        <v>urban</v>
      </c>
      <c r="AR636" t="str">
        <f>IF(buildings!AR636="","NA",buildings!AR636)</f>
        <v>Gross</v>
      </c>
      <c r="AS636" t="str">
        <f>IF(buildings!AS636="","NA",buildings!AS636)</f>
        <v>Gontia, P., Thuvander, L., Ebrahimi, B., Vinas, V., Rosado, L. &amp; Wallbaum, H</v>
      </c>
      <c r="AT636">
        <f>IF(buildings!AT636="","NA",buildings!AT636)</f>
        <v>2019</v>
      </c>
      <c r="AU636" t="str">
        <f>IF(buildings!AU636="","NA",buildings!AU636)</f>
        <v>Spatial analysis of urban material stock with clustering algorithms: A Northern European case study</v>
      </c>
      <c r="AV636" t="str">
        <f>IF(buildings!AV636="","NA",buildings!AV636)</f>
        <v>Journal of Industrial Ecology</v>
      </c>
      <c r="AW636" t="str">
        <f>IF(buildings!AW636="","NA",buildings!AW636)</f>
        <v>Copyright  John Wiley &amp; Sons</v>
      </c>
      <c r="AX636" t="str">
        <f>IF(buildings!AX636="","NA",buildings!AX636)</f>
        <v>10.1111/jiec.12939</v>
      </c>
      <c r="AY636" t="str">
        <f>IF(buildings!AY636="","NA",buildings!AY636)</f>
        <v>https://doi.org/10.1111/jiec.12939</v>
      </c>
      <c r="AZ636" t="str">
        <f>IF(buildings!AZ636="","NULL",buildings!AZ636)</f>
        <v>The ''mineral-binding'' column is aerated concrete so I have inserted it to the ''concrete'' column</v>
      </c>
      <c r="BA636" t="str">
        <f>IF(buildings!BA636="","NULL",buildings!BA636)</f>
        <v>NULL</v>
      </c>
      <c r="BB636" t="str">
        <f>IF(buildings!BB636="","NULL",buildings!BB636)</f>
        <v>NULL</v>
      </c>
      <c r="BC636" t="str">
        <f>IF(buildings!BC636="","NULL",buildings!BC636)</f>
        <v>Table 1. Material-intensity coefficients for the three built environment components</v>
      </c>
      <c r="BD636" t="str">
        <f>IF(buildings!BD636="","NULL",buildings!BD636)</f>
        <v>NULL</v>
      </c>
      <c r="BE636" t="str">
        <f>IF(buildings!BE636="","NULL",buildings!BE636)</f>
        <v>Schwartzberg (Fishman)</v>
      </c>
      <c r="BF636" t="str">
        <f>IF(buildings!BF636="","NULL",buildings!BF636)</f>
        <v>NULL</v>
      </c>
      <c r="BG636" t="str">
        <f>IF(buildings!BG636="","NULL",buildings!BG636)</f>
        <v>NULL</v>
      </c>
      <c r="BH636" t="str">
        <f>IF(buildings!BH636="","NULL",buildings!BH636)</f>
        <v>NULL</v>
      </c>
      <c r="BI636" t="str">
        <f>IF(buildings!BI636="","NULL",buildings!BI636)</f>
        <v>NULL</v>
      </c>
      <c r="BJ636" t="str">
        <f>IF(buildings!BJ636="","NULL",buildings!BJ636)</f>
        <v>NULL</v>
      </c>
      <c r="BK636" t="str">
        <f>IF(buildings!BK636="","NULL",buildings!BK636)</f>
        <v>NULL</v>
      </c>
      <c r="BL636" t="str">
        <f>IF(buildings!BL636="","NULL",buildings!BL636)</f>
        <v>NULL</v>
      </c>
      <c r="BM636" t="str">
        <f>IF(buildings!BM636="","NULL",buildings!BM636)</f>
        <v>NULL</v>
      </c>
      <c r="BN636" t="str">
        <f>IF(buildings!BN636="","NULL",buildings!BN636)</f>
        <v>NULL</v>
      </c>
      <c r="BO636" t="str">
        <f>IF(buildings!BO636="","NULL",buildings!BO636)</f>
        <v>NULL</v>
      </c>
      <c r="BP636" t="str">
        <f>IF(buildings!BP636="","NULL",buildings!BP636)</f>
        <v>NULL</v>
      </c>
      <c r="BQ636" t="str">
        <f>IF(buildings!BQ636="","NULL",buildings!BQ636)</f>
        <v>NULL</v>
      </c>
      <c r="BR636" t="str">
        <f>IF(buildings!BR636="","NULL",buildings!BR636)</f>
        <v>NULL</v>
      </c>
      <c r="BS636" t="str">
        <f>IF(buildings!BS636="","NULL",buildings!BS636)</f>
        <v>NULL</v>
      </c>
      <c r="BT636" t="str">
        <f>IF(buildings!BT636="","NULL",buildings!BT636)</f>
        <v>NULL</v>
      </c>
      <c r="BU636" t="str">
        <f>IF(buildings!BU636="","NULL",buildings!BU636)</f>
        <v>NULL</v>
      </c>
      <c r="BV636" t="str">
        <f>IF(buildings!BV636="","NULL",buildings!BV636)</f>
        <v>NULL</v>
      </c>
      <c r="BW636" t="str">
        <f>IF(buildings!BW636="","NULL",buildings!BW636)</f>
        <v>R32EU15</v>
      </c>
      <c r="BX636" t="str">
        <f>IF(buildings!BX636="","NULL",buildings!BX636)</f>
        <v>R5.2OECD</v>
      </c>
      <c r="BY636" t="str">
        <f>IF(buildings!BY636="","NULL",buildings!BY636)</f>
        <v>R_MFH_unspecified</v>
      </c>
      <c r="BZ636" t="str">
        <f>IF(buildings!BZ636="","NULL",buildings!BZ636)</f>
        <v>Unspecified</v>
      </c>
      <c r="CA636" t="str">
        <f>IF(buildings!CA636="","NULL",buildings!CA636)</f>
        <v>Standard</v>
      </c>
      <c r="CB636" t="str">
        <f>IF(buildings!CB636="","NULL",buildings!CB636)</f>
        <v>real-world single case study</v>
      </c>
      <c r="CC636" t="str">
        <f>IF(buildings!CC636="","NULL",buildings!CC636)</f>
        <v>RM</v>
      </c>
      <c r="CD636" t="str">
        <f>IF(buildings!CD636="","NULL",buildings!CD636)</f>
        <v>U</v>
      </c>
      <c r="CE636" t="str">
        <f>IF(buildings!CE636="","NULL",buildings!CE636)</f>
        <v>OECD_EU15</v>
      </c>
    </row>
    <row r="637" spans="1:83">
      <c r="A637">
        <f>IF(buildings!A637="","NA",buildings!A637)</f>
        <v>635</v>
      </c>
      <c r="B637" t="str">
        <f>IF(buildings!B637="","NA",buildings!B637)</f>
        <v>Sweden</v>
      </c>
      <c r="C637" t="str">
        <f>IF(buildings!C637="","NA",buildings!C637)</f>
        <v>Gothenburg</v>
      </c>
      <c r="D637">
        <f>IF(buildings!D637="","NA",buildings!D637)</f>
        <v>1921</v>
      </c>
      <c r="E637">
        <f>IF(buildings!E637="","NA",buildings!E637)</f>
        <v>1950</v>
      </c>
      <c r="F637">
        <f>IF(buildings!F637="","NA",buildings!F637)</f>
        <v>85</v>
      </c>
      <c r="G637" t="str">
        <f>IF(buildings!G637="","NA",buildings!G637)</f>
        <v>NA</v>
      </c>
      <c r="H637" t="str">
        <f>IF(buildings!H637="","NA",buildings!H637)</f>
        <v>NA</v>
      </c>
      <c r="I637" t="str">
        <f>IF(buildings!I637="","NA",buildings!I637)</f>
        <v>NA</v>
      </c>
      <c r="J637">
        <f>IF(buildings!J637="","NA",buildings!J637)</f>
        <v>81</v>
      </c>
      <c r="K637" t="str">
        <f>IF(buildings!K637="","NA",buildings!K637)</f>
        <v>NA</v>
      </c>
      <c r="L637" t="str">
        <f>IF(buildings!L637="","NA",buildings!L637)</f>
        <v>NA</v>
      </c>
      <c r="M637" t="str">
        <f>IF(buildings!M637="","NA",buildings!M637)</f>
        <v>NA</v>
      </c>
      <c r="N637">
        <f>IF(buildings!N637="","NA",buildings!N637)</f>
        <v>362</v>
      </c>
      <c r="O637">
        <f>IF(buildings!O637="","NA",buildings!O637)</f>
        <v>60</v>
      </c>
      <c r="P637">
        <f>IF(buildings!P637="","NA",buildings!P637)</f>
        <v>386</v>
      </c>
      <c r="Q637" t="str">
        <f>IF(buildings!Q637="","NA",buildings!Q637)</f>
        <v>NA</v>
      </c>
      <c r="R637" t="str">
        <f>IF(buildings!R637="","NA",buildings!R637)</f>
        <v>NA</v>
      </c>
      <c r="S637" t="str">
        <f>IF(buildings!S637="","NA",buildings!S637)</f>
        <v>NA</v>
      </c>
      <c r="T637" t="str">
        <f>IF(buildings!T637="","NA",buildings!T637)</f>
        <v>NA</v>
      </c>
      <c r="U637" t="str">
        <f>IF(buildings!U637="","NA",buildings!U637)</f>
        <v>NA</v>
      </c>
      <c r="V637" t="str">
        <f>IF(buildings!V637="","NA",buildings!V637)</f>
        <v>NA</v>
      </c>
      <c r="W637" t="str">
        <f>IF(buildings!W637="","NA",buildings!W637)</f>
        <v>NA</v>
      </c>
      <c r="X637" t="str">
        <f>IF(buildings!X637="","NA",buildings!X637)</f>
        <v>NA</v>
      </c>
      <c r="Y637" t="str">
        <f>IF(buildings!Y637="","NA",buildings!Y637)</f>
        <v>NA</v>
      </c>
      <c r="Z637" t="str">
        <f>IF(buildings!Z637="","NA",buildings!Z637)</f>
        <v>NA</v>
      </c>
      <c r="AA637" t="str">
        <f>IF(buildings!AA637="","NA",buildings!AA637)</f>
        <v>NA</v>
      </c>
      <c r="AB637" t="str">
        <f>IF(buildings!AB637="","NA",buildings!AB637)</f>
        <v>NA</v>
      </c>
      <c r="AC637" t="str">
        <f>IF(buildings!AC637="","NA",buildings!AC637)</f>
        <v>NA</v>
      </c>
      <c r="AD637" t="str">
        <f>IF(buildings!AD637="","NA",buildings!AD637)</f>
        <v>NA</v>
      </c>
      <c r="AE637" t="str">
        <f>IF(buildings!AE637="","NA",buildings!AE637)</f>
        <v>NA</v>
      </c>
      <c r="AF637" t="str">
        <f>IF(buildings!AF637="","NA",buildings!AF637)</f>
        <v>NA</v>
      </c>
      <c r="AG637" t="str">
        <f>IF(buildings!AG637="","NA",buildings!AG637)</f>
        <v>NA</v>
      </c>
      <c r="AH637" t="str">
        <f>IF(buildings!AH637="","NA",buildings!AH637)</f>
        <v>NA</v>
      </c>
      <c r="AI637" t="str">
        <f>IF(buildings!AI637="","NA",buildings!AI637)</f>
        <v>NA</v>
      </c>
      <c r="AJ637" t="str">
        <f>IF(buildings!AJ637="","NA",buildings!AJ637)</f>
        <v>NA</v>
      </c>
      <c r="AK637">
        <f>IF(buildings!AK637="","NA",buildings!AK637)</f>
        <v>75</v>
      </c>
      <c r="AL637" t="str">
        <f>IF(buildings!AL637="","NA",buildings!AL637)</f>
        <v>residential bulding, urban</v>
      </c>
      <c r="AM637" t="str">
        <f>IF(buildings!AM637="","NA",buildings!AM637)</f>
        <v>NA</v>
      </c>
      <c r="AN637" t="str">
        <f>IF(buildings!AN637="","NA",buildings!AN637)</f>
        <v>Residential</v>
      </c>
      <c r="AO637" t="str">
        <f>IF(buildings!AO637="","NA",buildings!AO637)</f>
        <v>residential</v>
      </c>
      <c r="AP637" t="str">
        <f>IF(buildings!AP637="","NA",buildings!AP637)</f>
        <v>case study</v>
      </c>
      <c r="AQ637" t="str">
        <f>IF(buildings!AQ637="","NA",buildings!AQ637)</f>
        <v>urban</v>
      </c>
      <c r="AR637" t="str">
        <f>IF(buildings!AR637="","NA",buildings!AR637)</f>
        <v>Gross</v>
      </c>
      <c r="AS637" t="str">
        <f>IF(buildings!AS637="","NA",buildings!AS637)</f>
        <v>Gontia, P., Thuvander, L., Ebrahimi, B., Vinas, V., Rosado, L. &amp; Wallbaum, H</v>
      </c>
      <c r="AT637">
        <f>IF(buildings!AT637="","NA",buildings!AT637)</f>
        <v>2019</v>
      </c>
      <c r="AU637" t="str">
        <f>IF(buildings!AU637="","NA",buildings!AU637)</f>
        <v>Spatial analysis of urban material stock with clustering algorithms: A Northern European case study</v>
      </c>
      <c r="AV637" t="str">
        <f>IF(buildings!AV637="","NA",buildings!AV637)</f>
        <v>Journal of Industrial Ecology</v>
      </c>
      <c r="AW637" t="str">
        <f>IF(buildings!AW637="","NA",buildings!AW637)</f>
        <v>Copyright  John Wiley &amp; Sons</v>
      </c>
      <c r="AX637" t="str">
        <f>IF(buildings!AX637="","NA",buildings!AX637)</f>
        <v>10.1111/jiec.12939</v>
      </c>
      <c r="AY637" t="str">
        <f>IF(buildings!AY637="","NA",buildings!AY637)</f>
        <v>https://doi.org/10.1111/jiec.12939</v>
      </c>
      <c r="AZ637" t="str">
        <f>IF(buildings!AZ637="","NULL",buildings!AZ637)</f>
        <v>The ''mineral-binding'' column is aerated concrete so I have inserted it to the ''concrete'' column</v>
      </c>
      <c r="BA637" t="str">
        <f>IF(buildings!BA637="","NULL",buildings!BA637)</f>
        <v>NULL</v>
      </c>
      <c r="BB637" t="str">
        <f>IF(buildings!BB637="","NULL",buildings!BB637)</f>
        <v>NULL</v>
      </c>
      <c r="BC637" t="str">
        <f>IF(buildings!BC637="","NULL",buildings!BC637)</f>
        <v>Table 1. Material-intensity coefficients for the three built environment components</v>
      </c>
      <c r="BD637" t="str">
        <f>IF(buildings!BD637="","NULL",buildings!BD637)</f>
        <v>NULL</v>
      </c>
      <c r="BE637" t="str">
        <f>IF(buildings!BE637="","NULL",buildings!BE637)</f>
        <v>Schwartzberg (Fishman)</v>
      </c>
      <c r="BF637" t="str">
        <f>IF(buildings!BF637="","NULL",buildings!BF637)</f>
        <v>NULL</v>
      </c>
      <c r="BG637" t="str">
        <f>IF(buildings!BG637="","NULL",buildings!BG637)</f>
        <v>NULL</v>
      </c>
      <c r="BH637" t="str">
        <f>IF(buildings!BH637="","NULL",buildings!BH637)</f>
        <v>NULL</v>
      </c>
      <c r="BI637" t="str">
        <f>IF(buildings!BI637="","NULL",buildings!BI637)</f>
        <v>NULL</v>
      </c>
      <c r="BJ637" t="str">
        <f>IF(buildings!BJ637="","NULL",buildings!BJ637)</f>
        <v>NULL</v>
      </c>
      <c r="BK637" t="str">
        <f>IF(buildings!BK637="","NULL",buildings!BK637)</f>
        <v>NULL</v>
      </c>
      <c r="BL637" t="str">
        <f>IF(buildings!BL637="","NULL",buildings!BL637)</f>
        <v>NULL</v>
      </c>
      <c r="BM637" t="str">
        <f>IF(buildings!BM637="","NULL",buildings!BM637)</f>
        <v>NULL</v>
      </c>
      <c r="BN637" t="str">
        <f>IF(buildings!BN637="","NULL",buildings!BN637)</f>
        <v>NULL</v>
      </c>
      <c r="BO637" t="str">
        <f>IF(buildings!BO637="","NULL",buildings!BO637)</f>
        <v>NULL</v>
      </c>
      <c r="BP637" t="str">
        <f>IF(buildings!BP637="","NULL",buildings!BP637)</f>
        <v>NULL</v>
      </c>
      <c r="BQ637" t="str">
        <f>IF(buildings!BQ637="","NULL",buildings!BQ637)</f>
        <v>NULL</v>
      </c>
      <c r="BR637" t="str">
        <f>IF(buildings!BR637="","NULL",buildings!BR637)</f>
        <v>NULL</v>
      </c>
      <c r="BS637" t="str">
        <f>IF(buildings!BS637="","NULL",buildings!BS637)</f>
        <v>NULL</v>
      </c>
      <c r="BT637" t="str">
        <f>IF(buildings!BT637="","NULL",buildings!BT637)</f>
        <v>NULL</v>
      </c>
      <c r="BU637" t="str">
        <f>IF(buildings!BU637="","NULL",buildings!BU637)</f>
        <v>NULL</v>
      </c>
      <c r="BV637" t="str">
        <f>IF(buildings!BV637="","NULL",buildings!BV637)</f>
        <v>NULL</v>
      </c>
      <c r="BW637" t="str">
        <f>IF(buildings!BW637="","NULL",buildings!BW637)</f>
        <v>R32EU15</v>
      </c>
      <c r="BX637" t="str">
        <f>IF(buildings!BX637="","NULL",buildings!BX637)</f>
        <v>R5.2OECD</v>
      </c>
      <c r="BY637" t="str">
        <f>IF(buildings!BY637="","NULL",buildings!BY637)</f>
        <v>R_MFH_unspecified</v>
      </c>
      <c r="BZ637" t="str">
        <f>IF(buildings!BZ637="","NULL",buildings!BZ637)</f>
        <v>Unspecified</v>
      </c>
      <c r="CA637" t="str">
        <f>IF(buildings!CA637="","NULL",buildings!CA637)</f>
        <v>Standard</v>
      </c>
      <c r="CB637" t="str">
        <f>IF(buildings!CB637="","NULL",buildings!CB637)</f>
        <v>real-world single case study</v>
      </c>
      <c r="CC637" t="str">
        <f>IF(buildings!CC637="","NULL",buildings!CC637)</f>
        <v>RM</v>
      </c>
      <c r="CD637" t="str">
        <f>IF(buildings!CD637="","NULL",buildings!CD637)</f>
        <v>U</v>
      </c>
      <c r="CE637" t="str">
        <f>IF(buildings!CE637="","NULL",buildings!CE637)</f>
        <v>OECD_EU15</v>
      </c>
    </row>
    <row r="638" spans="1:83">
      <c r="A638">
        <f>IF(buildings!A638="","NA",buildings!A638)</f>
        <v>636</v>
      </c>
      <c r="B638" t="str">
        <f>IF(buildings!B638="","NA",buildings!B638)</f>
        <v>Sweden</v>
      </c>
      <c r="C638" t="str">
        <f>IF(buildings!C638="","NA",buildings!C638)</f>
        <v>Gothenburg</v>
      </c>
      <c r="D638">
        <f>IF(buildings!D638="","NA",buildings!D638)</f>
        <v>1951</v>
      </c>
      <c r="E638">
        <f>IF(buildings!E638="","NA",buildings!E638)</f>
        <v>1980</v>
      </c>
      <c r="F638">
        <f>IF(buildings!F638="","NA",buildings!F638)</f>
        <v>122</v>
      </c>
      <c r="G638" t="str">
        <f>IF(buildings!G638="","NA",buildings!G638)</f>
        <v>NA</v>
      </c>
      <c r="H638" t="str">
        <f>IF(buildings!H638="","NA",buildings!H638)</f>
        <v>NA</v>
      </c>
      <c r="I638" t="str">
        <f>IF(buildings!I638="","NA",buildings!I638)</f>
        <v>NA</v>
      </c>
      <c r="J638">
        <f>IF(buildings!J638="","NA",buildings!J638)</f>
        <v>17</v>
      </c>
      <c r="K638" t="str">
        <f>IF(buildings!K638="","NA",buildings!K638)</f>
        <v>NA</v>
      </c>
      <c r="L638" t="str">
        <f>IF(buildings!L638="","NA",buildings!L638)</f>
        <v>NA</v>
      </c>
      <c r="M638" t="str">
        <f>IF(buildings!M638="","NA",buildings!M638)</f>
        <v>NA</v>
      </c>
      <c r="N638">
        <f>IF(buildings!N638="","NA",buildings!N638)</f>
        <v>763</v>
      </c>
      <c r="O638">
        <f>IF(buildings!O638="","NA",buildings!O638)</f>
        <v>10</v>
      </c>
      <c r="P638">
        <f>IF(buildings!P638="","NA",buildings!P638)</f>
        <v>28</v>
      </c>
      <c r="Q638" t="str">
        <f>IF(buildings!Q638="","NA",buildings!Q638)</f>
        <v>NA</v>
      </c>
      <c r="R638" t="str">
        <f>IF(buildings!R638="","NA",buildings!R638)</f>
        <v>NA</v>
      </c>
      <c r="S638" t="str">
        <f>IF(buildings!S638="","NA",buildings!S638)</f>
        <v>NA</v>
      </c>
      <c r="T638" t="str">
        <f>IF(buildings!T638="","NA",buildings!T638)</f>
        <v>NA</v>
      </c>
      <c r="U638" t="str">
        <f>IF(buildings!U638="","NA",buildings!U638)</f>
        <v>NA</v>
      </c>
      <c r="V638" t="str">
        <f>IF(buildings!V638="","NA",buildings!V638)</f>
        <v>NA</v>
      </c>
      <c r="W638" t="str">
        <f>IF(buildings!W638="","NA",buildings!W638)</f>
        <v>NA</v>
      </c>
      <c r="X638" t="str">
        <f>IF(buildings!X638="","NA",buildings!X638)</f>
        <v>NA</v>
      </c>
      <c r="Y638" t="str">
        <f>IF(buildings!Y638="","NA",buildings!Y638)</f>
        <v>NA</v>
      </c>
      <c r="Z638" t="str">
        <f>IF(buildings!Z638="","NA",buildings!Z638)</f>
        <v>NA</v>
      </c>
      <c r="AA638" t="str">
        <f>IF(buildings!AA638="","NA",buildings!AA638)</f>
        <v>NA</v>
      </c>
      <c r="AB638" t="str">
        <f>IF(buildings!AB638="","NA",buildings!AB638)</f>
        <v>NA</v>
      </c>
      <c r="AC638" t="str">
        <f>IF(buildings!AC638="","NA",buildings!AC638)</f>
        <v>NA</v>
      </c>
      <c r="AD638" t="str">
        <f>IF(buildings!AD638="","NA",buildings!AD638)</f>
        <v>NA</v>
      </c>
      <c r="AE638" t="str">
        <f>IF(buildings!AE638="","NA",buildings!AE638)</f>
        <v>NA</v>
      </c>
      <c r="AF638" t="str">
        <f>IF(buildings!AF638="","NA",buildings!AF638)</f>
        <v>NA</v>
      </c>
      <c r="AG638" t="str">
        <f>IF(buildings!AG638="","NA",buildings!AG638)</f>
        <v>NA</v>
      </c>
      <c r="AH638" t="str">
        <f>IF(buildings!AH638="","NA",buildings!AH638)</f>
        <v>NA</v>
      </c>
      <c r="AI638" t="str">
        <f>IF(buildings!AI638="","NA",buildings!AI638)</f>
        <v>NA</v>
      </c>
      <c r="AJ638" t="str">
        <f>IF(buildings!AJ638="","NA",buildings!AJ638)</f>
        <v>NA</v>
      </c>
      <c r="AK638">
        <f>IF(buildings!AK638="","NA",buildings!AK638)</f>
        <v>30</v>
      </c>
      <c r="AL638" t="str">
        <f>IF(buildings!AL638="","NA",buildings!AL638)</f>
        <v>residential bulding, urban</v>
      </c>
      <c r="AM638" t="str">
        <f>IF(buildings!AM638="","NA",buildings!AM638)</f>
        <v>NA</v>
      </c>
      <c r="AN638" t="str">
        <f>IF(buildings!AN638="","NA",buildings!AN638)</f>
        <v>Residential</v>
      </c>
      <c r="AO638" t="str">
        <f>IF(buildings!AO638="","NA",buildings!AO638)</f>
        <v>residential</v>
      </c>
      <c r="AP638" t="str">
        <f>IF(buildings!AP638="","NA",buildings!AP638)</f>
        <v>case study</v>
      </c>
      <c r="AQ638" t="str">
        <f>IF(buildings!AQ638="","NA",buildings!AQ638)</f>
        <v>urban</v>
      </c>
      <c r="AR638" t="str">
        <f>IF(buildings!AR638="","NA",buildings!AR638)</f>
        <v>Gross</v>
      </c>
      <c r="AS638" t="str">
        <f>IF(buildings!AS638="","NA",buildings!AS638)</f>
        <v>Gontia, P., Thuvander, L., Ebrahimi, B., Vinas, V., Rosado, L. &amp; Wallbaum, H</v>
      </c>
      <c r="AT638">
        <f>IF(buildings!AT638="","NA",buildings!AT638)</f>
        <v>2019</v>
      </c>
      <c r="AU638" t="str">
        <f>IF(buildings!AU638="","NA",buildings!AU638)</f>
        <v>Spatial analysis of urban material stock with clustering algorithms: A Northern European case study</v>
      </c>
      <c r="AV638" t="str">
        <f>IF(buildings!AV638="","NA",buildings!AV638)</f>
        <v>Journal of Industrial Ecology</v>
      </c>
      <c r="AW638" t="str">
        <f>IF(buildings!AW638="","NA",buildings!AW638)</f>
        <v>Copyright  John Wiley &amp; Sons</v>
      </c>
      <c r="AX638" t="str">
        <f>IF(buildings!AX638="","NA",buildings!AX638)</f>
        <v>10.1111/jiec.12939</v>
      </c>
      <c r="AY638" t="str">
        <f>IF(buildings!AY638="","NA",buildings!AY638)</f>
        <v>https://doi.org/10.1111/jiec.12939</v>
      </c>
      <c r="AZ638" t="str">
        <f>IF(buildings!AZ638="","NULL",buildings!AZ638)</f>
        <v>The ''mineral-binding'' column is aerated concrete so I have inserted it to the ''concrete'' column</v>
      </c>
      <c r="BA638" t="str">
        <f>IF(buildings!BA638="","NULL",buildings!BA638)</f>
        <v>NULL</v>
      </c>
      <c r="BB638" t="str">
        <f>IF(buildings!BB638="","NULL",buildings!BB638)</f>
        <v>NULL</v>
      </c>
      <c r="BC638" t="str">
        <f>IF(buildings!BC638="","NULL",buildings!BC638)</f>
        <v>Table 1. Material-intensity coefficients for the three built environment components</v>
      </c>
      <c r="BD638" t="str">
        <f>IF(buildings!BD638="","NULL",buildings!BD638)</f>
        <v>NULL</v>
      </c>
      <c r="BE638" t="str">
        <f>IF(buildings!BE638="","NULL",buildings!BE638)</f>
        <v>Schwartzberg (Fishman)</v>
      </c>
      <c r="BF638" t="str">
        <f>IF(buildings!BF638="","NULL",buildings!BF638)</f>
        <v>NULL</v>
      </c>
      <c r="BG638" t="str">
        <f>IF(buildings!BG638="","NULL",buildings!BG638)</f>
        <v>NULL</v>
      </c>
      <c r="BH638" t="str">
        <f>IF(buildings!BH638="","NULL",buildings!BH638)</f>
        <v>NULL</v>
      </c>
      <c r="BI638" t="str">
        <f>IF(buildings!BI638="","NULL",buildings!BI638)</f>
        <v>NULL</v>
      </c>
      <c r="BJ638" t="str">
        <f>IF(buildings!BJ638="","NULL",buildings!BJ638)</f>
        <v>NULL</v>
      </c>
      <c r="BK638" t="str">
        <f>IF(buildings!BK638="","NULL",buildings!BK638)</f>
        <v>NULL</v>
      </c>
      <c r="BL638" t="str">
        <f>IF(buildings!BL638="","NULL",buildings!BL638)</f>
        <v>NULL</v>
      </c>
      <c r="BM638" t="str">
        <f>IF(buildings!BM638="","NULL",buildings!BM638)</f>
        <v>NULL</v>
      </c>
      <c r="BN638" t="str">
        <f>IF(buildings!BN638="","NULL",buildings!BN638)</f>
        <v>NULL</v>
      </c>
      <c r="BO638" t="str">
        <f>IF(buildings!BO638="","NULL",buildings!BO638)</f>
        <v>NULL</v>
      </c>
      <c r="BP638" t="str">
        <f>IF(buildings!BP638="","NULL",buildings!BP638)</f>
        <v>NULL</v>
      </c>
      <c r="BQ638" t="str">
        <f>IF(buildings!BQ638="","NULL",buildings!BQ638)</f>
        <v>NULL</v>
      </c>
      <c r="BR638" t="str">
        <f>IF(buildings!BR638="","NULL",buildings!BR638)</f>
        <v>NULL</v>
      </c>
      <c r="BS638" t="str">
        <f>IF(buildings!BS638="","NULL",buildings!BS638)</f>
        <v>NULL</v>
      </c>
      <c r="BT638" t="str">
        <f>IF(buildings!BT638="","NULL",buildings!BT638)</f>
        <v>NULL</v>
      </c>
      <c r="BU638" t="str">
        <f>IF(buildings!BU638="","NULL",buildings!BU638)</f>
        <v>NULL</v>
      </c>
      <c r="BV638" t="str">
        <f>IF(buildings!BV638="","NULL",buildings!BV638)</f>
        <v>NULL</v>
      </c>
      <c r="BW638" t="str">
        <f>IF(buildings!BW638="","NULL",buildings!BW638)</f>
        <v>R32EU15</v>
      </c>
      <c r="BX638" t="str">
        <f>IF(buildings!BX638="","NULL",buildings!BX638)</f>
        <v>R5.2OECD</v>
      </c>
      <c r="BY638" t="str">
        <f>IF(buildings!BY638="","NULL",buildings!BY638)</f>
        <v>R_MFH_unspecified</v>
      </c>
      <c r="BZ638" t="str">
        <f>IF(buildings!BZ638="","NULL",buildings!BZ638)</f>
        <v>Unspecified</v>
      </c>
      <c r="CA638" t="str">
        <f>IF(buildings!CA638="","NULL",buildings!CA638)</f>
        <v>Standard</v>
      </c>
      <c r="CB638" t="str">
        <f>IF(buildings!CB638="","NULL",buildings!CB638)</f>
        <v>real-world single case study</v>
      </c>
      <c r="CC638" t="str">
        <f>IF(buildings!CC638="","NULL",buildings!CC638)</f>
        <v>RM</v>
      </c>
      <c r="CD638" t="str">
        <f>IF(buildings!CD638="","NULL",buildings!CD638)</f>
        <v>U</v>
      </c>
      <c r="CE638" t="str">
        <f>IF(buildings!CE638="","NULL",buildings!CE638)</f>
        <v>OECD_EU15</v>
      </c>
    </row>
    <row r="639" spans="1:83">
      <c r="A639">
        <f>IF(buildings!A639="","NA",buildings!A639)</f>
        <v>637</v>
      </c>
      <c r="B639" t="str">
        <f>IF(buildings!B639="","NA",buildings!B639)</f>
        <v>Sweden</v>
      </c>
      <c r="C639" t="str">
        <f>IF(buildings!C639="","NA",buildings!C639)</f>
        <v>Gothenburg</v>
      </c>
      <c r="D639">
        <f>IF(buildings!D639="","NA",buildings!D639)</f>
        <v>1981</v>
      </c>
      <c r="E639" t="str">
        <f>IF(buildings!E639="","NA",buildings!E639)</f>
        <v>NA</v>
      </c>
      <c r="F639">
        <f>IF(buildings!F639="","NA",buildings!F639)</f>
        <v>251</v>
      </c>
      <c r="G639" t="str">
        <f>IF(buildings!G639="","NA",buildings!G639)</f>
        <v>NA</v>
      </c>
      <c r="H639" t="str">
        <f>IF(buildings!H639="","NA",buildings!H639)</f>
        <v>NA</v>
      </c>
      <c r="I639" t="str">
        <f>IF(buildings!I639="","NA",buildings!I639)</f>
        <v>NA</v>
      </c>
      <c r="J639">
        <f>IF(buildings!J639="","NA",buildings!J639)</f>
        <v>28</v>
      </c>
      <c r="K639" t="str">
        <f>IF(buildings!K639="","NA",buildings!K639)</f>
        <v>NA</v>
      </c>
      <c r="L639" t="str">
        <f>IF(buildings!L639="","NA",buildings!L639)</f>
        <v>NA</v>
      </c>
      <c r="M639" t="str">
        <f>IF(buildings!M639="","NA",buildings!M639)</f>
        <v>NA</v>
      </c>
      <c r="N639">
        <f>IF(buildings!N639="","NA",buildings!N639)</f>
        <v>636</v>
      </c>
      <c r="O639" t="str">
        <f>IF(buildings!O639="","NA",buildings!O639)</f>
        <v>NA</v>
      </c>
      <c r="P639" t="str">
        <f>IF(buildings!P639="","NA",buildings!P639)</f>
        <v>NA</v>
      </c>
      <c r="Q639" t="str">
        <f>IF(buildings!Q639="","NA",buildings!Q639)</f>
        <v>NA</v>
      </c>
      <c r="R639" t="str">
        <f>IF(buildings!R639="","NA",buildings!R639)</f>
        <v>NA</v>
      </c>
      <c r="S639" t="str">
        <f>IF(buildings!S639="","NA",buildings!S639)</f>
        <v>NA</v>
      </c>
      <c r="T639" t="str">
        <f>IF(buildings!T639="","NA",buildings!T639)</f>
        <v>NA</v>
      </c>
      <c r="U639" t="str">
        <f>IF(buildings!U639="","NA",buildings!U639)</f>
        <v>NA</v>
      </c>
      <c r="V639" t="str">
        <f>IF(buildings!V639="","NA",buildings!V639)</f>
        <v>NA</v>
      </c>
      <c r="W639" t="str">
        <f>IF(buildings!W639="","NA",buildings!W639)</f>
        <v>NA</v>
      </c>
      <c r="X639" t="str">
        <f>IF(buildings!X639="","NA",buildings!X639)</f>
        <v>NA</v>
      </c>
      <c r="Y639" t="str">
        <f>IF(buildings!Y639="","NA",buildings!Y639)</f>
        <v>NA</v>
      </c>
      <c r="Z639" t="str">
        <f>IF(buildings!Z639="","NA",buildings!Z639)</f>
        <v>NA</v>
      </c>
      <c r="AA639" t="str">
        <f>IF(buildings!AA639="","NA",buildings!AA639)</f>
        <v>NA</v>
      </c>
      <c r="AB639" t="str">
        <f>IF(buildings!AB639="","NA",buildings!AB639)</f>
        <v>NA</v>
      </c>
      <c r="AC639" t="str">
        <f>IF(buildings!AC639="","NA",buildings!AC639)</f>
        <v>NA</v>
      </c>
      <c r="AD639" t="str">
        <f>IF(buildings!AD639="","NA",buildings!AD639)</f>
        <v>NA</v>
      </c>
      <c r="AE639" t="str">
        <f>IF(buildings!AE639="","NA",buildings!AE639)</f>
        <v>NA</v>
      </c>
      <c r="AF639" t="str">
        <f>IF(buildings!AF639="","NA",buildings!AF639)</f>
        <v>NA</v>
      </c>
      <c r="AG639" t="str">
        <f>IF(buildings!AG639="","NA",buildings!AG639)</f>
        <v>NA</v>
      </c>
      <c r="AH639" t="str">
        <f>IF(buildings!AH639="","NA",buildings!AH639)</f>
        <v>NA</v>
      </c>
      <c r="AI639" t="str">
        <f>IF(buildings!AI639="","NA",buildings!AI639)</f>
        <v>NA</v>
      </c>
      <c r="AJ639" t="str">
        <f>IF(buildings!AJ639="","NA",buildings!AJ639)</f>
        <v>NA</v>
      </c>
      <c r="AK639">
        <f>IF(buildings!AK639="","NA",buildings!AK639)</f>
        <v>50</v>
      </c>
      <c r="AL639" t="str">
        <f>IF(buildings!AL639="","NA",buildings!AL639)</f>
        <v>residential bulding, urban</v>
      </c>
      <c r="AM639" t="str">
        <f>IF(buildings!AM639="","NA",buildings!AM639)</f>
        <v>NA</v>
      </c>
      <c r="AN639" t="str">
        <f>IF(buildings!AN639="","NA",buildings!AN639)</f>
        <v>Residential</v>
      </c>
      <c r="AO639" t="str">
        <f>IF(buildings!AO639="","NA",buildings!AO639)</f>
        <v>residential</v>
      </c>
      <c r="AP639" t="str">
        <f>IF(buildings!AP639="","NA",buildings!AP639)</f>
        <v>case study</v>
      </c>
      <c r="AQ639" t="str">
        <f>IF(buildings!AQ639="","NA",buildings!AQ639)</f>
        <v>urban</v>
      </c>
      <c r="AR639" t="str">
        <f>IF(buildings!AR639="","NA",buildings!AR639)</f>
        <v>Gross</v>
      </c>
      <c r="AS639" t="str">
        <f>IF(buildings!AS639="","NA",buildings!AS639)</f>
        <v>Gontia, P., Thuvander, L., Ebrahimi, B., Vinas, V., Rosado, L. &amp; Wallbaum, H</v>
      </c>
      <c r="AT639">
        <f>IF(buildings!AT639="","NA",buildings!AT639)</f>
        <v>2019</v>
      </c>
      <c r="AU639" t="str">
        <f>IF(buildings!AU639="","NA",buildings!AU639)</f>
        <v>Spatial analysis of urban material stock with clustering algorithms: A Northern European case study</v>
      </c>
      <c r="AV639" t="str">
        <f>IF(buildings!AV639="","NA",buildings!AV639)</f>
        <v>Journal of Industrial Ecology</v>
      </c>
      <c r="AW639" t="str">
        <f>IF(buildings!AW639="","NA",buildings!AW639)</f>
        <v>Copyright  John Wiley &amp; Sons</v>
      </c>
      <c r="AX639" t="str">
        <f>IF(buildings!AX639="","NA",buildings!AX639)</f>
        <v>10.1111/jiec.12939</v>
      </c>
      <c r="AY639" t="str">
        <f>IF(buildings!AY639="","NA",buildings!AY639)</f>
        <v>https://doi.org/10.1111/jiec.12939</v>
      </c>
      <c r="AZ639" t="str">
        <f>IF(buildings!AZ639="","NULL",buildings!AZ639)</f>
        <v>The ''mineral-binding'' column is aerated concrete so I have inserted it to the ''concrete'' column</v>
      </c>
      <c r="BA639" t="str">
        <f>IF(buildings!BA639="","NULL",buildings!BA639)</f>
        <v>NULL</v>
      </c>
      <c r="BB639" t="str">
        <f>IF(buildings!BB639="","NULL",buildings!BB639)</f>
        <v>NULL</v>
      </c>
      <c r="BC639" t="str">
        <f>IF(buildings!BC639="","NULL",buildings!BC639)</f>
        <v>Table 1. Material-intensity coefficients for the three built environment components</v>
      </c>
      <c r="BD639" t="str">
        <f>IF(buildings!BD639="","NULL",buildings!BD639)</f>
        <v>NULL</v>
      </c>
      <c r="BE639" t="str">
        <f>IF(buildings!BE639="","NULL",buildings!BE639)</f>
        <v>Schwartzberg (Fishman)</v>
      </c>
      <c r="BF639" t="str">
        <f>IF(buildings!BF639="","NULL",buildings!BF639)</f>
        <v>NULL</v>
      </c>
      <c r="BG639" t="str">
        <f>IF(buildings!BG639="","NULL",buildings!BG639)</f>
        <v>NULL</v>
      </c>
      <c r="BH639" t="str">
        <f>IF(buildings!BH639="","NULL",buildings!BH639)</f>
        <v>NULL</v>
      </c>
      <c r="BI639" t="str">
        <f>IF(buildings!BI639="","NULL",buildings!BI639)</f>
        <v>NULL</v>
      </c>
      <c r="BJ639" t="str">
        <f>IF(buildings!BJ639="","NULL",buildings!BJ639)</f>
        <v>NULL</v>
      </c>
      <c r="BK639" t="str">
        <f>IF(buildings!BK639="","NULL",buildings!BK639)</f>
        <v>NULL</v>
      </c>
      <c r="BL639" t="str">
        <f>IF(buildings!BL639="","NULL",buildings!BL639)</f>
        <v>NULL</v>
      </c>
      <c r="BM639" t="str">
        <f>IF(buildings!BM639="","NULL",buildings!BM639)</f>
        <v>NULL</v>
      </c>
      <c r="BN639" t="str">
        <f>IF(buildings!BN639="","NULL",buildings!BN639)</f>
        <v>NULL</v>
      </c>
      <c r="BO639" t="str">
        <f>IF(buildings!BO639="","NULL",buildings!BO639)</f>
        <v>NULL</v>
      </c>
      <c r="BP639" t="str">
        <f>IF(buildings!BP639="","NULL",buildings!BP639)</f>
        <v>NULL</v>
      </c>
      <c r="BQ639" t="str">
        <f>IF(buildings!BQ639="","NULL",buildings!BQ639)</f>
        <v>NULL</v>
      </c>
      <c r="BR639" t="str">
        <f>IF(buildings!BR639="","NULL",buildings!BR639)</f>
        <v>NULL</v>
      </c>
      <c r="BS639" t="str">
        <f>IF(buildings!BS639="","NULL",buildings!BS639)</f>
        <v>NULL</v>
      </c>
      <c r="BT639" t="str">
        <f>IF(buildings!BT639="","NULL",buildings!BT639)</f>
        <v>NULL</v>
      </c>
      <c r="BU639" t="str">
        <f>IF(buildings!BU639="","NULL",buildings!BU639)</f>
        <v>NULL</v>
      </c>
      <c r="BV639" t="str">
        <f>IF(buildings!BV639="","NULL",buildings!BV639)</f>
        <v>NULL</v>
      </c>
      <c r="BW639" t="str">
        <f>IF(buildings!BW639="","NULL",buildings!BW639)</f>
        <v>R32EU15</v>
      </c>
      <c r="BX639" t="str">
        <f>IF(buildings!BX639="","NULL",buildings!BX639)</f>
        <v>R5.2OECD</v>
      </c>
      <c r="BY639" t="str">
        <f>IF(buildings!BY639="","NULL",buildings!BY639)</f>
        <v>R_MFH_unspecified</v>
      </c>
      <c r="BZ639" t="str">
        <f>IF(buildings!BZ639="","NULL",buildings!BZ639)</f>
        <v>Unspecified</v>
      </c>
      <c r="CA639" t="str">
        <f>IF(buildings!CA639="","NULL",buildings!CA639)</f>
        <v>Standard</v>
      </c>
      <c r="CB639" t="str">
        <f>IF(buildings!CB639="","NULL",buildings!CB639)</f>
        <v>real-world single case study</v>
      </c>
      <c r="CC639" t="str">
        <f>IF(buildings!CC639="","NULL",buildings!CC639)</f>
        <v>RM</v>
      </c>
      <c r="CD639" t="str">
        <f>IF(buildings!CD639="","NULL",buildings!CD639)</f>
        <v>U</v>
      </c>
      <c r="CE639" t="str">
        <f>IF(buildings!CE639="","NULL",buildings!CE639)</f>
        <v>OECD_EU15</v>
      </c>
    </row>
    <row r="640" spans="1:83">
      <c r="A640">
        <f>IF(buildings!A640="","NA",buildings!A640)</f>
        <v>638</v>
      </c>
      <c r="B640" t="str">
        <f>IF(buildings!B640="","NA",buildings!B640)</f>
        <v>Sweden</v>
      </c>
      <c r="C640" t="str">
        <f>IF(buildings!C640="","NA",buildings!C640)</f>
        <v>Gothenburg</v>
      </c>
      <c r="D640" t="str">
        <f>IF(buildings!D640="","NA",buildings!D640)</f>
        <v>NA</v>
      </c>
      <c r="E640">
        <f>IF(buildings!E640="","NA",buildings!E640)</f>
        <v>1920</v>
      </c>
      <c r="F640">
        <f>IF(buildings!F640="","NA",buildings!F640)</f>
        <v>3</v>
      </c>
      <c r="G640" t="str">
        <f>IF(buildings!G640="","NA",buildings!G640)</f>
        <v>NA</v>
      </c>
      <c r="H640" t="str">
        <f>IF(buildings!H640="","NA",buildings!H640)</f>
        <v>NA</v>
      </c>
      <c r="I640" t="str">
        <f>IF(buildings!I640="","NA",buildings!I640)</f>
        <v>NA</v>
      </c>
      <c r="J640">
        <f>IF(buildings!J640="","NA",buildings!J640)</f>
        <v>149</v>
      </c>
      <c r="K640" t="str">
        <f>IF(buildings!K640="","NA",buildings!K640)</f>
        <v>NA</v>
      </c>
      <c r="L640" t="str">
        <f>IF(buildings!L640="","NA",buildings!L640)</f>
        <v>NA</v>
      </c>
      <c r="M640" t="str">
        <f>IF(buildings!M640="","NA",buildings!M640)</f>
        <v>NA</v>
      </c>
      <c r="N640">
        <f>IF(buildings!N640="","NA",buildings!N640)</f>
        <v>21</v>
      </c>
      <c r="O640">
        <f>IF(buildings!O640="","NA",buildings!O640)</f>
        <v>675</v>
      </c>
      <c r="P640">
        <f>IF(buildings!P640="","NA",buildings!P640)</f>
        <v>26</v>
      </c>
      <c r="Q640" t="str">
        <f>IF(buildings!Q640="","NA",buildings!Q640)</f>
        <v>NA</v>
      </c>
      <c r="R640" t="str">
        <f>IF(buildings!R640="","NA",buildings!R640)</f>
        <v>NA</v>
      </c>
      <c r="S640" t="str">
        <f>IF(buildings!S640="","NA",buildings!S640)</f>
        <v>NA</v>
      </c>
      <c r="T640" t="str">
        <f>IF(buildings!T640="","NA",buildings!T640)</f>
        <v>NA</v>
      </c>
      <c r="U640" t="str">
        <f>IF(buildings!U640="","NA",buildings!U640)</f>
        <v>NA</v>
      </c>
      <c r="V640" t="str">
        <f>IF(buildings!V640="","NA",buildings!V640)</f>
        <v>NA</v>
      </c>
      <c r="W640" t="str">
        <f>IF(buildings!W640="","NA",buildings!W640)</f>
        <v>NA</v>
      </c>
      <c r="X640" t="str">
        <f>IF(buildings!X640="","NA",buildings!X640)</f>
        <v>NA</v>
      </c>
      <c r="Y640" t="str">
        <f>IF(buildings!Y640="","NA",buildings!Y640)</f>
        <v>NA</v>
      </c>
      <c r="Z640" t="str">
        <f>IF(buildings!Z640="","NA",buildings!Z640)</f>
        <v>NA</v>
      </c>
      <c r="AA640" t="str">
        <f>IF(buildings!AA640="","NA",buildings!AA640)</f>
        <v>NA</v>
      </c>
      <c r="AB640" t="str">
        <f>IF(buildings!AB640="","NA",buildings!AB640)</f>
        <v>NA</v>
      </c>
      <c r="AC640" t="str">
        <f>IF(buildings!AC640="","NA",buildings!AC640)</f>
        <v>NA</v>
      </c>
      <c r="AD640" t="str">
        <f>IF(buildings!AD640="","NA",buildings!AD640)</f>
        <v>NA</v>
      </c>
      <c r="AE640" t="str">
        <f>IF(buildings!AE640="","NA",buildings!AE640)</f>
        <v>NA</v>
      </c>
      <c r="AF640" t="str">
        <f>IF(buildings!AF640="","NA",buildings!AF640)</f>
        <v>NA</v>
      </c>
      <c r="AG640" t="str">
        <f>IF(buildings!AG640="","NA",buildings!AG640)</f>
        <v>NA</v>
      </c>
      <c r="AH640" t="str">
        <f>IF(buildings!AH640="","NA",buildings!AH640)</f>
        <v>NA</v>
      </c>
      <c r="AI640" t="str">
        <f>IF(buildings!AI640="","NA",buildings!AI640)</f>
        <v>NA</v>
      </c>
      <c r="AJ640" t="str">
        <f>IF(buildings!AJ640="","NA",buildings!AJ640)</f>
        <v>NA</v>
      </c>
      <c r="AK640">
        <f>IF(buildings!AK640="","NA",buildings!AK640)</f>
        <v>21</v>
      </c>
      <c r="AL640" t="str">
        <f>IF(buildings!AL640="","NA",buildings!AL640)</f>
        <v>residential bulding, urban</v>
      </c>
      <c r="AM640" t="str">
        <f>IF(buildings!AM640="","NA",buildings!AM640)</f>
        <v>NA</v>
      </c>
      <c r="AN640" t="str">
        <f>IF(buildings!AN640="","NA",buildings!AN640)</f>
        <v>Residential</v>
      </c>
      <c r="AO640" t="str">
        <f>IF(buildings!AO640="","NA",buildings!AO640)</f>
        <v>residential</v>
      </c>
      <c r="AP640" t="str">
        <f>IF(buildings!AP640="","NA",buildings!AP640)</f>
        <v>case study</v>
      </c>
      <c r="AQ640" t="str">
        <f>IF(buildings!AQ640="","NA",buildings!AQ640)</f>
        <v>urban</v>
      </c>
      <c r="AR640" t="str">
        <f>IF(buildings!AR640="","NA",buildings!AR640)</f>
        <v>Gross</v>
      </c>
      <c r="AS640" t="str">
        <f>IF(buildings!AS640="","NA",buildings!AS640)</f>
        <v>Gontia, P., Thuvander, L., Ebrahimi, B., Vinas, V., Rosado, L. &amp; Wallbaum, H</v>
      </c>
      <c r="AT640">
        <f>IF(buildings!AT640="","NA",buildings!AT640)</f>
        <v>2019</v>
      </c>
      <c r="AU640" t="str">
        <f>IF(buildings!AU640="","NA",buildings!AU640)</f>
        <v>Spatial analysis of urban material stock with clustering algorithms: A Northern European case study</v>
      </c>
      <c r="AV640" t="str">
        <f>IF(buildings!AV640="","NA",buildings!AV640)</f>
        <v>Journal of Industrial Ecology</v>
      </c>
      <c r="AW640" t="str">
        <f>IF(buildings!AW640="","NA",buildings!AW640)</f>
        <v>Copyright  John Wiley &amp; Sons</v>
      </c>
      <c r="AX640" t="str">
        <f>IF(buildings!AX640="","NA",buildings!AX640)</f>
        <v>10.1111/jiec.12939</v>
      </c>
      <c r="AY640" t="str">
        <f>IF(buildings!AY640="","NA",buildings!AY640)</f>
        <v>https://doi.org/10.1111/jiec.12939</v>
      </c>
      <c r="AZ640" t="str">
        <f>IF(buildings!AZ640="","NULL",buildings!AZ640)</f>
        <v>The ''mineral-binding'' column is aerated concrete so I have inserted it to the ''concrete'' column</v>
      </c>
      <c r="BA640" t="str">
        <f>IF(buildings!BA640="","NULL",buildings!BA640)</f>
        <v>NULL</v>
      </c>
      <c r="BB640" t="str">
        <f>IF(buildings!BB640="","NULL",buildings!BB640)</f>
        <v>NULL</v>
      </c>
      <c r="BC640" t="str">
        <f>IF(buildings!BC640="","NULL",buildings!BC640)</f>
        <v>Table 1. Material-intensity coefficients for the three built environment components</v>
      </c>
      <c r="BD640" t="str">
        <f>IF(buildings!BD640="","NULL",buildings!BD640)</f>
        <v>NULL</v>
      </c>
      <c r="BE640" t="str">
        <f>IF(buildings!BE640="","NULL",buildings!BE640)</f>
        <v>Schwartzberg (Fishman)</v>
      </c>
      <c r="BF640" t="str">
        <f>IF(buildings!BF640="","NULL",buildings!BF640)</f>
        <v>NULL</v>
      </c>
      <c r="BG640" t="str">
        <f>IF(buildings!BG640="","NULL",buildings!BG640)</f>
        <v>NULL</v>
      </c>
      <c r="BH640" t="str">
        <f>IF(buildings!BH640="","NULL",buildings!BH640)</f>
        <v>NULL</v>
      </c>
      <c r="BI640" t="str">
        <f>IF(buildings!BI640="","NULL",buildings!BI640)</f>
        <v>NULL</v>
      </c>
      <c r="BJ640" t="str">
        <f>IF(buildings!BJ640="","NULL",buildings!BJ640)</f>
        <v>NULL</v>
      </c>
      <c r="BK640" t="str">
        <f>IF(buildings!BK640="","NULL",buildings!BK640)</f>
        <v>NULL</v>
      </c>
      <c r="BL640" t="str">
        <f>IF(buildings!BL640="","NULL",buildings!BL640)</f>
        <v>NULL</v>
      </c>
      <c r="BM640" t="str">
        <f>IF(buildings!BM640="","NULL",buildings!BM640)</f>
        <v>NULL</v>
      </c>
      <c r="BN640" t="str">
        <f>IF(buildings!BN640="","NULL",buildings!BN640)</f>
        <v>NULL</v>
      </c>
      <c r="BO640" t="str">
        <f>IF(buildings!BO640="","NULL",buildings!BO640)</f>
        <v>NULL</v>
      </c>
      <c r="BP640" t="str">
        <f>IF(buildings!BP640="","NULL",buildings!BP640)</f>
        <v>NULL</v>
      </c>
      <c r="BQ640" t="str">
        <f>IF(buildings!BQ640="","NULL",buildings!BQ640)</f>
        <v>NULL</v>
      </c>
      <c r="BR640" t="str">
        <f>IF(buildings!BR640="","NULL",buildings!BR640)</f>
        <v>NULL</v>
      </c>
      <c r="BS640" t="str">
        <f>IF(buildings!BS640="","NULL",buildings!BS640)</f>
        <v>NULL</v>
      </c>
      <c r="BT640" t="str">
        <f>IF(buildings!BT640="","NULL",buildings!BT640)</f>
        <v>NULL</v>
      </c>
      <c r="BU640" t="str">
        <f>IF(buildings!BU640="","NULL",buildings!BU640)</f>
        <v>NULL</v>
      </c>
      <c r="BV640" t="str">
        <f>IF(buildings!BV640="","NULL",buildings!BV640)</f>
        <v>NULL</v>
      </c>
      <c r="BW640" t="str">
        <f>IF(buildings!BW640="","NULL",buildings!BW640)</f>
        <v>R32EU15</v>
      </c>
      <c r="BX640" t="str">
        <f>IF(buildings!BX640="","NULL",buildings!BX640)</f>
        <v>R5.2OECD</v>
      </c>
      <c r="BY640" t="str">
        <f>IF(buildings!BY640="","NULL",buildings!BY640)</f>
        <v>R_SFH_unspecified</v>
      </c>
      <c r="BZ640" t="str">
        <f>IF(buildings!BZ640="","NULL",buildings!BZ640)</f>
        <v>Unspecified</v>
      </c>
      <c r="CA640" t="str">
        <f>IF(buildings!CA640="","NULL",buildings!CA640)</f>
        <v>Standard</v>
      </c>
      <c r="CB640" t="str">
        <f>IF(buildings!CB640="","NULL",buildings!CB640)</f>
        <v>real-world single case study</v>
      </c>
      <c r="CC640" t="str">
        <f>IF(buildings!CC640="","NULL",buildings!CC640)</f>
        <v>RS</v>
      </c>
      <c r="CD640" t="str">
        <f>IF(buildings!CD640="","NULL",buildings!CD640)</f>
        <v>U</v>
      </c>
      <c r="CE640" t="str">
        <f>IF(buildings!CE640="","NULL",buildings!CE640)</f>
        <v>OECD_EU15</v>
      </c>
    </row>
    <row r="641" spans="1:83">
      <c r="A641">
        <f>IF(buildings!A641="","NA",buildings!A641)</f>
        <v>639</v>
      </c>
      <c r="B641" t="str">
        <f>IF(buildings!B641="","NA",buildings!B641)</f>
        <v>Sweden</v>
      </c>
      <c r="C641" t="str">
        <f>IF(buildings!C641="","NA",buildings!C641)</f>
        <v>Gothenburg</v>
      </c>
      <c r="D641">
        <f>IF(buildings!D641="","NA",buildings!D641)</f>
        <v>1921</v>
      </c>
      <c r="E641">
        <f>IF(buildings!E641="","NA",buildings!E641)</f>
        <v>1950</v>
      </c>
      <c r="F641">
        <f>IF(buildings!F641="","NA",buildings!F641)</f>
        <v>8</v>
      </c>
      <c r="G641" t="str">
        <f>IF(buildings!G641="","NA",buildings!G641)</f>
        <v>NA</v>
      </c>
      <c r="H641" t="str">
        <f>IF(buildings!H641="","NA",buildings!H641)</f>
        <v>NA</v>
      </c>
      <c r="I641" t="str">
        <f>IF(buildings!I641="","NA",buildings!I641)</f>
        <v>NA</v>
      </c>
      <c r="J641">
        <f>IF(buildings!J641="","NA",buildings!J641)</f>
        <v>120</v>
      </c>
      <c r="K641" t="str">
        <f>IF(buildings!K641="","NA",buildings!K641)</f>
        <v>NA</v>
      </c>
      <c r="L641" t="str">
        <f>IF(buildings!L641="","NA",buildings!L641)</f>
        <v>NA</v>
      </c>
      <c r="M641" t="str">
        <f>IF(buildings!M641="","NA",buildings!M641)</f>
        <v>NA</v>
      </c>
      <c r="N641">
        <f>IF(buildings!N641="","NA",buildings!N641)</f>
        <v>276</v>
      </c>
      <c r="O641">
        <f>IF(buildings!O641="","NA",buildings!O641)</f>
        <v>74</v>
      </c>
      <c r="P641">
        <f>IF(buildings!P641="","NA",buildings!P641)</f>
        <v>11</v>
      </c>
      <c r="Q641" t="str">
        <f>IF(buildings!Q641="","NA",buildings!Q641)</f>
        <v>NA</v>
      </c>
      <c r="R641" t="str">
        <f>IF(buildings!R641="","NA",buildings!R641)</f>
        <v>NA</v>
      </c>
      <c r="S641" t="str">
        <f>IF(buildings!S641="","NA",buildings!S641)</f>
        <v>NA</v>
      </c>
      <c r="T641" t="str">
        <f>IF(buildings!T641="","NA",buildings!T641)</f>
        <v>NA</v>
      </c>
      <c r="U641" t="str">
        <f>IF(buildings!U641="","NA",buildings!U641)</f>
        <v>NA</v>
      </c>
      <c r="V641" t="str">
        <f>IF(buildings!V641="","NA",buildings!V641)</f>
        <v>NA</v>
      </c>
      <c r="W641" t="str">
        <f>IF(buildings!W641="","NA",buildings!W641)</f>
        <v>NA</v>
      </c>
      <c r="X641" t="str">
        <f>IF(buildings!X641="","NA",buildings!X641)</f>
        <v>NA</v>
      </c>
      <c r="Y641" t="str">
        <f>IF(buildings!Y641="","NA",buildings!Y641)</f>
        <v>NA</v>
      </c>
      <c r="Z641" t="str">
        <f>IF(buildings!Z641="","NA",buildings!Z641)</f>
        <v>NA</v>
      </c>
      <c r="AA641" t="str">
        <f>IF(buildings!AA641="","NA",buildings!AA641)</f>
        <v>NA</v>
      </c>
      <c r="AB641" t="str">
        <f>IF(buildings!AB641="","NA",buildings!AB641)</f>
        <v>NA</v>
      </c>
      <c r="AC641" t="str">
        <f>IF(buildings!AC641="","NA",buildings!AC641)</f>
        <v>NA</v>
      </c>
      <c r="AD641" t="str">
        <f>IF(buildings!AD641="","NA",buildings!AD641)</f>
        <v>NA</v>
      </c>
      <c r="AE641" t="str">
        <f>IF(buildings!AE641="","NA",buildings!AE641)</f>
        <v>NA</v>
      </c>
      <c r="AF641" t="str">
        <f>IF(buildings!AF641="","NA",buildings!AF641)</f>
        <v>NA</v>
      </c>
      <c r="AG641" t="str">
        <f>IF(buildings!AG641="","NA",buildings!AG641)</f>
        <v>NA</v>
      </c>
      <c r="AH641" t="str">
        <f>IF(buildings!AH641="","NA",buildings!AH641)</f>
        <v>NA</v>
      </c>
      <c r="AI641" t="str">
        <f>IF(buildings!AI641="","NA",buildings!AI641)</f>
        <v>NA</v>
      </c>
      <c r="AJ641" t="str">
        <f>IF(buildings!AJ641="","NA",buildings!AJ641)</f>
        <v>NA</v>
      </c>
      <c r="AK641">
        <f>IF(buildings!AK641="","NA",buildings!AK641)</f>
        <v>52</v>
      </c>
      <c r="AL641" t="str">
        <f>IF(buildings!AL641="","NA",buildings!AL641)</f>
        <v>residential bulding, urban</v>
      </c>
      <c r="AM641" t="str">
        <f>IF(buildings!AM641="","NA",buildings!AM641)</f>
        <v>NA</v>
      </c>
      <c r="AN641" t="str">
        <f>IF(buildings!AN641="","NA",buildings!AN641)</f>
        <v>Residential</v>
      </c>
      <c r="AO641" t="str">
        <f>IF(buildings!AO641="","NA",buildings!AO641)</f>
        <v>residential</v>
      </c>
      <c r="AP641" t="str">
        <f>IF(buildings!AP641="","NA",buildings!AP641)</f>
        <v>case study</v>
      </c>
      <c r="AQ641" t="str">
        <f>IF(buildings!AQ641="","NA",buildings!AQ641)</f>
        <v>urban</v>
      </c>
      <c r="AR641" t="str">
        <f>IF(buildings!AR641="","NA",buildings!AR641)</f>
        <v>Gross</v>
      </c>
      <c r="AS641" t="str">
        <f>IF(buildings!AS641="","NA",buildings!AS641)</f>
        <v>Gontia, P., Thuvander, L., Ebrahimi, B., Vinas, V., Rosado, L. &amp; Wallbaum, H</v>
      </c>
      <c r="AT641">
        <f>IF(buildings!AT641="","NA",buildings!AT641)</f>
        <v>2019</v>
      </c>
      <c r="AU641" t="str">
        <f>IF(buildings!AU641="","NA",buildings!AU641)</f>
        <v>Spatial analysis of urban material stock with clustering algorithms: A Northern European case study</v>
      </c>
      <c r="AV641" t="str">
        <f>IF(buildings!AV641="","NA",buildings!AV641)</f>
        <v>Journal of Industrial Ecology</v>
      </c>
      <c r="AW641" t="str">
        <f>IF(buildings!AW641="","NA",buildings!AW641)</f>
        <v>Copyright  John Wiley &amp; Sons</v>
      </c>
      <c r="AX641" t="str">
        <f>IF(buildings!AX641="","NA",buildings!AX641)</f>
        <v>10.1111/jiec.12939</v>
      </c>
      <c r="AY641" t="str">
        <f>IF(buildings!AY641="","NA",buildings!AY641)</f>
        <v>https://doi.org/10.1111/jiec.12939</v>
      </c>
      <c r="AZ641" t="str">
        <f>IF(buildings!AZ641="","NULL",buildings!AZ641)</f>
        <v>The ''mineral-binding'' column is aerated concrete so I have inserted it to the ''concrete'' column</v>
      </c>
      <c r="BA641" t="str">
        <f>IF(buildings!BA641="","NULL",buildings!BA641)</f>
        <v>NULL</v>
      </c>
      <c r="BB641" t="str">
        <f>IF(buildings!BB641="","NULL",buildings!BB641)</f>
        <v>NULL</v>
      </c>
      <c r="BC641" t="str">
        <f>IF(buildings!BC641="","NULL",buildings!BC641)</f>
        <v>Table 1. Material-intensity coefficients for the three built environment components</v>
      </c>
      <c r="BD641" t="str">
        <f>IF(buildings!BD641="","NULL",buildings!BD641)</f>
        <v>NULL</v>
      </c>
      <c r="BE641" t="str">
        <f>IF(buildings!BE641="","NULL",buildings!BE641)</f>
        <v>Schwartzberg (Fishman)</v>
      </c>
      <c r="BF641" t="str">
        <f>IF(buildings!BF641="","NULL",buildings!BF641)</f>
        <v>NULL</v>
      </c>
      <c r="BG641" t="str">
        <f>IF(buildings!BG641="","NULL",buildings!BG641)</f>
        <v>NULL</v>
      </c>
      <c r="BH641" t="str">
        <f>IF(buildings!BH641="","NULL",buildings!BH641)</f>
        <v>NULL</v>
      </c>
      <c r="BI641" t="str">
        <f>IF(buildings!BI641="","NULL",buildings!BI641)</f>
        <v>NULL</v>
      </c>
      <c r="BJ641" t="str">
        <f>IF(buildings!BJ641="","NULL",buildings!BJ641)</f>
        <v>NULL</v>
      </c>
      <c r="BK641" t="str">
        <f>IF(buildings!BK641="","NULL",buildings!BK641)</f>
        <v>NULL</v>
      </c>
      <c r="BL641" t="str">
        <f>IF(buildings!BL641="","NULL",buildings!BL641)</f>
        <v>NULL</v>
      </c>
      <c r="BM641" t="str">
        <f>IF(buildings!BM641="","NULL",buildings!BM641)</f>
        <v>NULL</v>
      </c>
      <c r="BN641" t="str">
        <f>IF(buildings!BN641="","NULL",buildings!BN641)</f>
        <v>NULL</v>
      </c>
      <c r="BO641" t="str">
        <f>IF(buildings!BO641="","NULL",buildings!BO641)</f>
        <v>NULL</v>
      </c>
      <c r="BP641" t="str">
        <f>IF(buildings!BP641="","NULL",buildings!BP641)</f>
        <v>NULL</v>
      </c>
      <c r="BQ641" t="str">
        <f>IF(buildings!BQ641="","NULL",buildings!BQ641)</f>
        <v>NULL</v>
      </c>
      <c r="BR641" t="str">
        <f>IF(buildings!BR641="","NULL",buildings!BR641)</f>
        <v>NULL</v>
      </c>
      <c r="BS641" t="str">
        <f>IF(buildings!BS641="","NULL",buildings!BS641)</f>
        <v>NULL</v>
      </c>
      <c r="BT641" t="str">
        <f>IF(buildings!BT641="","NULL",buildings!BT641)</f>
        <v>NULL</v>
      </c>
      <c r="BU641" t="str">
        <f>IF(buildings!BU641="","NULL",buildings!BU641)</f>
        <v>NULL</v>
      </c>
      <c r="BV641" t="str">
        <f>IF(buildings!BV641="","NULL",buildings!BV641)</f>
        <v>NULL</v>
      </c>
      <c r="BW641" t="str">
        <f>IF(buildings!BW641="","NULL",buildings!BW641)</f>
        <v>R32EU15</v>
      </c>
      <c r="BX641" t="str">
        <f>IF(buildings!BX641="","NULL",buildings!BX641)</f>
        <v>R5.2OECD</v>
      </c>
      <c r="BY641" t="str">
        <f>IF(buildings!BY641="","NULL",buildings!BY641)</f>
        <v>R_SFH_unspecified</v>
      </c>
      <c r="BZ641" t="str">
        <f>IF(buildings!BZ641="","NULL",buildings!BZ641)</f>
        <v>Unspecified</v>
      </c>
      <c r="CA641" t="str">
        <f>IF(buildings!CA641="","NULL",buildings!CA641)</f>
        <v>Standard</v>
      </c>
      <c r="CB641" t="str">
        <f>IF(buildings!CB641="","NULL",buildings!CB641)</f>
        <v>real-world single case study</v>
      </c>
      <c r="CC641" t="str">
        <f>IF(buildings!CC641="","NULL",buildings!CC641)</f>
        <v>RS</v>
      </c>
      <c r="CD641" t="str">
        <f>IF(buildings!CD641="","NULL",buildings!CD641)</f>
        <v>U</v>
      </c>
      <c r="CE641" t="str">
        <f>IF(buildings!CE641="","NULL",buildings!CE641)</f>
        <v>OECD_EU15</v>
      </c>
    </row>
    <row r="642" spans="1:83">
      <c r="A642">
        <f>IF(buildings!A642="","NA",buildings!A642)</f>
        <v>640</v>
      </c>
      <c r="B642" t="str">
        <f>IF(buildings!B642="","NA",buildings!B642)</f>
        <v>Sweden</v>
      </c>
      <c r="C642" t="str">
        <f>IF(buildings!C642="","NA",buildings!C642)</f>
        <v>Gothenburg</v>
      </c>
      <c r="D642">
        <f>IF(buildings!D642="","NA",buildings!D642)</f>
        <v>1951</v>
      </c>
      <c r="E642">
        <f>IF(buildings!E642="","NA",buildings!E642)</f>
        <v>1980</v>
      </c>
      <c r="F642">
        <f>IF(buildings!F642="","NA",buildings!F642)</f>
        <v>78</v>
      </c>
      <c r="G642" t="str">
        <f>IF(buildings!G642="","NA",buildings!G642)</f>
        <v>NA</v>
      </c>
      <c r="H642" t="str">
        <f>IF(buildings!H642="","NA",buildings!H642)</f>
        <v>NA</v>
      </c>
      <c r="I642" t="str">
        <f>IF(buildings!I642="","NA",buildings!I642)</f>
        <v>NA</v>
      </c>
      <c r="J642">
        <f>IF(buildings!J642="","NA",buildings!J642)</f>
        <v>51</v>
      </c>
      <c r="K642" t="str">
        <f>IF(buildings!K642="","NA",buildings!K642)</f>
        <v>NA</v>
      </c>
      <c r="L642" t="str">
        <f>IF(buildings!L642="","NA",buildings!L642)</f>
        <v>NA</v>
      </c>
      <c r="M642" t="str">
        <f>IF(buildings!M642="","NA",buildings!M642)</f>
        <v>NA</v>
      </c>
      <c r="N642">
        <f>IF(buildings!N642="","NA",buildings!N642)</f>
        <v>362</v>
      </c>
      <c r="O642" t="str">
        <f>IF(buildings!O642="","NA",buildings!O642)</f>
        <v>NA</v>
      </c>
      <c r="P642">
        <f>IF(buildings!P642="","NA",buildings!P642)</f>
        <v>39</v>
      </c>
      <c r="Q642" t="str">
        <f>IF(buildings!Q642="","NA",buildings!Q642)</f>
        <v>NA</v>
      </c>
      <c r="R642" t="str">
        <f>IF(buildings!R642="","NA",buildings!R642)</f>
        <v>NA</v>
      </c>
      <c r="S642" t="str">
        <f>IF(buildings!S642="","NA",buildings!S642)</f>
        <v>NA</v>
      </c>
      <c r="T642" t="str">
        <f>IF(buildings!T642="","NA",buildings!T642)</f>
        <v>NA</v>
      </c>
      <c r="U642" t="str">
        <f>IF(buildings!U642="","NA",buildings!U642)</f>
        <v>NA</v>
      </c>
      <c r="V642" t="str">
        <f>IF(buildings!V642="","NA",buildings!V642)</f>
        <v>NA</v>
      </c>
      <c r="W642" t="str">
        <f>IF(buildings!W642="","NA",buildings!W642)</f>
        <v>NA</v>
      </c>
      <c r="X642" t="str">
        <f>IF(buildings!X642="","NA",buildings!X642)</f>
        <v>NA</v>
      </c>
      <c r="Y642" t="str">
        <f>IF(buildings!Y642="","NA",buildings!Y642)</f>
        <v>NA</v>
      </c>
      <c r="Z642" t="str">
        <f>IF(buildings!Z642="","NA",buildings!Z642)</f>
        <v>NA</v>
      </c>
      <c r="AA642" t="str">
        <f>IF(buildings!AA642="","NA",buildings!AA642)</f>
        <v>NA</v>
      </c>
      <c r="AB642" t="str">
        <f>IF(buildings!AB642="","NA",buildings!AB642)</f>
        <v>NA</v>
      </c>
      <c r="AC642" t="str">
        <f>IF(buildings!AC642="","NA",buildings!AC642)</f>
        <v>NA</v>
      </c>
      <c r="AD642" t="str">
        <f>IF(buildings!AD642="","NA",buildings!AD642)</f>
        <v>NA</v>
      </c>
      <c r="AE642" t="str">
        <f>IF(buildings!AE642="","NA",buildings!AE642)</f>
        <v>NA</v>
      </c>
      <c r="AF642" t="str">
        <f>IF(buildings!AF642="","NA",buildings!AF642)</f>
        <v>NA</v>
      </c>
      <c r="AG642" t="str">
        <f>IF(buildings!AG642="","NA",buildings!AG642)</f>
        <v>NA</v>
      </c>
      <c r="AH642" t="str">
        <f>IF(buildings!AH642="","NA",buildings!AH642)</f>
        <v>NA</v>
      </c>
      <c r="AI642" t="str">
        <f>IF(buildings!AI642="","NA",buildings!AI642)</f>
        <v>NA</v>
      </c>
      <c r="AJ642" t="str">
        <f>IF(buildings!AJ642="","NA",buildings!AJ642)</f>
        <v>NA</v>
      </c>
      <c r="AK642">
        <f>IF(buildings!AK642="","NA",buildings!AK642)</f>
        <v>37</v>
      </c>
      <c r="AL642" t="str">
        <f>IF(buildings!AL642="","NA",buildings!AL642)</f>
        <v>residential bulding, urban</v>
      </c>
      <c r="AM642" t="str">
        <f>IF(buildings!AM642="","NA",buildings!AM642)</f>
        <v>NA</v>
      </c>
      <c r="AN642" t="str">
        <f>IF(buildings!AN642="","NA",buildings!AN642)</f>
        <v>Residential</v>
      </c>
      <c r="AO642" t="str">
        <f>IF(buildings!AO642="","NA",buildings!AO642)</f>
        <v>residential</v>
      </c>
      <c r="AP642" t="str">
        <f>IF(buildings!AP642="","NA",buildings!AP642)</f>
        <v>case study</v>
      </c>
      <c r="AQ642" t="str">
        <f>IF(buildings!AQ642="","NA",buildings!AQ642)</f>
        <v>urban</v>
      </c>
      <c r="AR642" t="str">
        <f>IF(buildings!AR642="","NA",buildings!AR642)</f>
        <v>Gross</v>
      </c>
      <c r="AS642" t="str">
        <f>IF(buildings!AS642="","NA",buildings!AS642)</f>
        <v>Gontia, P., Thuvander, L., Ebrahimi, B., Vinas, V., Rosado, L. &amp; Wallbaum, H</v>
      </c>
      <c r="AT642">
        <f>IF(buildings!AT642="","NA",buildings!AT642)</f>
        <v>2019</v>
      </c>
      <c r="AU642" t="str">
        <f>IF(buildings!AU642="","NA",buildings!AU642)</f>
        <v>Spatial analysis of urban material stock with clustering algorithms: A Northern European case study</v>
      </c>
      <c r="AV642" t="str">
        <f>IF(buildings!AV642="","NA",buildings!AV642)</f>
        <v>Journal of Industrial Ecology</v>
      </c>
      <c r="AW642" t="str">
        <f>IF(buildings!AW642="","NA",buildings!AW642)</f>
        <v>Copyright  John Wiley &amp; Sons</v>
      </c>
      <c r="AX642" t="str">
        <f>IF(buildings!AX642="","NA",buildings!AX642)</f>
        <v>10.1111/jiec.12939</v>
      </c>
      <c r="AY642" t="str">
        <f>IF(buildings!AY642="","NA",buildings!AY642)</f>
        <v>https://doi.org/10.1111/jiec.12939</v>
      </c>
      <c r="AZ642" t="str">
        <f>IF(buildings!AZ642="","NULL",buildings!AZ642)</f>
        <v>The ''mineral-binding'' column is aerated concrete so I have inserted it to the ''concrete'' column</v>
      </c>
      <c r="BA642" t="str">
        <f>IF(buildings!BA642="","NULL",buildings!BA642)</f>
        <v>NULL</v>
      </c>
      <c r="BB642" t="str">
        <f>IF(buildings!BB642="","NULL",buildings!BB642)</f>
        <v>NULL</v>
      </c>
      <c r="BC642" t="str">
        <f>IF(buildings!BC642="","NULL",buildings!BC642)</f>
        <v>Table 1. Material-intensity coefficients for the three built environment components</v>
      </c>
      <c r="BD642" t="str">
        <f>IF(buildings!BD642="","NULL",buildings!BD642)</f>
        <v>NULL</v>
      </c>
      <c r="BE642" t="str">
        <f>IF(buildings!BE642="","NULL",buildings!BE642)</f>
        <v>Schwartzberg (Fishman)</v>
      </c>
      <c r="BF642" t="str">
        <f>IF(buildings!BF642="","NULL",buildings!BF642)</f>
        <v>NULL</v>
      </c>
      <c r="BG642" t="str">
        <f>IF(buildings!BG642="","NULL",buildings!BG642)</f>
        <v>NULL</v>
      </c>
      <c r="BH642" t="str">
        <f>IF(buildings!BH642="","NULL",buildings!BH642)</f>
        <v>NULL</v>
      </c>
      <c r="BI642" t="str">
        <f>IF(buildings!BI642="","NULL",buildings!BI642)</f>
        <v>NULL</v>
      </c>
      <c r="BJ642" t="str">
        <f>IF(buildings!BJ642="","NULL",buildings!BJ642)</f>
        <v>NULL</v>
      </c>
      <c r="BK642" t="str">
        <f>IF(buildings!BK642="","NULL",buildings!BK642)</f>
        <v>NULL</v>
      </c>
      <c r="BL642" t="str">
        <f>IF(buildings!BL642="","NULL",buildings!BL642)</f>
        <v>NULL</v>
      </c>
      <c r="BM642" t="str">
        <f>IF(buildings!BM642="","NULL",buildings!BM642)</f>
        <v>NULL</v>
      </c>
      <c r="BN642" t="str">
        <f>IF(buildings!BN642="","NULL",buildings!BN642)</f>
        <v>NULL</v>
      </c>
      <c r="BO642" t="str">
        <f>IF(buildings!BO642="","NULL",buildings!BO642)</f>
        <v>NULL</v>
      </c>
      <c r="BP642" t="str">
        <f>IF(buildings!BP642="","NULL",buildings!BP642)</f>
        <v>NULL</v>
      </c>
      <c r="BQ642" t="str">
        <f>IF(buildings!BQ642="","NULL",buildings!BQ642)</f>
        <v>NULL</v>
      </c>
      <c r="BR642" t="str">
        <f>IF(buildings!BR642="","NULL",buildings!BR642)</f>
        <v>NULL</v>
      </c>
      <c r="BS642" t="str">
        <f>IF(buildings!BS642="","NULL",buildings!BS642)</f>
        <v>NULL</v>
      </c>
      <c r="BT642" t="str">
        <f>IF(buildings!BT642="","NULL",buildings!BT642)</f>
        <v>NULL</v>
      </c>
      <c r="BU642" t="str">
        <f>IF(buildings!BU642="","NULL",buildings!BU642)</f>
        <v>NULL</v>
      </c>
      <c r="BV642" t="str">
        <f>IF(buildings!BV642="","NULL",buildings!BV642)</f>
        <v>NULL</v>
      </c>
      <c r="BW642" t="str">
        <f>IF(buildings!BW642="","NULL",buildings!BW642)</f>
        <v>R32EU15</v>
      </c>
      <c r="BX642" t="str">
        <f>IF(buildings!BX642="","NULL",buildings!BX642)</f>
        <v>R5.2OECD</v>
      </c>
      <c r="BY642" t="str">
        <f>IF(buildings!BY642="","NULL",buildings!BY642)</f>
        <v>R_SFH_unspecified</v>
      </c>
      <c r="BZ642" t="str">
        <f>IF(buildings!BZ642="","NULL",buildings!BZ642)</f>
        <v>Unspecified</v>
      </c>
      <c r="CA642" t="str">
        <f>IF(buildings!CA642="","NULL",buildings!CA642)</f>
        <v>Standard</v>
      </c>
      <c r="CB642" t="str">
        <f>IF(buildings!CB642="","NULL",buildings!CB642)</f>
        <v>real-world single case study</v>
      </c>
      <c r="CC642" t="str">
        <f>IF(buildings!CC642="","NULL",buildings!CC642)</f>
        <v>RS</v>
      </c>
      <c r="CD642" t="str">
        <f>IF(buildings!CD642="","NULL",buildings!CD642)</f>
        <v>U</v>
      </c>
      <c r="CE642" t="str">
        <f>IF(buildings!CE642="","NULL",buildings!CE642)</f>
        <v>OECD_EU15</v>
      </c>
    </row>
    <row r="643" spans="1:83">
      <c r="A643">
        <f>IF(buildings!A643="","NA",buildings!A643)</f>
        <v>641</v>
      </c>
      <c r="B643" t="str">
        <f>IF(buildings!B643="","NA",buildings!B643)</f>
        <v>Sweden</v>
      </c>
      <c r="C643" t="str">
        <f>IF(buildings!C643="","NA",buildings!C643)</f>
        <v>Gothenburg</v>
      </c>
      <c r="D643">
        <f>IF(buildings!D643="","NA",buildings!D643)</f>
        <v>1981</v>
      </c>
      <c r="E643" t="str">
        <f>IF(buildings!E643="","NA",buildings!E643)</f>
        <v>NA</v>
      </c>
      <c r="F643">
        <f>IF(buildings!F643="","NA",buildings!F643)</f>
        <v>47</v>
      </c>
      <c r="G643" t="str">
        <f>IF(buildings!G643="","NA",buildings!G643)</f>
        <v>NA</v>
      </c>
      <c r="H643" t="str">
        <f>IF(buildings!H643="","NA",buildings!H643)</f>
        <v>NA</v>
      </c>
      <c r="I643" t="str">
        <f>IF(buildings!I643="","NA",buildings!I643)</f>
        <v>NA</v>
      </c>
      <c r="J643">
        <f>IF(buildings!J643="","NA",buildings!J643)</f>
        <v>50</v>
      </c>
      <c r="K643" t="str">
        <f>IF(buildings!K643="","NA",buildings!K643)</f>
        <v>NA</v>
      </c>
      <c r="L643" t="str">
        <f>IF(buildings!L643="","NA",buildings!L643)</f>
        <v>NA</v>
      </c>
      <c r="M643" t="str">
        <f>IF(buildings!M643="","NA",buildings!M643)</f>
        <v>NA</v>
      </c>
      <c r="N643">
        <f>IF(buildings!N643="","NA",buildings!N643)</f>
        <v>252</v>
      </c>
      <c r="O643" t="str">
        <f>IF(buildings!O643="","NA",buildings!O643)</f>
        <v>NA</v>
      </c>
      <c r="P643" t="str">
        <f>IF(buildings!P643="","NA",buildings!P643)</f>
        <v>NA</v>
      </c>
      <c r="Q643" t="str">
        <f>IF(buildings!Q643="","NA",buildings!Q643)</f>
        <v>NA</v>
      </c>
      <c r="R643" t="str">
        <f>IF(buildings!R643="","NA",buildings!R643)</f>
        <v>NA</v>
      </c>
      <c r="S643" t="str">
        <f>IF(buildings!S643="","NA",buildings!S643)</f>
        <v>NA</v>
      </c>
      <c r="T643" t="str">
        <f>IF(buildings!T643="","NA",buildings!T643)</f>
        <v>NA</v>
      </c>
      <c r="U643" t="str">
        <f>IF(buildings!U643="","NA",buildings!U643)</f>
        <v>NA</v>
      </c>
      <c r="V643" t="str">
        <f>IF(buildings!V643="","NA",buildings!V643)</f>
        <v>NA</v>
      </c>
      <c r="W643" t="str">
        <f>IF(buildings!W643="","NA",buildings!W643)</f>
        <v>NA</v>
      </c>
      <c r="X643" t="str">
        <f>IF(buildings!X643="","NA",buildings!X643)</f>
        <v>NA</v>
      </c>
      <c r="Y643" t="str">
        <f>IF(buildings!Y643="","NA",buildings!Y643)</f>
        <v>NA</v>
      </c>
      <c r="Z643" t="str">
        <f>IF(buildings!Z643="","NA",buildings!Z643)</f>
        <v>NA</v>
      </c>
      <c r="AA643" t="str">
        <f>IF(buildings!AA643="","NA",buildings!AA643)</f>
        <v>NA</v>
      </c>
      <c r="AB643" t="str">
        <f>IF(buildings!AB643="","NA",buildings!AB643)</f>
        <v>NA</v>
      </c>
      <c r="AC643" t="str">
        <f>IF(buildings!AC643="","NA",buildings!AC643)</f>
        <v>NA</v>
      </c>
      <c r="AD643" t="str">
        <f>IF(buildings!AD643="","NA",buildings!AD643)</f>
        <v>NA</v>
      </c>
      <c r="AE643" t="str">
        <f>IF(buildings!AE643="","NA",buildings!AE643)</f>
        <v>NA</v>
      </c>
      <c r="AF643" t="str">
        <f>IF(buildings!AF643="","NA",buildings!AF643)</f>
        <v>NA</v>
      </c>
      <c r="AG643" t="str">
        <f>IF(buildings!AG643="","NA",buildings!AG643)</f>
        <v>NA</v>
      </c>
      <c r="AH643" t="str">
        <f>IF(buildings!AH643="","NA",buildings!AH643)</f>
        <v>NA</v>
      </c>
      <c r="AI643" t="str">
        <f>IF(buildings!AI643="","NA",buildings!AI643)</f>
        <v>NA</v>
      </c>
      <c r="AJ643" t="str">
        <f>IF(buildings!AJ643="","NA",buildings!AJ643)</f>
        <v>NA</v>
      </c>
      <c r="AK643">
        <f>IF(buildings!AK643="","NA",buildings!AK643)</f>
        <v>67</v>
      </c>
      <c r="AL643" t="str">
        <f>IF(buildings!AL643="","NA",buildings!AL643)</f>
        <v>residential bulding, urban</v>
      </c>
      <c r="AM643" t="str">
        <f>IF(buildings!AM643="","NA",buildings!AM643)</f>
        <v>NA</v>
      </c>
      <c r="AN643" t="str">
        <f>IF(buildings!AN643="","NA",buildings!AN643)</f>
        <v>Residential</v>
      </c>
      <c r="AO643" t="str">
        <f>IF(buildings!AO643="","NA",buildings!AO643)</f>
        <v>residential</v>
      </c>
      <c r="AP643" t="str">
        <f>IF(buildings!AP643="","NA",buildings!AP643)</f>
        <v>case study</v>
      </c>
      <c r="AQ643" t="str">
        <f>IF(buildings!AQ643="","NA",buildings!AQ643)</f>
        <v>urban</v>
      </c>
      <c r="AR643" t="str">
        <f>IF(buildings!AR643="","NA",buildings!AR643)</f>
        <v>Gross</v>
      </c>
      <c r="AS643" t="str">
        <f>IF(buildings!AS643="","NA",buildings!AS643)</f>
        <v>Gontia, P., Thuvander, L., Ebrahimi, B., Vinas, V., Rosado, L. &amp; Wallbaum, H</v>
      </c>
      <c r="AT643">
        <f>IF(buildings!AT643="","NA",buildings!AT643)</f>
        <v>2019</v>
      </c>
      <c r="AU643" t="str">
        <f>IF(buildings!AU643="","NA",buildings!AU643)</f>
        <v>Spatial analysis of urban material stock with clustering algorithms: A Northern European case study</v>
      </c>
      <c r="AV643" t="str">
        <f>IF(buildings!AV643="","NA",buildings!AV643)</f>
        <v>Journal of Industrial Ecology</v>
      </c>
      <c r="AW643" t="str">
        <f>IF(buildings!AW643="","NA",buildings!AW643)</f>
        <v>Copyright  John Wiley &amp; Sons</v>
      </c>
      <c r="AX643" t="str">
        <f>IF(buildings!AX643="","NA",buildings!AX643)</f>
        <v>10.1111/jiec.12939</v>
      </c>
      <c r="AY643" t="str">
        <f>IF(buildings!AY643="","NA",buildings!AY643)</f>
        <v>https://doi.org/10.1111/jiec.12939</v>
      </c>
      <c r="AZ643" t="str">
        <f>IF(buildings!AZ643="","NULL",buildings!AZ643)</f>
        <v>The ''mineral-binding'' column is aerated concrete so I have inserted it to the ''concrete'' column</v>
      </c>
      <c r="BA643" t="str">
        <f>IF(buildings!BA643="","NULL",buildings!BA643)</f>
        <v>NULL</v>
      </c>
      <c r="BB643" t="str">
        <f>IF(buildings!BB643="","NULL",buildings!BB643)</f>
        <v>NULL</v>
      </c>
      <c r="BC643" t="str">
        <f>IF(buildings!BC643="","NULL",buildings!BC643)</f>
        <v>Table 1. Material-intensity coefficients for the three built environment components</v>
      </c>
      <c r="BD643" t="str">
        <f>IF(buildings!BD643="","NULL",buildings!BD643)</f>
        <v>NULL</v>
      </c>
      <c r="BE643" t="str">
        <f>IF(buildings!BE643="","NULL",buildings!BE643)</f>
        <v>Schwartzberg (Fishman)</v>
      </c>
      <c r="BF643" t="str">
        <f>IF(buildings!BF643="","NULL",buildings!BF643)</f>
        <v>NULL</v>
      </c>
      <c r="BG643" t="str">
        <f>IF(buildings!BG643="","NULL",buildings!BG643)</f>
        <v>NULL</v>
      </c>
      <c r="BH643" t="str">
        <f>IF(buildings!BH643="","NULL",buildings!BH643)</f>
        <v>NULL</v>
      </c>
      <c r="BI643" t="str">
        <f>IF(buildings!BI643="","NULL",buildings!BI643)</f>
        <v>NULL</v>
      </c>
      <c r="BJ643" t="str">
        <f>IF(buildings!BJ643="","NULL",buildings!BJ643)</f>
        <v>NULL</v>
      </c>
      <c r="BK643" t="str">
        <f>IF(buildings!BK643="","NULL",buildings!BK643)</f>
        <v>NULL</v>
      </c>
      <c r="BL643" t="str">
        <f>IF(buildings!BL643="","NULL",buildings!BL643)</f>
        <v>NULL</v>
      </c>
      <c r="BM643" t="str">
        <f>IF(buildings!BM643="","NULL",buildings!BM643)</f>
        <v>NULL</v>
      </c>
      <c r="BN643" t="str">
        <f>IF(buildings!BN643="","NULL",buildings!BN643)</f>
        <v>NULL</v>
      </c>
      <c r="BO643" t="str">
        <f>IF(buildings!BO643="","NULL",buildings!BO643)</f>
        <v>NULL</v>
      </c>
      <c r="BP643" t="str">
        <f>IF(buildings!BP643="","NULL",buildings!BP643)</f>
        <v>NULL</v>
      </c>
      <c r="BQ643" t="str">
        <f>IF(buildings!BQ643="","NULL",buildings!BQ643)</f>
        <v>NULL</v>
      </c>
      <c r="BR643" t="str">
        <f>IF(buildings!BR643="","NULL",buildings!BR643)</f>
        <v>NULL</v>
      </c>
      <c r="BS643" t="str">
        <f>IF(buildings!BS643="","NULL",buildings!BS643)</f>
        <v>NULL</v>
      </c>
      <c r="BT643" t="str">
        <f>IF(buildings!BT643="","NULL",buildings!BT643)</f>
        <v>NULL</v>
      </c>
      <c r="BU643" t="str">
        <f>IF(buildings!BU643="","NULL",buildings!BU643)</f>
        <v>NULL</v>
      </c>
      <c r="BV643" t="str">
        <f>IF(buildings!BV643="","NULL",buildings!BV643)</f>
        <v>NULL</v>
      </c>
      <c r="BW643" t="str">
        <f>IF(buildings!BW643="","NULL",buildings!BW643)</f>
        <v>R32EU15</v>
      </c>
      <c r="BX643" t="str">
        <f>IF(buildings!BX643="","NULL",buildings!BX643)</f>
        <v>R5.2OECD</v>
      </c>
      <c r="BY643" t="str">
        <f>IF(buildings!BY643="","NULL",buildings!BY643)</f>
        <v>R_SFH_unspecified</v>
      </c>
      <c r="BZ643" t="str">
        <f>IF(buildings!BZ643="","NULL",buildings!BZ643)</f>
        <v>Unspecified</v>
      </c>
      <c r="CA643" t="str">
        <f>IF(buildings!CA643="","NULL",buildings!CA643)</f>
        <v>Standard</v>
      </c>
      <c r="CB643" t="str">
        <f>IF(buildings!CB643="","NULL",buildings!CB643)</f>
        <v>real-world single case study</v>
      </c>
      <c r="CC643" t="str">
        <f>IF(buildings!CC643="","NULL",buildings!CC643)</f>
        <v>RS</v>
      </c>
      <c r="CD643" t="str">
        <f>IF(buildings!CD643="","NULL",buildings!CD643)</f>
        <v>U</v>
      </c>
      <c r="CE643" t="str">
        <f>IF(buildings!CE643="","NULL",buildings!CE643)</f>
        <v>OECD_EU15</v>
      </c>
    </row>
    <row r="644" spans="1:83">
      <c r="A644">
        <f>IF(buildings!A644="","NA",buildings!A644)</f>
        <v>642</v>
      </c>
      <c r="B644" t="str">
        <f>IF(buildings!B644="","NA",buildings!B644)</f>
        <v>Sweden</v>
      </c>
      <c r="C644" t="str">
        <f>IF(buildings!C644="","NA",buildings!C644)</f>
        <v>Gothenburg</v>
      </c>
      <c r="D644" t="str">
        <f>IF(buildings!D644="","NA",buildings!D644)</f>
        <v>NA</v>
      </c>
      <c r="E644">
        <f>IF(buildings!E644="","NA",buildings!E644)</f>
        <v>1920</v>
      </c>
      <c r="F644">
        <f>IF(buildings!F644="","NA",buildings!F644)</f>
        <v>98</v>
      </c>
      <c r="G644" t="str">
        <f>IF(buildings!G644="","NA",buildings!G644)</f>
        <v>NA</v>
      </c>
      <c r="H644" t="str">
        <f>IF(buildings!H644="","NA",buildings!H644)</f>
        <v>NA</v>
      </c>
      <c r="I644" t="str">
        <f>IF(buildings!I644="","NA",buildings!I644)</f>
        <v>NA</v>
      </c>
      <c r="J644">
        <f>IF(buildings!J644="","NA",buildings!J644)</f>
        <v>38</v>
      </c>
      <c r="K644" t="str">
        <f>IF(buildings!K644="","NA",buildings!K644)</f>
        <v>NA</v>
      </c>
      <c r="L644" t="str">
        <f>IF(buildings!L644="","NA",buildings!L644)</f>
        <v>NA</v>
      </c>
      <c r="M644" t="str">
        <f>IF(buildings!M644="","NA",buildings!M644)</f>
        <v>NA</v>
      </c>
      <c r="N644">
        <f>IF(buildings!N644="","NA",buildings!N644)</f>
        <v>263</v>
      </c>
      <c r="O644">
        <f>IF(buildings!O644="","NA",buildings!O644)</f>
        <v>219</v>
      </c>
      <c r="P644">
        <f>IF(buildings!P644="","NA",buildings!P644)</f>
        <v>712</v>
      </c>
      <c r="Q644" t="str">
        <f>IF(buildings!Q644="","NA",buildings!Q644)</f>
        <v>NA</v>
      </c>
      <c r="R644" t="str">
        <f>IF(buildings!R644="","NA",buildings!R644)</f>
        <v>NA</v>
      </c>
      <c r="S644" t="str">
        <f>IF(buildings!S644="","NA",buildings!S644)</f>
        <v>NA</v>
      </c>
      <c r="T644" t="str">
        <f>IF(buildings!T644="","NA",buildings!T644)</f>
        <v>NA</v>
      </c>
      <c r="U644" t="str">
        <f>IF(buildings!U644="","NA",buildings!U644)</f>
        <v>NA</v>
      </c>
      <c r="V644" t="str">
        <f>IF(buildings!V644="","NA",buildings!V644)</f>
        <v>NA</v>
      </c>
      <c r="W644" t="str">
        <f>IF(buildings!W644="","NA",buildings!W644)</f>
        <v>NA</v>
      </c>
      <c r="X644" t="str">
        <f>IF(buildings!X644="","NA",buildings!X644)</f>
        <v>NA</v>
      </c>
      <c r="Y644" t="str">
        <f>IF(buildings!Y644="","NA",buildings!Y644)</f>
        <v>NA</v>
      </c>
      <c r="Z644" t="str">
        <f>IF(buildings!Z644="","NA",buildings!Z644)</f>
        <v>NA</v>
      </c>
      <c r="AA644" t="str">
        <f>IF(buildings!AA644="","NA",buildings!AA644)</f>
        <v>NA</v>
      </c>
      <c r="AB644" t="str">
        <f>IF(buildings!AB644="","NA",buildings!AB644)</f>
        <v>NA</v>
      </c>
      <c r="AC644" t="str">
        <f>IF(buildings!AC644="","NA",buildings!AC644)</f>
        <v>NA</v>
      </c>
      <c r="AD644" t="str">
        <f>IF(buildings!AD644="","NA",buildings!AD644)</f>
        <v>NA</v>
      </c>
      <c r="AE644" t="str">
        <f>IF(buildings!AE644="","NA",buildings!AE644)</f>
        <v>NA</v>
      </c>
      <c r="AF644" t="str">
        <f>IF(buildings!AF644="","NA",buildings!AF644)</f>
        <v>NA</v>
      </c>
      <c r="AG644" t="str">
        <f>IF(buildings!AG644="","NA",buildings!AG644)</f>
        <v>NA</v>
      </c>
      <c r="AH644" t="str">
        <f>IF(buildings!AH644="","NA",buildings!AH644)</f>
        <v>NA</v>
      </c>
      <c r="AI644" t="str">
        <f>IF(buildings!AI644="","NA",buildings!AI644)</f>
        <v>NA</v>
      </c>
      <c r="AJ644" t="str">
        <f>IF(buildings!AJ644="","NA",buildings!AJ644)</f>
        <v>NA</v>
      </c>
      <c r="AK644">
        <f>IF(buildings!AK644="","NA",buildings!AK644)</f>
        <v>20</v>
      </c>
      <c r="AL644" t="str">
        <f>IF(buildings!AL644="","NA",buildings!AL644)</f>
        <v>Commercial building</v>
      </c>
      <c r="AM644" t="str">
        <f>IF(buildings!AM644="","NA",buildings!AM644)</f>
        <v>NA</v>
      </c>
      <c r="AN644" t="str">
        <f>IF(buildings!AN644="","NA",buildings!AN644)</f>
        <v>economic</v>
      </c>
      <c r="AO644" t="str">
        <f>IF(buildings!AO644="","NA",buildings!AO644)</f>
        <v>commercial</v>
      </c>
      <c r="AP644" t="str">
        <f>IF(buildings!AP644="","NA",buildings!AP644)</f>
        <v>case study</v>
      </c>
      <c r="AQ644" t="str">
        <f>IF(buildings!AQ644="","NA",buildings!AQ644)</f>
        <v>urban</v>
      </c>
      <c r="AR644" t="str">
        <f>IF(buildings!AR644="","NA",buildings!AR644)</f>
        <v>Gross</v>
      </c>
      <c r="AS644" t="str">
        <f>IF(buildings!AS644="","NA",buildings!AS644)</f>
        <v>Gontia, P., Thuvander, L., Ebrahimi, B., Vinas, V., Rosado, L. &amp; Wallbaum, H</v>
      </c>
      <c r="AT644">
        <f>IF(buildings!AT644="","NA",buildings!AT644)</f>
        <v>2019</v>
      </c>
      <c r="AU644" t="str">
        <f>IF(buildings!AU644="","NA",buildings!AU644)</f>
        <v>Spatial analysis of urban material stock with clustering algorithms: A Northern European case study</v>
      </c>
      <c r="AV644" t="str">
        <f>IF(buildings!AV644="","NA",buildings!AV644)</f>
        <v>Journal of Industrial Ecology</v>
      </c>
      <c r="AW644" t="str">
        <f>IF(buildings!AW644="","NA",buildings!AW644)</f>
        <v>Copyright  John Wiley &amp; Sons</v>
      </c>
      <c r="AX644" t="str">
        <f>IF(buildings!AX644="","NA",buildings!AX644)</f>
        <v>10.1111/jiec.12939</v>
      </c>
      <c r="AY644" t="str">
        <f>IF(buildings!AY644="","NA",buildings!AY644)</f>
        <v>https://doi.org/10.1111/jiec.12939</v>
      </c>
      <c r="AZ644" t="str">
        <f>IF(buildings!AZ644="","NULL",buildings!AZ644)</f>
        <v>The ''mineral-binding'' column is aerated concrete so I have inserted it to the ''concrete'' column</v>
      </c>
      <c r="BA644" t="str">
        <f>IF(buildings!BA644="","NULL",buildings!BA644)</f>
        <v>NULL</v>
      </c>
      <c r="BB644" t="str">
        <f>IF(buildings!BB644="","NULL",buildings!BB644)</f>
        <v>NULL</v>
      </c>
      <c r="BC644" t="str">
        <f>IF(buildings!BC644="","NULL",buildings!BC644)</f>
        <v>Table 1. Material-intensity coefficients for the three built environment components</v>
      </c>
      <c r="BD644" t="str">
        <f>IF(buildings!BD644="","NULL",buildings!BD644)</f>
        <v>NULL</v>
      </c>
      <c r="BE644" t="str">
        <f>IF(buildings!BE644="","NULL",buildings!BE644)</f>
        <v>Schwartzberg (Fishman)</v>
      </c>
      <c r="BF644" t="str">
        <f>IF(buildings!BF644="","NULL",buildings!BF644)</f>
        <v>NULL</v>
      </c>
      <c r="BG644" t="str">
        <f>IF(buildings!BG644="","NULL",buildings!BG644)</f>
        <v>NULL</v>
      </c>
      <c r="BH644" t="str">
        <f>IF(buildings!BH644="","NULL",buildings!BH644)</f>
        <v>NULL</v>
      </c>
      <c r="BI644" t="str">
        <f>IF(buildings!BI644="","NULL",buildings!BI644)</f>
        <v>NULL</v>
      </c>
      <c r="BJ644" t="str">
        <f>IF(buildings!BJ644="","NULL",buildings!BJ644)</f>
        <v>NULL</v>
      </c>
      <c r="BK644" t="str">
        <f>IF(buildings!BK644="","NULL",buildings!BK644)</f>
        <v>NULL</v>
      </c>
      <c r="BL644" t="str">
        <f>IF(buildings!BL644="","NULL",buildings!BL644)</f>
        <v>NULL</v>
      </c>
      <c r="BM644" t="str">
        <f>IF(buildings!BM644="","NULL",buildings!BM644)</f>
        <v>NULL</v>
      </c>
      <c r="BN644" t="str">
        <f>IF(buildings!BN644="","NULL",buildings!BN644)</f>
        <v>NULL</v>
      </c>
      <c r="BO644" t="str">
        <f>IF(buildings!BO644="","NULL",buildings!BO644)</f>
        <v>NULL</v>
      </c>
      <c r="BP644" t="str">
        <f>IF(buildings!BP644="","NULL",buildings!BP644)</f>
        <v>NULL</v>
      </c>
      <c r="BQ644" t="str">
        <f>IF(buildings!BQ644="","NULL",buildings!BQ644)</f>
        <v>NULL</v>
      </c>
      <c r="BR644" t="str">
        <f>IF(buildings!BR644="","NULL",buildings!BR644)</f>
        <v>NULL</v>
      </c>
      <c r="BS644" t="str">
        <f>IF(buildings!BS644="","NULL",buildings!BS644)</f>
        <v>NULL</v>
      </c>
      <c r="BT644" t="str">
        <f>IF(buildings!BT644="","NULL",buildings!BT644)</f>
        <v>NULL</v>
      </c>
      <c r="BU644" t="str">
        <f>IF(buildings!BU644="","NULL",buildings!BU644)</f>
        <v>NULL</v>
      </c>
      <c r="BV644" t="str">
        <f>IF(buildings!BV644="","NULL",buildings!BV644)</f>
        <v>NULL</v>
      </c>
      <c r="BW644" t="str">
        <f>IF(buildings!BW644="","NULL",buildings!BW644)</f>
        <v>R32EU15</v>
      </c>
      <c r="BX644" t="str">
        <f>IF(buildings!BX644="","NULL",buildings!BX644)</f>
        <v>R5.2OECD</v>
      </c>
      <c r="BY644" t="str">
        <f>IF(buildings!BY644="","NULL",buildings!BY644)</f>
        <v>NR_retail</v>
      </c>
      <c r="BZ644" t="str">
        <f>IF(buildings!BZ644="","NULL",buildings!BZ644)</f>
        <v>Unspecified</v>
      </c>
      <c r="CA644" t="str">
        <f>IF(buildings!CA644="","NULL",buildings!CA644)</f>
        <v>Standard</v>
      </c>
      <c r="CB644" t="str">
        <f>IF(buildings!CB644="","NULL",buildings!CB644)</f>
        <v>real-world single case study</v>
      </c>
      <c r="CC644" t="str">
        <f>IF(buildings!CC644="","NULL",buildings!CC644)</f>
        <v>NR</v>
      </c>
      <c r="CD644" t="str">
        <f>IF(buildings!CD644="","NULL",buildings!CD644)</f>
        <v>U</v>
      </c>
      <c r="CE644" t="str">
        <f>IF(buildings!CE644="","NULL",buildings!CE644)</f>
        <v>OECD_EU15</v>
      </c>
    </row>
    <row r="645" spans="1:83">
      <c r="A645">
        <f>IF(buildings!A645="","NA",buildings!A645)</f>
        <v>643</v>
      </c>
      <c r="B645" t="str">
        <f>IF(buildings!B645="","NA",buildings!B645)</f>
        <v>Sweden</v>
      </c>
      <c r="C645" t="str">
        <f>IF(buildings!C645="","NA",buildings!C645)</f>
        <v>Gothenburg</v>
      </c>
      <c r="D645">
        <f>IF(buildings!D645="","NA",buildings!D645)</f>
        <v>1921</v>
      </c>
      <c r="E645">
        <f>IF(buildings!E645="","NA",buildings!E645)</f>
        <v>1950</v>
      </c>
      <c r="F645">
        <f>IF(buildings!F645="","NA",buildings!F645)</f>
        <v>139</v>
      </c>
      <c r="G645" t="str">
        <f>IF(buildings!G645="","NA",buildings!G645)</f>
        <v>NA</v>
      </c>
      <c r="H645" t="str">
        <f>IF(buildings!H645="","NA",buildings!H645)</f>
        <v>NA</v>
      </c>
      <c r="I645" t="str">
        <f>IF(buildings!I645="","NA",buildings!I645)</f>
        <v>NA</v>
      </c>
      <c r="J645">
        <f>IF(buildings!J645="","NA",buildings!J645)</f>
        <v>7</v>
      </c>
      <c r="K645" t="str">
        <f>IF(buildings!K645="","NA",buildings!K645)</f>
        <v>NA</v>
      </c>
      <c r="L645" t="str">
        <f>IF(buildings!L645="","NA",buildings!L645)</f>
        <v>NA</v>
      </c>
      <c r="M645" t="str">
        <f>IF(buildings!M645="","NA",buildings!M645)</f>
        <v>NA</v>
      </c>
      <c r="N645">
        <f>IF(buildings!N645="","NA",buildings!N645)</f>
        <v>661</v>
      </c>
      <c r="O645">
        <f>IF(buildings!O645="","NA",buildings!O645)</f>
        <v>48</v>
      </c>
      <c r="P645">
        <f>IF(buildings!P645="","NA",buildings!P645)</f>
        <v>396</v>
      </c>
      <c r="Q645" t="str">
        <f>IF(buildings!Q645="","NA",buildings!Q645)</f>
        <v>NA</v>
      </c>
      <c r="R645" t="str">
        <f>IF(buildings!R645="","NA",buildings!R645)</f>
        <v>NA</v>
      </c>
      <c r="S645" t="str">
        <f>IF(buildings!S645="","NA",buildings!S645)</f>
        <v>NA</v>
      </c>
      <c r="T645" t="str">
        <f>IF(buildings!T645="","NA",buildings!T645)</f>
        <v>NA</v>
      </c>
      <c r="U645" t="str">
        <f>IF(buildings!U645="","NA",buildings!U645)</f>
        <v>NA</v>
      </c>
      <c r="V645" t="str">
        <f>IF(buildings!V645="","NA",buildings!V645)</f>
        <v>NA</v>
      </c>
      <c r="W645" t="str">
        <f>IF(buildings!W645="","NA",buildings!W645)</f>
        <v>NA</v>
      </c>
      <c r="X645" t="str">
        <f>IF(buildings!X645="","NA",buildings!X645)</f>
        <v>NA</v>
      </c>
      <c r="Y645" t="str">
        <f>IF(buildings!Y645="","NA",buildings!Y645)</f>
        <v>NA</v>
      </c>
      <c r="Z645" t="str">
        <f>IF(buildings!Z645="","NA",buildings!Z645)</f>
        <v>NA</v>
      </c>
      <c r="AA645" t="str">
        <f>IF(buildings!AA645="","NA",buildings!AA645)</f>
        <v>NA</v>
      </c>
      <c r="AB645" t="str">
        <f>IF(buildings!AB645="","NA",buildings!AB645)</f>
        <v>NA</v>
      </c>
      <c r="AC645" t="str">
        <f>IF(buildings!AC645="","NA",buildings!AC645)</f>
        <v>NA</v>
      </c>
      <c r="AD645" t="str">
        <f>IF(buildings!AD645="","NA",buildings!AD645)</f>
        <v>NA</v>
      </c>
      <c r="AE645" t="str">
        <f>IF(buildings!AE645="","NA",buildings!AE645)</f>
        <v>NA</v>
      </c>
      <c r="AF645" t="str">
        <f>IF(buildings!AF645="","NA",buildings!AF645)</f>
        <v>NA</v>
      </c>
      <c r="AG645" t="str">
        <f>IF(buildings!AG645="","NA",buildings!AG645)</f>
        <v>NA</v>
      </c>
      <c r="AH645" t="str">
        <f>IF(buildings!AH645="","NA",buildings!AH645)</f>
        <v>NA</v>
      </c>
      <c r="AI645" t="str">
        <f>IF(buildings!AI645="","NA",buildings!AI645)</f>
        <v>NA</v>
      </c>
      <c r="AJ645" t="str">
        <f>IF(buildings!AJ645="","NA",buildings!AJ645)</f>
        <v>NA</v>
      </c>
      <c r="AK645">
        <f>IF(buildings!AK645="","NA",buildings!AK645)</f>
        <v>16</v>
      </c>
      <c r="AL645" t="str">
        <f>IF(buildings!AL645="","NA",buildings!AL645)</f>
        <v>Commercial building</v>
      </c>
      <c r="AM645" t="str">
        <f>IF(buildings!AM645="","NA",buildings!AM645)</f>
        <v>NA</v>
      </c>
      <c r="AN645" t="str">
        <f>IF(buildings!AN645="","NA",buildings!AN645)</f>
        <v>economic</v>
      </c>
      <c r="AO645" t="str">
        <f>IF(buildings!AO645="","NA",buildings!AO645)</f>
        <v>commercial</v>
      </c>
      <c r="AP645" t="str">
        <f>IF(buildings!AP645="","NA",buildings!AP645)</f>
        <v>case study</v>
      </c>
      <c r="AQ645" t="str">
        <f>IF(buildings!AQ645="","NA",buildings!AQ645)</f>
        <v>urban</v>
      </c>
      <c r="AR645" t="str">
        <f>IF(buildings!AR645="","NA",buildings!AR645)</f>
        <v>Gross</v>
      </c>
      <c r="AS645" t="str">
        <f>IF(buildings!AS645="","NA",buildings!AS645)</f>
        <v>Gontia, P., Thuvander, L., Ebrahimi, B., Vinas, V., Rosado, L. &amp; Wallbaum, H</v>
      </c>
      <c r="AT645">
        <f>IF(buildings!AT645="","NA",buildings!AT645)</f>
        <v>2019</v>
      </c>
      <c r="AU645" t="str">
        <f>IF(buildings!AU645="","NA",buildings!AU645)</f>
        <v>Spatial analysis of urban material stock with clustering algorithms: A Northern European case study</v>
      </c>
      <c r="AV645" t="str">
        <f>IF(buildings!AV645="","NA",buildings!AV645)</f>
        <v>Journal of Industrial Ecology</v>
      </c>
      <c r="AW645" t="str">
        <f>IF(buildings!AW645="","NA",buildings!AW645)</f>
        <v>Copyright  John Wiley &amp; Sons</v>
      </c>
      <c r="AX645" t="str">
        <f>IF(buildings!AX645="","NA",buildings!AX645)</f>
        <v>10.1111/jiec.12939</v>
      </c>
      <c r="AY645" t="str">
        <f>IF(buildings!AY645="","NA",buildings!AY645)</f>
        <v>https://doi.org/10.1111/jiec.12939</v>
      </c>
      <c r="AZ645" t="str">
        <f>IF(buildings!AZ645="","NULL",buildings!AZ645)</f>
        <v>The ''mineral-binding'' column is aerated concrete so I have inserted it to the ''concrete'' column</v>
      </c>
      <c r="BA645" t="str">
        <f>IF(buildings!BA645="","NULL",buildings!BA645)</f>
        <v>NULL</v>
      </c>
      <c r="BB645" t="str">
        <f>IF(buildings!BB645="","NULL",buildings!BB645)</f>
        <v>NULL</v>
      </c>
      <c r="BC645" t="str">
        <f>IF(buildings!BC645="","NULL",buildings!BC645)</f>
        <v>Table 1. Material-intensity coefficients for the three built environment components</v>
      </c>
      <c r="BD645" t="str">
        <f>IF(buildings!BD645="","NULL",buildings!BD645)</f>
        <v>NULL</v>
      </c>
      <c r="BE645" t="str">
        <f>IF(buildings!BE645="","NULL",buildings!BE645)</f>
        <v>Schwartzberg (Fishman)</v>
      </c>
      <c r="BF645" t="str">
        <f>IF(buildings!BF645="","NULL",buildings!BF645)</f>
        <v>NULL</v>
      </c>
      <c r="BG645" t="str">
        <f>IF(buildings!BG645="","NULL",buildings!BG645)</f>
        <v>NULL</v>
      </c>
      <c r="BH645" t="str">
        <f>IF(buildings!BH645="","NULL",buildings!BH645)</f>
        <v>NULL</v>
      </c>
      <c r="BI645" t="str">
        <f>IF(buildings!BI645="","NULL",buildings!BI645)</f>
        <v>NULL</v>
      </c>
      <c r="BJ645" t="str">
        <f>IF(buildings!BJ645="","NULL",buildings!BJ645)</f>
        <v>NULL</v>
      </c>
      <c r="BK645" t="str">
        <f>IF(buildings!BK645="","NULL",buildings!BK645)</f>
        <v>NULL</v>
      </c>
      <c r="BL645" t="str">
        <f>IF(buildings!BL645="","NULL",buildings!BL645)</f>
        <v>NULL</v>
      </c>
      <c r="BM645" t="str">
        <f>IF(buildings!BM645="","NULL",buildings!BM645)</f>
        <v>NULL</v>
      </c>
      <c r="BN645" t="str">
        <f>IF(buildings!BN645="","NULL",buildings!BN645)</f>
        <v>NULL</v>
      </c>
      <c r="BO645" t="str">
        <f>IF(buildings!BO645="","NULL",buildings!BO645)</f>
        <v>NULL</v>
      </c>
      <c r="BP645" t="str">
        <f>IF(buildings!BP645="","NULL",buildings!BP645)</f>
        <v>NULL</v>
      </c>
      <c r="BQ645" t="str">
        <f>IF(buildings!BQ645="","NULL",buildings!BQ645)</f>
        <v>NULL</v>
      </c>
      <c r="BR645" t="str">
        <f>IF(buildings!BR645="","NULL",buildings!BR645)</f>
        <v>NULL</v>
      </c>
      <c r="BS645" t="str">
        <f>IF(buildings!BS645="","NULL",buildings!BS645)</f>
        <v>NULL</v>
      </c>
      <c r="BT645" t="str">
        <f>IF(buildings!BT645="","NULL",buildings!BT645)</f>
        <v>NULL</v>
      </c>
      <c r="BU645" t="str">
        <f>IF(buildings!BU645="","NULL",buildings!BU645)</f>
        <v>NULL</v>
      </c>
      <c r="BV645" t="str">
        <f>IF(buildings!BV645="","NULL",buildings!BV645)</f>
        <v>NULL</v>
      </c>
      <c r="BW645" t="str">
        <f>IF(buildings!BW645="","NULL",buildings!BW645)</f>
        <v>R32EU15</v>
      </c>
      <c r="BX645" t="str">
        <f>IF(buildings!BX645="","NULL",buildings!BX645)</f>
        <v>R5.2OECD</v>
      </c>
      <c r="BY645" t="str">
        <f>IF(buildings!BY645="","NULL",buildings!BY645)</f>
        <v>NR_retail</v>
      </c>
      <c r="BZ645" t="str">
        <f>IF(buildings!BZ645="","NULL",buildings!BZ645)</f>
        <v>Unspecified</v>
      </c>
      <c r="CA645" t="str">
        <f>IF(buildings!CA645="","NULL",buildings!CA645)</f>
        <v>Standard</v>
      </c>
      <c r="CB645" t="str">
        <f>IF(buildings!CB645="","NULL",buildings!CB645)</f>
        <v>real-world single case study</v>
      </c>
      <c r="CC645" t="str">
        <f>IF(buildings!CC645="","NULL",buildings!CC645)</f>
        <v>NR</v>
      </c>
      <c r="CD645" t="str">
        <f>IF(buildings!CD645="","NULL",buildings!CD645)</f>
        <v>U</v>
      </c>
      <c r="CE645" t="str">
        <f>IF(buildings!CE645="","NULL",buildings!CE645)</f>
        <v>OECD_EU15</v>
      </c>
    </row>
    <row r="646" spans="1:83">
      <c r="A646">
        <f>IF(buildings!A646="","NA",buildings!A646)</f>
        <v>644</v>
      </c>
      <c r="B646" t="str">
        <f>IF(buildings!B646="","NA",buildings!B646)</f>
        <v>Sweden</v>
      </c>
      <c r="C646" t="str">
        <f>IF(buildings!C646="","NA",buildings!C646)</f>
        <v>Gothenburg</v>
      </c>
      <c r="D646">
        <f>IF(buildings!D646="","NA",buildings!D646)</f>
        <v>1951</v>
      </c>
      <c r="E646" t="str">
        <f>IF(buildings!E646="","NA",buildings!E646)</f>
        <v>NA</v>
      </c>
      <c r="F646">
        <f>IF(buildings!F646="","NA",buildings!F646)</f>
        <v>47</v>
      </c>
      <c r="G646" t="str">
        <f>IF(buildings!G646="","NA",buildings!G646)</f>
        <v>NA</v>
      </c>
      <c r="H646" t="str">
        <f>IF(buildings!H646="","NA",buildings!H646)</f>
        <v>NA</v>
      </c>
      <c r="I646" t="str">
        <f>IF(buildings!I646="","NA",buildings!I646)</f>
        <v>NA</v>
      </c>
      <c r="J646">
        <f>IF(buildings!J646="","NA",buildings!J646)</f>
        <v>5</v>
      </c>
      <c r="K646" t="str">
        <f>IF(buildings!K646="","NA",buildings!K646)</f>
        <v>NA</v>
      </c>
      <c r="L646" t="str">
        <f>IF(buildings!L646="","NA",buildings!L646)</f>
        <v>NA</v>
      </c>
      <c r="M646" t="str">
        <f>IF(buildings!M646="","NA",buildings!M646)</f>
        <v>NA</v>
      </c>
      <c r="N646">
        <f>IF(buildings!N646="","NA",buildings!N646)</f>
        <v>885</v>
      </c>
      <c r="O646" t="str">
        <f>IF(buildings!O646="","NA",buildings!O646)</f>
        <v>NA</v>
      </c>
      <c r="P646">
        <f>IF(buildings!P646="","NA",buildings!P646)</f>
        <v>30</v>
      </c>
      <c r="Q646" t="str">
        <f>IF(buildings!Q646="","NA",buildings!Q646)</f>
        <v>NA</v>
      </c>
      <c r="R646" t="str">
        <f>IF(buildings!R646="","NA",buildings!R646)</f>
        <v>NA</v>
      </c>
      <c r="S646" t="str">
        <f>IF(buildings!S646="","NA",buildings!S646)</f>
        <v>NA</v>
      </c>
      <c r="T646" t="str">
        <f>IF(buildings!T646="","NA",buildings!T646)</f>
        <v>NA</v>
      </c>
      <c r="U646" t="str">
        <f>IF(buildings!U646="","NA",buildings!U646)</f>
        <v>NA</v>
      </c>
      <c r="V646" t="str">
        <f>IF(buildings!V646="","NA",buildings!V646)</f>
        <v>NA</v>
      </c>
      <c r="W646" t="str">
        <f>IF(buildings!W646="","NA",buildings!W646)</f>
        <v>NA</v>
      </c>
      <c r="X646" t="str">
        <f>IF(buildings!X646="","NA",buildings!X646)</f>
        <v>NA</v>
      </c>
      <c r="Y646" t="str">
        <f>IF(buildings!Y646="","NA",buildings!Y646)</f>
        <v>NA</v>
      </c>
      <c r="Z646" t="str">
        <f>IF(buildings!Z646="","NA",buildings!Z646)</f>
        <v>NA</v>
      </c>
      <c r="AA646" t="str">
        <f>IF(buildings!AA646="","NA",buildings!AA646)</f>
        <v>NA</v>
      </c>
      <c r="AB646" t="str">
        <f>IF(buildings!AB646="","NA",buildings!AB646)</f>
        <v>NA</v>
      </c>
      <c r="AC646" t="str">
        <f>IF(buildings!AC646="","NA",buildings!AC646)</f>
        <v>NA</v>
      </c>
      <c r="AD646" t="str">
        <f>IF(buildings!AD646="","NA",buildings!AD646)</f>
        <v>NA</v>
      </c>
      <c r="AE646" t="str">
        <f>IF(buildings!AE646="","NA",buildings!AE646)</f>
        <v>NA</v>
      </c>
      <c r="AF646" t="str">
        <f>IF(buildings!AF646="","NA",buildings!AF646)</f>
        <v>NA</v>
      </c>
      <c r="AG646" t="str">
        <f>IF(buildings!AG646="","NA",buildings!AG646)</f>
        <v>NA</v>
      </c>
      <c r="AH646" t="str">
        <f>IF(buildings!AH646="","NA",buildings!AH646)</f>
        <v>NA</v>
      </c>
      <c r="AI646" t="str">
        <f>IF(buildings!AI646="","NA",buildings!AI646)</f>
        <v>NA</v>
      </c>
      <c r="AJ646" t="str">
        <f>IF(buildings!AJ646="","NA",buildings!AJ646)</f>
        <v>NA</v>
      </c>
      <c r="AK646">
        <f>IF(buildings!AK646="","NA",buildings!AK646)</f>
        <v>16</v>
      </c>
      <c r="AL646" t="str">
        <f>IF(buildings!AL646="","NA",buildings!AL646)</f>
        <v>Commercial building</v>
      </c>
      <c r="AM646" t="str">
        <f>IF(buildings!AM646="","NA",buildings!AM646)</f>
        <v>NA</v>
      </c>
      <c r="AN646" t="str">
        <f>IF(buildings!AN646="","NA",buildings!AN646)</f>
        <v>economic</v>
      </c>
      <c r="AO646" t="str">
        <f>IF(buildings!AO646="","NA",buildings!AO646)</f>
        <v>commercial</v>
      </c>
      <c r="AP646" t="str">
        <f>IF(buildings!AP646="","NA",buildings!AP646)</f>
        <v>case study</v>
      </c>
      <c r="AQ646" t="str">
        <f>IF(buildings!AQ646="","NA",buildings!AQ646)</f>
        <v>urban</v>
      </c>
      <c r="AR646" t="str">
        <f>IF(buildings!AR646="","NA",buildings!AR646)</f>
        <v>Gross</v>
      </c>
      <c r="AS646" t="str">
        <f>IF(buildings!AS646="","NA",buildings!AS646)</f>
        <v>Gontia, P., Thuvander, L., Ebrahimi, B., Vinas, V., Rosado, L. &amp; Wallbaum, H</v>
      </c>
      <c r="AT646">
        <f>IF(buildings!AT646="","NA",buildings!AT646)</f>
        <v>2019</v>
      </c>
      <c r="AU646" t="str">
        <f>IF(buildings!AU646="","NA",buildings!AU646)</f>
        <v>Spatial analysis of urban material stock with clustering algorithms: A Northern European case study</v>
      </c>
      <c r="AV646" t="str">
        <f>IF(buildings!AV646="","NA",buildings!AV646)</f>
        <v>Journal of Industrial Ecology</v>
      </c>
      <c r="AW646" t="str">
        <f>IF(buildings!AW646="","NA",buildings!AW646)</f>
        <v>Copyright  John Wiley &amp; Sons</v>
      </c>
      <c r="AX646" t="str">
        <f>IF(buildings!AX646="","NA",buildings!AX646)</f>
        <v>10.1111/jiec.12939</v>
      </c>
      <c r="AY646" t="str">
        <f>IF(buildings!AY646="","NA",buildings!AY646)</f>
        <v>https://doi.org/10.1111/jiec.12939</v>
      </c>
      <c r="AZ646" t="str">
        <f>IF(buildings!AZ646="","NULL",buildings!AZ646)</f>
        <v>The ''mineral-binding'' column is aerated concrete so I have inserted it to the ''concrete'' column</v>
      </c>
      <c r="BA646" t="str">
        <f>IF(buildings!BA646="","NULL",buildings!BA646)</f>
        <v>NULL</v>
      </c>
      <c r="BB646" t="str">
        <f>IF(buildings!BB646="","NULL",buildings!BB646)</f>
        <v>NULL</v>
      </c>
      <c r="BC646" t="str">
        <f>IF(buildings!BC646="","NULL",buildings!BC646)</f>
        <v>Table 1. Material-intensity coefficients for the three built environment components</v>
      </c>
      <c r="BD646" t="str">
        <f>IF(buildings!BD646="","NULL",buildings!BD646)</f>
        <v>NULL</v>
      </c>
      <c r="BE646" t="str">
        <f>IF(buildings!BE646="","NULL",buildings!BE646)</f>
        <v>Schwartzberg (Fishman)</v>
      </c>
      <c r="BF646" t="str">
        <f>IF(buildings!BF646="","NULL",buildings!BF646)</f>
        <v>NULL</v>
      </c>
      <c r="BG646" t="str">
        <f>IF(buildings!BG646="","NULL",buildings!BG646)</f>
        <v>NULL</v>
      </c>
      <c r="BH646" t="str">
        <f>IF(buildings!BH646="","NULL",buildings!BH646)</f>
        <v>NULL</v>
      </c>
      <c r="BI646" t="str">
        <f>IF(buildings!BI646="","NULL",buildings!BI646)</f>
        <v>NULL</v>
      </c>
      <c r="BJ646" t="str">
        <f>IF(buildings!BJ646="","NULL",buildings!BJ646)</f>
        <v>NULL</v>
      </c>
      <c r="BK646" t="str">
        <f>IF(buildings!BK646="","NULL",buildings!BK646)</f>
        <v>NULL</v>
      </c>
      <c r="BL646" t="str">
        <f>IF(buildings!BL646="","NULL",buildings!BL646)</f>
        <v>NULL</v>
      </c>
      <c r="BM646" t="str">
        <f>IF(buildings!BM646="","NULL",buildings!BM646)</f>
        <v>NULL</v>
      </c>
      <c r="BN646" t="str">
        <f>IF(buildings!BN646="","NULL",buildings!BN646)</f>
        <v>NULL</v>
      </c>
      <c r="BO646" t="str">
        <f>IF(buildings!BO646="","NULL",buildings!BO646)</f>
        <v>NULL</v>
      </c>
      <c r="BP646" t="str">
        <f>IF(buildings!BP646="","NULL",buildings!BP646)</f>
        <v>NULL</v>
      </c>
      <c r="BQ646" t="str">
        <f>IF(buildings!BQ646="","NULL",buildings!BQ646)</f>
        <v>NULL</v>
      </c>
      <c r="BR646" t="str">
        <f>IF(buildings!BR646="","NULL",buildings!BR646)</f>
        <v>NULL</v>
      </c>
      <c r="BS646" t="str">
        <f>IF(buildings!BS646="","NULL",buildings!BS646)</f>
        <v>NULL</v>
      </c>
      <c r="BT646" t="str">
        <f>IF(buildings!BT646="","NULL",buildings!BT646)</f>
        <v>NULL</v>
      </c>
      <c r="BU646" t="str">
        <f>IF(buildings!BU646="","NULL",buildings!BU646)</f>
        <v>NULL</v>
      </c>
      <c r="BV646" t="str">
        <f>IF(buildings!BV646="","NULL",buildings!BV646)</f>
        <v>NULL</v>
      </c>
      <c r="BW646" t="str">
        <f>IF(buildings!BW646="","NULL",buildings!BW646)</f>
        <v>R32EU15</v>
      </c>
      <c r="BX646" t="str">
        <f>IF(buildings!BX646="","NULL",buildings!BX646)</f>
        <v>R5.2OECD</v>
      </c>
      <c r="BY646" t="str">
        <f>IF(buildings!BY646="","NULL",buildings!BY646)</f>
        <v>NR_retail</v>
      </c>
      <c r="BZ646" t="str">
        <f>IF(buildings!BZ646="","NULL",buildings!BZ646)</f>
        <v>Unspecified</v>
      </c>
      <c r="CA646" t="str">
        <f>IF(buildings!CA646="","NULL",buildings!CA646)</f>
        <v>Standard</v>
      </c>
      <c r="CB646" t="str">
        <f>IF(buildings!CB646="","NULL",buildings!CB646)</f>
        <v>real-world single case study</v>
      </c>
      <c r="CC646" t="str">
        <f>IF(buildings!CC646="","NULL",buildings!CC646)</f>
        <v>NR</v>
      </c>
      <c r="CD646" t="str">
        <f>IF(buildings!CD646="","NULL",buildings!CD646)</f>
        <v>U</v>
      </c>
      <c r="CE646" t="str">
        <f>IF(buildings!CE646="","NULL",buildings!CE646)</f>
        <v>OECD_EU15</v>
      </c>
    </row>
    <row r="647" spans="1:83">
      <c r="A647">
        <f>IF(buildings!A647="","NA",buildings!A647)</f>
        <v>645</v>
      </c>
      <c r="B647" t="str">
        <f>IF(buildings!B647="","NA",buildings!B647)</f>
        <v>Sweden</v>
      </c>
      <c r="C647" t="str">
        <f>IF(buildings!C647="","NA",buildings!C647)</f>
        <v>Gothenburg</v>
      </c>
      <c r="D647" t="str">
        <f>IF(buildings!D647="","NA",buildings!D647)</f>
        <v>NA</v>
      </c>
      <c r="E647">
        <f>IF(buildings!E647="","NA",buildings!E647)</f>
        <v>1930</v>
      </c>
      <c r="F647">
        <f>IF(buildings!F647="","NA",buildings!F647)</f>
        <v>39</v>
      </c>
      <c r="G647" t="str">
        <f>IF(buildings!G647="","NA",buildings!G647)</f>
        <v>NA</v>
      </c>
      <c r="H647" t="str">
        <f>IF(buildings!H647="","NA",buildings!H647)</f>
        <v>NA</v>
      </c>
      <c r="I647" t="str">
        <f>IF(buildings!I647="","NA",buildings!I647)</f>
        <v>NA</v>
      </c>
      <c r="J647">
        <f>IF(buildings!J647="","NA",buildings!J647)</f>
        <v>13</v>
      </c>
      <c r="K647" t="str">
        <f>IF(buildings!K647="","NA",buildings!K647)</f>
        <v>NA</v>
      </c>
      <c r="L647" t="str">
        <f>IF(buildings!L647="","NA",buildings!L647)</f>
        <v>NA</v>
      </c>
      <c r="M647" t="str">
        <f>IF(buildings!M647="","NA",buildings!M647)</f>
        <v>NA</v>
      </c>
      <c r="N647">
        <f>IF(buildings!N647="","NA",buildings!N647)</f>
        <v>1369</v>
      </c>
      <c r="O647" t="str">
        <f>IF(buildings!O647="","NA",buildings!O647)</f>
        <v>NA</v>
      </c>
      <c r="P647">
        <f>IF(buildings!P647="","NA",buildings!P647)</f>
        <v>975</v>
      </c>
      <c r="Q647" t="str">
        <f>IF(buildings!Q647="","NA",buildings!Q647)</f>
        <v>NA</v>
      </c>
      <c r="R647" t="str">
        <f>IF(buildings!R647="","NA",buildings!R647)</f>
        <v>NA</v>
      </c>
      <c r="S647" t="str">
        <f>IF(buildings!S647="","NA",buildings!S647)</f>
        <v>NA</v>
      </c>
      <c r="T647" t="str">
        <f>IF(buildings!T647="","NA",buildings!T647)</f>
        <v>NA</v>
      </c>
      <c r="U647" t="str">
        <f>IF(buildings!U647="","NA",buildings!U647)</f>
        <v>NA</v>
      </c>
      <c r="V647" t="str">
        <f>IF(buildings!V647="","NA",buildings!V647)</f>
        <v>NA</v>
      </c>
      <c r="W647" t="str">
        <f>IF(buildings!W647="","NA",buildings!W647)</f>
        <v>NA</v>
      </c>
      <c r="X647" t="str">
        <f>IF(buildings!X647="","NA",buildings!X647)</f>
        <v>NA</v>
      </c>
      <c r="Y647" t="str">
        <f>IF(buildings!Y647="","NA",buildings!Y647)</f>
        <v>NA</v>
      </c>
      <c r="Z647" t="str">
        <f>IF(buildings!Z647="","NA",buildings!Z647)</f>
        <v>NA</v>
      </c>
      <c r="AA647" t="str">
        <f>IF(buildings!AA647="","NA",buildings!AA647)</f>
        <v>NA</v>
      </c>
      <c r="AB647" t="str">
        <f>IF(buildings!AB647="","NA",buildings!AB647)</f>
        <v>NA</v>
      </c>
      <c r="AC647" t="str">
        <f>IF(buildings!AC647="","NA",buildings!AC647)</f>
        <v>NA</v>
      </c>
      <c r="AD647" t="str">
        <f>IF(buildings!AD647="","NA",buildings!AD647)</f>
        <v>NA</v>
      </c>
      <c r="AE647" t="str">
        <f>IF(buildings!AE647="","NA",buildings!AE647)</f>
        <v>NA</v>
      </c>
      <c r="AF647" t="str">
        <f>IF(buildings!AF647="","NA",buildings!AF647)</f>
        <v>NA</v>
      </c>
      <c r="AG647" t="str">
        <f>IF(buildings!AG647="","NA",buildings!AG647)</f>
        <v>NA</v>
      </c>
      <c r="AH647" t="str">
        <f>IF(buildings!AH647="","NA",buildings!AH647)</f>
        <v>NA</v>
      </c>
      <c r="AI647" t="str">
        <f>IF(buildings!AI647="","NA",buildings!AI647)</f>
        <v>NA</v>
      </c>
      <c r="AJ647" t="str">
        <f>IF(buildings!AJ647="","NA",buildings!AJ647)</f>
        <v>NA</v>
      </c>
      <c r="AK647">
        <f>IF(buildings!AK647="","NA",buildings!AK647)</f>
        <v>7</v>
      </c>
      <c r="AL647" t="str">
        <f>IF(buildings!AL647="","NA",buildings!AL647)</f>
        <v>Industrial buildings</v>
      </c>
      <c r="AM647" t="str">
        <f>IF(buildings!AM647="","NA",buildings!AM647)</f>
        <v>NA</v>
      </c>
      <c r="AN647" t="str">
        <f>IF(buildings!AN647="","NA",buildings!AN647)</f>
        <v>industrial</v>
      </c>
      <c r="AO647" t="str">
        <f>IF(buildings!AO647="","NA",buildings!AO647)</f>
        <v>industrial</v>
      </c>
      <c r="AP647" t="str">
        <f>IF(buildings!AP647="","NA",buildings!AP647)</f>
        <v>case study</v>
      </c>
      <c r="AQ647" t="str">
        <f>IF(buildings!AQ647="","NA",buildings!AQ647)</f>
        <v>urban</v>
      </c>
      <c r="AR647" t="str">
        <f>IF(buildings!AR647="","NA",buildings!AR647)</f>
        <v>Gross</v>
      </c>
      <c r="AS647" t="str">
        <f>IF(buildings!AS647="","NA",buildings!AS647)</f>
        <v>Gontia, P., Thuvander, L., Ebrahimi, B., Vinas, V., Rosado, L. &amp; Wallbaum, H</v>
      </c>
      <c r="AT647">
        <f>IF(buildings!AT647="","NA",buildings!AT647)</f>
        <v>2019</v>
      </c>
      <c r="AU647" t="str">
        <f>IF(buildings!AU647="","NA",buildings!AU647)</f>
        <v>Spatial analysis of urban material stock with clustering algorithms: A Northern European case study</v>
      </c>
      <c r="AV647" t="str">
        <f>IF(buildings!AV647="","NA",buildings!AV647)</f>
        <v>Journal of Industrial Ecology</v>
      </c>
      <c r="AW647" t="str">
        <f>IF(buildings!AW647="","NA",buildings!AW647)</f>
        <v>Copyright  John Wiley &amp; Sons</v>
      </c>
      <c r="AX647" t="str">
        <f>IF(buildings!AX647="","NA",buildings!AX647)</f>
        <v>10.1111/jiec.12939</v>
      </c>
      <c r="AY647" t="str">
        <f>IF(buildings!AY647="","NA",buildings!AY647)</f>
        <v>https://doi.org/10.1111/jiec.12939</v>
      </c>
      <c r="AZ647" t="str">
        <f>IF(buildings!AZ647="","NULL",buildings!AZ647)</f>
        <v>The ''mineral-binding'' column is aerated concrete so I have inserted it to the ''concrete'' column</v>
      </c>
      <c r="BA647" t="str">
        <f>IF(buildings!BA647="","NULL",buildings!BA647)</f>
        <v>NULL</v>
      </c>
      <c r="BB647" t="str">
        <f>IF(buildings!BB647="","NULL",buildings!BB647)</f>
        <v>NULL</v>
      </c>
      <c r="BC647" t="str">
        <f>IF(buildings!BC647="","NULL",buildings!BC647)</f>
        <v>Table 1. Material-intensity coefficients for the three built environment components</v>
      </c>
      <c r="BD647" t="str">
        <f>IF(buildings!BD647="","NULL",buildings!BD647)</f>
        <v>NULL</v>
      </c>
      <c r="BE647" t="str">
        <f>IF(buildings!BE647="","NULL",buildings!BE647)</f>
        <v>Schwartzberg (Fishman)</v>
      </c>
      <c r="BF647" t="str">
        <f>IF(buildings!BF647="","NULL",buildings!BF647)</f>
        <v>NULL</v>
      </c>
      <c r="BG647" t="str">
        <f>IF(buildings!BG647="","NULL",buildings!BG647)</f>
        <v>NULL</v>
      </c>
      <c r="BH647" t="str">
        <f>IF(buildings!BH647="","NULL",buildings!BH647)</f>
        <v>NULL</v>
      </c>
      <c r="BI647" t="str">
        <f>IF(buildings!BI647="","NULL",buildings!BI647)</f>
        <v>NULL</v>
      </c>
      <c r="BJ647" t="str">
        <f>IF(buildings!BJ647="","NULL",buildings!BJ647)</f>
        <v>NULL</v>
      </c>
      <c r="BK647" t="str">
        <f>IF(buildings!BK647="","NULL",buildings!BK647)</f>
        <v>NULL</v>
      </c>
      <c r="BL647" t="str">
        <f>IF(buildings!BL647="","NULL",buildings!BL647)</f>
        <v>NULL</v>
      </c>
      <c r="BM647" t="str">
        <f>IF(buildings!BM647="","NULL",buildings!BM647)</f>
        <v>NULL</v>
      </c>
      <c r="BN647" t="str">
        <f>IF(buildings!BN647="","NULL",buildings!BN647)</f>
        <v>NULL</v>
      </c>
      <c r="BO647" t="str">
        <f>IF(buildings!BO647="","NULL",buildings!BO647)</f>
        <v>NULL</v>
      </c>
      <c r="BP647" t="str">
        <f>IF(buildings!BP647="","NULL",buildings!BP647)</f>
        <v>NULL</v>
      </c>
      <c r="BQ647" t="str">
        <f>IF(buildings!BQ647="","NULL",buildings!BQ647)</f>
        <v>NULL</v>
      </c>
      <c r="BR647" t="str">
        <f>IF(buildings!BR647="","NULL",buildings!BR647)</f>
        <v>NULL</v>
      </c>
      <c r="BS647" t="str">
        <f>IF(buildings!BS647="","NULL",buildings!BS647)</f>
        <v>NULL</v>
      </c>
      <c r="BT647" t="str">
        <f>IF(buildings!BT647="","NULL",buildings!BT647)</f>
        <v>NULL</v>
      </c>
      <c r="BU647" t="str">
        <f>IF(buildings!BU647="","NULL",buildings!BU647)</f>
        <v>NULL</v>
      </c>
      <c r="BV647" t="str">
        <f>IF(buildings!BV647="","NULL",buildings!BV647)</f>
        <v>NULL</v>
      </c>
      <c r="BW647" t="str">
        <f>IF(buildings!BW647="","NULL",buildings!BW647)</f>
        <v>R32EU15</v>
      </c>
      <c r="BX647" t="str">
        <f>IF(buildings!BX647="","NULL",buildings!BX647)</f>
        <v>R5.2OECD</v>
      </c>
      <c r="BY647" t="str">
        <f>IF(buildings!BY647="","NULL",buildings!BY647)</f>
        <v>NR_factory</v>
      </c>
      <c r="BZ647" t="str">
        <f>IF(buildings!BZ647="","NULL",buildings!BZ647)</f>
        <v>Unspecified</v>
      </c>
      <c r="CA647" t="str">
        <f>IF(buildings!CA647="","NULL",buildings!CA647)</f>
        <v>Standard</v>
      </c>
      <c r="CB647" t="str">
        <f>IF(buildings!CB647="","NULL",buildings!CB647)</f>
        <v>real-world single case study</v>
      </c>
      <c r="CC647" t="str">
        <f>IF(buildings!CC647="","NULL",buildings!CC647)</f>
        <v>NR</v>
      </c>
      <c r="CD647" t="str">
        <f>IF(buildings!CD647="","NULL",buildings!CD647)</f>
        <v>U</v>
      </c>
      <c r="CE647" t="str">
        <f>IF(buildings!CE647="","NULL",buildings!CE647)</f>
        <v>OECD_EU15</v>
      </c>
    </row>
    <row r="648" spans="1:83">
      <c r="A648">
        <f>IF(buildings!A648="","NA",buildings!A648)</f>
        <v>646</v>
      </c>
      <c r="B648" t="str">
        <f>IF(buildings!B648="","NA",buildings!B648)</f>
        <v>Sweden</v>
      </c>
      <c r="C648" t="str">
        <f>IF(buildings!C648="","NA",buildings!C648)</f>
        <v>Gothenburg</v>
      </c>
      <c r="D648">
        <f>IF(buildings!D648="","NA",buildings!D648)</f>
        <v>1931</v>
      </c>
      <c r="E648">
        <f>IF(buildings!E648="","NA",buildings!E648)</f>
        <v>1980</v>
      </c>
      <c r="F648">
        <f>IF(buildings!F648="","NA",buildings!F648)</f>
        <v>153</v>
      </c>
      <c r="G648" t="str">
        <f>IF(buildings!G648="","NA",buildings!G648)</f>
        <v>NA</v>
      </c>
      <c r="H648" t="str">
        <f>IF(buildings!H648="","NA",buildings!H648)</f>
        <v>NA</v>
      </c>
      <c r="I648" t="str">
        <f>IF(buildings!I648="","NA",buildings!I648)</f>
        <v>NA</v>
      </c>
      <c r="J648">
        <f>IF(buildings!J648="","NA",buildings!J648)</f>
        <v>16</v>
      </c>
      <c r="K648" t="str">
        <f>IF(buildings!K648="","NA",buildings!K648)</f>
        <v>NA</v>
      </c>
      <c r="L648" t="str">
        <f>IF(buildings!L648="","NA",buildings!L648)</f>
        <v>NA</v>
      </c>
      <c r="M648" t="str">
        <f>IF(buildings!M648="","NA",buildings!M648)</f>
        <v>NA</v>
      </c>
      <c r="N648">
        <f>IF(buildings!N648="","NA",buildings!N648)</f>
        <v>712</v>
      </c>
      <c r="O648" t="str">
        <f>IF(buildings!O648="","NA",buildings!O648)</f>
        <v>NA</v>
      </c>
      <c r="P648">
        <f>IF(buildings!P648="","NA",buildings!P648)</f>
        <v>27</v>
      </c>
      <c r="Q648" t="str">
        <f>IF(buildings!Q648="","NA",buildings!Q648)</f>
        <v>NA</v>
      </c>
      <c r="R648" t="str">
        <f>IF(buildings!R648="","NA",buildings!R648)</f>
        <v>NA</v>
      </c>
      <c r="S648" t="str">
        <f>IF(buildings!S648="","NA",buildings!S648)</f>
        <v>NA</v>
      </c>
      <c r="T648" t="str">
        <f>IF(buildings!T648="","NA",buildings!T648)</f>
        <v>NA</v>
      </c>
      <c r="U648" t="str">
        <f>IF(buildings!U648="","NA",buildings!U648)</f>
        <v>NA</v>
      </c>
      <c r="V648" t="str">
        <f>IF(buildings!V648="","NA",buildings!V648)</f>
        <v>NA</v>
      </c>
      <c r="W648" t="str">
        <f>IF(buildings!W648="","NA",buildings!W648)</f>
        <v>NA</v>
      </c>
      <c r="X648" t="str">
        <f>IF(buildings!X648="","NA",buildings!X648)</f>
        <v>NA</v>
      </c>
      <c r="Y648" t="str">
        <f>IF(buildings!Y648="","NA",buildings!Y648)</f>
        <v>NA</v>
      </c>
      <c r="Z648" t="str">
        <f>IF(buildings!Z648="","NA",buildings!Z648)</f>
        <v>NA</v>
      </c>
      <c r="AA648" t="str">
        <f>IF(buildings!AA648="","NA",buildings!AA648)</f>
        <v>NA</v>
      </c>
      <c r="AB648" t="str">
        <f>IF(buildings!AB648="","NA",buildings!AB648)</f>
        <v>NA</v>
      </c>
      <c r="AC648" t="str">
        <f>IF(buildings!AC648="","NA",buildings!AC648)</f>
        <v>NA</v>
      </c>
      <c r="AD648" t="str">
        <f>IF(buildings!AD648="","NA",buildings!AD648)</f>
        <v>NA</v>
      </c>
      <c r="AE648" t="str">
        <f>IF(buildings!AE648="","NA",buildings!AE648)</f>
        <v>NA</v>
      </c>
      <c r="AF648" t="str">
        <f>IF(buildings!AF648="","NA",buildings!AF648)</f>
        <v>NA</v>
      </c>
      <c r="AG648" t="str">
        <f>IF(buildings!AG648="","NA",buildings!AG648)</f>
        <v>NA</v>
      </c>
      <c r="AH648" t="str">
        <f>IF(buildings!AH648="","NA",buildings!AH648)</f>
        <v>NA</v>
      </c>
      <c r="AI648" t="str">
        <f>IF(buildings!AI648="","NA",buildings!AI648)</f>
        <v>NA</v>
      </c>
      <c r="AJ648" t="str">
        <f>IF(buildings!AJ648="","NA",buildings!AJ648)</f>
        <v>NA</v>
      </c>
      <c r="AK648">
        <f>IF(buildings!AK648="","NA",buildings!AK648)</f>
        <v>13</v>
      </c>
      <c r="AL648" t="str">
        <f>IF(buildings!AL648="","NA",buildings!AL648)</f>
        <v>Industrial buildings</v>
      </c>
      <c r="AM648" t="str">
        <f>IF(buildings!AM648="","NA",buildings!AM648)</f>
        <v>NA</v>
      </c>
      <c r="AN648" t="str">
        <f>IF(buildings!AN648="","NA",buildings!AN648)</f>
        <v>industrial</v>
      </c>
      <c r="AO648" t="str">
        <f>IF(buildings!AO648="","NA",buildings!AO648)</f>
        <v>industrial</v>
      </c>
      <c r="AP648" t="str">
        <f>IF(buildings!AP648="","NA",buildings!AP648)</f>
        <v>case study</v>
      </c>
      <c r="AQ648" t="str">
        <f>IF(buildings!AQ648="","NA",buildings!AQ648)</f>
        <v>urban</v>
      </c>
      <c r="AR648" t="str">
        <f>IF(buildings!AR648="","NA",buildings!AR648)</f>
        <v>Gross</v>
      </c>
      <c r="AS648" t="str">
        <f>IF(buildings!AS648="","NA",buildings!AS648)</f>
        <v>Gontia, P., Thuvander, L., Ebrahimi, B., Vinas, V., Rosado, L. &amp; Wallbaum, H</v>
      </c>
      <c r="AT648">
        <f>IF(buildings!AT648="","NA",buildings!AT648)</f>
        <v>2019</v>
      </c>
      <c r="AU648" t="str">
        <f>IF(buildings!AU648="","NA",buildings!AU648)</f>
        <v>Spatial analysis of urban material stock with clustering algorithms: A Northern European case study</v>
      </c>
      <c r="AV648" t="str">
        <f>IF(buildings!AV648="","NA",buildings!AV648)</f>
        <v>Journal of Industrial Ecology</v>
      </c>
      <c r="AW648" t="str">
        <f>IF(buildings!AW648="","NA",buildings!AW648)</f>
        <v>Copyright  John Wiley &amp; Sons</v>
      </c>
      <c r="AX648" t="str">
        <f>IF(buildings!AX648="","NA",buildings!AX648)</f>
        <v>10.1111/jiec.12939</v>
      </c>
      <c r="AY648" t="str">
        <f>IF(buildings!AY648="","NA",buildings!AY648)</f>
        <v>https://doi.org/10.1111/jiec.12939</v>
      </c>
      <c r="AZ648" t="str">
        <f>IF(buildings!AZ648="","NULL",buildings!AZ648)</f>
        <v>The ''mineral-binding'' column is aerated concrete so I have inserted it to the ''concrete'' column</v>
      </c>
      <c r="BA648" t="str">
        <f>IF(buildings!BA648="","NULL",buildings!BA648)</f>
        <v>NULL</v>
      </c>
      <c r="BB648" t="str">
        <f>IF(buildings!BB648="","NULL",buildings!BB648)</f>
        <v>NULL</v>
      </c>
      <c r="BC648" t="str">
        <f>IF(buildings!BC648="","NULL",buildings!BC648)</f>
        <v>Table 1. Material-intensity coefficients for the three built environment components</v>
      </c>
      <c r="BD648" t="str">
        <f>IF(buildings!BD648="","NULL",buildings!BD648)</f>
        <v>NULL</v>
      </c>
      <c r="BE648" t="str">
        <f>IF(buildings!BE648="","NULL",buildings!BE648)</f>
        <v>Schwartzberg (Fishman)</v>
      </c>
      <c r="BF648" t="str">
        <f>IF(buildings!BF648="","NULL",buildings!BF648)</f>
        <v>NULL</v>
      </c>
      <c r="BG648" t="str">
        <f>IF(buildings!BG648="","NULL",buildings!BG648)</f>
        <v>NULL</v>
      </c>
      <c r="BH648" t="str">
        <f>IF(buildings!BH648="","NULL",buildings!BH648)</f>
        <v>NULL</v>
      </c>
      <c r="BI648" t="str">
        <f>IF(buildings!BI648="","NULL",buildings!BI648)</f>
        <v>NULL</v>
      </c>
      <c r="BJ648" t="str">
        <f>IF(buildings!BJ648="","NULL",buildings!BJ648)</f>
        <v>NULL</v>
      </c>
      <c r="BK648" t="str">
        <f>IF(buildings!BK648="","NULL",buildings!BK648)</f>
        <v>NULL</v>
      </c>
      <c r="BL648" t="str">
        <f>IF(buildings!BL648="","NULL",buildings!BL648)</f>
        <v>NULL</v>
      </c>
      <c r="BM648" t="str">
        <f>IF(buildings!BM648="","NULL",buildings!BM648)</f>
        <v>NULL</v>
      </c>
      <c r="BN648" t="str">
        <f>IF(buildings!BN648="","NULL",buildings!BN648)</f>
        <v>NULL</v>
      </c>
      <c r="BO648" t="str">
        <f>IF(buildings!BO648="","NULL",buildings!BO648)</f>
        <v>NULL</v>
      </c>
      <c r="BP648" t="str">
        <f>IF(buildings!BP648="","NULL",buildings!BP648)</f>
        <v>NULL</v>
      </c>
      <c r="BQ648" t="str">
        <f>IF(buildings!BQ648="","NULL",buildings!BQ648)</f>
        <v>NULL</v>
      </c>
      <c r="BR648" t="str">
        <f>IF(buildings!BR648="","NULL",buildings!BR648)</f>
        <v>NULL</v>
      </c>
      <c r="BS648" t="str">
        <f>IF(buildings!BS648="","NULL",buildings!BS648)</f>
        <v>NULL</v>
      </c>
      <c r="BT648" t="str">
        <f>IF(buildings!BT648="","NULL",buildings!BT648)</f>
        <v>NULL</v>
      </c>
      <c r="BU648" t="str">
        <f>IF(buildings!BU648="","NULL",buildings!BU648)</f>
        <v>NULL</v>
      </c>
      <c r="BV648" t="str">
        <f>IF(buildings!BV648="","NULL",buildings!BV648)</f>
        <v>NULL</v>
      </c>
      <c r="BW648" t="str">
        <f>IF(buildings!BW648="","NULL",buildings!BW648)</f>
        <v>R32EU15</v>
      </c>
      <c r="BX648" t="str">
        <f>IF(buildings!BX648="","NULL",buildings!BX648)</f>
        <v>R5.2OECD</v>
      </c>
      <c r="BY648" t="str">
        <f>IF(buildings!BY648="","NULL",buildings!BY648)</f>
        <v>NR_factory</v>
      </c>
      <c r="BZ648" t="str">
        <f>IF(buildings!BZ648="","NULL",buildings!BZ648)</f>
        <v>Unspecified</v>
      </c>
      <c r="CA648" t="str">
        <f>IF(buildings!CA648="","NULL",buildings!CA648)</f>
        <v>Standard</v>
      </c>
      <c r="CB648" t="str">
        <f>IF(buildings!CB648="","NULL",buildings!CB648)</f>
        <v>real-world single case study</v>
      </c>
      <c r="CC648" t="str">
        <f>IF(buildings!CC648="","NULL",buildings!CC648)</f>
        <v>NR</v>
      </c>
      <c r="CD648" t="str">
        <f>IF(buildings!CD648="","NULL",buildings!CD648)</f>
        <v>U</v>
      </c>
      <c r="CE648" t="str">
        <f>IF(buildings!CE648="","NULL",buildings!CE648)</f>
        <v>OECD_EU15</v>
      </c>
    </row>
    <row r="649" spans="1:83">
      <c r="A649">
        <f>IF(buildings!A649="","NA",buildings!A649)</f>
        <v>647</v>
      </c>
      <c r="B649" t="str">
        <f>IF(buildings!B649="","NA",buildings!B649)</f>
        <v>Sweden</v>
      </c>
      <c r="C649" t="str">
        <f>IF(buildings!C649="","NA",buildings!C649)</f>
        <v>Gothenburg</v>
      </c>
      <c r="D649">
        <f>IF(buildings!D649="","NA",buildings!D649)</f>
        <v>1981</v>
      </c>
      <c r="E649" t="str">
        <f>IF(buildings!E649="","NA",buildings!E649)</f>
        <v>NA</v>
      </c>
      <c r="F649">
        <f>IF(buildings!F649="","NA",buildings!F649)</f>
        <v>96</v>
      </c>
      <c r="G649" t="str">
        <f>IF(buildings!G649="","NA",buildings!G649)</f>
        <v>NA</v>
      </c>
      <c r="H649" t="str">
        <f>IF(buildings!H649="","NA",buildings!H649)</f>
        <v>NA</v>
      </c>
      <c r="I649" t="str">
        <f>IF(buildings!I649="","NA",buildings!I649)</f>
        <v>NA</v>
      </c>
      <c r="J649">
        <f>IF(buildings!J649="","NA",buildings!J649)</f>
        <v>9</v>
      </c>
      <c r="K649" t="str">
        <f>IF(buildings!K649="","NA",buildings!K649)</f>
        <v>NA</v>
      </c>
      <c r="L649" t="str">
        <f>IF(buildings!L649="","NA",buildings!L649)</f>
        <v>NA</v>
      </c>
      <c r="M649" t="str">
        <f>IF(buildings!M649="","NA",buildings!M649)</f>
        <v>NA</v>
      </c>
      <c r="N649">
        <f>IF(buildings!N649="","NA",buildings!N649)</f>
        <v>775</v>
      </c>
      <c r="O649" t="str">
        <f>IF(buildings!O649="","NA",buildings!O649)</f>
        <v>NA</v>
      </c>
      <c r="P649">
        <f>IF(buildings!P649="","NA",buildings!P649)</f>
        <v>45</v>
      </c>
      <c r="Q649" t="str">
        <f>IF(buildings!Q649="","NA",buildings!Q649)</f>
        <v>NA</v>
      </c>
      <c r="R649" t="str">
        <f>IF(buildings!R649="","NA",buildings!R649)</f>
        <v>NA</v>
      </c>
      <c r="S649" t="str">
        <f>IF(buildings!S649="","NA",buildings!S649)</f>
        <v>NA</v>
      </c>
      <c r="T649" t="str">
        <f>IF(buildings!T649="","NA",buildings!T649)</f>
        <v>NA</v>
      </c>
      <c r="U649" t="str">
        <f>IF(buildings!U649="","NA",buildings!U649)</f>
        <v>NA</v>
      </c>
      <c r="V649" t="str">
        <f>IF(buildings!V649="","NA",buildings!V649)</f>
        <v>NA</v>
      </c>
      <c r="W649" t="str">
        <f>IF(buildings!W649="","NA",buildings!W649)</f>
        <v>NA</v>
      </c>
      <c r="X649" t="str">
        <f>IF(buildings!X649="","NA",buildings!X649)</f>
        <v>NA</v>
      </c>
      <c r="Y649" t="str">
        <f>IF(buildings!Y649="","NA",buildings!Y649)</f>
        <v>NA</v>
      </c>
      <c r="Z649" t="str">
        <f>IF(buildings!Z649="","NA",buildings!Z649)</f>
        <v>NA</v>
      </c>
      <c r="AA649" t="str">
        <f>IF(buildings!AA649="","NA",buildings!AA649)</f>
        <v>NA</v>
      </c>
      <c r="AB649" t="str">
        <f>IF(buildings!AB649="","NA",buildings!AB649)</f>
        <v>NA</v>
      </c>
      <c r="AC649" t="str">
        <f>IF(buildings!AC649="","NA",buildings!AC649)</f>
        <v>NA</v>
      </c>
      <c r="AD649" t="str">
        <f>IF(buildings!AD649="","NA",buildings!AD649)</f>
        <v>NA</v>
      </c>
      <c r="AE649" t="str">
        <f>IF(buildings!AE649="","NA",buildings!AE649)</f>
        <v>NA</v>
      </c>
      <c r="AF649" t="str">
        <f>IF(buildings!AF649="","NA",buildings!AF649)</f>
        <v>NA</v>
      </c>
      <c r="AG649" t="str">
        <f>IF(buildings!AG649="","NA",buildings!AG649)</f>
        <v>NA</v>
      </c>
      <c r="AH649" t="str">
        <f>IF(buildings!AH649="","NA",buildings!AH649)</f>
        <v>NA</v>
      </c>
      <c r="AI649" t="str">
        <f>IF(buildings!AI649="","NA",buildings!AI649)</f>
        <v>NA</v>
      </c>
      <c r="AJ649" t="str">
        <f>IF(buildings!AJ649="","NA",buildings!AJ649)</f>
        <v>NA</v>
      </c>
      <c r="AK649">
        <f>IF(buildings!AK649="","NA",buildings!AK649)</f>
        <v>40</v>
      </c>
      <c r="AL649" t="str">
        <f>IF(buildings!AL649="","NA",buildings!AL649)</f>
        <v>Industrial buildings</v>
      </c>
      <c r="AM649" t="str">
        <f>IF(buildings!AM649="","NA",buildings!AM649)</f>
        <v>NA</v>
      </c>
      <c r="AN649" t="str">
        <f>IF(buildings!AN649="","NA",buildings!AN649)</f>
        <v>industrial</v>
      </c>
      <c r="AO649" t="str">
        <f>IF(buildings!AO649="","NA",buildings!AO649)</f>
        <v>industrial</v>
      </c>
      <c r="AP649" t="str">
        <f>IF(buildings!AP649="","NA",buildings!AP649)</f>
        <v>case study</v>
      </c>
      <c r="AQ649" t="str">
        <f>IF(buildings!AQ649="","NA",buildings!AQ649)</f>
        <v>urban</v>
      </c>
      <c r="AR649" t="str">
        <f>IF(buildings!AR649="","NA",buildings!AR649)</f>
        <v>Gross</v>
      </c>
      <c r="AS649" t="str">
        <f>IF(buildings!AS649="","NA",buildings!AS649)</f>
        <v>Gontia, P., Thuvander, L., Ebrahimi, B., Vinas, V., Rosado, L. &amp; Wallbaum, H</v>
      </c>
      <c r="AT649">
        <f>IF(buildings!AT649="","NA",buildings!AT649)</f>
        <v>2019</v>
      </c>
      <c r="AU649" t="str">
        <f>IF(buildings!AU649="","NA",buildings!AU649)</f>
        <v>Spatial analysis of urban material stock with clustering algorithms: A Northern European case study</v>
      </c>
      <c r="AV649" t="str">
        <f>IF(buildings!AV649="","NA",buildings!AV649)</f>
        <v>Journal of Industrial Ecology</v>
      </c>
      <c r="AW649" t="str">
        <f>IF(buildings!AW649="","NA",buildings!AW649)</f>
        <v>Copyright  John Wiley &amp; Sons</v>
      </c>
      <c r="AX649" t="str">
        <f>IF(buildings!AX649="","NA",buildings!AX649)</f>
        <v>10.1111/jiec.12939</v>
      </c>
      <c r="AY649" t="str">
        <f>IF(buildings!AY649="","NA",buildings!AY649)</f>
        <v>https://doi.org/10.1111/jiec.12939</v>
      </c>
      <c r="AZ649" t="str">
        <f>IF(buildings!AZ649="","NULL",buildings!AZ649)</f>
        <v>The ''mineral-binding'' column is aerated concrete so I have inserted it to the ''concrete'' column</v>
      </c>
      <c r="BA649" t="str">
        <f>IF(buildings!BA649="","NULL",buildings!BA649)</f>
        <v>NULL</v>
      </c>
      <c r="BB649" t="str">
        <f>IF(buildings!BB649="","NULL",buildings!BB649)</f>
        <v>NULL</v>
      </c>
      <c r="BC649" t="str">
        <f>IF(buildings!BC649="","NULL",buildings!BC649)</f>
        <v>Table 1. Material-intensity coefficients for the three built environment components</v>
      </c>
      <c r="BD649" t="str">
        <f>IF(buildings!BD649="","NULL",buildings!BD649)</f>
        <v>NULL</v>
      </c>
      <c r="BE649" t="str">
        <f>IF(buildings!BE649="","NULL",buildings!BE649)</f>
        <v>Schwartzberg (Fishman)</v>
      </c>
      <c r="BF649" t="str">
        <f>IF(buildings!BF649="","NULL",buildings!BF649)</f>
        <v>NULL</v>
      </c>
      <c r="BG649" t="str">
        <f>IF(buildings!BG649="","NULL",buildings!BG649)</f>
        <v>NULL</v>
      </c>
      <c r="BH649" t="str">
        <f>IF(buildings!BH649="","NULL",buildings!BH649)</f>
        <v>NULL</v>
      </c>
      <c r="BI649" t="str">
        <f>IF(buildings!BI649="","NULL",buildings!BI649)</f>
        <v>NULL</v>
      </c>
      <c r="BJ649" t="str">
        <f>IF(buildings!BJ649="","NULL",buildings!BJ649)</f>
        <v>NULL</v>
      </c>
      <c r="BK649" t="str">
        <f>IF(buildings!BK649="","NULL",buildings!BK649)</f>
        <v>NULL</v>
      </c>
      <c r="BL649" t="str">
        <f>IF(buildings!BL649="","NULL",buildings!BL649)</f>
        <v>NULL</v>
      </c>
      <c r="BM649" t="str">
        <f>IF(buildings!BM649="","NULL",buildings!BM649)</f>
        <v>NULL</v>
      </c>
      <c r="BN649" t="str">
        <f>IF(buildings!BN649="","NULL",buildings!BN649)</f>
        <v>NULL</v>
      </c>
      <c r="BO649" t="str">
        <f>IF(buildings!BO649="","NULL",buildings!BO649)</f>
        <v>NULL</v>
      </c>
      <c r="BP649" t="str">
        <f>IF(buildings!BP649="","NULL",buildings!BP649)</f>
        <v>NULL</v>
      </c>
      <c r="BQ649" t="str">
        <f>IF(buildings!BQ649="","NULL",buildings!BQ649)</f>
        <v>NULL</v>
      </c>
      <c r="BR649" t="str">
        <f>IF(buildings!BR649="","NULL",buildings!BR649)</f>
        <v>NULL</v>
      </c>
      <c r="BS649" t="str">
        <f>IF(buildings!BS649="","NULL",buildings!BS649)</f>
        <v>NULL</v>
      </c>
      <c r="BT649" t="str">
        <f>IF(buildings!BT649="","NULL",buildings!BT649)</f>
        <v>NULL</v>
      </c>
      <c r="BU649" t="str">
        <f>IF(buildings!BU649="","NULL",buildings!BU649)</f>
        <v>NULL</v>
      </c>
      <c r="BV649" t="str">
        <f>IF(buildings!BV649="","NULL",buildings!BV649)</f>
        <v>NULL</v>
      </c>
      <c r="BW649" t="str">
        <f>IF(buildings!BW649="","NULL",buildings!BW649)</f>
        <v>R32EU15</v>
      </c>
      <c r="BX649" t="str">
        <f>IF(buildings!BX649="","NULL",buildings!BX649)</f>
        <v>R5.2OECD</v>
      </c>
      <c r="BY649" t="str">
        <f>IF(buildings!BY649="","NULL",buildings!BY649)</f>
        <v>NR_factory</v>
      </c>
      <c r="BZ649" t="str">
        <f>IF(buildings!BZ649="","NULL",buildings!BZ649)</f>
        <v>Unspecified</v>
      </c>
      <c r="CA649" t="str">
        <f>IF(buildings!CA649="","NULL",buildings!CA649)</f>
        <v>Standard</v>
      </c>
      <c r="CB649" t="str">
        <f>IF(buildings!CB649="","NULL",buildings!CB649)</f>
        <v>real-world single case study</v>
      </c>
      <c r="CC649" t="str">
        <f>IF(buildings!CC649="","NULL",buildings!CC649)</f>
        <v>NR</v>
      </c>
      <c r="CD649" t="str">
        <f>IF(buildings!CD649="","NULL",buildings!CD649)</f>
        <v>U</v>
      </c>
      <c r="CE649" t="str">
        <f>IF(buildings!CE649="","NULL",buildings!CE649)</f>
        <v>OECD_EU15</v>
      </c>
    </row>
    <row r="650" spans="1:83">
      <c r="A650">
        <f>IF(buildings!A650="","NA",buildings!A650)</f>
        <v>648</v>
      </c>
      <c r="B650" t="str">
        <f>IF(buildings!B650="","NA",buildings!B650)</f>
        <v>Sweden</v>
      </c>
      <c r="C650" t="str">
        <f>IF(buildings!C650="","NA",buildings!C650)</f>
        <v>Gothenburg</v>
      </c>
      <c r="D650" t="str">
        <f>IF(buildings!D650="","NA",buildings!D650)</f>
        <v>NA</v>
      </c>
      <c r="E650">
        <f>IF(buildings!E650="","NA",buildings!E650)</f>
        <v>1930</v>
      </c>
      <c r="F650">
        <f>IF(buildings!F650="","NA",buildings!F650)</f>
        <v>46</v>
      </c>
      <c r="G650" t="str">
        <f>IF(buildings!G650="","NA",buildings!G650)</f>
        <v>NA</v>
      </c>
      <c r="H650" t="str">
        <f>IF(buildings!H650="","NA",buildings!H650)</f>
        <v>NA</v>
      </c>
      <c r="I650" t="str">
        <f>IF(buildings!I650="","NA",buildings!I650)</f>
        <v>NA</v>
      </c>
      <c r="J650">
        <f>IF(buildings!J650="","NA",buildings!J650)</f>
        <v>81</v>
      </c>
      <c r="K650" t="str">
        <f>IF(buildings!K650="","NA",buildings!K650)</f>
        <v>NA</v>
      </c>
      <c r="L650" t="str">
        <f>IF(buildings!L650="","NA",buildings!L650)</f>
        <v>NA</v>
      </c>
      <c r="M650" t="str">
        <f>IF(buildings!M650="","NA",buildings!M650)</f>
        <v>NA</v>
      </c>
      <c r="N650">
        <f>IF(buildings!N650="","NA",buildings!N650)</f>
        <v>352</v>
      </c>
      <c r="O650">
        <f>IF(buildings!O650="","NA",buildings!O650)</f>
        <v>278</v>
      </c>
      <c r="P650">
        <f>IF(buildings!P650="","NA",buildings!P650)</f>
        <v>838</v>
      </c>
      <c r="Q650" t="str">
        <f>IF(buildings!Q650="","NA",buildings!Q650)</f>
        <v>NA</v>
      </c>
      <c r="R650" t="str">
        <f>IF(buildings!R650="","NA",buildings!R650)</f>
        <v>NA</v>
      </c>
      <c r="S650" t="str">
        <f>IF(buildings!S650="","NA",buildings!S650)</f>
        <v>NA</v>
      </c>
      <c r="T650" t="str">
        <f>IF(buildings!T650="","NA",buildings!T650)</f>
        <v>NA</v>
      </c>
      <c r="U650" t="str">
        <f>IF(buildings!U650="","NA",buildings!U650)</f>
        <v>NA</v>
      </c>
      <c r="V650" t="str">
        <f>IF(buildings!V650="","NA",buildings!V650)</f>
        <v>NA</v>
      </c>
      <c r="W650" t="str">
        <f>IF(buildings!W650="","NA",buildings!W650)</f>
        <v>NA</v>
      </c>
      <c r="X650" t="str">
        <f>IF(buildings!X650="","NA",buildings!X650)</f>
        <v>NA</v>
      </c>
      <c r="Y650" t="str">
        <f>IF(buildings!Y650="","NA",buildings!Y650)</f>
        <v>NA</v>
      </c>
      <c r="Z650" t="str">
        <f>IF(buildings!Z650="","NA",buildings!Z650)</f>
        <v>NA</v>
      </c>
      <c r="AA650" t="str">
        <f>IF(buildings!AA650="","NA",buildings!AA650)</f>
        <v>NA</v>
      </c>
      <c r="AB650" t="str">
        <f>IF(buildings!AB650="","NA",buildings!AB650)</f>
        <v>NA</v>
      </c>
      <c r="AC650" t="str">
        <f>IF(buildings!AC650="","NA",buildings!AC650)</f>
        <v>NA</v>
      </c>
      <c r="AD650" t="str">
        <f>IF(buildings!AD650="","NA",buildings!AD650)</f>
        <v>NA</v>
      </c>
      <c r="AE650" t="str">
        <f>IF(buildings!AE650="","NA",buildings!AE650)</f>
        <v>NA</v>
      </c>
      <c r="AF650" t="str">
        <f>IF(buildings!AF650="","NA",buildings!AF650)</f>
        <v>NA</v>
      </c>
      <c r="AG650" t="str">
        <f>IF(buildings!AG650="","NA",buildings!AG650)</f>
        <v>NA</v>
      </c>
      <c r="AH650" t="str">
        <f>IF(buildings!AH650="","NA",buildings!AH650)</f>
        <v>NA</v>
      </c>
      <c r="AI650" t="str">
        <f>IF(buildings!AI650="","NA",buildings!AI650)</f>
        <v>NA</v>
      </c>
      <c r="AJ650" t="str">
        <f>IF(buildings!AJ650="","NA",buildings!AJ650)</f>
        <v>NA</v>
      </c>
      <c r="AK650">
        <f>IF(buildings!AK650="","NA",buildings!AK650)</f>
        <v>5</v>
      </c>
      <c r="AL650" t="str">
        <f>IF(buildings!AL650="","NA",buildings!AL650)</f>
        <v>Civic building</v>
      </c>
      <c r="AM650" t="str">
        <f>IF(buildings!AM650="","NA",buildings!AM650)</f>
        <v>NA</v>
      </c>
      <c r="AN650" t="str">
        <f>IF(buildings!AN650="","NA",buildings!AN650)</f>
        <v>Public</v>
      </c>
      <c r="AO650" t="str">
        <f>IF(buildings!AO650="","NA",buildings!AO650)</f>
        <v>civic</v>
      </c>
      <c r="AP650" t="str">
        <f>IF(buildings!AP650="","NA",buildings!AP650)</f>
        <v>case study</v>
      </c>
      <c r="AQ650" t="str">
        <f>IF(buildings!AQ650="","NA",buildings!AQ650)</f>
        <v>urban</v>
      </c>
      <c r="AR650" t="str">
        <f>IF(buildings!AR650="","NA",buildings!AR650)</f>
        <v>Gross</v>
      </c>
      <c r="AS650" t="str">
        <f>IF(buildings!AS650="","NA",buildings!AS650)</f>
        <v>Gontia, P., Thuvander, L., Ebrahimi, B., Vinas, V., Rosado, L. &amp; Wallbaum, H</v>
      </c>
      <c r="AT650">
        <f>IF(buildings!AT650="","NA",buildings!AT650)</f>
        <v>2019</v>
      </c>
      <c r="AU650" t="str">
        <f>IF(buildings!AU650="","NA",buildings!AU650)</f>
        <v>Spatial analysis of urban material stock with clustering algorithms: A Northern European case study</v>
      </c>
      <c r="AV650" t="str">
        <f>IF(buildings!AV650="","NA",buildings!AV650)</f>
        <v>Journal of Industrial Ecology</v>
      </c>
      <c r="AW650" t="str">
        <f>IF(buildings!AW650="","NA",buildings!AW650)</f>
        <v>Copyright  John Wiley &amp; Sons</v>
      </c>
      <c r="AX650" t="str">
        <f>IF(buildings!AX650="","NA",buildings!AX650)</f>
        <v>10.1111/jiec.12939</v>
      </c>
      <c r="AY650" t="str">
        <f>IF(buildings!AY650="","NA",buildings!AY650)</f>
        <v>https://doi.org/10.1111/jiec.12939</v>
      </c>
      <c r="AZ650" t="str">
        <f>IF(buildings!AZ650="","NULL",buildings!AZ650)</f>
        <v>The ''mineral-binding'' column is aerated concrete so I have inserted it to the ''concrete'' column</v>
      </c>
      <c r="BA650" t="str">
        <f>IF(buildings!BA650="","NULL",buildings!BA650)</f>
        <v>NULL</v>
      </c>
      <c r="BB650" t="str">
        <f>IF(buildings!BB650="","NULL",buildings!BB650)</f>
        <v>NULL</v>
      </c>
      <c r="BC650" t="str">
        <f>IF(buildings!BC650="","NULL",buildings!BC650)</f>
        <v>Table 1. Material-intensity coefficients for the three built environment components</v>
      </c>
      <c r="BD650" t="str">
        <f>IF(buildings!BD650="","NULL",buildings!BD650)</f>
        <v>NULL</v>
      </c>
      <c r="BE650" t="str">
        <f>IF(buildings!BE650="","NULL",buildings!BE650)</f>
        <v>Schwartzberg (Fishman)</v>
      </c>
      <c r="BF650" t="str">
        <f>IF(buildings!BF650="","NULL",buildings!BF650)</f>
        <v>NULL</v>
      </c>
      <c r="BG650" t="str">
        <f>IF(buildings!BG650="","NULL",buildings!BG650)</f>
        <v>NULL</v>
      </c>
      <c r="BH650" t="str">
        <f>IF(buildings!BH650="","NULL",buildings!BH650)</f>
        <v>NULL</v>
      </c>
      <c r="BI650" t="str">
        <f>IF(buildings!BI650="","NULL",buildings!BI650)</f>
        <v>NULL</v>
      </c>
      <c r="BJ650" t="str">
        <f>IF(buildings!BJ650="","NULL",buildings!BJ650)</f>
        <v>NULL</v>
      </c>
      <c r="BK650" t="str">
        <f>IF(buildings!BK650="","NULL",buildings!BK650)</f>
        <v>NULL</v>
      </c>
      <c r="BL650" t="str">
        <f>IF(buildings!BL650="","NULL",buildings!BL650)</f>
        <v>NULL</v>
      </c>
      <c r="BM650" t="str">
        <f>IF(buildings!BM650="","NULL",buildings!BM650)</f>
        <v>NULL</v>
      </c>
      <c r="BN650" t="str">
        <f>IF(buildings!BN650="","NULL",buildings!BN650)</f>
        <v>NULL</v>
      </c>
      <c r="BO650" t="str">
        <f>IF(buildings!BO650="","NULL",buildings!BO650)</f>
        <v>NULL</v>
      </c>
      <c r="BP650" t="str">
        <f>IF(buildings!BP650="","NULL",buildings!BP650)</f>
        <v>NULL</v>
      </c>
      <c r="BQ650" t="str">
        <f>IF(buildings!BQ650="","NULL",buildings!BQ650)</f>
        <v>NULL</v>
      </c>
      <c r="BR650" t="str">
        <f>IF(buildings!BR650="","NULL",buildings!BR650)</f>
        <v>NULL</v>
      </c>
      <c r="BS650" t="str">
        <f>IF(buildings!BS650="","NULL",buildings!BS650)</f>
        <v>NULL</v>
      </c>
      <c r="BT650" t="str">
        <f>IF(buildings!BT650="","NULL",buildings!BT650)</f>
        <v>NULL</v>
      </c>
      <c r="BU650" t="str">
        <f>IF(buildings!BU650="","NULL",buildings!BU650)</f>
        <v>NULL</v>
      </c>
      <c r="BV650" t="str">
        <f>IF(buildings!BV650="","NULL",buildings!BV650)</f>
        <v>NULL</v>
      </c>
      <c r="BW650" t="str">
        <f>IF(buildings!BW650="","NULL",buildings!BW650)</f>
        <v>R32EU15</v>
      </c>
      <c r="BX650" t="str">
        <f>IF(buildings!BX650="","NULL",buildings!BX650)</f>
        <v>R5.2OECD</v>
      </c>
      <c r="BY650" t="str">
        <f>IF(buildings!BY650="","NULL",buildings!BY650)</f>
        <v>NR_civic</v>
      </c>
      <c r="BZ650" t="str">
        <f>IF(buildings!BZ650="","NULL",buildings!BZ650)</f>
        <v>Unspecified</v>
      </c>
      <c r="CA650" t="str">
        <f>IF(buildings!CA650="","NULL",buildings!CA650)</f>
        <v>Standard</v>
      </c>
      <c r="CB650" t="str">
        <f>IF(buildings!CB650="","NULL",buildings!CB650)</f>
        <v>real-world single case study</v>
      </c>
      <c r="CC650" t="str">
        <f>IF(buildings!CC650="","NULL",buildings!CC650)</f>
        <v>NR</v>
      </c>
      <c r="CD650" t="str">
        <f>IF(buildings!CD650="","NULL",buildings!CD650)</f>
        <v>U</v>
      </c>
      <c r="CE650" t="str">
        <f>IF(buildings!CE650="","NULL",buildings!CE650)</f>
        <v>OECD_EU15</v>
      </c>
    </row>
    <row r="651" spans="1:83">
      <c r="A651">
        <f>IF(buildings!A651="","NA",buildings!A651)</f>
        <v>649</v>
      </c>
      <c r="B651" t="str">
        <f>IF(buildings!B651="","NA",buildings!B651)</f>
        <v>Sweden</v>
      </c>
      <c r="C651" t="str">
        <f>IF(buildings!C651="","NA",buildings!C651)</f>
        <v>Gothenburg</v>
      </c>
      <c r="D651">
        <f>IF(buildings!D651="","NA",buildings!D651)</f>
        <v>1931</v>
      </c>
      <c r="E651">
        <f>IF(buildings!E651="","NA",buildings!E651)</f>
        <v>1980</v>
      </c>
      <c r="F651">
        <f>IF(buildings!F651="","NA",buildings!F651)</f>
        <v>46</v>
      </c>
      <c r="G651" t="str">
        <f>IF(buildings!G651="","NA",buildings!G651)</f>
        <v>NA</v>
      </c>
      <c r="H651" t="str">
        <f>IF(buildings!H651="","NA",buildings!H651)</f>
        <v>NA</v>
      </c>
      <c r="I651" t="str">
        <f>IF(buildings!I651="","NA",buildings!I651)</f>
        <v>NA</v>
      </c>
      <c r="J651">
        <f>IF(buildings!J651="","NA",buildings!J651)</f>
        <v>26</v>
      </c>
      <c r="K651" t="str">
        <f>IF(buildings!K651="","NA",buildings!K651)</f>
        <v>NA</v>
      </c>
      <c r="L651" t="str">
        <f>IF(buildings!L651="","NA",buildings!L651)</f>
        <v>NA</v>
      </c>
      <c r="M651" t="str">
        <f>IF(buildings!M651="","NA",buildings!M651)</f>
        <v>NA</v>
      </c>
      <c r="N651">
        <f>IF(buildings!N651="","NA",buildings!N651)</f>
        <v>622</v>
      </c>
      <c r="O651">
        <f>IF(buildings!O651="","NA",buildings!O651)</f>
        <v>94</v>
      </c>
      <c r="P651">
        <f>IF(buildings!P651="","NA",buildings!P651)</f>
        <v>344</v>
      </c>
      <c r="Q651" t="str">
        <f>IF(buildings!Q651="","NA",buildings!Q651)</f>
        <v>NA</v>
      </c>
      <c r="R651" t="str">
        <f>IF(buildings!R651="","NA",buildings!R651)</f>
        <v>NA</v>
      </c>
      <c r="S651" t="str">
        <f>IF(buildings!S651="","NA",buildings!S651)</f>
        <v>NA</v>
      </c>
      <c r="T651" t="str">
        <f>IF(buildings!T651="","NA",buildings!T651)</f>
        <v>NA</v>
      </c>
      <c r="U651" t="str">
        <f>IF(buildings!U651="","NA",buildings!U651)</f>
        <v>NA</v>
      </c>
      <c r="V651" t="str">
        <f>IF(buildings!V651="","NA",buildings!V651)</f>
        <v>NA</v>
      </c>
      <c r="W651" t="str">
        <f>IF(buildings!W651="","NA",buildings!W651)</f>
        <v>NA</v>
      </c>
      <c r="X651" t="str">
        <f>IF(buildings!X651="","NA",buildings!X651)</f>
        <v>NA</v>
      </c>
      <c r="Y651" t="str">
        <f>IF(buildings!Y651="","NA",buildings!Y651)</f>
        <v>NA</v>
      </c>
      <c r="Z651" t="str">
        <f>IF(buildings!Z651="","NA",buildings!Z651)</f>
        <v>NA</v>
      </c>
      <c r="AA651" t="str">
        <f>IF(buildings!AA651="","NA",buildings!AA651)</f>
        <v>NA</v>
      </c>
      <c r="AB651" t="str">
        <f>IF(buildings!AB651="","NA",buildings!AB651)</f>
        <v>NA</v>
      </c>
      <c r="AC651" t="str">
        <f>IF(buildings!AC651="","NA",buildings!AC651)</f>
        <v>NA</v>
      </c>
      <c r="AD651" t="str">
        <f>IF(buildings!AD651="","NA",buildings!AD651)</f>
        <v>NA</v>
      </c>
      <c r="AE651" t="str">
        <f>IF(buildings!AE651="","NA",buildings!AE651)</f>
        <v>NA</v>
      </c>
      <c r="AF651" t="str">
        <f>IF(buildings!AF651="","NA",buildings!AF651)</f>
        <v>NA</v>
      </c>
      <c r="AG651" t="str">
        <f>IF(buildings!AG651="","NA",buildings!AG651)</f>
        <v>NA</v>
      </c>
      <c r="AH651" t="str">
        <f>IF(buildings!AH651="","NA",buildings!AH651)</f>
        <v>NA</v>
      </c>
      <c r="AI651" t="str">
        <f>IF(buildings!AI651="","NA",buildings!AI651)</f>
        <v>NA</v>
      </c>
      <c r="AJ651" t="str">
        <f>IF(buildings!AJ651="","NA",buildings!AJ651)</f>
        <v>NA</v>
      </c>
      <c r="AK651">
        <f>IF(buildings!AK651="","NA",buildings!AK651)</f>
        <v>8</v>
      </c>
      <c r="AL651" t="str">
        <f>IF(buildings!AL651="","NA",buildings!AL651)</f>
        <v>Civic building</v>
      </c>
      <c r="AM651" t="str">
        <f>IF(buildings!AM651="","NA",buildings!AM651)</f>
        <v>NA</v>
      </c>
      <c r="AN651" t="str">
        <f>IF(buildings!AN651="","NA",buildings!AN651)</f>
        <v>Public</v>
      </c>
      <c r="AO651" t="str">
        <f>IF(buildings!AO651="","NA",buildings!AO651)</f>
        <v>civic</v>
      </c>
      <c r="AP651" t="str">
        <f>IF(buildings!AP651="","NA",buildings!AP651)</f>
        <v>case study</v>
      </c>
      <c r="AQ651" t="str">
        <f>IF(buildings!AQ651="","NA",buildings!AQ651)</f>
        <v>urban</v>
      </c>
      <c r="AR651" t="str">
        <f>IF(buildings!AR651="","NA",buildings!AR651)</f>
        <v>Gross</v>
      </c>
      <c r="AS651" t="str">
        <f>IF(buildings!AS651="","NA",buildings!AS651)</f>
        <v>Gontia, P., Thuvander, L., Ebrahimi, B., Vinas, V., Rosado, L. &amp; Wallbaum, H</v>
      </c>
      <c r="AT651">
        <f>IF(buildings!AT651="","NA",buildings!AT651)</f>
        <v>2019</v>
      </c>
      <c r="AU651" t="str">
        <f>IF(buildings!AU651="","NA",buildings!AU651)</f>
        <v>Spatial analysis of urban material stock with clustering algorithms: A Northern European case study</v>
      </c>
      <c r="AV651" t="str">
        <f>IF(buildings!AV651="","NA",buildings!AV651)</f>
        <v>Journal of Industrial Ecology</v>
      </c>
      <c r="AW651" t="str">
        <f>IF(buildings!AW651="","NA",buildings!AW651)</f>
        <v>Copyright  John Wiley &amp; Sons</v>
      </c>
      <c r="AX651" t="str">
        <f>IF(buildings!AX651="","NA",buildings!AX651)</f>
        <v>10.1111/jiec.12939</v>
      </c>
      <c r="AY651" t="str">
        <f>IF(buildings!AY651="","NA",buildings!AY651)</f>
        <v>https://doi.org/10.1111/jiec.12939</v>
      </c>
      <c r="AZ651" t="str">
        <f>IF(buildings!AZ651="","NULL",buildings!AZ651)</f>
        <v>The ''mineral-binding'' column is aerated concrete so I have inserted it to the ''concrete'' column</v>
      </c>
      <c r="BA651" t="str">
        <f>IF(buildings!BA651="","NULL",buildings!BA651)</f>
        <v>NULL</v>
      </c>
      <c r="BB651" t="str">
        <f>IF(buildings!BB651="","NULL",buildings!BB651)</f>
        <v>NULL</v>
      </c>
      <c r="BC651" t="str">
        <f>IF(buildings!BC651="","NULL",buildings!BC651)</f>
        <v>Table 1. Material-intensity coefficients for the three built environment components</v>
      </c>
      <c r="BD651" t="str">
        <f>IF(buildings!BD651="","NULL",buildings!BD651)</f>
        <v>NULL</v>
      </c>
      <c r="BE651" t="str">
        <f>IF(buildings!BE651="","NULL",buildings!BE651)</f>
        <v>Schwartzberg (Fishman)</v>
      </c>
      <c r="BF651" t="str">
        <f>IF(buildings!BF651="","NULL",buildings!BF651)</f>
        <v>NULL</v>
      </c>
      <c r="BG651" t="str">
        <f>IF(buildings!BG651="","NULL",buildings!BG651)</f>
        <v>NULL</v>
      </c>
      <c r="BH651" t="str">
        <f>IF(buildings!BH651="","NULL",buildings!BH651)</f>
        <v>NULL</v>
      </c>
      <c r="BI651" t="str">
        <f>IF(buildings!BI651="","NULL",buildings!BI651)</f>
        <v>NULL</v>
      </c>
      <c r="BJ651" t="str">
        <f>IF(buildings!BJ651="","NULL",buildings!BJ651)</f>
        <v>NULL</v>
      </c>
      <c r="BK651" t="str">
        <f>IF(buildings!BK651="","NULL",buildings!BK651)</f>
        <v>NULL</v>
      </c>
      <c r="BL651" t="str">
        <f>IF(buildings!BL651="","NULL",buildings!BL651)</f>
        <v>NULL</v>
      </c>
      <c r="BM651" t="str">
        <f>IF(buildings!BM651="","NULL",buildings!BM651)</f>
        <v>NULL</v>
      </c>
      <c r="BN651" t="str">
        <f>IF(buildings!BN651="","NULL",buildings!BN651)</f>
        <v>NULL</v>
      </c>
      <c r="BO651" t="str">
        <f>IF(buildings!BO651="","NULL",buildings!BO651)</f>
        <v>NULL</v>
      </c>
      <c r="BP651" t="str">
        <f>IF(buildings!BP651="","NULL",buildings!BP651)</f>
        <v>NULL</v>
      </c>
      <c r="BQ651" t="str">
        <f>IF(buildings!BQ651="","NULL",buildings!BQ651)</f>
        <v>NULL</v>
      </c>
      <c r="BR651" t="str">
        <f>IF(buildings!BR651="","NULL",buildings!BR651)</f>
        <v>NULL</v>
      </c>
      <c r="BS651" t="str">
        <f>IF(buildings!BS651="","NULL",buildings!BS651)</f>
        <v>NULL</v>
      </c>
      <c r="BT651" t="str">
        <f>IF(buildings!BT651="","NULL",buildings!BT651)</f>
        <v>NULL</v>
      </c>
      <c r="BU651" t="str">
        <f>IF(buildings!BU651="","NULL",buildings!BU651)</f>
        <v>NULL</v>
      </c>
      <c r="BV651" t="str">
        <f>IF(buildings!BV651="","NULL",buildings!BV651)</f>
        <v>NULL</v>
      </c>
      <c r="BW651" t="str">
        <f>IF(buildings!BW651="","NULL",buildings!BW651)</f>
        <v>R32EU15</v>
      </c>
      <c r="BX651" t="str">
        <f>IF(buildings!BX651="","NULL",buildings!BX651)</f>
        <v>R5.2OECD</v>
      </c>
      <c r="BY651" t="str">
        <f>IF(buildings!BY651="","NULL",buildings!BY651)</f>
        <v>NR_civic</v>
      </c>
      <c r="BZ651" t="str">
        <f>IF(buildings!BZ651="","NULL",buildings!BZ651)</f>
        <v>Unspecified</v>
      </c>
      <c r="CA651" t="str">
        <f>IF(buildings!CA651="","NULL",buildings!CA651)</f>
        <v>Standard</v>
      </c>
      <c r="CB651" t="str">
        <f>IF(buildings!CB651="","NULL",buildings!CB651)</f>
        <v>real-world single case study</v>
      </c>
      <c r="CC651" t="str">
        <f>IF(buildings!CC651="","NULL",buildings!CC651)</f>
        <v>NR</v>
      </c>
      <c r="CD651" t="str">
        <f>IF(buildings!CD651="","NULL",buildings!CD651)</f>
        <v>U</v>
      </c>
      <c r="CE651" t="str">
        <f>IF(buildings!CE651="","NULL",buildings!CE651)</f>
        <v>OECD_EU15</v>
      </c>
    </row>
    <row r="652" spans="1:83">
      <c r="A652">
        <f>IF(buildings!A652="","NA",buildings!A652)</f>
        <v>650</v>
      </c>
      <c r="B652" t="str">
        <f>IF(buildings!B652="","NA",buildings!B652)</f>
        <v>Sweden</v>
      </c>
      <c r="C652" t="str">
        <f>IF(buildings!C652="","NA",buildings!C652)</f>
        <v>Gothenburg</v>
      </c>
      <c r="D652" t="str">
        <f>IF(buildings!D652="","NA",buildings!D652)</f>
        <v>NA</v>
      </c>
      <c r="E652">
        <f>IF(buildings!E652="","NA",buildings!E652)</f>
        <v>1981</v>
      </c>
      <c r="F652">
        <f>IF(buildings!F652="","NA",buildings!F652)</f>
        <v>10</v>
      </c>
      <c r="G652" t="str">
        <f>IF(buildings!G652="","NA",buildings!G652)</f>
        <v>NA</v>
      </c>
      <c r="H652" t="str">
        <f>IF(buildings!H652="","NA",buildings!H652)</f>
        <v>NA</v>
      </c>
      <c r="I652" t="str">
        <f>IF(buildings!I652="","NA",buildings!I652)</f>
        <v>NA</v>
      </c>
      <c r="J652">
        <f>IF(buildings!J652="","NA",buildings!J652)</f>
        <v>1</v>
      </c>
      <c r="K652" t="str">
        <f>IF(buildings!K652="","NA",buildings!K652)</f>
        <v>NA</v>
      </c>
      <c r="L652" t="str">
        <f>IF(buildings!L652="","NA",buildings!L652)</f>
        <v>NA</v>
      </c>
      <c r="M652" t="str">
        <f>IF(buildings!M652="","NA",buildings!M652)</f>
        <v>NA</v>
      </c>
      <c r="N652">
        <f>IF(buildings!N652="","NA",buildings!N652)</f>
        <v>894</v>
      </c>
      <c r="O652">
        <f>IF(buildings!O652="","NA",buildings!O652)</f>
        <v>23</v>
      </c>
      <c r="P652">
        <f>IF(buildings!P652="","NA",buildings!P652)</f>
        <v>5</v>
      </c>
      <c r="Q652" t="str">
        <f>IF(buildings!Q652="","NA",buildings!Q652)</f>
        <v>NA</v>
      </c>
      <c r="R652" t="str">
        <f>IF(buildings!R652="","NA",buildings!R652)</f>
        <v>NA</v>
      </c>
      <c r="S652" t="str">
        <f>IF(buildings!S652="","NA",buildings!S652)</f>
        <v>NA</v>
      </c>
      <c r="T652" t="str">
        <f>IF(buildings!T652="","NA",buildings!T652)</f>
        <v>NA</v>
      </c>
      <c r="U652" t="str">
        <f>IF(buildings!U652="","NA",buildings!U652)</f>
        <v>NA</v>
      </c>
      <c r="V652" t="str">
        <f>IF(buildings!V652="","NA",buildings!V652)</f>
        <v>NA</v>
      </c>
      <c r="W652" t="str">
        <f>IF(buildings!W652="","NA",buildings!W652)</f>
        <v>NA</v>
      </c>
      <c r="X652" t="str">
        <f>IF(buildings!X652="","NA",buildings!X652)</f>
        <v>NA</v>
      </c>
      <c r="Y652" t="str">
        <f>IF(buildings!Y652="","NA",buildings!Y652)</f>
        <v>NA</v>
      </c>
      <c r="Z652" t="str">
        <f>IF(buildings!Z652="","NA",buildings!Z652)</f>
        <v>NA</v>
      </c>
      <c r="AA652" t="str">
        <f>IF(buildings!AA652="","NA",buildings!AA652)</f>
        <v>NA</v>
      </c>
      <c r="AB652" t="str">
        <f>IF(buildings!AB652="","NA",buildings!AB652)</f>
        <v>NA</v>
      </c>
      <c r="AC652" t="str">
        <f>IF(buildings!AC652="","NA",buildings!AC652)</f>
        <v>NA</v>
      </c>
      <c r="AD652" t="str">
        <f>IF(buildings!AD652="","NA",buildings!AD652)</f>
        <v>NA</v>
      </c>
      <c r="AE652" t="str">
        <f>IF(buildings!AE652="","NA",buildings!AE652)</f>
        <v>NA</v>
      </c>
      <c r="AF652" t="str">
        <f>IF(buildings!AF652="","NA",buildings!AF652)</f>
        <v>NA</v>
      </c>
      <c r="AG652" t="str">
        <f>IF(buildings!AG652="","NA",buildings!AG652)</f>
        <v>NA</v>
      </c>
      <c r="AH652" t="str">
        <f>IF(buildings!AH652="","NA",buildings!AH652)</f>
        <v>NA</v>
      </c>
      <c r="AI652" t="str">
        <f>IF(buildings!AI652="","NA",buildings!AI652)</f>
        <v>NA</v>
      </c>
      <c r="AJ652" t="str">
        <f>IF(buildings!AJ652="","NA",buildings!AJ652)</f>
        <v>NA</v>
      </c>
      <c r="AK652">
        <f>IF(buildings!AK652="","NA",buildings!AK652)</f>
        <v>35</v>
      </c>
      <c r="AL652" t="str">
        <f>IF(buildings!AL652="","NA",buildings!AL652)</f>
        <v>Civic building</v>
      </c>
      <c r="AM652" t="str">
        <f>IF(buildings!AM652="","NA",buildings!AM652)</f>
        <v>NA</v>
      </c>
      <c r="AN652" t="str">
        <f>IF(buildings!AN652="","NA",buildings!AN652)</f>
        <v>Public</v>
      </c>
      <c r="AO652" t="str">
        <f>IF(buildings!AO652="","NA",buildings!AO652)</f>
        <v>civic</v>
      </c>
      <c r="AP652" t="str">
        <f>IF(buildings!AP652="","NA",buildings!AP652)</f>
        <v>case study</v>
      </c>
      <c r="AQ652" t="str">
        <f>IF(buildings!AQ652="","NA",buildings!AQ652)</f>
        <v>urban</v>
      </c>
      <c r="AR652" t="str">
        <f>IF(buildings!AR652="","NA",buildings!AR652)</f>
        <v>Gross</v>
      </c>
      <c r="AS652" t="str">
        <f>IF(buildings!AS652="","NA",buildings!AS652)</f>
        <v>Gontia, P., Thuvander, L., Ebrahimi, B., Vinas, V., Rosado, L. &amp; Wallbaum, H</v>
      </c>
      <c r="AT652">
        <f>IF(buildings!AT652="","NA",buildings!AT652)</f>
        <v>2019</v>
      </c>
      <c r="AU652" t="str">
        <f>IF(buildings!AU652="","NA",buildings!AU652)</f>
        <v>Spatial analysis of urban material stock with clustering algorithms: A Northern European case study</v>
      </c>
      <c r="AV652" t="str">
        <f>IF(buildings!AV652="","NA",buildings!AV652)</f>
        <v>Journal of Industrial Ecology</v>
      </c>
      <c r="AW652" t="str">
        <f>IF(buildings!AW652="","NA",buildings!AW652)</f>
        <v>Copyright  John Wiley &amp; Sons</v>
      </c>
      <c r="AX652" t="str">
        <f>IF(buildings!AX652="","NA",buildings!AX652)</f>
        <v>10.1111/jiec.12939</v>
      </c>
      <c r="AY652" t="str">
        <f>IF(buildings!AY652="","NA",buildings!AY652)</f>
        <v>https://doi.org/10.1111/jiec.12939</v>
      </c>
      <c r="AZ652" t="str">
        <f>IF(buildings!AZ652="","NULL",buildings!AZ652)</f>
        <v>The ''mineral-binding'' column is aerated concrete so I have inserted it to the ''concrete'' column</v>
      </c>
      <c r="BA652" t="str">
        <f>IF(buildings!BA652="","NULL",buildings!BA652)</f>
        <v>NULL</v>
      </c>
      <c r="BB652" t="str">
        <f>IF(buildings!BB652="","NULL",buildings!BB652)</f>
        <v>NULL</v>
      </c>
      <c r="BC652" t="str">
        <f>IF(buildings!BC652="","NULL",buildings!BC652)</f>
        <v>Table 1. Material-intensity coefficients for the three built environment components</v>
      </c>
      <c r="BD652" t="str">
        <f>IF(buildings!BD652="","NULL",buildings!BD652)</f>
        <v>NULL</v>
      </c>
      <c r="BE652" t="str">
        <f>IF(buildings!BE652="","NULL",buildings!BE652)</f>
        <v>Schwartzberg (Fishman)</v>
      </c>
      <c r="BF652" t="str">
        <f>IF(buildings!BF652="","NULL",buildings!BF652)</f>
        <v>NULL</v>
      </c>
      <c r="BG652" t="str">
        <f>IF(buildings!BG652="","NULL",buildings!BG652)</f>
        <v>NULL</v>
      </c>
      <c r="BH652" t="str">
        <f>IF(buildings!BH652="","NULL",buildings!BH652)</f>
        <v>NULL</v>
      </c>
      <c r="BI652" t="str">
        <f>IF(buildings!BI652="","NULL",buildings!BI652)</f>
        <v>NULL</v>
      </c>
      <c r="BJ652" t="str">
        <f>IF(buildings!BJ652="","NULL",buildings!BJ652)</f>
        <v>NULL</v>
      </c>
      <c r="BK652" t="str">
        <f>IF(buildings!BK652="","NULL",buildings!BK652)</f>
        <v>NULL</v>
      </c>
      <c r="BL652" t="str">
        <f>IF(buildings!BL652="","NULL",buildings!BL652)</f>
        <v>NULL</v>
      </c>
      <c r="BM652" t="str">
        <f>IF(buildings!BM652="","NULL",buildings!BM652)</f>
        <v>NULL</v>
      </c>
      <c r="BN652" t="str">
        <f>IF(buildings!BN652="","NULL",buildings!BN652)</f>
        <v>NULL</v>
      </c>
      <c r="BO652" t="str">
        <f>IF(buildings!BO652="","NULL",buildings!BO652)</f>
        <v>NULL</v>
      </c>
      <c r="BP652" t="str">
        <f>IF(buildings!BP652="","NULL",buildings!BP652)</f>
        <v>NULL</v>
      </c>
      <c r="BQ652" t="str">
        <f>IF(buildings!BQ652="","NULL",buildings!BQ652)</f>
        <v>NULL</v>
      </c>
      <c r="BR652" t="str">
        <f>IF(buildings!BR652="","NULL",buildings!BR652)</f>
        <v>NULL</v>
      </c>
      <c r="BS652" t="str">
        <f>IF(buildings!BS652="","NULL",buildings!BS652)</f>
        <v>NULL</v>
      </c>
      <c r="BT652" t="str">
        <f>IF(buildings!BT652="","NULL",buildings!BT652)</f>
        <v>NULL</v>
      </c>
      <c r="BU652" t="str">
        <f>IF(buildings!BU652="","NULL",buildings!BU652)</f>
        <v>NULL</v>
      </c>
      <c r="BV652" t="str">
        <f>IF(buildings!BV652="","NULL",buildings!BV652)</f>
        <v>NULL</v>
      </c>
      <c r="BW652" t="str">
        <f>IF(buildings!BW652="","NULL",buildings!BW652)</f>
        <v>R32EU15</v>
      </c>
      <c r="BX652" t="str">
        <f>IF(buildings!BX652="","NULL",buildings!BX652)</f>
        <v>R5.2OECD</v>
      </c>
      <c r="BY652" t="str">
        <f>IF(buildings!BY652="","NULL",buildings!BY652)</f>
        <v>NR_civic</v>
      </c>
      <c r="BZ652" t="str">
        <f>IF(buildings!BZ652="","NULL",buildings!BZ652)</f>
        <v>Unspecified</v>
      </c>
      <c r="CA652" t="str">
        <f>IF(buildings!CA652="","NULL",buildings!CA652)</f>
        <v>Standard</v>
      </c>
      <c r="CB652" t="str">
        <f>IF(buildings!CB652="","NULL",buildings!CB652)</f>
        <v>real-world single case study</v>
      </c>
      <c r="CC652" t="str">
        <f>IF(buildings!CC652="","NULL",buildings!CC652)</f>
        <v>NR</v>
      </c>
      <c r="CD652" t="str">
        <f>IF(buildings!CD652="","NULL",buildings!CD652)</f>
        <v>U</v>
      </c>
      <c r="CE652" t="str">
        <f>IF(buildings!CE652="","NULL",buildings!CE652)</f>
        <v>OECD_EU15</v>
      </c>
    </row>
    <row r="653" spans="1:83">
      <c r="A653">
        <f>IF(buildings!A653="","NA",buildings!A653)</f>
        <v>651</v>
      </c>
      <c r="B653" t="str">
        <f>IF(buildings!B653="","NA",buildings!B653)</f>
        <v>USA</v>
      </c>
      <c r="C653" t="str">
        <f>IF(buildings!C653="","NA",buildings!C653)</f>
        <v>NA</v>
      </c>
      <c r="D653" t="str">
        <f>IF(buildings!D653="","NA",buildings!D653)</f>
        <v>NA</v>
      </c>
      <c r="E653" t="str">
        <f>IF(buildings!E653="","NA",buildings!E653)</f>
        <v>NA</v>
      </c>
      <c r="F653">
        <f>IF(buildings!F653="","NA",buildings!F653)</f>
        <v>5.5654271119954997</v>
      </c>
      <c r="G653" t="str">
        <f>IF(buildings!G653="","NA",buildings!G653)</f>
        <v>NA</v>
      </c>
      <c r="H653" t="str">
        <f>IF(buildings!H653="","NA",buildings!H653)</f>
        <v>NA</v>
      </c>
      <c r="I653" t="str">
        <f>IF(buildings!I653="","NA",buildings!I653)</f>
        <v>NA</v>
      </c>
      <c r="J653">
        <f>IF(buildings!J653="","NA",buildings!J653)</f>
        <v>49.979503760179703</v>
      </c>
      <c r="K653" t="str">
        <f>IF(buildings!K653="","NA",buildings!K653)</f>
        <v>NA</v>
      </c>
      <c r="L653" t="str">
        <f>IF(buildings!L653="","NA",buildings!L653)</f>
        <v>NA</v>
      </c>
      <c r="M653">
        <f>IF(buildings!M653="","NA",buildings!M653)</f>
        <v>387.64765705430398</v>
      </c>
      <c r="N653">
        <f>IF(buildings!N653="","NA",buildings!N653)</f>
        <v>14.272326460024299</v>
      </c>
      <c r="O653">
        <f>IF(buildings!O653="","NA",buildings!O653)</f>
        <v>53.093421824834202</v>
      </c>
      <c r="P653" t="str">
        <f>IF(buildings!P653="","NA",buildings!P653)</f>
        <v>NA</v>
      </c>
      <c r="Q653" t="str">
        <f>IF(buildings!Q653="","NA",buildings!Q653)</f>
        <v>NA</v>
      </c>
      <c r="R653" t="str">
        <f>IF(buildings!R653="","NA",buildings!R653)</f>
        <v>NA</v>
      </c>
      <c r="S653">
        <f>IF(buildings!S653="","NA",buildings!S653)</f>
        <v>19.084861125846299</v>
      </c>
      <c r="T653" t="str">
        <f>IF(buildings!T653="","NA",buildings!T653)</f>
        <v>NA</v>
      </c>
      <c r="U653" t="str">
        <f>IF(buildings!U653="","NA",buildings!U653)</f>
        <v>NA</v>
      </c>
      <c r="V653" t="str">
        <f>IF(buildings!V653="","NA",buildings!V653)</f>
        <v>NA</v>
      </c>
      <c r="W653" t="str">
        <f>IF(buildings!W653="","NA",buildings!W653)</f>
        <v>NA</v>
      </c>
      <c r="X653" t="str">
        <f>IF(buildings!X653="","NA",buildings!X653)</f>
        <v>NA</v>
      </c>
      <c r="Y653" t="str">
        <f>IF(buildings!Y653="","NA",buildings!Y653)</f>
        <v>NA</v>
      </c>
      <c r="Z653" t="str">
        <f>IF(buildings!Z653="","NA",buildings!Z653)</f>
        <v xml:space="preserve"> </v>
      </c>
      <c r="AA653" t="str">
        <f>IF(buildings!AA653="","NA",buildings!AA653)</f>
        <v>NA</v>
      </c>
      <c r="AB653">
        <f>IF(buildings!AB653="","NA",buildings!AB653)</f>
        <v>75.099999999999994</v>
      </c>
      <c r="AC653" t="str">
        <f>IF(buildings!AC653="","NA",buildings!AC653)</f>
        <v>NA</v>
      </c>
      <c r="AD653" t="str">
        <f>IF(buildings!AD653="","NA",buildings!AD653)</f>
        <v>NA</v>
      </c>
      <c r="AE653" t="str">
        <f>IF(buildings!AE653="","NA",buildings!AE653)</f>
        <v>NA</v>
      </c>
      <c r="AF653" t="str">
        <f>IF(buildings!AF653="","NA",buildings!AF653)</f>
        <v>NA</v>
      </c>
      <c r="AG653" t="str">
        <f>IF(buildings!AG653="","NA",buildings!AG653)</f>
        <v>NA</v>
      </c>
      <c r="AH653" t="str">
        <f>IF(buildings!AH653="","NA",buildings!AH653)</f>
        <v>NA</v>
      </c>
      <c r="AI653" t="str">
        <f>IF(buildings!AI653="","NA",buildings!AI653)</f>
        <v>NA</v>
      </c>
      <c r="AJ653">
        <f>IF(buildings!AJ653="","NA",buildings!AJ653)</f>
        <v>1.75932698267992</v>
      </c>
      <c r="AK653">
        <f>IF(buildings!AK653="","NA",buildings!AK653)</f>
        <v>9.6751381961641307</v>
      </c>
      <c r="AL653" t="str">
        <f>IF(buildings!AL653="","NA",buildings!AL653)</f>
        <v>Large wood frame house, slab foundation</v>
      </c>
      <c r="AM653">
        <f>IF(buildings!AM653="","NA",buildings!AM653)</f>
        <v>1</v>
      </c>
      <c r="AN653" t="str">
        <f>IF(buildings!AN653="","NA",buildings!AN653)</f>
        <v>residential</v>
      </c>
      <c r="AO653" t="str">
        <f>IF(buildings!AO653="","NA",buildings!AO653)</f>
        <v>residential</v>
      </c>
      <c r="AP653" t="str">
        <f>IF(buildings!AP653="","NA",buildings!AP653)</f>
        <v>averaged</v>
      </c>
      <c r="AQ653" t="str">
        <f>IF(buildings!AQ653="","NA",buildings!AQ653)</f>
        <v>urban</v>
      </c>
      <c r="AR653" t="str">
        <f>IF(buildings!AR653="","NA",buildings!AR653)</f>
        <v>construction</v>
      </c>
      <c r="AS653" t="str">
        <f>IF(buildings!AS653="","NA",buildings!AS653)</f>
        <v>Berril, P. &amp; Herwitch, EG</v>
      </c>
      <c r="AT653">
        <f>IF(buildings!AT653="","NA",buildings!AT653)</f>
        <v>2021</v>
      </c>
      <c r="AU653" t="str">
        <f>IF(buildings!AU653="","NA",buildings!AU653)</f>
        <v>Material flows and GHG emissions from housing stock evolution in US counties, 2020–60</v>
      </c>
      <c r="AV653" t="str">
        <f>IF(buildings!AV653="","NA",buildings!AV653)</f>
        <v>Buildings &amp; Cities</v>
      </c>
      <c r="AW653" t="str">
        <f>IF(buildings!AW653="","NA",buildings!AW653)</f>
        <v>Copyright by the Authors</v>
      </c>
      <c r="AX653" t="str">
        <f>IF(buildings!AX653="","NA",buildings!AX653)</f>
        <v>10.5334/bc.126</v>
      </c>
      <c r="AY653" t="str">
        <f>IF(buildings!AY653="","NA",buildings!AY653)</f>
        <v>https://doi.org/10.5334/bc.126</v>
      </c>
      <c r="AZ653" t="str">
        <f>IF(buildings!AZ653="","NULL",buildings!AZ653)</f>
        <v>I combined the ''glass'' and the fiberglass'' columns into one</v>
      </c>
      <c r="BA653" t="str">
        <f>IF(buildings!BA653="","NULL",buildings!BA653)</f>
        <v>NULL</v>
      </c>
      <c r="BB653" t="str">
        <f>IF(buildings!BB653="","NULL",buildings!BB653)</f>
        <v>NULL</v>
      </c>
      <c r="BC653" t="str">
        <f>IF(buildings!BC653="","NULL",buildings!BC653)</f>
        <v>Supplemental data -&gt; Source data -&gt; Material_Intensities -&gt; Full_arch_intensities.csv</v>
      </c>
      <c r="BD653" t="str">
        <f>IF(buildings!BD653="","NULL",buildings!BD653)</f>
        <v>NULL</v>
      </c>
      <c r="BE653" t="str">
        <f>IF(buildings!BE653="","NULL",buildings!BE653)</f>
        <v>Schwartzberg (Fishman)</v>
      </c>
      <c r="BF653" t="str">
        <f>IF(buildings!BF653="","NULL",buildings!BF653)</f>
        <v>NULL</v>
      </c>
      <c r="BG653" t="str">
        <f>IF(buildings!BG653="","NULL",buildings!BG653)</f>
        <v>NULL</v>
      </c>
      <c r="BH653" t="str">
        <f>IF(buildings!BH653="","NULL",buildings!BH653)</f>
        <v>NULL</v>
      </c>
      <c r="BI653" t="str">
        <f>IF(buildings!BI653="","NULL",buildings!BI653)</f>
        <v>NULL</v>
      </c>
      <c r="BJ653" t="str">
        <f>IF(buildings!BJ653="","NULL",buildings!BJ653)</f>
        <v>NULL</v>
      </c>
      <c r="BK653" t="str">
        <f>IF(buildings!BK653="","NULL",buildings!BK653)</f>
        <v>NULL</v>
      </c>
      <c r="BL653" t="str">
        <f>IF(buildings!BL653="","NULL",buildings!BL653)</f>
        <v>NULL</v>
      </c>
      <c r="BM653" t="str">
        <f>IF(buildings!BM653="","NULL",buildings!BM653)</f>
        <v>NULL</v>
      </c>
      <c r="BN653" t="str">
        <f>IF(buildings!BN653="","NULL",buildings!BN653)</f>
        <v>NULL</v>
      </c>
      <c r="BO653" t="str">
        <f>IF(buildings!BO653="","NULL",buildings!BO653)</f>
        <v>NULL</v>
      </c>
      <c r="BP653" t="str">
        <f>IF(buildings!BP653="","NULL",buildings!BP653)</f>
        <v>NULL</v>
      </c>
      <c r="BQ653" t="str">
        <f>IF(buildings!BQ653="","NULL",buildings!BQ653)</f>
        <v>NULL</v>
      </c>
      <c r="BR653" t="str">
        <f>IF(buildings!BR653="","NULL",buildings!BR653)</f>
        <v>NULL</v>
      </c>
      <c r="BS653" t="str">
        <f>IF(buildings!BS653="","NULL",buildings!BS653)</f>
        <v>NULL</v>
      </c>
      <c r="BT653" t="str">
        <f>IF(buildings!BT653="","NULL",buildings!BT653)</f>
        <v>NULL</v>
      </c>
      <c r="BU653" t="str">
        <f>IF(buildings!BU653="","NULL",buildings!BU653)</f>
        <v>NULL</v>
      </c>
      <c r="BV653" t="str">
        <f>IF(buildings!BV653="","NULL",buildings!BV653)</f>
        <v>NULL</v>
      </c>
      <c r="BW653" t="str">
        <f>IF(buildings!BW653="","NULL",buildings!BW653)</f>
        <v>R32USA</v>
      </c>
      <c r="BX653" t="str">
        <f>IF(buildings!BX653="","NULL",buildings!BX653)</f>
        <v>R5.2OECD</v>
      </c>
      <c r="BY653" t="str">
        <f>IF(buildings!BY653="","NULL",buildings!BY653)</f>
        <v>R_SFH_unspecified</v>
      </c>
      <c r="BZ653" t="str">
        <f>IF(buildings!BZ653="","NULL",buildings!BZ653)</f>
        <v>T_traditional</v>
      </c>
      <c r="CA653" t="str">
        <f>IF(buildings!CA653="","NULL",buildings!CA653)</f>
        <v>Standard</v>
      </c>
      <c r="CB653" t="str">
        <f>IF(buildings!CB653="","NULL",buildings!CB653)</f>
        <v>sample/average/statistics</v>
      </c>
      <c r="CC653" t="str">
        <f>IF(buildings!CC653="","NULL",buildings!CC653)</f>
        <v>RS</v>
      </c>
      <c r="CD653" t="str">
        <f>IF(buildings!CD653="","NULL",buildings!CD653)</f>
        <v>T</v>
      </c>
      <c r="CE653" t="str">
        <f>IF(buildings!CE653="","NULL",buildings!CE653)</f>
        <v>OECD_USA</v>
      </c>
    </row>
    <row r="654" spans="1:83">
      <c r="A654">
        <f>IF(buildings!A654="","NA",buildings!A654)</f>
        <v>652</v>
      </c>
      <c r="B654" t="str">
        <f>IF(buildings!B654="","NA",buildings!B654)</f>
        <v>USA</v>
      </c>
      <c r="C654" t="str">
        <f>IF(buildings!C654="","NA",buildings!C654)</f>
        <v>NA</v>
      </c>
      <c r="D654" t="str">
        <f>IF(buildings!D654="","NA",buildings!D654)</f>
        <v>NA</v>
      </c>
      <c r="E654" t="str">
        <f>IF(buildings!E654="","NA",buildings!E654)</f>
        <v>NA</v>
      </c>
      <c r="F654">
        <f>IF(buildings!F654="","NA",buildings!F654)</f>
        <v>4.9904188206333302</v>
      </c>
      <c r="G654" t="str">
        <f>IF(buildings!G654="","NA",buildings!G654)</f>
        <v>NA</v>
      </c>
      <c r="H654" t="str">
        <f>IF(buildings!H654="","NA",buildings!H654)</f>
        <v>NA</v>
      </c>
      <c r="I654" t="str">
        <f>IF(buildings!I654="","NA",buildings!I654)</f>
        <v>NA</v>
      </c>
      <c r="J654">
        <f>IF(buildings!J654="","NA",buildings!J654)</f>
        <v>42.284916711130997</v>
      </c>
      <c r="K654" t="str">
        <f>IF(buildings!K654="","NA",buildings!K654)</f>
        <v>NA</v>
      </c>
      <c r="L654" t="str">
        <f>IF(buildings!L654="","NA",buildings!L654)</f>
        <v>NA</v>
      </c>
      <c r="M654">
        <f>IF(buildings!M654="","NA",buildings!M654)</f>
        <v>331.51782200630799</v>
      </c>
      <c r="N654">
        <f>IF(buildings!N654="","NA",buildings!N654)</f>
        <v>12.8767398733044</v>
      </c>
      <c r="O654">
        <f>IF(buildings!O654="","NA",buildings!O654)</f>
        <v>46.314858403623496</v>
      </c>
      <c r="P654" t="str">
        <f>IF(buildings!P654="","NA",buildings!P654)</f>
        <v>NA</v>
      </c>
      <c r="Q654" t="str">
        <f>IF(buildings!Q654="","NA",buildings!Q654)</f>
        <v>NA</v>
      </c>
      <c r="R654" t="str">
        <f>IF(buildings!R654="","NA",buildings!R654)</f>
        <v>NA</v>
      </c>
      <c r="S654">
        <f>IF(buildings!S654="","NA",buildings!S654)</f>
        <v>17.203722930096799</v>
      </c>
      <c r="T654" t="str">
        <f>IF(buildings!T654="","NA",buildings!T654)</f>
        <v>NA</v>
      </c>
      <c r="U654" t="str">
        <f>IF(buildings!U654="","NA",buildings!U654)</f>
        <v>NA</v>
      </c>
      <c r="V654" t="str">
        <f>IF(buildings!V654="","NA",buildings!V654)</f>
        <v>NA</v>
      </c>
      <c r="W654" t="str">
        <f>IF(buildings!W654="","NA",buildings!W654)</f>
        <v>NA</v>
      </c>
      <c r="X654" t="str">
        <f>IF(buildings!X654="","NA",buildings!X654)</f>
        <v>NA</v>
      </c>
      <c r="Y654" t="str">
        <f>IF(buildings!Y654="","NA",buildings!Y654)</f>
        <v>NA</v>
      </c>
      <c r="Z654" t="str">
        <f>IF(buildings!Z654="","NA",buildings!Z654)</f>
        <v>NA</v>
      </c>
      <c r="AA654" t="str">
        <f>IF(buildings!AA654="","NA",buildings!AA654)</f>
        <v>NA</v>
      </c>
      <c r="AB654">
        <f>IF(buildings!AB654="","NA",buildings!AB654)</f>
        <v>61.64</v>
      </c>
      <c r="AC654" t="str">
        <f>IF(buildings!AC654="","NA",buildings!AC654)</f>
        <v>NA</v>
      </c>
      <c r="AD654" t="str">
        <f>IF(buildings!AD654="","NA",buildings!AD654)</f>
        <v>NA</v>
      </c>
      <c r="AE654" t="str">
        <f>IF(buildings!AE654="","NA",buildings!AE654)</f>
        <v>NA</v>
      </c>
      <c r="AF654" t="str">
        <f>IF(buildings!AF654="","NA",buildings!AF654)</f>
        <v>NA</v>
      </c>
      <c r="AG654" t="str">
        <f>IF(buildings!AG654="","NA",buildings!AG654)</f>
        <v>NA</v>
      </c>
      <c r="AH654" t="str">
        <f>IF(buildings!AH654="","NA",buildings!AH654)</f>
        <v>NA</v>
      </c>
      <c r="AI654" t="str">
        <f>IF(buildings!AI654="","NA",buildings!AI654)</f>
        <v>NA</v>
      </c>
      <c r="AJ654">
        <f>IF(buildings!AJ654="","NA",buildings!AJ654)</f>
        <v>1.7459326314299199</v>
      </c>
      <c r="AK654">
        <f>IF(buildings!AK654="","NA",buildings!AK654)</f>
        <v>8.0750100968525196</v>
      </c>
      <c r="AL654" t="str">
        <f>IF(buildings!AL654="","NA",buildings!AL654)</f>
        <v>Large wood frame house, slab foundation</v>
      </c>
      <c r="AM654">
        <f>IF(buildings!AM654="","NA",buildings!AM654)</f>
        <v>1</v>
      </c>
      <c r="AN654" t="str">
        <f>IF(buildings!AN654="","NA",buildings!AN654)</f>
        <v>residential</v>
      </c>
      <c r="AO654" t="str">
        <f>IF(buildings!AO654="","NA",buildings!AO654)</f>
        <v>residential</v>
      </c>
      <c r="AP654" t="str">
        <f>IF(buildings!AP654="","NA",buildings!AP654)</f>
        <v>averaged</v>
      </c>
      <c r="AQ654" t="str">
        <f>IF(buildings!AQ654="","NA",buildings!AQ654)</f>
        <v>urban</v>
      </c>
      <c r="AR654" t="str">
        <f>IF(buildings!AR654="","NA",buildings!AR654)</f>
        <v>construction</v>
      </c>
      <c r="AS654" t="str">
        <f>IF(buildings!AS654="","NA",buildings!AS654)</f>
        <v>Berril, P. &amp; Herwitch, EG</v>
      </c>
      <c r="AT654">
        <f>IF(buildings!AT654="","NA",buildings!AT654)</f>
        <v>2021</v>
      </c>
      <c r="AU654" t="str">
        <f>IF(buildings!AU654="","NA",buildings!AU654)</f>
        <v>Material flows and GHG emissions from housing stock evolution in US counties, 2020–60</v>
      </c>
      <c r="AV654" t="str">
        <f>IF(buildings!AV654="","NA",buildings!AV654)</f>
        <v>Buildings &amp; Cities</v>
      </c>
      <c r="AW654" t="str">
        <f>IF(buildings!AW654="","NA",buildings!AW654)</f>
        <v>Copyright by the Authors</v>
      </c>
      <c r="AX654" t="str">
        <f>IF(buildings!AX654="","NA",buildings!AX654)</f>
        <v>10.5334/bc.126</v>
      </c>
      <c r="AY654" t="str">
        <f>IF(buildings!AY654="","NA",buildings!AY654)</f>
        <v>https://doi.org/10.5334/bc.126</v>
      </c>
      <c r="AZ654" t="str">
        <f>IF(buildings!AZ654="","NULL",buildings!AZ654)</f>
        <v>I combined the ''glass'' and the fiberglass'' columns into one</v>
      </c>
      <c r="BA654" t="str">
        <f>IF(buildings!BA654="","NULL",buildings!BA654)</f>
        <v>NULL</v>
      </c>
      <c r="BB654" t="str">
        <f>IF(buildings!BB654="","NULL",buildings!BB654)</f>
        <v>NULL</v>
      </c>
      <c r="BC654" t="str">
        <f>IF(buildings!BC654="","NULL",buildings!BC654)</f>
        <v>Supplemental data -&gt; Source data -&gt; Material_Intensities -&gt; Full_arch_intensities.csv</v>
      </c>
      <c r="BD654" t="str">
        <f>IF(buildings!BD654="","NULL",buildings!BD654)</f>
        <v>NULL</v>
      </c>
      <c r="BE654" t="str">
        <f>IF(buildings!BE654="","NULL",buildings!BE654)</f>
        <v>Schwartzberg (Fishman)</v>
      </c>
      <c r="BF654" t="str">
        <f>IF(buildings!BF654="","NULL",buildings!BF654)</f>
        <v>NULL</v>
      </c>
      <c r="BG654" t="str">
        <f>IF(buildings!BG654="","NULL",buildings!BG654)</f>
        <v>NULL</v>
      </c>
      <c r="BH654" t="str">
        <f>IF(buildings!BH654="","NULL",buildings!BH654)</f>
        <v>NULL</v>
      </c>
      <c r="BI654" t="str">
        <f>IF(buildings!BI654="","NULL",buildings!BI654)</f>
        <v>NULL</v>
      </c>
      <c r="BJ654" t="str">
        <f>IF(buildings!BJ654="","NULL",buildings!BJ654)</f>
        <v>NULL</v>
      </c>
      <c r="BK654" t="str">
        <f>IF(buildings!BK654="","NULL",buildings!BK654)</f>
        <v>NULL</v>
      </c>
      <c r="BL654" t="str">
        <f>IF(buildings!BL654="","NULL",buildings!BL654)</f>
        <v>NULL</v>
      </c>
      <c r="BM654" t="str">
        <f>IF(buildings!BM654="","NULL",buildings!BM654)</f>
        <v>NULL</v>
      </c>
      <c r="BN654" t="str">
        <f>IF(buildings!BN654="","NULL",buildings!BN654)</f>
        <v>NULL</v>
      </c>
      <c r="BO654" t="str">
        <f>IF(buildings!BO654="","NULL",buildings!BO654)</f>
        <v>NULL</v>
      </c>
      <c r="BP654" t="str">
        <f>IF(buildings!BP654="","NULL",buildings!BP654)</f>
        <v>NULL</v>
      </c>
      <c r="BQ654" t="str">
        <f>IF(buildings!BQ654="","NULL",buildings!BQ654)</f>
        <v>NULL</v>
      </c>
      <c r="BR654" t="str">
        <f>IF(buildings!BR654="","NULL",buildings!BR654)</f>
        <v>NULL</v>
      </c>
      <c r="BS654" t="str">
        <f>IF(buildings!BS654="","NULL",buildings!BS654)</f>
        <v>NULL</v>
      </c>
      <c r="BT654" t="str">
        <f>IF(buildings!BT654="","NULL",buildings!BT654)</f>
        <v>NULL</v>
      </c>
      <c r="BU654" t="str">
        <f>IF(buildings!BU654="","NULL",buildings!BU654)</f>
        <v>NULL</v>
      </c>
      <c r="BV654" t="str">
        <f>IF(buildings!BV654="","NULL",buildings!BV654)</f>
        <v>NULL</v>
      </c>
      <c r="BW654" t="str">
        <f>IF(buildings!BW654="","NULL",buildings!BW654)</f>
        <v>R32USA</v>
      </c>
      <c r="BX654" t="str">
        <f>IF(buildings!BX654="","NULL",buildings!BX654)</f>
        <v>R5.2OECD</v>
      </c>
      <c r="BY654" t="str">
        <f>IF(buildings!BY654="","NULL",buildings!BY654)</f>
        <v>R_SFH_unspecified</v>
      </c>
      <c r="BZ654" t="str">
        <f>IF(buildings!BZ654="","NULL",buildings!BZ654)</f>
        <v>T_traditional</v>
      </c>
      <c r="CA654" t="str">
        <f>IF(buildings!CA654="","NULL",buildings!CA654)</f>
        <v>Standard</v>
      </c>
      <c r="CB654" t="str">
        <f>IF(buildings!CB654="","NULL",buildings!CB654)</f>
        <v>sample/average/statistics</v>
      </c>
      <c r="CC654" t="str">
        <f>IF(buildings!CC654="","NULL",buildings!CC654)</f>
        <v>RS</v>
      </c>
      <c r="CD654" t="str">
        <f>IF(buildings!CD654="","NULL",buildings!CD654)</f>
        <v>T</v>
      </c>
      <c r="CE654" t="str">
        <f>IF(buildings!CE654="","NULL",buildings!CE654)</f>
        <v>OECD_USA</v>
      </c>
    </row>
    <row r="655" spans="1:83">
      <c r="A655">
        <f>IF(buildings!A655="","NA",buildings!A655)</f>
        <v>653</v>
      </c>
      <c r="B655" t="str">
        <f>IF(buildings!B655="","NA",buildings!B655)</f>
        <v>USA</v>
      </c>
      <c r="C655" t="str">
        <f>IF(buildings!C655="","NA",buildings!C655)</f>
        <v>NA</v>
      </c>
      <c r="D655" t="str">
        <f>IF(buildings!D655="","NA",buildings!D655)</f>
        <v>NA</v>
      </c>
      <c r="E655" t="str">
        <f>IF(buildings!E655="","NA",buildings!E655)</f>
        <v>NA</v>
      </c>
      <c r="F655">
        <f>IF(buildings!F655="","NA",buildings!F655)</f>
        <v>7.27446588326643</v>
      </c>
      <c r="G655" t="str">
        <f>IF(buildings!G655="","NA",buildings!G655)</f>
        <v>NA</v>
      </c>
      <c r="H655" t="str">
        <f>IF(buildings!H655="","NA",buildings!H655)</f>
        <v>NA</v>
      </c>
      <c r="I655" t="str">
        <f>IF(buildings!I655="","NA",buildings!I655)</f>
        <v>NA</v>
      </c>
      <c r="J655">
        <f>IF(buildings!J655="","NA",buildings!J655)</f>
        <v>66.8253646988382</v>
      </c>
      <c r="K655" t="str">
        <f>IF(buildings!K655="","NA",buildings!K655)</f>
        <v>NA</v>
      </c>
      <c r="L655" t="str">
        <f>IF(buildings!L655="","NA",buildings!L655)</f>
        <v>NA</v>
      </c>
      <c r="M655">
        <f>IF(buildings!M655="","NA",buildings!M655)</f>
        <v>468.98375776716301</v>
      </c>
      <c r="N655">
        <f>IF(buildings!N655="","NA",buildings!N655)</f>
        <v>21.437537907999999</v>
      </c>
      <c r="O655">
        <f>IF(buildings!O655="","NA",buildings!O655)</f>
        <v>80.537247685462901</v>
      </c>
      <c r="P655" t="str">
        <f>IF(buildings!P655="","NA",buildings!P655)</f>
        <v>NA</v>
      </c>
      <c r="Q655" t="str">
        <f>IF(buildings!Q655="","NA",buildings!Q655)</f>
        <v>NA</v>
      </c>
      <c r="R655" t="str">
        <f>IF(buildings!R655="","NA",buildings!R655)</f>
        <v>NA</v>
      </c>
      <c r="S655">
        <f>IF(buildings!S655="","NA",buildings!S655)</f>
        <v>25.125603470188199</v>
      </c>
      <c r="T655" t="str">
        <f>IF(buildings!T655="","NA",buildings!T655)</f>
        <v>NA</v>
      </c>
      <c r="U655" t="str">
        <f>IF(buildings!U655="","NA",buildings!U655)</f>
        <v>NA</v>
      </c>
      <c r="V655" t="str">
        <f>IF(buildings!V655="","NA",buildings!V655)</f>
        <v>NA</v>
      </c>
      <c r="W655" t="str">
        <f>IF(buildings!W655="","NA",buildings!W655)</f>
        <v>NA</v>
      </c>
      <c r="X655" t="str">
        <f>IF(buildings!X655="","NA",buildings!X655)</f>
        <v>NA</v>
      </c>
      <c r="Y655" t="str">
        <f>IF(buildings!Y655="","NA",buildings!Y655)</f>
        <v>NA</v>
      </c>
      <c r="Z655" t="str">
        <f>IF(buildings!Z655="","NA",buildings!Z655)</f>
        <v>NA</v>
      </c>
      <c r="AA655" t="str">
        <f>IF(buildings!AA655="","NA",buildings!AA655)</f>
        <v>NA</v>
      </c>
      <c r="AB655">
        <f>IF(buildings!AB655="","NA",buildings!AB655)</f>
        <v>88.52</v>
      </c>
      <c r="AC655" t="str">
        <f>IF(buildings!AC655="","NA",buildings!AC655)</f>
        <v>NA</v>
      </c>
      <c r="AD655" t="str">
        <f>IF(buildings!AD655="","NA",buildings!AD655)</f>
        <v>NA</v>
      </c>
      <c r="AE655" t="str">
        <f>IF(buildings!AE655="","NA",buildings!AE655)</f>
        <v>NA</v>
      </c>
      <c r="AF655" t="str">
        <f>IF(buildings!AF655="","NA",buildings!AF655)</f>
        <v>NA</v>
      </c>
      <c r="AG655" t="str">
        <f>IF(buildings!AG655="","NA",buildings!AG655)</f>
        <v>NA</v>
      </c>
      <c r="AH655" t="str">
        <f>IF(buildings!AH655="","NA",buildings!AH655)</f>
        <v>NA</v>
      </c>
      <c r="AI655" t="str">
        <f>IF(buildings!AI655="","NA",buildings!AI655)</f>
        <v>NA</v>
      </c>
      <c r="AJ655">
        <f>IF(buildings!AJ655="","NA",buildings!AJ655)</f>
        <v>2.37538039924446</v>
      </c>
      <c r="AK655">
        <f>IF(buildings!AK655="","NA",buildings!AK655)</f>
        <v>12.604528550097401</v>
      </c>
      <c r="AL655" t="str">
        <f>IF(buildings!AL655="","NA",buildings!AL655)</f>
        <v>Small wood frame house, slab foundation</v>
      </c>
      <c r="AM655">
        <f>IF(buildings!AM655="","NA",buildings!AM655)</f>
        <v>1</v>
      </c>
      <c r="AN655" t="str">
        <f>IF(buildings!AN655="","NA",buildings!AN655)</f>
        <v>residential</v>
      </c>
      <c r="AO655" t="str">
        <f>IF(buildings!AO655="","NA",buildings!AO655)</f>
        <v>residential</v>
      </c>
      <c r="AP655" t="str">
        <f>IF(buildings!AP655="","NA",buildings!AP655)</f>
        <v>averaged</v>
      </c>
      <c r="AQ655" t="str">
        <f>IF(buildings!AQ655="","NA",buildings!AQ655)</f>
        <v>urban</v>
      </c>
      <c r="AR655" t="str">
        <f>IF(buildings!AR655="","NA",buildings!AR655)</f>
        <v>construction</v>
      </c>
      <c r="AS655" t="str">
        <f>IF(buildings!AS655="","NA",buildings!AS655)</f>
        <v>Berril, P. &amp; Herwitch, EG</v>
      </c>
      <c r="AT655">
        <f>IF(buildings!AT655="","NA",buildings!AT655)</f>
        <v>2021</v>
      </c>
      <c r="AU655" t="str">
        <f>IF(buildings!AU655="","NA",buildings!AU655)</f>
        <v>Material flows and GHG emissions from housing stock evolution in US counties, 2020–60</v>
      </c>
      <c r="AV655" t="str">
        <f>IF(buildings!AV655="","NA",buildings!AV655)</f>
        <v>Buildings &amp; Cities</v>
      </c>
      <c r="AW655" t="str">
        <f>IF(buildings!AW655="","NA",buildings!AW655)</f>
        <v>Copyright by the Authors</v>
      </c>
      <c r="AX655" t="str">
        <f>IF(buildings!AX655="","NA",buildings!AX655)</f>
        <v>10.5334/bc.126</v>
      </c>
      <c r="AY655" t="str">
        <f>IF(buildings!AY655="","NA",buildings!AY655)</f>
        <v>https://doi.org/10.5334/bc.126</v>
      </c>
      <c r="AZ655" t="str">
        <f>IF(buildings!AZ655="","NULL",buildings!AZ655)</f>
        <v>I combined the ''glass'' and the fiberglass'' columns into one</v>
      </c>
      <c r="BA655" t="str">
        <f>IF(buildings!BA655="","NULL",buildings!BA655)</f>
        <v>NULL</v>
      </c>
      <c r="BB655" t="str">
        <f>IF(buildings!BB655="","NULL",buildings!BB655)</f>
        <v>NULL</v>
      </c>
      <c r="BC655" t="str">
        <f>IF(buildings!BC655="","NULL",buildings!BC655)</f>
        <v>Supplemental data -&gt; Source data -&gt; Material_Intensities -&gt; Full_arch_intensities.csv</v>
      </c>
      <c r="BD655" t="str">
        <f>IF(buildings!BD655="","NULL",buildings!BD655)</f>
        <v>NULL</v>
      </c>
      <c r="BE655" t="str">
        <f>IF(buildings!BE655="","NULL",buildings!BE655)</f>
        <v>Schwartzberg (Fishman)</v>
      </c>
      <c r="BF655" t="str">
        <f>IF(buildings!BF655="","NULL",buildings!BF655)</f>
        <v>NULL</v>
      </c>
      <c r="BG655" t="str">
        <f>IF(buildings!BG655="","NULL",buildings!BG655)</f>
        <v>NULL</v>
      </c>
      <c r="BH655" t="str">
        <f>IF(buildings!BH655="","NULL",buildings!BH655)</f>
        <v>NULL</v>
      </c>
      <c r="BI655" t="str">
        <f>IF(buildings!BI655="","NULL",buildings!BI655)</f>
        <v>NULL</v>
      </c>
      <c r="BJ655" t="str">
        <f>IF(buildings!BJ655="","NULL",buildings!BJ655)</f>
        <v>NULL</v>
      </c>
      <c r="BK655" t="str">
        <f>IF(buildings!BK655="","NULL",buildings!BK655)</f>
        <v>NULL</v>
      </c>
      <c r="BL655" t="str">
        <f>IF(buildings!BL655="","NULL",buildings!BL655)</f>
        <v>NULL</v>
      </c>
      <c r="BM655" t="str">
        <f>IF(buildings!BM655="","NULL",buildings!BM655)</f>
        <v>NULL</v>
      </c>
      <c r="BN655" t="str">
        <f>IF(buildings!BN655="","NULL",buildings!BN655)</f>
        <v>NULL</v>
      </c>
      <c r="BO655" t="str">
        <f>IF(buildings!BO655="","NULL",buildings!BO655)</f>
        <v>NULL</v>
      </c>
      <c r="BP655" t="str">
        <f>IF(buildings!BP655="","NULL",buildings!BP655)</f>
        <v>NULL</v>
      </c>
      <c r="BQ655" t="str">
        <f>IF(buildings!BQ655="","NULL",buildings!BQ655)</f>
        <v>NULL</v>
      </c>
      <c r="BR655" t="str">
        <f>IF(buildings!BR655="","NULL",buildings!BR655)</f>
        <v>NULL</v>
      </c>
      <c r="BS655" t="str">
        <f>IF(buildings!BS655="","NULL",buildings!BS655)</f>
        <v>NULL</v>
      </c>
      <c r="BT655" t="str">
        <f>IF(buildings!BT655="","NULL",buildings!BT655)</f>
        <v>NULL</v>
      </c>
      <c r="BU655" t="str">
        <f>IF(buildings!BU655="","NULL",buildings!BU655)</f>
        <v>NULL</v>
      </c>
      <c r="BV655" t="str">
        <f>IF(buildings!BV655="","NULL",buildings!BV655)</f>
        <v>NULL</v>
      </c>
      <c r="BW655" t="str">
        <f>IF(buildings!BW655="","NULL",buildings!BW655)</f>
        <v>R32USA</v>
      </c>
      <c r="BX655" t="str">
        <f>IF(buildings!BX655="","NULL",buildings!BX655)</f>
        <v>R5.2OECD</v>
      </c>
      <c r="BY655" t="str">
        <f>IF(buildings!BY655="","NULL",buildings!BY655)</f>
        <v>R_SFH_unspecified</v>
      </c>
      <c r="BZ655" t="str">
        <f>IF(buildings!BZ655="","NULL",buildings!BZ655)</f>
        <v>T_traditional</v>
      </c>
      <c r="CA655" t="str">
        <f>IF(buildings!CA655="","NULL",buildings!CA655)</f>
        <v>Standard</v>
      </c>
      <c r="CB655" t="str">
        <f>IF(buildings!CB655="","NULL",buildings!CB655)</f>
        <v>sample/average/statistics</v>
      </c>
      <c r="CC655" t="str">
        <f>IF(buildings!CC655="","NULL",buildings!CC655)</f>
        <v>RS</v>
      </c>
      <c r="CD655" t="str">
        <f>IF(buildings!CD655="","NULL",buildings!CD655)</f>
        <v>T</v>
      </c>
      <c r="CE655" t="str">
        <f>IF(buildings!CE655="","NULL",buildings!CE655)</f>
        <v>OECD_USA</v>
      </c>
    </row>
    <row r="656" spans="1:83">
      <c r="A656">
        <f>IF(buildings!A656="","NA",buildings!A656)</f>
        <v>654</v>
      </c>
      <c r="B656" t="str">
        <f>IF(buildings!B656="","NA",buildings!B656)</f>
        <v>USA</v>
      </c>
      <c r="C656" t="str">
        <f>IF(buildings!C656="","NA",buildings!C656)</f>
        <v>NA</v>
      </c>
      <c r="D656" t="str">
        <f>IF(buildings!D656="","NA",buildings!D656)</f>
        <v>NA</v>
      </c>
      <c r="E656" t="str">
        <f>IF(buildings!E656="","NA",buildings!E656)</f>
        <v>NA</v>
      </c>
      <c r="F656">
        <f>IF(buildings!F656="","NA",buildings!F656)</f>
        <v>6.2651894843846403</v>
      </c>
      <c r="G656" t="str">
        <f>IF(buildings!G656="","NA",buildings!G656)</f>
        <v>NA</v>
      </c>
      <c r="H656" t="str">
        <f>IF(buildings!H656="","NA",buildings!H656)</f>
        <v>NA</v>
      </c>
      <c r="I656" t="str">
        <f>IF(buildings!I656="","NA",buildings!I656)</f>
        <v>NA</v>
      </c>
      <c r="J656">
        <f>IF(buildings!J656="","NA",buildings!J656)</f>
        <v>52.5503875930007</v>
      </c>
      <c r="K656" t="str">
        <f>IF(buildings!K656="","NA",buildings!K656)</f>
        <v>NA</v>
      </c>
      <c r="L656" t="str">
        <f>IF(buildings!L656="","NA",buildings!L656)</f>
        <v>NA</v>
      </c>
      <c r="M656">
        <f>IF(buildings!M656="","NA",buildings!M656)</f>
        <v>372.76118339855299</v>
      </c>
      <c r="N656">
        <f>IF(buildings!N656="","NA",buildings!N656)</f>
        <v>18.742705152587298</v>
      </c>
      <c r="O656">
        <f>IF(buildings!O656="","NA",buildings!O656)</f>
        <v>67.448060016315495</v>
      </c>
      <c r="P656" t="str">
        <f>IF(buildings!P656="","NA",buildings!P656)</f>
        <v>NA</v>
      </c>
      <c r="Q656" t="str">
        <f>IF(buildings!Q656="","NA",buildings!Q656)</f>
        <v>NA</v>
      </c>
      <c r="R656" t="str">
        <f>IF(buildings!R656="","NA",buildings!R656)</f>
        <v>NA</v>
      </c>
      <c r="S656">
        <f>IF(buildings!S656="","NA",buildings!S656)</f>
        <v>21.493186194404299</v>
      </c>
      <c r="T656" t="str">
        <f>IF(buildings!T656="","NA",buildings!T656)</f>
        <v>NA</v>
      </c>
      <c r="U656" t="str">
        <f>IF(buildings!U656="","NA",buildings!U656)</f>
        <v>NA</v>
      </c>
      <c r="V656" t="str">
        <f>IF(buildings!V656="","NA",buildings!V656)</f>
        <v>NA</v>
      </c>
      <c r="W656" t="str">
        <f>IF(buildings!W656="","NA",buildings!W656)</f>
        <v>NA</v>
      </c>
      <c r="X656" t="str">
        <f>IF(buildings!X656="","NA",buildings!X656)</f>
        <v>NA</v>
      </c>
      <c r="Y656" t="str">
        <f>IF(buildings!Y656="","NA",buildings!Y656)</f>
        <v>NA</v>
      </c>
      <c r="Z656" t="str">
        <f>IF(buildings!Z656="","NA",buildings!Z656)</f>
        <v>NA</v>
      </c>
      <c r="AA656" t="str">
        <f>IF(buildings!AA656="","NA",buildings!AA656)</f>
        <v>NA</v>
      </c>
      <c r="AB656">
        <f>IF(buildings!AB656="","NA",buildings!AB656)</f>
        <v>65.08</v>
      </c>
      <c r="AC656" t="str">
        <f>IF(buildings!AC656="","NA",buildings!AC656)</f>
        <v>NA</v>
      </c>
      <c r="AD656" t="str">
        <f>IF(buildings!AD656="","NA",buildings!AD656)</f>
        <v>NA</v>
      </c>
      <c r="AE656" t="str">
        <f>IF(buildings!AE656="","NA",buildings!AE656)</f>
        <v>NA</v>
      </c>
      <c r="AF656" t="str">
        <f>IF(buildings!AF656="","NA",buildings!AF656)</f>
        <v>NA</v>
      </c>
      <c r="AG656" t="str">
        <f>IF(buildings!AG656="","NA",buildings!AG656)</f>
        <v>NA</v>
      </c>
      <c r="AH656" t="str">
        <f>IF(buildings!AH656="","NA",buildings!AH656)</f>
        <v>NA</v>
      </c>
      <c r="AI656" t="str">
        <f>IF(buildings!AI656="","NA",buildings!AI656)</f>
        <v>NA</v>
      </c>
      <c r="AJ656">
        <f>IF(buildings!AJ656="","NA",buildings!AJ656)</f>
        <v>2.3466782179944601</v>
      </c>
      <c r="AK656">
        <f>IF(buildings!AK656="","NA",buildings!AK656)</f>
        <v>9.7367911083832706</v>
      </c>
      <c r="AL656" t="str">
        <f>IF(buildings!AL656="","NA",buildings!AL656)</f>
        <v>Small wood frame house, slab foundation</v>
      </c>
      <c r="AM656">
        <f>IF(buildings!AM656="","NA",buildings!AM656)</f>
        <v>1</v>
      </c>
      <c r="AN656" t="str">
        <f>IF(buildings!AN656="","NA",buildings!AN656)</f>
        <v>residential</v>
      </c>
      <c r="AO656" t="str">
        <f>IF(buildings!AO656="","NA",buildings!AO656)</f>
        <v>residential</v>
      </c>
      <c r="AP656" t="str">
        <f>IF(buildings!AP656="","NA",buildings!AP656)</f>
        <v>averaged</v>
      </c>
      <c r="AQ656" t="str">
        <f>IF(buildings!AQ656="","NA",buildings!AQ656)</f>
        <v>urban</v>
      </c>
      <c r="AR656" t="str">
        <f>IF(buildings!AR656="","NA",buildings!AR656)</f>
        <v>construction</v>
      </c>
      <c r="AS656" t="str">
        <f>IF(buildings!AS656="","NA",buildings!AS656)</f>
        <v>Berril, P. &amp; Herwitch, EG</v>
      </c>
      <c r="AT656">
        <f>IF(buildings!AT656="","NA",buildings!AT656)</f>
        <v>2021</v>
      </c>
      <c r="AU656" t="str">
        <f>IF(buildings!AU656="","NA",buildings!AU656)</f>
        <v>Material flows and GHG emissions from housing stock evolution in US counties, 2020–60</v>
      </c>
      <c r="AV656" t="str">
        <f>IF(buildings!AV656="","NA",buildings!AV656)</f>
        <v>Buildings &amp; Cities</v>
      </c>
      <c r="AW656" t="str">
        <f>IF(buildings!AW656="","NA",buildings!AW656)</f>
        <v>Copyright by the Authors</v>
      </c>
      <c r="AX656" t="str">
        <f>IF(buildings!AX656="","NA",buildings!AX656)</f>
        <v>10.5334/bc.126</v>
      </c>
      <c r="AY656" t="str">
        <f>IF(buildings!AY656="","NA",buildings!AY656)</f>
        <v>https://doi.org/10.5334/bc.126</v>
      </c>
      <c r="AZ656" t="str">
        <f>IF(buildings!AZ656="","NULL",buildings!AZ656)</f>
        <v>I combined the ''glass'' and the fiberglass'' columns into one</v>
      </c>
      <c r="BA656" t="str">
        <f>IF(buildings!BA656="","NULL",buildings!BA656)</f>
        <v>NULL</v>
      </c>
      <c r="BB656" t="str">
        <f>IF(buildings!BB656="","NULL",buildings!BB656)</f>
        <v>NULL</v>
      </c>
      <c r="BC656" t="str">
        <f>IF(buildings!BC656="","NULL",buildings!BC656)</f>
        <v>Supplemental data -&gt; Source data -&gt; Material_Intensities -&gt; Full_arch_intensities.csv</v>
      </c>
      <c r="BD656" t="str">
        <f>IF(buildings!BD656="","NULL",buildings!BD656)</f>
        <v>NULL</v>
      </c>
      <c r="BE656" t="str">
        <f>IF(buildings!BE656="","NULL",buildings!BE656)</f>
        <v>Schwartzberg (Fishman)</v>
      </c>
      <c r="BF656" t="str">
        <f>IF(buildings!BF656="","NULL",buildings!BF656)</f>
        <v>NULL</v>
      </c>
      <c r="BG656" t="str">
        <f>IF(buildings!BG656="","NULL",buildings!BG656)</f>
        <v>NULL</v>
      </c>
      <c r="BH656" t="str">
        <f>IF(buildings!BH656="","NULL",buildings!BH656)</f>
        <v>NULL</v>
      </c>
      <c r="BI656" t="str">
        <f>IF(buildings!BI656="","NULL",buildings!BI656)</f>
        <v>NULL</v>
      </c>
      <c r="BJ656" t="str">
        <f>IF(buildings!BJ656="","NULL",buildings!BJ656)</f>
        <v>NULL</v>
      </c>
      <c r="BK656" t="str">
        <f>IF(buildings!BK656="","NULL",buildings!BK656)</f>
        <v>NULL</v>
      </c>
      <c r="BL656" t="str">
        <f>IF(buildings!BL656="","NULL",buildings!BL656)</f>
        <v>NULL</v>
      </c>
      <c r="BM656" t="str">
        <f>IF(buildings!BM656="","NULL",buildings!BM656)</f>
        <v>NULL</v>
      </c>
      <c r="BN656" t="str">
        <f>IF(buildings!BN656="","NULL",buildings!BN656)</f>
        <v>NULL</v>
      </c>
      <c r="BO656" t="str">
        <f>IF(buildings!BO656="","NULL",buildings!BO656)</f>
        <v>NULL</v>
      </c>
      <c r="BP656" t="str">
        <f>IF(buildings!BP656="","NULL",buildings!BP656)</f>
        <v>NULL</v>
      </c>
      <c r="BQ656" t="str">
        <f>IF(buildings!BQ656="","NULL",buildings!BQ656)</f>
        <v>NULL</v>
      </c>
      <c r="BR656" t="str">
        <f>IF(buildings!BR656="","NULL",buildings!BR656)</f>
        <v>NULL</v>
      </c>
      <c r="BS656" t="str">
        <f>IF(buildings!BS656="","NULL",buildings!BS656)</f>
        <v>NULL</v>
      </c>
      <c r="BT656" t="str">
        <f>IF(buildings!BT656="","NULL",buildings!BT656)</f>
        <v>NULL</v>
      </c>
      <c r="BU656" t="str">
        <f>IF(buildings!BU656="","NULL",buildings!BU656)</f>
        <v>NULL</v>
      </c>
      <c r="BV656" t="str">
        <f>IF(buildings!BV656="","NULL",buildings!BV656)</f>
        <v>NULL</v>
      </c>
      <c r="BW656" t="str">
        <f>IF(buildings!BW656="","NULL",buildings!BW656)</f>
        <v>R32USA</v>
      </c>
      <c r="BX656" t="str">
        <f>IF(buildings!BX656="","NULL",buildings!BX656)</f>
        <v>R5.2OECD</v>
      </c>
      <c r="BY656" t="str">
        <f>IF(buildings!BY656="","NULL",buildings!BY656)</f>
        <v>R_SFH_unspecified</v>
      </c>
      <c r="BZ656" t="str">
        <f>IF(buildings!BZ656="","NULL",buildings!BZ656)</f>
        <v>T_traditional</v>
      </c>
      <c r="CA656" t="str">
        <f>IF(buildings!CA656="","NULL",buildings!CA656)</f>
        <v>Standard</v>
      </c>
      <c r="CB656" t="str">
        <f>IF(buildings!CB656="","NULL",buildings!CB656)</f>
        <v>sample/average/statistics</v>
      </c>
      <c r="CC656" t="str">
        <f>IF(buildings!CC656="","NULL",buildings!CC656)</f>
        <v>RS</v>
      </c>
      <c r="CD656" t="str">
        <f>IF(buildings!CD656="","NULL",buildings!CD656)</f>
        <v>T</v>
      </c>
      <c r="CE656" t="str">
        <f>IF(buildings!CE656="","NULL",buildings!CE656)</f>
        <v>OECD_USA</v>
      </c>
    </row>
    <row r="657" spans="1:83">
      <c r="A657">
        <f>IF(buildings!A657="","NA",buildings!A657)</f>
        <v>655</v>
      </c>
      <c r="B657" t="str">
        <f>IF(buildings!B657="","NA",buildings!B657)</f>
        <v>USA</v>
      </c>
      <c r="C657" t="str">
        <f>IF(buildings!C657="","NA",buildings!C657)</f>
        <v>NA</v>
      </c>
      <c r="D657" t="str">
        <f>IF(buildings!D657="","NA",buildings!D657)</f>
        <v>NA</v>
      </c>
      <c r="E657" t="str">
        <f>IF(buildings!E657="","NA",buildings!E657)</f>
        <v>NA</v>
      </c>
      <c r="F657">
        <f>IF(buildings!F657="","NA",buildings!F657)</f>
        <v>4.9267395629574997</v>
      </c>
      <c r="G657" t="str">
        <f>IF(buildings!G657="","NA",buildings!G657)</f>
        <v>NA</v>
      </c>
      <c r="H657" t="str">
        <f>IF(buildings!H657="","NA",buildings!H657)</f>
        <v>NA</v>
      </c>
      <c r="I657" t="str">
        <f>IF(buildings!I657="","NA",buildings!I657)</f>
        <v>NA</v>
      </c>
      <c r="J657">
        <f>IF(buildings!J657="","NA",buildings!J657)</f>
        <v>58.918882361006403</v>
      </c>
      <c r="K657" t="str">
        <f>IF(buildings!K657="","NA",buildings!K657)</f>
        <v>NA</v>
      </c>
      <c r="L657" t="str">
        <f>IF(buildings!L657="","NA",buildings!L657)</f>
        <v>NA</v>
      </c>
      <c r="M657">
        <f>IF(buildings!M657="","NA",buildings!M657)</f>
        <v>244.322488311526</v>
      </c>
      <c r="N657">
        <f>IF(buildings!N657="","NA",buildings!N657)</f>
        <v>13.989282543891701</v>
      </c>
      <c r="O657">
        <f>IF(buildings!O657="","NA",buildings!O657)</f>
        <v>55.7133716925592</v>
      </c>
      <c r="P657" t="str">
        <f>IF(buildings!P657="","NA",buildings!P657)</f>
        <v>NA</v>
      </c>
      <c r="Q657" t="str">
        <f>IF(buildings!Q657="","NA",buildings!Q657)</f>
        <v>NA</v>
      </c>
      <c r="R657" t="str">
        <f>IF(buildings!R657="","NA",buildings!R657)</f>
        <v>NA</v>
      </c>
      <c r="S657">
        <f>IF(buildings!S657="","NA",buildings!S657)</f>
        <v>21.906014813377499</v>
      </c>
      <c r="T657" t="str">
        <f>IF(buildings!T657="","NA",buildings!T657)</f>
        <v>NA</v>
      </c>
      <c r="U657" t="str">
        <f>IF(buildings!U657="","NA",buildings!U657)</f>
        <v>NA</v>
      </c>
      <c r="V657" t="str">
        <f>IF(buildings!V657="","NA",buildings!V657)</f>
        <v>NA</v>
      </c>
      <c r="W657" t="str">
        <f>IF(buildings!W657="","NA",buildings!W657)</f>
        <v>NA</v>
      </c>
      <c r="X657" t="str">
        <f>IF(buildings!X657="","NA",buildings!X657)</f>
        <v>NA</v>
      </c>
      <c r="Y657" t="str">
        <f>IF(buildings!Y657="","NA",buildings!Y657)</f>
        <v>NA</v>
      </c>
      <c r="Z657" t="str">
        <f>IF(buildings!Z657="","NA",buildings!Z657)</f>
        <v>NA</v>
      </c>
      <c r="AA657" t="str">
        <f>IF(buildings!AA657="","NA",buildings!AA657)</f>
        <v>NA</v>
      </c>
      <c r="AB657">
        <f>IF(buildings!AB657="","NA",buildings!AB657)</f>
        <v>48.98</v>
      </c>
      <c r="AC657" t="str">
        <f>IF(buildings!AC657="","NA",buildings!AC657)</f>
        <v>NA</v>
      </c>
      <c r="AD657" t="str">
        <f>IF(buildings!AD657="","NA",buildings!AD657)</f>
        <v>NA</v>
      </c>
      <c r="AE657" t="str">
        <f>IF(buildings!AE657="","NA",buildings!AE657)</f>
        <v>NA</v>
      </c>
      <c r="AF657" t="str">
        <f>IF(buildings!AF657="","NA",buildings!AF657)</f>
        <v>NA</v>
      </c>
      <c r="AG657" t="str">
        <f>IF(buildings!AG657="","NA",buildings!AG657)</f>
        <v>NA</v>
      </c>
      <c r="AH657" t="str">
        <f>IF(buildings!AH657="","NA",buildings!AH657)</f>
        <v>NA</v>
      </c>
      <c r="AI657" t="str">
        <f>IF(buildings!AI657="","NA",buildings!AI657)</f>
        <v>NA</v>
      </c>
      <c r="AJ657">
        <f>IF(buildings!AJ657="","NA",buildings!AJ657)</f>
        <v>1.6818631389157499</v>
      </c>
      <c r="AK657">
        <f>IF(buildings!AK657="","NA",buildings!AK657)</f>
        <v>7.8731318169523998</v>
      </c>
      <c r="AL657" t="str">
        <f>IF(buildings!AL657="","NA",buildings!AL657)</f>
        <v>Large wood frame house, slab foundation</v>
      </c>
      <c r="AM657" t="str">
        <f>IF(buildings!AM657="","NA",buildings!AM657)</f>
        <v>More than 1</v>
      </c>
      <c r="AN657" t="str">
        <f>IF(buildings!AN657="","NA",buildings!AN657)</f>
        <v>residential</v>
      </c>
      <c r="AO657" t="str">
        <f>IF(buildings!AO657="","NA",buildings!AO657)</f>
        <v>residential</v>
      </c>
      <c r="AP657" t="str">
        <f>IF(buildings!AP657="","NA",buildings!AP657)</f>
        <v>averaged</v>
      </c>
      <c r="AQ657" t="str">
        <f>IF(buildings!AQ657="","NA",buildings!AQ657)</f>
        <v>urban</v>
      </c>
      <c r="AR657" t="str">
        <f>IF(buildings!AR657="","NA",buildings!AR657)</f>
        <v>construction</v>
      </c>
      <c r="AS657" t="str">
        <f>IF(buildings!AS657="","NA",buildings!AS657)</f>
        <v>Berril, P. &amp; Herwitch, EG</v>
      </c>
      <c r="AT657">
        <f>IF(buildings!AT657="","NA",buildings!AT657)</f>
        <v>2021</v>
      </c>
      <c r="AU657" t="str">
        <f>IF(buildings!AU657="","NA",buildings!AU657)</f>
        <v>Material flows and GHG emissions from housing stock evolution in US counties, 2020–60</v>
      </c>
      <c r="AV657" t="str">
        <f>IF(buildings!AV657="","NA",buildings!AV657)</f>
        <v>Buildings &amp; Cities</v>
      </c>
      <c r="AW657" t="str">
        <f>IF(buildings!AW657="","NA",buildings!AW657)</f>
        <v>Copyright by the Authors</v>
      </c>
      <c r="AX657" t="str">
        <f>IF(buildings!AX657="","NA",buildings!AX657)</f>
        <v>10.5334/bc.126</v>
      </c>
      <c r="AY657" t="str">
        <f>IF(buildings!AY657="","NA",buildings!AY657)</f>
        <v>https://doi.org/10.5334/bc.126</v>
      </c>
      <c r="AZ657" t="str">
        <f>IF(buildings!AZ657="","NULL",buildings!AZ657)</f>
        <v>I combined the ''glass'' and the fiberglass'' columns into one</v>
      </c>
      <c r="BA657" t="str">
        <f>IF(buildings!BA657="","NULL",buildings!BA657)</f>
        <v>NULL</v>
      </c>
      <c r="BB657" t="str">
        <f>IF(buildings!BB657="","NULL",buildings!BB657)</f>
        <v>NULL</v>
      </c>
      <c r="BC657" t="str">
        <f>IF(buildings!BC657="","NULL",buildings!BC657)</f>
        <v>Supplemental data -&gt; Source data -&gt; Material_Intensities -&gt; Full_arch_intensities.csv</v>
      </c>
      <c r="BD657" t="str">
        <f>IF(buildings!BD657="","NULL",buildings!BD657)</f>
        <v>NULL</v>
      </c>
      <c r="BE657" t="str">
        <f>IF(buildings!BE657="","NULL",buildings!BE657)</f>
        <v>Schwartzberg (Fishman)</v>
      </c>
      <c r="BF657" t="str">
        <f>IF(buildings!BF657="","NULL",buildings!BF657)</f>
        <v>NULL</v>
      </c>
      <c r="BG657" t="str">
        <f>IF(buildings!BG657="","NULL",buildings!BG657)</f>
        <v>NULL</v>
      </c>
      <c r="BH657" t="str">
        <f>IF(buildings!BH657="","NULL",buildings!BH657)</f>
        <v>NULL</v>
      </c>
      <c r="BI657" t="str">
        <f>IF(buildings!BI657="","NULL",buildings!BI657)</f>
        <v>NULL</v>
      </c>
      <c r="BJ657" t="str">
        <f>IF(buildings!BJ657="","NULL",buildings!BJ657)</f>
        <v>NULL</v>
      </c>
      <c r="BK657" t="str">
        <f>IF(buildings!BK657="","NULL",buildings!BK657)</f>
        <v>NULL</v>
      </c>
      <c r="BL657" t="str">
        <f>IF(buildings!BL657="","NULL",buildings!BL657)</f>
        <v>NULL</v>
      </c>
      <c r="BM657" t="str">
        <f>IF(buildings!BM657="","NULL",buildings!BM657)</f>
        <v>NULL</v>
      </c>
      <c r="BN657" t="str">
        <f>IF(buildings!BN657="","NULL",buildings!BN657)</f>
        <v>NULL</v>
      </c>
      <c r="BO657" t="str">
        <f>IF(buildings!BO657="","NULL",buildings!BO657)</f>
        <v>NULL</v>
      </c>
      <c r="BP657" t="str">
        <f>IF(buildings!BP657="","NULL",buildings!BP657)</f>
        <v>NULL</v>
      </c>
      <c r="BQ657" t="str">
        <f>IF(buildings!BQ657="","NULL",buildings!BQ657)</f>
        <v>NULL</v>
      </c>
      <c r="BR657" t="str">
        <f>IF(buildings!BR657="","NULL",buildings!BR657)</f>
        <v>NULL</v>
      </c>
      <c r="BS657" t="str">
        <f>IF(buildings!BS657="","NULL",buildings!BS657)</f>
        <v>NULL</v>
      </c>
      <c r="BT657" t="str">
        <f>IF(buildings!BT657="","NULL",buildings!BT657)</f>
        <v>NULL</v>
      </c>
      <c r="BU657" t="str">
        <f>IF(buildings!BU657="","NULL",buildings!BU657)</f>
        <v>NULL</v>
      </c>
      <c r="BV657" t="str">
        <f>IF(buildings!BV657="","NULL",buildings!BV657)</f>
        <v>NULL</v>
      </c>
      <c r="BW657" t="str">
        <f>IF(buildings!BW657="","NULL",buildings!BW657)</f>
        <v>R32USA</v>
      </c>
      <c r="BX657" t="str">
        <f>IF(buildings!BX657="","NULL",buildings!BX657)</f>
        <v>R5.2OECD</v>
      </c>
      <c r="BY657" t="str">
        <f>IF(buildings!BY657="","NULL",buildings!BY657)</f>
        <v>R_SFH_unspecified</v>
      </c>
      <c r="BZ657" t="str">
        <f>IF(buildings!BZ657="","NULL",buildings!BZ657)</f>
        <v>T_traditional</v>
      </c>
      <c r="CA657" t="str">
        <f>IF(buildings!CA657="","NULL",buildings!CA657)</f>
        <v>Standard</v>
      </c>
      <c r="CB657" t="str">
        <f>IF(buildings!CB657="","NULL",buildings!CB657)</f>
        <v>sample/average/statistics</v>
      </c>
      <c r="CC657" t="str">
        <f>IF(buildings!CC657="","NULL",buildings!CC657)</f>
        <v>RS</v>
      </c>
      <c r="CD657" t="str">
        <f>IF(buildings!CD657="","NULL",buildings!CD657)</f>
        <v>T</v>
      </c>
      <c r="CE657" t="str">
        <f>IF(buildings!CE657="","NULL",buildings!CE657)</f>
        <v>OECD_USA</v>
      </c>
    </row>
    <row r="658" spans="1:83">
      <c r="A658">
        <f>IF(buildings!A658="","NA",buildings!A658)</f>
        <v>656</v>
      </c>
      <c r="B658" t="str">
        <f>IF(buildings!B658="","NA",buildings!B658)</f>
        <v>USA</v>
      </c>
      <c r="C658" t="str">
        <f>IF(buildings!C658="","NA",buildings!C658)</f>
        <v>NA</v>
      </c>
      <c r="D658" t="str">
        <f>IF(buildings!D658="","NA",buildings!D658)</f>
        <v>NA</v>
      </c>
      <c r="E658" t="str">
        <f>IF(buildings!E658="","NA",buildings!E658)</f>
        <v>NA</v>
      </c>
      <c r="F658">
        <f>IF(buildings!F658="","NA",buildings!F658)</f>
        <v>4.38325468483783</v>
      </c>
      <c r="G658" t="str">
        <f>IF(buildings!G658="","NA",buildings!G658)</f>
        <v>NA</v>
      </c>
      <c r="H658" t="str">
        <f>IF(buildings!H658="","NA",buildings!H658)</f>
        <v>NA</v>
      </c>
      <c r="I658" t="str">
        <f>IF(buildings!I658="","NA",buildings!I658)</f>
        <v>NA</v>
      </c>
      <c r="J658">
        <f>IF(buildings!J658="","NA",buildings!J658)</f>
        <v>51.454825103063797</v>
      </c>
      <c r="K658" t="str">
        <f>IF(buildings!K658="","NA",buildings!K658)</f>
        <v>NA</v>
      </c>
      <c r="L658" t="str">
        <f>IF(buildings!L658="","NA",buildings!L658)</f>
        <v>NA</v>
      </c>
      <c r="M658">
        <f>IF(buildings!M658="","NA",buildings!M658)</f>
        <v>196.21120112722099</v>
      </c>
      <c r="N658">
        <f>IF(buildings!N658="","NA",buildings!N658)</f>
        <v>12.692265934027301</v>
      </c>
      <c r="O658">
        <f>IF(buildings!O658="","NA",buildings!O658)</f>
        <v>49.413576730360603</v>
      </c>
      <c r="P658" t="str">
        <f>IF(buildings!P658="","NA",buildings!P658)</f>
        <v>NA</v>
      </c>
      <c r="Q658" t="str">
        <f>IF(buildings!Q658="","NA",buildings!Q658)</f>
        <v>NA</v>
      </c>
      <c r="R658" t="str">
        <f>IF(buildings!R658="","NA",buildings!R658)</f>
        <v>NA</v>
      </c>
      <c r="S658">
        <f>IF(buildings!S658="","NA",buildings!S658)</f>
        <v>20.1577409984443</v>
      </c>
      <c r="T658" t="str">
        <f>IF(buildings!T658="","NA",buildings!T658)</f>
        <v>NA</v>
      </c>
      <c r="U658" t="str">
        <f>IF(buildings!U658="","NA",buildings!U658)</f>
        <v>NA</v>
      </c>
      <c r="V658" t="str">
        <f>IF(buildings!V658="","NA",buildings!V658)</f>
        <v>NA</v>
      </c>
      <c r="W658" t="str">
        <f>IF(buildings!W658="","NA",buildings!W658)</f>
        <v>NA</v>
      </c>
      <c r="X658" t="str">
        <f>IF(buildings!X658="","NA",buildings!X658)</f>
        <v>NA</v>
      </c>
      <c r="Y658" t="str">
        <f>IF(buildings!Y658="","NA",buildings!Y658)</f>
        <v>NA</v>
      </c>
      <c r="Z658" t="str">
        <f>IF(buildings!Z658="","NA",buildings!Z658)</f>
        <v>NA</v>
      </c>
      <c r="AA658" t="str">
        <f>IF(buildings!AA658="","NA",buildings!AA658)</f>
        <v>NA</v>
      </c>
      <c r="AB658">
        <f>IF(buildings!AB658="","NA",buildings!AB658)</f>
        <v>35.520000000000003</v>
      </c>
      <c r="AC658" t="str">
        <f>IF(buildings!AC658="","NA",buildings!AC658)</f>
        <v>NA</v>
      </c>
      <c r="AD658" t="str">
        <f>IF(buildings!AD658="","NA",buildings!AD658)</f>
        <v>NA</v>
      </c>
      <c r="AE658" t="str">
        <f>IF(buildings!AE658="","NA",buildings!AE658)</f>
        <v>NA</v>
      </c>
      <c r="AF658" t="str">
        <f>IF(buildings!AF658="","NA",buildings!AF658)</f>
        <v>NA</v>
      </c>
      <c r="AG658" t="str">
        <f>IF(buildings!AG658="","NA",buildings!AG658)</f>
        <v>NA</v>
      </c>
      <c r="AH658" t="str">
        <f>IF(buildings!AH658="","NA",buildings!AH658)</f>
        <v>NA</v>
      </c>
      <c r="AI658" t="str">
        <f>IF(buildings!AI658="","NA",buildings!AI658)</f>
        <v>NA</v>
      </c>
      <c r="AJ658">
        <f>IF(buildings!AJ658="","NA",buildings!AJ658)</f>
        <v>1.66846878766575</v>
      </c>
      <c r="AK658">
        <f>IF(buildings!AK658="","NA",buildings!AK658)</f>
        <v>6.31605607507211</v>
      </c>
      <c r="AL658" t="str">
        <f>IF(buildings!AL658="","NA",buildings!AL658)</f>
        <v>Large wood frame house, slab foundation</v>
      </c>
      <c r="AM658" t="str">
        <f>IF(buildings!AM658="","NA",buildings!AM658)</f>
        <v>More than 1</v>
      </c>
      <c r="AN658" t="str">
        <f>IF(buildings!AN658="","NA",buildings!AN658)</f>
        <v>residential</v>
      </c>
      <c r="AO658" t="str">
        <f>IF(buildings!AO658="","NA",buildings!AO658)</f>
        <v>residential</v>
      </c>
      <c r="AP658" t="str">
        <f>IF(buildings!AP658="","NA",buildings!AP658)</f>
        <v>averaged</v>
      </c>
      <c r="AQ658" t="str">
        <f>IF(buildings!AQ658="","NA",buildings!AQ658)</f>
        <v>urban</v>
      </c>
      <c r="AR658" t="str">
        <f>IF(buildings!AR658="","NA",buildings!AR658)</f>
        <v>construction</v>
      </c>
      <c r="AS658" t="str">
        <f>IF(buildings!AS658="","NA",buildings!AS658)</f>
        <v>Berril, P. &amp; Herwitch, EG</v>
      </c>
      <c r="AT658">
        <f>IF(buildings!AT658="","NA",buildings!AT658)</f>
        <v>2021</v>
      </c>
      <c r="AU658" t="str">
        <f>IF(buildings!AU658="","NA",buildings!AU658)</f>
        <v>Material flows and GHG emissions from housing stock evolution in US counties, 2020–60</v>
      </c>
      <c r="AV658" t="str">
        <f>IF(buildings!AV658="","NA",buildings!AV658)</f>
        <v>Buildings &amp; Cities</v>
      </c>
      <c r="AW658" t="str">
        <f>IF(buildings!AW658="","NA",buildings!AW658)</f>
        <v>Copyright by the Authors</v>
      </c>
      <c r="AX658" t="str">
        <f>IF(buildings!AX658="","NA",buildings!AX658)</f>
        <v>10.5334/bc.126</v>
      </c>
      <c r="AY658" t="str">
        <f>IF(buildings!AY658="","NA",buildings!AY658)</f>
        <v>https://doi.org/10.5334/bc.126</v>
      </c>
      <c r="AZ658" t="str">
        <f>IF(buildings!AZ658="","NULL",buildings!AZ658)</f>
        <v>I combined the ''glass'' and the fiberglass'' columns into one</v>
      </c>
      <c r="BA658" t="str">
        <f>IF(buildings!BA658="","NULL",buildings!BA658)</f>
        <v>NULL</v>
      </c>
      <c r="BB658" t="str">
        <f>IF(buildings!BB658="","NULL",buildings!BB658)</f>
        <v>NULL</v>
      </c>
      <c r="BC658" t="str">
        <f>IF(buildings!BC658="","NULL",buildings!BC658)</f>
        <v>Supplemental data -&gt; Source data -&gt; Material_Intensities -&gt; Full_arch_intensities.csv</v>
      </c>
      <c r="BD658" t="str">
        <f>IF(buildings!BD658="","NULL",buildings!BD658)</f>
        <v>NULL</v>
      </c>
      <c r="BE658" t="str">
        <f>IF(buildings!BE658="","NULL",buildings!BE658)</f>
        <v>Schwartzberg (Fishman)</v>
      </c>
      <c r="BF658" t="str">
        <f>IF(buildings!BF658="","NULL",buildings!BF658)</f>
        <v>NULL</v>
      </c>
      <c r="BG658" t="str">
        <f>IF(buildings!BG658="","NULL",buildings!BG658)</f>
        <v>NULL</v>
      </c>
      <c r="BH658" t="str">
        <f>IF(buildings!BH658="","NULL",buildings!BH658)</f>
        <v>NULL</v>
      </c>
      <c r="BI658" t="str">
        <f>IF(buildings!BI658="","NULL",buildings!BI658)</f>
        <v>NULL</v>
      </c>
      <c r="BJ658" t="str">
        <f>IF(buildings!BJ658="","NULL",buildings!BJ658)</f>
        <v>NULL</v>
      </c>
      <c r="BK658" t="str">
        <f>IF(buildings!BK658="","NULL",buildings!BK658)</f>
        <v>NULL</v>
      </c>
      <c r="BL658" t="str">
        <f>IF(buildings!BL658="","NULL",buildings!BL658)</f>
        <v>NULL</v>
      </c>
      <c r="BM658" t="str">
        <f>IF(buildings!BM658="","NULL",buildings!BM658)</f>
        <v>NULL</v>
      </c>
      <c r="BN658" t="str">
        <f>IF(buildings!BN658="","NULL",buildings!BN658)</f>
        <v>NULL</v>
      </c>
      <c r="BO658" t="str">
        <f>IF(buildings!BO658="","NULL",buildings!BO658)</f>
        <v>NULL</v>
      </c>
      <c r="BP658" t="str">
        <f>IF(buildings!BP658="","NULL",buildings!BP658)</f>
        <v>NULL</v>
      </c>
      <c r="BQ658" t="str">
        <f>IF(buildings!BQ658="","NULL",buildings!BQ658)</f>
        <v>NULL</v>
      </c>
      <c r="BR658" t="str">
        <f>IF(buildings!BR658="","NULL",buildings!BR658)</f>
        <v>NULL</v>
      </c>
      <c r="BS658" t="str">
        <f>IF(buildings!BS658="","NULL",buildings!BS658)</f>
        <v>NULL</v>
      </c>
      <c r="BT658" t="str">
        <f>IF(buildings!BT658="","NULL",buildings!BT658)</f>
        <v>NULL</v>
      </c>
      <c r="BU658" t="str">
        <f>IF(buildings!BU658="","NULL",buildings!BU658)</f>
        <v>NULL</v>
      </c>
      <c r="BV658" t="str">
        <f>IF(buildings!BV658="","NULL",buildings!BV658)</f>
        <v>NULL</v>
      </c>
      <c r="BW658" t="str">
        <f>IF(buildings!BW658="","NULL",buildings!BW658)</f>
        <v>R32USA</v>
      </c>
      <c r="BX658" t="str">
        <f>IF(buildings!BX658="","NULL",buildings!BX658)</f>
        <v>R5.2OECD</v>
      </c>
      <c r="BY658" t="str">
        <f>IF(buildings!BY658="","NULL",buildings!BY658)</f>
        <v>R_SFH_unspecified</v>
      </c>
      <c r="BZ658" t="str">
        <f>IF(buildings!BZ658="","NULL",buildings!BZ658)</f>
        <v>T_traditional</v>
      </c>
      <c r="CA658" t="str">
        <f>IF(buildings!CA658="","NULL",buildings!CA658)</f>
        <v>Standard</v>
      </c>
      <c r="CB658" t="str">
        <f>IF(buildings!CB658="","NULL",buildings!CB658)</f>
        <v>sample/average/statistics</v>
      </c>
      <c r="CC658" t="str">
        <f>IF(buildings!CC658="","NULL",buildings!CC658)</f>
        <v>RS</v>
      </c>
      <c r="CD658" t="str">
        <f>IF(buildings!CD658="","NULL",buildings!CD658)</f>
        <v>T</v>
      </c>
      <c r="CE658" t="str">
        <f>IF(buildings!CE658="","NULL",buildings!CE658)</f>
        <v>OECD_USA</v>
      </c>
    </row>
    <row r="659" spans="1:83">
      <c r="A659">
        <f>IF(buildings!A659="","NA",buildings!A659)</f>
        <v>657</v>
      </c>
      <c r="B659" t="str">
        <f>IF(buildings!B659="","NA",buildings!B659)</f>
        <v>USA</v>
      </c>
      <c r="C659" t="str">
        <f>IF(buildings!C659="","NA",buildings!C659)</f>
        <v>NA</v>
      </c>
      <c r="D659" t="str">
        <f>IF(buildings!D659="","NA",buildings!D659)</f>
        <v>NA</v>
      </c>
      <c r="E659" t="str">
        <f>IF(buildings!E659="","NA",buildings!E659)</f>
        <v>NA</v>
      </c>
      <c r="F659">
        <f>IF(buildings!F659="","NA",buildings!F659)</f>
        <v>5.9336458694667904</v>
      </c>
      <c r="G659" t="str">
        <f>IF(buildings!G659="","NA",buildings!G659)</f>
        <v>NA</v>
      </c>
      <c r="H659" t="str">
        <f>IF(buildings!H659="","NA",buildings!H659)</f>
        <v>NA</v>
      </c>
      <c r="I659" t="str">
        <f>IF(buildings!I659="","NA",buildings!I659)</f>
        <v>NA</v>
      </c>
      <c r="J659">
        <f>IF(buildings!J659="","NA",buildings!J659)</f>
        <v>66.889601437558596</v>
      </c>
      <c r="K659" t="str">
        <f>IF(buildings!K659="","NA",buildings!K659)</f>
        <v>NA</v>
      </c>
      <c r="L659" t="str">
        <f>IF(buildings!L659="","NA",buildings!L659)</f>
        <v>NA</v>
      </c>
      <c r="M659">
        <f>IF(buildings!M659="","NA",buildings!M659)</f>
        <v>223.000816859336</v>
      </c>
      <c r="N659">
        <f>IF(buildings!N659="","NA",buildings!N659)</f>
        <v>17.868860450231999</v>
      </c>
      <c r="O659">
        <f>IF(buildings!O659="","NA",buildings!O659)</f>
        <v>70.159088617320094</v>
      </c>
      <c r="P659" t="str">
        <f>IF(buildings!P659="","NA",buildings!P659)</f>
        <v>NA</v>
      </c>
      <c r="Q659" t="str">
        <f>IF(buildings!Q659="","NA",buildings!Q659)</f>
        <v>NA</v>
      </c>
      <c r="R659" t="str">
        <f>IF(buildings!R659="","NA",buildings!R659)</f>
        <v>NA</v>
      </c>
      <c r="S659">
        <f>IF(buildings!S659="","NA",buildings!S659)</f>
        <v>28.995278565526402</v>
      </c>
      <c r="T659" t="str">
        <f>IF(buildings!T659="","NA",buildings!T659)</f>
        <v>NA</v>
      </c>
      <c r="U659" t="str">
        <f>IF(buildings!U659="","NA",buildings!U659)</f>
        <v>NA</v>
      </c>
      <c r="V659" t="str">
        <f>IF(buildings!V659="","NA",buildings!V659)</f>
        <v>NA</v>
      </c>
      <c r="W659" t="str">
        <f>IF(buildings!W659="","NA",buildings!W659)</f>
        <v>NA</v>
      </c>
      <c r="X659" t="str">
        <f>IF(buildings!X659="","NA",buildings!X659)</f>
        <v>NA</v>
      </c>
      <c r="Y659" t="str">
        <f>IF(buildings!Y659="","NA",buildings!Y659)</f>
        <v>NA</v>
      </c>
      <c r="Z659" t="str">
        <f>IF(buildings!Z659="","NA",buildings!Z659)</f>
        <v>NA</v>
      </c>
      <c r="AA659" t="str">
        <f>IF(buildings!AA659="","NA",buildings!AA659)</f>
        <v>NA</v>
      </c>
      <c r="AB659">
        <f>IF(buildings!AB659="","NA",buildings!AB659)</f>
        <v>40.22</v>
      </c>
      <c r="AC659" t="str">
        <f>IF(buildings!AC659="","NA",buildings!AC659)</f>
        <v>NA</v>
      </c>
      <c r="AD659" t="str">
        <f>IF(buildings!AD659="","NA",buildings!AD659)</f>
        <v>NA</v>
      </c>
      <c r="AE659" t="str">
        <f>IF(buildings!AE659="","NA",buildings!AE659)</f>
        <v>NA</v>
      </c>
      <c r="AF659" t="str">
        <f>IF(buildings!AF659="","NA",buildings!AF659)</f>
        <v>NA</v>
      </c>
      <c r="AG659" t="str">
        <f>IF(buildings!AG659="","NA",buildings!AG659)</f>
        <v>NA</v>
      </c>
      <c r="AH659" t="str">
        <f>IF(buildings!AH659="","NA",buildings!AH659)</f>
        <v>NA</v>
      </c>
      <c r="AI659" t="str">
        <f>IF(buildings!AI659="","NA",buildings!AI659)</f>
        <v>NA</v>
      </c>
      <c r="AJ659">
        <f>IF(buildings!AJ659="","NA",buildings!AJ659)</f>
        <v>2.2811247151237501</v>
      </c>
      <c r="AK659">
        <f>IF(buildings!AK659="","NA",buildings!AK659)</f>
        <v>8.1796664120585305</v>
      </c>
      <c r="AL659" t="str">
        <f>IF(buildings!AL659="","NA",buildings!AL659)</f>
        <v>Small wood frame house, slab foundation</v>
      </c>
      <c r="AM659" t="str">
        <f>IF(buildings!AM659="","NA",buildings!AM659)</f>
        <v>More than 1</v>
      </c>
      <c r="AN659" t="str">
        <f>IF(buildings!AN659="","NA",buildings!AN659)</f>
        <v>residential</v>
      </c>
      <c r="AO659" t="str">
        <f>IF(buildings!AO659="","NA",buildings!AO659)</f>
        <v>residential</v>
      </c>
      <c r="AP659" t="str">
        <f>IF(buildings!AP659="","NA",buildings!AP659)</f>
        <v>averaged</v>
      </c>
      <c r="AQ659" t="str">
        <f>IF(buildings!AQ659="","NA",buildings!AQ659)</f>
        <v>urban</v>
      </c>
      <c r="AR659" t="str">
        <f>IF(buildings!AR659="","NA",buildings!AR659)</f>
        <v>construction</v>
      </c>
      <c r="AS659" t="str">
        <f>IF(buildings!AS659="","NA",buildings!AS659)</f>
        <v>Berril, P. &amp; Herwitch, EG</v>
      </c>
      <c r="AT659">
        <f>IF(buildings!AT659="","NA",buildings!AT659)</f>
        <v>2021</v>
      </c>
      <c r="AU659" t="str">
        <f>IF(buildings!AU659="","NA",buildings!AU659)</f>
        <v>Material flows and GHG emissions from housing stock evolution in US counties, 2020–60</v>
      </c>
      <c r="AV659" t="str">
        <f>IF(buildings!AV659="","NA",buildings!AV659)</f>
        <v>Buildings &amp; Cities</v>
      </c>
      <c r="AW659" t="str">
        <f>IF(buildings!AW659="","NA",buildings!AW659)</f>
        <v>Copyright by the Authors</v>
      </c>
      <c r="AX659" t="str">
        <f>IF(buildings!AX659="","NA",buildings!AX659)</f>
        <v>10.5334/bc.126</v>
      </c>
      <c r="AY659" t="str">
        <f>IF(buildings!AY659="","NA",buildings!AY659)</f>
        <v>https://doi.org/10.5334/bc.126</v>
      </c>
      <c r="AZ659" t="str">
        <f>IF(buildings!AZ659="","NULL",buildings!AZ659)</f>
        <v>I combined the ''glass'' and the fiberglass'' columns into one</v>
      </c>
      <c r="BA659" t="str">
        <f>IF(buildings!BA659="","NULL",buildings!BA659)</f>
        <v>NULL</v>
      </c>
      <c r="BB659" t="str">
        <f>IF(buildings!BB659="","NULL",buildings!BB659)</f>
        <v>NULL</v>
      </c>
      <c r="BC659" t="str">
        <f>IF(buildings!BC659="","NULL",buildings!BC659)</f>
        <v>Supplemental data -&gt; Source data -&gt; Material_Intensities -&gt; Full_arch_intensities.csv</v>
      </c>
      <c r="BD659" t="str">
        <f>IF(buildings!BD659="","NULL",buildings!BD659)</f>
        <v>NULL</v>
      </c>
      <c r="BE659" t="str">
        <f>IF(buildings!BE659="","NULL",buildings!BE659)</f>
        <v>Schwartzberg (Fishman)</v>
      </c>
      <c r="BF659" t="str">
        <f>IF(buildings!BF659="","NULL",buildings!BF659)</f>
        <v>NULL</v>
      </c>
      <c r="BG659" t="str">
        <f>IF(buildings!BG659="","NULL",buildings!BG659)</f>
        <v>NULL</v>
      </c>
      <c r="BH659" t="str">
        <f>IF(buildings!BH659="","NULL",buildings!BH659)</f>
        <v>NULL</v>
      </c>
      <c r="BI659" t="str">
        <f>IF(buildings!BI659="","NULL",buildings!BI659)</f>
        <v>NULL</v>
      </c>
      <c r="BJ659" t="str">
        <f>IF(buildings!BJ659="","NULL",buildings!BJ659)</f>
        <v>NULL</v>
      </c>
      <c r="BK659" t="str">
        <f>IF(buildings!BK659="","NULL",buildings!BK659)</f>
        <v>NULL</v>
      </c>
      <c r="BL659" t="str">
        <f>IF(buildings!BL659="","NULL",buildings!BL659)</f>
        <v>NULL</v>
      </c>
      <c r="BM659" t="str">
        <f>IF(buildings!BM659="","NULL",buildings!BM659)</f>
        <v>NULL</v>
      </c>
      <c r="BN659" t="str">
        <f>IF(buildings!BN659="","NULL",buildings!BN659)</f>
        <v>NULL</v>
      </c>
      <c r="BO659" t="str">
        <f>IF(buildings!BO659="","NULL",buildings!BO659)</f>
        <v>NULL</v>
      </c>
      <c r="BP659" t="str">
        <f>IF(buildings!BP659="","NULL",buildings!BP659)</f>
        <v>NULL</v>
      </c>
      <c r="BQ659" t="str">
        <f>IF(buildings!BQ659="","NULL",buildings!BQ659)</f>
        <v>NULL</v>
      </c>
      <c r="BR659" t="str">
        <f>IF(buildings!BR659="","NULL",buildings!BR659)</f>
        <v>NULL</v>
      </c>
      <c r="BS659" t="str">
        <f>IF(buildings!BS659="","NULL",buildings!BS659)</f>
        <v>NULL</v>
      </c>
      <c r="BT659" t="str">
        <f>IF(buildings!BT659="","NULL",buildings!BT659)</f>
        <v>NULL</v>
      </c>
      <c r="BU659" t="str">
        <f>IF(buildings!BU659="","NULL",buildings!BU659)</f>
        <v>NULL</v>
      </c>
      <c r="BV659" t="str">
        <f>IF(buildings!BV659="","NULL",buildings!BV659)</f>
        <v>NULL</v>
      </c>
      <c r="BW659" t="str">
        <f>IF(buildings!BW659="","NULL",buildings!BW659)</f>
        <v>R32USA</v>
      </c>
      <c r="BX659" t="str">
        <f>IF(buildings!BX659="","NULL",buildings!BX659)</f>
        <v>R5.2OECD</v>
      </c>
      <c r="BY659" t="str">
        <f>IF(buildings!BY659="","NULL",buildings!BY659)</f>
        <v>R_SFH_unspecified</v>
      </c>
      <c r="BZ659" t="str">
        <f>IF(buildings!BZ659="","NULL",buildings!BZ659)</f>
        <v>T_traditional</v>
      </c>
      <c r="CA659" t="str">
        <f>IF(buildings!CA659="","NULL",buildings!CA659)</f>
        <v>Standard</v>
      </c>
      <c r="CB659" t="str">
        <f>IF(buildings!CB659="","NULL",buildings!CB659)</f>
        <v>sample/average/statistics</v>
      </c>
      <c r="CC659" t="str">
        <f>IF(buildings!CC659="","NULL",buildings!CC659)</f>
        <v>RS</v>
      </c>
      <c r="CD659" t="str">
        <f>IF(buildings!CD659="","NULL",buildings!CD659)</f>
        <v>T</v>
      </c>
      <c r="CE659" t="str">
        <f>IF(buildings!CE659="","NULL",buildings!CE659)</f>
        <v>OECD_USA</v>
      </c>
    </row>
    <row r="660" spans="1:83">
      <c r="A660">
        <f>IF(buildings!A660="","NA",buildings!A660)</f>
        <v>658</v>
      </c>
      <c r="B660" t="str">
        <f>IF(buildings!B660="","NA",buildings!B660)</f>
        <v>USA</v>
      </c>
      <c r="C660" t="str">
        <f>IF(buildings!C660="","NA",buildings!C660)</f>
        <v>NA</v>
      </c>
      <c r="D660" t="str">
        <f>IF(buildings!D660="","NA",buildings!D660)</f>
        <v>NA</v>
      </c>
      <c r="E660" t="str">
        <f>IF(buildings!E660="","NA",buildings!E660)</f>
        <v>NA</v>
      </c>
      <c r="F660">
        <f>IF(buildings!F660="","NA",buildings!F660)</f>
        <v>7.6269914863285004</v>
      </c>
      <c r="G660" t="str">
        <f>IF(buildings!G660="","NA",buildings!G660)</f>
        <v>NA</v>
      </c>
      <c r="H660" t="str">
        <f>IF(buildings!H660="","NA",buildings!H660)</f>
        <v>NA</v>
      </c>
      <c r="I660" t="str">
        <f>IF(buildings!I660="","NA",buildings!I660)</f>
        <v>NA</v>
      </c>
      <c r="J660">
        <f>IF(buildings!J660="","NA",buildings!J660)</f>
        <v>33.261062859721903</v>
      </c>
      <c r="K660" t="str">
        <f>IF(buildings!K660="","NA",buildings!K660)</f>
        <v>NA</v>
      </c>
      <c r="L660" t="str">
        <f>IF(buildings!L660="","NA",buildings!L660)</f>
        <v>NA</v>
      </c>
      <c r="M660">
        <f>IF(buildings!M660="","NA",buildings!M660)</f>
        <v>599.76794476126395</v>
      </c>
      <c r="N660">
        <f>IF(buildings!N660="","NA",buildings!N660)</f>
        <v>38.224397324271003</v>
      </c>
      <c r="O660">
        <f>IF(buildings!O660="","NA",buildings!O660)</f>
        <v>121.23892358619101</v>
      </c>
      <c r="P660" t="str">
        <f>IF(buildings!P660="","NA",buildings!P660)</f>
        <v>NA</v>
      </c>
      <c r="Q660" t="str">
        <f>IF(buildings!Q660="","NA",buildings!Q660)</f>
        <v>NA</v>
      </c>
      <c r="R660" t="str">
        <f>IF(buildings!R660="","NA",buildings!R660)</f>
        <v>NA</v>
      </c>
      <c r="S660">
        <f>IF(buildings!S660="","NA",buildings!S660)</f>
        <v>19.084861125846299</v>
      </c>
      <c r="T660" t="str">
        <f>IF(buildings!T660="","NA",buildings!T660)</f>
        <v>NA</v>
      </c>
      <c r="U660" t="str">
        <f>IF(buildings!U660="","NA",buildings!U660)</f>
        <v>NA</v>
      </c>
      <c r="V660" t="str">
        <f>IF(buildings!V660="","NA",buildings!V660)</f>
        <v>NA</v>
      </c>
      <c r="W660" t="str">
        <f>IF(buildings!W660="","NA",buildings!W660)</f>
        <v>NA</v>
      </c>
      <c r="X660" t="str">
        <f>IF(buildings!X660="","NA",buildings!X660)</f>
        <v>NA</v>
      </c>
      <c r="Y660" t="str">
        <f>IF(buildings!Y660="","NA",buildings!Y660)</f>
        <v>NA</v>
      </c>
      <c r="Z660" t="str">
        <f>IF(buildings!Z660="","NA",buildings!Z660)</f>
        <v>NA</v>
      </c>
      <c r="AA660" t="str">
        <f>IF(buildings!AA660="","NA",buildings!AA660)</f>
        <v>NA</v>
      </c>
      <c r="AB660">
        <f>IF(buildings!AB660="","NA",buildings!AB660)</f>
        <v>75.099999999999994</v>
      </c>
      <c r="AC660" t="str">
        <f>IF(buildings!AC660="","NA",buildings!AC660)</f>
        <v>NA</v>
      </c>
      <c r="AD660" t="str">
        <f>IF(buildings!AD660="","NA",buildings!AD660)</f>
        <v>NA</v>
      </c>
      <c r="AE660" t="str">
        <f>IF(buildings!AE660="","NA",buildings!AE660)</f>
        <v>NA</v>
      </c>
      <c r="AF660" t="str">
        <f>IF(buildings!AF660="","NA",buildings!AF660)</f>
        <v>NA</v>
      </c>
      <c r="AG660" t="str">
        <f>IF(buildings!AG660="","NA",buildings!AG660)</f>
        <v>NA</v>
      </c>
      <c r="AH660" t="str">
        <f>IF(buildings!AH660="","NA",buildings!AH660)</f>
        <v>NA</v>
      </c>
      <c r="AI660" t="str">
        <f>IF(buildings!AI660="","NA",buildings!AI660)</f>
        <v>NA</v>
      </c>
      <c r="AJ660">
        <f>IF(buildings!AJ660="","NA",buildings!AJ660)</f>
        <v>2.30680422180692</v>
      </c>
      <c r="AK660">
        <f>IF(buildings!AK660="","NA",buildings!AK660)</f>
        <v>13.876850658902599</v>
      </c>
      <c r="AL660" t="str">
        <f>IF(buildings!AL660="","NA",buildings!AL660)</f>
        <v>Large masonary house, slab foundation</v>
      </c>
      <c r="AM660">
        <f>IF(buildings!AM660="","NA",buildings!AM660)</f>
        <v>1</v>
      </c>
      <c r="AN660" t="str">
        <f>IF(buildings!AN660="","NA",buildings!AN660)</f>
        <v>residential</v>
      </c>
      <c r="AO660" t="str">
        <f>IF(buildings!AO660="","NA",buildings!AO660)</f>
        <v>residential</v>
      </c>
      <c r="AP660" t="str">
        <f>IF(buildings!AP660="","NA",buildings!AP660)</f>
        <v>averaged</v>
      </c>
      <c r="AQ660" t="str">
        <f>IF(buildings!AQ660="","NA",buildings!AQ660)</f>
        <v>urban</v>
      </c>
      <c r="AR660" t="str">
        <f>IF(buildings!AR660="","NA",buildings!AR660)</f>
        <v>construction</v>
      </c>
      <c r="AS660" t="str">
        <f>IF(buildings!AS660="","NA",buildings!AS660)</f>
        <v>Berril, P. &amp; Herwitch, EG</v>
      </c>
      <c r="AT660">
        <f>IF(buildings!AT660="","NA",buildings!AT660)</f>
        <v>2021</v>
      </c>
      <c r="AU660" t="str">
        <f>IF(buildings!AU660="","NA",buildings!AU660)</f>
        <v>Material flows and GHG emissions from housing stock evolution in US counties, 2020–60</v>
      </c>
      <c r="AV660" t="str">
        <f>IF(buildings!AV660="","NA",buildings!AV660)</f>
        <v>Buildings &amp; Cities</v>
      </c>
      <c r="AW660" t="str">
        <f>IF(buildings!AW660="","NA",buildings!AW660)</f>
        <v>Copyright by the Authors</v>
      </c>
      <c r="AX660" t="str">
        <f>IF(buildings!AX660="","NA",buildings!AX660)</f>
        <v>10.5334/bc.126</v>
      </c>
      <c r="AY660" t="str">
        <f>IF(buildings!AY660="","NA",buildings!AY660)</f>
        <v>https://doi.org/10.5334/bc.126</v>
      </c>
      <c r="AZ660" t="str">
        <f>IF(buildings!AZ660="","NULL",buildings!AZ660)</f>
        <v>I combined the ''glass'' and the fiberglass'' columns into one</v>
      </c>
      <c r="BA660" t="str">
        <f>IF(buildings!BA660="","NULL",buildings!BA660)</f>
        <v>NULL</v>
      </c>
      <c r="BB660" t="str">
        <f>IF(buildings!BB660="","NULL",buildings!BB660)</f>
        <v>NULL</v>
      </c>
      <c r="BC660" t="str">
        <f>IF(buildings!BC660="","NULL",buildings!BC660)</f>
        <v>Supplemental data -&gt; Source data -&gt; Material_Intensities -&gt; Full_arch_intensities.csv</v>
      </c>
      <c r="BD660" t="str">
        <f>IF(buildings!BD660="","NULL",buildings!BD660)</f>
        <v>NULL</v>
      </c>
      <c r="BE660" t="str">
        <f>IF(buildings!BE660="","NULL",buildings!BE660)</f>
        <v>Schwartzberg (Fishman)</v>
      </c>
      <c r="BF660" t="str">
        <f>IF(buildings!BF660="","NULL",buildings!BF660)</f>
        <v>NULL</v>
      </c>
      <c r="BG660" t="str">
        <f>IF(buildings!BG660="","NULL",buildings!BG660)</f>
        <v>NULL</v>
      </c>
      <c r="BH660" t="str">
        <f>IF(buildings!BH660="","NULL",buildings!BH660)</f>
        <v>NULL</v>
      </c>
      <c r="BI660" t="str">
        <f>IF(buildings!BI660="","NULL",buildings!BI660)</f>
        <v>NULL</v>
      </c>
      <c r="BJ660" t="str">
        <f>IF(buildings!BJ660="","NULL",buildings!BJ660)</f>
        <v>NULL</v>
      </c>
      <c r="BK660" t="str">
        <f>IF(buildings!BK660="","NULL",buildings!BK660)</f>
        <v>NULL</v>
      </c>
      <c r="BL660" t="str">
        <f>IF(buildings!BL660="","NULL",buildings!BL660)</f>
        <v>NULL</v>
      </c>
      <c r="BM660" t="str">
        <f>IF(buildings!BM660="","NULL",buildings!BM660)</f>
        <v>NULL</v>
      </c>
      <c r="BN660" t="str">
        <f>IF(buildings!BN660="","NULL",buildings!BN660)</f>
        <v>NULL</v>
      </c>
      <c r="BO660" t="str">
        <f>IF(buildings!BO660="","NULL",buildings!BO660)</f>
        <v>NULL</v>
      </c>
      <c r="BP660" t="str">
        <f>IF(buildings!BP660="","NULL",buildings!BP660)</f>
        <v>NULL</v>
      </c>
      <c r="BQ660" t="str">
        <f>IF(buildings!BQ660="","NULL",buildings!BQ660)</f>
        <v>NULL</v>
      </c>
      <c r="BR660" t="str">
        <f>IF(buildings!BR660="","NULL",buildings!BR660)</f>
        <v>NULL</v>
      </c>
      <c r="BS660" t="str">
        <f>IF(buildings!BS660="","NULL",buildings!BS660)</f>
        <v>NULL</v>
      </c>
      <c r="BT660" t="str">
        <f>IF(buildings!BT660="","NULL",buildings!BT660)</f>
        <v>NULL</v>
      </c>
      <c r="BU660" t="str">
        <f>IF(buildings!BU660="","NULL",buildings!BU660)</f>
        <v>NULL</v>
      </c>
      <c r="BV660" t="str">
        <f>IF(buildings!BV660="","NULL",buildings!BV660)</f>
        <v>NULL</v>
      </c>
      <c r="BW660" t="str">
        <f>IF(buildings!BW660="","NULL",buildings!BW660)</f>
        <v>R32USA</v>
      </c>
      <c r="BX660" t="str">
        <f>IF(buildings!BX660="","NULL",buildings!BX660)</f>
        <v>R5.2OECD</v>
      </c>
      <c r="BY660" t="str">
        <f>IF(buildings!BY660="","NULL",buildings!BY660)</f>
        <v>R_SFH_unspecified</v>
      </c>
      <c r="BZ660" t="str">
        <f>IF(buildings!BZ660="","NULL",buildings!BZ660)</f>
        <v>M_unspecified</v>
      </c>
      <c r="CA660" t="str">
        <f>IF(buildings!CA660="","NULL",buildings!CA660)</f>
        <v>Standard</v>
      </c>
      <c r="CB660" t="str">
        <f>IF(buildings!CB660="","NULL",buildings!CB660)</f>
        <v>sample/average/statistics</v>
      </c>
      <c r="CC660" t="str">
        <f>IF(buildings!CC660="","NULL",buildings!CC660)</f>
        <v>RS</v>
      </c>
      <c r="CD660" t="str">
        <f>IF(buildings!CD660="","NULL",buildings!CD660)</f>
        <v>M</v>
      </c>
      <c r="CE660" t="str">
        <f>IF(buildings!CE660="","NULL",buildings!CE660)</f>
        <v>OECD_USA</v>
      </c>
    </row>
    <row r="661" spans="1:83">
      <c r="A661">
        <f>IF(buildings!A661="","NA",buildings!A661)</f>
        <v>659</v>
      </c>
      <c r="B661" t="str">
        <f>IF(buildings!B661="","NA",buildings!B661)</f>
        <v>USA</v>
      </c>
      <c r="C661" t="str">
        <f>IF(buildings!C661="","NA",buildings!C661)</f>
        <v>NA</v>
      </c>
      <c r="D661" t="str">
        <f>IF(buildings!D661="","NA",buildings!D661)</f>
        <v>NA</v>
      </c>
      <c r="E661" t="str">
        <f>IF(buildings!E661="","NA",buildings!E661)</f>
        <v>NA</v>
      </c>
      <c r="F661">
        <f>IF(buildings!F661="","NA",buildings!F661)</f>
        <v>6.6634456286111696</v>
      </c>
      <c r="G661" t="str">
        <f>IF(buildings!G661="","NA",buildings!G661)</f>
        <v>NA</v>
      </c>
      <c r="H661" t="str">
        <f>IF(buildings!H661="","NA",buildings!H661)</f>
        <v>NA</v>
      </c>
      <c r="I661" t="str">
        <f>IF(buildings!I661="","NA",buildings!I661)</f>
        <v>NA</v>
      </c>
      <c r="J661">
        <f>IF(buildings!J661="","NA",buildings!J661)</f>
        <v>28.974583677592101</v>
      </c>
      <c r="K661" t="str">
        <f>IF(buildings!K661="","NA",buildings!K661)</f>
        <v>NA</v>
      </c>
      <c r="L661" t="str">
        <f>IF(buildings!L661="","NA",buildings!L661)</f>
        <v>NA</v>
      </c>
      <c r="M661">
        <f>IF(buildings!M661="","NA",buildings!M661)</f>
        <v>499.70389419097899</v>
      </c>
      <c r="N661">
        <f>IF(buildings!N661="","NA",buildings!N661)</f>
        <v>31.8857060520664</v>
      </c>
      <c r="O661">
        <f>IF(buildings!O661="","NA",buildings!O661)</f>
        <v>100.389203765722</v>
      </c>
      <c r="P661" t="str">
        <f>IF(buildings!P661="","NA",buildings!P661)</f>
        <v>NA</v>
      </c>
      <c r="Q661" t="str">
        <f>IF(buildings!Q661="","NA",buildings!Q661)</f>
        <v>NA</v>
      </c>
      <c r="R661" t="str">
        <f>IF(buildings!R661="","NA",buildings!R661)</f>
        <v>NA</v>
      </c>
      <c r="S661">
        <f>IF(buildings!S661="","NA",buildings!S661)</f>
        <v>17.203722930096799</v>
      </c>
      <c r="T661" t="str">
        <f>IF(buildings!T661="","NA",buildings!T661)</f>
        <v>NA</v>
      </c>
      <c r="U661" t="str">
        <f>IF(buildings!U661="","NA",buildings!U661)</f>
        <v>NA</v>
      </c>
      <c r="V661" t="str">
        <f>IF(buildings!V661="","NA",buildings!V661)</f>
        <v>NA</v>
      </c>
      <c r="W661" t="str">
        <f>IF(buildings!W661="","NA",buildings!W661)</f>
        <v>NA</v>
      </c>
      <c r="X661" t="str">
        <f>IF(buildings!X661="","NA",buildings!X661)</f>
        <v>NA</v>
      </c>
      <c r="Y661" t="str">
        <f>IF(buildings!Y661="","NA",buildings!Y661)</f>
        <v>NA</v>
      </c>
      <c r="Z661" t="str">
        <f>IF(buildings!Z661="","NA",buildings!Z661)</f>
        <v>NA</v>
      </c>
      <c r="AA661" t="str">
        <f>IF(buildings!AA661="","NA",buildings!AA661)</f>
        <v>NA</v>
      </c>
      <c r="AB661">
        <f>IF(buildings!AB661="","NA",buildings!AB661)</f>
        <v>61.64</v>
      </c>
      <c r="AC661" t="str">
        <f>IF(buildings!AC661="","NA",buildings!AC661)</f>
        <v>NA</v>
      </c>
      <c r="AD661" t="str">
        <f>IF(buildings!AD661="","NA",buildings!AD661)</f>
        <v>NA</v>
      </c>
      <c r="AE661" t="str">
        <f>IF(buildings!AE661="","NA",buildings!AE661)</f>
        <v>NA</v>
      </c>
      <c r="AF661" t="str">
        <f>IF(buildings!AF661="","NA",buildings!AF661)</f>
        <v>NA</v>
      </c>
      <c r="AG661" t="str">
        <f>IF(buildings!AG661="","NA",buildings!AG661)</f>
        <v>NA</v>
      </c>
      <c r="AH661" t="str">
        <f>IF(buildings!AH661="","NA",buildings!AH661)</f>
        <v>NA</v>
      </c>
      <c r="AI661" t="str">
        <f>IF(buildings!AI661="","NA",buildings!AI661)</f>
        <v>NA</v>
      </c>
      <c r="AJ661">
        <f>IF(buildings!AJ661="","NA",buildings!AJ661)</f>
        <v>2.2934098705569199</v>
      </c>
      <c r="AK661">
        <f>IF(buildings!AK661="","NA",buildings!AK661)</f>
        <v>11.407952666815399</v>
      </c>
      <c r="AL661" t="str">
        <f>IF(buildings!AL661="","NA",buildings!AL661)</f>
        <v>Large masonary house, slab foundation</v>
      </c>
      <c r="AM661">
        <f>IF(buildings!AM661="","NA",buildings!AM661)</f>
        <v>1</v>
      </c>
      <c r="AN661" t="str">
        <f>IF(buildings!AN661="","NA",buildings!AN661)</f>
        <v>residential</v>
      </c>
      <c r="AO661" t="str">
        <f>IF(buildings!AO661="","NA",buildings!AO661)</f>
        <v>residential</v>
      </c>
      <c r="AP661" t="str">
        <f>IF(buildings!AP661="","NA",buildings!AP661)</f>
        <v>averaged</v>
      </c>
      <c r="AQ661" t="str">
        <f>IF(buildings!AQ661="","NA",buildings!AQ661)</f>
        <v>urban</v>
      </c>
      <c r="AR661" t="str">
        <f>IF(buildings!AR661="","NA",buildings!AR661)</f>
        <v>construction</v>
      </c>
      <c r="AS661" t="str">
        <f>IF(buildings!AS661="","NA",buildings!AS661)</f>
        <v>Berril, P. &amp; Herwitch, EG</v>
      </c>
      <c r="AT661">
        <f>IF(buildings!AT661="","NA",buildings!AT661)</f>
        <v>2021</v>
      </c>
      <c r="AU661" t="str">
        <f>IF(buildings!AU661="","NA",buildings!AU661)</f>
        <v>Material flows and GHG emissions from housing stock evolution in US counties, 2020–60</v>
      </c>
      <c r="AV661" t="str">
        <f>IF(buildings!AV661="","NA",buildings!AV661)</f>
        <v>Buildings &amp; Cities</v>
      </c>
      <c r="AW661" t="str">
        <f>IF(buildings!AW661="","NA",buildings!AW661)</f>
        <v>Copyright by the Authors</v>
      </c>
      <c r="AX661" t="str">
        <f>IF(buildings!AX661="","NA",buildings!AX661)</f>
        <v>10.5334/bc.126</v>
      </c>
      <c r="AY661" t="str">
        <f>IF(buildings!AY661="","NA",buildings!AY661)</f>
        <v>https://doi.org/10.5334/bc.126</v>
      </c>
      <c r="AZ661" t="str">
        <f>IF(buildings!AZ661="","NULL",buildings!AZ661)</f>
        <v>I combined the ''glass'' and the fiberglass'' columns into one</v>
      </c>
      <c r="BA661" t="str">
        <f>IF(buildings!BA661="","NULL",buildings!BA661)</f>
        <v>NULL</v>
      </c>
      <c r="BB661" t="str">
        <f>IF(buildings!BB661="","NULL",buildings!BB661)</f>
        <v>NULL</v>
      </c>
      <c r="BC661" t="str">
        <f>IF(buildings!BC661="","NULL",buildings!BC661)</f>
        <v>Supplemental data -&gt; Source data -&gt; Material_Intensities -&gt; Full_arch_intensities.csv</v>
      </c>
      <c r="BD661" t="str">
        <f>IF(buildings!BD661="","NULL",buildings!BD661)</f>
        <v>NULL</v>
      </c>
      <c r="BE661" t="str">
        <f>IF(buildings!BE661="","NULL",buildings!BE661)</f>
        <v>Schwartzberg (Fishman)</v>
      </c>
      <c r="BF661" t="str">
        <f>IF(buildings!BF661="","NULL",buildings!BF661)</f>
        <v>NULL</v>
      </c>
      <c r="BG661" t="str">
        <f>IF(buildings!BG661="","NULL",buildings!BG661)</f>
        <v>NULL</v>
      </c>
      <c r="BH661" t="str">
        <f>IF(buildings!BH661="","NULL",buildings!BH661)</f>
        <v>NULL</v>
      </c>
      <c r="BI661" t="str">
        <f>IF(buildings!BI661="","NULL",buildings!BI661)</f>
        <v>NULL</v>
      </c>
      <c r="BJ661" t="str">
        <f>IF(buildings!BJ661="","NULL",buildings!BJ661)</f>
        <v>NULL</v>
      </c>
      <c r="BK661" t="str">
        <f>IF(buildings!BK661="","NULL",buildings!BK661)</f>
        <v>NULL</v>
      </c>
      <c r="BL661" t="str">
        <f>IF(buildings!BL661="","NULL",buildings!BL661)</f>
        <v>NULL</v>
      </c>
      <c r="BM661" t="str">
        <f>IF(buildings!BM661="","NULL",buildings!BM661)</f>
        <v>NULL</v>
      </c>
      <c r="BN661" t="str">
        <f>IF(buildings!BN661="","NULL",buildings!BN661)</f>
        <v>NULL</v>
      </c>
      <c r="BO661" t="str">
        <f>IF(buildings!BO661="","NULL",buildings!BO661)</f>
        <v>NULL</v>
      </c>
      <c r="BP661" t="str">
        <f>IF(buildings!BP661="","NULL",buildings!BP661)</f>
        <v>NULL</v>
      </c>
      <c r="BQ661" t="str">
        <f>IF(buildings!BQ661="","NULL",buildings!BQ661)</f>
        <v>NULL</v>
      </c>
      <c r="BR661" t="str">
        <f>IF(buildings!BR661="","NULL",buildings!BR661)</f>
        <v>NULL</v>
      </c>
      <c r="BS661" t="str">
        <f>IF(buildings!BS661="","NULL",buildings!BS661)</f>
        <v>NULL</v>
      </c>
      <c r="BT661" t="str">
        <f>IF(buildings!BT661="","NULL",buildings!BT661)</f>
        <v>NULL</v>
      </c>
      <c r="BU661" t="str">
        <f>IF(buildings!BU661="","NULL",buildings!BU661)</f>
        <v>NULL</v>
      </c>
      <c r="BV661" t="str">
        <f>IF(buildings!BV661="","NULL",buildings!BV661)</f>
        <v>NULL</v>
      </c>
      <c r="BW661" t="str">
        <f>IF(buildings!BW661="","NULL",buildings!BW661)</f>
        <v>R32USA</v>
      </c>
      <c r="BX661" t="str">
        <f>IF(buildings!BX661="","NULL",buildings!BX661)</f>
        <v>R5.2OECD</v>
      </c>
      <c r="BY661" t="str">
        <f>IF(buildings!BY661="","NULL",buildings!BY661)</f>
        <v>R_SFH_unspecified</v>
      </c>
      <c r="BZ661" t="str">
        <f>IF(buildings!BZ661="","NULL",buildings!BZ661)</f>
        <v>M_unspecified</v>
      </c>
      <c r="CA661" t="str">
        <f>IF(buildings!CA661="","NULL",buildings!CA661)</f>
        <v>Standard</v>
      </c>
      <c r="CB661" t="str">
        <f>IF(buildings!CB661="","NULL",buildings!CB661)</f>
        <v>sample/average/statistics</v>
      </c>
      <c r="CC661" t="str">
        <f>IF(buildings!CC661="","NULL",buildings!CC661)</f>
        <v>RS</v>
      </c>
      <c r="CD661" t="str">
        <f>IF(buildings!CD661="","NULL",buildings!CD661)</f>
        <v>M</v>
      </c>
      <c r="CE661" t="str">
        <f>IF(buildings!CE661="","NULL",buildings!CE661)</f>
        <v>OECD_USA</v>
      </c>
    </row>
    <row r="662" spans="1:83">
      <c r="A662">
        <f>IF(buildings!A662="","NA",buildings!A662)</f>
        <v>660</v>
      </c>
      <c r="B662" t="str">
        <f>IF(buildings!B662="","NA",buildings!B662)</f>
        <v>USA</v>
      </c>
      <c r="C662" t="str">
        <f>IF(buildings!C662="","NA",buildings!C662)</f>
        <v>NA</v>
      </c>
      <c r="D662" t="str">
        <f>IF(buildings!D662="","NA",buildings!D662)</f>
        <v>NA</v>
      </c>
      <c r="E662" t="str">
        <f>IF(buildings!E662="","NA",buildings!E662)</f>
        <v>NA</v>
      </c>
      <c r="F662">
        <f>IF(buildings!F662="","NA",buildings!F662)</f>
        <v>10.470570205076401</v>
      </c>
      <c r="G662" t="str">
        <f>IF(buildings!G662="","NA",buildings!G662)</f>
        <v>NA</v>
      </c>
      <c r="H662" t="str">
        <f>IF(buildings!H662="","NA",buildings!H662)</f>
        <v>NA</v>
      </c>
      <c r="I662" t="str">
        <f>IF(buildings!I662="","NA",buildings!I662)</f>
        <v>NA</v>
      </c>
      <c r="J662">
        <f>IF(buildings!J662="","NA",buildings!J662)</f>
        <v>40.761241506193201</v>
      </c>
      <c r="K662" t="str">
        <f>IF(buildings!K662="","NA",buildings!K662)</f>
        <v>NA</v>
      </c>
      <c r="L662" t="str">
        <f>IF(buildings!L662="","NA",buildings!L662)</f>
        <v>NA</v>
      </c>
      <c r="M662">
        <f>IF(buildings!M662="","NA",buildings!M662)</f>
        <v>799.12760959575996</v>
      </c>
      <c r="N662">
        <f>IF(buildings!N662="","NA",buildings!N662)</f>
        <v>58.752968784228599</v>
      </c>
      <c r="O662">
        <f>IF(buildings!O662="","NA",buildings!O662)</f>
        <v>186.68693250469701</v>
      </c>
      <c r="P662" t="str">
        <f>IF(buildings!P662="","NA",buildings!P662)</f>
        <v>NA</v>
      </c>
      <c r="Q662" t="str">
        <f>IF(buildings!Q662="","NA",buildings!Q662)</f>
        <v>NA</v>
      </c>
      <c r="R662" t="str">
        <f>IF(buildings!R662="","NA",buildings!R662)</f>
        <v>NA</v>
      </c>
      <c r="S662">
        <f>IF(buildings!S662="","NA",buildings!S662)</f>
        <v>25.125603470188199</v>
      </c>
      <c r="T662" t="str">
        <f>IF(buildings!T662="","NA",buildings!T662)</f>
        <v>NA</v>
      </c>
      <c r="U662" t="str">
        <f>IF(buildings!U662="","NA",buildings!U662)</f>
        <v>NA</v>
      </c>
      <c r="V662" t="str">
        <f>IF(buildings!V662="","NA",buildings!V662)</f>
        <v>NA</v>
      </c>
      <c r="W662" t="str">
        <f>IF(buildings!W662="","NA",buildings!W662)</f>
        <v>NA</v>
      </c>
      <c r="X662" t="str">
        <f>IF(buildings!X662="","NA",buildings!X662)</f>
        <v>NA</v>
      </c>
      <c r="Y662" t="str">
        <f>IF(buildings!Y662="","NA",buildings!Y662)</f>
        <v>NA</v>
      </c>
      <c r="Z662" t="str">
        <f>IF(buildings!Z662="","NA",buildings!Z662)</f>
        <v>NA</v>
      </c>
      <c r="AA662" t="str">
        <f>IF(buildings!AA662="","NA",buildings!AA662)</f>
        <v>NA</v>
      </c>
      <c r="AB662">
        <f>IF(buildings!AB662="","NA",buildings!AB662)</f>
        <v>88.52</v>
      </c>
      <c r="AC662" t="str">
        <f>IF(buildings!AC662="","NA",buildings!AC662)</f>
        <v>NA</v>
      </c>
      <c r="AD662" t="str">
        <f>IF(buildings!AD662="","NA",buildings!AD662)</f>
        <v>NA</v>
      </c>
      <c r="AE662" t="str">
        <f>IF(buildings!AE662="","NA",buildings!AE662)</f>
        <v>NA</v>
      </c>
      <c r="AF662" t="str">
        <f>IF(buildings!AF662="","NA",buildings!AF662)</f>
        <v>NA</v>
      </c>
      <c r="AG662" t="str">
        <f>IF(buildings!AG662="","NA",buildings!AG662)</f>
        <v>NA</v>
      </c>
      <c r="AH662" t="str">
        <f>IF(buildings!AH662="","NA",buildings!AH662)</f>
        <v>NA</v>
      </c>
      <c r="AI662" t="str">
        <f>IF(buildings!AI662="","NA",buildings!AI662)</f>
        <v>NA</v>
      </c>
      <c r="AJ662">
        <f>IF(buildings!AJ662="","NA",buildings!AJ662)</f>
        <v>3.1739049568012501</v>
      </c>
      <c r="AK662">
        <f>IF(buildings!AK662="","NA",buildings!AK662)</f>
        <v>19.147107770829798</v>
      </c>
      <c r="AL662" t="str">
        <f>IF(buildings!AL662="","NA",buildings!AL662)</f>
        <v>Small masonary house, slab foundation</v>
      </c>
      <c r="AM662">
        <f>IF(buildings!AM662="","NA",buildings!AM662)</f>
        <v>1</v>
      </c>
      <c r="AN662" t="str">
        <f>IF(buildings!AN662="","NA",buildings!AN662)</f>
        <v>residential</v>
      </c>
      <c r="AO662" t="str">
        <f>IF(buildings!AO662="","NA",buildings!AO662)</f>
        <v>residential</v>
      </c>
      <c r="AP662" t="str">
        <f>IF(buildings!AP662="","NA",buildings!AP662)</f>
        <v>averaged</v>
      </c>
      <c r="AQ662" t="str">
        <f>IF(buildings!AQ662="","NA",buildings!AQ662)</f>
        <v>urban</v>
      </c>
      <c r="AR662" t="str">
        <f>IF(buildings!AR662="","NA",buildings!AR662)</f>
        <v>construction</v>
      </c>
      <c r="AS662" t="str">
        <f>IF(buildings!AS662="","NA",buildings!AS662)</f>
        <v>Berril, P. &amp; Herwitch, EG</v>
      </c>
      <c r="AT662">
        <f>IF(buildings!AT662="","NA",buildings!AT662)</f>
        <v>2021</v>
      </c>
      <c r="AU662" t="str">
        <f>IF(buildings!AU662="","NA",buildings!AU662)</f>
        <v>Material flows and GHG emissions from housing stock evolution in US counties, 2020–60</v>
      </c>
      <c r="AV662" t="str">
        <f>IF(buildings!AV662="","NA",buildings!AV662)</f>
        <v>Buildings &amp; Cities</v>
      </c>
      <c r="AW662" t="str">
        <f>IF(buildings!AW662="","NA",buildings!AW662)</f>
        <v>Copyright by the Authors</v>
      </c>
      <c r="AX662" t="str">
        <f>IF(buildings!AX662="","NA",buildings!AX662)</f>
        <v>10.5334/bc.126</v>
      </c>
      <c r="AY662" t="str">
        <f>IF(buildings!AY662="","NA",buildings!AY662)</f>
        <v>https://doi.org/10.5334/bc.126</v>
      </c>
      <c r="AZ662" t="str">
        <f>IF(buildings!AZ662="","NULL",buildings!AZ662)</f>
        <v>I combined the ''glass'' and the fiberglass'' columns into one</v>
      </c>
      <c r="BA662" t="str">
        <f>IF(buildings!BA662="","NULL",buildings!BA662)</f>
        <v>NULL</v>
      </c>
      <c r="BB662" t="str">
        <f>IF(buildings!BB662="","NULL",buildings!BB662)</f>
        <v>NULL</v>
      </c>
      <c r="BC662" t="str">
        <f>IF(buildings!BC662="","NULL",buildings!BC662)</f>
        <v>Supplemental data -&gt; Source data -&gt; Material_Intensities -&gt; Full_arch_intensities.csv</v>
      </c>
      <c r="BD662" t="str">
        <f>IF(buildings!BD662="","NULL",buildings!BD662)</f>
        <v>NULL</v>
      </c>
      <c r="BE662" t="str">
        <f>IF(buildings!BE662="","NULL",buildings!BE662)</f>
        <v>Schwartzberg (Fishman)</v>
      </c>
      <c r="BF662" t="str">
        <f>IF(buildings!BF662="","NULL",buildings!BF662)</f>
        <v>NULL</v>
      </c>
      <c r="BG662" t="str">
        <f>IF(buildings!BG662="","NULL",buildings!BG662)</f>
        <v>NULL</v>
      </c>
      <c r="BH662" t="str">
        <f>IF(buildings!BH662="","NULL",buildings!BH662)</f>
        <v>NULL</v>
      </c>
      <c r="BI662" t="str">
        <f>IF(buildings!BI662="","NULL",buildings!BI662)</f>
        <v>NULL</v>
      </c>
      <c r="BJ662" t="str">
        <f>IF(buildings!BJ662="","NULL",buildings!BJ662)</f>
        <v>NULL</v>
      </c>
      <c r="BK662" t="str">
        <f>IF(buildings!BK662="","NULL",buildings!BK662)</f>
        <v>NULL</v>
      </c>
      <c r="BL662" t="str">
        <f>IF(buildings!BL662="","NULL",buildings!BL662)</f>
        <v>NULL</v>
      </c>
      <c r="BM662" t="str">
        <f>IF(buildings!BM662="","NULL",buildings!BM662)</f>
        <v>NULL</v>
      </c>
      <c r="BN662" t="str">
        <f>IF(buildings!BN662="","NULL",buildings!BN662)</f>
        <v>NULL</v>
      </c>
      <c r="BO662" t="str">
        <f>IF(buildings!BO662="","NULL",buildings!BO662)</f>
        <v>NULL</v>
      </c>
      <c r="BP662" t="str">
        <f>IF(buildings!BP662="","NULL",buildings!BP662)</f>
        <v>NULL</v>
      </c>
      <c r="BQ662" t="str">
        <f>IF(buildings!BQ662="","NULL",buildings!BQ662)</f>
        <v>NULL</v>
      </c>
      <c r="BR662" t="str">
        <f>IF(buildings!BR662="","NULL",buildings!BR662)</f>
        <v>NULL</v>
      </c>
      <c r="BS662" t="str">
        <f>IF(buildings!BS662="","NULL",buildings!BS662)</f>
        <v>NULL</v>
      </c>
      <c r="BT662" t="str">
        <f>IF(buildings!BT662="","NULL",buildings!BT662)</f>
        <v>NULL</v>
      </c>
      <c r="BU662" t="str">
        <f>IF(buildings!BU662="","NULL",buildings!BU662)</f>
        <v>NULL</v>
      </c>
      <c r="BV662" t="str">
        <f>IF(buildings!BV662="","NULL",buildings!BV662)</f>
        <v>NULL</v>
      </c>
      <c r="BW662" t="str">
        <f>IF(buildings!BW662="","NULL",buildings!BW662)</f>
        <v>R32USA</v>
      </c>
      <c r="BX662" t="str">
        <f>IF(buildings!BX662="","NULL",buildings!BX662)</f>
        <v>R5.2OECD</v>
      </c>
      <c r="BY662" t="str">
        <f>IF(buildings!BY662="","NULL",buildings!BY662)</f>
        <v>R_SFH_unspecified</v>
      </c>
      <c r="BZ662" t="str">
        <f>IF(buildings!BZ662="","NULL",buildings!BZ662)</f>
        <v>M_unspecified</v>
      </c>
      <c r="CA662" t="str">
        <f>IF(buildings!CA662="","NULL",buildings!CA662)</f>
        <v>Standard</v>
      </c>
      <c r="CB662" t="str">
        <f>IF(buildings!CB662="","NULL",buildings!CB662)</f>
        <v>sample/average/statistics</v>
      </c>
      <c r="CC662" t="str">
        <f>IF(buildings!CC662="","NULL",buildings!CC662)</f>
        <v>RS</v>
      </c>
      <c r="CD662" t="str">
        <f>IF(buildings!CD662="","NULL",buildings!CD662)</f>
        <v>M</v>
      </c>
      <c r="CE662" t="str">
        <f>IF(buildings!CE662="","NULL",buildings!CE662)</f>
        <v>OECD_USA</v>
      </c>
    </row>
    <row r="663" spans="1:83">
      <c r="A663">
        <f>IF(buildings!A663="","NA",buildings!A663)</f>
        <v>661</v>
      </c>
      <c r="B663" t="str">
        <f>IF(buildings!B663="","NA",buildings!B663)</f>
        <v>USA</v>
      </c>
      <c r="C663" t="str">
        <f>IF(buildings!C663="","NA",buildings!C663)</f>
        <v>NA</v>
      </c>
      <c r="D663" t="str">
        <f>IF(buildings!D663="","NA",buildings!D663)</f>
        <v>NA</v>
      </c>
      <c r="E663" t="str">
        <f>IF(buildings!E663="","NA",buildings!E663)</f>
        <v>NA</v>
      </c>
      <c r="F663">
        <f>IF(buildings!F663="","NA",buildings!F663)</f>
        <v>8.7042292835964297</v>
      </c>
      <c r="G663" t="str">
        <f>IF(buildings!G663="","NA",buildings!G663)</f>
        <v>NA</v>
      </c>
      <c r="H663" t="str">
        <f>IF(buildings!H663="","NA",buildings!H663)</f>
        <v>NA</v>
      </c>
      <c r="I663" t="str">
        <f>IF(buildings!I663="","NA",buildings!I663)</f>
        <v>NA</v>
      </c>
      <c r="J663">
        <f>IF(buildings!J663="","NA",buildings!J663)</f>
        <v>33.098267363810002</v>
      </c>
      <c r="K663" t="str">
        <f>IF(buildings!K663="","NA",buildings!K663)</f>
        <v>NA</v>
      </c>
      <c r="L663" t="str">
        <f>IF(buildings!L663="","NA",buildings!L663)</f>
        <v>NA</v>
      </c>
      <c r="M663">
        <f>IF(buildings!M663="","NA",buildings!M663)</f>
        <v>618.06947991248899</v>
      </c>
      <c r="N663">
        <f>IF(buildings!N663="","NA",buildings!N663)</f>
        <v>46.483154185777899</v>
      </c>
      <c r="O663">
        <f>IF(buildings!O663="","NA",buildings!O663)</f>
        <v>146.35428075848199</v>
      </c>
      <c r="P663" t="str">
        <f>IF(buildings!P663="","NA",buildings!P663)</f>
        <v>NA</v>
      </c>
      <c r="Q663" t="str">
        <f>IF(buildings!Q663="","NA",buildings!Q663)</f>
        <v>NA</v>
      </c>
      <c r="R663" t="str">
        <f>IF(buildings!R663="","NA",buildings!R663)</f>
        <v>NA</v>
      </c>
      <c r="S663">
        <f>IF(buildings!S663="","NA",buildings!S663)</f>
        <v>21.493186194404299</v>
      </c>
      <c r="T663" t="str">
        <f>IF(buildings!T663="","NA",buildings!T663)</f>
        <v>NA</v>
      </c>
      <c r="U663" t="str">
        <f>IF(buildings!U663="","NA",buildings!U663)</f>
        <v>NA</v>
      </c>
      <c r="V663" t="str">
        <f>IF(buildings!V663="","NA",buildings!V663)</f>
        <v>NA</v>
      </c>
      <c r="W663" t="str">
        <f>IF(buildings!W663="","NA",buildings!W663)</f>
        <v>NA</v>
      </c>
      <c r="X663" t="str">
        <f>IF(buildings!X663="","NA",buildings!X663)</f>
        <v>NA</v>
      </c>
      <c r="Y663" t="str">
        <f>IF(buildings!Y663="","NA",buildings!Y663)</f>
        <v>NA</v>
      </c>
      <c r="Z663" t="str">
        <f>IF(buildings!Z663="","NA",buildings!Z663)</f>
        <v>NA</v>
      </c>
      <c r="AA663" t="str">
        <f>IF(buildings!AA663="","NA",buildings!AA663)</f>
        <v>NA</v>
      </c>
      <c r="AB663">
        <f>IF(buildings!AB663="","NA",buildings!AB663)</f>
        <v>65.08</v>
      </c>
      <c r="AC663" t="str">
        <f>IF(buildings!AC663="","NA",buildings!AC663)</f>
        <v>NA</v>
      </c>
      <c r="AD663" t="str">
        <f>IF(buildings!AD663="","NA",buildings!AD663)</f>
        <v>NA</v>
      </c>
      <c r="AE663" t="str">
        <f>IF(buildings!AE663="","NA",buildings!AE663)</f>
        <v>NA</v>
      </c>
      <c r="AF663" t="str">
        <f>IF(buildings!AF663="","NA",buildings!AF663)</f>
        <v>NA</v>
      </c>
      <c r="AG663" t="str">
        <f>IF(buildings!AG663="","NA",buildings!AG663)</f>
        <v>NA</v>
      </c>
      <c r="AH663" t="str">
        <f>IF(buildings!AH663="","NA",buildings!AH663)</f>
        <v>NA</v>
      </c>
      <c r="AI663" t="str">
        <f>IF(buildings!AI663="","NA",buildings!AI663)</f>
        <v>NA</v>
      </c>
      <c r="AJ663">
        <f>IF(buildings!AJ663="","NA",buildings!AJ663)</f>
        <v>3.1452027755512502</v>
      </c>
      <c r="AK663">
        <f>IF(buildings!AK663="","NA",buildings!AK663)</f>
        <v>14.599303153750199</v>
      </c>
      <c r="AL663" t="str">
        <f>IF(buildings!AL663="","NA",buildings!AL663)</f>
        <v>Small masonary house, slab foundation</v>
      </c>
      <c r="AM663">
        <f>IF(buildings!AM663="","NA",buildings!AM663)</f>
        <v>1</v>
      </c>
      <c r="AN663" t="str">
        <f>IF(buildings!AN663="","NA",buildings!AN663)</f>
        <v>residential</v>
      </c>
      <c r="AO663" t="str">
        <f>IF(buildings!AO663="","NA",buildings!AO663)</f>
        <v>residential</v>
      </c>
      <c r="AP663" t="str">
        <f>IF(buildings!AP663="","NA",buildings!AP663)</f>
        <v>averaged</v>
      </c>
      <c r="AQ663" t="str">
        <f>IF(buildings!AQ663="","NA",buildings!AQ663)</f>
        <v>urban</v>
      </c>
      <c r="AR663" t="str">
        <f>IF(buildings!AR663="","NA",buildings!AR663)</f>
        <v>construction</v>
      </c>
      <c r="AS663" t="str">
        <f>IF(buildings!AS663="","NA",buildings!AS663)</f>
        <v>Berril, P. &amp; Herwitch, EG</v>
      </c>
      <c r="AT663">
        <f>IF(buildings!AT663="","NA",buildings!AT663)</f>
        <v>2021</v>
      </c>
      <c r="AU663" t="str">
        <f>IF(buildings!AU663="","NA",buildings!AU663)</f>
        <v>Material flows and GHG emissions from housing stock evolution in US counties, 2020–60</v>
      </c>
      <c r="AV663" t="str">
        <f>IF(buildings!AV663="","NA",buildings!AV663)</f>
        <v>Buildings &amp; Cities</v>
      </c>
      <c r="AW663" t="str">
        <f>IF(buildings!AW663="","NA",buildings!AW663)</f>
        <v>Copyright by the Authors</v>
      </c>
      <c r="AX663" t="str">
        <f>IF(buildings!AX663="","NA",buildings!AX663)</f>
        <v>10.5334/bc.126</v>
      </c>
      <c r="AY663" t="str">
        <f>IF(buildings!AY663="","NA",buildings!AY663)</f>
        <v>https://doi.org/10.5334/bc.126</v>
      </c>
      <c r="AZ663" t="str">
        <f>IF(buildings!AZ663="","NULL",buildings!AZ663)</f>
        <v>I combined the ''glass'' and the fiberglass'' columns into one</v>
      </c>
      <c r="BA663" t="str">
        <f>IF(buildings!BA663="","NULL",buildings!BA663)</f>
        <v>NULL</v>
      </c>
      <c r="BB663" t="str">
        <f>IF(buildings!BB663="","NULL",buildings!BB663)</f>
        <v>NULL</v>
      </c>
      <c r="BC663" t="str">
        <f>IF(buildings!BC663="","NULL",buildings!BC663)</f>
        <v>Supplemental data -&gt; Source data -&gt; Material_Intensities -&gt; Full_arch_intensities.csv</v>
      </c>
      <c r="BD663" t="str">
        <f>IF(buildings!BD663="","NULL",buildings!BD663)</f>
        <v>NULL</v>
      </c>
      <c r="BE663" t="str">
        <f>IF(buildings!BE663="","NULL",buildings!BE663)</f>
        <v>Schwartzberg (Fishman)</v>
      </c>
      <c r="BF663" t="str">
        <f>IF(buildings!BF663="","NULL",buildings!BF663)</f>
        <v>NULL</v>
      </c>
      <c r="BG663" t="str">
        <f>IF(buildings!BG663="","NULL",buildings!BG663)</f>
        <v>NULL</v>
      </c>
      <c r="BH663" t="str">
        <f>IF(buildings!BH663="","NULL",buildings!BH663)</f>
        <v>NULL</v>
      </c>
      <c r="BI663" t="str">
        <f>IF(buildings!BI663="","NULL",buildings!BI663)</f>
        <v>NULL</v>
      </c>
      <c r="BJ663" t="str">
        <f>IF(buildings!BJ663="","NULL",buildings!BJ663)</f>
        <v>NULL</v>
      </c>
      <c r="BK663" t="str">
        <f>IF(buildings!BK663="","NULL",buildings!BK663)</f>
        <v>NULL</v>
      </c>
      <c r="BL663" t="str">
        <f>IF(buildings!BL663="","NULL",buildings!BL663)</f>
        <v>NULL</v>
      </c>
      <c r="BM663" t="str">
        <f>IF(buildings!BM663="","NULL",buildings!BM663)</f>
        <v>NULL</v>
      </c>
      <c r="BN663" t="str">
        <f>IF(buildings!BN663="","NULL",buildings!BN663)</f>
        <v>NULL</v>
      </c>
      <c r="BO663" t="str">
        <f>IF(buildings!BO663="","NULL",buildings!BO663)</f>
        <v>NULL</v>
      </c>
      <c r="BP663" t="str">
        <f>IF(buildings!BP663="","NULL",buildings!BP663)</f>
        <v>NULL</v>
      </c>
      <c r="BQ663" t="str">
        <f>IF(buildings!BQ663="","NULL",buildings!BQ663)</f>
        <v>NULL</v>
      </c>
      <c r="BR663" t="str">
        <f>IF(buildings!BR663="","NULL",buildings!BR663)</f>
        <v>NULL</v>
      </c>
      <c r="BS663" t="str">
        <f>IF(buildings!BS663="","NULL",buildings!BS663)</f>
        <v>NULL</v>
      </c>
      <c r="BT663" t="str">
        <f>IF(buildings!BT663="","NULL",buildings!BT663)</f>
        <v>NULL</v>
      </c>
      <c r="BU663" t="str">
        <f>IF(buildings!BU663="","NULL",buildings!BU663)</f>
        <v>NULL</v>
      </c>
      <c r="BV663" t="str">
        <f>IF(buildings!BV663="","NULL",buildings!BV663)</f>
        <v>NULL</v>
      </c>
      <c r="BW663" t="str">
        <f>IF(buildings!BW663="","NULL",buildings!BW663)</f>
        <v>R32USA</v>
      </c>
      <c r="BX663" t="str">
        <f>IF(buildings!BX663="","NULL",buildings!BX663)</f>
        <v>R5.2OECD</v>
      </c>
      <c r="BY663" t="str">
        <f>IF(buildings!BY663="","NULL",buildings!BY663)</f>
        <v>R_SFH_unspecified</v>
      </c>
      <c r="BZ663" t="str">
        <f>IF(buildings!BZ663="","NULL",buildings!BZ663)</f>
        <v>M_unspecified</v>
      </c>
      <c r="CA663" t="str">
        <f>IF(buildings!CA663="","NULL",buildings!CA663)</f>
        <v>Standard</v>
      </c>
      <c r="CB663" t="str">
        <f>IF(buildings!CB663="","NULL",buildings!CB663)</f>
        <v>sample/average/statistics</v>
      </c>
      <c r="CC663" t="str">
        <f>IF(buildings!CC663="","NULL",buildings!CC663)</f>
        <v>RS</v>
      </c>
      <c r="CD663" t="str">
        <f>IF(buildings!CD663="","NULL",buildings!CD663)</f>
        <v>M</v>
      </c>
      <c r="CE663" t="str">
        <f>IF(buildings!CE663="","NULL",buildings!CE663)</f>
        <v>OECD_USA</v>
      </c>
    </row>
    <row r="664" spans="1:83">
      <c r="A664">
        <f>IF(buildings!A664="","NA",buildings!A664)</f>
        <v>662</v>
      </c>
      <c r="B664" t="str">
        <f>IF(buildings!B664="","NA",buildings!B664)</f>
        <v>USA</v>
      </c>
      <c r="C664" t="str">
        <f>IF(buildings!C664="","NA",buildings!C664)</f>
        <v>NA</v>
      </c>
      <c r="D664" t="str">
        <f>IF(buildings!D664="","NA",buildings!D664)</f>
        <v>NA</v>
      </c>
      <c r="E664" t="str">
        <f>IF(buildings!E664="","NA",buildings!E664)</f>
        <v>NA</v>
      </c>
      <c r="F664">
        <f>IF(buildings!F664="","NA",buildings!F664)</f>
        <v>7.4106412676406697</v>
      </c>
      <c r="G664" t="str">
        <f>IF(buildings!G664="","NA",buildings!G664)</f>
        <v>NA</v>
      </c>
      <c r="H664" t="str">
        <f>IF(buildings!H664="","NA",buildings!H664)</f>
        <v>NA</v>
      </c>
      <c r="I664" t="str">
        <f>IF(buildings!I664="","NA",buildings!I664)</f>
        <v>NA</v>
      </c>
      <c r="J664">
        <f>IF(buildings!J664="","NA",buildings!J664)</f>
        <v>38.549051579935302</v>
      </c>
      <c r="K664" t="str">
        <f>IF(buildings!K664="","NA",buildings!K664)</f>
        <v>NA</v>
      </c>
      <c r="L664" t="str">
        <f>IF(buildings!L664="","NA",buildings!L664)</f>
        <v>NA</v>
      </c>
      <c r="M664">
        <f>IF(buildings!M664="","NA",buildings!M664)</f>
        <v>503.66106755489801</v>
      </c>
      <c r="N664">
        <f>IF(buildings!N664="","NA",buildings!N664)</f>
        <v>43.169469547583503</v>
      </c>
      <c r="O664">
        <f>IF(buildings!O664="","NA",buildings!O664)</f>
        <v>138.77767489025501</v>
      </c>
      <c r="P664" t="str">
        <f>IF(buildings!P664="","NA",buildings!P664)</f>
        <v>NA</v>
      </c>
      <c r="Q664" t="str">
        <f>IF(buildings!Q664="","NA",buildings!Q664)</f>
        <v>NA</v>
      </c>
      <c r="R664" t="str">
        <f>IF(buildings!R664="","NA",buildings!R664)</f>
        <v>NA</v>
      </c>
      <c r="S664">
        <f>IF(buildings!S664="","NA",buildings!S664)</f>
        <v>21.906014813377499</v>
      </c>
      <c r="T664" t="str">
        <f>IF(buildings!T664="","NA",buildings!T664)</f>
        <v>NA</v>
      </c>
      <c r="U664" t="str">
        <f>IF(buildings!U664="","NA",buildings!U664)</f>
        <v>NA</v>
      </c>
      <c r="V664" t="str">
        <f>IF(buildings!V664="","NA",buildings!V664)</f>
        <v>NA</v>
      </c>
      <c r="W664" t="str">
        <f>IF(buildings!W664="","NA",buildings!W664)</f>
        <v>NA</v>
      </c>
      <c r="X664" t="str">
        <f>IF(buildings!X664="","NA",buildings!X664)</f>
        <v>NA</v>
      </c>
      <c r="Y664" t="str">
        <f>IF(buildings!Y664="","NA",buildings!Y664)</f>
        <v>NA</v>
      </c>
      <c r="Z664" t="str">
        <f>IF(buildings!Z664="","NA",buildings!Z664)</f>
        <v>NA</v>
      </c>
      <c r="AA664" t="str">
        <f>IF(buildings!AA664="","NA",buildings!AA664)</f>
        <v>NA</v>
      </c>
      <c r="AB664">
        <f>IF(buildings!AB664="","NA",buildings!AB664)</f>
        <v>48.98</v>
      </c>
      <c r="AC664" t="str">
        <f>IF(buildings!AC664="","NA",buildings!AC664)</f>
        <v>NA</v>
      </c>
      <c r="AD664" t="str">
        <f>IF(buildings!AD664="","NA",buildings!AD664)</f>
        <v>NA</v>
      </c>
      <c r="AE664" t="str">
        <f>IF(buildings!AE664="","NA",buildings!AE664)</f>
        <v>NA</v>
      </c>
      <c r="AF664" t="str">
        <f>IF(buildings!AF664="","NA",buildings!AF664)</f>
        <v>NA</v>
      </c>
      <c r="AG664" t="str">
        <f>IF(buildings!AG664="","NA",buildings!AG664)</f>
        <v>NA</v>
      </c>
      <c r="AH664" t="str">
        <f>IF(buildings!AH664="","NA",buildings!AH664)</f>
        <v>NA</v>
      </c>
      <c r="AI664" t="str">
        <f>IF(buildings!AI664="","NA",buildings!AI664)</f>
        <v>NA</v>
      </c>
      <c r="AJ664">
        <f>IF(buildings!AJ664="","NA",buildings!AJ664)</f>
        <v>2.3681128404276701</v>
      </c>
      <c r="AK664">
        <f>IF(buildings!AK664="","NA",buildings!AK664)</f>
        <v>13.0015141849405</v>
      </c>
      <c r="AL664" t="str">
        <f>IF(buildings!AL664="","NA",buildings!AL664)</f>
        <v>Large masonary house, slab foundation</v>
      </c>
      <c r="AM664" t="str">
        <f>IF(buildings!AM664="","NA",buildings!AM664)</f>
        <v>More than 1</v>
      </c>
      <c r="AN664" t="str">
        <f>IF(buildings!AN664="","NA",buildings!AN664)</f>
        <v>residential</v>
      </c>
      <c r="AO664" t="str">
        <f>IF(buildings!AO664="","NA",buildings!AO664)</f>
        <v>residential</v>
      </c>
      <c r="AP664" t="str">
        <f>IF(buildings!AP664="","NA",buildings!AP664)</f>
        <v>averaged</v>
      </c>
      <c r="AQ664" t="str">
        <f>IF(buildings!AQ664="","NA",buildings!AQ664)</f>
        <v>urban</v>
      </c>
      <c r="AR664" t="str">
        <f>IF(buildings!AR664="","NA",buildings!AR664)</f>
        <v>construction</v>
      </c>
      <c r="AS664" t="str">
        <f>IF(buildings!AS664="","NA",buildings!AS664)</f>
        <v>Berril, P. &amp; Herwitch, EG</v>
      </c>
      <c r="AT664">
        <f>IF(buildings!AT664="","NA",buildings!AT664)</f>
        <v>2021</v>
      </c>
      <c r="AU664" t="str">
        <f>IF(buildings!AU664="","NA",buildings!AU664)</f>
        <v>Material flows and GHG emissions from housing stock evolution in US counties, 2020–60</v>
      </c>
      <c r="AV664" t="str">
        <f>IF(buildings!AV664="","NA",buildings!AV664)</f>
        <v>Buildings &amp; Cities</v>
      </c>
      <c r="AW664" t="str">
        <f>IF(buildings!AW664="","NA",buildings!AW664)</f>
        <v>Copyright by the Authors</v>
      </c>
      <c r="AX664" t="str">
        <f>IF(buildings!AX664="","NA",buildings!AX664)</f>
        <v>10.5334/bc.126</v>
      </c>
      <c r="AY664" t="str">
        <f>IF(buildings!AY664="","NA",buildings!AY664)</f>
        <v>https://doi.org/10.5334/bc.126</v>
      </c>
      <c r="AZ664" t="str">
        <f>IF(buildings!AZ664="","NULL",buildings!AZ664)</f>
        <v>I combined the ''glass'' and the fiberglass'' columns into one</v>
      </c>
      <c r="BA664" t="str">
        <f>IF(buildings!BA664="","NULL",buildings!BA664)</f>
        <v>NULL</v>
      </c>
      <c r="BB664" t="str">
        <f>IF(buildings!BB664="","NULL",buildings!BB664)</f>
        <v>NULL</v>
      </c>
      <c r="BC664" t="str">
        <f>IF(buildings!BC664="","NULL",buildings!BC664)</f>
        <v>Supplemental data -&gt; Source data -&gt; Material_Intensities -&gt; Full_arch_intensities.csv</v>
      </c>
      <c r="BD664" t="str">
        <f>IF(buildings!BD664="","NULL",buildings!BD664)</f>
        <v>NULL</v>
      </c>
      <c r="BE664" t="str">
        <f>IF(buildings!BE664="","NULL",buildings!BE664)</f>
        <v>Schwartzberg (Fishman)</v>
      </c>
      <c r="BF664" t="str">
        <f>IF(buildings!BF664="","NULL",buildings!BF664)</f>
        <v>NULL</v>
      </c>
      <c r="BG664" t="str">
        <f>IF(buildings!BG664="","NULL",buildings!BG664)</f>
        <v>NULL</v>
      </c>
      <c r="BH664" t="str">
        <f>IF(buildings!BH664="","NULL",buildings!BH664)</f>
        <v>NULL</v>
      </c>
      <c r="BI664" t="str">
        <f>IF(buildings!BI664="","NULL",buildings!BI664)</f>
        <v>NULL</v>
      </c>
      <c r="BJ664" t="str">
        <f>IF(buildings!BJ664="","NULL",buildings!BJ664)</f>
        <v>NULL</v>
      </c>
      <c r="BK664" t="str">
        <f>IF(buildings!BK664="","NULL",buildings!BK664)</f>
        <v>NULL</v>
      </c>
      <c r="BL664" t="str">
        <f>IF(buildings!BL664="","NULL",buildings!BL664)</f>
        <v>NULL</v>
      </c>
      <c r="BM664" t="str">
        <f>IF(buildings!BM664="","NULL",buildings!BM664)</f>
        <v>NULL</v>
      </c>
      <c r="BN664" t="str">
        <f>IF(buildings!BN664="","NULL",buildings!BN664)</f>
        <v>NULL</v>
      </c>
      <c r="BO664" t="str">
        <f>IF(buildings!BO664="","NULL",buildings!BO664)</f>
        <v>NULL</v>
      </c>
      <c r="BP664" t="str">
        <f>IF(buildings!BP664="","NULL",buildings!BP664)</f>
        <v>NULL</v>
      </c>
      <c r="BQ664" t="str">
        <f>IF(buildings!BQ664="","NULL",buildings!BQ664)</f>
        <v>NULL</v>
      </c>
      <c r="BR664" t="str">
        <f>IF(buildings!BR664="","NULL",buildings!BR664)</f>
        <v>NULL</v>
      </c>
      <c r="BS664" t="str">
        <f>IF(buildings!BS664="","NULL",buildings!BS664)</f>
        <v>NULL</v>
      </c>
      <c r="BT664" t="str">
        <f>IF(buildings!BT664="","NULL",buildings!BT664)</f>
        <v>NULL</v>
      </c>
      <c r="BU664" t="str">
        <f>IF(buildings!BU664="","NULL",buildings!BU664)</f>
        <v>NULL</v>
      </c>
      <c r="BV664" t="str">
        <f>IF(buildings!BV664="","NULL",buildings!BV664)</f>
        <v>NULL</v>
      </c>
      <c r="BW664" t="str">
        <f>IF(buildings!BW664="","NULL",buildings!BW664)</f>
        <v>R32USA</v>
      </c>
      <c r="BX664" t="str">
        <f>IF(buildings!BX664="","NULL",buildings!BX664)</f>
        <v>R5.2OECD</v>
      </c>
      <c r="BY664" t="str">
        <f>IF(buildings!BY664="","NULL",buildings!BY664)</f>
        <v>R_SFH_unspecified</v>
      </c>
      <c r="BZ664" t="str">
        <f>IF(buildings!BZ664="","NULL",buildings!BZ664)</f>
        <v>M_unspecified</v>
      </c>
      <c r="CA664" t="str">
        <f>IF(buildings!CA664="","NULL",buildings!CA664)</f>
        <v>Standard</v>
      </c>
      <c r="CB664" t="str">
        <f>IF(buildings!CB664="","NULL",buildings!CB664)</f>
        <v>sample/average/statistics</v>
      </c>
      <c r="CC664" t="str">
        <f>IF(buildings!CC664="","NULL",buildings!CC664)</f>
        <v>RS</v>
      </c>
      <c r="CD664" t="str">
        <f>IF(buildings!CD664="","NULL",buildings!CD664)</f>
        <v>M</v>
      </c>
      <c r="CE664" t="str">
        <f>IF(buildings!CE664="","NULL",buildings!CE664)</f>
        <v>OECD_USA</v>
      </c>
    </row>
    <row r="665" spans="1:83">
      <c r="A665">
        <f>IF(buildings!A665="","NA",buildings!A665)</f>
        <v>663</v>
      </c>
      <c r="B665" t="str">
        <f>IF(buildings!B665="","NA",buildings!B665)</f>
        <v>USA</v>
      </c>
      <c r="C665" t="str">
        <f>IF(buildings!C665="","NA",buildings!C665)</f>
        <v>NA</v>
      </c>
      <c r="D665" t="str">
        <f>IF(buildings!D665="","NA",buildings!D665)</f>
        <v>NA</v>
      </c>
      <c r="E665" t="str">
        <f>IF(buildings!E665="","NA",buildings!E665)</f>
        <v>NA</v>
      </c>
      <c r="F665">
        <f>IF(buildings!F665="","NA",buildings!F665)</f>
        <v>6.5037908153593396</v>
      </c>
      <c r="G665" t="str">
        <f>IF(buildings!G665="","NA",buildings!G665)</f>
        <v>NA</v>
      </c>
      <c r="H665" t="str">
        <f>IF(buildings!H665="","NA",buildings!H665)</f>
        <v>NA</v>
      </c>
      <c r="I665" t="str">
        <f>IF(buildings!I665="","NA",buildings!I665)</f>
        <v>NA</v>
      </c>
      <c r="J665">
        <f>IF(buildings!J665="","NA",buildings!J665)</f>
        <v>34.2627404150548</v>
      </c>
      <c r="K665" t="str">
        <f>IF(buildings!K665="","NA",buildings!K665)</f>
        <v>NA</v>
      </c>
      <c r="L665" t="str">
        <f>IF(buildings!L665="","NA",buildings!L665)</f>
        <v>NA</v>
      </c>
      <c r="M665">
        <f>IF(buildings!M665="","NA",buildings!M665)</f>
        <v>414.71862892610699</v>
      </c>
      <c r="N665">
        <f>IF(buildings!N665="","NA",buildings!N665)</f>
        <v>37.268476698928801</v>
      </c>
      <c r="O665">
        <f>IF(buildings!O665="","NA",buildings!O665)</f>
        <v>119.376394835851</v>
      </c>
      <c r="P665" t="str">
        <f>IF(buildings!P665="","NA",buildings!P665)</f>
        <v>NA</v>
      </c>
      <c r="Q665" t="str">
        <f>IF(buildings!Q665="","NA",buildings!Q665)</f>
        <v>NA</v>
      </c>
      <c r="R665" t="str">
        <f>IF(buildings!R665="","NA",buildings!R665)</f>
        <v>NA</v>
      </c>
      <c r="S665">
        <f>IF(buildings!S665="","NA",buildings!S665)</f>
        <v>20.1577409984443</v>
      </c>
      <c r="T665" t="str">
        <f>IF(buildings!T665="","NA",buildings!T665)</f>
        <v>NA</v>
      </c>
      <c r="U665" t="str">
        <f>IF(buildings!U665="","NA",buildings!U665)</f>
        <v>NA</v>
      </c>
      <c r="V665" t="str">
        <f>IF(buildings!V665="","NA",buildings!V665)</f>
        <v>NA</v>
      </c>
      <c r="W665" t="str">
        <f>IF(buildings!W665="","NA",buildings!W665)</f>
        <v>NA</v>
      </c>
      <c r="X665" t="str">
        <f>IF(buildings!X665="","NA",buildings!X665)</f>
        <v>NA</v>
      </c>
      <c r="Y665" t="str">
        <f>IF(buildings!Y665="","NA",buildings!Y665)</f>
        <v>NA</v>
      </c>
      <c r="Z665" t="str">
        <f>IF(buildings!Z665="","NA",buildings!Z665)</f>
        <v>NA</v>
      </c>
      <c r="AA665" t="str">
        <f>IF(buildings!AA665="","NA",buildings!AA665)</f>
        <v>NA</v>
      </c>
      <c r="AB665">
        <f>IF(buildings!AB665="","NA",buildings!AB665)</f>
        <v>35.520000000000003</v>
      </c>
      <c r="AC665" t="str">
        <f>IF(buildings!AC665="","NA",buildings!AC665)</f>
        <v>NA</v>
      </c>
      <c r="AD665" t="str">
        <f>IF(buildings!AD665="","NA",buildings!AD665)</f>
        <v>NA</v>
      </c>
      <c r="AE665" t="str">
        <f>IF(buildings!AE665="","NA",buildings!AE665)</f>
        <v>NA</v>
      </c>
      <c r="AF665" t="str">
        <f>IF(buildings!AF665="","NA",buildings!AF665)</f>
        <v>NA</v>
      </c>
      <c r="AG665" t="str">
        <f>IF(buildings!AG665="","NA",buildings!AG665)</f>
        <v>NA</v>
      </c>
      <c r="AH665" t="str">
        <f>IF(buildings!AH665="","NA",buildings!AH665)</f>
        <v>NA</v>
      </c>
      <c r="AI665" t="str">
        <f>IF(buildings!AI665="","NA",buildings!AI665)</f>
        <v>NA</v>
      </c>
      <c r="AJ665">
        <f>IF(buildings!AJ665="","NA",buildings!AJ665)</f>
        <v>2.35471848917767</v>
      </c>
      <c r="AK665">
        <f>IF(buildings!AK665="","NA",buildings!AK665)</f>
        <v>10.6361960819027</v>
      </c>
      <c r="AL665" t="str">
        <f>IF(buildings!AL665="","NA",buildings!AL665)</f>
        <v>Large masonary house, slab foundation</v>
      </c>
      <c r="AM665" t="str">
        <f>IF(buildings!AM665="","NA",buildings!AM665)</f>
        <v>More than 1</v>
      </c>
      <c r="AN665" t="str">
        <f>IF(buildings!AN665="","NA",buildings!AN665)</f>
        <v>residential</v>
      </c>
      <c r="AO665" t="str">
        <f>IF(buildings!AO665="","NA",buildings!AO665)</f>
        <v>residential</v>
      </c>
      <c r="AP665" t="str">
        <f>IF(buildings!AP665="","NA",buildings!AP665)</f>
        <v>averaged</v>
      </c>
      <c r="AQ665" t="str">
        <f>IF(buildings!AQ665="","NA",buildings!AQ665)</f>
        <v>urban</v>
      </c>
      <c r="AR665" t="str">
        <f>IF(buildings!AR665="","NA",buildings!AR665)</f>
        <v>construction</v>
      </c>
      <c r="AS665" t="str">
        <f>IF(buildings!AS665="","NA",buildings!AS665)</f>
        <v>Berril, P. &amp; Herwitch, EG</v>
      </c>
      <c r="AT665">
        <f>IF(buildings!AT665="","NA",buildings!AT665)</f>
        <v>2021</v>
      </c>
      <c r="AU665" t="str">
        <f>IF(buildings!AU665="","NA",buildings!AU665)</f>
        <v>Material flows and GHG emissions from housing stock evolution in US counties, 2020–60</v>
      </c>
      <c r="AV665" t="str">
        <f>IF(buildings!AV665="","NA",buildings!AV665)</f>
        <v>Buildings &amp; Cities</v>
      </c>
      <c r="AW665" t="str">
        <f>IF(buildings!AW665="","NA",buildings!AW665)</f>
        <v>Copyright by the Authors</v>
      </c>
      <c r="AX665" t="str">
        <f>IF(buildings!AX665="","NA",buildings!AX665)</f>
        <v>10.5334/bc.126</v>
      </c>
      <c r="AY665" t="str">
        <f>IF(buildings!AY665="","NA",buildings!AY665)</f>
        <v>https://doi.org/10.5334/bc.126</v>
      </c>
      <c r="AZ665" t="str">
        <f>IF(buildings!AZ665="","NULL",buildings!AZ665)</f>
        <v>I combined the ''glass'' and the fiberglass'' columns into one</v>
      </c>
      <c r="BA665" t="str">
        <f>IF(buildings!BA665="","NULL",buildings!BA665)</f>
        <v>NULL</v>
      </c>
      <c r="BB665" t="str">
        <f>IF(buildings!BB665="","NULL",buildings!BB665)</f>
        <v>NULL</v>
      </c>
      <c r="BC665" t="str">
        <f>IF(buildings!BC665="","NULL",buildings!BC665)</f>
        <v>Supplemental data -&gt; Source data -&gt; Material_Intensities -&gt; Full_arch_intensities.csv</v>
      </c>
      <c r="BD665" t="str">
        <f>IF(buildings!BD665="","NULL",buildings!BD665)</f>
        <v>NULL</v>
      </c>
      <c r="BE665" t="str">
        <f>IF(buildings!BE665="","NULL",buildings!BE665)</f>
        <v>Schwartzberg (Fishman)</v>
      </c>
      <c r="BF665" t="str">
        <f>IF(buildings!BF665="","NULL",buildings!BF665)</f>
        <v>NULL</v>
      </c>
      <c r="BG665" t="str">
        <f>IF(buildings!BG665="","NULL",buildings!BG665)</f>
        <v>NULL</v>
      </c>
      <c r="BH665" t="str">
        <f>IF(buildings!BH665="","NULL",buildings!BH665)</f>
        <v>NULL</v>
      </c>
      <c r="BI665" t="str">
        <f>IF(buildings!BI665="","NULL",buildings!BI665)</f>
        <v>NULL</v>
      </c>
      <c r="BJ665" t="str">
        <f>IF(buildings!BJ665="","NULL",buildings!BJ665)</f>
        <v>NULL</v>
      </c>
      <c r="BK665" t="str">
        <f>IF(buildings!BK665="","NULL",buildings!BK665)</f>
        <v>NULL</v>
      </c>
      <c r="BL665" t="str">
        <f>IF(buildings!BL665="","NULL",buildings!BL665)</f>
        <v>NULL</v>
      </c>
      <c r="BM665" t="str">
        <f>IF(buildings!BM665="","NULL",buildings!BM665)</f>
        <v>NULL</v>
      </c>
      <c r="BN665" t="str">
        <f>IF(buildings!BN665="","NULL",buildings!BN665)</f>
        <v>NULL</v>
      </c>
      <c r="BO665" t="str">
        <f>IF(buildings!BO665="","NULL",buildings!BO665)</f>
        <v>NULL</v>
      </c>
      <c r="BP665" t="str">
        <f>IF(buildings!BP665="","NULL",buildings!BP665)</f>
        <v>NULL</v>
      </c>
      <c r="BQ665" t="str">
        <f>IF(buildings!BQ665="","NULL",buildings!BQ665)</f>
        <v>NULL</v>
      </c>
      <c r="BR665" t="str">
        <f>IF(buildings!BR665="","NULL",buildings!BR665)</f>
        <v>NULL</v>
      </c>
      <c r="BS665" t="str">
        <f>IF(buildings!BS665="","NULL",buildings!BS665)</f>
        <v>NULL</v>
      </c>
      <c r="BT665" t="str">
        <f>IF(buildings!BT665="","NULL",buildings!BT665)</f>
        <v>NULL</v>
      </c>
      <c r="BU665" t="str">
        <f>IF(buildings!BU665="","NULL",buildings!BU665)</f>
        <v>NULL</v>
      </c>
      <c r="BV665" t="str">
        <f>IF(buildings!BV665="","NULL",buildings!BV665)</f>
        <v>NULL</v>
      </c>
      <c r="BW665" t="str">
        <f>IF(buildings!BW665="","NULL",buildings!BW665)</f>
        <v>R32USA</v>
      </c>
      <c r="BX665" t="str">
        <f>IF(buildings!BX665="","NULL",buildings!BX665)</f>
        <v>R5.2OECD</v>
      </c>
      <c r="BY665" t="str">
        <f>IF(buildings!BY665="","NULL",buildings!BY665)</f>
        <v>R_SFH_unspecified</v>
      </c>
      <c r="BZ665" t="str">
        <f>IF(buildings!BZ665="","NULL",buildings!BZ665)</f>
        <v>M_unspecified</v>
      </c>
      <c r="CA665" t="str">
        <f>IF(buildings!CA665="","NULL",buildings!CA665)</f>
        <v>Standard</v>
      </c>
      <c r="CB665" t="str">
        <f>IF(buildings!CB665="","NULL",buildings!CB665)</f>
        <v>sample/average/statistics</v>
      </c>
      <c r="CC665" t="str">
        <f>IF(buildings!CC665="","NULL",buildings!CC665)</f>
        <v>RS</v>
      </c>
      <c r="CD665" t="str">
        <f>IF(buildings!CD665="","NULL",buildings!CD665)</f>
        <v>M</v>
      </c>
      <c r="CE665" t="str">
        <f>IF(buildings!CE665="","NULL",buildings!CE665)</f>
        <v>OECD_USA</v>
      </c>
    </row>
    <row r="666" spans="1:83">
      <c r="A666">
        <f>IF(buildings!A666="","NA",buildings!A666)</f>
        <v>664</v>
      </c>
      <c r="B666" t="str">
        <f>IF(buildings!B666="","NA",buildings!B666)</f>
        <v>USA</v>
      </c>
      <c r="C666" t="str">
        <f>IF(buildings!C666="","NA",buildings!C666)</f>
        <v>NA</v>
      </c>
      <c r="D666" t="str">
        <f>IF(buildings!D666="","NA",buildings!D666)</f>
        <v>NA</v>
      </c>
      <c r="E666" t="str">
        <f>IF(buildings!E666="","NA",buildings!E666)</f>
        <v>NA</v>
      </c>
      <c r="F666">
        <f>IF(buildings!F666="","NA",buildings!F666)</f>
        <v>9.0664220930271409</v>
      </c>
      <c r="G666" t="str">
        <f>IF(buildings!G666="","NA",buildings!G666)</f>
        <v>NA</v>
      </c>
      <c r="H666" t="str">
        <f>IF(buildings!H666="","NA",buildings!H666)</f>
        <v>NA</v>
      </c>
      <c r="I666" t="str">
        <f>IF(buildings!I666="","NA",buildings!I666)</f>
        <v>NA</v>
      </c>
      <c r="J666">
        <f>IF(buildings!J666="","NA",buildings!J666)</f>
        <v>41.602122881531798</v>
      </c>
      <c r="K666" t="str">
        <f>IF(buildings!K666="","NA",buildings!K666)</f>
        <v>NA</v>
      </c>
      <c r="L666" t="str">
        <f>IF(buildings!L666="","NA",buildings!L666)</f>
        <v>NA</v>
      </c>
      <c r="M666">
        <f>IF(buildings!M666="","NA",buildings!M666)</f>
        <v>542.45017980471198</v>
      </c>
      <c r="N666">
        <f>IF(buildings!N666="","NA",buildings!N666)</f>
        <v>53.934215338696099</v>
      </c>
      <c r="O666">
        <f>IF(buildings!O666="","NA",buildings!O666)</f>
        <v>172.77040998200201</v>
      </c>
      <c r="P666" t="str">
        <f>IF(buildings!P666="","NA",buildings!P666)</f>
        <v>NA</v>
      </c>
      <c r="Q666" t="str">
        <f>IF(buildings!Q666="","NA",buildings!Q666)</f>
        <v>NA</v>
      </c>
      <c r="R666" t="str">
        <f>IF(buildings!R666="","NA",buildings!R666)</f>
        <v>NA</v>
      </c>
      <c r="S666">
        <f>IF(buildings!S666="","NA",buildings!S666)</f>
        <v>28.995278565526402</v>
      </c>
      <c r="T666" t="str">
        <f>IF(buildings!T666="","NA",buildings!T666)</f>
        <v>NA</v>
      </c>
      <c r="U666" t="str">
        <f>IF(buildings!U666="","NA",buildings!U666)</f>
        <v>NA</v>
      </c>
      <c r="V666" t="str">
        <f>IF(buildings!V666="","NA",buildings!V666)</f>
        <v>NA</v>
      </c>
      <c r="W666" t="str">
        <f>IF(buildings!W666="","NA",buildings!W666)</f>
        <v>NA</v>
      </c>
      <c r="X666" t="str">
        <f>IF(buildings!X666="","NA",buildings!X666)</f>
        <v>NA</v>
      </c>
      <c r="Y666" t="str">
        <f>IF(buildings!Y666="","NA",buildings!Y666)</f>
        <v>NA</v>
      </c>
      <c r="Z666" t="str">
        <f>IF(buildings!Z666="","NA",buildings!Z666)</f>
        <v>NA</v>
      </c>
      <c r="AA666" t="str">
        <f>IF(buildings!AA666="","NA",buildings!AA666)</f>
        <v>NA</v>
      </c>
      <c r="AB666">
        <f>IF(buildings!AB666="","NA",buildings!AB666)</f>
        <v>40.22</v>
      </c>
      <c r="AC666" t="str">
        <f>IF(buildings!AC666="","NA",buildings!AC666)</f>
        <v>NA</v>
      </c>
      <c r="AD666" t="str">
        <f>IF(buildings!AD666="","NA",buildings!AD666)</f>
        <v>NA</v>
      </c>
      <c r="AE666" t="str">
        <f>IF(buildings!AE666="","NA",buildings!AE666)</f>
        <v>NA</v>
      </c>
      <c r="AF666" t="str">
        <f>IF(buildings!AF666="","NA",buildings!AF666)</f>
        <v>NA</v>
      </c>
      <c r="AG666" t="str">
        <f>IF(buildings!AG666="","NA",buildings!AG666)</f>
        <v>NA</v>
      </c>
      <c r="AH666" t="str">
        <f>IF(buildings!AH666="","NA",buildings!AH666)</f>
        <v>NA</v>
      </c>
      <c r="AI666" t="str">
        <f>IF(buildings!AI666="","NA",buildings!AI666)</f>
        <v>NA</v>
      </c>
      <c r="AJ666">
        <f>IF(buildings!AJ666="","NA",buildings!AJ666)</f>
        <v>3.3065399372233002</v>
      </c>
      <c r="AK666">
        <f>IF(buildings!AK666="","NA",buildings!AK666)</f>
        <v>14.506867314794</v>
      </c>
      <c r="AL666" t="str">
        <f>IF(buildings!AL666="","NA",buildings!AL666)</f>
        <v>Small masonary house, slab foundation</v>
      </c>
      <c r="AM666" t="str">
        <f>IF(buildings!AM666="","NA",buildings!AM666)</f>
        <v>More than 1</v>
      </c>
      <c r="AN666" t="str">
        <f>IF(buildings!AN666="","NA",buildings!AN666)</f>
        <v>residential</v>
      </c>
      <c r="AO666" t="str">
        <f>IF(buildings!AO666="","NA",buildings!AO666)</f>
        <v>residential</v>
      </c>
      <c r="AP666" t="str">
        <f>IF(buildings!AP666="","NA",buildings!AP666)</f>
        <v>averaged</v>
      </c>
      <c r="AQ666" t="str">
        <f>IF(buildings!AQ666="","NA",buildings!AQ666)</f>
        <v>urban</v>
      </c>
      <c r="AR666" t="str">
        <f>IF(buildings!AR666="","NA",buildings!AR666)</f>
        <v>construction</v>
      </c>
      <c r="AS666" t="str">
        <f>IF(buildings!AS666="","NA",buildings!AS666)</f>
        <v>Berril, P. &amp; Herwitch, EG</v>
      </c>
      <c r="AT666">
        <f>IF(buildings!AT666="","NA",buildings!AT666)</f>
        <v>2021</v>
      </c>
      <c r="AU666" t="str">
        <f>IF(buildings!AU666="","NA",buildings!AU666)</f>
        <v>Material flows and GHG emissions from housing stock evolution in US counties, 2020–60</v>
      </c>
      <c r="AV666" t="str">
        <f>IF(buildings!AV666="","NA",buildings!AV666)</f>
        <v>Buildings &amp; Cities</v>
      </c>
      <c r="AW666" t="str">
        <f>IF(buildings!AW666="","NA",buildings!AW666)</f>
        <v>Copyright by the Authors</v>
      </c>
      <c r="AX666" t="str">
        <f>IF(buildings!AX666="","NA",buildings!AX666)</f>
        <v>10.5334/bc.126</v>
      </c>
      <c r="AY666" t="str">
        <f>IF(buildings!AY666="","NA",buildings!AY666)</f>
        <v>https://doi.org/10.5334/bc.126</v>
      </c>
      <c r="AZ666" t="str">
        <f>IF(buildings!AZ666="","NULL",buildings!AZ666)</f>
        <v>I combined the ''glass'' and the fiberglass'' columns into one</v>
      </c>
      <c r="BA666" t="str">
        <f>IF(buildings!BA666="","NULL",buildings!BA666)</f>
        <v>NULL</v>
      </c>
      <c r="BB666" t="str">
        <f>IF(buildings!BB666="","NULL",buildings!BB666)</f>
        <v>NULL</v>
      </c>
      <c r="BC666" t="str">
        <f>IF(buildings!BC666="","NULL",buildings!BC666)</f>
        <v>Supplemental data -&gt; Source data -&gt; Material_Intensities -&gt; Full_arch_intensities.csv</v>
      </c>
      <c r="BD666" t="str">
        <f>IF(buildings!BD666="","NULL",buildings!BD666)</f>
        <v>NULL</v>
      </c>
      <c r="BE666" t="str">
        <f>IF(buildings!BE666="","NULL",buildings!BE666)</f>
        <v>Schwartzberg (Fishman)</v>
      </c>
      <c r="BF666" t="str">
        <f>IF(buildings!BF666="","NULL",buildings!BF666)</f>
        <v>NULL</v>
      </c>
      <c r="BG666" t="str">
        <f>IF(buildings!BG666="","NULL",buildings!BG666)</f>
        <v>NULL</v>
      </c>
      <c r="BH666" t="str">
        <f>IF(buildings!BH666="","NULL",buildings!BH666)</f>
        <v>NULL</v>
      </c>
      <c r="BI666" t="str">
        <f>IF(buildings!BI666="","NULL",buildings!BI666)</f>
        <v>NULL</v>
      </c>
      <c r="BJ666" t="str">
        <f>IF(buildings!BJ666="","NULL",buildings!BJ666)</f>
        <v>NULL</v>
      </c>
      <c r="BK666" t="str">
        <f>IF(buildings!BK666="","NULL",buildings!BK666)</f>
        <v>NULL</v>
      </c>
      <c r="BL666" t="str">
        <f>IF(buildings!BL666="","NULL",buildings!BL666)</f>
        <v>NULL</v>
      </c>
      <c r="BM666" t="str">
        <f>IF(buildings!BM666="","NULL",buildings!BM666)</f>
        <v>NULL</v>
      </c>
      <c r="BN666" t="str">
        <f>IF(buildings!BN666="","NULL",buildings!BN666)</f>
        <v>NULL</v>
      </c>
      <c r="BO666" t="str">
        <f>IF(buildings!BO666="","NULL",buildings!BO666)</f>
        <v>NULL</v>
      </c>
      <c r="BP666" t="str">
        <f>IF(buildings!BP666="","NULL",buildings!BP666)</f>
        <v>NULL</v>
      </c>
      <c r="BQ666" t="str">
        <f>IF(buildings!BQ666="","NULL",buildings!BQ666)</f>
        <v>NULL</v>
      </c>
      <c r="BR666" t="str">
        <f>IF(buildings!BR666="","NULL",buildings!BR666)</f>
        <v>NULL</v>
      </c>
      <c r="BS666" t="str">
        <f>IF(buildings!BS666="","NULL",buildings!BS666)</f>
        <v>NULL</v>
      </c>
      <c r="BT666" t="str">
        <f>IF(buildings!BT666="","NULL",buildings!BT666)</f>
        <v>NULL</v>
      </c>
      <c r="BU666" t="str">
        <f>IF(buildings!BU666="","NULL",buildings!BU666)</f>
        <v>NULL</v>
      </c>
      <c r="BV666" t="str">
        <f>IF(buildings!BV666="","NULL",buildings!BV666)</f>
        <v>NULL</v>
      </c>
      <c r="BW666" t="str">
        <f>IF(buildings!BW666="","NULL",buildings!BW666)</f>
        <v>R32USA</v>
      </c>
      <c r="BX666" t="str">
        <f>IF(buildings!BX666="","NULL",buildings!BX666)</f>
        <v>R5.2OECD</v>
      </c>
      <c r="BY666" t="str">
        <f>IF(buildings!BY666="","NULL",buildings!BY666)</f>
        <v>R_SFH_unspecified</v>
      </c>
      <c r="BZ666" t="str">
        <f>IF(buildings!BZ666="","NULL",buildings!BZ666)</f>
        <v>M_unspecified</v>
      </c>
      <c r="CA666" t="str">
        <f>IF(buildings!CA666="","NULL",buildings!CA666)</f>
        <v>Standard</v>
      </c>
      <c r="CB666" t="str">
        <f>IF(buildings!CB666="","NULL",buildings!CB666)</f>
        <v>sample/average/statistics</v>
      </c>
      <c r="CC666" t="str">
        <f>IF(buildings!CC666="","NULL",buildings!CC666)</f>
        <v>RS</v>
      </c>
      <c r="CD666" t="str">
        <f>IF(buildings!CD666="","NULL",buildings!CD666)</f>
        <v>M</v>
      </c>
      <c r="CE666" t="str">
        <f>IF(buildings!CE666="","NULL",buildings!CE666)</f>
        <v>OECD_USA</v>
      </c>
    </row>
    <row r="667" spans="1:83">
      <c r="A667">
        <f>IF(buildings!A667="","NA",buildings!A667)</f>
        <v>665</v>
      </c>
      <c r="B667" t="str">
        <f>IF(buildings!B667="","NA",buildings!B667)</f>
        <v>USA</v>
      </c>
      <c r="C667" t="str">
        <f>IF(buildings!C667="","NA",buildings!C667)</f>
        <v>NA</v>
      </c>
      <c r="D667" t="str">
        <f>IF(buildings!D667="","NA",buildings!D667)</f>
        <v>NA</v>
      </c>
      <c r="E667" t="str">
        <f>IF(buildings!E667="","NA",buildings!E667)</f>
        <v>NA</v>
      </c>
      <c r="F667">
        <f>IF(buildings!F667="","NA",buildings!F667)</f>
        <v>3.82222369582666</v>
      </c>
      <c r="G667" t="str">
        <f>IF(buildings!G667="","NA",buildings!G667)</f>
        <v>NA</v>
      </c>
      <c r="H667" t="str">
        <f>IF(buildings!H667="","NA",buildings!H667)</f>
        <v>NA</v>
      </c>
      <c r="I667" t="str">
        <f>IF(buildings!I667="","NA",buildings!I667)</f>
        <v>NA</v>
      </c>
      <c r="J667">
        <f>IF(buildings!J667="","NA",buildings!J667)</f>
        <v>43.996877421676103</v>
      </c>
      <c r="K667" t="str">
        <f>IF(buildings!K667="","NA",buildings!K667)</f>
        <v>NA</v>
      </c>
      <c r="L667" t="str">
        <f>IF(buildings!L667="","NA",buildings!L667)</f>
        <v>NA</v>
      </c>
      <c r="M667">
        <f>IF(buildings!M667="","NA",buildings!M667)</f>
        <v>161.94251091209799</v>
      </c>
      <c r="N667">
        <f>IF(buildings!N667="","NA",buildings!N667)</f>
        <v>7.9553269783409197</v>
      </c>
      <c r="O667">
        <f>IF(buildings!O667="","NA",buildings!O667)</f>
        <v>33.067939759279398</v>
      </c>
      <c r="P667" t="str">
        <f>IF(buildings!P667="","NA",buildings!P667)</f>
        <v>NA</v>
      </c>
      <c r="Q667" t="str">
        <f>IF(buildings!Q667="","NA",buildings!Q667)</f>
        <v>NA</v>
      </c>
      <c r="R667" t="str">
        <f>IF(buildings!R667="","NA",buildings!R667)</f>
        <v>NA</v>
      </c>
      <c r="S667">
        <f>IF(buildings!S667="","NA",buildings!S667)</f>
        <v>22.1539736610661</v>
      </c>
      <c r="T667" t="str">
        <f>IF(buildings!T667="","NA",buildings!T667)</f>
        <v>NA</v>
      </c>
      <c r="U667" t="str">
        <f>IF(buildings!U667="","NA",buildings!U667)</f>
        <v>NA</v>
      </c>
      <c r="V667" t="str">
        <f>IF(buildings!V667="","NA",buildings!V667)</f>
        <v>NA</v>
      </c>
      <c r="W667" t="str">
        <f>IF(buildings!W667="","NA",buildings!W667)</f>
        <v>NA</v>
      </c>
      <c r="X667" t="str">
        <f>IF(buildings!X667="","NA",buildings!X667)</f>
        <v>NA</v>
      </c>
      <c r="Y667" t="str">
        <f>IF(buildings!Y667="","NA",buildings!Y667)</f>
        <v>NA</v>
      </c>
      <c r="Z667" t="str">
        <f>IF(buildings!Z667="","NA",buildings!Z667)</f>
        <v>NA</v>
      </c>
      <c r="AA667" t="str">
        <f>IF(buildings!AA667="","NA",buildings!AA667)</f>
        <v>NA</v>
      </c>
      <c r="AB667">
        <f>IF(buildings!AB667="","NA",buildings!AB667)</f>
        <v>20.27</v>
      </c>
      <c r="AC667" t="str">
        <f>IF(buildings!AC667="","NA",buildings!AC667)</f>
        <v>NA</v>
      </c>
      <c r="AD667" t="str">
        <f>IF(buildings!AD667="","NA",buildings!AD667)</f>
        <v>NA</v>
      </c>
      <c r="AE667" t="str">
        <f>IF(buildings!AE667="","NA",buildings!AE667)</f>
        <v>NA</v>
      </c>
      <c r="AF667" t="str">
        <f>IF(buildings!AF667="","NA",buildings!AF667)</f>
        <v>NA</v>
      </c>
      <c r="AG667" t="str">
        <f>IF(buildings!AG667="","NA",buildings!AG667)</f>
        <v>NA</v>
      </c>
      <c r="AH667" t="str">
        <f>IF(buildings!AH667="","NA",buildings!AH667)</f>
        <v>NA</v>
      </c>
      <c r="AI667" t="str">
        <f>IF(buildings!AI667="","NA",buildings!AI667)</f>
        <v>NA</v>
      </c>
      <c r="AJ667">
        <f>IF(buildings!AJ667="","NA",buildings!AJ667)</f>
        <v>1.0388677469451899</v>
      </c>
      <c r="AK667">
        <f>IF(buildings!AK667="","NA",buildings!AK667)</f>
        <v>14.0386253931315</v>
      </c>
      <c r="AL667" t="str">
        <f>IF(buildings!AL667="","NA",buildings!AL667)</f>
        <v>Large podium house, strip foundation</v>
      </c>
      <c r="AM667" t="str">
        <f>IF(buildings!AM667="","NA",buildings!AM667)</f>
        <v>More than 1</v>
      </c>
      <c r="AN667" t="str">
        <f>IF(buildings!AN667="","NA",buildings!AN667)</f>
        <v>residential</v>
      </c>
      <c r="AO667" t="str">
        <f>IF(buildings!AO667="","NA",buildings!AO667)</f>
        <v>residential</v>
      </c>
      <c r="AP667" t="str">
        <f>IF(buildings!AP667="","NA",buildings!AP667)</f>
        <v>averaged</v>
      </c>
      <c r="AQ667" t="str">
        <f>IF(buildings!AQ667="","NA",buildings!AQ667)</f>
        <v>urban</v>
      </c>
      <c r="AR667" t="str">
        <f>IF(buildings!AR667="","NA",buildings!AR667)</f>
        <v>construction</v>
      </c>
      <c r="AS667" t="str">
        <f>IF(buildings!AS667="","NA",buildings!AS667)</f>
        <v>Berril, P. &amp; Herwitch, EG</v>
      </c>
      <c r="AT667">
        <f>IF(buildings!AT667="","NA",buildings!AT667)</f>
        <v>2021</v>
      </c>
      <c r="AU667" t="str">
        <f>IF(buildings!AU667="","NA",buildings!AU667)</f>
        <v>Material flows and GHG emissions from housing stock evolution in US counties, 2020–60</v>
      </c>
      <c r="AV667" t="str">
        <f>IF(buildings!AV667="","NA",buildings!AV667)</f>
        <v>Buildings &amp; Cities</v>
      </c>
      <c r="AW667" t="str">
        <f>IF(buildings!AW667="","NA",buildings!AW667)</f>
        <v>Copyright by the Authors</v>
      </c>
      <c r="AX667" t="str">
        <f>IF(buildings!AX667="","NA",buildings!AX667)</f>
        <v>10.5334/bc.126</v>
      </c>
      <c r="AY667" t="str">
        <f>IF(buildings!AY667="","NA",buildings!AY667)</f>
        <v>https://doi.org/10.5334/bc.126</v>
      </c>
      <c r="AZ667" t="str">
        <f>IF(buildings!AZ667="","NULL",buildings!AZ667)</f>
        <v>I combined the ''glass'' and the fiberglass'' columns into one</v>
      </c>
      <c r="BA667" t="str">
        <f>IF(buildings!BA667="","NULL",buildings!BA667)</f>
        <v>NULL</v>
      </c>
      <c r="BB667" t="str">
        <f>IF(buildings!BB667="","NULL",buildings!BB667)</f>
        <v>NULL</v>
      </c>
      <c r="BC667" t="str">
        <f>IF(buildings!BC667="","NULL",buildings!BC667)</f>
        <v>Supplemental data -&gt; Source data -&gt; Material_Intensities -&gt; Full_arch_intensities.csv</v>
      </c>
      <c r="BD667" t="str">
        <f>IF(buildings!BD667="","NULL",buildings!BD667)</f>
        <v>NULL</v>
      </c>
      <c r="BE667" t="str">
        <f>IF(buildings!BE667="","NULL",buildings!BE667)</f>
        <v>Schwartzberg (Fishman)</v>
      </c>
      <c r="BF667" t="str">
        <f>IF(buildings!BF667="","NULL",buildings!BF667)</f>
        <v>NULL</v>
      </c>
      <c r="BG667" t="str">
        <f>IF(buildings!BG667="","NULL",buildings!BG667)</f>
        <v>NULL</v>
      </c>
      <c r="BH667" t="str">
        <f>IF(buildings!BH667="","NULL",buildings!BH667)</f>
        <v>NULL</v>
      </c>
      <c r="BI667" t="str">
        <f>IF(buildings!BI667="","NULL",buildings!BI667)</f>
        <v>NULL</v>
      </c>
      <c r="BJ667" t="str">
        <f>IF(buildings!BJ667="","NULL",buildings!BJ667)</f>
        <v>NULL</v>
      </c>
      <c r="BK667" t="str">
        <f>IF(buildings!BK667="","NULL",buildings!BK667)</f>
        <v>NULL</v>
      </c>
      <c r="BL667" t="str">
        <f>IF(buildings!BL667="","NULL",buildings!BL667)</f>
        <v>NULL</v>
      </c>
      <c r="BM667" t="str">
        <f>IF(buildings!BM667="","NULL",buildings!BM667)</f>
        <v>NULL</v>
      </c>
      <c r="BN667" t="str">
        <f>IF(buildings!BN667="","NULL",buildings!BN667)</f>
        <v>NULL</v>
      </c>
      <c r="BO667" t="str">
        <f>IF(buildings!BO667="","NULL",buildings!BO667)</f>
        <v>NULL</v>
      </c>
      <c r="BP667" t="str">
        <f>IF(buildings!BP667="","NULL",buildings!BP667)</f>
        <v>NULL</v>
      </c>
      <c r="BQ667" t="str">
        <f>IF(buildings!BQ667="","NULL",buildings!BQ667)</f>
        <v>NULL</v>
      </c>
      <c r="BR667" t="str">
        <f>IF(buildings!BR667="","NULL",buildings!BR667)</f>
        <v>NULL</v>
      </c>
      <c r="BS667" t="str">
        <f>IF(buildings!BS667="","NULL",buildings!BS667)</f>
        <v>NULL</v>
      </c>
      <c r="BT667" t="str">
        <f>IF(buildings!BT667="","NULL",buildings!BT667)</f>
        <v>NULL</v>
      </c>
      <c r="BU667" t="str">
        <f>IF(buildings!BU667="","NULL",buildings!BU667)</f>
        <v>NULL</v>
      </c>
      <c r="BV667" t="str">
        <f>IF(buildings!BV667="","NULL",buildings!BV667)</f>
        <v>NULL</v>
      </c>
      <c r="BW667" t="str">
        <f>IF(buildings!BW667="","NULL",buildings!BW667)</f>
        <v>R32USA</v>
      </c>
      <c r="BX667" t="str">
        <f>IF(buildings!BX667="","NULL",buildings!BX667)</f>
        <v>R5.2OECD</v>
      </c>
      <c r="BY667" t="str">
        <f>IF(buildings!BY667="","NULL",buildings!BY667)</f>
        <v>R_MFH_unspecified</v>
      </c>
      <c r="BZ667" t="str">
        <f>IF(buildings!BZ667="","NULL",buildings!BZ667)</f>
        <v>S_concretefloor</v>
      </c>
      <c r="CA667" t="str">
        <f>IF(buildings!CA667="","NULL",buildings!CA667)</f>
        <v>Standard</v>
      </c>
      <c r="CB667" t="str">
        <f>IF(buildings!CB667="","NULL",buildings!CB667)</f>
        <v>sample/average/statistics</v>
      </c>
      <c r="CC667" t="str">
        <f>IF(buildings!CC667="","NULL",buildings!CC667)</f>
        <v>RM</v>
      </c>
      <c r="CD667" t="str">
        <f>IF(buildings!CD667="","NULL",buildings!CD667)</f>
        <v>S</v>
      </c>
      <c r="CE667" t="str">
        <f>IF(buildings!CE667="","NULL",buildings!CE667)</f>
        <v>OECD_USA</v>
      </c>
    </row>
    <row r="668" spans="1:83">
      <c r="A668">
        <f>IF(buildings!A668="","NA",buildings!A668)</f>
        <v>666</v>
      </c>
      <c r="B668" t="str">
        <f>IF(buildings!B668="","NA",buildings!B668)</f>
        <v>USA</v>
      </c>
      <c r="C668" t="str">
        <f>IF(buildings!C668="","NA",buildings!C668)</f>
        <v>NA</v>
      </c>
      <c r="D668" t="str">
        <f>IF(buildings!D668="","NA",buildings!D668)</f>
        <v>NA</v>
      </c>
      <c r="E668" t="str">
        <f>IF(buildings!E668="","NA",buildings!E668)</f>
        <v>NA</v>
      </c>
      <c r="F668">
        <f>IF(buildings!F668="","NA",buildings!F668)</f>
        <v>4.7449777059102303</v>
      </c>
      <c r="G668" t="str">
        <f>IF(buildings!G668="","NA",buildings!G668)</f>
        <v>NA</v>
      </c>
      <c r="H668" t="str">
        <f>IF(buildings!H668="","NA",buildings!H668)</f>
        <v>NA</v>
      </c>
      <c r="I668" t="str">
        <f>IF(buildings!I668="","NA",buildings!I668)</f>
        <v>NA</v>
      </c>
      <c r="J668">
        <f>IF(buildings!J668="","NA",buildings!J668)</f>
        <v>52.700512674309003</v>
      </c>
      <c r="K668" t="str">
        <f>IF(buildings!K668="","NA",buildings!K668)</f>
        <v>NA</v>
      </c>
      <c r="L668" t="str">
        <f>IF(buildings!L668="","NA",buildings!L668)</f>
        <v>NA</v>
      </c>
      <c r="M668">
        <f>IF(buildings!M668="","NA",buildings!M668)</f>
        <v>160.07327405869901</v>
      </c>
      <c r="N668">
        <f>IF(buildings!N668="","NA",buildings!N668)</f>
        <v>10.857442230078499</v>
      </c>
      <c r="O668">
        <f>IF(buildings!O668="","NA",buildings!O668)</f>
        <v>45.0979698121483</v>
      </c>
      <c r="P668" t="str">
        <f>IF(buildings!P668="","NA",buildings!P668)</f>
        <v>NA</v>
      </c>
      <c r="Q668" t="str">
        <f>IF(buildings!Q668="","NA",buildings!Q668)</f>
        <v>NA</v>
      </c>
      <c r="R668" t="str">
        <f>IF(buildings!R668="","NA",buildings!R668)</f>
        <v>NA</v>
      </c>
      <c r="S668">
        <f>IF(buildings!S668="","NA",buildings!S668)</f>
        <v>30.823518286608198</v>
      </c>
      <c r="T668" t="str">
        <f>IF(buildings!T668="","NA",buildings!T668)</f>
        <v>NA</v>
      </c>
      <c r="U668" t="str">
        <f>IF(buildings!U668="","NA",buildings!U668)</f>
        <v>NA</v>
      </c>
      <c r="V668" t="str">
        <f>IF(buildings!V668="","NA",buildings!V668)</f>
        <v>NA</v>
      </c>
      <c r="W668" t="str">
        <f>IF(buildings!W668="","NA",buildings!W668)</f>
        <v>NA</v>
      </c>
      <c r="X668" t="str">
        <f>IF(buildings!X668="","NA",buildings!X668)</f>
        <v>NA</v>
      </c>
      <c r="Y668" t="str">
        <f>IF(buildings!Y668="","NA",buildings!Y668)</f>
        <v>NA</v>
      </c>
      <c r="Z668" t="str">
        <f>IF(buildings!Z668="","NA",buildings!Z668)</f>
        <v>NA</v>
      </c>
      <c r="AA668" t="str">
        <f>IF(buildings!AA668="","NA",buildings!AA668)</f>
        <v>NA</v>
      </c>
      <c r="AB668">
        <f>IF(buildings!AB668="","NA",buildings!AB668)</f>
        <v>23.44</v>
      </c>
      <c r="AC668" t="str">
        <f>IF(buildings!AC668="","NA",buildings!AC668)</f>
        <v>NA</v>
      </c>
      <c r="AD668" t="str">
        <f>IF(buildings!AD668="","NA",buildings!AD668)</f>
        <v>NA</v>
      </c>
      <c r="AE668" t="str">
        <f>IF(buildings!AE668="","NA",buildings!AE668)</f>
        <v>NA</v>
      </c>
      <c r="AF668" t="str">
        <f>IF(buildings!AF668="","NA",buildings!AF668)</f>
        <v>NA</v>
      </c>
      <c r="AG668" t="str">
        <f>IF(buildings!AG668="","NA",buildings!AG668)</f>
        <v>NA</v>
      </c>
      <c r="AH668" t="str">
        <f>IF(buildings!AH668="","NA",buildings!AH668)</f>
        <v>NA</v>
      </c>
      <c r="AI668" t="str">
        <f>IF(buildings!AI668="","NA",buildings!AI668)</f>
        <v>NA</v>
      </c>
      <c r="AJ668">
        <f>IF(buildings!AJ668="","NA",buildings!AJ668)</f>
        <v>1.3555006666417599</v>
      </c>
      <c r="AK668">
        <f>IF(buildings!AK668="","NA",buildings!AK668)</f>
        <v>18.728627874382301</v>
      </c>
      <c r="AL668" t="str">
        <f>IF(buildings!AL668="","NA",buildings!AL668)</f>
        <v>Small podium house, strip foundation</v>
      </c>
      <c r="AM668" t="str">
        <f>IF(buildings!AM668="","NA",buildings!AM668)</f>
        <v>More than 1</v>
      </c>
      <c r="AN668" t="str">
        <f>IF(buildings!AN668="","NA",buildings!AN668)</f>
        <v>residential</v>
      </c>
      <c r="AO668" t="str">
        <f>IF(buildings!AO668="","NA",buildings!AO668)</f>
        <v>residential</v>
      </c>
      <c r="AP668" t="str">
        <f>IF(buildings!AP668="","NA",buildings!AP668)</f>
        <v>averaged</v>
      </c>
      <c r="AQ668" t="str">
        <f>IF(buildings!AQ668="","NA",buildings!AQ668)</f>
        <v>urban</v>
      </c>
      <c r="AR668" t="str">
        <f>IF(buildings!AR668="","NA",buildings!AR668)</f>
        <v>construction</v>
      </c>
      <c r="AS668" t="str">
        <f>IF(buildings!AS668="","NA",buildings!AS668)</f>
        <v>Berril, P. &amp; Herwitch, EG</v>
      </c>
      <c r="AT668">
        <f>IF(buildings!AT668="","NA",buildings!AT668)</f>
        <v>2021</v>
      </c>
      <c r="AU668" t="str">
        <f>IF(buildings!AU668="","NA",buildings!AU668)</f>
        <v>Material flows and GHG emissions from housing stock evolution in US counties, 2020–60</v>
      </c>
      <c r="AV668" t="str">
        <f>IF(buildings!AV668="","NA",buildings!AV668)</f>
        <v>Buildings &amp; Cities</v>
      </c>
      <c r="AW668" t="str">
        <f>IF(buildings!AW668="","NA",buildings!AW668)</f>
        <v>Copyright by the Authors</v>
      </c>
      <c r="AX668" t="str">
        <f>IF(buildings!AX668="","NA",buildings!AX668)</f>
        <v>10.5334/bc.126</v>
      </c>
      <c r="AY668" t="str">
        <f>IF(buildings!AY668="","NA",buildings!AY668)</f>
        <v>https://doi.org/10.5334/bc.126</v>
      </c>
      <c r="AZ668" t="str">
        <f>IF(buildings!AZ668="","NULL",buildings!AZ668)</f>
        <v>I combined the ''glass'' and the fiberglass'' columns into one</v>
      </c>
      <c r="BA668" t="str">
        <f>IF(buildings!BA668="","NULL",buildings!BA668)</f>
        <v>NULL</v>
      </c>
      <c r="BB668" t="str">
        <f>IF(buildings!BB668="","NULL",buildings!BB668)</f>
        <v>NULL</v>
      </c>
      <c r="BC668" t="str">
        <f>IF(buildings!BC668="","NULL",buildings!BC668)</f>
        <v>Supplemental data -&gt; Source data -&gt; Material_Intensities -&gt; Full_arch_intensities.csv</v>
      </c>
      <c r="BD668" t="str">
        <f>IF(buildings!BD668="","NULL",buildings!BD668)</f>
        <v>NULL</v>
      </c>
      <c r="BE668" t="str">
        <f>IF(buildings!BE668="","NULL",buildings!BE668)</f>
        <v>Schwartzberg (Fishman)</v>
      </c>
      <c r="BF668" t="str">
        <f>IF(buildings!BF668="","NULL",buildings!BF668)</f>
        <v>NULL</v>
      </c>
      <c r="BG668" t="str">
        <f>IF(buildings!BG668="","NULL",buildings!BG668)</f>
        <v>NULL</v>
      </c>
      <c r="BH668" t="str">
        <f>IF(buildings!BH668="","NULL",buildings!BH668)</f>
        <v>NULL</v>
      </c>
      <c r="BI668" t="str">
        <f>IF(buildings!BI668="","NULL",buildings!BI668)</f>
        <v>NULL</v>
      </c>
      <c r="BJ668" t="str">
        <f>IF(buildings!BJ668="","NULL",buildings!BJ668)</f>
        <v>NULL</v>
      </c>
      <c r="BK668" t="str">
        <f>IF(buildings!BK668="","NULL",buildings!BK668)</f>
        <v>NULL</v>
      </c>
      <c r="BL668" t="str">
        <f>IF(buildings!BL668="","NULL",buildings!BL668)</f>
        <v>NULL</v>
      </c>
      <c r="BM668" t="str">
        <f>IF(buildings!BM668="","NULL",buildings!BM668)</f>
        <v>NULL</v>
      </c>
      <c r="BN668" t="str">
        <f>IF(buildings!BN668="","NULL",buildings!BN668)</f>
        <v>NULL</v>
      </c>
      <c r="BO668" t="str">
        <f>IF(buildings!BO668="","NULL",buildings!BO668)</f>
        <v>NULL</v>
      </c>
      <c r="BP668" t="str">
        <f>IF(buildings!BP668="","NULL",buildings!BP668)</f>
        <v>NULL</v>
      </c>
      <c r="BQ668" t="str">
        <f>IF(buildings!BQ668="","NULL",buildings!BQ668)</f>
        <v>NULL</v>
      </c>
      <c r="BR668" t="str">
        <f>IF(buildings!BR668="","NULL",buildings!BR668)</f>
        <v>NULL</v>
      </c>
      <c r="BS668" t="str">
        <f>IF(buildings!BS668="","NULL",buildings!BS668)</f>
        <v>NULL</v>
      </c>
      <c r="BT668" t="str">
        <f>IF(buildings!BT668="","NULL",buildings!BT668)</f>
        <v>NULL</v>
      </c>
      <c r="BU668" t="str">
        <f>IF(buildings!BU668="","NULL",buildings!BU668)</f>
        <v>NULL</v>
      </c>
      <c r="BV668" t="str">
        <f>IF(buildings!BV668="","NULL",buildings!BV668)</f>
        <v>NULL</v>
      </c>
      <c r="BW668" t="str">
        <f>IF(buildings!BW668="","NULL",buildings!BW668)</f>
        <v>R32USA</v>
      </c>
      <c r="BX668" t="str">
        <f>IF(buildings!BX668="","NULL",buildings!BX668)</f>
        <v>R5.2OECD</v>
      </c>
      <c r="BY668" t="str">
        <f>IF(buildings!BY668="","NULL",buildings!BY668)</f>
        <v>R_MFH_unspecified</v>
      </c>
      <c r="BZ668" t="str">
        <f>IF(buildings!BZ668="","NULL",buildings!BZ668)</f>
        <v>S_concretefloor</v>
      </c>
      <c r="CA668" t="str">
        <f>IF(buildings!CA668="","NULL",buildings!CA668)</f>
        <v>Standard</v>
      </c>
      <c r="CB668" t="str">
        <f>IF(buildings!CB668="","NULL",buildings!CB668)</f>
        <v>sample/average/statistics</v>
      </c>
      <c r="CC668" t="str">
        <f>IF(buildings!CC668="","NULL",buildings!CC668)</f>
        <v>RM</v>
      </c>
      <c r="CD668" t="str">
        <f>IF(buildings!CD668="","NULL",buildings!CD668)</f>
        <v>S</v>
      </c>
      <c r="CE668" t="str">
        <f>IF(buildings!CE668="","NULL",buildings!CE668)</f>
        <v>OECD_USA</v>
      </c>
    </row>
    <row r="669" spans="1:83">
      <c r="A669">
        <f>IF(buildings!A669="","NA",buildings!A669)</f>
        <v>667</v>
      </c>
      <c r="B669" t="str">
        <f>IF(buildings!B669="","NA",buildings!B669)</f>
        <v>USA</v>
      </c>
      <c r="C669" t="str">
        <f>IF(buildings!C669="","NA",buildings!C669)</f>
        <v>NA</v>
      </c>
      <c r="D669" t="str">
        <f>IF(buildings!D669="","NA",buildings!D669)</f>
        <v>NA</v>
      </c>
      <c r="E669" t="str">
        <f>IF(buildings!E669="","NA",buildings!E669)</f>
        <v>NA</v>
      </c>
      <c r="F669">
        <f>IF(buildings!F669="","NA",buildings!F669)</f>
        <v>7.0132409388636701</v>
      </c>
      <c r="G669" t="str">
        <f>IF(buildings!G669="","NA",buildings!G669)</f>
        <v>NA</v>
      </c>
      <c r="H669" t="str">
        <f>IF(buildings!H669="","NA",buildings!H669)</f>
        <v>NA</v>
      </c>
      <c r="I669" t="str">
        <f>IF(buildings!I669="","NA",buildings!I669)</f>
        <v>NA</v>
      </c>
      <c r="J669">
        <f>IF(buildings!J669="","NA",buildings!J669)</f>
        <v>60.785516494727403</v>
      </c>
      <c r="K669" t="str">
        <f>IF(buildings!K669="","NA",buildings!K669)</f>
        <v>NA</v>
      </c>
      <c r="L669" t="str">
        <f>IF(buildings!L669="","NA",buildings!L669)</f>
        <v>NA</v>
      </c>
      <c r="M669">
        <f>IF(buildings!M669="","NA",buildings!M669)</f>
        <v>412.04980171815299</v>
      </c>
      <c r="N669">
        <f>IF(buildings!N669="","NA",buildings!N669)</f>
        <v>27.424914554806598</v>
      </c>
      <c r="O669">
        <f>IF(buildings!O669="","NA",buildings!O669)</f>
        <v>91.877763499863704</v>
      </c>
      <c r="P669" t="str">
        <f>IF(buildings!P669="","NA",buildings!P669)</f>
        <v>NA</v>
      </c>
      <c r="Q669" t="str">
        <f>IF(buildings!Q669="","NA",buildings!Q669)</f>
        <v>NA</v>
      </c>
      <c r="R669" t="str">
        <f>IF(buildings!R669="","NA",buildings!R669)</f>
        <v>NA</v>
      </c>
      <c r="S669">
        <f>IF(buildings!S669="","NA",buildings!S669)</f>
        <v>19.084861125846299</v>
      </c>
      <c r="T669" t="str">
        <f>IF(buildings!T669="","NA",buildings!T669)</f>
        <v>NA</v>
      </c>
      <c r="U669" t="str">
        <f>IF(buildings!U669="","NA",buildings!U669)</f>
        <v>NA</v>
      </c>
      <c r="V669" t="str">
        <f>IF(buildings!V669="","NA",buildings!V669)</f>
        <v>NA</v>
      </c>
      <c r="W669" t="str">
        <f>IF(buildings!W669="","NA",buildings!W669)</f>
        <v>NA</v>
      </c>
      <c r="X669" t="str">
        <f>IF(buildings!X669="","NA",buildings!X669)</f>
        <v>NA</v>
      </c>
      <c r="Y669" t="str">
        <f>IF(buildings!Y669="","NA",buildings!Y669)</f>
        <v>NA</v>
      </c>
      <c r="Z669" t="str">
        <f>IF(buildings!Z669="","NA",buildings!Z669)</f>
        <v>NA</v>
      </c>
      <c r="AA669" t="str">
        <f>IF(buildings!AA669="","NA",buildings!AA669)</f>
        <v>NA</v>
      </c>
      <c r="AB669">
        <f>IF(buildings!AB669="","NA",buildings!AB669)</f>
        <v>75.099999999999994</v>
      </c>
      <c r="AC669" t="str">
        <f>IF(buildings!AC669="","NA",buildings!AC669)</f>
        <v>NA</v>
      </c>
      <c r="AD669" t="str">
        <f>IF(buildings!AD669="","NA",buildings!AD669)</f>
        <v>NA</v>
      </c>
      <c r="AE669" t="str">
        <f>IF(buildings!AE669="","NA",buildings!AE669)</f>
        <v>NA</v>
      </c>
      <c r="AF669" t="str">
        <f>IF(buildings!AF669="","NA",buildings!AF669)</f>
        <v>NA</v>
      </c>
      <c r="AG669" t="str">
        <f>IF(buildings!AG669="","NA",buildings!AG669)</f>
        <v>NA</v>
      </c>
      <c r="AH669" t="str">
        <f>IF(buildings!AH669="","NA",buildings!AH669)</f>
        <v>NA</v>
      </c>
      <c r="AI669" t="str">
        <f>IF(buildings!AI669="","NA",buildings!AI669)</f>
        <v>NA</v>
      </c>
      <c r="AJ669">
        <f>IF(buildings!AJ669="","NA",buildings!AJ669)</f>
        <v>2.5160774042619201</v>
      </c>
      <c r="AK669">
        <f>IF(buildings!AK669="","NA",buildings!AK669)</f>
        <v>12.2631623857127</v>
      </c>
      <c r="AL669" t="str">
        <f>IF(buildings!AL669="","NA",buildings!AL669)</f>
        <v>Large wood frame house, basement foundation</v>
      </c>
      <c r="AM669">
        <f>IF(buildings!AM669="","NA",buildings!AM669)</f>
        <v>1</v>
      </c>
      <c r="AN669" t="str">
        <f>IF(buildings!AN669="","NA",buildings!AN669)</f>
        <v>residential</v>
      </c>
      <c r="AO669" t="str">
        <f>IF(buildings!AO669="","NA",buildings!AO669)</f>
        <v>residential</v>
      </c>
      <c r="AP669" t="str">
        <f>IF(buildings!AP669="","NA",buildings!AP669)</f>
        <v>averaged</v>
      </c>
      <c r="AQ669" t="str">
        <f>IF(buildings!AQ669="","NA",buildings!AQ669)</f>
        <v>urban</v>
      </c>
      <c r="AR669" t="str">
        <f>IF(buildings!AR669="","NA",buildings!AR669)</f>
        <v>construction</v>
      </c>
      <c r="AS669" t="str">
        <f>IF(buildings!AS669="","NA",buildings!AS669)</f>
        <v>Berril, P. &amp; Herwitch, EG</v>
      </c>
      <c r="AT669">
        <f>IF(buildings!AT669="","NA",buildings!AT669)</f>
        <v>2021</v>
      </c>
      <c r="AU669" t="str">
        <f>IF(buildings!AU669="","NA",buildings!AU669)</f>
        <v>Material flows and GHG emissions from housing stock evolution in US counties, 2020–60</v>
      </c>
      <c r="AV669" t="str">
        <f>IF(buildings!AV669="","NA",buildings!AV669)</f>
        <v>Buildings &amp; Cities</v>
      </c>
      <c r="AW669" t="str">
        <f>IF(buildings!AW669="","NA",buildings!AW669)</f>
        <v>Copyright by the Authors</v>
      </c>
      <c r="AX669" t="str">
        <f>IF(buildings!AX669="","NA",buildings!AX669)</f>
        <v>10.5334/bc.126</v>
      </c>
      <c r="AY669" t="str">
        <f>IF(buildings!AY669="","NA",buildings!AY669)</f>
        <v>https://doi.org/10.5334/bc.126</v>
      </c>
      <c r="AZ669" t="str">
        <f>IF(buildings!AZ669="","NULL",buildings!AZ669)</f>
        <v>I combined the ''glass'' and the fiberglass'' columns into one</v>
      </c>
      <c r="BA669" t="str">
        <f>IF(buildings!BA669="","NULL",buildings!BA669)</f>
        <v>NULL</v>
      </c>
      <c r="BB669" t="str">
        <f>IF(buildings!BB669="","NULL",buildings!BB669)</f>
        <v>NULL</v>
      </c>
      <c r="BC669" t="str">
        <f>IF(buildings!BC669="","NULL",buildings!BC669)</f>
        <v>Supplemental data -&gt; Source data -&gt; Material_Intensities -&gt; Full_arch_intensities.csv</v>
      </c>
      <c r="BD669" t="str">
        <f>IF(buildings!BD669="","NULL",buildings!BD669)</f>
        <v>NULL</v>
      </c>
      <c r="BE669" t="str">
        <f>IF(buildings!BE669="","NULL",buildings!BE669)</f>
        <v>Schwartzberg (Fishman)</v>
      </c>
      <c r="BF669" t="str">
        <f>IF(buildings!BF669="","NULL",buildings!BF669)</f>
        <v>NULL</v>
      </c>
      <c r="BG669" t="str">
        <f>IF(buildings!BG669="","NULL",buildings!BG669)</f>
        <v>NULL</v>
      </c>
      <c r="BH669" t="str">
        <f>IF(buildings!BH669="","NULL",buildings!BH669)</f>
        <v>NULL</v>
      </c>
      <c r="BI669" t="str">
        <f>IF(buildings!BI669="","NULL",buildings!BI669)</f>
        <v>NULL</v>
      </c>
      <c r="BJ669" t="str">
        <f>IF(buildings!BJ669="","NULL",buildings!BJ669)</f>
        <v>NULL</v>
      </c>
      <c r="BK669" t="str">
        <f>IF(buildings!BK669="","NULL",buildings!BK669)</f>
        <v>NULL</v>
      </c>
      <c r="BL669" t="str">
        <f>IF(buildings!BL669="","NULL",buildings!BL669)</f>
        <v>NULL</v>
      </c>
      <c r="BM669" t="str">
        <f>IF(buildings!BM669="","NULL",buildings!BM669)</f>
        <v>NULL</v>
      </c>
      <c r="BN669" t="str">
        <f>IF(buildings!BN669="","NULL",buildings!BN669)</f>
        <v>NULL</v>
      </c>
      <c r="BO669" t="str">
        <f>IF(buildings!BO669="","NULL",buildings!BO669)</f>
        <v>NULL</v>
      </c>
      <c r="BP669" t="str">
        <f>IF(buildings!BP669="","NULL",buildings!BP669)</f>
        <v>NULL</v>
      </c>
      <c r="BQ669" t="str">
        <f>IF(buildings!BQ669="","NULL",buildings!BQ669)</f>
        <v>NULL</v>
      </c>
      <c r="BR669" t="str">
        <f>IF(buildings!BR669="","NULL",buildings!BR669)</f>
        <v>NULL</v>
      </c>
      <c r="BS669" t="str">
        <f>IF(buildings!BS669="","NULL",buildings!BS669)</f>
        <v>NULL</v>
      </c>
      <c r="BT669" t="str">
        <f>IF(buildings!BT669="","NULL",buildings!BT669)</f>
        <v>NULL</v>
      </c>
      <c r="BU669" t="str">
        <f>IF(buildings!BU669="","NULL",buildings!BU669)</f>
        <v>NULL</v>
      </c>
      <c r="BV669" t="str">
        <f>IF(buildings!BV669="","NULL",buildings!BV669)</f>
        <v>NULL</v>
      </c>
      <c r="BW669" t="str">
        <f>IF(buildings!BW669="","NULL",buildings!BW669)</f>
        <v>R32USA</v>
      </c>
      <c r="BX669" t="str">
        <f>IF(buildings!BX669="","NULL",buildings!BX669)</f>
        <v>R5.2OECD</v>
      </c>
      <c r="BY669" t="str">
        <f>IF(buildings!BY669="","NULL",buildings!BY669)</f>
        <v>R_SFH_unspecified</v>
      </c>
      <c r="BZ669" t="str">
        <f>IF(buildings!BZ669="","NULL",buildings!BZ669)</f>
        <v>T_traditional</v>
      </c>
      <c r="CA669" t="str">
        <f>IF(buildings!CA669="","NULL",buildings!CA669)</f>
        <v>Standard</v>
      </c>
      <c r="CB669" t="str">
        <f>IF(buildings!CB669="","NULL",buildings!CB669)</f>
        <v>sample/average/statistics</v>
      </c>
      <c r="CC669" t="str">
        <f>IF(buildings!CC669="","NULL",buildings!CC669)</f>
        <v>RS</v>
      </c>
      <c r="CD669" t="str">
        <f>IF(buildings!CD669="","NULL",buildings!CD669)</f>
        <v>T</v>
      </c>
      <c r="CE669" t="str">
        <f>IF(buildings!CE669="","NULL",buildings!CE669)</f>
        <v>OECD_USA</v>
      </c>
    </row>
    <row r="670" spans="1:83">
      <c r="A670">
        <f>IF(buildings!A670="","NA",buildings!A670)</f>
        <v>668</v>
      </c>
      <c r="B670" t="str">
        <f>IF(buildings!B670="","NA",buildings!B670)</f>
        <v>USA</v>
      </c>
      <c r="C670" t="str">
        <f>IF(buildings!C670="","NA",buildings!C670)</f>
        <v>NA</v>
      </c>
      <c r="D670" t="str">
        <f>IF(buildings!D670="","NA",buildings!D670)</f>
        <v>NA</v>
      </c>
      <c r="E670" t="str">
        <f>IF(buildings!E670="","NA",buildings!E670)</f>
        <v>NA</v>
      </c>
      <c r="F670">
        <f>IF(buildings!F670="","NA",buildings!F670)</f>
        <v>6.4382326475014997</v>
      </c>
      <c r="G670" t="str">
        <f>IF(buildings!G670="","NA",buildings!G670)</f>
        <v>NA</v>
      </c>
      <c r="H670" t="str">
        <f>IF(buildings!H670="","NA",buildings!H670)</f>
        <v>NA</v>
      </c>
      <c r="I670" t="str">
        <f>IF(buildings!I670="","NA",buildings!I670)</f>
        <v>NA</v>
      </c>
      <c r="J670">
        <f>IF(buildings!J670="","NA",buildings!J670)</f>
        <v>53.090929445858102</v>
      </c>
      <c r="K670" t="str">
        <f>IF(buildings!K670="","NA",buildings!K670)</f>
        <v>NA</v>
      </c>
      <c r="L670" t="str">
        <f>IF(buildings!L670="","NA",buildings!L670)</f>
        <v>NA</v>
      </c>
      <c r="M670">
        <f>IF(buildings!M670="","NA",buildings!M670)</f>
        <v>355.91996667015599</v>
      </c>
      <c r="N670">
        <f>IF(buildings!N670="","NA",buildings!N670)</f>
        <v>26.029327968086701</v>
      </c>
      <c r="O670">
        <f>IF(buildings!O670="","NA",buildings!O670)</f>
        <v>85.099200078652999</v>
      </c>
      <c r="P670" t="str">
        <f>IF(buildings!P670="","NA",buildings!P670)</f>
        <v>NA</v>
      </c>
      <c r="Q670" t="str">
        <f>IF(buildings!Q670="","NA",buildings!Q670)</f>
        <v>NA</v>
      </c>
      <c r="R670" t="str">
        <f>IF(buildings!R670="","NA",buildings!R670)</f>
        <v>NA</v>
      </c>
      <c r="S670">
        <f>IF(buildings!S670="","NA",buildings!S670)</f>
        <v>17.203722930096799</v>
      </c>
      <c r="T670" t="str">
        <f>IF(buildings!T670="","NA",buildings!T670)</f>
        <v>NA</v>
      </c>
      <c r="U670" t="str">
        <f>IF(buildings!U670="","NA",buildings!U670)</f>
        <v>NA</v>
      </c>
      <c r="V670" t="str">
        <f>IF(buildings!V670="","NA",buildings!V670)</f>
        <v>NA</v>
      </c>
      <c r="W670" t="str">
        <f>IF(buildings!W670="","NA",buildings!W670)</f>
        <v>NA</v>
      </c>
      <c r="X670" t="str">
        <f>IF(buildings!X670="","NA",buildings!X670)</f>
        <v>NA</v>
      </c>
      <c r="Y670" t="str">
        <f>IF(buildings!Y670="","NA",buildings!Y670)</f>
        <v>NA</v>
      </c>
      <c r="Z670" t="str">
        <f>IF(buildings!Z670="","NA",buildings!Z670)</f>
        <v>NA</v>
      </c>
      <c r="AA670" t="str">
        <f>IF(buildings!AA670="","NA",buildings!AA670)</f>
        <v>NA</v>
      </c>
      <c r="AB670">
        <f>IF(buildings!AB670="","NA",buildings!AB670)</f>
        <v>61.64</v>
      </c>
      <c r="AC670" t="str">
        <f>IF(buildings!AC670="","NA",buildings!AC670)</f>
        <v>NA</v>
      </c>
      <c r="AD670" t="str">
        <f>IF(buildings!AD670="","NA",buildings!AD670)</f>
        <v>NA</v>
      </c>
      <c r="AE670" t="str">
        <f>IF(buildings!AE670="","NA",buildings!AE670)</f>
        <v>NA</v>
      </c>
      <c r="AF670" t="str">
        <f>IF(buildings!AF670="","NA",buildings!AF670)</f>
        <v>NA</v>
      </c>
      <c r="AG670" t="str">
        <f>IF(buildings!AG670="","NA",buildings!AG670)</f>
        <v>NA</v>
      </c>
      <c r="AH670" t="str">
        <f>IF(buildings!AH670="","NA",buildings!AH670)</f>
        <v>NA</v>
      </c>
      <c r="AI670" t="str">
        <f>IF(buildings!AI670="","NA",buildings!AI670)</f>
        <v>NA</v>
      </c>
      <c r="AJ670">
        <f>IF(buildings!AJ670="","NA",buildings!AJ670)</f>
        <v>2.50268305301192</v>
      </c>
      <c r="AK670">
        <f>IF(buildings!AK670="","NA",buildings!AK670)</f>
        <v>10.6630342864011</v>
      </c>
      <c r="AL670" t="str">
        <f>IF(buildings!AL670="","NA",buildings!AL670)</f>
        <v>Large wood frame house, basement foundation</v>
      </c>
      <c r="AM670">
        <f>IF(buildings!AM670="","NA",buildings!AM670)</f>
        <v>1</v>
      </c>
      <c r="AN670" t="str">
        <f>IF(buildings!AN670="","NA",buildings!AN670)</f>
        <v>residential</v>
      </c>
      <c r="AO670" t="str">
        <f>IF(buildings!AO670="","NA",buildings!AO670)</f>
        <v>residential</v>
      </c>
      <c r="AP670" t="str">
        <f>IF(buildings!AP670="","NA",buildings!AP670)</f>
        <v>averaged</v>
      </c>
      <c r="AQ670" t="str">
        <f>IF(buildings!AQ670="","NA",buildings!AQ670)</f>
        <v>urban</v>
      </c>
      <c r="AR670" t="str">
        <f>IF(buildings!AR670="","NA",buildings!AR670)</f>
        <v>construction</v>
      </c>
      <c r="AS670" t="str">
        <f>IF(buildings!AS670="","NA",buildings!AS670)</f>
        <v>Berril, P. &amp; Herwitch, EG</v>
      </c>
      <c r="AT670">
        <f>IF(buildings!AT670="","NA",buildings!AT670)</f>
        <v>2021</v>
      </c>
      <c r="AU670" t="str">
        <f>IF(buildings!AU670="","NA",buildings!AU670)</f>
        <v>Material flows and GHG emissions from housing stock evolution in US counties, 2020–60</v>
      </c>
      <c r="AV670" t="str">
        <f>IF(buildings!AV670="","NA",buildings!AV670)</f>
        <v>Buildings &amp; Cities</v>
      </c>
      <c r="AW670" t="str">
        <f>IF(buildings!AW670="","NA",buildings!AW670)</f>
        <v>Copyright by the Authors</v>
      </c>
      <c r="AX670" t="str">
        <f>IF(buildings!AX670="","NA",buildings!AX670)</f>
        <v>10.5334/bc.126</v>
      </c>
      <c r="AY670" t="str">
        <f>IF(buildings!AY670="","NA",buildings!AY670)</f>
        <v>https://doi.org/10.5334/bc.126</v>
      </c>
      <c r="AZ670" t="str">
        <f>IF(buildings!AZ670="","NULL",buildings!AZ670)</f>
        <v>I combined the ''glass'' and the fiberglass'' columns into one</v>
      </c>
      <c r="BA670" t="str">
        <f>IF(buildings!BA670="","NULL",buildings!BA670)</f>
        <v>NULL</v>
      </c>
      <c r="BB670" t="str">
        <f>IF(buildings!BB670="","NULL",buildings!BB670)</f>
        <v>NULL</v>
      </c>
      <c r="BC670" t="str">
        <f>IF(buildings!BC670="","NULL",buildings!BC670)</f>
        <v>Supplemental data -&gt; Source data -&gt; Material_Intensities -&gt; Full_arch_intensities.csv</v>
      </c>
      <c r="BD670" t="str">
        <f>IF(buildings!BD670="","NULL",buildings!BD670)</f>
        <v>NULL</v>
      </c>
      <c r="BE670" t="str">
        <f>IF(buildings!BE670="","NULL",buildings!BE670)</f>
        <v>Schwartzberg (Fishman)</v>
      </c>
      <c r="BF670" t="str">
        <f>IF(buildings!BF670="","NULL",buildings!BF670)</f>
        <v>NULL</v>
      </c>
      <c r="BG670" t="str">
        <f>IF(buildings!BG670="","NULL",buildings!BG670)</f>
        <v>NULL</v>
      </c>
      <c r="BH670" t="str">
        <f>IF(buildings!BH670="","NULL",buildings!BH670)</f>
        <v>NULL</v>
      </c>
      <c r="BI670" t="str">
        <f>IF(buildings!BI670="","NULL",buildings!BI670)</f>
        <v>NULL</v>
      </c>
      <c r="BJ670" t="str">
        <f>IF(buildings!BJ670="","NULL",buildings!BJ670)</f>
        <v>NULL</v>
      </c>
      <c r="BK670" t="str">
        <f>IF(buildings!BK670="","NULL",buildings!BK670)</f>
        <v>NULL</v>
      </c>
      <c r="BL670" t="str">
        <f>IF(buildings!BL670="","NULL",buildings!BL670)</f>
        <v>NULL</v>
      </c>
      <c r="BM670" t="str">
        <f>IF(buildings!BM670="","NULL",buildings!BM670)</f>
        <v>NULL</v>
      </c>
      <c r="BN670" t="str">
        <f>IF(buildings!BN670="","NULL",buildings!BN670)</f>
        <v>NULL</v>
      </c>
      <c r="BO670" t="str">
        <f>IF(buildings!BO670="","NULL",buildings!BO670)</f>
        <v>NULL</v>
      </c>
      <c r="BP670" t="str">
        <f>IF(buildings!BP670="","NULL",buildings!BP670)</f>
        <v>NULL</v>
      </c>
      <c r="BQ670" t="str">
        <f>IF(buildings!BQ670="","NULL",buildings!BQ670)</f>
        <v>NULL</v>
      </c>
      <c r="BR670" t="str">
        <f>IF(buildings!BR670="","NULL",buildings!BR670)</f>
        <v>NULL</v>
      </c>
      <c r="BS670" t="str">
        <f>IF(buildings!BS670="","NULL",buildings!BS670)</f>
        <v>NULL</v>
      </c>
      <c r="BT670" t="str">
        <f>IF(buildings!BT670="","NULL",buildings!BT670)</f>
        <v>NULL</v>
      </c>
      <c r="BU670" t="str">
        <f>IF(buildings!BU670="","NULL",buildings!BU670)</f>
        <v>NULL</v>
      </c>
      <c r="BV670" t="str">
        <f>IF(buildings!BV670="","NULL",buildings!BV670)</f>
        <v>NULL</v>
      </c>
      <c r="BW670" t="str">
        <f>IF(buildings!BW670="","NULL",buildings!BW670)</f>
        <v>R32USA</v>
      </c>
      <c r="BX670" t="str">
        <f>IF(buildings!BX670="","NULL",buildings!BX670)</f>
        <v>R5.2OECD</v>
      </c>
      <c r="BY670" t="str">
        <f>IF(buildings!BY670="","NULL",buildings!BY670)</f>
        <v>R_SFH_unspecified</v>
      </c>
      <c r="BZ670" t="str">
        <f>IF(buildings!BZ670="","NULL",buildings!BZ670)</f>
        <v>T_traditional</v>
      </c>
      <c r="CA670" t="str">
        <f>IF(buildings!CA670="","NULL",buildings!CA670)</f>
        <v>Standard</v>
      </c>
      <c r="CB670" t="str">
        <f>IF(buildings!CB670="","NULL",buildings!CB670)</f>
        <v>sample/average/statistics</v>
      </c>
      <c r="CC670" t="str">
        <f>IF(buildings!CC670="","NULL",buildings!CC670)</f>
        <v>RS</v>
      </c>
      <c r="CD670" t="str">
        <f>IF(buildings!CD670="","NULL",buildings!CD670)</f>
        <v>T</v>
      </c>
      <c r="CE670" t="str">
        <f>IF(buildings!CE670="","NULL",buildings!CE670)</f>
        <v>OECD_USA</v>
      </c>
    </row>
    <row r="671" spans="1:83">
      <c r="A671">
        <f>IF(buildings!A671="","NA",buildings!A671)</f>
        <v>669</v>
      </c>
      <c r="B671" t="str">
        <f>IF(buildings!B671="","NA",buildings!B671)</f>
        <v>USA</v>
      </c>
      <c r="C671" t="str">
        <f>IF(buildings!C671="","NA",buildings!C671)</f>
        <v>NA</v>
      </c>
      <c r="D671" t="str">
        <f>IF(buildings!D671="","NA",buildings!D671)</f>
        <v>NA</v>
      </c>
      <c r="E671" t="str">
        <f>IF(buildings!E671="","NA",buildings!E671)</f>
        <v>NA</v>
      </c>
      <c r="F671">
        <f>IF(buildings!F671="","NA",buildings!F671)</f>
        <v>9.4960536982328598</v>
      </c>
      <c r="G671" t="str">
        <f>IF(buildings!G671="","NA",buildings!G671)</f>
        <v>NA</v>
      </c>
      <c r="H671" t="str">
        <f>IF(buildings!H671="","NA",buildings!H671)</f>
        <v>NA</v>
      </c>
      <c r="I671" t="str">
        <f>IF(buildings!I671="","NA",buildings!I671)</f>
        <v>NA</v>
      </c>
      <c r="J671">
        <f>IF(buildings!J671="","NA",buildings!J671)</f>
        <v>76.741107267578599</v>
      </c>
      <c r="K671" t="str">
        <f>IF(buildings!K671="","NA",buildings!K671)</f>
        <v>NA</v>
      </c>
      <c r="L671" t="str">
        <f>IF(buildings!L671="","NA",buildings!L671)</f>
        <v>NA</v>
      </c>
      <c r="M671">
        <f>IF(buildings!M671="","NA",buildings!M671)</f>
        <v>557.82989390343198</v>
      </c>
      <c r="N671">
        <f>IF(buildings!N671="","NA",buildings!N671)</f>
        <v>40.427338574852399</v>
      </c>
      <c r="O671">
        <f>IF(buildings!O671="","NA",buildings!O671)</f>
        <v>136.54566801769101</v>
      </c>
      <c r="P671" t="str">
        <f>IF(buildings!P671="","NA",buildings!P671)</f>
        <v>NA</v>
      </c>
      <c r="Q671" t="str">
        <f>IF(buildings!Q671="","NA",buildings!Q671)</f>
        <v>NA</v>
      </c>
      <c r="R671" t="str">
        <f>IF(buildings!R671="","NA",buildings!R671)</f>
        <v>NA</v>
      </c>
      <c r="S671">
        <f>IF(buildings!S671="","NA",buildings!S671)</f>
        <v>25.125603470188199</v>
      </c>
      <c r="T671" t="str">
        <f>IF(buildings!T671="","NA",buildings!T671)</f>
        <v>NA</v>
      </c>
      <c r="U671" t="str">
        <f>IF(buildings!U671="","NA",buildings!U671)</f>
        <v>NA</v>
      </c>
      <c r="V671" t="str">
        <f>IF(buildings!V671="","NA",buildings!V671)</f>
        <v>NA</v>
      </c>
      <c r="W671" t="str">
        <f>IF(buildings!W671="","NA",buildings!W671)</f>
        <v>NA</v>
      </c>
      <c r="X671" t="str">
        <f>IF(buildings!X671="","NA",buildings!X671)</f>
        <v>NA</v>
      </c>
      <c r="Y671" t="str">
        <f>IF(buildings!Y671="","NA",buildings!Y671)</f>
        <v>NA</v>
      </c>
      <c r="Z671" t="str">
        <f>IF(buildings!Z671="","NA",buildings!Z671)</f>
        <v>NA</v>
      </c>
      <c r="AA671" t="str">
        <f>IF(buildings!AA671="","NA",buildings!AA671)</f>
        <v>NA</v>
      </c>
      <c r="AB671">
        <f>IF(buildings!AB671="","NA",buildings!AB671)</f>
        <v>88.52</v>
      </c>
      <c r="AC671" t="str">
        <f>IF(buildings!AC671="","NA",buildings!AC671)</f>
        <v>NA</v>
      </c>
      <c r="AD671" t="str">
        <f>IF(buildings!AD671="","NA",buildings!AD671)</f>
        <v>NA</v>
      </c>
      <c r="AE671" t="str">
        <f>IF(buildings!AE671="","NA",buildings!AE671)</f>
        <v>NA</v>
      </c>
      <c r="AF671" t="str">
        <f>IF(buildings!AF671="","NA",buildings!AF671)</f>
        <v>NA</v>
      </c>
      <c r="AG671" t="str">
        <f>IF(buildings!AG671="","NA",buildings!AG671)</f>
        <v>NA</v>
      </c>
      <c r="AH671" t="str">
        <f>IF(buildings!AH671="","NA",buildings!AH671)</f>
        <v>NA</v>
      </c>
      <c r="AI671" t="str">
        <f>IF(buildings!AI671="","NA",buildings!AI671)</f>
        <v>NA</v>
      </c>
      <c r="AJ671">
        <f>IF(buildings!AJ671="","NA",buildings!AJ671)</f>
        <v>3.4802692305676799</v>
      </c>
      <c r="AK671">
        <f>IF(buildings!AK671="","NA",buildings!AK671)</f>
        <v>16.379525297811099</v>
      </c>
      <c r="AL671" t="str">
        <f>IF(buildings!AL671="","NA",buildings!AL671)</f>
        <v>Small wood frame house, basement foundation</v>
      </c>
      <c r="AM671">
        <f>IF(buildings!AM671="","NA",buildings!AM671)</f>
        <v>1</v>
      </c>
      <c r="AN671" t="str">
        <f>IF(buildings!AN671="","NA",buildings!AN671)</f>
        <v>residential</v>
      </c>
      <c r="AO671" t="str">
        <f>IF(buildings!AO671="","NA",buildings!AO671)</f>
        <v>residential</v>
      </c>
      <c r="AP671" t="str">
        <f>IF(buildings!AP671="","NA",buildings!AP671)</f>
        <v>averaged</v>
      </c>
      <c r="AQ671" t="str">
        <f>IF(buildings!AQ671="","NA",buildings!AQ671)</f>
        <v>urban</v>
      </c>
      <c r="AR671" t="str">
        <f>IF(buildings!AR671="","NA",buildings!AR671)</f>
        <v>construction</v>
      </c>
      <c r="AS671" t="str">
        <f>IF(buildings!AS671="","NA",buildings!AS671)</f>
        <v>Berril, P. &amp; Herwitch, EG</v>
      </c>
      <c r="AT671">
        <f>IF(buildings!AT671="","NA",buildings!AT671)</f>
        <v>2021</v>
      </c>
      <c r="AU671" t="str">
        <f>IF(buildings!AU671="","NA",buildings!AU671)</f>
        <v>Material flows and GHG emissions from housing stock evolution in US counties, 2020–60</v>
      </c>
      <c r="AV671" t="str">
        <f>IF(buildings!AV671="","NA",buildings!AV671)</f>
        <v>Buildings &amp; Cities</v>
      </c>
      <c r="AW671" t="str">
        <f>IF(buildings!AW671="","NA",buildings!AW671)</f>
        <v>Copyright by the Authors</v>
      </c>
      <c r="AX671" t="str">
        <f>IF(buildings!AX671="","NA",buildings!AX671)</f>
        <v>10.5334/bc.126</v>
      </c>
      <c r="AY671" t="str">
        <f>IF(buildings!AY671="","NA",buildings!AY671)</f>
        <v>https://doi.org/10.5334/bc.126</v>
      </c>
      <c r="AZ671" t="str">
        <f>IF(buildings!AZ671="","NULL",buildings!AZ671)</f>
        <v>I combined the ''glass'' and the fiberglass'' columns into one</v>
      </c>
      <c r="BA671" t="str">
        <f>IF(buildings!BA671="","NULL",buildings!BA671)</f>
        <v>NULL</v>
      </c>
      <c r="BB671" t="str">
        <f>IF(buildings!BB671="","NULL",buildings!BB671)</f>
        <v>NULL</v>
      </c>
      <c r="BC671" t="str">
        <f>IF(buildings!BC671="","NULL",buildings!BC671)</f>
        <v>Supplemental data -&gt; Source data -&gt; Material_Intensities -&gt; Full_arch_intensities.csv</v>
      </c>
      <c r="BD671" t="str">
        <f>IF(buildings!BD671="","NULL",buildings!BD671)</f>
        <v>NULL</v>
      </c>
      <c r="BE671" t="str">
        <f>IF(buildings!BE671="","NULL",buildings!BE671)</f>
        <v>Schwartzberg (Fishman)</v>
      </c>
      <c r="BF671" t="str">
        <f>IF(buildings!BF671="","NULL",buildings!BF671)</f>
        <v>NULL</v>
      </c>
      <c r="BG671" t="str">
        <f>IF(buildings!BG671="","NULL",buildings!BG671)</f>
        <v>NULL</v>
      </c>
      <c r="BH671" t="str">
        <f>IF(buildings!BH671="","NULL",buildings!BH671)</f>
        <v>NULL</v>
      </c>
      <c r="BI671" t="str">
        <f>IF(buildings!BI671="","NULL",buildings!BI671)</f>
        <v>NULL</v>
      </c>
      <c r="BJ671" t="str">
        <f>IF(buildings!BJ671="","NULL",buildings!BJ671)</f>
        <v>NULL</v>
      </c>
      <c r="BK671" t="str">
        <f>IF(buildings!BK671="","NULL",buildings!BK671)</f>
        <v>NULL</v>
      </c>
      <c r="BL671" t="str">
        <f>IF(buildings!BL671="","NULL",buildings!BL671)</f>
        <v>NULL</v>
      </c>
      <c r="BM671" t="str">
        <f>IF(buildings!BM671="","NULL",buildings!BM671)</f>
        <v>NULL</v>
      </c>
      <c r="BN671" t="str">
        <f>IF(buildings!BN671="","NULL",buildings!BN671)</f>
        <v>NULL</v>
      </c>
      <c r="BO671" t="str">
        <f>IF(buildings!BO671="","NULL",buildings!BO671)</f>
        <v>NULL</v>
      </c>
      <c r="BP671" t="str">
        <f>IF(buildings!BP671="","NULL",buildings!BP671)</f>
        <v>NULL</v>
      </c>
      <c r="BQ671" t="str">
        <f>IF(buildings!BQ671="","NULL",buildings!BQ671)</f>
        <v>NULL</v>
      </c>
      <c r="BR671" t="str">
        <f>IF(buildings!BR671="","NULL",buildings!BR671)</f>
        <v>NULL</v>
      </c>
      <c r="BS671" t="str">
        <f>IF(buildings!BS671="","NULL",buildings!BS671)</f>
        <v>NULL</v>
      </c>
      <c r="BT671" t="str">
        <f>IF(buildings!BT671="","NULL",buildings!BT671)</f>
        <v>NULL</v>
      </c>
      <c r="BU671" t="str">
        <f>IF(buildings!BU671="","NULL",buildings!BU671)</f>
        <v>NULL</v>
      </c>
      <c r="BV671" t="str">
        <f>IF(buildings!BV671="","NULL",buildings!BV671)</f>
        <v>NULL</v>
      </c>
      <c r="BW671" t="str">
        <f>IF(buildings!BW671="","NULL",buildings!BW671)</f>
        <v>R32USA</v>
      </c>
      <c r="BX671" t="str">
        <f>IF(buildings!BX671="","NULL",buildings!BX671)</f>
        <v>R5.2OECD</v>
      </c>
      <c r="BY671" t="str">
        <f>IF(buildings!BY671="","NULL",buildings!BY671)</f>
        <v>R_SFH_unspecified</v>
      </c>
      <c r="BZ671" t="str">
        <f>IF(buildings!BZ671="","NULL",buildings!BZ671)</f>
        <v>T_traditional</v>
      </c>
      <c r="CA671" t="str">
        <f>IF(buildings!CA671="","NULL",buildings!CA671)</f>
        <v>Standard</v>
      </c>
      <c r="CB671" t="str">
        <f>IF(buildings!CB671="","NULL",buildings!CB671)</f>
        <v>sample/average/statistics</v>
      </c>
      <c r="CC671" t="str">
        <f>IF(buildings!CC671="","NULL",buildings!CC671)</f>
        <v>RS</v>
      </c>
      <c r="CD671" t="str">
        <f>IF(buildings!CD671="","NULL",buildings!CD671)</f>
        <v>T</v>
      </c>
      <c r="CE671" t="str">
        <f>IF(buildings!CE671="","NULL",buildings!CE671)</f>
        <v>OECD_USA</v>
      </c>
    </row>
    <row r="672" spans="1:83">
      <c r="A672">
        <f>IF(buildings!A672="","NA",buildings!A672)</f>
        <v>670</v>
      </c>
      <c r="B672" t="str">
        <f>IF(buildings!B672="","NA",buildings!B672)</f>
        <v>USA</v>
      </c>
      <c r="C672" t="str">
        <f>IF(buildings!C672="","NA",buildings!C672)</f>
        <v>NA</v>
      </c>
      <c r="D672" t="str">
        <f>IF(buildings!D672="","NA",buildings!D672)</f>
        <v>NA</v>
      </c>
      <c r="E672" t="str">
        <f>IF(buildings!E672="","NA",buildings!E672)</f>
        <v>NA</v>
      </c>
      <c r="F672">
        <f>IF(buildings!F672="","NA",buildings!F672)</f>
        <v>8.4867772993510702</v>
      </c>
      <c r="G672" t="str">
        <f>IF(buildings!G672="","NA",buildings!G672)</f>
        <v>NA</v>
      </c>
      <c r="H672" t="str">
        <f>IF(buildings!H672="","NA",buildings!H672)</f>
        <v>NA</v>
      </c>
      <c r="I672" t="str">
        <f>IF(buildings!I672="","NA",buildings!I672)</f>
        <v>NA</v>
      </c>
      <c r="J672">
        <f>IF(buildings!J672="","NA",buildings!J672)</f>
        <v>62.466130161740999</v>
      </c>
      <c r="K672" t="str">
        <f>IF(buildings!K672="","NA",buildings!K672)</f>
        <v>NA</v>
      </c>
      <c r="L672" t="str">
        <f>IF(buildings!L672="","NA",buildings!L672)</f>
        <v>NA</v>
      </c>
      <c r="M672">
        <f>IF(buildings!M672="","NA",buildings!M672)</f>
        <v>461.60731953482099</v>
      </c>
      <c r="N672">
        <f>IF(buildings!N672="","NA",buildings!N672)</f>
        <v>37.732505819439702</v>
      </c>
      <c r="O672">
        <f>IF(buildings!O672="","NA",buildings!O672)</f>
        <v>123.456480348543</v>
      </c>
      <c r="P672" t="str">
        <f>IF(buildings!P672="","NA",buildings!P672)</f>
        <v>NA</v>
      </c>
      <c r="Q672" t="str">
        <f>IF(buildings!Q672="","NA",buildings!Q672)</f>
        <v>NA</v>
      </c>
      <c r="R672" t="str">
        <f>IF(buildings!R672="","NA",buildings!R672)</f>
        <v>NA</v>
      </c>
      <c r="S672">
        <f>IF(buildings!S672="","NA",buildings!S672)</f>
        <v>21.493186194404299</v>
      </c>
      <c r="T672" t="str">
        <f>IF(buildings!T672="","NA",buildings!T672)</f>
        <v>NA</v>
      </c>
      <c r="U672" t="str">
        <f>IF(buildings!U672="","NA",buildings!U672)</f>
        <v>NA</v>
      </c>
      <c r="V672" t="str">
        <f>IF(buildings!V672="","NA",buildings!V672)</f>
        <v>NA</v>
      </c>
      <c r="W672" t="str">
        <f>IF(buildings!W672="","NA",buildings!W672)</f>
        <v>NA</v>
      </c>
      <c r="X672" t="str">
        <f>IF(buildings!X672="","NA",buildings!X672)</f>
        <v>NA</v>
      </c>
      <c r="Y672" t="str">
        <f>IF(buildings!Y672="","NA",buildings!Y672)</f>
        <v>NA</v>
      </c>
      <c r="Z672" t="str">
        <f>IF(buildings!Z672="","NA",buildings!Z672)</f>
        <v>NA</v>
      </c>
      <c r="AA672" t="str">
        <f>IF(buildings!AA672="","NA",buildings!AA672)</f>
        <v>NA</v>
      </c>
      <c r="AB672">
        <f>IF(buildings!AB672="","NA",buildings!AB672)</f>
        <v>65.08</v>
      </c>
      <c r="AC672" t="str">
        <f>IF(buildings!AC672="","NA",buildings!AC672)</f>
        <v>NA</v>
      </c>
      <c r="AD672" t="str">
        <f>IF(buildings!AD672="","NA",buildings!AD672)</f>
        <v>NA</v>
      </c>
      <c r="AE672" t="str">
        <f>IF(buildings!AE672="","NA",buildings!AE672)</f>
        <v>NA</v>
      </c>
      <c r="AF672" t="str">
        <f>IF(buildings!AF672="","NA",buildings!AF672)</f>
        <v>NA</v>
      </c>
      <c r="AG672" t="str">
        <f>IF(buildings!AG672="","NA",buildings!AG672)</f>
        <v>NA</v>
      </c>
      <c r="AH672" t="str">
        <f>IF(buildings!AH672="","NA",buildings!AH672)</f>
        <v>NA</v>
      </c>
      <c r="AI672" t="str">
        <f>IF(buildings!AI672="","NA",buildings!AI672)</f>
        <v>NA</v>
      </c>
      <c r="AJ672">
        <f>IF(buildings!AJ672="","NA",buildings!AJ672)</f>
        <v>3.45156704931768</v>
      </c>
      <c r="AK672">
        <f>IF(buildings!AK672="","NA",buildings!AK672)</f>
        <v>13.511787856097</v>
      </c>
      <c r="AL672" t="str">
        <f>IF(buildings!AL672="","NA",buildings!AL672)</f>
        <v>Small wood frame house, basement foundation</v>
      </c>
      <c r="AM672">
        <f>IF(buildings!AM672="","NA",buildings!AM672)</f>
        <v>1</v>
      </c>
      <c r="AN672" t="str">
        <f>IF(buildings!AN672="","NA",buildings!AN672)</f>
        <v>residential</v>
      </c>
      <c r="AO672" t="str">
        <f>IF(buildings!AO672="","NA",buildings!AO672)</f>
        <v>residential</v>
      </c>
      <c r="AP672" t="str">
        <f>IF(buildings!AP672="","NA",buildings!AP672)</f>
        <v>averaged</v>
      </c>
      <c r="AQ672" t="str">
        <f>IF(buildings!AQ672="","NA",buildings!AQ672)</f>
        <v>urban</v>
      </c>
      <c r="AR672" t="str">
        <f>IF(buildings!AR672="","NA",buildings!AR672)</f>
        <v>construction</v>
      </c>
      <c r="AS672" t="str">
        <f>IF(buildings!AS672="","NA",buildings!AS672)</f>
        <v>Berril, P. &amp; Herwitch, EG</v>
      </c>
      <c r="AT672">
        <f>IF(buildings!AT672="","NA",buildings!AT672)</f>
        <v>2021</v>
      </c>
      <c r="AU672" t="str">
        <f>IF(buildings!AU672="","NA",buildings!AU672)</f>
        <v>Material flows and GHG emissions from housing stock evolution in US counties, 2020–60</v>
      </c>
      <c r="AV672" t="str">
        <f>IF(buildings!AV672="","NA",buildings!AV672)</f>
        <v>Buildings &amp; Cities</v>
      </c>
      <c r="AW672" t="str">
        <f>IF(buildings!AW672="","NA",buildings!AW672)</f>
        <v>Copyright by the Authors</v>
      </c>
      <c r="AX672" t="str">
        <f>IF(buildings!AX672="","NA",buildings!AX672)</f>
        <v>10.5334/bc.126</v>
      </c>
      <c r="AY672" t="str">
        <f>IF(buildings!AY672="","NA",buildings!AY672)</f>
        <v>https://doi.org/10.5334/bc.126</v>
      </c>
      <c r="AZ672" t="str">
        <f>IF(buildings!AZ672="","NULL",buildings!AZ672)</f>
        <v>I combined the ''glass'' and the fiberglass'' columns into one</v>
      </c>
      <c r="BA672" t="str">
        <f>IF(buildings!BA672="","NULL",buildings!BA672)</f>
        <v>NULL</v>
      </c>
      <c r="BB672" t="str">
        <f>IF(buildings!BB672="","NULL",buildings!BB672)</f>
        <v>NULL</v>
      </c>
      <c r="BC672" t="str">
        <f>IF(buildings!BC672="","NULL",buildings!BC672)</f>
        <v>Supplemental data -&gt; Source data -&gt; Material_Intensities -&gt; Full_arch_intensities.csv</v>
      </c>
      <c r="BD672" t="str">
        <f>IF(buildings!BD672="","NULL",buildings!BD672)</f>
        <v>NULL</v>
      </c>
      <c r="BE672" t="str">
        <f>IF(buildings!BE672="","NULL",buildings!BE672)</f>
        <v>Schwartzberg (Fishman)</v>
      </c>
      <c r="BF672" t="str">
        <f>IF(buildings!BF672="","NULL",buildings!BF672)</f>
        <v>NULL</v>
      </c>
      <c r="BG672" t="str">
        <f>IF(buildings!BG672="","NULL",buildings!BG672)</f>
        <v>NULL</v>
      </c>
      <c r="BH672" t="str">
        <f>IF(buildings!BH672="","NULL",buildings!BH672)</f>
        <v>NULL</v>
      </c>
      <c r="BI672" t="str">
        <f>IF(buildings!BI672="","NULL",buildings!BI672)</f>
        <v>NULL</v>
      </c>
      <c r="BJ672" t="str">
        <f>IF(buildings!BJ672="","NULL",buildings!BJ672)</f>
        <v>NULL</v>
      </c>
      <c r="BK672" t="str">
        <f>IF(buildings!BK672="","NULL",buildings!BK672)</f>
        <v>NULL</v>
      </c>
      <c r="BL672" t="str">
        <f>IF(buildings!BL672="","NULL",buildings!BL672)</f>
        <v>NULL</v>
      </c>
      <c r="BM672" t="str">
        <f>IF(buildings!BM672="","NULL",buildings!BM672)</f>
        <v>NULL</v>
      </c>
      <c r="BN672" t="str">
        <f>IF(buildings!BN672="","NULL",buildings!BN672)</f>
        <v>NULL</v>
      </c>
      <c r="BO672" t="str">
        <f>IF(buildings!BO672="","NULL",buildings!BO672)</f>
        <v>NULL</v>
      </c>
      <c r="BP672" t="str">
        <f>IF(buildings!BP672="","NULL",buildings!BP672)</f>
        <v>NULL</v>
      </c>
      <c r="BQ672" t="str">
        <f>IF(buildings!BQ672="","NULL",buildings!BQ672)</f>
        <v>NULL</v>
      </c>
      <c r="BR672" t="str">
        <f>IF(buildings!BR672="","NULL",buildings!BR672)</f>
        <v>NULL</v>
      </c>
      <c r="BS672" t="str">
        <f>IF(buildings!BS672="","NULL",buildings!BS672)</f>
        <v>NULL</v>
      </c>
      <c r="BT672" t="str">
        <f>IF(buildings!BT672="","NULL",buildings!BT672)</f>
        <v>NULL</v>
      </c>
      <c r="BU672" t="str">
        <f>IF(buildings!BU672="","NULL",buildings!BU672)</f>
        <v>NULL</v>
      </c>
      <c r="BV672" t="str">
        <f>IF(buildings!BV672="","NULL",buildings!BV672)</f>
        <v>NULL</v>
      </c>
      <c r="BW672" t="str">
        <f>IF(buildings!BW672="","NULL",buildings!BW672)</f>
        <v>R32USA</v>
      </c>
      <c r="BX672" t="str">
        <f>IF(buildings!BX672="","NULL",buildings!BX672)</f>
        <v>R5.2OECD</v>
      </c>
      <c r="BY672" t="str">
        <f>IF(buildings!BY672="","NULL",buildings!BY672)</f>
        <v>R_SFH_unspecified</v>
      </c>
      <c r="BZ672" t="str">
        <f>IF(buildings!BZ672="","NULL",buildings!BZ672)</f>
        <v>T_traditional</v>
      </c>
      <c r="CA672" t="str">
        <f>IF(buildings!CA672="","NULL",buildings!CA672)</f>
        <v>Standard</v>
      </c>
      <c r="CB672" t="str">
        <f>IF(buildings!CB672="","NULL",buildings!CB672)</f>
        <v>sample/average/statistics</v>
      </c>
      <c r="CC672" t="str">
        <f>IF(buildings!CC672="","NULL",buildings!CC672)</f>
        <v>RS</v>
      </c>
      <c r="CD672" t="str">
        <f>IF(buildings!CD672="","NULL",buildings!CD672)</f>
        <v>T</v>
      </c>
      <c r="CE672" t="str">
        <f>IF(buildings!CE672="","NULL",buildings!CE672)</f>
        <v>OECD_USA</v>
      </c>
    </row>
    <row r="673" spans="1:83">
      <c r="A673">
        <f>IF(buildings!A673="","NA",buildings!A673)</f>
        <v>671</v>
      </c>
      <c r="B673" t="str">
        <f>IF(buildings!B673="","NA",buildings!B673)</f>
        <v>USA</v>
      </c>
      <c r="C673" t="str">
        <f>IF(buildings!C673="","NA",buildings!C673)</f>
        <v>NA</v>
      </c>
      <c r="D673" t="str">
        <f>IF(buildings!D673="","NA",buildings!D673)</f>
        <v>NA</v>
      </c>
      <c r="E673" t="str">
        <f>IF(buildings!E673="","NA",buildings!E673)</f>
        <v>NA</v>
      </c>
      <c r="F673">
        <f>IF(buildings!F673="","NA",buildings!F673)</f>
        <v>5.9137042888406697</v>
      </c>
      <c r="G673" t="str">
        <f>IF(buildings!G673="","NA",buildings!G673)</f>
        <v>NA</v>
      </c>
      <c r="H673" t="str">
        <f>IF(buildings!H673="","NA",buildings!H673)</f>
        <v>NA</v>
      </c>
      <c r="I673" t="str">
        <f>IF(buildings!I673="","NA",buildings!I673)</f>
        <v>NA</v>
      </c>
      <c r="J673">
        <f>IF(buildings!J673="","NA",buildings!J673)</f>
        <v>63.972795458579299</v>
      </c>
      <c r="K673" t="str">
        <f>IF(buildings!K673="","NA",buildings!K673)</f>
        <v>NA</v>
      </c>
      <c r="L673" t="str">
        <f>IF(buildings!L673="","NA",buildings!L673)</f>
        <v>NA</v>
      </c>
      <c r="M673">
        <f>IF(buildings!M673="","NA",buildings!M673)</f>
        <v>277.27530166323601</v>
      </c>
      <c r="N673">
        <f>IF(buildings!N673="","NA",buildings!N673)</f>
        <v>22.481380540962601</v>
      </c>
      <c r="O673">
        <f>IF(buildings!O673="","NA",buildings!O673)</f>
        <v>80.739268680665504</v>
      </c>
      <c r="P673" t="str">
        <f>IF(buildings!P673="","NA",buildings!P673)</f>
        <v>NA</v>
      </c>
      <c r="Q673" t="str">
        <f>IF(buildings!Q673="","NA",buildings!Q673)</f>
        <v>NA</v>
      </c>
      <c r="R673" t="str">
        <f>IF(buildings!R673="","NA",buildings!R673)</f>
        <v>NA</v>
      </c>
      <c r="S673">
        <f>IF(buildings!S673="","NA",buildings!S673)</f>
        <v>21.906014813377499</v>
      </c>
      <c r="T673" t="str">
        <f>IF(buildings!T673="","NA",buildings!T673)</f>
        <v>NA</v>
      </c>
      <c r="U673" t="str">
        <f>IF(buildings!U673="","NA",buildings!U673)</f>
        <v>NA</v>
      </c>
      <c r="V673" t="str">
        <f>IF(buildings!V673="","NA",buildings!V673)</f>
        <v>NA</v>
      </c>
      <c r="W673" t="str">
        <f>IF(buildings!W673="","NA",buildings!W673)</f>
        <v>NA</v>
      </c>
      <c r="X673" t="str">
        <f>IF(buildings!X673="","NA",buildings!X673)</f>
        <v>NA</v>
      </c>
      <c r="Y673" t="str">
        <f>IF(buildings!Y673="","NA",buildings!Y673)</f>
        <v>NA</v>
      </c>
      <c r="Z673" t="str">
        <f>IF(buildings!Z673="","NA",buildings!Z673)</f>
        <v>NA</v>
      </c>
      <c r="AA673" t="str">
        <f>IF(buildings!AA673="","NA",buildings!AA673)</f>
        <v>NA</v>
      </c>
      <c r="AB673">
        <f>IF(buildings!AB673="","NA",buildings!AB673)</f>
        <v>48.98</v>
      </c>
      <c r="AC673" t="str">
        <f>IF(buildings!AC673="","NA",buildings!AC673)</f>
        <v>NA</v>
      </c>
      <c r="AD673" t="str">
        <f>IF(buildings!AD673="","NA",buildings!AD673)</f>
        <v>NA</v>
      </c>
      <c r="AE673" t="str">
        <f>IF(buildings!AE673="","NA",buildings!AE673)</f>
        <v>NA</v>
      </c>
      <c r="AF673" t="str">
        <f>IF(buildings!AF673="","NA",buildings!AF673)</f>
        <v>NA</v>
      </c>
      <c r="AG673" t="str">
        <f>IF(buildings!AG673="","NA",buildings!AG673)</f>
        <v>NA</v>
      </c>
      <c r="AH673" t="str">
        <f>IF(buildings!AH673="","NA",buildings!AH673)</f>
        <v>NA</v>
      </c>
      <c r="AI673" t="str">
        <f>IF(buildings!AI673="","NA",buildings!AI673)</f>
        <v>NA</v>
      </c>
      <c r="AJ673">
        <f>IF(buildings!AJ673="","NA",buildings!AJ673)</f>
        <v>2.1564972277029999</v>
      </c>
      <c r="AK673">
        <f>IF(buildings!AK673="","NA",buildings!AK673)</f>
        <v>9.5514637508396607</v>
      </c>
      <c r="AL673" t="str">
        <f>IF(buildings!AL673="","NA",buildings!AL673)</f>
        <v>Large wood frame house, basement foundation</v>
      </c>
      <c r="AM673" t="str">
        <f>IF(buildings!AM673="","NA",buildings!AM673)</f>
        <v>More than 1</v>
      </c>
      <c r="AN673" t="str">
        <f>IF(buildings!AN673="","NA",buildings!AN673)</f>
        <v>residential</v>
      </c>
      <c r="AO673" t="str">
        <f>IF(buildings!AO673="","NA",buildings!AO673)</f>
        <v>residential</v>
      </c>
      <c r="AP673" t="str">
        <f>IF(buildings!AP673="","NA",buildings!AP673)</f>
        <v>averaged</v>
      </c>
      <c r="AQ673" t="str">
        <f>IF(buildings!AQ673="","NA",buildings!AQ673)</f>
        <v>urban</v>
      </c>
      <c r="AR673" t="str">
        <f>IF(buildings!AR673="","NA",buildings!AR673)</f>
        <v>construction</v>
      </c>
      <c r="AS673" t="str">
        <f>IF(buildings!AS673="","NA",buildings!AS673)</f>
        <v>Berril, P. &amp; Herwitch, EG</v>
      </c>
      <c r="AT673">
        <f>IF(buildings!AT673="","NA",buildings!AT673)</f>
        <v>2021</v>
      </c>
      <c r="AU673" t="str">
        <f>IF(buildings!AU673="","NA",buildings!AU673)</f>
        <v>Material flows and GHG emissions from housing stock evolution in US counties, 2020–60</v>
      </c>
      <c r="AV673" t="str">
        <f>IF(buildings!AV673="","NA",buildings!AV673)</f>
        <v>Buildings &amp; Cities</v>
      </c>
      <c r="AW673" t="str">
        <f>IF(buildings!AW673="","NA",buildings!AW673)</f>
        <v>Copyright by the Authors</v>
      </c>
      <c r="AX673" t="str">
        <f>IF(buildings!AX673="","NA",buildings!AX673)</f>
        <v>10.5334/bc.126</v>
      </c>
      <c r="AY673" t="str">
        <f>IF(buildings!AY673="","NA",buildings!AY673)</f>
        <v>https://doi.org/10.5334/bc.126</v>
      </c>
      <c r="AZ673" t="str">
        <f>IF(buildings!AZ673="","NULL",buildings!AZ673)</f>
        <v>I combined the ''glass'' and the fiberglass'' columns into one</v>
      </c>
      <c r="BA673" t="str">
        <f>IF(buildings!BA673="","NULL",buildings!BA673)</f>
        <v>NULL</v>
      </c>
      <c r="BB673" t="str">
        <f>IF(buildings!BB673="","NULL",buildings!BB673)</f>
        <v>NULL</v>
      </c>
      <c r="BC673" t="str">
        <f>IF(buildings!BC673="","NULL",buildings!BC673)</f>
        <v>Supplemental data -&gt; Source data -&gt; Material_Intensities -&gt; Full_arch_intensities.csv</v>
      </c>
      <c r="BD673" t="str">
        <f>IF(buildings!BD673="","NULL",buildings!BD673)</f>
        <v>NULL</v>
      </c>
      <c r="BE673" t="str">
        <f>IF(buildings!BE673="","NULL",buildings!BE673)</f>
        <v>Schwartzberg (Fishman)</v>
      </c>
      <c r="BF673" t="str">
        <f>IF(buildings!BF673="","NULL",buildings!BF673)</f>
        <v>NULL</v>
      </c>
      <c r="BG673" t="str">
        <f>IF(buildings!BG673="","NULL",buildings!BG673)</f>
        <v>NULL</v>
      </c>
      <c r="BH673" t="str">
        <f>IF(buildings!BH673="","NULL",buildings!BH673)</f>
        <v>NULL</v>
      </c>
      <c r="BI673" t="str">
        <f>IF(buildings!BI673="","NULL",buildings!BI673)</f>
        <v>NULL</v>
      </c>
      <c r="BJ673" t="str">
        <f>IF(buildings!BJ673="","NULL",buildings!BJ673)</f>
        <v>NULL</v>
      </c>
      <c r="BK673" t="str">
        <f>IF(buildings!BK673="","NULL",buildings!BK673)</f>
        <v>NULL</v>
      </c>
      <c r="BL673" t="str">
        <f>IF(buildings!BL673="","NULL",buildings!BL673)</f>
        <v>NULL</v>
      </c>
      <c r="BM673" t="str">
        <f>IF(buildings!BM673="","NULL",buildings!BM673)</f>
        <v>NULL</v>
      </c>
      <c r="BN673" t="str">
        <f>IF(buildings!BN673="","NULL",buildings!BN673)</f>
        <v>NULL</v>
      </c>
      <c r="BO673" t="str">
        <f>IF(buildings!BO673="","NULL",buildings!BO673)</f>
        <v>NULL</v>
      </c>
      <c r="BP673" t="str">
        <f>IF(buildings!BP673="","NULL",buildings!BP673)</f>
        <v>NULL</v>
      </c>
      <c r="BQ673" t="str">
        <f>IF(buildings!BQ673="","NULL",buildings!BQ673)</f>
        <v>NULL</v>
      </c>
      <c r="BR673" t="str">
        <f>IF(buildings!BR673="","NULL",buildings!BR673)</f>
        <v>NULL</v>
      </c>
      <c r="BS673" t="str">
        <f>IF(buildings!BS673="","NULL",buildings!BS673)</f>
        <v>NULL</v>
      </c>
      <c r="BT673" t="str">
        <f>IF(buildings!BT673="","NULL",buildings!BT673)</f>
        <v>NULL</v>
      </c>
      <c r="BU673" t="str">
        <f>IF(buildings!BU673="","NULL",buildings!BU673)</f>
        <v>NULL</v>
      </c>
      <c r="BV673" t="str">
        <f>IF(buildings!BV673="","NULL",buildings!BV673)</f>
        <v>NULL</v>
      </c>
      <c r="BW673" t="str">
        <f>IF(buildings!BW673="","NULL",buildings!BW673)</f>
        <v>R32USA</v>
      </c>
      <c r="BX673" t="str">
        <f>IF(buildings!BX673="","NULL",buildings!BX673)</f>
        <v>R5.2OECD</v>
      </c>
      <c r="BY673" t="str">
        <f>IF(buildings!BY673="","NULL",buildings!BY673)</f>
        <v>R_SFH_unspecified</v>
      </c>
      <c r="BZ673" t="str">
        <f>IF(buildings!BZ673="","NULL",buildings!BZ673)</f>
        <v>T_traditional</v>
      </c>
      <c r="CA673" t="str">
        <f>IF(buildings!CA673="","NULL",buildings!CA673)</f>
        <v>Standard</v>
      </c>
      <c r="CB673" t="str">
        <f>IF(buildings!CB673="","NULL",buildings!CB673)</f>
        <v>sample/average/statistics</v>
      </c>
      <c r="CC673" t="str">
        <f>IF(buildings!CC673="","NULL",buildings!CC673)</f>
        <v>RS</v>
      </c>
      <c r="CD673" t="str">
        <f>IF(buildings!CD673="","NULL",buildings!CD673)</f>
        <v>T</v>
      </c>
      <c r="CE673" t="str">
        <f>IF(buildings!CE673="","NULL",buildings!CE673)</f>
        <v>OECD_USA</v>
      </c>
    </row>
    <row r="674" spans="1:83">
      <c r="A674">
        <f>IF(buildings!A674="","NA",buildings!A674)</f>
        <v>672</v>
      </c>
      <c r="B674" t="str">
        <f>IF(buildings!B674="","NA",buildings!B674)</f>
        <v>USA</v>
      </c>
      <c r="C674" t="str">
        <f>IF(buildings!C674="","NA",buildings!C674)</f>
        <v>NA</v>
      </c>
      <c r="D674" t="str">
        <f>IF(buildings!D674="","NA",buildings!D674)</f>
        <v>NA</v>
      </c>
      <c r="E674" t="str">
        <f>IF(buildings!E674="","NA",buildings!E674)</f>
        <v>NA</v>
      </c>
      <c r="F674">
        <f>IF(buildings!F674="","NA",buildings!F674)</f>
        <v>5.3702194100033296</v>
      </c>
      <c r="G674" t="str">
        <f>IF(buildings!G674="","NA",buildings!G674)</f>
        <v>NA</v>
      </c>
      <c r="H674" t="str">
        <f>IF(buildings!H674="","NA",buildings!H674)</f>
        <v>NA</v>
      </c>
      <c r="I674" t="str">
        <f>IF(buildings!I674="","NA",buildings!I674)</f>
        <v>NA</v>
      </c>
      <c r="J674">
        <f>IF(buildings!J674="","NA",buildings!J674)</f>
        <v>56.508738200636699</v>
      </c>
      <c r="K674" t="str">
        <f>IF(buildings!K674="","NA",buildings!K674)</f>
        <v>NA</v>
      </c>
      <c r="L674" t="str">
        <f>IF(buildings!L674="","NA",buildings!L674)</f>
        <v>NA</v>
      </c>
      <c r="M674">
        <f>IF(buildings!M674="","NA",buildings!M674)</f>
        <v>229.16401447893099</v>
      </c>
      <c r="N674">
        <f>IF(buildings!N674="","NA",buildings!N674)</f>
        <v>21.184363931098201</v>
      </c>
      <c r="O674">
        <f>IF(buildings!O674="","NA",buildings!O674)</f>
        <v>74.4394737184669</v>
      </c>
      <c r="P674" t="str">
        <f>IF(buildings!P674="","NA",buildings!P674)</f>
        <v>NA</v>
      </c>
      <c r="Q674" t="str">
        <f>IF(buildings!Q674="","NA",buildings!Q674)</f>
        <v>NA</v>
      </c>
      <c r="R674" t="str">
        <f>IF(buildings!R674="","NA",buildings!R674)</f>
        <v>NA</v>
      </c>
      <c r="S674">
        <f>IF(buildings!S674="","NA",buildings!S674)</f>
        <v>20.1577409984443</v>
      </c>
      <c r="T674" t="str">
        <f>IF(buildings!T674="","NA",buildings!T674)</f>
        <v>NA</v>
      </c>
      <c r="U674" t="str">
        <f>IF(buildings!U674="","NA",buildings!U674)</f>
        <v>NA</v>
      </c>
      <c r="V674" t="str">
        <f>IF(buildings!V674="","NA",buildings!V674)</f>
        <v>NA</v>
      </c>
      <c r="W674" t="str">
        <f>IF(buildings!W674="","NA",buildings!W674)</f>
        <v>NA</v>
      </c>
      <c r="X674" t="str">
        <f>IF(buildings!X674="","NA",buildings!X674)</f>
        <v>NA</v>
      </c>
      <c r="Y674" t="str">
        <f>IF(buildings!Y674="","NA",buildings!Y674)</f>
        <v>NA</v>
      </c>
      <c r="Z674" t="str">
        <f>IF(buildings!Z674="","NA",buildings!Z674)</f>
        <v>NA</v>
      </c>
      <c r="AA674" t="str">
        <f>IF(buildings!AA674="","NA",buildings!AA674)</f>
        <v>NA</v>
      </c>
      <c r="AB674">
        <f>IF(buildings!AB674="","NA",buildings!AB674)</f>
        <v>35.520000000000003</v>
      </c>
      <c r="AC674" t="str">
        <f>IF(buildings!AC674="","NA",buildings!AC674)</f>
        <v>NA</v>
      </c>
      <c r="AD674" t="str">
        <f>IF(buildings!AD674="","NA",buildings!AD674)</f>
        <v>NA</v>
      </c>
      <c r="AE674" t="str">
        <f>IF(buildings!AE674="","NA",buildings!AE674)</f>
        <v>NA</v>
      </c>
      <c r="AF674" t="str">
        <f>IF(buildings!AF674="","NA",buildings!AF674)</f>
        <v>NA</v>
      </c>
      <c r="AG674" t="str">
        <f>IF(buildings!AG674="","NA",buildings!AG674)</f>
        <v>NA</v>
      </c>
      <c r="AH674" t="str">
        <f>IF(buildings!AH674="","NA",buildings!AH674)</f>
        <v>NA</v>
      </c>
      <c r="AI674" t="str">
        <f>IF(buildings!AI674="","NA",buildings!AI674)</f>
        <v>NA</v>
      </c>
      <c r="AJ674">
        <f>IF(buildings!AJ674="","NA",buildings!AJ674)</f>
        <v>2.1431028764529998</v>
      </c>
      <c r="AK674">
        <f>IF(buildings!AK674="","NA",buildings!AK674)</f>
        <v>7.9943880089593602</v>
      </c>
      <c r="AL674" t="str">
        <f>IF(buildings!AL674="","NA",buildings!AL674)</f>
        <v>Large wood frame house, basement foundation</v>
      </c>
      <c r="AM674" t="str">
        <f>IF(buildings!AM674="","NA",buildings!AM674)</f>
        <v>More than 1</v>
      </c>
      <c r="AN674" t="str">
        <f>IF(buildings!AN674="","NA",buildings!AN674)</f>
        <v>residential</v>
      </c>
      <c r="AO674" t="str">
        <f>IF(buildings!AO674="","NA",buildings!AO674)</f>
        <v>residential</v>
      </c>
      <c r="AP674" t="str">
        <f>IF(buildings!AP674="","NA",buildings!AP674)</f>
        <v>averaged</v>
      </c>
      <c r="AQ674" t="str">
        <f>IF(buildings!AQ674="","NA",buildings!AQ674)</f>
        <v>urban</v>
      </c>
      <c r="AR674" t="str">
        <f>IF(buildings!AR674="","NA",buildings!AR674)</f>
        <v>construction</v>
      </c>
      <c r="AS674" t="str">
        <f>IF(buildings!AS674="","NA",buildings!AS674)</f>
        <v>Berril, P. &amp; Herwitch, EG</v>
      </c>
      <c r="AT674">
        <f>IF(buildings!AT674="","NA",buildings!AT674)</f>
        <v>2021</v>
      </c>
      <c r="AU674" t="str">
        <f>IF(buildings!AU674="","NA",buildings!AU674)</f>
        <v>Material flows and GHG emissions from housing stock evolution in US counties, 2020–60</v>
      </c>
      <c r="AV674" t="str">
        <f>IF(buildings!AV674="","NA",buildings!AV674)</f>
        <v>Buildings &amp; Cities</v>
      </c>
      <c r="AW674" t="str">
        <f>IF(buildings!AW674="","NA",buildings!AW674)</f>
        <v>Copyright by the Authors</v>
      </c>
      <c r="AX674" t="str">
        <f>IF(buildings!AX674="","NA",buildings!AX674)</f>
        <v>10.5334/bc.126</v>
      </c>
      <c r="AY674" t="str">
        <f>IF(buildings!AY674="","NA",buildings!AY674)</f>
        <v>https://doi.org/10.5334/bc.126</v>
      </c>
      <c r="AZ674" t="str">
        <f>IF(buildings!AZ674="","NULL",buildings!AZ674)</f>
        <v>I combined the ''glass'' and the fiberglass'' columns into one</v>
      </c>
      <c r="BA674" t="str">
        <f>IF(buildings!BA674="","NULL",buildings!BA674)</f>
        <v>NULL</v>
      </c>
      <c r="BB674" t="str">
        <f>IF(buildings!BB674="","NULL",buildings!BB674)</f>
        <v>NULL</v>
      </c>
      <c r="BC674" t="str">
        <f>IF(buildings!BC674="","NULL",buildings!BC674)</f>
        <v>Supplemental data -&gt; Source data -&gt; Material_Intensities -&gt; Full_arch_intensities.csv</v>
      </c>
      <c r="BD674" t="str">
        <f>IF(buildings!BD674="","NULL",buildings!BD674)</f>
        <v>NULL</v>
      </c>
      <c r="BE674" t="str">
        <f>IF(buildings!BE674="","NULL",buildings!BE674)</f>
        <v>Schwartzberg (Fishman)</v>
      </c>
      <c r="BF674" t="str">
        <f>IF(buildings!BF674="","NULL",buildings!BF674)</f>
        <v>NULL</v>
      </c>
      <c r="BG674" t="str">
        <f>IF(buildings!BG674="","NULL",buildings!BG674)</f>
        <v>NULL</v>
      </c>
      <c r="BH674" t="str">
        <f>IF(buildings!BH674="","NULL",buildings!BH674)</f>
        <v>NULL</v>
      </c>
      <c r="BI674" t="str">
        <f>IF(buildings!BI674="","NULL",buildings!BI674)</f>
        <v>NULL</v>
      </c>
      <c r="BJ674" t="str">
        <f>IF(buildings!BJ674="","NULL",buildings!BJ674)</f>
        <v>NULL</v>
      </c>
      <c r="BK674" t="str">
        <f>IF(buildings!BK674="","NULL",buildings!BK674)</f>
        <v>NULL</v>
      </c>
      <c r="BL674" t="str">
        <f>IF(buildings!BL674="","NULL",buildings!BL674)</f>
        <v>NULL</v>
      </c>
      <c r="BM674" t="str">
        <f>IF(buildings!BM674="","NULL",buildings!BM674)</f>
        <v>NULL</v>
      </c>
      <c r="BN674" t="str">
        <f>IF(buildings!BN674="","NULL",buildings!BN674)</f>
        <v>NULL</v>
      </c>
      <c r="BO674" t="str">
        <f>IF(buildings!BO674="","NULL",buildings!BO674)</f>
        <v>NULL</v>
      </c>
      <c r="BP674" t="str">
        <f>IF(buildings!BP674="","NULL",buildings!BP674)</f>
        <v>NULL</v>
      </c>
      <c r="BQ674" t="str">
        <f>IF(buildings!BQ674="","NULL",buildings!BQ674)</f>
        <v>NULL</v>
      </c>
      <c r="BR674" t="str">
        <f>IF(buildings!BR674="","NULL",buildings!BR674)</f>
        <v>NULL</v>
      </c>
      <c r="BS674" t="str">
        <f>IF(buildings!BS674="","NULL",buildings!BS674)</f>
        <v>NULL</v>
      </c>
      <c r="BT674" t="str">
        <f>IF(buildings!BT674="","NULL",buildings!BT674)</f>
        <v>NULL</v>
      </c>
      <c r="BU674" t="str">
        <f>IF(buildings!BU674="","NULL",buildings!BU674)</f>
        <v>NULL</v>
      </c>
      <c r="BV674" t="str">
        <f>IF(buildings!BV674="","NULL",buildings!BV674)</f>
        <v>NULL</v>
      </c>
      <c r="BW674" t="str">
        <f>IF(buildings!BW674="","NULL",buildings!BW674)</f>
        <v>R32USA</v>
      </c>
      <c r="BX674" t="str">
        <f>IF(buildings!BX674="","NULL",buildings!BX674)</f>
        <v>R5.2OECD</v>
      </c>
      <c r="BY674" t="str">
        <f>IF(buildings!BY674="","NULL",buildings!BY674)</f>
        <v>R_SFH_unspecified</v>
      </c>
      <c r="BZ674" t="str">
        <f>IF(buildings!BZ674="","NULL",buildings!BZ674)</f>
        <v>T_traditional</v>
      </c>
      <c r="CA674" t="str">
        <f>IF(buildings!CA674="","NULL",buildings!CA674)</f>
        <v>Standard</v>
      </c>
      <c r="CB674" t="str">
        <f>IF(buildings!CB674="","NULL",buildings!CB674)</f>
        <v>sample/average/statistics</v>
      </c>
      <c r="CC674" t="str">
        <f>IF(buildings!CC674="","NULL",buildings!CC674)</f>
        <v>RS</v>
      </c>
      <c r="CD674" t="str">
        <f>IF(buildings!CD674="","NULL",buildings!CD674)</f>
        <v>T</v>
      </c>
      <c r="CE674" t="str">
        <f>IF(buildings!CE674="","NULL",buildings!CE674)</f>
        <v>OECD_USA</v>
      </c>
    </row>
    <row r="675" spans="1:83">
      <c r="A675">
        <f>IF(buildings!A675="","NA",buildings!A675)</f>
        <v>673</v>
      </c>
      <c r="B675" t="str">
        <f>IF(buildings!B675="","NA",buildings!B675)</f>
        <v>USA</v>
      </c>
      <c r="C675" t="str">
        <f>IF(buildings!C675="","NA",buildings!C675)</f>
        <v>NA</v>
      </c>
      <c r="D675" t="str">
        <f>IF(buildings!D675="","NA",buildings!D675)</f>
        <v>NA</v>
      </c>
      <c r="E675" t="str">
        <f>IF(buildings!E675="","NA",buildings!E675)</f>
        <v>NA</v>
      </c>
      <c r="F675">
        <f>IF(buildings!F675="","NA",buildings!F675)</f>
        <v>7.1376589453564296</v>
      </c>
      <c r="G675" t="str">
        <f>IF(buildings!G675="","NA",buildings!G675)</f>
        <v>NA</v>
      </c>
      <c r="H675" t="str">
        <f>IF(buildings!H675="","NA",buildings!H675)</f>
        <v>NA</v>
      </c>
      <c r="I675" t="str">
        <f>IF(buildings!I675="","NA",buildings!I675)</f>
        <v>NA</v>
      </c>
      <c r="J675">
        <f>IF(buildings!J675="","NA",buildings!J675)</f>
        <v>72.292607805242497</v>
      </c>
      <c r="K675" t="str">
        <f>IF(buildings!K675="","NA",buildings!K675)</f>
        <v>NA</v>
      </c>
      <c r="L675" t="str">
        <f>IF(buildings!L675="","NA",buildings!L675)</f>
        <v>NA</v>
      </c>
      <c r="M675">
        <f>IF(buildings!M675="","NA",buildings!M675)</f>
        <v>323.57334009322699</v>
      </c>
      <c r="N675">
        <f>IF(buildings!N675="","NA",buildings!N675)</f>
        <v>26.134910946809899</v>
      </c>
      <c r="O675">
        <f>IF(buildings!O675="","NA",buildings!O675)</f>
        <v>95.000578623301607</v>
      </c>
      <c r="P675" t="str">
        <f>IF(buildings!P675="","NA",buildings!P675)</f>
        <v>NA</v>
      </c>
      <c r="Q675" t="str">
        <f>IF(buildings!Q675="","NA",buildings!Q675)</f>
        <v>NA</v>
      </c>
      <c r="R675" t="str">
        <f>IF(buildings!R675="","NA",buildings!R675)</f>
        <v>NA</v>
      </c>
      <c r="S675">
        <f>IF(buildings!S675="","NA",buildings!S675)</f>
        <v>28.995278565526402</v>
      </c>
      <c r="T675" t="str">
        <f>IF(buildings!T675="","NA",buildings!T675)</f>
        <v>NA</v>
      </c>
      <c r="U675" t="str">
        <f>IF(buildings!U675="","NA",buildings!U675)</f>
        <v>NA</v>
      </c>
      <c r="V675" t="str">
        <f>IF(buildings!V675="","NA",buildings!V675)</f>
        <v>NA</v>
      </c>
      <c r="W675" t="str">
        <f>IF(buildings!W675="","NA",buildings!W675)</f>
        <v>NA</v>
      </c>
      <c r="X675" t="str">
        <f>IF(buildings!X675="","NA",buildings!X675)</f>
        <v>NA</v>
      </c>
      <c r="Y675" t="str">
        <f>IF(buildings!Y675="","NA",buildings!Y675)</f>
        <v>NA</v>
      </c>
      <c r="Z675" t="str">
        <f>IF(buildings!Z675="","NA",buildings!Z675)</f>
        <v>NA</v>
      </c>
      <c r="AA675" t="str">
        <f>IF(buildings!AA675="","NA",buildings!AA675)</f>
        <v>NA</v>
      </c>
      <c r="AB675">
        <f>IF(buildings!AB675="","NA",buildings!AB675)</f>
        <v>40.22</v>
      </c>
      <c r="AC675" t="str">
        <f>IF(buildings!AC675="","NA",buildings!AC675)</f>
        <v>NA</v>
      </c>
      <c r="AD675" t="str">
        <f>IF(buildings!AD675="","NA",buildings!AD675)</f>
        <v>NA</v>
      </c>
      <c r="AE675" t="str">
        <f>IF(buildings!AE675="","NA",buildings!AE675)</f>
        <v>NA</v>
      </c>
      <c r="AF675" t="str">
        <f>IF(buildings!AF675="","NA",buildings!AF675)</f>
        <v>NA</v>
      </c>
      <c r="AG675" t="str">
        <f>IF(buildings!AG675="","NA",buildings!AG675)</f>
        <v>NA</v>
      </c>
      <c r="AH675" t="str">
        <f>IF(buildings!AH675="","NA",buildings!AH675)</f>
        <v>NA</v>
      </c>
      <c r="AI675" t="str">
        <f>IF(buildings!AI675="","NA",buildings!AI675)</f>
        <v>NA</v>
      </c>
      <c r="AJ675">
        <f>IF(buildings!AJ675="","NA",buildings!AJ675)</f>
        <v>3.06481761592357</v>
      </c>
      <c r="AK675">
        <f>IF(buildings!AK675="","NA",buildings!AK675)</f>
        <v>9.9830644203680592</v>
      </c>
      <c r="AL675" t="str">
        <f>IF(buildings!AL675="","NA",buildings!AL675)</f>
        <v>Small wood frame house, basement foundation</v>
      </c>
      <c r="AM675" t="str">
        <f>IF(buildings!AM675="","NA",buildings!AM675)</f>
        <v>More than 1</v>
      </c>
      <c r="AN675" t="str">
        <f>IF(buildings!AN675="","NA",buildings!AN675)</f>
        <v>residential</v>
      </c>
      <c r="AO675" t="str">
        <f>IF(buildings!AO675="","NA",buildings!AO675)</f>
        <v>residential</v>
      </c>
      <c r="AP675" t="str">
        <f>IF(buildings!AP675="","NA",buildings!AP675)</f>
        <v>averaged</v>
      </c>
      <c r="AQ675" t="str">
        <f>IF(buildings!AQ675="","NA",buildings!AQ675)</f>
        <v>urban</v>
      </c>
      <c r="AR675" t="str">
        <f>IF(buildings!AR675="","NA",buildings!AR675)</f>
        <v>construction</v>
      </c>
      <c r="AS675" t="str">
        <f>IF(buildings!AS675="","NA",buildings!AS675)</f>
        <v>Berril, P. &amp; Herwitch, EG</v>
      </c>
      <c r="AT675">
        <f>IF(buildings!AT675="","NA",buildings!AT675)</f>
        <v>2021</v>
      </c>
      <c r="AU675" t="str">
        <f>IF(buildings!AU675="","NA",buildings!AU675)</f>
        <v>Material flows and GHG emissions from housing stock evolution in US counties, 2020–60</v>
      </c>
      <c r="AV675" t="str">
        <f>IF(buildings!AV675="","NA",buildings!AV675)</f>
        <v>Buildings &amp; Cities</v>
      </c>
      <c r="AW675" t="str">
        <f>IF(buildings!AW675="","NA",buildings!AW675)</f>
        <v>Copyright by the Authors</v>
      </c>
      <c r="AX675" t="str">
        <f>IF(buildings!AX675="","NA",buildings!AX675)</f>
        <v>10.5334/bc.126</v>
      </c>
      <c r="AY675" t="str">
        <f>IF(buildings!AY675="","NA",buildings!AY675)</f>
        <v>https://doi.org/10.5334/bc.126</v>
      </c>
      <c r="AZ675" t="str">
        <f>IF(buildings!AZ675="","NULL",buildings!AZ675)</f>
        <v>I combined the ''glass'' and the fiberglass'' columns into one</v>
      </c>
      <c r="BA675" t="str">
        <f>IF(buildings!BA675="","NULL",buildings!BA675)</f>
        <v>NULL</v>
      </c>
      <c r="BB675" t="str">
        <f>IF(buildings!BB675="","NULL",buildings!BB675)</f>
        <v>NULL</v>
      </c>
      <c r="BC675" t="str">
        <f>IF(buildings!BC675="","NULL",buildings!BC675)</f>
        <v>Supplemental data -&gt; Source data -&gt; Material_Intensities -&gt; Full_arch_intensities.csv</v>
      </c>
      <c r="BD675" t="str">
        <f>IF(buildings!BD675="","NULL",buildings!BD675)</f>
        <v>NULL</v>
      </c>
      <c r="BE675" t="str">
        <f>IF(buildings!BE675="","NULL",buildings!BE675)</f>
        <v>Schwartzberg (Fishman)</v>
      </c>
      <c r="BF675" t="str">
        <f>IF(buildings!BF675="","NULL",buildings!BF675)</f>
        <v>NULL</v>
      </c>
      <c r="BG675" t="str">
        <f>IF(buildings!BG675="","NULL",buildings!BG675)</f>
        <v>NULL</v>
      </c>
      <c r="BH675" t="str">
        <f>IF(buildings!BH675="","NULL",buildings!BH675)</f>
        <v>NULL</v>
      </c>
      <c r="BI675" t="str">
        <f>IF(buildings!BI675="","NULL",buildings!BI675)</f>
        <v>NULL</v>
      </c>
      <c r="BJ675" t="str">
        <f>IF(buildings!BJ675="","NULL",buildings!BJ675)</f>
        <v>NULL</v>
      </c>
      <c r="BK675" t="str">
        <f>IF(buildings!BK675="","NULL",buildings!BK675)</f>
        <v>NULL</v>
      </c>
      <c r="BL675" t="str">
        <f>IF(buildings!BL675="","NULL",buildings!BL675)</f>
        <v>NULL</v>
      </c>
      <c r="BM675" t="str">
        <f>IF(buildings!BM675="","NULL",buildings!BM675)</f>
        <v>NULL</v>
      </c>
      <c r="BN675" t="str">
        <f>IF(buildings!BN675="","NULL",buildings!BN675)</f>
        <v>NULL</v>
      </c>
      <c r="BO675" t="str">
        <f>IF(buildings!BO675="","NULL",buildings!BO675)</f>
        <v>NULL</v>
      </c>
      <c r="BP675" t="str">
        <f>IF(buildings!BP675="","NULL",buildings!BP675)</f>
        <v>NULL</v>
      </c>
      <c r="BQ675" t="str">
        <f>IF(buildings!BQ675="","NULL",buildings!BQ675)</f>
        <v>NULL</v>
      </c>
      <c r="BR675" t="str">
        <f>IF(buildings!BR675="","NULL",buildings!BR675)</f>
        <v>NULL</v>
      </c>
      <c r="BS675" t="str">
        <f>IF(buildings!BS675="","NULL",buildings!BS675)</f>
        <v>NULL</v>
      </c>
      <c r="BT675" t="str">
        <f>IF(buildings!BT675="","NULL",buildings!BT675)</f>
        <v>NULL</v>
      </c>
      <c r="BU675" t="str">
        <f>IF(buildings!BU675="","NULL",buildings!BU675)</f>
        <v>NULL</v>
      </c>
      <c r="BV675" t="str">
        <f>IF(buildings!BV675="","NULL",buildings!BV675)</f>
        <v>NULL</v>
      </c>
      <c r="BW675" t="str">
        <f>IF(buildings!BW675="","NULL",buildings!BW675)</f>
        <v>R32USA</v>
      </c>
      <c r="BX675" t="str">
        <f>IF(buildings!BX675="","NULL",buildings!BX675)</f>
        <v>R5.2OECD</v>
      </c>
      <c r="BY675" t="str">
        <f>IF(buildings!BY675="","NULL",buildings!BY675)</f>
        <v>R_SFH_unspecified</v>
      </c>
      <c r="BZ675" t="str">
        <f>IF(buildings!BZ675="","NULL",buildings!BZ675)</f>
        <v>T_traditional</v>
      </c>
      <c r="CA675" t="str">
        <f>IF(buildings!CA675="","NULL",buildings!CA675)</f>
        <v>Standard</v>
      </c>
      <c r="CB675" t="str">
        <f>IF(buildings!CB675="","NULL",buildings!CB675)</f>
        <v>sample/average/statistics</v>
      </c>
      <c r="CC675" t="str">
        <f>IF(buildings!CC675="","NULL",buildings!CC675)</f>
        <v>RS</v>
      </c>
      <c r="CD675" t="str">
        <f>IF(buildings!CD675="","NULL",buildings!CD675)</f>
        <v>T</v>
      </c>
      <c r="CE675" t="str">
        <f>IF(buildings!CE675="","NULL",buildings!CE675)</f>
        <v>OECD_USA</v>
      </c>
    </row>
    <row r="676" spans="1:83">
      <c r="A676">
        <f>IF(buildings!A676="","NA",buildings!A676)</f>
        <v>674</v>
      </c>
      <c r="B676" t="str">
        <f>IF(buildings!B676="","NA",buildings!B676)</f>
        <v>USA</v>
      </c>
      <c r="C676" t="str">
        <f>IF(buildings!C676="","NA",buildings!C676)</f>
        <v>NA</v>
      </c>
      <c r="D676" t="str">
        <f>IF(buildings!D676="","NA",buildings!D676)</f>
        <v>NA</v>
      </c>
      <c r="E676" t="str">
        <f>IF(buildings!E676="","NA",buildings!E676)</f>
        <v>NA</v>
      </c>
      <c r="F676">
        <f>IF(buildings!F676="","NA",buildings!F676)</f>
        <v>9.0748053131966699</v>
      </c>
      <c r="G676" t="str">
        <f>IF(buildings!G676="","NA",buildings!G676)</f>
        <v>NA</v>
      </c>
      <c r="H676" t="str">
        <f>IF(buildings!H676="","NA",buildings!H676)</f>
        <v>NA</v>
      </c>
      <c r="I676" t="str">
        <f>IF(buildings!I676="","NA",buildings!I676)</f>
        <v>NA</v>
      </c>
      <c r="J676">
        <f>IF(buildings!J676="","NA",buildings!J676)</f>
        <v>44.067075594269603</v>
      </c>
      <c r="K676" t="str">
        <f>IF(buildings!K676="","NA",buildings!K676)</f>
        <v>NA</v>
      </c>
      <c r="L676" t="str">
        <f>IF(buildings!L676="","NA",buildings!L676)</f>
        <v>NA</v>
      </c>
      <c r="M676">
        <f>IF(buildings!M676="","NA",buildings!M676)</f>
        <v>624.17008942547102</v>
      </c>
      <c r="N676">
        <f>IF(buildings!N676="","NA",buildings!N676)</f>
        <v>51.376985419139402</v>
      </c>
      <c r="O676">
        <f>IF(buildings!O676="","NA",buildings!O676)</f>
        <v>160.02326526142801</v>
      </c>
      <c r="P676" t="str">
        <f>IF(buildings!P676="","NA",buildings!P676)</f>
        <v>NA</v>
      </c>
      <c r="Q676" t="str">
        <f>IF(buildings!Q676="","NA",buildings!Q676)</f>
        <v>NA</v>
      </c>
      <c r="R676" t="str">
        <f>IF(buildings!R676="","NA",buildings!R676)</f>
        <v>NA</v>
      </c>
      <c r="S676">
        <f>IF(buildings!S676="","NA",buildings!S676)</f>
        <v>19.084861125846299</v>
      </c>
      <c r="T676" t="str">
        <f>IF(buildings!T676="","NA",buildings!T676)</f>
        <v>NA</v>
      </c>
      <c r="U676" t="str">
        <f>IF(buildings!U676="","NA",buildings!U676)</f>
        <v>NA</v>
      </c>
      <c r="V676" t="str">
        <f>IF(buildings!V676="","NA",buildings!V676)</f>
        <v>NA</v>
      </c>
      <c r="W676" t="str">
        <f>IF(buildings!W676="","NA",buildings!W676)</f>
        <v>NA</v>
      </c>
      <c r="X676" t="str">
        <f>IF(buildings!X676="","NA",buildings!X676)</f>
        <v>NA</v>
      </c>
      <c r="Y676" t="str">
        <f>IF(buildings!Y676="","NA",buildings!Y676)</f>
        <v>NA</v>
      </c>
      <c r="Z676" t="str">
        <f>IF(buildings!Z676="","NA",buildings!Z676)</f>
        <v>NA</v>
      </c>
      <c r="AA676" t="str">
        <f>IF(buildings!AA676="","NA",buildings!AA676)</f>
        <v>NA</v>
      </c>
      <c r="AB676">
        <f>IF(buildings!AB676="","NA",buildings!AB676)</f>
        <v>75.099999999999994</v>
      </c>
      <c r="AC676" t="str">
        <f>IF(buildings!AC676="","NA",buildings!AC676)</f>
        <v>NA</v>
      </c>
      <c r="AD676" t="str">
        <f>IF(buildings!AD676="","NA",buildings!AD676)</f>
        <v>NA</v>
      </c>
      <c r="AE676" t="str">
        <f>IF(buildings!AE676="","NA",buildings!AE676)</f>
        <v>NA</v>
      </c>
      <c r="AF676" t="str">
        <f>IF(buildings!AF676="","NA",buildings!AF676)</f>
        <v>NA</v>
      </c>
      <c r="AG676" t="str">
        <f>IF(buildings!AG676="","NA",buildings!AG676)</f>
        <v>NA</v>
      </c>
      <c r="AH676" t="str">
        <f>IF(buildings!AH676="","NA",buildings!AH676)</f>
        <v>NA</v>
      </c>
      <c r="AI676" t="str">
        <f>IF(buildings!AI676="","NA",buildings!AI676)</f>
        <v>NA</v>
      </c>
      <c r="AJ676">
        <f>IF(buildings!AJ676="","NA",buildings!AJ676)</f>
        <v>3.0635546435683301</v>
      </c>
      <c r="AK676">
        <f>IF(buildings!AK676="","NA",buildings!AK676)</f>
        <v>16.4648748484584</v>
      </c>
      <c r="AL676" t="str">
        <f>IF(buildings!AL676="","NA",buildings!AL676)</f>
        <v>Large masonary house, basement foundation</v>
      </c>
      <c r="AM676">
        <f>IF(buildings!AM676="","NA",buildings!AM676)</f>
        <v>1</v>
      </c>
      <c r="AN676" t="str">
        <f>IF(buildings!AN676="","NA",buildings!AN676)</f>
        <v>residential</v>
      </c>
      <c r="AO676" t="str">
        <f>IF(buildings!AO676="","NA",buildings!AO676)</f>
        <v>residential</v>
      </c>
      <c r="AP676" t="str">
        <f>IF(buildings!AP676="","NA",buildings!AP676)</f>
        <v>averaged</v>
      </c>
      <c r="AQ676" t="str">
        <f>IF(buildings!AQ676="","NA",buildings!AQ676)</f>
        <v>urban</v>
      </c>
      <c r="AR676" t="str">
        <f>IF(buildings!AR676="","NA",buildings!AR676)</f>
        <v>construction</v>
      </c>
      <c r="AS676" t="str">
        <f>IF(buildings!AS676="","NA",buildings!AS676)</f>
        <v>Berril, P. &amp; Herwitch, EG</v>
      </c>
      <c r="AT676">
        <f>IF(buildings!AT676="","NA",buildings!AT676)</f>
        <v>2021</v>
      </c>
      <c r="AU676" t="str">
        <f>IF(buildings!AU676="","NA",buildings!AU676)</f>
        <v>Material flows and GHG emissions from housing stock evolution in US counties, 2020–60</v>
      </c>
      <c r="AV676" t="str">
        <f>IF(buildings!AV676="","NA",buildings!AV676)</f>
        <v>Buildings &amp; Cities</v>
      </c>
      <c r="AW676" t="str">
        <f>IF(buildings!AW676="","NA",buildings!AW676)</f>
        <v>Copyright by the Authors</v>
      </c>
      <c r="AX676" t="str">
        <f>IF(buildings!AX676="","NA",buildings!AX676)</f>
        <v>10.5334/bc.126</v>
      </c>
      <c r="AY676" t="str">
        <f>IF(buildings!AY676="","NA",buildings!AY676)</f>
        <v>https://doi.org/10.5334/bc.126</v>
      </c>
      <c r="AZ676" t="str">
        <f>IF(buildings!AZ676="","NULL",buildings!AZ676)</f>
        <v>I combined the ''glass'' and the fiberglass'' columns into one</v>
      </c>
      <c r="BA676" t="str">
        <f>IF(buildings!BA676="","NULL",buildings!BA676)</f>
        <v>NULL</v>
      </c>
      <c r="BB676" t="str">
        <f>IF(buildings!BB676="","NULL",buildings!BB676)</f>
        <v>NULL</v>
      </c>
      <c r="BC676" t="str">
        <f>IF(buildings!BC676="","NULL",buildings!BC676)</f>
        <v>Supplemental data -&gt; Source data -&gt; Material_Intensities -&gt; Full_arch_intensities.csv</v>
      </c>
      <c r="BD676" t="str">
        <f>IF(buildings!BD676="","NULL",buildings!BD676)</f>
        <v>NULL</v>
      </c>
      <c r="BE676" t="str">
        <f>IF(buildings!BE676="","NULL",buildings!BE676)</f>
        <v>Schwartzberg (Fishman)</v>
      </c>
      <c r="BF676" t="str">
        <f>IF(buildings!BF676="","NULL",buildings!BF676)</f>
        <v>NULL</v>
      </c>
      <c r="BG676" t="str">
        <f>IF(buildings!BG676="","NULL",buildings!BG676)</f>
        <v>NULL</v>
      </c>
      <c r="BH676" t="str">
        <f>IF(buildings!BH676="","NULL",buildings!BH676)</f>
        <v>NULL</v>
      </c>
      <c r="BI676" t="str">
        <f>IF(buildings!BI676="","NULL",buildings!BI676)</f>
        <v>NULL</v>
      </c>
      <c r="BJ676" t="str">
        <f>IF(buildings!BJ676="","NULL",buildings!BJ676)</f>
        <v>NULL</v>
      </c>
      <c r="BK676" t="str">
        <f>IF(buildings!BK676="","NULL",buildings!BK676)</f>
        <v>NULL</v>
      </c>
      <c r="BL676" t="str">
        <f>IF(buildings!BL676="","NULL",buildings!BL676)</f>
        <v>NULL</v>
      </c>
      <c r="BM676" t="str">
        <f>IF(buildings!BM676="","NULL",buildings!BM676)</f>
        <v>NULL</v>
      </c>
      <c r="BN676" t="str">
        <f>IF(buildings!BN676="","NULL",buildings!BN676)</f>
        <v>NULL</v>
      </c>
      <c r="BO676" t="str">
        <f>IF(buildings!BO676="","NULL",buildings!BO676)</f>
        <v>NULL</v>
      </c>
      <c r="BP676" t="str">
        <f>IF(buildings!BP676="","NULL",buildings!BP676)</f>
        <v>NULL</v>
      </c>
      <c r="BQ676" t="str">
        <f>IF(buildings!BQ676="","NULL",buildings!BQ676)</f>
        <v>NULL</v>
      </c>
      <c r="BR676" t="str">
        <f>IF(buildings!BR676="","NULL",buildings!BR676)</f>
        <v>NULL</v>
      </c>
      <c r="BS676" t="str">
        <f>IF(buildings!BS676="","NULL",buildings!BS676)</f>
        <v>NULL</v>
      </c>
      <c r="BT676" t="str">
        <f>IF(buildings!BT676="","NULL",buildings!BT676)</f>
        <v>NULL</v>
      </c>
      <c r="BU676" t="str">
        <f>IF(buildings!BU676="","NULL",buildings!BU676)</f>
        <v>NULL</v>
      </c>
      <c r="BV676" t="str">
        <f>IF(buildings!BV676="","NULL",buildings!BV676)</f>
        <v>NULL</v>
      </c>
      <c r="BW676" t="str">
        <f>IF(buildings!BW676="","NULL",buildings!BW676)</f>
        <v>R32USA</v>
      </c>
      <c r="BX676" t="str">
        <f>IF(buildings!BX676="","NULL",buildings!BX676)</f>
        <v>R5.2OECD</v>
      </c>
      <c r="BY676" t="str">
        <f>IF(buildings!BY676="","NULL",buildings!BY676)</f>
        <v>R_SFH_unspecified</v>
      </c>
      <c r="BZ676" t="str">
        <f>IF(buildings!BZ676="","NULL",buildings!BZ676)</f>
        <v>M_unspecified</v>
      </c>
      <c r="CA676" t="str">
        <f>IF(buildings!CA676="","NULL",buildings!CA676)</f>
        <v>Standard</v>
      </c>
      <c r="CB676" t="str">
        <f>IF(buildings!CB676="","NULL",buildings!CB676)</f>
        <v>sample/average/statistics</v>
      </c>
      <c r="CC676" t="str">
        <f>IF(buildings!CC676="","NULL",buildings!CC676)</f>
        <v>RS</v>
      </c>
      <c r="CD676" t="str">
        <f>IF(buildings!CD676="","NULL",buildings!CD676)</f>
        <v>M</v>
      </c>
      <c r="CE676" t="str">
        <f>IF(buildings!CE676="","NULL",buildings!CE676)</f>
        <v>OECD_USA</v>
      </c>
    </row>
    <row r="677" spans="1:83">
      <c r="A677">
        <f>IF(buildings!A677="","NA",buildings!A677)</f>
        <v>675</v>
      </c>
      <c r="B677" t="str">
        <f>IF(buildings!B677="","NA",buildings!B677)</f>
        <v>USA</v>
      </c>
      <c r="C677" t="str">
        <f>IF(buildings!C677="","NA",buildings!C677)</f>
        <v>NA</v>
      </c>
      <c r="D677" t="str">
        <f>IF(buildings!D677="","NA",buildings!D677)</f>
        <v>NA</v>
      </c>
      <c r="E677" t="str">
        <f>IF(buildings!E677="","NA",buildings!E677)</f>
        <v>NA</v>
      </c>
      <c r="F677">
        <f>IF(buildings!F677="","NA",buildings!F677)</f>
        <v>8.1112594551205</v>
      </c>
      <c r="G677" t="str">
        <f>IF(buildings!G677="","NA",buildings!G677)</f>
        <v>NA</v>
      </c>
      <c r="H677" t="str">
        <f>IF(buildings!H677="","NA",buildings!H677)</f>
        <v>NA</v>
      </c>
      <c r="I677" t="str">
        <f>IF(buildings!I677="","NA",buildings!I677)</f>
        <v>NA</v>
      </c>
      <c r="J677">
        <f>IF(buildings!J677="","NA",buildings!J677)</f>
        <v>39.780596412319198</v>
      </c>
      <c r="K677" t="str">
        <f>IF(buildings!K677="","NA",buildings!K677)</f>
        <v>NA</v>
      </c>
      <c r="L677" t="str">
        <f>IF(buildings!L677="","NA",buildings!L677)</f>
        <v>NA</v>
      </c>
      <c r="M677">
        <f>IF(buildings!M677="","NA",buildings!M677)</f>
        <v>524.10603885482703</v>
      </c>
      <c r="N677">
        <f>IF(buildings!N677="","NA",buildings!N677)</f>
        <v>45.038294146934902</v>
      </c>
      <c r="O677">
        <f>IF(buildings!O677="","NA",buildings!O677)</f>
        <v>139.173545440959</v>
      </c>
      <c r="P677" t="str">
        <f>IF(buildings!P677="","NA",buildings!P677)</f>
        <v>NA</v>
      </c>
      <c r="Q677" t="str">
        <f>IF(buildings!Q677="","NA",buildings!Q677)</f>
        <v>NA</v>
      </c>
      <c r="R677" t="str">
        <f>IF(buildings!R677="","NA",buildings!R677)</f>
        <v>NA</v>
      </c>
      <c r="S677">
        <f>IF(buildings!S677="","NA",buildings!S677)</f>
        <v>17.203722930096799</v>
      </c>
      <c r="T677" t="str">
        <f>IF(buildings!T677="","NA",buildings!T677)</f>
        <v>NA</v>
      </c>
      <c r="U677" t="str">
        <f>IF(buildings!U677="","NA",buildings!U677)</f>
        <v>NA</v>
      </c>
      <c r="V677" t="str">
        <f>IF(buildings!V677="","NA",buildings!V677)</f>
        <v>NA</v>
      </c>
      <c r="W677" t="str">
        <f>IF(buildings!W677="","NA",buildings!W677)</f>
        <v>NA</v>
      </c>
      <c r="X677" t="str">
        <f>IF(buildings!X677="","NA",buildings!X677)</f>
        <v>NA</v>
      </c>
      <c r="Y677" t="str">
        <f>IF(buildings!Y677="","NA",buildings!Y677)</f>
        <v>NA</v>
      </c>
      <c r="Z677" t="str">
        <f>IF(buildings!Z677="","NA",buildings!Z677)</f>
        <v>NA</v>
      </c>
      <c r="AA677" t="str">
        <f>IF(buildings!AA677="","NA",buildings!AA677)</f>
        <v>NA</v>
      </c>
      <c r="AB677">
        <f>IF(buildings!AB677="","NA",buildings!AB677)</f>
        <v>61.64</v>
      </c>
      <c r="AC677" t="str">
        <f>IF(buildings!AC677="","NA",buildings!AC677)</f>
        <v>NA</v>
      </c>
      <c r="AD677" t="str">
        <f>IF(buildings!AD677="","NA",buildings!AD677)</f>
        <v>NA</v>
      </c>
      <c r="AE677" t="str">
        <f>IF(buildings!AE677="","NA",buildings!AE677)</f>
        <v>NA</v>
      </c>
      <c r="AF677" t="str">
        <f>IF(buildings!AF677="","NA",buildings!AF677)</f>
        <v>NA</v>
      </c>
      <c r="AG677" t="str">
        <f>IF(buildings!AG677="","NA",buildings!AG677)</f>
        <v>NA</v>
      </c>
      <c r="AH677" t="str">
        <f>IF(buildings!AH677="","NA",buildings!AH677)</f>
        <v>NA</v>
      </c>
      <c r="AI677" t="str">
        <f>IF(buildings!AI677="","NA",buildings!AI677)</f>
        <v>NA</v>
      </c>
      <c r="AJ677">
        <f>IF(buildings!AJ677="","NA",buildings!AJ677)</f>
        <v>3.05016029231833</v>
      </c>
      <c r="AK677">
        <f>IF(buildings!AK677="","NA",buildings!AK677)</f>
        <v>13.9959768563712</v>
      </c>
      <c r="AL677" t="str">
        <f>IF(buildings!AL677="","NA",buildings!AL677)</f>
        <v>Large masonary house, basement foundation</v>
      </c>
      <c r="AM677">
        <f>IF(buildings!AM677="","NA",buildings!AM677)</f>
        <v>1</v>
      </c>
      <c r="AN677" t="str">
        <f>IF(buildings!AN677="","NA",buildings!AN677)</f>
        <v>residential</v>
      </c>
      <c r="AO677" t="str">
        <f>IF(buildings!AO677="","NA",buildings!AO677)</f>
        <v>residential</v>
      </c>
      <c r="AP677" t="str">
        <f>IF(buildings!AP677="","NA",buildings!AP677)</f>
        <v>averaged</v>
      </c>
      <c r="AQ677" t="str">
        <f>IF(buildings!AQ677="","NA",buildings!AQ677)</f>
        <v>urban</v>
      </c>
      <c r="AR677" t="str">
        <f>IF(buildings!AR677="","NA",buildings!AR677)</f>
        <v>construction</v>
      </c>
      <c r="AS677" t="str">
        <f>IF(buildings!AS677="","NA",buildings!AS677)</f>
        <v>Berril, P. &amp; Herwitch, EG</v>
      </c>
      <c r="AT677">
        <f>IF(buildings!AT677="","NA",buildings!AT677)</f>
        <v>2021</v>
      </c>
      <c r="AU677" t="str">
        <f>IF(buildings!AU677="","NA",buildings!AU677)</f>
        <v>Material flows and GHG emissions from housing stock evolution in US counties, 2020–60</v>
      </c>
      <c r="AV677" t="str">
        <f>IF(buildings!AV677="","NA",buildings!AV677)</f>
        <v>Buildings &amp; Cities</v>
      </c>
      <c r="AW677" t="str">
        <f>IF(buildings!AW677="","NA",buildings!AW677)</f>
        <v>Copyright by the Authors</v>
      </c>
      <c r="AX677" t="str">
        <f>IF(buildings!AX677="","NA",buildings!AX677)</f>
        <v>10.5334/bc.126</v>
      </c>
      <c r="AY677" t="str">
        <f>IF(buildings!AY677="","NA",buildings!AY677)</f>
        <v>https://doi.org/10.5334/bc.126</v>
      </c>
      <c r="AZ677" t="str">
        <f>IF(buildings!AZ677="","NULL",buildings!AZ677)</f>
        <v>I combined the ''glass'' and the fiberglass'' columns into one</v>
      </c>
      <c r="BA677" t="str">
        <f>IF(buildings!BA677="","NULL",buildings!BA677)</f>
        <v>NULL</v>
      </c>
      <c r="BB677" t="str">
        <f>IF(buildings!BB677="","NULL",buildings!BB677)</f>
        <v>NULL</v>
      </c>
      <c r="BC677" t="str">
        <f>IF(buildings!BC677="","NULL",buildings!BC677)</f>
        <v>Supplemental data -&gt; Source data -&gt; Material_Intensities -&gt; Full_arch_intensities.csv</v>
      </c>
      <c r="BD677" t="str">
        <f>IF(buildings!BD677="","NULL",buildings!BD677)</f>
        <v>NULL</v>
      </c>
      <c r="BE677" t="str">
        <f>IF(buildings!BE677="","NULL",buildings!BE677)</f>
        <v>Schwartzberg (Fishman)</v>
      </c>
      <c r="BF677" t="str">
        <f>IF(buildings!BF677="","NULL",buildings!BF677)</f>
        <v>NULL</v>
      </c>
      <c r="BG677" t="str">
        <f>IF(buildings!BG677="","NULL",buildings!BG677)</f>
        <v>NULL</v>
      </c>
      <c r="BH677" t="str">
        <f>IF(buildings!BH677="","NULL",buildings!BH677)</f>
        <v>NULL</v>
      </c>
      <c r="BI677" t="str">
        <f>IF(buildings!BI677="","NULL",buildings!BI677)</f>
        <v>NULL</v>
      </c>
      <c r="BJ677" t="str">
        <f>IF(buildings!BJ677="","NULL",buildings!BJ677)</f>
        <v>NULL</v>
      </c>
      <c r="BK677" t="str">
        <f>IF(buildings!BK677="","NULL",buildings!BK677)</f>
        <v>NULL</v>
      </c>
      <c r="BL677" t="str">
        <f>IF(buildings!BL677="","NULL",buildings!BL677)</f>
        <v>NULL</v>
      </c>
      <c r="BM677" t="str">
        <f>IF(buildings!BM677="","NULL",buildings!BM677)</f>
        <v>NULL</v>
      </c>
      <c r="BN677" t="str">
        <f>IF(buildings!BN677="","NULL",buildings!BN677)</f>
        <v>NULL</v>
      </c>
      <c r="BO677" t="str">
        <f>IF(buildings!BO677="","NULL",buildings!BO677)</f>
        <v>NULL</v>
      </c>
      <c r="BP677" t="str">
        <f>IF(buildings!BP677="","NULL",buildings!BP677)</f>
        <v>NULL</v>
      </c>
      <c r="BQ677" t="str">
        <f>IF(buildings!BQ677="","NULL",buildings!BQ677)</f>
        <v>NULL</v>
      </c>
      <c r="BR677" t="str">
        <f>IF(buildings!BR677="","NULL",buildings!BR677)</f>
        <v>NULL</v>
      </c>
      <c r="BS677" t="str">
        <f>IF(buildings!BS677="","NULL",buildings!BS677)</f>
        <v>NULL</v>
      </c>
      <c r="BT677" t="str">
        <f>IF(buildings!BT677="","NULL",buildings!BT677)</f>
        <v>NULL</v>
      </c>
      <c r="BU677" t="str">
        <f>IF(buildings!BU677="","NULL",buildings!BU677)</f>
        <v>NULL</v>
      </c>
      <c r="BV677" t="str">
        <f>IF(buildings!BV677="","NULL",buildings!BV677)</f>
        <v>NULL</v>
      </c>
      <c r="BW677" t="str">
        <f>IF(buildings!BW677="","NULL",buildings!BW677)</f>
        <v>R32USA</v>
      </c>
      <c r="BX677" t="str">
        <f>IF(buildings!BX677="","NULL",buildings!BX677)</f>
        <v>R5.2OECD</v>
      </c>
      <c r="BY677" t="str">
        <f>IF(buildings!BY677="","NULL",buildings!BY677)</f>
        <v>R_SFH_unspecified</v>
      </c>
      <c r="BZ677" t="str">
        <f>IF(buildings!BZ677="","NULL",buildings!BZ677)</f>
        <v>M_unspecified</v>
      </c>
      <c r="CA677" t="str">
        <f>IF(buildings!CA677="","NULL",buildings!CA677)</f>
        <v>Standard</v>
      </c>
      <c r="CB677" t="str">
        <f>IF(buildings!CB677="","NULL",buildings!CB677)</f>
        <v>sample/average/statistics</v>
      </c>
      <c r="CC677" t="str">
        <f>IF(buildings!CC677="","NULL",buildings!CC677)</f>
        <v>RS</v>
      </c>
      <c r="CD677" t="str">
        <f>IF(buildings!CD677="","NULL",buildings!CD677)</f>
        <v>M</v>
      </c>
      <c r="CE677" t="str">
        <f>IF(buildings!CE677="","NULL",buildings!CE677)</f>
        <v>OECD_USA</v>
      </c>
    </row>
    <row r="678" spans="1:83">
      <c r="A678">
        <f>IF(buildings!A678="","NA",buildings!A678)</f>
        <v>676</v>
      </c>
      <c r="B678" t="str">
        <f>IF(buildings!B678="","NA",buildings!B678)</f>
        <v>USA</v>
      </c>
      <c r="C678" t="str">
        <f>IF(buildings!C678="","NA",buildings!C678)</f>
        <v>NA</v>
      </c>
      <c r="D678" t="str">
        <f>IF(buildings!D678="","NA",buildings!D678)</f>
        <v>NA</v>
      </c>
      <c r="E678" t="str">
        <f>IF(buildings!E678="","NA",buildings!E678)</f>
        <v>NA</v>
      </c>
      <c r="F678">
        <f>IF(buildings!F678="","NA",buildings!F678)</f>
        <v>12.692158020811799</v>
      </c>
      <c r="G678" t="str">
        <f>IF(buildings!G678="","NA",buildings!G678)</f>
        <v>NA</v>
      </c>
      <c r="H678" t="str">
        <f>IF(buildings!H678="","NA",buildings!H678)</f>
        <v>NA</v>
      </c>
      <c r="I678" t="str">
        <f>IF(buildings!I678="","NA",buildings!I678)</f>
        <v>NA</v>
      </c>
      <c r="J678">
        <f>IF(buildings!J678="","NA",buildings!J678)</f>
        <v>50.6769840749336</v>
      </c>
      <c r="K678" t="str">
        <f>IF(buildings!K678="","NA",buildings!K678)</f>
        <v>NA</v>
      </c>
      <c r="L678" t="str">
        <f>IF(buildings!L678="","NA",buildings!L678)</f>
        <v>NA</v>
      </c>
      <c r="M678">
        <f>IF(buildings!M678="","NA",buildings!M678)</f>
        <v>887.97374573202899</v>
      </c>
      <c r="N678">
        <f>IF(buildings!N678="","NA",buildings!N678)</f>
        <v>77.742769451265602</v>
      </c>
      <c r="O678">
        <f>IF(buildings!O678="","NA",buildings!O678)</f>
        <v>242.69535283737</v>
      </c>
      <c r="P678" t="str">
        <f>IF(buildings!P678="","NA",buildings!P678)</f>
        <v>NA</v>
      </c>
      <c r="Q678" t="str">
        <f>IF(buildings!Q678="","NA",buildings!Q678)</f>
        <v>NA</v>
      </c>
      <c r="R678" t="str">
        <f>IF(buildings!R678="","NA",buildings!R678)</f>
        <v>NA</v>
      </c>
      <c r="S678">
        <f>IF(buildings!S678="","NA",buildings!S678)</f>
        <v>25.125603470188199</v>
      </c>
      <c r="T678" t="str">
        <f>IF(buildings!T678="","NA",buildings!T678)</f>
        <v>NA</v>
      </c>
      <c r="U678" t="str">
        <f>IF(buildings!U678="","NA",buildings!U678)</f>
        <v>NA</v>
      </c>
      <c r="V678" t="str">
        <f>IF(buildings!V678="","NA",buildings!V678)</f>
        <v>NA</v>
      </c>
      <c r="W678" t="str">
        <f>IF(buildings!W678="","NA",buildings!W678)</f>
        <v>NA</v>
      </c>
      <c r="X678" t="str">
        <f>IF(buildings!X678="","NA",buildings!X678)</f>
        <v>NA</v>
      </c>
      <c r="Y678" t="str">
        <f>IF(buildings!Y678="","NA",buildings!Y678)</f>
        <v>NA</v>
      </c>
      <c r="Z678" t="str">
        <f>IF(buildings!Z678="","NA",buildings!Z678)</f>
        <v>NA</v>
      </c>
      <c r="AA678" t="str">
        <f>IF(buildings!AA678="","NA",buildings!AA678)</f>
        <v>NA</v>
      </c>
      <c r="AB678">
        <f>IF(buildings!AB678="","NA",buildings!AB678)</f>
        <v>88.52</v>
      </c>
      <c r="AC678" t="str">
        <f>IF(buildings!AC678="","NA",buildings!AC678)</f>
        <v>NA</v>
      </c>
      <c r="AD678" t="str">
        <f>IF(buildings!AD678="","NA",buildings!AD678)</f>
        <v>NA</v>
      </c>
      <c r="AE678" t="str">
        <f>IF(buildings!AE678="","NA",buildings!AE678)</f>
        <v>NA</v>
      </c>
      <c r="AF678" t="str">
        <f>IF(buildings!AF678="","NA",buildings!AF678)</f>
        <v>NA</v>
      </c>
      <c r="AG678" t="str">
        <f>IF(buildings!AG678="","NA",buildings!AG678)</f>
        <v>NA</v>
      </c>
      <c r="AH678" t="str">
        <f>IF(buildings!AH678="","NA",buildings!AH678)</f>
        <v>NA</v>
      </c>
      <c r="AI678" t="str">
        <f>IF(buildings!AI678="","NA",buildings!AI678)</f>
        <v>NA</v>
      </c>
      <c r="AJ678">
        <f>IF(buildings!AJ678="","NA",buildings!AJ678)</f>
        <v>4.2787937881244602</v>
      </c>
      <c r="AK678">
        <f>IF(buildings!AK678="","NA",buildings!AK678)</f>
        <v>22.922104518558999</v>
      </c>
      <c r="AL678" t="str">
        <f>IF(buildings!AL678="","NA",buildings!AL678)</f>
        <v>Small masonary house, basement foundation</v>
      </c>
      <c r="AM678">
        <f>IF(buildings!AM678="","NA",buildings!AM678)</f>
        <v>1</v>
      </c>
      <c r="AN678" t="str">
        <f>IF(buildings!AN678="","NA",buildings!AN678)</f>
        <v>residential</v>
      </c>
      <c r="AO678" t="str">
        <f>IF(buildings!AO678="","NA",buildings!AO678)</f>
        <v>residential</v>
      </c>
      <c r="AP678" t="str">
        <f>IF(buildings!AP678="","NA",buildings!AP678)</f>
        <v>averaged</v>
      </c>
      <c r="AQ678" t="str">
        <f>IF(buildings!AQ678="","NA",buildings!AQ678)</f>
        <v>urban</v>
      </c>
      <c r="AR678" t="str">
        <f>IF(buildings!AR678="","NA",buildings!AR678)</f>
        <v>construction</v>
      </c>
      <c r="AS678" t="str">
        <f>IF(buildings!AS678="","NA",buildings!AS678)</f>
        <v>Berril, P. &amp; Herwitch, EG</v>
      </c>
      <c r="AT678">
        <f>IF(buildings!AT678="","NA",buildings!AT678)</f>
        <v>2021</v>
      </c>
      <c r="AU678" t="str">
        <f>IF(buildings!AU678="","NA",buildings!AU678)</f>
        <v>Material flows and GHG emissions from housing stock evolution in US counties, 2020–60</v>
      </c>
      <c r="AV678" t="str">
        <f>IF(buildings!AV678="","NA",buildings!AV678)</f>
        <v>Buildings &amp; Cities</v>
      </c>
      <c r="AW678" t="str">
        <f>IF(buildings!AW678="","NA",buildings!AW678)</f>
        <v>Copyright by the Authors</v>
      </c>
      <c r="AX678" t="str">
        <f>IF(buildings!AX678="","NA",buildings!AX678)</f>
        <v>10.5334/bc.126</v>
      </c>
      <c r="AY678" t="str">
        <f>IF(buildings!AY678="","NA",buildings!AY678)</f>
        <v>https://doi.org/10.5334/bc.126</v>
      </c>
      <c r="AZ678" t="str">
        <f>IF(buildings!AZ678="","NULL",buildings!AZ678)</f>
        <v>I combined the ''glass'' and the fiberglass'' columns into one</v>
      </c>
      <c r="BA678" t="str">
        <f>IF(buildings!BA678="","NULL",buildings!BA678)</f>
        <v>NULL</v>
      </c>
      <c r="BB678" t="str">
        <f>IF(buildings!BB678="","NULL",buildings!BB678)</f>
        <v>NULL</v>
      </c>
      <c r="BC678" t="str">
        <f>IF(buildings!BC678="","NULL",buildings!BC678)</f>
        <v>Supplemental data -&gt; Source data -&gt; Material_Intensities -&gt; Full_arch_intensities.csv</v>
      </c>
      <c r="BD678" t="str">
        <f>IF(buildings!BD678="","NULL",buildings!BD678)</f>
        <v>NULL</v>
      </c>
      <c r="BE678" t="str">
        <f>IF(buildings!BE678="","NULL",buildings!BE678)</f>
        <v>Schwartzberg (Fishman)</v>
      </c>
      <c r="BF678" t="str">
        <f>IF(buildings!BF678="","NULL",buildings!BF678)</f>
        <v>NULL</v>
      </c>
      <c r="BG678" t="str">
        <f>IF(buildings!BG678="","NULL",buildings!BG678)</f>
        <v>NULL</v>
      </c>
      <c r="BH678" t="str">
        <f>IF(buildings!BH678="","NULL",buildings!BH678)</f>
        <v>NULL</v>
      </c>
      <c r="BI678" t="str">
        <f>IF(buildings!BI678="","NULL",buildings!BI678)</f>
        <v>NULL</v>
      </c>
      <c r="BJ678" t="str">
        <f>IF(buildings!BJ678="","NULL",buildings!BJ678)</f>
        <v>NULL</v>
      </c>
      <c r="BK678" t="str">
        <f>IF(buildings!BK678="","NULL",buildings!BK678)</f>
        <v>NULL</v>
      </c>
      <c r="BL678" t="str">
        <f>IF(buildings!BL678="","NULL",buildings!BL678)</f>
        <v>NULL</v>
      </c>
      <c r="BM678" t="str">
        <f>IF(buildings!BM678="","NULL",buildings!BM678)</f>
        <v>NULL</v>
      </c>
      <c r="BN678" t="str">
        <f>IF(buildings!BN678="","NULL",buildings!BN678)</f>
        <v>NULL</v>
      </c>
      <c r="BO678" t="str">
        <f>IF(buildings!BO678="","NULL",buildings!BO678)</f>
        <v>NULL</v>
      </c>
      <c r="BP678" t="str">
        <f>IF(buildings!BP678="","NULL",buildings!BP678)</f>
        <v>NULL</v>
      </c>
      <c r="BQ678" t="str">
        <f>IF(buildings!BQ678="","NULL",buildings!BQ678)</f>
        <v>NULL</v>
      </c>
      <c r="BR678" t="str">
        <f>IF(buildings!BR678="","NULL",buildings!BR678)</f>
        <v>NULL</v>
      </c>
      <c r="BS678" t="str">
        <f>IF(buildings!BS678="","NULL",buildings!BS678)</f>
        <v>NULL</v>
      </c>
      <c r="BT678" t="str">
        <f>IF(buildings!BT678="","NULL",buildings!BT678)</f>
        <v>NULL</v>
      </c>
      <c r="BU678" t="str">
        <f>IF(buildings!BU678="","NULL",buildings!BU678)</f>
        <v>NULL</v>
      </c>
      <c r="BV678" t="str">
        <f>IF(buildings!BV678="","NULL",buildings!BV678)</f>
        <v>NULL</v>
      </c>
      <c r="BW678" t="str">
        <f>IF(buildings!BW678="","NULL",buildings!BW678)</f>
        <v>R32USA</v>
      </c>
      <c r="BX678" t="str">
        <f>IF(buildings!BX678="","NULL",buildings!BX678)</f>
        <v>R5.2OECD</v>
      </c>
      <c r="BY678" t="str">
        <f>IF(buildings!BY678="","NULL",buildings!BY678)</f>
        <v>R_SFH_unspecified</v>
      </c>
      <c r="BZ678" t="str">
        <f>IF(buildings!BZ678="","NULL",buildings!BZ678)</f>
        <v>M_unspecified</v>
      </c>
      <c r="CA678" t="str">
        <f>IF(buildings!CA678="","NULL",buildings!CA678)</f>
        <v>Standard</v>
      </c>
      <c r="CB678" t="str">
        <f>IF(buildings!CB678="","NULL",buildings!CB678)</f>
        <v>sample/average/statistics</v>
      </c>
      <c r="CC678" t="str">
        <f>IF(buildings!CC678="","NULL",buildings!CC678)</f>
        <v>RS</v>
      </c>
      <c r="CD678" t="str">
        <f>IF(buildings!CD678="","NULL",buildings!CD678)</f>
        <v>M</v>
      </c>
      <c r="CE678" t="str">
        <f>IF(buildings!CE678="","NULL",buildings!CE678)</f>
        <v>OECD_USA</v>
      </c>
    </row>
    <row r="679" spans="1:83">
      <c r="A679">
        <f>IF(buildings!A679="","NA",buildings!A679)</f>
        <v>677</v>
      </c>
      <c r="B679" t="str">
        <f>IF(buildings!B679="","NA",buildings!B679)</f>
        <v>USA</v>
      </c>
      <c r="C679" t="str">
        <f>IF(buildings!C679="","NA",buildings!C679)</f>
        <v>NA</v>
      </c>
      <c r="D679" t="str">
        <f>IF(buildings!D679="","NA",buildings!D679)</f>
        <v>NA</v>
      </c>
      <c r="E679" t="str">
        <f>IF(buildings!E679="","NA",buildings!E679)</f>
        <v>NA</v>
      </c>
      <c r="F679">
        <f>IF(buildings!F679="","NA",buildings!F679)</f>
        <v>10.9258170985629</v>
      </c>
      <c r="G679" t="str">
        <f>IF(buildings!G679="","NA",buildings!G679)</f>
        <v>NA</v>
      </c>
      <c r="H679" t="str">
        <f>IF(buildings!H679="","NA",buildings!H679)</f>
        <v>NA</v>
      </c>
      <c r="I679" t="str">
        <f>IF(buildings!I679="","NA",buildings!I679)</f>
        <v>NA</v>
      </c>
      <c r="J679">
        <f>IF(buildings!J679="","NA",buildings!J679)</f>
        <v>43.014009932550302</v>
      </c>
      <c r="K679" t="str">
        <f>IF(buildings!K679="","NA",buildings!K679)</f>
        <v>NA</v>
      </c>
      <c r="L679" t="str">
        <f>IF(buildings!L679="","NA",buildings!L679)</f>
        <v>NA</v>
      </c>
      <c r="M679">
        <f>IF(buildings!M679="","NA",buildings!M679)</f>
        <v>706.91561604875801</v>
      </c>
      <c r="N679">
        <f>IF(buildings!N679="","NA",buildings!N679)</f>
        <v>65.472954852814894</v>
      </c>
      <c r="O679">
        <f>IF(buildings!O679="","NA",buildings!O679)</f>
        <v>202.362701091155</v>
      </c>
      <c r="P679" t="str">
        <f>IF(buildings!P679="","NA",buildings!P679)</f>
        <v>NA</v>
      </c>
      <c r="Q679" t="str">
        <f>IF(buildings!Q679="","NA",buildings!Q679)</f>
        <v>NA</v>
      </c>
      <c r="R679" t="str">
        <f>IF(buildings!R679="","NA",buildings!R679)</f>
        <v>NA</v>
      </c>
      <c r="S679">
        <f>IF(buildings!S679="","NA",buildings!S679)</f>
        <v>21.493186194404299</v>
      </c>
      <c r="T679" t="str">
        <f>IF(buildings!T679="","NA",buildings!T679)</f>
        <v>NA</v>
      </c>
      <c r="U679" t="str">
        <f>IF(buildings!U679="","NA",buildings!U679)</f>
        <v>NA</v>
      </c>
      <c r="V679" t="str">
        <f>IF(buildings!V679="","NA",buildings!V679)</f>
        <v>NA</v>
      </c>
      <c r="W679" t="str">
        <f>IF(buildings!W679="","NA",buildings!W679)</f>
        <v>NA</v>
      </c>
      <c r="X679" t="str">
        <f>IF(buildings!X679="","NA",buildings!X679)</f>
        <v>NA</v>
      </c>
      <c r="Y679" t="str">
        <f>IF(buildings!Y679="","NA",buildings!Y679)</f>
        <v>NA</v>
      </c>
      <c r="Z679" t="str">
        <f>IF(buildings!Z679="","NA",buildings!Z679)</f>
        <v>NA</v>
      </c>
      <c r="AA679" t="str">
        <f>IF(buildings!AA679="","NA",buildings!AA679)</f>
        <v>NA</v>
      </c>
      <c r="AB679">
        <f>IF(buildings!AB679="","NA",buildings!AB679)</f>
        <v>65.08</v>
      </c>
      <c r="AC679" t="str">
        <f>IF(buildings!AC679="","NA",buildings!AC679)</f>
        <v>NA</v>
      </c>
      <c r="AD679" t="str">
        <f>IF(buildings!AD679="","NA",buildings!AD679)</f>
        <v>NA</v>
      </c>
      <c r="AE679" t="str">
        <f>IF(buildings!AE679="","NA",buildings!AE679)</f>
        <v>NA</v>
      </c>
      <c r="AF679" t="str">
        <f>IF(buildings!AF679="","NA",buildings!AF679)</f>
        <v>NA</v>
      </c>
      <c r="AG679" t="str">
        <f>IF(buildings!AG679="","NA",buildings!AG679)</f>
        <v>NA</v>
      </c>
      <c r="AH679" t="str">
        <f>IF(buildings!AH679="","NA",buildings!AH679)</f>
        <v>NA</v>
      </c>
      <c r="AI679" t="str">
        <f>IF(buildings!AI679="","NA",buildings!AI679)</f>
        <v>NA</v>
      </c>
      <c r="AJ679">
        <f>IF(buildings!AJ679="","NA",buildings!AJ679)</f>
        <v>4.2500916068744603</v>
      </c>
      <c r="AK679">
        <f>IF(buildings!AK679="","NA",buildings!AK679)</f>
        <v>18.3742999014794</v>
      </c>
      <c r="AL679" t="str">
        <f>IF(buildings!AL679="","NA",buildings!AL679)</f>
        <v>Small masonary house, basement foundation</v>
      </c>
      <c r="AM679">
        <f>IF(buildings!AM679="","NA",buildings!AM679)</f>
        <v>1</v>
      </c>
      <c r="AN679" t="str">
        <f>IF(buildings!AN679="","NA",buildings!AN679)</f>
        <v>residential</v>
      </c>
      <c r="AO679" t="str">
        <f>IF(buildings!AO679="","NA",buildings!AO679)</f>
        <v>residential</v>
      </c>
      <c r="AP679" t="str">
        <f>IF(buildings!AP679="","NA",buildings!AP679)</f>
        <v>averaged</v>
      </c>
      <c r="AQ679" t="str">
        <f>IF(buildings!AQ679="","NA",buildings!AQ679)</f>
        <v>urban</v>
      </c>
      <c r="AR679" t="str">
        <f>IF(buildings!AR679="","NA",buildings!AR679)</f>
        <v>construction</v>
      </c>
      <c r="AS679" t="str">
        <f>IF(buildings!AS679="","NA",buildings!AS679)</f>
        <v>Berril, P. &amp; Herwitch, EG</v>
      </c>
      <c r="AT679">
        <f>IF(buildings!AT679="","NA",buildings!AT679)</f>
        <v>2021</v>
      </c>
      <c r="AU679" t="str">
        <f>IF(buildings!AU679="","NA",buildings!AU679)</f>
        <v>Material flows and GHG emissions from housing stock evolution in US counties, 2020–60</v>
      </c>
      <c r="AV679" t="str">
        <f>IF(buildings!AV679="","NA",buildings!AV679)</f>
        <v>Buildings &amp; Cities</v>
      </c>
      <c r="AW679" t="str">
        <f>IF(buildings!AW679="","NA",buildings!AW679)</f>
        <v>Copyright by the Authors</v>
      </c>
      <c r="AX679" t="str">
        <f>IF(buildings!AX679="","NA",buildings!AX679)</f>
        <v>10.5334/bc.126</v>
      </c>
      <c r="AY679" t="str">
        <f>IF(buildings!AY679="","NA",buildings!AY679)</f>
        <v>https://doi.org/10.5334/bc.126</v>
      </c>
      <c r="AZ679" t="str">
        <f>IF(buildings!AZ679="","NULL",buildings!AZ679)</f>
        <v>I combined the ''glass'' and the fiberglass'' columns into one</v>
      </c>
      <c r="BA679" t="str">
        <f>IF(buildings!BA679="","NULL",buildings!BA679)</f>
        <v>NULL</v>
      </c>
      <c r="BB679" t="str">
        <f>IF(buildings!BB679="","NULL",buildings!BB679)</f>
        <v>NULL</v>
      </c>
      <c r="BC679" t="str">
        <f>IF(buildings!BC679="","NULL",buildings!BC679)</f>
        <v>Supplemental data -&gt; Source data -&gt; Material_Intensities -&gt; Full_arch_intensities.csv</v>
      </c>
      <c r="BD679" t="str">
        <f>IF(buildings!BD679="","NULL",buildings!BD679)</f>
        <v>NULL</v>
      </c>
      <c r="BE679" t="str">
        <f>IF(buildings!BE679="","NULL",buildings!BE679)</f>
        <v>Schwartzberg (Fishman)</v>
      </c>
      <c r="BF679" t="str">
        <f>IF(buildings!BF679="","NULL",buildings!BF679)</f>
        <v>NULL</v>
      </c>
      <c r="BG679" t="str">
        <f>IF(buildings!BG679="","NULL",buildings!BG679)</f>
        <v>NULL</v>
      </c>
      <c r="BH679" t="str">
        <f>IF(buildings!BH679="","NULL",buildings!BH679)</f>
        <v>NULL</v>
      </c>
      <c r="BI679" t="str">
        <f>IF(buildings!BI679="","NULL",buildings!BI679)</f>
        <v>NULL</v>
      </c>
      <c r="BJ679" t="str">
        <f>IF(buildings!BJ679="","NULL",buildings!BJ679)</f>
        <v>NULL</v>
      </c>
      <c r="BK679" t="str">
        <f>IF(buildings!BK679="","NULL",buildings!BK679)</f>
        <v>NULL</v>
      </c>
      <c r="BL679" t="str">
        <f>IF(buildings!BL679="","NULL",buildings!BL679)</f>
        <v>NULL</v>
      </c>
      <c r="BM679" t="str">
        <f>IF(buildings!BM679="","NULL",buildings!BM679)</f>
        <v>NULL</v>
      </c>
      <c r="BN679" t="str">
        <f>IF(buildings!BN679="","NULL",buildings!BN679)</f>
        <v>NULL</v>
      </c>
      <c r="BO679" t="str">
        <f>IF(buildings!BO679="","NULL",buildings!BO679)</f>
        <v>NULL</v>
      </c>
      <c r="BP679" t="str">
        <f>IF(buildings!BP679="","NULL",buildings!BP679)</f>
        <v>NULL</v>
      </c>
      <c r="BQ679" t="str">
        <f>IF(buildings!BQ679="","NULL",buildings!BQ679)</f>
        <v>NULL</v>
      </c>
      <c r="BR679" t="str">
        <f>IF(buildings!BR679="","NULL",buildings!BR679)</f>
        <v>NULL</v>
      </c>
      <c r="BS679" t="str">
        <f>IF(buildings!BS679="","NULL",buildings!BS679)</f>
        <v>NULL</v>
      </c>
      <c r="BT679" t="str">
        <f>IF(buildings!BT679="","NULL",buildings!BT679)</f>
        <v>NULL</v>
      </c>
      <c r="BU679" t="str">
        <f>IF(buildings!BU679="","NULL",buildings!BU679)</f>
        <v>NULL</v>
      </c>
      <c r="BV679" t="str">
        <f>IF(buildings!BV679="","NULL",buildings!BV679)</f>
        <v>NULL</v>
      </c>
      <c r="BW679" t="str">
        <f>IF(buildings!BW679="","NULL",buildings!BW679)</f>
        <v>R32USA</v>
      </c>
      <c r="BX679" t="str">
        <f>IF(buildings!BX679="","NULL",buildings!BX679)</f>
        <v>R5.2OECD</v>
      </c>
      <c r="BY679" t="str">
        <f>IF(buildings!BY679="","NULL",buildings!BY679)</f>
        <v>R_SFH_unspecified</v>
      </c>
      <c r="BZ679" t="str">
        <f>IF(buildings!BZ679="","NULL",buildings!BZ679)</f>
        <v>M_unspecified</v>
      </c>
      <c r="CA679" t="str">
        <f>IF(buildings!CA679="","NULL",buildings!CA679)</f>
        <v>Standard</v>
      </c>
      <c r="CB679" t="str">
        <f>IF(buildings!CB679="","NULL",buildings!CB679)</f>
        <v>sample/average/statistics</v>
      </c>
      <c r="CC679" t="str">
        <f>IF(buildings!CC679="","NULL",buildings!CC679)</f>
        <v>RS</v>
      </c>
      <c r="CD679" t="str">
        <f>IF(buildings!CD679="","NULL",buildings!CD679)</f>
        <v>M</v>
      </c>
      <c r="CE679" t="str">
        <f>IF(buildings!CE679="","NULL",buildings!CE679)</f>
        <v>OECD_USA</v>
      </c>
    </row>
    <row r="680" spans="1:83">
      <c r="A680">
        <f>IF(buildings!A680="","NA",buildings!A680)</f>
        <v>678</v>
      </c>
      <c r="B680" t="str">
        <f>IF(buildings!B680="","NA",buildings!B680)</f>
        <v>USA</v>
      </c>
      <c r="C680" t="str">
        <f>IF(buildings!C680="","NA",buildings!C680)</f>
        <v>NA</v>
      </c>
      <c r="D680" t="str">
        <f>IF(buildings!D680="","NA",buildings!D680)</f>
        <v>NA</v>
      </c>
      <c r="E680" t="str">
        <f>IF(buildings!E680="","NA",buildings!E680)</f>
        <v>NA</v>
      </c>
      <c r="F680">
        <f>IF(buildings!F680="","NA",buildings!F680)</f>
        <v>8.3976059935238307</v>
      </c>
      <c r="G680" t="str">
        <f>IF(buildings!G680="","NA",buildings!G680)</f>
        <v>NA</v>
      </c>
      <c r="H680" t="str">
        <f>IF(buildings!H680="","NA",buildings!H680)</f>
        <v>NA</v>
      </c>
      <c r="I680" t="str">
        <f>IF(buildings!I680="","NA",buildings!I680)</f>
        <v>NA</v>
      </c>
      <c r="J680">
        <f>IF(buildings!J680="","NA",buildings!J680)</f>
        <v>43.602964677508098</v>
      </c>
      <c r="K680" t="str">
        <f>IF(buildings!K680="","NA",buildings!K680)</f>
        <v>NA</v>
      </c>
      <c r="L680" t="str">
        <f>IF(buildings!L680="","NA",buildings!L680)</f>
        <v>NA</v>
      </c>
      <c r="M680">
        <f>IF(buildings!M680="","NA",buildings!M680)</f>
        <v>536.61388090660796</v>
      </c>
      <c r="N680">
        <f>IF(buildings!N680="","NA",buildings!N680)</f>
        <v>51.661567544654297</v>
      </c>
      <c r="O680">
        <f>IF(buildings!O680="","NA",buildings!O680)</f>
        <v>163.80357187836199</v>
      </c>
      <c r="P680" t="str">
        <f>IF(buildings!P680="","NA",buildings!P680)</f>
        <v>NA</v>
      </c>
      <c r="Q680" t="str">
        <f>IF(buildings!Q680="","NA",buildings!Q680)</f>
        <v>NA</v>
      </c>
      <c r="R680" t="str">
        <f>IF(buildings!R680="","NA",buildings!R680)</f>
        <v>NA</v>
      </c>
      <c r="S680">
        <f>IF(buildings!S680="","NA",buildings!S680)</f>
        <v>21.906014813377499</v>
      </c>
      <c r="T680" t="str">
        <f>IF(buildings!T680="","NA",buildings!T680)</f>
        <v>NA</v>
      </c>
      <c r="U680" t="str">
        <f>IF(buildings!U680="","NA",buildings!U680)</f>
        <v>NA</v>
      </c>
      <c r="V680" t="str">
        <f>IF(buildings!V680="","NA",buildings!V680)</f>
        <v>NA</v>
      </c>
      <c r="W680" t="str">
        <f>IF(buildings!W680="","NA",buildings!W680)</f>
        <v>NA</v>
      </c>
      <c r="X680" t="str">
        <f>IF(buildings!X680="","NA",buildings!X680)</f>
        <v>NA</v>
      </c>
      <c r="Y680" t="str">
        <f>IF(buildings!Y680="","NA",buildings!Y680)</f>
        <v>NA</v>
      </c>
      <c r="Z680" t="str">
        <f>IF(buildings!Z680="","NA",buildings!Z680)</f>
        <v>NA</v>
      </c>
      <c r="AA680" t="str">
        <f>IF(buildings!AA680="","NA",buildings!AA680)</f>
        <v>NA</v>
      </c>
      <c r="AB680">
        <f>IF(buildings!AB680="","NA",buildings!AB680)</f>
        <v>48.98</v>
      </c>
      <c r="AC680" t="str">
        <f>IF(buildings!AC680="","NA",buildings!AC680)</f>
        <v>NA</v>
      </c>
      <c r="AD680" t="str">
        <f>IF(buildings!AD680="","NA",buildings!AD680)</f>
        <v>NA</v>
      </c>
      <c r="AE680" t="str">
        <f>IF(buildings!AE680="","NA",buildings!AE680)</f>
        <v>NA</v>
      </c>
      <c r="AF680" t="str">
        <f>IF(buildings!AF680="","NA",buildings!AF680)</f>
        <v>NA</v>
      </c>
      <c r="AG680" t="str">
        <f>IF(buildings!AG680="","NA",buildings!AG680)</f>
        <v>NA</v>
      </c>
      <c r="AH680" t="str">
        <f>IF(buildings!AH680="","NA",buildings!AH680)</f>
        <v>NA</v>
      </c>
      <c r="AI680" t="str">
        <f>IF(buildings!AI680="","NA",buildings!AI680)</f>
        <v>NA</v>
      </c>
      <c r="AJ680">
        <f>IF(buildings!AJ680="","NA",buildings!AJ680)</f>
        <v>2.8010252664893298</v>
      </c>
      <c r="AK680">
        <f>IF(buildings!AK680="","NA",buildings!AK680)</f>
        <v>14.6798461188278</v>
      </c>
      <c r="AL680" t="str">
        <f>IF(buildings!AL680="","NA",buildings!AL680)</f>
        <v>Large masonary house, basement foundation</v>
      </c>
      <c r="AM680" t="str">
        <f>IF(buildings!AM680="","NA",buildings!AM680)</f>
        <v>More than 1</v>
      </c>
      <c r="AN680" t="str">
        <f>IF(buildings!AN680="","NA",buildings!AN680)</f>
        <v>residential</v>
      </c>
      <c r="AO680" t="str">
        <f>IF(buildings!AO680="","NA",buildings!AO680)</f>
        <v>residential</v>
      </c>
      <c r="AP680" t="str">
        <f>IF(buildings!AP680="","NA",buildings!AP680)</f>
        <v>averaged</v>
      </c>
      <c r="AQ680" t="str">
        <f>IF(buildings!AQ680="","NA",buildings!AQ680)</f>
        <v>urban</v>
      </c>
      <c r="AR680" t="str">
        <f>IF(buildings!AR680="","NA",buildings!AR680)</f>
        <v>construction</v>
      </c>
      <c r="AS680" t="str">
        <f>IF(buildings!AS680="","NA",buildings!AS680)</f>
        <v>Berril, P. &amp; Herwitch, EG</v>
      </c>
      <c r="AT680">
        <f>IF(buildings!AT680="","NA",buildings!AT680)</f>
        <v>2021</v>
      </c>
      <c r="AU680" t="str">
        <f>IF(buildings!AU680="","NA",buildings!AU680)</f>
        <v>Material flows and GHG emissions from housing stock evolution in US counties, 2020–60</v>
      </c>
      <c r="AV680" t="str">
        <f>IF(buildings!AV680="","NA",buildings!AV680)</f>
        <v>Buildings &amp; Cities</v>
      </c>
      <c r="AW680" t="str">
        <f>IF(buildings!AW680="","NA",buildings!AW680)</f>
        <v>Copyright by the Authors</v>
      </c>
      <c r="AX680" t="str">
        <f>IF(buildings!AX680="","NA",buildings!AX680)</f>
        <v>10.5334/bc.126</v>
      </c>
      <c r="AY680" t="str">
        <f>IF(buildings!AY680="","NA",buildings!AY680)</f>
        <v>https://doi.org/10.5334/bc.126</v>
      </c>
      <c r="AZ680" t="str">
        <f>IF(buildings!AZ680="","NULL",buildings!AZ680)</f>
        <v>I combined the ''glass'' and the fiberglass'' columns into one</v>
      </c>
      <c r="BA680" t="str">
        <f>IF(buildings!BA680="","NULL",buildings!BA680)</f>
        <v>NULL</v>
      </c>
      <c r="BB680" t="str">
        <f>IF(buildings!BB680="","NULL",buildings!BB680)</f>
        <v>NULL</v>
      </c>
      <c r="BC680" t="str">
        <f>IF(buildings!BC680="","NULL",buildings!BC680)</f>
        <v>Supplemental data -&gt; Source data -&gt; Material_Intensities -&gt; Full_arch_intensities.csv</v>
      </c>
      <c r="BD680" t="str">
        <f>IF(buildings!BD680="","NULL",buildings!BD680)</f>
        <v>NULL</v>
      </c>
      <c r="BE680" t="str">
        <f>IF(buildings!BE680="","NULL",buildings!BE680)</f>
        <v>Schwartzberg (Fishman)</v>
      </c>
      <c r="BF680" t="str">
        <f>IF(buildings!BF680="","NULL",buildings!BF680)</f>
        <v>NULL</v>
      </c>
      <c r="BG680" t="str">
        <f>IF(buildings!BG680="","NULL",buildings!BG680)</f>
        <v>NULL</v>
      </c>
      <c r="BH680" t="str">
        <f>IF(buildings!BH680="","NULL",buildings!BH680)</f>
        <v>NULL</v>
      </c>
      <c r="BI680" t="str">
        <f>IF(buildings!BI680="","NULL",buildings!BI680)</f>
        <v>NULL</v>
      </c>
      <c r="BJ680" t="str">
        <f>IF(buildings!BJ680="","NULL",buildings!BJ680)</f>
        <v>NULL</v>
      </c>
      <c r="BK680" t="str">
        <f>IF(buildings!BK680="","NULL",buildings!BK680)</f>
        <v>NULL</v>
      </c>
      <c r="BL680" t="str">
        <f>IF(buildings!BL680="","NULL",buildings!BL680)</f>
        <v>NULL</v>
      </c>
      <c r="BM680" t="str">
        <f>IF(buildings!BM680="","NULL",buildings!BM680)</f>
        <v>NULL</v>
      </c>
      <c r="BN680" t="str">
        <f>IF(buildings!BN680="","NULL",buildings!BN680)</f>
        <v>NULL</v>
      </c>
      <c r="BO680" t="str">
        <f>IF(buildings!BO680="","NULL",buildings!BO680)</f>
        <v>NULL</v>
      </c>
      <c r="BP680" t="str">
        <f>IF(buildings!BP680="","NULL",buildings!BP680)</f>
        <v>NULL</v>
      </c>
      <c r="BQ680" t="str">
        <f>IF(buildings!BQ680="","NULL",buildings!BQ680)</f>
        <v>NULL</v>
      </c>
      <c r="BR680" t="str">
        <f>IF(buildings!BR680="","NULL",buildings!BR680)</f>
        <v>NULL</v>
      </c>
      <c r="BS680" t="str">
        <f>IF(buildings!BS680="","NULL",buildings!BS680)</f>
        <v>NULL</v>
      </c>
      <c r="BT680" t="str">
        <f>IF(buildings!BT680="","NULL",buildings!BT680)</f>
        <v>NULL</v>
      </c>
      <c r="BU680" t="str">
        <f>IF(buildings!BU680="","NULL",buildings!BU680)</f>
        <v>NULL</v>
      </c>
      <c r="BV680" t="str">
        <f>IF(buildings!BV680="","NULL",buildings!BV680)</f>
        <v>NULL</v>
      </c>
      <c r="BW680" t="str">
        <f>IF(buildings!BW680="","NULL",buildings!BW680)</f>
        <v>R32USA</v>
      </c>
      <c r="BX680" t="str">
        <f>IF(buildings!BX680="","NULL",buildings!BX680)</f>
        <v>R5.2OECD</v>
      </c>
      <c r="BY680" t="str">
        <f>IF(buildings!BY680="","NULL",buildings!BY680)</f>
        <v>R_SFH_unspecified</v>
      </c>
      <c r="BZ680" t="str">
        <f>IF(buildings!BZ680="","NULL",buildings!BZ680)</f>
        <v>M_unspecified</v>
      </c>
      <c r="CA680" t="str">
        <f>IF(buildings!CA680="","NULL",buildings!CA680)</f>
        <v>Standard</v>
      </c>
      <c r="CB680" t="str">
        <f>IF(buildings!CB680="","NULL",buildings!CB680)</f>
        <v>sample/average/statistics</v>
      </c>
      <c r="CC680" t="str">
        <f>IF(buildings!CC680="","NULL",buildings!CC680)</f>
        <v>RS</v>
      </c>
      <c r="CD680" t="str">
        <f>IF(buildings!CD680="","NULL",buildings!CD680)</f>
        <v>M</v>
      </c>
      <c r="CE680" t="str">
        <f>IF(buildings!CE680="","NULL",buildings!CE680)</f>
        <v>OECD_USA</v>
      </c>
    </row>
    <row r="681" spans="1:83">
      <c r="A681">
        <f>IF(buildings!A681="","NA",buildings!A681)</f>
        <v>679</v>
      </c>
      <c r="B681" t="str">
        <f>IF(buildings!B681="","NA",buildings!B681)</f>
        <v>USA</v>
      </c>
      <c r="C681" t="str">
        <f>IF(buildings!C681="","NA",buildings!C681)</f>
        <v>NA</v>
      </c>
      <c r="D681" t="str">
        <f>IF(buildings!D681="","NA",buildings!D681)</f>
        <v>NA</v>
      </c>
      <c r="E681" t="str">
        <f>IF(buildings!E681="","NA",buildings!E681)</f>
        <v>NA</v>
      </c>
      <c r="F681">
        <f>IF(buildings!F681="","NA",buildings!F681)</f>
        <v>7.4907555405248303</v>
      </c>
      <c r="G681" t="str">
        <f>IF(buildings!G681="","NA",buildings!G681)</f>
        <v>NA</v>
      </c>
      <c r="H681" t="str">
        <f>IF(buildings!H681="","NA",buildings!H681)</f>
        <v>NA</v>
      </c>
      <c r="I681" t="str">
        <f>IF(buildings!I681="","NA",buildings!I681)</f>
        <v>NA</v>
      </c>
      <c r="J681">
        <f>IF(buildings!J681="","NA",buildings!J681)</f>
        <v>39.3166535122688</v>
      </c>
      <c r="K681" t="str">
        <f>IF(buildings!K681="","NA",buildings!K681)</f>
        <v>NA</v>
      </c>
      <c r="L681" t="str">
        <f>IF(buildings!L681="","NA",buildings!L681)</f>
        <v>NA</v>
      </c>
      <c r="M681">
        <f>IF(buildings!M681="","NA",buildings!M681)</f>
        <v>447.67144227781699</v>
      </c>
      <c r="N681">
        <f>IF(buildings!N681="","NA",buildings!N681)</f>
        <v>45.760574695999701</v>
      </c>
      <c r="O681">
        <f>IF(buildings!O681="","NA",buildings!O681)</f>
        <v>144.402291823957</v>
      </c>
      <c r="P681" t="str">
        <f>IF(buildings!P681="","NA",buildings!P681)</f>
        <v>NA</v>
      </c>
      <c r="Q681" t="str">
        <f>IF(buildings!Q681="","NA",buildings!Q681)</f>
        <v>NA</v>
      </c>
      <c r="R681" t="str">
        <f>IF(buildings!R681="","NA",buildings!R681)</f>
        <v>NA</v>
      </c>
      <c r="S681">
        <f>IF(buildings!S681="","NA",buildings!S681)</f>
        <v>20.1577409984443</v>
      </c>
      <c r="T681" t="str">
        <f>IF(buildings!T681="","NA",buildings!T681)</f>
        <v>NA</v>
      </c>
      <c r="U681" t="str">
        <f>IF(buildings!U681="","NA",buildings!U681)</f>
        <v>NA</v>
      </c>
      <c r="V681" t="str">
        <f>IF(buildings!V681="","NA",buildings!V681)</f>
        <v>NA</v>
      </c>
      <c r="W681" t="str">
        <f>IF(buildings!W681="","NA",buildings!W681)</f>
        <v>NA</v>
      </c>
      <c r="X681" t="str">
        <f>IF(buildings!X681="","NA",buildings!X681)</f>
        <v>NA</v>
      </c>
      <c r="Y681" t="str">
        <f>IF(buildings!Y681="","NA",buildings!Y681)</f>
        <v>NA</v>
      </c>
      <c r="Z681" t="str">
        <f>IF(buildings!Z681="","NA",buildings!Z681)</f>
        <v>NA</v>
      </c>
      <c r="AA681" t="str">
        <f>IF(buildings!AA681="","NA",buildings!AA681)</f>
        <v>NA</v>
      </c>
      <c r="AB681">
        <f>IF(buildings!AB681="","NA",buildings!AB681)</f>
        <v>35.520000000000003</v>
      </c>
      <c r="AC681" t="str">
        <f>IF(buildings!AC681="","NA",buildings!AC681)</f>
        <v>NA</v>
      </c>
      <c r="AD681" t="str">
        <f>IF(buildings!AD681="","NA",buildings!AD681)</f>
        <v>NA</v>
      </c>
      <c r="AE681" t="str">
        <f>IF(buildings!AE681="","NA",buildings!AE681)</f>
        <v>NA</v>
      </c>
      <c r="AF681" t="str">
        <f>IF(buildings!AF681="","NA",buildings!AF681)</f>
        <v>NA</v>
      </c>
      <c r="AG681" t="str">
        <f>IF(buildings!AG681="","NA",buildings!AG681)</f>
        <v>NA</v>
      </c>
      <c r="AH681" t="str">
        <f>IF(buildings!AH681="","NA",buildings!AH681)</f>
        <v>NA</v>
      </c>
      <c r="AI681" t="str">
        <f>IF(buildings!AI681="","NA",buildings!AI681)</f>
        <v>NA</v>
      </c>
      <c r="AJ681">
        <f>IF(buildings!AJ681="","NA",buildings!AJ681)</f>
        <v>2.7876309152393302</v>
      </c>
      <c r="AK681">
        <f>IF(buildings!AK681="","NA",buildings!AK681)</f>
        <v>12.3145280157899</v>
      </c>
      <c r="AL681" t="str">
        <f>IF(buildings!AL681="","NA",buildings!AL681)</f>
        <v>Large masonary house, basement foundation</v>
      </c>
      <c r="AM681" t="str">
        <f>IF(buildings!AM681="","NA",buildings!AM681)</f>
        <v>More than 1</v>
      </c>
      <c r="AN681" t="str">
        <f>IF(buildings!AN681="","NA",buildings!AN681)</f>
        <v>residential</v>
      </c>
      <c r="AO681" t="str">
        <f>IF(buildings!AO681="","NA",buildings!AO681)</f>
        <v>residential</v>
      </c>
      <c r="AP681" t="str">
        <f>IF(buildings!AP681="","NA",buildings!AP681)</f>
        <v>averaged</v>
      </c>
      <c r="AQ681" t="str">
        <f>IF(buildings!AQ681="","NA",buildings!AQ681)</f>
        <v>urban</v>
      </c>
      <c r="AR681" t="str">
        <f>IF(buildings!AR681="","NA",buildings!AR681)</f>
        <v>construction</v>
      </c>
      <c r="AS681" t="str">
        <f>IF(buildings!AS681="","NA",buildings!AS681)</f>
        <v>Berril, P. &amp; Herwitch, EG</v>
      </c>
      <c r="AT681">
        <f>IF(buildings!AT681="","NA",buildings!AT681)</f>
        <v>2021</v>
      </c>
      <c r="AU681" t="str">
        <f>IF(buildings!AU681="","NA",buildings!AU681)</f>
        <v>Material flows and GHG emissions from housing stock evolution in US counties, 2020–60</v>
      </c>
      <c r="AV681" t="str">
        <f>IF(buildings!AV681="","NA",buildings!AV681)</f>
        <v>Buildings &amp; Cities</v>
      </c>
      <c r="AW681" t="str">
        <f>IF(buildings!AW681="","NA",buildings!AW681)</f>
        <v>Copyright by the Authors</v>
      </c>
      <c r="AX681" t="str">
        <f>IF(buildings!AX681="","NA",buildings!AX681)</f>
        <v>10.5334/bc.126</v>
      </c>
      <c r="AY681" t="str">
        <f>IF(buildings!AY681="","NA",buildings!AY681)</f>
        <v>https://doi.org/10.5334/bc.126</v>
      </c>
      <c r="AZ681" t="str">
        <f>IF(buildings!AZ681="","NULL",buildings!AZ681)</f>
        <v>I combined the ''glass'' and the fiberglass'' columns into one</v>
      </c>
      <c r="BA681" t="str">
        <f>IF(buildings!BA681="","NULL",buildings!BA681)</f>
        <v>NULL</v>
      </c>
      <c r="BB681" t="str">
        <f>IF(buildings!BB681="","NULL",buildings!BB681)</f>
        <v>NULL</v>
      </c>
      <c r="BC681" t="str">
        <f>IF(buildings!BC681="","NULL",buildings!BC681)</f>
        <v>Supplemental data -&gt; Source data -&gt; Material_Intensities -&gt; Full_arch_intensities.csv</v>
      </c>
      <c r="BD681" t="str">
        <f>IF(buildings!BD681="","NULL",buildings!BD681)</f>
        <v>NULL</v>
      </c>
      <c r="BE681" t="str">
        <f>IF(buildings!BE681="","NULL",buildings!BE681)</f>
        <v>Schwartzberg (Fishman)</v>
      </c>
      <c r="BF681" t="str">
        <f>IF(buildings!BF681="","NULL",buildings!BF681)</f>
        <v>NULL</v>
      </c>
      <c r="BG681" t="str">
        <f>IF(buildings!BG681="","NULL",buildings!BG681)</f>
        <v>NULL</v>
      </c>
      <c r="BH681" t="str">
        <f>IF(buildings!BH681="","NULL",buildings!BH681)</f>
        <v>NULL</v>
      </c>
      <c r="BI681" t="str">
        <f>IF(buildings!BI681="","NULL",buildings!BI681)</f>
        <v>NULL</v>
      </c>
      <c r="BJ681" t="str">
        <f>IF(buildings!BJ681="","NULL",buildings!BJ681)</f>
        <v>NULL</v>
      </c>
      <c r="BK681" t="str">
        <f>IF(buildings!BK681="","NULL",buildings!BK681)</f>
        <v>NULL</v>
      </c>
      <c r="BL681" t="str">
        <f>IF(buildings!BL681="","NULL",buildings!BL681)</f>
        <v>NULL</v>
      </c>
      <c r="BM681" t="str">
        <f>IF(buildings!BM681="","NULL",buildings!BM681)</f>
        <v>NULL</v>
      </c>
      <c r="BN681" t="str">
        <f>IF(buildings!BN681="","NULL",buildings!BN681)</f>
        <v>NULL</v>
      </c>
      <c r="BO681" t="str">
        <f>IF(buildings!BO681="","NULL",buildings!BO681)</f>
        <v>NULL</v>
      </c>
      <c r="BP681" t="str">
        <f>IF(buildings!BP681="","NULL",buildings!BP681)</f>
        <v>NULL</v>
      </c>
      <c r="BQ681" t="str">
        <f>IF(buildings!BQ681="","NULL",buildings!BQ681)</f>
        <v>NULL</v>
      </c>
      <c r="BR681" t="str">
        <f>IF(buildings!BR681="","NULL",buildings!BR681)</f>
        <v>NULL</v>
      </c>
      <c r="BS681" t="str">
        <f>IF(buildings!BS681="","NULL",buildings!BS681)</f>
        <v>NULL</v>
      </c>
      <c r="BT681" t="str">
        <f>IF(buildings!BT681="","NULL",buildings!BT681)</f>
        <v>NULL</v>
      </c>
      <c r="BU681" t="str">
        <f>IF(buildings!BU681="","NULL",buildings!BU681)</f>
        <v>NULL</v>
      </c>
      <c r="BV681" t="str">
        <f>IF(buildings!BV681="","NULL",buildings!BV681)</f>
        <v>NULL</v>
      </c>
      <c r="BW681" t="str">
        <f>IF(buildings!BW681="","NULL",buildings!BW681)</f>
        <v>R32USA</v>
      </c>
      <c r="BX681" t="str">
        <f>IF(buildings!BX681="","NULL",buildings!BX681)</f>
        <v>R5.2OECD</v>
      </c>
      <c r="BY681" t="str">
        <f>IF(buildings!BY681="","NULL",buildings!BY681)</f>
        <v>R_SFH_unspecified</v>
      </c>
      <c r="BZ681" t="str">
        <f>IF(buildings!BZ681="","NULL",buildings!BZ681)</f>
        <v>M_unspecified</v>
      </c>
      <c r="CA681" t="str">
        <f>IF(buildings!CA681="","NULL",buildings!CA681)</f>
        <v>Standard</v>
      </c>
      <c r="CB681" t="str">
        <f>IF(buildings!CB681="","NULL",buildings!CB681)</f>
        <v>sample/average/statistics</v>
      </c>
      <c r="CC681" t="str">
        <f>IF(buildings!CC681="","NULL",buildings!CC681)</f>
        <v>RS</v>
      </c>
      <c r="CD681" t="str">
        <f>IF(buildings!CD681="","NULL",buildings!CD681)</f>
        <v>M</v>
      </c>
      <c r="CE681" t="str">
        <f>IF(buildings!CE681="","NULL",buildings!CE681)</f>
        <v>OECD_USA</v>
      </c>
    </row>
    <row r="682" spans="1:83">
      <c r="A682">
        <f>IF(buildings!A682="","NA",buildings!A682)</f>
        <v>680</v>
      </c>
      <c r="B682" t="str">
        <f>IF(buildings!B682="","NA",buildings!B682)</f>
        <v>USA</v>
      </c>
      <c r="C682" t="str">
        <f>IF(buildings!C682="","NA",buildings!C682)</f>
        <v>NA</v>
      </c>
      <c r="D682" t="str">
        <f>IF(buildings!D682="","NA",buildings!D682)</f>
        <v>NA</v>
      </c>
      <c r="E682" t="str">
        <f>IF(buildings!E682="","NA",buildings!E682)</f>
        <v>NA</v>
      </c>
      <c r="F682">
        <f>IF(buildings!F682="","NA",buildings!F682)</f>
        <v>10.2704351681479</v>
      </c>
      <c r="G682" t="str">
        <f>IF(buildings!G682="","NA",buildings!G682)</f>
        <v>NA</v>
      </c>
      <c r="H682" t="str">
        <f>IF(buildings!H682="","NA",buildings!H682)</f>
        <v>NA</v>
      </c>
      <c r="I682" t="str">
        <f>IF(buildings!I682="","NA",buildings!I682)</f>
        <v>NA</v>
      </c>
      <c r="J682">
        <f>IF(buildings!J682="","NA",buildings!J682)</f>
        <v>47.005129249215798</v>
      </c>
      <c r="K682" t="str">
        <f>IF(buildings!K682="","NA",buildings!K682)</f>
        <v>NA</v>
      </c>
      <c r="L682" t="str">
        <f>IF(buildings!L682="","NA",buildings!L682)</f>
        <v>NA</v>
      </c>
      <c r="M682">
        <f>IF(buildings!M682="","NA",buildings!M682)</f>
        <v>643.02270303860303</v>
      </c>
      <c r="N682">
        <f>IF(buildings!N682="","NA",buildings!N682)</f>
        <v>62.200265835274102</v>
      </c>
      <c r="O682">
        <f>IF(buildings!O682="","NA",buildings!O682)</f>
        <v>197.611899987984</v>
      </c>
      <c r="P682" t="str">
        <f>IF(buildings!P682="","NA",buildings!P682)</f>
        <v>NA</v>
      </c>
      <c r="Q682" t="str">
        <f>IF(buildings!Q682="","NA",buildings!Q682)</f>
        <v>NA</v>
      </c>
      <c r="R682" t="str">
        <f>IF(buildings!R682="","NA",buildings!R682)</f>
        <v>NA</v>
      </c>
      <c r="S682">
        <f>IF(buildings!S682="","NA",buildings!S682)</f>
        <v>28.995278565526402</v>
      </c>
      <c r="T682" t="str">
        <f>IF(buildings!T682="","NA",buildings!T682)</f>
        <v>NA</v>
      </c>
      <c r="U682" t="str">
        <f>IF(buildings!U682="","NA",buildings!U682)</f>
        <v>NA</v>
      </c>
      <c r="V682" t="str">
        <f>IF(buildings!V682="","NA",buildings!V682)</f>
        <v>NA</v>
      </c>
      <c r="W682" t="str">
        <f>IF(buildings!W682="","NA",buildings!W682)</f>
        <v>NA</v>
      </c>
      <c r="X682" t="str">
        <f>IF(buildings!X682="","NA",buildings!X682)</f>
        <v>NA</v>
      </c>
      <c r="Y682" t="str">
        <f>IF(buildings!Y682="","NA",buildings!Y682)</f>
        <v>NA</v>
      </c>
      <c r="Z682" t="str">
        <f>IF(buildings!Z682="","NA",buildings!Z682)</f>
        <v>NA</v>
      </c>
      <c r="AA682" t="str">
        <f>IF(buildings!AA682="","NA",buildings!AA682)</f>
        <v>NA</v>
      </c>
      <c r="AB682">
        <f>IF(buildings!AB682="","NA",buildings!AB682)</f>
        <v>50.22</v>
      </c>
      <c r="AC682" t="str">
        <f>IF(buildings!AC682="","NA",buildings!AC682)</f>
        <v>NA</v>
      </c>
      <c r="AD682" t="str">
        <f>IF(buildings!AD682="","NA",buildings!AD682)</f>
        <v>NA</v>
      </c>
      <c r="AE682" t="str">
        <f>IF(buildings!AE682="","NA",buildings!AE682)</f>
        <v>NA</v>
      </c>
      <c r="AF682" t="str">
        <f>IF(buildings!AF682="","NA",buildings!AF682)</f>
        <v>NA</v>
      </c>
      <c r="AG682" t="str">
        <f>IF(buildings!AG682="","NA",buildings!AG682)</f>
        <v>NA</v>
      </c>
      <c r="AH682" t="str">
        <f>IF(buildings!AH682="","NA",buildings!AH682)</f>
        <v>NA</v>
      </c>
      <c r="AI682" t="str">
        <f>IF(buildings!AI682="","NA",buildings!AI682)</f>
        <v>NA</v>
      </c>
      <c r="AJ682">
        <f>IF(buildings!AJ682="","NA",buildings!AJ682)</f>
        <v>4.1046852640144698</v>
      </c>
      <c r="AK682">
        <f>IF(buildings!AK682="","NA",buildings!AK682)</f>
        <v>16.310265323103501</v>
      </c>
      <c r="AL682" t="str">
        <f>IF(buildings!AL682="","NA",buildings!AL682)</f>
        <v>Small masonary house, basement foundation</v>
      </c>
      <c r="AM682" t="str">
        <f>IF(buildings!AM682="","NA",buildings!AM682)</f>
        <v>More than 1</v>
      </c>
      <c r="AN682" t="str">
        <f>IF(buildings!AN682="","NA",buildings!AN682)</f>
        <v>residential</v>
      </c>
      <c r="AO682" t="str">
        <f>IF(buildings!AO682="","NA",buildings!AO682)</f>
        <v>residential</v>
      </c>
      <c r="AP682" t="str">
        <f>IF(buildings!AP682="","NA",buildings!AP682)</f>
        <v>averaged</v>
      </c>
      <c r="AQ682" t="str">
        <f>IF(buildings!AQ682="","NA",buildings!AQ682)</f>
        <v>urban</v>
      </c>
      <c r="AR682" t="str">
        <f>IF(buildings!AR682="","NA",buildings!AR682)</f>
        <v>construction</v>
      </c>
      <c r="AS682" t="str">
        <f>IF(buildings!AS682="","NA",buildings!AS682)</f>
        <v>Berril, P. &amp; Herwitch, EG</v>
      </c>
      <c r="AT682">
        <f>IF(buildings!AT682="","NA",buildings!AT682)</f>
        <v>2021</v>
      </c>
      <c r="AU682" t="str">
        <f>IF(buildings!AU682="","NA",buildings!AU682)</f>
        <v>Material flows and GHG emissions from housing stock evolution in US counties, 2020–60</v>
      </c>
      <c r="AV682" t="str">
        <f>IF(buildings!AV682="","NA",buildings!AV682)</f>
        <v>Buildings &amp; Cities</v>
      </c>
      <c r="AW682" t="str">
        <f>IF(buildings!AW682="","NA",buildings!AW682)</f>
        <v>Copyright by the Authors</v>
      </c>
      <c r="AX682" t="str">
        <f>IF(buildings!AX682="","NA",buildings!AX682)</f>
        <v>10.5334/bc.126</v>
      </c>
      <c r="AY682" t="str">
        <f>IF(buildings!AY682="","NA",buildings!AY682)</f>
        <v>https://doi.org/10.5334/bc.126</v>
      </c>
      <c r="AZ682" t="str">
        <f>IF(buildings!AZ682="","NULL",buildings!AZ682)</f>
        <v>I combined the ''glass'' and the fiberglass'' columns into one</v>
      </c>
      <c r="BA682" t="str">
        <f>IF(buildings!BA682="","NULL",buildings!BA682)</f>
        <v>NULL</v>
      </c>
      <c r="BB682" t="str">
        <f>IF(buildings!BB682="","NULL",buildings!BB682)</f>
        <v>NULL</v>
      </c>
      <c r="BC682" t="str">
        <f>IF(buildings!BC682="","NULL",buildings!BC682)</f>
        <v>Supplemental data -&gt; Source data -&gt; Material_Intensities -&gt; Full_arch_intensities.csv</v>
      </c>
      <c r="BD682" t="str">
        <f>IF(buildings!BD682="","NULL",buildings!BD682)</f>
        <v>NULL</v>
      </c>
      <c r="BE682" t="str">
        <f>IF(buildings!BE682="","NULL",buildings!BE682)</f>
        <v>Schwartzberg (Fishman)</v>
      </c>
      <c r="BF682" t="str">
        <f>IF(buildings!BF682="","NULL",buildings!BF682)</f>
        <v>NULL</v>
      </c>
      <c r="BG682" t="str">
        <f>IF(buildings!BG682="","NULL",buildings!BG682)</f>
        <v>NULL</v>
      </c>
      <c r="BH682" t="str">
        <f>IF(buildings!BH682="","NULL",buildings!BH682)</f>
        <v>NULL</v>
      </c>
      <c r="BI682" t="str">
        <f>IF(buildings!BI682="","NULL",buildings!BI682)</f>
        <v>NULL</v>
      </c>
      <c r="BJ682" t="str">
        <f>IF(buildings!BJ682="","NULL",buildings!BJ682)</f>
        <v>NULL</v>
      </c>
      <c r="BK682" t="str">
        <f>IF(buildings!BK682="","NULL",buildings!BK682)</f>
        <v>NULL</v>
      </c>
      <c r="BL682" t="str">
        <f>IF(buildings!BL682="","NULL",buildings!BL682)</f>
        <v>NULL</v>
      </c>
      <c r="BM682" t="str">
        <f>IF(buildings!BM682="","NULL",buildings!BM682)</f>
        <v>NULL</v>
      </c>
      <c r="BN682" t="str">
        <f>IF(buildings!BN682="","NULL",buildings!BN682)</f>
        <v>NULL</v>
      </c>
      <c r="BO682" t="str">
        <f>IF(buildings!BO682="","NULL",buildings!BO682)</f>
        <v>NULL</v>
      </c>
      <c r="BP682" t="str">
        <f>IF(buildings!BP682="","NULL",buildings!BP682)</f>
        <v>NULL</v>
      </c>
      <c r="BQ682" t="str">
        <f>IF(buildings!BQ682="","NULL",buildings!BQ682)</f>
        <v>NULL</v>
      </c>
      <c r="BR682" t="str">
        <f>IF(buildings!BR682="","NULL",buildings!BR682)</f>
        <v>NULL</v>
      </c>
      <c r="BS682" t="str">
        <f>IF(buildings!BS682="","NULL",buildings!BS682)</f>
        <v>NULL</v>
      </c>
      <c r="BT682" t="str">
        <f>IF(buildings!BT682="","NULL",buildings!BT682)</f>
        <v>NULL</v>
      </c>
      <c r="BU682" t="str">
        <f>IF(buildings!BU682="","NULL",buildings!BU682)</f>
        <v>NULL</v>
      </c>
      <c r="BV682" t="str">
        <f>IF(buildings!BV682="","NULL",buildings!BV682)</f>
        <v>NULL</v>
      </c>
      <c r="BW682" t="str">
        <f>IF(buildings!BW682="","NULL",buildings!BW682)</f>
        <v>R32USA</v>
      </c>
      <c r="BX682" t="str">
        <f>IF(buildings!BX682="","NULL",buildings!BX682)</f>
        <v>R5.2OECD</v>
      </c>
      <c r="BY682" t="str">
        <f>IF(buildings!BY682="","NULL",buildings!BY682)</f>
        <v>R_SFH_unspecified</v>
      </c>
      <c r="BZ682" t="str">
        <f>IF(buildings!BZ682="","NULL",buildings!BZ682)</f>
        <v>M_unspecified</v>
      </c>
      <c r="CA682" t="str">
        <f>IF(buildings!CA682="","NULL",buildings!CA682)</f>
        <v>Standard</v>
      </c>
      <c r="CB682" t="str">
        <f>IF(buildings!CB682="","NULL",buildings!CB682)</f>
        <v>sample/average/statistics</v>
      </c>
      <c r="CC682" t="str">
        <f>IF(buildings!CC682="","NULL",buildings!CC682)</f>
        <v>RS</v>
      </c>
      <c r="CD682" t="str">
        <f>IF(buildings!CD682="","NULL",buildings!CD682)</f>
        <v>M</v>
      </c>
      <c r="CE682" t="str">
        <f>IF(buildings!CE682="","NULL",buildings!CE682)</f>
        <v>OECD_USA</v>
      </c>
    </row>
    <row r="683" spans="1:83">
      <c r="A683">
        <f>IF(buildings!A683="","NA",buildings!A683)</f>
        <v>681</v>
      </c>
      <c r="B683" t="str">
        <f>IF(buildings!B683="","NA",buildings!B683)</f>
        <v>USA</v>
      </c>
      <c r="C683" t="str">
        <f>IF(buildings!C683="","NA",buildings!C683)</f>
        <v>NA</v>
      </c>
      <c r="D683" t="str">
        <f>IF(buildings!D683="","NA",buildings!D683)</f>
        <v>NA</v>
      </c>
      <c r="E683" t="str">
        <f>IF(buildings!E683="","NA",buildings!E683)</f>
        <v>NA</v>
      </c>
      <c r="F683">
        <f>IF(buildings!F683="","NA",buildings!F683)</f>
        <v>5.5917668555056697</v>
      </c>
      <c r="G683" t="str">
        <f>IF(buildings!G683="","NA",buildings!G683)</f>
        <v>NA</v>
      </c>
      <c r="H683" t="str">
        <f>IF(buildings!H683="","NA",buildings!H683)</f>
        <v>NA</v>
      </c>
      <c r="I683" t="str">
        <f>IF(buildings!I683="","NA",buildings!I683)</f>
        <v>NA</v>
      </c>
      <c r="J683">
        <f>IF(buildings!J683="","NA",buildings!J683)</f>
        <v>60.785516494727403</v>
      </c>
      <c r="K683" t="str">
        <f>IF(buildings!K683="","NA",buildings!K683)</f>
        <v>NA</v>
      </c>
      <c r="L683" t="str">
        <f>IF(buildings!L683="","NA",buildings!L683)</f>
        <v>NA</v>
      </c>
      <c r="M683">
        <f>IF(buildings!M683="","NA",buildings!M683)</f>
        <v>173.46726579355999</v>
      </c>
      <c r="N683">
        <f>IF(buildings!N683="","NA",buildings!N683)</f>
        <v>17.701488764243798</v>
      </c>
      <c r="O683">
        <f>IF(buildings!O683="","NA",buildings!O683)</f>
        <v>62.656506661416103</v>
      </c>
      <c r="P683" t="str">
        <f>IF(buildings!P683="","NA",buildings!P683)</f>
        <v>NA</v>
      </c>
      <c r="Q683" t="str">
        <f>IF(buildings!Q683="","NA",buildings!Q683)</f>
        <v>NA</v>
      </c>
      <c r="R683" t="str">
        <f>IF(buildings!R683="","NA",buildings!R683)</f>
        <v>NA</v>
      </c>
      <c r="S683">
        <f>IF(buildings!S683="","NA",buildings!S683)</f>
        <v>19.084861125846299</v>
      </c>
      <c r="T683" t="str">
        <f>IF(buildings!T683="","NA",buildings!T683)</f>
        <v>NA</v>
      </c>
      <c r="U683" t="str">
        <f>IF(buildings!U683="","NA",buildings!U683)</f>
        <v>NA</v>
      </c>
      <c r="V683" t="str">
        <f>IF(buildings!V683="","NA",buildings!V683)</f>
        <v>NA</v>
      </c>
      <c r="W683" t="str">
        <f>IF(buildings!W683="","NA",buildings!W683)</f>
        <v>NA</v>
      </c>
      <c r="X683" t="str">
        <f>IF(buildings!X683="","NA",buildings!X683)</f>
        <v>NA</v>
      </c>
      <c r="Y683" t="str">
        <f>IF(buildings!Y683="","NA",buildings!Y683)</f>
        <v>NA</v>
      </c>
      <c r="Z683" t="str">
        <f>IF(buildings!Z683="","NA",buildings!Z683)</f>
        <v>NA</v>
      </c>
      <c r="AA683" t="str">
        <f>IF(buildings!AA683="","NA",buildings!AA683)</f>
        <v>NA</v>
      </c>
      <c r="AB683">
        <f>IF(buildings!AB683="","NA",buildings!AB683)</f>
        <v>75.099999999999994</v>
      </c>
      <c r="AC683" t="str">
        <f>IF(buildings!AC683="","NA",buildings!AC683)</f>
        <v>NA</v>
      </c>
      <c r="AD683" t="str">
        <f>IF(buildings!AD683="","NA",buildings!AD683)</f>
        <v>NA</v>
      </c>
      <c r="AE683" t="str">
        <f>IF(buildings!AE683="","NA",buildings!AE683)</f>
        <v>NA</v>
      </c>
      <c r="AF683" t="str">
        <f>IF(buildings!AF683="","NA",buildings!AF683)</f>
        <v>NA</v>
      </c>
      <c r="AG683" t="str">
        <f>IF(buildings!AG683="","NA",buildings!AG683)</f>
        <v>NA</v>
      </c>
      <c r="AH683" t="str">
        <f>IF(buildings!AH683="","NA",buildings!AH683)</f>
        <v>NA</v>
      </c>
      <c r="AI683" t="str">
        <f>IF(buildings!AI683="","NA",buildings!AI683)</f>
        <v>NA</v>
      </c>
      <c r="AJ683">
        <f>IF(buildings!AJ683="","NA",buildings!AJ683)</f>
        <v>2.3167020770150799</v>
      </c>
      <c r="AK683">
        <f>IF(buildings!AK683="","NA",buildings!AK683)</f>
        <v>10.2778712792391</v>
      </c>
      <c r="AL683" t="str">
        <f>IF(buildings!AL683="","NA",buildings!AL683)</f>
        <v>Large wood frame house, crawlspace foundation</v>
      </c>
      <c r="AM683">
        <f>IF(buildings!AM683="","NA",buildings!AM683)</f>
        <v>1</v>
      </c>
      <c r="AN683" t="str">
        <f>IF(buildings!AN683="","NA",buildings!AN683)</f>
        <v>residential</v>
      </c>
      <c r="AO683" t="str">
        <f>IF(buildings!AO683="","NA",buildings!AO683)</f>
        <v>residential</v>
      </c>
      <c r="AP683" t="str">
        <f>IF(buildings!AP683="","NA",buildings!AP683)</f>
        <v>averaged</v>
      </c>
      <c r="AQ683" t="str">
        <f>IF(buildings!AQ683="","NA",buildings!AQ683)</f>
        <v>urban</v>
      </c>
      <c r="AR683" t="str">
        <f>IF(buildings!AR683="","NA",buildings!AR683)</f>
        <v>construction</v>
      </c>
      <c r="AS683" t="str">
        <f>IF(buildings!AS683="","NA",buildings!AS683)</f>
        <v>Berril, P. &amp; Herwitch, EG</v>
      </c>
      <c r="AT683">
        <f>IF(buildings!AT683="","NA",buildings!AT683)</f>
        <v>2021</v>
      </c>
      <c r="AU683" t="str">
        <f>IF(buildings!AU683="","NA",buildings!AU683)</f>
        <v>Material flows and GHG emissions from housing stock evolution in US counties, 2020–60</v>
      </c>
      <c r="AV683" t="str">
        <f>IF(buildings!AV683="","NA",buildings!AV683)</f>
        <v>Buildings &amp; Cities</v>
      </c>
      <c r="AW683" t="str">
        <f>IF(buildings!AW683="","NA",buildings!AW683)</f>
        <v>Copyright by the Authors</v>
      </c>
      <c r="AX683" t="str">
        <f>IF(buildings!AX683="","NA",buildings!AX683)</f>
        <v>10.5334/bc.126</v>
      </c>
      <c r="AY683" t="str">
        <f>IF(buildings!AY683="","NA",buildings!AY683)</f>
        <v>https://doi.org/10.5334/bc.126</v>
      </c>
      <c r="AZ683" t="str">
        <f>IF(buildings!AZ683="","NULL",buildings!AZ683)</f>
        <v>I combined the ''glass'' and the fiberglass'' columns into one</v>
      </c>
      <c r="BA683" t="str">
        <f>IF(buildings!BA683="","NULL",buildings!BA683)</f>
        <v>NULL</v>
      </c>
      <c r="BB683" t="str">
        <f>IF(buildings!BB683="","NULL",buildings!BB683)</f>
        <v>NULL</v>
      </c>
      <c r="BC683" t="str">
        <f>IF(buildings!BC683="","NULL",buildings!BC683)</f>
        <v>Supplemental data -&gt; Source data -&gt; Material_Intensities -&gt; Full_arch_intensities.csv</v>
      </c>
      <c r="BD683" t="str">
        <f>IF(buildings!BD683="","NULL",buildings!BD683)</f>
        <v>NULL</v>
      </c>
      <c r="BE683" t="str">
        <f>IF(buildings!BE683="","NULL",buildings!BE683)</f>
        <v>Schwartzberg (Fishman)</v>
      </c>
      <c r="BF683" t="str">
        <f>IF(buildings!BF683="","NULL",buildings!BF683)</f>
        <v>NULL</v>
      </c>
      <c r="BG683" t="str">
        <f>IF(buildings!BG683="","NULL",buildings!BG683)</f>
        <v>NULL</v>
      </c>
      <c r="BH683" t="str">
        <f>IF(buildings!BH683="","NULL",buildings!BH683)</f>
        <v>NULL</v>
      </c>
      <c r="BI683" t="str">
        <f>IF(buildings!BI683="","NULL",buildings!BI683)</f>
        <v>NULL</v>
      </c>
      <c r="BJ683" t="str">
        <f>IF(buildings!BJ683="","NULL",buildings!BJ683)</f>
        <v>NULL</v>
      </c>
      <c r="BK683" t="str">
        <f>IF(buildings!BK683="","NULL",buildings!BK683)</f>
        <v>NULL</v>
      </c>
      <c r="BL683" t="str">
        <f>IF(buildings!BL683="","NULL",buildings!BL683)</f>
        <v>NULL</v>
      </c>
      <c r="BM683" t="str">
        <f>IF(buildings!BM683="","NULL",buildings!BM683)</f>
        <v>NULL</v>
      </c>
      <c r="BN683" t="str">
        <f>IF(buildings!BN683="","NULL",buildings!BN683)</f>
        <v>NULL</v>
      </c>
      <c r="BO683" t="str">
        <f>IF(buildings!BO683="","NULL",buildings!BO683)</f>
        <v>NULL</v>
      </c>
      <c r="BP683" t="str">
        <f>IF(buildings!BP683="","NULL",buildings!BP683)</f>
        <v>NULL</v>
      </c>
      <c r="BQ683" t="str">
        <f>IF(buildings!BQ683="","NULL",buildings!BQ683)</f>
        <v>NULL</v>
      </c>
      <c r="BR683" t="str">
        <f>IF(buildings!BR683="","NULL",buildings!BR683)</f>
        <v>NULL</v>
      </c>
      <c r="BS683" t="str">
        <f>IF(buildings!BS683="","NULL",buildings!BS683)</f>
        <v>NULL</v>
      </c>
      <c r="BT683" t="str">
        <f>IF(buildings!BT683="","NULL",buildings!BT683)</f>
        <v>NULL</v>
      </c>
      <c r="BU683" t="str">
        <f>IF(buildings!BU683="","NULL",buildings!BU683)</f>
        <v>NULL</v>
      </c>
      <c r="BV683" t="str">
        <f>IF(buildings!BV683="","NULL",buildings!BV683)</f>
        <v>NULL</v>
      </c>
      <c r="BW683" t="str">
        <f>IF(buildings!BW683="","NULL",buildings!BW683)</f>
        <v>R32USA</v>
      </c>
      <c r="BX683" t="str">
        <f>IF(buildings!BX683="","NULL",buildings!BX683)</f>
        <v>R5.2OECD</v>
      </c>
      <c r="BY683" t="str">
        <f>IF(buildings!BY683="","NULL",buildings!BY683)</f>
        <v>R_SFH_unspecified</v>
      </c>
      <c r="BZ683" t="str">
        <f>IF(buildings!BZ683="","NULL",buildings!BZ683)</f>
        <v>T_traditional</v>
      </c>
      <c r="CA683" t="str">
        <f>IF(buildings!CA683="","NULL",buildings!CA683)</f>
        <v>Standard</v>
      </c>
      <c r="CB683" t="str">
        <f>IF(buildings!CB683="","NULL",buildings!CB683)</f>
        <v>sample/average/statistics</v>
      </c>
      <c r="CC683" t="str">
        <f>IF(buildings!CC683="","NULL",buildings!CC683)</f>
        <v>RS</v>
      </c>
      <c r="CD683" t="str">
        <f>IF(buildings!CD683="","NULL",buildings!CD683)</f>
        <v>T</v>
      </c>
      <c r="CE683" t="str">
        <f>IF(buildings!CE683="","NULL",buildings!CE683)</f>
        <v>OECD_USA</v>
      </c>
    </row>
    <row r="684" spans="1:83">
      <c r="A684">
        <f>IF(buildings!A684="","NA",buildings!A684)</f>
        <v>682</v>
      </c>
      <c r="B684" t="str">
        <f>IF(buildings!B684="","NA",buildings!B684)</f>
        <v>USA</v>
      </c>
      <c r="C684" t="str">
        <f>IF(buildings!C684="","NA",buildings!C684)</f>
        <v>NA</v>
      </c>
      <c r="D684" t="str">
        <f>IF(buildings!D684="","NA",buildings!D684)</f>
        <v>NA</v>
      </c>
      <c r="E684" t="str">
        <f>IF(buildings!E684="","NA",buildings!E684)</f>
        <v>NA</v>
      </c>
      <c r="F684">
        <f>IF(buildings!F684="","NA",buildings!F684)</f>
        <v>5.0167585641435002</v>
      </c>
      <c r="G684" t="str">
        <f>IF(buildings!G684="","NA",buildings!G684)</f>
        <v>NA</v>
      </c>
      <c r="H684" t="str">
        <f>IF(buildings!H684="","NA",buildings!H684)</f>
        <v>NA</v>
      </c>
      <c r="I684" t="str">
        <f>IF(buildings!I684="","NA",buildings!I684)</f>
        <v>NA</v>
      </c>
      <c r="J684">
        <f>IF(buildings!J684="","NA",buildings!J684)</f>
        <v>53.090929445858102</v>
      </c>
      <c r="K684" t="str">
        <f>IF(buildings!K684="","NA",buildings!K684)</f>
        <v>NA</v>
      </c>
      <c r="L684" t="str">
        <f>IF(buildings!L684="","NA",buildings!L684)</f>
        <v>NA</v>
      </c>
      <c r="M684">
        <f>IF(buildings!M684="","NA",buildings!M684)</f>
        <v>117.337430745563</v>
      </c>
      <c r="N684">
        <f>IF(buildings!N684="","NA",buildings!N684)</f>
        <v>16.305902177523901</v>
      </c>
      <c r="O684">
        <f>IF(buildings!O684="","NA",buildings!O684)</f>
        <v>55.877943240205397</v>
      </c>
      <c r="P684" t="str">
        <f>IF(buildings!P684="","NA",buildings!P684)</f>
        <v>NA</v>
      </c>
      <c r="Q684" t="str">
        <f>IF(buildings!Q684="","NA",buildings!Q684)</f>
        <v>NA</v>
      </c>
      <c r="R684" t="str">
        <f>IF(buildings!R684="","NA",buildings!R684)</f>
        <v>NA</v>
      </c>
      <c r="S684">
        <f>IF(buildings!S684="","NA",buildings!S684)</f>
        <v>17.203722930096799</v>
      </c>
      <c r="T684" t="str">
        <f>IF(buildings!T684="","NA",buildings!T684)</f>
        <v>NA</v>
      </c>
      <c r="U684" t="str">
        <f>IF(buildings!U684="","NA",buildings!U684)</f>
        <v>NA</v>
      </c>
      <c r="V684" t="str">
        <f>IF(buildings!V684="","NA",buildings!V684)</f>
        <v>NA</v>
      </c>
      <c r="W684" t="str">
        <f>IF(buildings!W684="","NA",buildings!W684)</f>
        <v>NA</v>
      </c>
      <c r="X684" t="str">
        <f>IF(buildings!X684="","NA",buildings!X684)</f>
        <v>NA</v>
      </c>
      <c r="Y684" t="str">
        <f>IF(buildings!Y684="","NA",buildings!Y684)</f>
        <v>NA</v>
      </c>
      <c r="Z684" t="str">
        <f>IF(buildings!Z684="","NA",buildings!Z684)</f>
        <v>NA</v>
      </c>
      <c r="AA684" t="str">
        <f>IF(buildings!AA684="","NA",buildings!AA684)</f>
        <v>NA</v>
      </c>
      <c r="AB684">
        <f>IF(buildings!AB684="","NA",buildings!AB684)</f>
        <v>61.64</v>
      </c>
      <c r="AC684" t="str">
        <f>IF(buildings!AC684="","NA",buildings!AC684)</f>
        <v>NA</v>
      </c>
      <c r="AD684" t="str">
        <f>IF(buildings!AD684="","NA",buildings!AD684)</f>
        <v>NA</v>
      </c>
      <c r="AE684" t="str">
        <f>IF(buildings!AE684="","NA",buildings!AE684)</f>
        <v>NA</v>
      </c>
      <c r="AF684" t="str">
        <f>IF(buildings!AF684="","NA",buildings!AF684)</f>
        <v>NA</v>
      </c>
      <c r="AG684" t="str">
        <f>IF(buildings!AG684="","NA",buildings!AG684)</f>
        <v>NA</v>
      </c>
      <c r="AH684" t="str">
        <f>IF(buildings!AH684="","NA",buildings!AH684)</f>
        <v>NA</v>
      </c>
      <c r="AI684" t="str">
        <f>IF(buildings!AI684="","NA",buildings!AI684)</f>
        <v>NA</v>
      </c>
      <c r="AJ684">
        <f>IF(buildings!AJ684="","NA",buildings!AJ684)</f>
        <v>2.3033077257650798</v>
      </c>
      <c r="AK684">
        <f>IF(buildings!AK684="","NA",buildings!AK684)</f>
        <v>8.6777431799274893</v>
      </c>
      <c r="AL684" t="str">
        <f>IF(buildings!AL684="","NA",buildings!AL684)</f>
        <v>Large wood frame house, crawlspace foundation</v>
      </c>
      <c r="AM684">
        <f>IF(buildings!AM684="","NA",buildings!AM684)</f>
        <v>1</v>
      </c>
      <c r="AN684" t="str">
        <f>IF(buildings!AN684="","NA",buildings!AN684)</f>
        <v>residential</v>
      </c>
      <c r="AO684" t="str">
        <f>IF(buildings!AO684="","NA",buildings!AO684)</f>
        <v>residential</v>
      </c>
      <c r="AP684" t="str">
        <f>IF(buildings!AP684="","NA",buildings!AP684)</f>
        <v>averaged</v>
      </c>
      <c r="AQ684" t="str">
        <f>IF(buildings!AQ684="","NA",buildings!AQ684)</f>
        <v>urban</v>
      </c>
      <c r="AR684" t="str">
        <f>IF(buildings!AR684="","NA",buildings!AR684)</f>
        <v>construction</v>
      </c>
      <c r="AS684" t="str">
        <f>IF(buildings!AS684="","NA",buildings!AS684)</f>
        <v>Berril, P. &amp; Herwitch, EG</v>
      </c>
      <c r="AT684">
        <f>IF(buildings!AT684="","NA",buildings!AT684)</f>
        <v>2021</v>
      </c>
      <c r="AU684" t="str">
        <f>IF(buildings!AU684="","NA",buildings!AU684)</f>
        <v>Material flows and GHG emissions from housing stock evolution in US counties, 2020–60</v>
      </c>
      <c r="AV684" t="str">
        <f>IF(buildings!AV684="","NA",buildings!AV684)</f>
        <v>Buildings &amp; Cities</v>
      </c>
      <c r="AW684" t="str">
        <f>IF(buildings!AW684="","NA",buildings!AW684)</f>
        <v>Copyright by the Authors</v>
      </c>
      <c r="AX684" t="str">
        <f>IF(buildings!AX684="","NA",buildings!AX684)</f>
        <v>10.5334/bc.126</v>
      </c>
      <c r="AY684" t="str">
        <f>IF(buildings!AY684="","NA",buildings!AY684)</f>
        <v>https://doi.org/10.5334/bc.126</v>
      </c>
      <c r="AZ684" t="str">
        <f>IF(buildings!AZ684="","NULL",buildings!AZ684)</f>
        <v>I combined the ''glass'' and the fiberglass'' columns into one</v>
      </c>
      <c r="BA684" t="str">
        <f>IF(buildings!BA684="","NULL",buildings!BA684)</f>
        <v>NULL</v>
      </c>
      <c r="BB684" t="str">
        <f>IF(buildings!BB684="","NULL",buildings!BB684)</f>
        <v>NULL</v>
      </c>
      <c r="BC684" t="str">
        <f>IF(buildings!BC684="","NULL",buildings!BC684)</f>
        <v>Supplemental data -&gt; Source data -&gt; Material_Intensities -&gt; Full_arch_intensities.csv</v>
      </c>
      <c r="BD684" t="str">
        <f>IF(buildings!BD684="","NULL",buildings!BD684)</f>
        <v>NULL</v>
      </c>
      <c r="BE684" t="str">
        <f>IF(buildings!BE684="","NULL",buildings!BE684)</f>
        <v>Schwartzberg (Fishman)</v>
      </c>
      <c r="BF684" t="str">
        <f>IF(buildings!BF684="","NULL",buildings!BF684)</f>
        <v>NULL</v>
      </c>
      <c r="BG684" t="str">
        <f>IF(buildings!BG684="","NULL",buildings!BG684)</f>
        <v>NULL</v>
      </c>
      <c r="BH684" t="str">
        <f>IF(buildings!BH684="","NULL",buildings!BH684)</f>
        <v>NULL</v>
      </c>
      <c r="BI684" t="str">
        <f>IF(buildings!BI684="","NULL",buildings!BI684)</f>
        <v>NULL</v>
      </c>
      <c r="BJ684" t="str">
        <f>IF(buildings!BJ684="","NULL",buildings!BJ684)</f>
        <v>NULL</v>
      </c>
      <c r="BK684" t="str">
        <f>IF(buildings!BK684="","NULL",buildings!BK684)</f>
        <v>NULL</v>
      </c>
      <c r="BL684" t="str">
        <f>IF(buildings!BL684="","NULL",buildings!BL684)</f>
        <v>NULL</v>
      </c>
      <c r="BM684" t="str">
        <f>IF(buildings!BM684="","NULL",buildings!BM684)</f>
        <v>NULL</v>
      </c>
      <c r="BN684" t="str">
        <f>IF(buildings!BN684="","NULL",buildings!BN684)</f>
        <v>NULL</v>
      </c>
      <c r="BO684" t="str">
        <f>IF(buildings!BO684="","NULL",buildings!BO684)</f>
        <v>NULL</v>
      </c>
      <c r="BP684" t="str">
        <f>IF(buildings!BP684="","NULL",buildings!BP684)</f>
        <v>NULL</v>
      </c>
      <c r="BQ684" t="str">
        <f>IF(buildings!BQ684="","NULL",buildings!BQ684)</f>
        <v>NULL</v>
      </c>
      <c r="BR684" t="str">
        <f>IF(buildings!BR684="","NULL",buildings!BR684)</f>
        <v>NULL</v>
      </c>
      <c r="BS684" t="str">
        <f>IF(buildings!BS684="","NULL",buildings!BS684)</f>
        <v>NULL</v>
      </c>
      <c r="BT684" t="str">
        <f>IF(buildings!BT684="","NULL",buildings!BT684)</f>
        <v>NULL</v>
      </c>
      <c r="BU684" t="str">
        <f>IF(buildings!BU684="","NULL",buildings!BU684)</f>
        <v>NULL</v>
      </c>
      <c r="BV684" t="str">
        <f>IF(buildings!BV684="","NULL",buildings!BV684)</f>
        <v>NULL</v>
      </c>
      <c r="BW684" t="str">
        <f>IF(buildings!BW684="","NULL",buildings!BW684)</f>
        <v>R32USA</v>
      </c>
      <c r="BX684" t="str">
        <f>IF(buildings!BX684="","NULL",buildings!BX684)</f>
        <v>R5.2OECD</v>
      </c>
      <c r="BY684" t="str">
        <f>IF(buildings!BY684="","NULL",buildings!BY684)</f>
        <v>R_SFH_unspecified</v>
      </c>
      <c r="BZ684" t="str">
        <f>IF(buildings!BZ684="","NULL",buildings!BZ684)</f>
        <v>T_traditional</v>
      </c>
      <c r="CA684" t="str">
        <f>IF(buildings!CA684="","NULL",buildings!CA684)</f>
        <v>Standard</v>
      </c>
      <c r="CB684" t="str">
        <f>IF(buildings!CB684="","NULL",buildings!CB684)</f>
        <v>sample/average/statistics</v>
      </c>
      <c r="CC684" t="str">
        <f>IF(buildings!CC684="","NULL",buildings!CC684)</f>
        <v>RS</v>
      </c>
      <c r="CD684" t="str">
        <f>IF(buildings!CD684="","NULL",buildings!CD684)</f>
        <v>T</v>
      </c>
      <c r="CE684" t="str">
        <f>IF(buildings!CE684="","NULL",buildings!CE684)</f>
        <v>OECD_USA</v>
      </c>
    </row>
    <row r="685" spans="1:83">
      <c r="A685">
        <f>IF(buildings!A685="","NA",buildings!A685)</f>
        <v>683</v>
      </c>
      <c r="B685" t="str">
        <f>IF(buildings!B685="","NA",buildings!B685)</f>
        <v>USA</v>
      </c>
      <c r="C685" t="str">
        <f>IF(buildings!C685="","NA",buildings!C685)</f>
        <v>NA</v>
      </c>
      <c r="D685" t="str">
        <f>IF(buildings!D685="","NA",buildings!D685)</f>
        <v>NA</v>
      </c>
      <c r="E685" t="str">
        <f>IF(buildings!E685="","NA",buildings!E685)</f>
        <v>NA</v>
      </c>
      <c r="F685">
        <f>IF(buildings!F685="","NA",buildings!F685)</f>
        <v>7.6130940065830401</v>
      </c>
      <c r="G685" t="str">
        <f>IF(buildings!G685="","NA",buildings!G685)</f>
        <v>NA</v>
      </c>
      <c r="H685" t="str">
        <f>IF(buildings!H685="","NA",buildings!H685)</f>
        <v>NA</v>
      </c>
      <c r="I685" t="str">
        <f>IF(buildings!I685="","NA",buildings!I685)</f>
        <v>NA</v>
      </c>
      <c r="J685">
        <f>IF(buildings!J685="","NA",buildings!J685)</f>
        <v>76.741107267578599</v>
      </c>
      <c r="K685" t="str">
        <f>IF(buildings!K685="","NA",buildings!K685)</f>
        <v>NA</v>
      </c>
      <c r="L685" t="str">
        <f>IF(buildings!L685="","NA",buildings!L685)</f>
        <v>NA</v>
      </c>
      <c r="M685">
        <f>IF(buildings!M685="","NA",buildings!M685)</f>
        <v>266.32903308034298</v>
      </c>
      <c r="N685">
        <f>IF(buildings!N685="","NA",buildings!N685)</f>
        <v>26.354558390921898</v>
      </c>
      <c r="O685">
        <f>IF(buildings!O685="","NA",buildings!O685)</f>
        <v>94.253544537579799</v>
      </c>
      <c r="P685" t="str">
        <f>IF(buildings!P685="","NA",buildings!P685)</f>
        <v>NA</v>
      </c>
      <c r="Q685" t="str">
        <f>IF(buildings!Q685="","NA",buildings!Q685)</f>
        <v>NA</v>
      </c>
      <c r="R685" t="str">
        <f>IF(buildings!R685="","NA",buildings!R685)</f>
        <v>NA</v>
      </c>
      <c r="S685">
        <f>IF(buildings!S685="","NA",buildings!S685)</f>
        <v>25.125603470188199</v>
      </c>
      <c r="T685" t="str">
        <f>IF(buildings!T685="","NA",buildings!T685)</f>
        <v>NA</v>
      </c>
      <c r="U685" t="str">
        <f>IF(buildings!U685="","NA",buildings!U685)</f>
        <v>NA</v>
      </c>
      <c r="V685" t="str">
        <f>IF(buildings!V685="","NA",buildings!V685)</f>
        <v>NA</v>
      </c>
      <c r="W685" t="str">
        <f>IF(buildings!W685="","NA",buildings!W685)</f>
        <v>NA</v>
      </c>
      <c r="X685" t="str">
        <f>IF(buildings!X685="","NA",buildings!X685)</f>
        <v>NA</v>
      </c>
      <c r="Y685" t="str">
        <f>IF(buildings!Y685="","NA",buildings!Y685)</f>
        <v>NA</v>
      </c>
      <c r="Z685" t="str">
        <f>IF(buildings!Z685="","NA",buildings!Z685)</f>
        <v>NA</v>
      </c>
      <c r="AA685" t="str">
        <f>IF(buildings!AA685="","NA",buildings!AA685)</f>
        <v>NA</v>
      </c>
      <c r="AB685">
        <f>IF(buildings!AB685="","NA",buildings!AB685)</f>
        <v>85.52</v>
      </c>
      <c r="AC685" t="str">
        <f>IF(buildings!AC685="","NA",buildings!AC685)</f>
        <v>NA</v>
      </c>
      <c r="AD685" t="str">
        <f>IF(buildings!AD685="","NA",buildings!AD685)</f>
        <v>NA</v>
      </c>
      <c r="AE685" t="str">
        <f>IF(buildings!AE685="","NA",buildings!AE685)</f>
        <v>NA</v>
      </c>
      <c r="AF685" t="str">
        <f>IF(buildings!AF685="","NA",buildings!AF685)</f>
        <v>NA</v>
      </c>
      <c r="AG685" t="str">
        <f>IF(buildings!AG685="","NA",buildings!AG685)</f>
        <v>NA</v>
      </c>
      <c r="AH685" t="str">
        <f>IF(buildings!AH685="","NA",buildings!AH685)</f>
        <v>NA</v>
      </c>
      <c r="AI685" t="str">
        <f>IF(buildings!AI685="","NA",buildings!AI685)</f>
        <v>NA</v>
      </c>
      <c r="AJ685">
        <f>IF(buildings!AJ685="","NA",buildings!AJ685)</f>
        <v>2.8232041470358902</v>
      </c>
      <c r="AK685">
        <f>IF(buildings!AK685="","NA",buildings!AK685)</f>
        <v>13.4704595917511</v>
      </c>
      <c r="AL685" t="str">
        <f>IF(buildings!AL685="","NA",buildings!AL685)</f>
        <v>Small wood frame house, crawlspace foundation</v>
      </c>
      <c r="AM685">
        <f>IF(buildings!AM685="","NA",buildings!AM685)</f>
        <v>1</v>
      </c>
      <c r="AN685" t="str">
        <f>IF(buildings!AN685="","NA",buildings!AN685)</f>
        <v>residential</v>
      </c>
      <c r="AO685" t="str">
        <f>IF(buildings!AO685="","NA",buildings!AO685)</f>
        <v>residential</v>
      </c>
      <c r="AP685" t="str">
        <f>IF(buildings!AP685="","NA",buildings!AP685)</f>
        <v>averaged</v>
      </c>
      <c r="AQ685" t="str">
        <f>IF(buildings!AQ685="","NA",buildings!AQ685)</f>
        <v>urban</v>
      </c>
      <c r="AR685" t="str">
        <f>IF(buildings!AR685="","NA",buildings!AR685)</f>
        <v>construction</v>
      </c>
      <c r="AS685" t="str">
        <f>IF(buildings!AS685="","NA",buildings!AS685)</f>
        <v>Berril, P. &amp; Herwitch, EG</v>
      </c>
      <c r="AT685">
        <f>IF(buildings!AT685="","NA",buildings!AT685)</f>
        <v>2021</v>
      </c>
      <c r="AU685" t="str">
        <f>IF(buildings!AU685="","NA",buildings!AU685)</f>
        <v>Material flows and GHG emissions from housing stock evolution in US counties, 2020–60</v>
      </c>
      <c r="AV685" t="str">
        <f>IF(buildings!AV685="","NA",buildings!AV685)</f>
        <v>Buildings &amp; Cities</v>
      </c>
      <c r="AW685" t="str">
        <f>IF(buildings!AW685="","NA",buildings!AW685)</f>
        <v>Copyright by the Authors</v>
      </c>
      <c r="AX685" t="str">
        <f>IF(buildings!AX685="","NA",buildings!AX685)</f>
        <v>10.5334/bc.126</v>
      </c>
      <c r="AY685" t="str">
        <f>IF(buildings!AY685="","NA",buildings!AY685)</f>
        <v>https://doi.org/10.5334/bc.126</v>
      </c>
      <c r="AZ685" t="str">
        <f>IF(buildings!AZ685="","NULL",buildings!AZ685)</f>
        <v>I combined the ''glass'' and the fiberglass'' columns into one</v>
      </c>
      <c r="BA685" t="str">
        <f>IF(buildings!BA685="","NULL",buildings!BA685)</f>
        <v>NULL</v>
      </c>
      <c r="BB685" t="str">
        <f>IF(buildings!BB685="","NULL",buildings!BB685)</f>
        <v>NULL</v>
      </c>
      <c r="BC685" t="str">
        <f>IF(buildings!BC685="","NULL",buildings!BC685)</f>
        <v>Supplemental data -&gt; Source data -&gt; Material_Intensities -&gt; Full_arch_intensities.csv</v>
      </c>
      <c r="BD685" t="str">
        <f>IF(buildings!BD685="","NULL",buildings!BD685)</f>
        <v>NULL</v>
      </c>
      <c r="BE685" t="str">
        <f>IF(buildings!BE685="","NULL",buildings!BE685)</f>
        <v>Schwartzberg (Fishman)</v>
      </c>
      <c r="BF685" t="str">
        <f>IF(buildings!BF685="","NULL",buildings!BF685)</f>
        <v>NULL</v>
      </c>
      <c r="BG685" t="str">
        <f>IF(buildings!BG685="","NULL",buildings!BG685)</f>
        <v>NULL</v>
      </c>
      <c r="BH685" t="str">
        <f>IF(buildings!BH685="","NULL",buildings!BH685)</f>
        <v>NULL</v>
      </c>
      <c r="BI685" t="str">
        <f>IF(buildings!BI685="","NULL",buildings!BI685)</f>
        <v>NULL</v>
      </c>
      <c r="BJ685" t="str">
        <f>IF(buildings!BJ685="","NULL",buildings!BJ685)</f>
        <v>NULL</v>
      </c>
      <c r="BK685" t="str">
        <f>IF(buildings!BK685="","NULL",buildings!BK685)</f>
        <v>NULL</v>
      </c>
      <c r="BL685" t="str">
        <f>IF(buildings!BL685="","NULL",buildings!BL685)</f>
        <v>NULL</v>
      </c>
      <c r="BM685" t="str">
        <f>IF(buildings!BM685="","NULL",buildings!BM685)</f>
        <v>NULL</v>
      </c>
      <c r="BN685" t="str">
        <f>IF(buildings!BN685="","NULL",buildings!BN685)</f>
        <v>NULL</v>
      </c>
      <c r="BO685" t="str">
        <f>IF(buildings!BO685="","NULL",buildings!BO685)</f>
        <v>NULL</v>
      </c>
      <c r="BP685" t="str">
        <f>IF(buildings!BP685="","NULL",buildings!BP685)</f>
        <v>NULL</v>
      </c>
      <c r="BQ685" t="str">
        <f>IF(buildings!BQ685="","NULL",buildings!BQ685)</f>
        <v>NULL</v>
      </c>
      <c r="BR685" t="str">
        <f>IF(buildings!BR685="","NULL",buildings!BR685)</f>
        <v>NULL</v>
      </c>
      <c r="BS685" t="str">
        <f>IF(buildings!BS685="","NULL",buildings!BS685)</f>
        <v>NULL</v>
      </c>
      <c r="BT685" t="str">
        <f>IF(buildings!BT685="","NULL",buildings!BT685)</f>
        <v>NULL</v>
      </c>
      <c r="BU685" t="str">
        <f>IF(buildings!BU685="","NULL",buildings!BU685)</f>
        <v>NULL</v>
      </c>
      <c r="BV685" t="str">
        <f>IF(buildings!BV685="","NULL",buildings!BV685)</f>
        <v>NULL</v>
      </c>
      <c r="BW685" t="str">
        <f>IF(buildings!BW685="","NULL",buildings!BW685)</f>
        <v>R32USA</v>
      </c>
      <c r="BX685" t="str">
        <f>IF(buildings!BX685="","NULL",buildings!BX685)</f>
        <v>R5.2OECD</v>
      </c>
      <c r="BY685" t="str">
        <f>IF(buildings!BY685="","NULL",buildings!BY685)</f>
        <v>R_SFH_unspecified</v>
      </c>
      <c r="BZ685" t="str">
        <f>IF(buildings!BZ685="","NULL",buildings!BZ685)</f>
        <v>T_traditional</v>
      </c>
      <c r="CA685" t="str">
        <f>IF(buildings!CA685="","NULL",buildings!CA685)</f>
        <v>Standard</v>
      </c>
      <c r="CB685" t="str">
        <f>IF(buildings!CB685="","NULL",buildings!CB685)</f>
        <v>sample/average/statistics</v>
      </c>
      <c r="CC685" t="str">
        <f>IF(buildings!CC685="","NULL",buildings!CC685)</f>
        <v>RS</v>
      </c>
      <c r="CD685" t="str">
        <f>IF(buildings!CD685="","NULL",buildings!CD685)</f>
        <v>T</v>
      </c>
      <c r="CE685" t="str">
        <f>IF(buildings!CE685="","NULL",buildings!CE685)</f>
        <v>OECD_USA</v>
      </c>
    </row>
    <row r="686" spans="1:83">
      <c r="A686">
        <f>IF(buildings!A686="","NA",buildings!A686)</f>
        <v>684</v>
      </c>
      <c r="B686" t="str">
        <f>IF(buildings!B686="","NA",buildings!B686)</f>
        <v>USA</v>
      </c>
      <c r="C686" t="str">
        <f>IF(buildings!C686="","NA",buildings!C686)</f>
        <v>NA</v>
      </c>
      <c r="D686" t="str">
        <f>IF(buildings!D686="","NA",buildings!D686)</f>
        <v>NA</v>
      </c>
      <c r="E686" t="str">
        <f>IF(buildings!E686="","NA",buildings!E686)</f>
        <v>NA</v>
      </c>
      <c r="F686">
        <f>IF(buildings!F686="","NA",buildings!F686)</f>
        <v>6.6038176077012496</v>
      </c>
      <c r="G686" t="str">
        <f>IF(buildings!G686="","NA",buildings!G686)</f>
        <v>NA</v>
      </c>
      <c r="H686" t="str">
        <f>IF(buildings!H686="","NA",buildings!H686)</f>
        <v>NA</v>
      </c>
      <c r="I686" t="str">
        <f>IF(buildings!I686="","NA",buildings!I686)</f>
        <v>NA</v>
      </c>
      <c r="J686">
        <f>IF(buildings!J686="","NA",buildings!J686)</f>
        <v>62.466130161740999</v>
      </c>
      <c r="K686" t="str">
        <f>IF(buildings!K686="","NA",buildings!K686)</f>
        <v>NA</v>
      </c>
      <c r="L686" t="str">
        <f>IF(buildings!L686="","NA",buildings!L686)</f>
        <v>NA</v>
      </c>
      <c r="M686">
        <f>IF(buildings!M686="","NA",buildings!M686)</f>
        <v>170.106458712501</v>
      </c>
      <c r="N686">
        <f>IF(buildings!N686="","NA",buildings!N686)</f>
        <v>23.659725635509201</v>
      </c>
      <c r="O686">
        <f>IF(buildings!O686="","NA",buildings!O686)</f>
        <v>81.164356868432407</v>
      </c>
      <c r="P686" t="str">
        <f>IF(buildings!P686="","NA",buildings!P686)</f>
        <v>NA</v>
      </c>
      <c r="Q686" t="str">
        <f>IF(buildings!Q686="","NA",buildings!Q686)</f>
        <v>NA</v>
      </c>
      <c r="R686" t="str">
        <f>IF(buildings!R686="","NA",buildings!R686)</f>
        <v>NA</v>
      </c>
      <c r="S686">
        <f>IF(buildings!S686="","NA",buildings!S686)</f>
        <v>21.493186194404299</v>
      </c>
      <c r="T686" t="str">
        <f>IF(buildings!T686="","NA",buildings!T686)</f>
        <v>NA</v>
      </c>
      <c r="U686" t="str">
        <f>IF(buildings!U686="","NA",buildings!U686)</f>
        <v>NA</v>
      </c>
      <c r="V686" t="str">
        <f>IF(buildings!V686="","NA",buildings!V686)</f>
        <v>NA</v>
      </c>
      <c r="W686" t="str">
        <f>IF(buildings!W686="","NA",buildings!W686)</f>
        <v>NA</v>
      </c>
      <c r="X686" t="str">
        <f>IF(buildings!X686="","NA",buildings!X686)</f>
        <v>NA</v>
      </c>
      <c r="Y686" t="str">
        <f>IF(buildings!Y686="","NA",buildings!Y686)</f>
        <v>NA</v>
      </c>
      <c r="Z686" t="str">
        <f>IF(buildings!Z686="","NA",buildings!Z686)</f>
        <v>NA</v>
      </c>
      <c r="AA686" t="str">
        <f>IF(buildings!AA686="","NA",buildings!AA686)</f>
        <v>NA</v>
      </c>
      <c r="AB686">
        <f>IF(buildings!AB686="","NA",buildings!AB686)</f>
        <v>65.08</v>
      </c>
      <c r="AC686" t="str">
        <f>IF(buildings!AC686="","NA",buildings!AC686)</f>
        <v>NA</v>
      </c>
      <c r="AD686" t="str">
        <f>IF(buildings!AD686="","NA",buildings!AD686)</f>
        <v>NA</v>
      </c>
      <c r="AE686" t="str">
        <f>IF(buildings!AE686="","NA",buildings!AE686)</f>
        <v>NA</v>
      </c>
      <c r="AF686" t="str">
        <f>IF(buildings!AF686="","NA",buildings!AF686)</f>
        <v>NA</v>
      </c>
      <c r="AG686" t="str">
        <f>IF(buildings!AG686="","NA",buildings!AG686)</f>
        <v>NA</v>
      </c>
      <c r="AH686" t="str">
        <f>IF(buildings!AH686="","NA",buildings!AH686)</f>
        <v>NA</v>
      </c>
      <c r="AI686" t="str">
        <f>IF(buildings!AI686="","NA",buildings!AI686)</f>
        <v>NA</v>
      </c>
      <c r="AJ686">
        <f>IF(buildings!AJ686="","NA",buildings!AJ686)</f>
        <v>2.7945019657858898</v>
      </c>
      <c r="AK686">
        <f>IF(buildings!AK686="","NA",buildings!AK686)</f>
        <v>10.602722150037</v>
      </c>
      <c r="AL686" t="str">
        <f>IF(buildings!AL686="","NA",buildings!AL686)</f>
        <v>Small wood frame house, crawlspace foundation</v>
      </c>
      <c r="AM686">
        <f>IF(buildings!AM686="","NA",buildings!AM686)</f>
        <v>1</v>
      </c>
      <c r="AN686" t="str">
        <f>IF(buildings!AN686="","NA",buildings!AN686)</f>
        <v>residential</v>
      </c>
      <c r="AO686" t="str">
        <f>IF(buildings!AO686="","NA",buildings!AO686)</f>
        <v>residential</v>
      </c>
      <c r="AP686" t="str">
        <f>IF(buildings!AP686="","NA",buildings!AP686)</f>
        <v>averaged</v>
      </c>
      <c r="AQ686" t="str">
        <f>IF(buildings!AQ686="","NA",buildings!AQ686)</f>
        <v>urban</v>
      </c>
      <c r="AR686" t="str">
        <f>IF(buildings!AR686="","NA",buildings!AR686)</f>
        <v>construction</v>
      </c>
      <c r="AS686" t="str">
        <f>IF(buildings!AS686="","NA",buildings!AS686)</f>
        <v>Berril, P. &amp; Herwitch, EG</v>
      </c>
      <c r="AT686">
        <f>IF(buildings!AT686="","NA",buildings!AT686)</f>
        <v>2021</v>
      </c>
      <c r="AU686" t="str">
        <f>IF(buildings!AU686="","NA",buildings!AU686)</f>
        <v>Material flows and GHG emissions from housing stock evolution in US counties, 2020–60</v>
      </c>
      <c r="AV686" t="str">
        <f>IF(buildings!AV686="","NA",buildings!AV686)</f>
        <v>Buildings &amp; Cities</v>
      </c>
      <c r="AW686" t="str">
        <f>IF(buildings!AW686="","NA",buildings!AW686)</f>
        <v>Copyright by the Authors</v>
      </c>
      <c r="AX686" t="str">
        <f>IF(buildings!AX686="","NA",buildings!AX686)</f>
        <v>10.5334/bc.126</v>
      </c>
      <c r="AY686" t="str">
        <f>IF(buildings!AY686="","NA",buildings!AY686)</f>
        <v>https://doi.org/10.5334/bc.126</v>
      </c>
      <c r="AZ686" t="str">
        <f>IF(buildings!AZ686="","NULL",buildings!AZ686)</f>
        <v>I combined the ''glass'' and the fiberglass'' columns into one</v>
      </c>
      <c r="BA686" t="str">
        <f>IF(buildings!BA686="","NULL",buildings!BA686)</f>
        <v>NULL</v>
      </c>
      <c r="BB686" t="str">
        <f>IF(buildings!BB686="","NULL",buildings!BB686)</f>
        <v>NULL</v>
      </c>
      <c r="BC686" t="str">
        <f>IF(buildings!BC686="","NULL",buildings!BC686)</f>
        <v>Supplemental data -&gt; Source data -&gt; Material_Intensities -&gt; Full_arch_intensities.csv</v>
      </c>
      <c r="BD686" t="str">
        <f>IF(buildings!BD686="","NULL",buildings!BD686)</f>
        <v>NULL</v>
      </c>
      <c r="BE686" t="str">
        <f>IF(buildings!BE686="","NULL",buildings!BE686)</f>
        <v>Schwartzberg (Fishman)</v>
      </c>
      <c r="BF686" t="str">
        <f>IF(buildings!BF686="","NULL",buildings!BF686)</f>
        <v>NULL</v>
      </c>
      <c r="BG686" t="str">
        <f>IF(buildings!BG686="","NULL",buildings!BG686)</f>
        <v>NULL</v>
      </c>
      <c r="BH686" t="str">
        <f>IF(buildings!BH686="","NULL",buildings!BH686)</f>
        <v>NULL</v>
      </c>
      <c r="BI686" t="str">
        <f>IF(buildings!BI686="","NULL",buildings!BI686)</f>
        <v>NULL</v>
      </c>
      <c r="BJ686" t="str">
        <f>IF(buildings!BJ686="","NULL",buildings!BJ686)</f>
        <v>NULL</v>
      </c>
      <c r="BK686" t="str">
        <f>IF(buildings!BK686="","NULL",buildings!BK686)</f>
        <v>NULL</v>
      </c>
      <c r="BL686" t="str">
        <f>IF(buildings!BL686="","NULL",buildings!BL686)</f>
        <v>NULL</v>
      </c>
      <c r="BM686" t="str">
        <f>IF(buildings!BM686="","NULL",buildings!BM686)</f>
        <v>NULL</v>
      </c>
      <c r="BN686" t="str">
        <f>IF(buildings!BN686="","NULL",buildings!BN686)</f>
        <v>NULL</v>
      </c>
      <c r="BO686" t="str">
        <f>IF(buildings!BO686="","NULL",buildings!BO686)</f>
        <v>NULL</v>
      </c>
      <c r="BP686" t="str">
        <f>IF(buildings!BP686="","NULL",buildings!BP686)</f>
        <v>NULL</v>
      </c>
      <c r="BQ686" t="str">
        <f>IF(buildings!BQ686="","NULL",buildings!BQ686)</f>
        <v>NULL</v>
      </c>
      <c r="BR686" t="str">
        <f>IF(buildings!BR686="","NULL",buildings!BR686)</f>
        <v>NULL</v>
      </c>
      <c r="BS686" t="str">
        <f>IF(buildings!BS686="","NULL",buildings!BS686)</f>
        <v>NULL</v>
      </c>
      <c r="BT686" t="str">
        <f>IF(buildings!BT686="","NULL",buildings!BT686)</f>
        <v>NULL</v>
      </c>
      <c r="BU686" t="str">
        <f>IF(buildings!BU686="","NULL",buildings!BU686)</f>
        <v>NULL</v>
      </c>
      <c r="BV686" t="str">
        <f>IF(buildings!BV686="","NULL",buildings!BV686)</f>
        <v>NULL</v>
      </c>
      <c r="BW686" t="str">
        <f>IF(buildings!BW686="","NULL",buildings!BW686)</f>
        <v>R32USA</v>
      </c>
      <c r="BX686" t="str">
        <f>IF(buildings!BX686="","NULL",buildings!BX686)</f>
        <v>R5.2OECD</v>
      </c>
      <c r="BY686" t="str">
        <f>IF(buildings!BY686="","NULL",buildings!BY686)</f>
        <v>R_SFH_unspecified</v>
      </c>
      <c r="BZ686" t="str">
        <f>IF(buildings!BZ686="","NULL",buildings!BZ686)</f>
        <v>T_traditional</v>
      </c>
      <c r="CA686" t="str">
        <f>IF(buildings!CA686="","NULL",buildings!CA686)</f>
        <v>Standard</v>
      </c>
      <c r="CB686" t="str">
        <f>IF(buildings!CB686="","NULL",buildings!CB686)</f>
        <v>sample/average/statistics</v>
      </c>
      <c r="CC686" t="str">
        <f>IF(buildings!CC686="","NULL",buildings!CC686)</f>
        <v>RS</v>
      </c>
      <c r="CD686" t="str">
        <f>IF(buildings!CD686="","NULL",buildings!CD686)</f>
        <v>T</v>
      </c>
      <c r="CE686" t="str">
        <f>IF(buildings!CE686="","NULL",buildings!CE686)</f>
        <v>OECD_USA</v>
      </c>
    </row>
    <row r="687" spans="1:83">
      <c r="A687">
        <f>IF(buildings!A687="","NA",buildings!A687)</f>
        <v>685</v>
      </c>
      <c r="B687" t="str">
        <f>IF(buildings!B687="","NA",buildings!B687)</f>
        <v>USA</v>
      </c>
      <c r="C687" t="str">
        <f>IF(buildings!C687="","NA",buildings!C687)</f>
        <v>NA</v>
      </c>
      <c r="D687" t="str">
        <f>IF(buildings!D687="","NA",buildings!D687)</f>
        <v>NA</v>
      </c>
      <c r="E687" t="str">
        <f>IF(buildings!E687="","NA",buildings!E687)</f>
        <v>NA</v>
      </c>
      <c r="F687">
        <f>IF(buildings!F687="","NA",buildings!F687)</f>
        <v>5.0083589035890803</v>
      </c>
      <c r="G687" t="str">
        <f>IF(buildings!G687="","NA",buildings!G687)</f>
        <v>NA</v>
      </c>
      <c r="H687" t="str">
        <f>IF(buildings!H687="","NA",buildings!H687)</f>
        <v>NA</v>
      </c>
      <c r="I687" t="str">
        <f>IF(buildings!I687="","NA",buildings!I687)</f>
        <v>NA</v>
      </c>
      <c r="J687">
        <f>IF(buildings!J687="","NA",buildings!J687)</f>
        <v>63.972795458579299</v>
      </c>
      <c r="K687" t="str">
        <f>IF(buildings!K687="","NA",buildings!K687)</f>
        <v>NA</v>
      </c>
      <c r="L687" t="str">
        <f>IF(buildings!L687="","NA",buildings!L687)</f>
        <v>NA</v>
      </c>
      <c r="M687">
        <f>IF(buildings!M687="","NA",buildings!M687)</f>
        <v>135.68076064189401</v>
      </c>
      <c r="N687">
        <f>IF(buildings!N687="","NA",buildings!N687)</f>
        <v>15.786562783471901</v>
      </c>
      <c r="O687">
        <f>IF(buildings!O687="","NA",buildings!O687)</f>
        <v>60.619714791752102</v>
      </c>
      <c r="P687" t="str">
        <f>IF(buildings!P687="","NA",buildings!P687)</f>
        <v>NA</v>
      </c>
      <c r="Q687" t="str">
        <f>IF(buildings!Q687="","NA",buildings!Q687)</f>
        <v>NA</v>
      </c>
      <c r="R687" t="str">
        <f>IF(buildings!R687="","NA",buildings!R687)</f>
        <v>NA</v>
      </c>
      <c r="S687">
        <f>IF(buildings!S687="","NA",buildings!S687)</f>
        <v>21.906014813377499</v>
      </c>
      <c r="T687" t="str">
        <f>IF(buildings!T687="","NA",buildings!T687)</f>
        <v>NA</v>
      </c>
      <c r="U687" t="str">
        <f>IF(buildings!U687="","NA",buildings!U687)</f>
        <v>NA</v>
      </c>
      <c r="V687" t="str">
        <f>IF(buildings!V687="","NA",buildings!V687)</f>
        <v>NA</v>
      </c>
      <c r="W687" t="str">
        <f>IF(buildings!W687="","NA",buildings!W687)</f>
        <v>NA</v>
      </c>
      <c r="X687" t="str">
        <f>IF(buildings!X687="","NA",buildings!X687)</f>
        <v>NA</v>
      </c>
      <c r="Y687" t="str">
        <f>IF(buildings!Y687="","NA",buildings!Y687)</f>
        <v>NA</v>
      </c>
      <c r="Z687" t="str">
        <f>IF(buildings!Z687="","NA",buildings!Z687)</f>
        <v>NA</v>
      </c>
      <c r="AA687" t="str">
        <f>IF(buildings!AA687="","NA",buildings!AA687)</f>
        <v>NA</v>
      </c>
      <c r="AB687">
        <f>IF(buildings!AB687="","NA",buildings!AB687)</f>
        <v>49.98</v>
      </c>
      <c r="AC687" t="str">
        <f>IF(buildings!AC687="","NA",buildings!AC687)</f>
        <v>NA</v>
      </c>
      <c r="AD687" t="str">
        <f>IF(buildings!AD687="","NA",buildings!AD687)</f>
        <v>NA</v>
      </c>
      <c r="AE687" t="str">
        <f>IF(buildings!AE687="","NA",buildings!AE687)</f>
        <v>NA</v>
      </c>
      <c r="AF687" t="str">
        <f>IF(buildings!AF687="","NA",buildings!AF687)</f>
        <v>NA</v>
      </c>
      <c r="AG687" t="str">
        <f>IF(buildings!AG687="","NA",buildings!AG687)</f>
        <v>NA</v>
      </c>
      <c r="AH687" t="str">
        <f>IF(buildings!AH687="","NA",buildings!AH687)</f>
        <v>NA</v>
      </c>
      <c r="AI687" t="str">
        <f>IF(buildings!AI687="","NA",buildings!AI687)</f>
        <v>NA</v>
      </c>
      <c r="AJ687">
        <f>IF(buildings!AJ687="","NA",buildings!AJ687)</f>
        <v>1.8593132995189201</v>
      </c>
      <c r="AK687">
        <f>IF(buildings!AK687="","NA",buildings!AK687)</f>
        <v>8.1693675513055606</v>
      </c>
      <c r="AL687" t="str">
        <f>IF(buildings!AL687="","NA",buildings!AL687)</f>
        <v>Large wood frame house, crawlspace foundation</v>
      </c>
      <c r="AM687" t="str">
        <f>IF(buildings!AM687="","NA",buildings!AM687)</f>
        <v>More than 1</v>
      </c>
      <c r="AN687" t="str">
        <f>IF(buildings!AN687="","NA",buildings!AN687)</f>
        <v>residential</v>
      </c>
      <c r="AO687" t="str">
        <f>IF(buildings!AO687="","NA",buildings!AO687)</f>
        <v>residential</v>
      </c>
      <c r="AP687" t="str">
        <f>IF(buildings!AP687="","NA",buildings!AP687)</f>
        <v>averaged</v>
      </c>
      <c r="AQ687" t="str">
        <f>IF(buildings!AQ687="","NA",buildings!AQ687)</f>
        <v>urban</v>
      </c>
      <c r="AR687" t="str">
        <f>IF(buildings!AR687="","NA",buildings!AR687)</f>
        <v>construction</v>
      </c>
      <c r="AS687" t="str">
        <f>IF(buildings!AS687="","NA",buildings!AS687)</f>
        <v>Berril, P. &amp; Herwitch, EG</v>
      </c>
      <c r="AT687">
        <f>IF(buildings!AT687="","NA",buildings!AT687)</f>
        <v>2021</v>
      </c>
      <c r="AU687" t="str">
        <f>IF(buildings!AU687="","NA",buildings!AU687)</f>
        <v>Material flows and GHG emissions from housing stock evolution in US counties, 2020–60</v>
      </c>
      <c r="AV687" t="str">
        <f>IF(buildings!AV687="","NA",buildings!AV687)</f>
        <v>Buildings &amp; Cities</v>
      </c>
      <c r="AW687" t="str">
        <f>IF(buildings!AW687="","NA",buildings!AW687)</f>
        <v>Copyright by the Authors</v>
      </c>
      <c r="AX687" t="str">
        <f>IF(buildings!AX687="","NA",buildings!AX687)</f>
        <v>10.5334/bc.126</v>
      </c>
      <c r="AY687" t="str">
        <f>IF(buildings!AY687="","NA",buildings!AY687)</f>
        <v>https://doi.org/10.5334/bc.126</v>
      </c>
      <c r="AZ687" t="str">
        <f>IF(buildings!AZ687="","NULL",buildings!AZ687)</f>
        <v>I combined the ''glass'' and the fiberglass'' columns into one</v>
      </c>
      <c r="BA687" t="str">
        <f>IF(buildings!BA687="","NULL",buildings!BA687)</f>
        <v>NULL</v>
      </c>
      <c r="BB687" t="str">
        <f>IF(buildings!BB687="","NULL",buildings!BB687)</f>
        <v>NULL</v>
      </c>
      <c r="BC687" t="str">
        <f>IF(buildings!BC687="","NULL",buildings!BC687)</f>
        <v>Supplemental data -&gt; Source data -&gt; Material_Intensities -&gt; Full_arch_intensities.csv</v>
      </c>
      <c r="BD687" t="str">
        <f>IF(buildings!BD687="","NULL",buildings!BD687)</f>
        <v>NULL</v>
      </c>
      <c r="BE687" t="str">
        <f>IF(buildings!BE687="","NULL",buildings!BE687)</f>
        <v>Schwartzberg (Fishman)</v>
      </c>
      <c r="BF687" t="str">
        <f>IF(buildings!BF687="","NULL",buildings!BF687)</f>
        <v>NULL</v>
      </c>
      <c r="BG687" t="str">
        <f>IF(buildings!BG687="","NULL",buildings!BG687)</f>
        <v>NULL</v>
      </c>
      <c r="BH687" t="str">
        <f>IF(buildings!BH687="","NULL",buildings!BH687)</f>
        <v>NULL</v>
      </c>
      <c r="BI687" t="str">
        <f>IF(buildings!BI687="","NULL",buildings!BI687)</f>
        <v>NULL</v>
      </c>
      <c r="BJ687" t="str">
        <f>IF(buildings!BJ687="","NULL",buildings!BJ687)</f>
        <v>NULL</v>
      </c>
      <c r="BK687" t="str">
        <f>IF(buildings!BK687="","NULL",buildings!BK687)</f>
        <v>NULL</v>
      </c>
      <c r="BL687" t="str">
        <f>IF(buildings!BL687="","NULL",buildings!BL687)</f>
        <v>NULL</v>
      </c>
      <c r="BM687" t="str">
        <f>IF(buildings!BM687="","NULL",buildings!BM687)</f>
        <v>NULL</v>
      </c>
      <c r="BN687" t="str">
        <f>IF(buildings!BN687="","NULL",buildings!BN687)</f>
        <v>NULL</v>
      </c>
      <c r="BO687" t="str">
        <f>IF(buildings!BO687="","NULL",buildings!BO687)</f>
        <v>NULL</v>
      </c>
      <c r="BP687" t="str">
        <f>IF(buildings!BP687="","NULL",buildings!BP687)</f>
        <v>NULL</v>
      </c>
      <c r="BQ687" t="str">
        <f>IF(buildings!BQ687="","NULL",buildings!BQ687)</f>
        <v>NULL</v>
      </c>
      <c r="BR687" t="str">
        <f>IF(buildings!BR687="","NULL",buildings!BR687)</f>
        <v>NULL</v>
      </c>
      <c r="BS687" t="str">
        <f>IF(buildings!BS687="","NULL",buildings!BS687)</f>
        <v>NULL</v>
      </c>
      <c r="BT687" t="str">
        <f>IF(buildings!BT687="","NULL",buildings!BT687)</f>
        <v>NULL</v>
      </c>
      <c r="BU687" t="str">
        <f>IF(buildings!BU687="","NULL",buildings!BU687)</f>
        <v>NULL</v>
      </c>
      <c r="BV687" t="str">
        <f>IF(buildings!BV687="","NULL",buildings!BV687)</f>
        <v>NULL</v>
      </c>
      <c r="BW687" t="str">
        <f>IF(buildings!BW687="","NULL",buildings!BW687)</f>
        <v>R32USA</v>
      </c>
      <c r="BX687" t="str">
        <f>IF(buildings!BX687="","NULL",buildings!BX687)</f>
        <v>R5.2OECD</v>
      </c>
      <c r="BY687" t="str">
        <f>IF(buildings!BY687="","NULL",buildings!BY687)</f>
        <v>R_SFH_unspecified</v>
      </c>
      <c r="BZ687" t="str">
        <f>IF(buildings!BZ687="","NULL",buildings!BZ687)</f>
        <v>T_traditional</v>
      </c>
      <c r="CA687" t="str">
        <f>IF(buildings!CA687="","NULL",buildings!CA687)</f>
        <v>Standard</v>
      </c>
      <c r="CB687" t="str">
        <f>IF(buildings!CB687="","NULL",buildings!CB687)</f>
        <v>sample/average/statistics</v>
      </c>
      <c r="CC687" t="str">
        <f>IF(buildings!CC687="","NULL",buildings!CC687)</f>
        <v>RS</v>
      </c>
      <c r="CD687" t="str">
        <f>IF(buildings!CD687="","NULL",buildings!CD687)</f>
        <v>T</v>
      </c>
      <c r="CE687" t="str">
        <f>IF(buildings!CE687="","NULL",buildings!CE687)</f>
        <v>OECD_USA</v>
      </c>
    </row>
    <row r="688" spans="1:83">
      <c r="A688">
        <f>IF(buildings!A688="","NA",buildings!A688)</f>
        <v>686</v>
      </c>
      <c r="B688" t="str">
        <f>IF(buildings!B688="","NA",buildings!B688)</f>
        <v>USA</v>
      </c>
      <c r="C688" t="str">
        <f>IF(buildings!C688="","NA",buildings!C688)</f>
        <v>NA</v>
      </c>
      <c r="D688" t="str">
        <f>IF(buildings!D688="","NA",buildings!D688)</f>
        <v>NA</v>
      </c>
      <c r="E688" t="str">
        <f>IF(buildings!E688="","NA",buildings!E688)</f>
        <v>NA</v>
      </c>
      <c r="F688">
        <f>IF(buildings!F688="","NA",buildings!F688)</f>
        <v>4.6007452447302102</v>
      </c>
      <c r="G688" t="str">
        <f>IF(buildings!G688="","NA",buildings!G688)</f>
        <v>NA</v>
      </c>
      <c r="H688" t="str">
        <f>IF(buildings!H688="","NA",buildings!H688)</f>
        <v>NA</v>
      </c>
      <c r="I688" t="str">
        <f>IF(buildings!I688="","NA",buildings!I688)</f>
        <v>NA</v>
      </c>
      <c r="J688">
        <f>IF(buildings!J688="","NA",buildings!J688)</f>
        <v>58.435561272634601</v>
      </c>
      <c r="K688" t="str">
        <f>IF(buildings!K688="","NA",buildings!K688)</f>
        <v>NA</v>
      </c>
      <c r="L688" t="str">
        <f>IF(buildings!L688="","NA",buildings!L688)</f>
        <v>NA</v>
      </c>
      <c r="M688">
        <f>IF(buildings!M688="","NA",buildings!M688)</f>
        <v>99.597295253664797</v>
      </c>
      <c r="N688">
        <f>IF(buildings!N688="","NA",buildings!N688)</f>
        <v>14.813800326073601</v>
      </c>
      <c r="O688">
        <f>IF(buildings!O688="","NA",buildings!O688)</f>
        <v>55.8948685701031</v>
      </c>
      <c r="P688" t="str">
        <f>IF(buildings!P688="","NA",buildings!P688)</f>
        <v>NA</v>
      </c>
      <c r="Q688" t="str">
        <f>IF(buildings!Q688="","NA",buildings!Q688)</f>
        <v>NA</v>
      </c>
      <c r="R688" t="str">
        <f>IF(buildings!R688="","NA",buildings!R688)</f>
        <v>NA</v>
      </c>
      <c r="S688">
        <f>IF(buildings!S688="","NA",buildings!S688)</f>
        <v>20.5948094521776</v>
      </c>
      <c r="T688" t="str">
        <f>IF(buildings!T688="","NA",buildings!T688)</f>
        <v>NA</v>
      </c>
      <c r="U688" t="str">
        <f>IF(buildings!U688="","NA",buildings!U688)</f>
        <v>NA</v>
      </c>
      <c r="V688" t="str">
        <f>IF(buildings!V688="","NA",buildings!V688)</f>
        <v>NA</v>
      </c>
      <c r="W688" t="str">
        <f>IF(buildings!W688="","NA",buildings!W688)</f>
        <v>NA</v>
      </c>
      <c r="X688" t="str">
        <f>IF(buildings!X688="","NA",buildings!X688)</f>
        <v>NA</v>
      </c>
      <c r="Y688" t="str">
        <f>IF(buildings!Y688="","NA",buildings!Y688)</f>
        <v>NA</v>
      </c>
      <c r="Z688" t="str">
        <f>IF(buildings!Z688="","NA",buildings!Z688)</f>
        <v>NA</v>
      </c>
      <c r="AA688" t="str">
        <f>IF(buildings!AA688="","NA",buildings!AA688)</f>
        <v>NA</v>
      </c>
      <c r="AB688">
        <f>IF(buildings!AB688="","NA",buildings!AB688)</f>
        <v>38.770000000000003</v>
      </c>
      <c r="AC688" t="str">
        <f>IF(buildings!AC688="","NA",buildings!AC688)</f>
        <v>NA</v>
      </c>
      <c r="AD688" t="str">
        <f>IF(buildings!AD688="","NA",buildings!AD688)</f>
        <v>NA</v>
      </c>
      <c r="AE688" t="str">
        <f>IF(buildings!AE688="","NA",buildings!AE688)</f>
        <v>NA</v>
      </c>
      <c r="AF688" t="str">
        <f>IF(buildings!AF688="","NA",buildings!AF688)</f>
        <v>NA</v>
      </c>
      <c r="AG688" t="str">
        <f>IF(buildings!AG688="","NA",buildings!AG688)</f>
        <v>NA</v>
      </c>
      <c r="AH688" t="str">
        <f>IF(buildings!AH688="","NA",buildings!AH688)</f>
        <v>NA</v>
      </c>
      <c r="AI688" t="str">
        <f>IF(buildings!AI688="","NA",buildings!AI688)</f>
        <v>NA</v>
      </c>
      <c r="AJ688">
        <f>IF(buildings!AJ688="","NA",buildings!AJ688)</f>
        <v>1.84591894826892</v>
      </c>
      <c r="AK688">
        <f>IF(buildings!AK688="","NA",buildings!AK688)</f>
        <v>7.0059651125453204</v>
      </c>
      <c r="AL688" t="str">
        <f>IF(buildings!AL688="","NA",buildings!AL688)</f>
        <v>Large wood frame house, crawlspace foundation</v>
      </c>
      <c r="AM688" t="str">
        <f>IF(buildings!AM688="","NA",buildings!AM688)</f>
        <v>More than 1</v>
      </c>
      <c r="AN688" t="str">
        <f>IF(buildings!AN688="","NA",buildings!AN688)</f>
        <v>residential</v>
      </c>
      <c r="AO688" t="str">
        <f>IF(buildings!AO688="","NA",buildings!AO688)</f>
        <v>residential</v>
      </c>
      <c r="AP688" t="str">
        <f>IF(buildings!AP688="","NA",buildings!AP688)</f>
        <v>averaged</v>
      </c>
      <c r="AQ688" t="str">
        <f>IF(buildings!AQ688="","NA",buildings!AQ688)</f>
        <v>urban</v>
      </c>
      <c r="AR688" t="str">
        <f>IF(buildings!AR688="","NA",buildings!AR688)</f>
        <v>construction</v>
      </c>
      <c r="AS688" t="str">
        <f>IF(buildings!AS688="","NA",buildings!AS688)</f>
        <v>Berril, P. &amp; Herwitch, EG</v>
      </c>
      <c r="AT688">
        <f>IF(buildings!AT688="","NA",buildings!AT688)</f>
        <v>2021</v>
      </c>
      <c r="AU688" t="str">
        <f>IF(buildings!AU688="","NA",buildings!AU688)</f>
        <v>Material flows and GHG emissions from housing stock evolution in US counties, 2020–60</v>
      </c>
      <c r="AV688" t="str">
        <f>IF(buildings!AV688="","NA",buildings!AV688)</f>
        <v>Buildings &amp; Cities</v>
      </c>
      <c r="AW688" t="str">
        <f>IF(buildings!AW688="","NA",buildings!AW688)</f>
        <v>Copyright by the Authors</v>
      </c>
      <c r="AX688" t="str">
        <f>IF(buildings!AX688="","NA",buildings!AX688)</f>
        <v>10.5334/bc.126</v>
      </c>
      <c r="AY688" t="str">
        <f>IF(buildings!AY688="","NA",buildings!AY688)</f>
        <v>https://doi.org/10.5334/bc.126</v>
      </c>
      <c r="AZ688" t="str">
        <f>IF(buildings!AZ688="","NULL",buildings!AZ688)</f>
        <v>I combined the ''glass'' and the fiberglass'' columns into one</v>
      </c>
      <c r="BA688" t="str">
        <f>IF(buildings!BA688="","NULL",buildings!BA688)</f>
        <v>NULL</v>
      </c>
      <c r="BB688" t="str">
        <f>IF(buildings!BB688="","NULL",buildings!BB688)</f>
        <v>NULL</v>
      </c>
      <c r="BC688" t="str">
        <f>IF(buildings!BC688="","NULL",buildings!BC688)</f>
        <v>Supplemental data -&gt; Source data -&gt; Material_Intensities -&gt; Full_arch_intensities.csv</v>
      </c>
      <c r="BD688" t="str">
        <f>IF(buildings!BD688="","NULL",buildings!BD688)</f>
        <v>NULL</v>
      </c>
      <c r="BE688" t="str">
        <f>IF(buildings!BE688="","NULL",buildings!BE688)</f>
        <v>Schwartzberg (Fishman)</v>
      </c>
      <c r="BF688" t="str">
        <f>IF(buildings!BF688="","NULL",buildings!BF688)</f>
        <v>NULL</v>
      </c>
      <c r="BG688" t="str">
        <f>IF(buildings!BG688="","NULL",buildings!BG688)</f>
        <v>NULL</v>
      </c>
      <c r="BH688" t="str">
        <f>IF(buildings!BH688="","NULL",buildings!BH688)</f>
        <v>NULL</v>
      </c>
      <c r="BI688" t="str">
        <f>IF(buildings!BI688="","NULL",buildings!BI688)</f>
        <v>NULL</v>
      </c>
      <c r="BJ688" t="str">
        <f>IF(buildings!BJ688="","NULL",buildings!BJ688)</f>
        <v>NULL</v>
      </c>
      <c r="BK688" t="str">
        <f>IF(buildings!BK688="","NULL",buildings!BK688)</f>
        <v>NULL</v>
      </c>
      <c r="BL688" t="str">
        <f>IF(buildings!BL688="","NULL",buildings!BL688)</f>
        <v>NULL</v>
      </c>
      <c r="BM688" t="str">
        <f>IF(buildings!BM688="","NULL",buildings!BM688)</f>
        <v>NULL</v>
      </c>
      <c r="BN688" t="str">
        <f>IF(buildings!BN688="","NULL",buildings!BN688)</f>
        <v>NULL</v>
      </c>
      <c r="BO688" t="str">
        <f>IF(buildings!BO688="","NULL",buildings!BO688)</f>
        <v>NULL</v>
      </c>
      <c r="BP688" t="str">
        <f>IF(buildings!BP688="","NULL",buildings!BP688)</f>
        <v>NULL</v>
      </c>
      <c r="BQ688" t="str">
        <f>IF(buildings!BQ688="","NULL",buildings!BQ688)</f>
        <v>NULL</v>
      </c>
      <c r="BR688" t="str">
        <f>IF(buildings!BR688="","NULL",buildings!BR688)</f>
        <v>NULL</v>
      </c>
      <c r="BS688" t="str">
        <f>IF(buildings!BS688="","NULL",buildings!BS688)</f>
        <v>NULL</v>
      </c>
      <c r="BT688" t="str">
        <f>IF(buildings!BT688="","NULL",buildings!BT688)</f>
        <v>NULL</v>
      </c>
      <c r="BU688" t="str">
        <f>IF(buildings!BU688="","NULL",buildings!BU688)</f>
        <v>NULL</v>
      </c>
      <c r="BV688" t="str">
        <f>IF(buildings!BV688="","NULL",buildings!BV688)</f>
        <v>NULL</v>
      </c>
      <c r="BW688" t="str">
        <f>IF(buildings!BW688="","NULL",buildings!BW688)</f>
        <v>R32USA</v>
      </c>
      <c r="BX688" t="str">
        <f>IF(buildings!BX688="","NULL",buildings!BX688)</f>
        <v>R5.2OECD</v>
      </c>
      <c r="BY688" t="str">
        <f>IF(buildings!BY688="","NULL",buildings!BY688)</f>
        <v>R_SFH_unspecified</v>
      </c>
      <c r="BZ688" t="str">
        <f>IF(buildings!BZ688="","NULL",buildings!BZ688)</f>
        <v>T_traditional</v>
      </c>
      <c r="CA688" t="str">
        <f>IF(buildings!CA688="","NULL",buildings!CA688)</f>
        <v>Standard</v>
      </c>
      <c r="CB688" t="str">
        <f>IF(buildings!CB688="","NULL",buildings!CB688)</f>
        <v>sample/average/statistics</v>
      </c>
      <c r="CC688" t="str">
        <f>IF(buildings!CC688="","NULL",buildings!CC688)</f>
        <v>RS</v>
      </c>
      <c r="CD688" t="str">
        <f>IF(buildings!CD688="","NULL",buildings!CD688)</f>
        <v>T</v>
      </c>
      <c r="CE688" t="str">
        <f>IF(buildings!CE688="","NULL",buildings!CE688)</f>
        <v>OECD_USA</v>
      </c>
    </row>
    <row r="689" spans="1:83">
      <c r="A689">
        <f>IF(buildings!A689="","NA",buildings!A689)</f>
        <v>687</v>
      </c>
      <c r="B689" t="str">
        <f>IF(buildings!B689="","NA",buildings!B689)</f>
        <v>USA</v>
      </c>
      <c r="C689" t="str">
        <f>IF(buildings!C689="","NA",buildings!C689)</f>
        <v>NA</v>
      </c>
      <c r="D689" t="str">
        <f>IF(buildings!D689="","NA",buildings!D689)</f>
        <v>NA</v>
      </c>
      <c r="E689" t="str">
        <f>IF(buildings!E689="","NA",buildings!E689)</f>
        <v>NA</v>
      </c>
      <c r="F689">
        <f>IF(buildings!F689="","NA",buildings!F689)</f>
        <v>5.9136045167189302</v>
      </c>
      <c r="G689" t="str">
        <f>IF(buildings!G689="","NA",buildings!G689)</f>
        <v>NA</v>
      </c>
      <c r="H689" t="str">
        <f>IF(buildings!H689="","NA",buildings!H689)</f>
        <v>NA</v>
      </c>
      <c r="I689" t="str">
        <f>IF(buildings!I689="","NA",buildings!I689)</f>
        <v>NA</v>
      </c>
      <c r="J689">
        <f>IF(buildings!J689="","NA",buildings!J689)</f>
        <v>72.292607805242497</v>
      </c>
      <c r="K689" t="str">
        <f>IF(buildings!K689="","NA",buildings!K689)</f>
        <v>NA</v>
      </c>
      <c r="L689" t="str">
        <f>IF(buildings!L689="","NA",buildings!L689)</f>
        <v>NA</v>
      </c>
      <c r="M689">
        <f>IF(buildings!M689="","NA",buildings!M689)</f>
        <v>111.865555557248</v>
      </c>
      <c r="N689">
        <f>IF(buildings!N689="","NA",buildings!N689)</f>
        <v>18.620319586219502</v>
      </c>
      <c r="O689">
        <f>IF(buildings!O689="","NA",buildings!O689)</f>
        <v>72.417405890378006</v>
      </c>
      <c r="P689" t="str">
        <f>IF(buildings!P689="","NA",buildings!P689)</f>
        <v>NA</v>
      </c>
      <c r="Q689" t="str">
        <f>IF(buildings!Q689="","NA",buildings!Q689)</f>
        <v>NA</v>
      </c>
      <c r="R689" t="str">
        <f>IF(buildings!R689="","NA",buildings!R689)</f>
        <v>NA</v>
      </c>
      <c r="S689">
        <f>IF(buildings!S689="","NA",buildings!S689)</f>
        <v>28.995278565526402</v>
      </c>
      <c r="T689" t="str">
        <f>IF(buildings!T689="","NA",buildings!T689)</f>
        <v>NA</v>
      </c>
      <c r="U689" t="str">
        <f>IF(buildings!U689="","NA",buildings!U689)</f>
        <v>NA</v>
      </c>
      <c r="V689" t="str">
        <f>IF(buildings!V689="","NA",buildings!V689)</f>
        <v>NA</v>
      </c>
      <c r="W689" t="str">
        <f>IF(buildings!W689="","NA",buildings!W689)</f>
        <v>NA</v>
      </c>
      <c r="X689" t="str">
        <f>IF(buildings!X689="","NA",buildings!X689)</f>
        <v>NA</v>
      </c>
      <c r="Y689" t="str">
        <f>IF(buildings!Y689="","NA",buildings!Y689)</f>
        <v>NA</v>
      </c>
      <c r="Z689" t="str">
        <f>IF(buildings!Z689="","NA",buildings!Z689)</f>
        <v>NA</v>
      </c>
      <c r="AA689" t="str">
        <f>IF(buildings!AA689="","NA",buildings!AA689)</f>
        <v>NA</v>
      </c>
      <c r="AB689">
        <f>IF(buildings!AB689="","NA",buildings!AB689)</f>
        <v>40.22</v>
      </c>
      <c r="AC689" t="str">
        <f>IF(buildings!AC689="","NA",buildings!AC689)</f>
        <v>NA</v>
      </c>
      <c r="AD689" t="str">
        <f>IF(buildings!AD689="","NA",buildings!AD689)</f>
        <v>NA</v>
      </c>
      <c r="AE689" t="str">
        <f>IF(buildings!AE689="","NA",buildings!AE689)</f>
        <v>NA</v>
      </c>
      <c r="AF689" t="str">
        <f>IF(buildings!AF689="","NA",buildings!AF689)</f>
        <v>NA</v>
      </c>
      <c r="AG689" t="str">
        <f>IF(buildings!AG689="","NA",buildings!AG689)</f>
        <v>NA</v>
      </c>
      <c r="AH689" t="str">
        <f>IF(buildings!AH689="","NA",buildings!AH689)</f>
        <v>NA</v>
      </c>
      <c r="AI689" t="str">
        <f>IF(buildings!AI689="","NA",buildings!AI689)</f>
        <v>NA</v>
      </c>
      <c r="AJ689">
        <f>IF(buildings!AJ689="","NA",buildings!AJ689)</f>
        <v>2.4353383854485702</v>
      </c>
      <c r="AK689">
        <f>IF(buildings!AK689="","NA",buildings!AK689)</f>
        <v>8.3811223392081509</v>
      </c>
      <c r="AL689" t="str">
        <f>IF(buildings!AL689="","NA",buildings!AL689)</f>
        <v>Small wood frame house, crawlspace foundation</v>
      </c>
      <c r="AM689" t="str">
        <f>IF(buildings!AM689="","NA",buildings!AM689)</f>
        <v>More than 1</v>
      </c>
      <c r="AN689" t="str">
        <f>IF(buildings!AN689="","NA",buildings!AN689)</f>
        <v>residential</v>
      </c>
      <c r="AO689" t="str">
        <f>IF(buildings!AO689="","NA",buildings!AO689)</f>
        <v>residential</v>
      </c>
      <c r="AP689" t="str">
        <f>IF(buildings!AP689="","NA",buildings!AP689)</f>
        <v>averaged</v>
      </c>
      <c r="AQ689" t="str">
        <f>IF(buildings!AQ689="","NA",buildings!AQ689)</f>
        <v>urban</v>
      </c>
      <c r="AR689" t="str">
        <f>IF(buildings!AR689="","NA",buildings!AR689)</f>
        <v>construction</v>
      </c>
      <c r="AS689" t="str">
        <f>IF(buildings!AS689="","NA",buildings!AS689)</f>
        <v>Berril, P. &amp; Herwitch, EG</v>
      </c>
      <c r="AT689">
        <f>IF(buildings!AT689="","NA",buildings!AT689)</f>
        <v>2021</v>
      </c>
      <c r="AU689" t="str">
        <f>IF(buildings!AU689="","NA",buildings!AU689)</f>
        <v>Material flows and GHG emissions from housing stock evolution in US counties, 2020–60</v>
      </c>
      <c r="AV689" t="str">
        <f>IF(buildings!AV689="","NA",buildings!AV689)</f>
        <v>Buildings &amp; Cities</v>
      </c>
      <c r="AW689" t="str">
        <f>IF(buildings!AW689="","NA",buildings!AW689)</f>
        <v>Copyright by the Authors</v>
      </c>
      <c r="AX689" t="str">
        <f>IF(buildings!AX689="","NA",buildings!AX689)</f>
        <v>10.5334/bc.126</v>
      </c>
      <c r="AY689" t="str">
        <f>IF(buildings!AY689="","NA",buildings!AY689)</f>
        <v>https://doi.org/10.5334/bc.126</v>
      </c>
      <c r="AZ689" t="str">
        <f>IF(buildings!AZ689="","NULL",buildings!AZ689)</f>
        <v>I combined the ''glass'' and the fiberglass'' columns into one</v>
      </c>
      <c r="BA689" t="str">
        <f>IF(buildings!BA689="","NULL",buildings!BA689)</f>
        <v>NULL</v>
      </c>
      <c r="BB689" t="str">
        <f>IF(buildings!BB689="","NULL",buildings!BB689)</f>
        <v>NULL</v>
      </c>
      <c r="BC689" t="str">
        <f>IF(buildings!BC689="","NULL",buildings!BC689)</f>
        <v>Supplemental data -&gt; Source data -&gt; Material_Intensities -&gt; Full_arch_intensities.csv</v>
      </c>
      <c r="BD689" t="str">
        <f>IF(buildings!BD689="","NULL",buildings!BD689)</f>
        <v>NULL</v>
      </c>
      <c r="BE689" t="str">
        <f>IF(buildings!BE689="","NULL",buildings!BE689)</f>
        <v>Schwartzberg (Fishman)</v>
      </c>
      <c r="BF689" t="str">
        <f>IF(buildings!BF689="","NULL",buildings!BF689)</f>
        <v>NULL</v>
      </c>
      <c r="BG689" t="str">
        <f>IF(buildings!BG689="","NULL",buildings!BG689)</f>
        <v>NULL</v>
      </c>
      <c r="BH689" t="str">
        <f>IF(buildings!BH689="","NULL",buildings!BH689)</f>
        <v>NULL</v>
      </c>
      <c r="BI689" t="str">
        <f>IF(buildings!BI689="","NULL",buildings!BI689)</f>
        <v>NULL</v>
      </c>
      <c r="BJ689" t="str">
        <f>IF(buildings!BJ689="","NULL",buildings!BJ689)</f>
        <v>NULL</v>
      </c>
      <c r="BK689" t="str">
        <f>IF(buildings!BK689="","NULL",buildings!BK689)</f>
        <v>NULL</v>
      </c>
      <c r="BL689" t="str">
        <f>IF(buildings!BL689="","NULL",buildings!BL689)</f>
        <v>NULL</v>
      </c>
      <c r="BM689" t="str">
        <f>IF(buildings!BM689="","NULL",buildings!BM689)</f>
        <v>NULL</v>
      </c>
      <c r="BN689" t="str">
        <f>IF(buildings!BN689="","NULL",buildings!BN689)</f>
        <v>NULL</v>
      </c>
      <c r="BO689" t="str">
        <f>IF(buildings!BO689="","NULL",buildings!BO689)</f>
        <v>NULL</v>
      </c>
      <c r="BP689" t="str">
        <f>IF(buildings!BP689="","NULL",buildings!BP689)</f>
        <v>NULL</v>
      </c>
      <c r="BQ689" t="str">
        <f>IF(buildings!BQ689="","NULL",buildings!BQ689)</f>
        <v>NULL</v>
      </c>
      <c r="BR689" t="str">
        <f>IF(buildings!BR689="","NULL",buildings!BR689)</f>
        <v>NULL</v>
      </c>
      <c r="BS689" t="str">
        <f>IF(buildings!BS689="","NULL",buildings!BS689)</f>
        <v>NULL</v>
      </c>
      <c r="BT689" t="str">
        <f>IF(buildings!BT689="","NULL",buildings!BT689)</f>
        <v>NULL</v>
      </c>
      <c r="BU689" t="str">
        <f>IF(buildings!BU689="","NULL",buildings!BU689)</f>
        <v>NULL</v>
      </c>
      <c r="BV689" t="str">
        <f>IF(buildings!BV689="","NULL",buildings!BV689)</f>
        <v>NULL</v>
      </c>
      <c r="BW689" t="str">
        <f>IF(buildings!BW689="","NULL",buildings!BW689)</f>
        <v>R32USA</v>
      </c>
      <c r="BX689" t="str">
        <f>IF(buildings!BX689="","NULL",buildings!BX689)</f>
        <v>R5.2OECD</v>
      </c>
      <c r="BY689" t="str">
        <f>IF(buildings!BY689="","NULL",buildings!BY689)</f>
        <v>R_SFH_unspecified</v>
      </c>
      <c r="BZ689" t="str">
        <f>IF(buildings!BZ689="","NULL",buildings!BZ689)</f>
        <v>T_traditional</v>
      </c>
      <c r="CA689" t="str">
        <f>IF(buildings!CA689="","NULL",buildings!CA689)</f>
        <v>Standard</v>
      </c>
      <c r="CB689" t="str">
        <f>IF(buildings!CB689="","NULL",buildings!CB689)</f>
        <v>sample/average/statistics</v>
      </c>
      <c r="CC689" t="str">
        <f>IF(buildings!CC689="","NULL",buildings!CC689)</f>
        <v>RS</v>
      </c>
      <c r="CD689" t="str">
        <f>IF(buildings!CD689="","NULL",buildings!CD689)</f>
        <v>T</v>
      </c>
      <c r="CE689" t="str">
        <f>IF(buildings!CE689="","NULL",buildings!CE689)</f>
        <v>OECD_USA</v>
      </c>
    </row>
    <row r="690" spans="1:83">
      <c r="A690">
        <f>IF(buildings!A690="","NA",buildings!A690)</f>
        <v>688</v>
      </c>
      <c r="B690" t="str">
        <f>IF(buildings!B690="","NA",buildings!B690)</f>
        <v>USA</v>
      </c>
      <c r="C690" t="str">
        <f>IF(buildings!C690="","NA",buildings!C690)</f>
        <v>NA</v>
      </c>
      <c r="D690" t="str">
        <f>IF(buildings!D690="","NA",buildings!D690)</f>
        <v>NA</v>
      </c>
      <c r="E690" t="str">
        <f>IF(buildings!E690="","NA",buildings!E690)</f>
        <v>NA</v>
      </c>
      <c r="F690">
        <f>IF(buildings!F690="","NA",buildings!F690)</f>
        <v>7.6979965504163301</v>
      </c>
      <c r="G690" t="str">
        <f>IF(buildings!G690="","NA",buildings!G690)</f>
        <v>NA</v>
      </c>
      <c r="H690" t="str">
        <f>IF(buildings!H690="","NA",buildings!H690)</f>
        <v>NA</v>
      </c>
      <c r="I690" t="str">
        <f>IF(buildings!I690="","NA",buildings!I690)</f>
        <v>NA</v>
      </c>
      <c r="J690">
        <f>IF(buildings!J690="","NA",buildings!J690)</f>
        <v>44.067075594269603</v>
      </c>
      <c r="K690" t="str">
        <f>IF(buildings!K690="","NA",buildings!K690)</f>
        <v>NA</v>
      </c>
      <c r="L690" t="str">
        <f>IF(buildings!L690="","NA",buildings!L690)</f>
        <v>NA</v>
      </c>
      <c r="M690">
        <f>IF(buildings!M690="","NA",buildings!M690)</f>
        <v>385.58755350051899</v>
      </c>
      <c r="N690">
        <f>IF(buildings!N690="","NA",buildings!N690)</f>
        <v>41.653559628630497</v>
      </c>
      <c r="O690">
        <f>IF(buildings!O690="","NA",buildings!O690)</f>
        <v>130.80200842320701</v>
      </c>
      <c r="P690" t="str">
        <f>IF(buildings!P690="","NA",buildings!P690)</f>
        <v>NA</v>
      </c>
      <c r="Q690" t="str">
        <f>IF(buildings!Q690="","NA",buildings!Q690)</f>
        <v>NA</v>
      </c>
      <c r="R690" t="str">
        <f>IF(buildings!R690="","NA",buildings!R690)</f>
        <v>NA</v>
      </c>
      <c r="S690">
        <f>IF(buildings!S690="","NA",buildings!S690)</f>
        <v>19.084861125846299</v>
      </c>
      <c r="T690" t="str">
        <f>IF(buildings!T690="","NA",buildings!T690)</f>
        <v>NA</v>
      </c>
      <c r="U690" t="str">
        <f>IF(buildings!U690="","NA",buildings!U690)</f>
        <v>NA</v>
      </c>
      <c r="V690" t="str">
        <f>IF(buildings!V690="","NA",buildings!V690)</f>
        <v>NA</v>
      </c>
      <c r="W690" t="str">
        <f>IF(buildings!W690="","NA",buildings!W690)</f>
        <v>NA</v>
      </c>
      <c r="X690" t="str">
        <f>IF(buildings!X690="","NA",buildings!X690)</f>
        <v>NA</v>
      </c>
      <c r="Y690" t="str">
        <f>IF(buildings!Y690="","NA",buildings!Y690)</f>
        <v>NA</v>
      </c>
      <c r="Z690" t="str">
        <f>IF(buildings!Z690="","NA",buildings!Z690)</f>
        <v>NA</v>
      </c>
      <c r="AA690" t="str">
        <f>IF(buildings!AA690="","NA",buildings!AA690)</f>
        <v>NA</v>
      </c>
      <c r="AB690">
        <f>IF(buildings!AB690="","NA",buildings!AB690)</f>
        <v>75.099999999999994</v>
      </c>
      <c r="AC690" t="str">
        <f>IF(buildings!AC690="","NA",buildings!AC690)</f>
        <v>NA</v>
      </c>
      <c r="AD690" t="str">
        <f>IF(buildings!AD690="","NA",buildings!AD690)</f>
        <v>NA</v>
      </c>
      <c r="AE690" t="str">
        <f>IF(buildings!AE690="","NA",buildings!AE690)</f>
        <v>NA</v>
      </c>
      <c r="AF690" t="str">
        <f>IF(buildings!AF690="","NA",buildings!AF690)</f>
        <v>NA</v>
      </c>
      <c r="AG690" t="str">
        <f>IF(buildings!AG690="","NA",buildings!AG690)</f>
        <v>NA</v>
      </c>
      <c r="AH690" t="str">
        <f>IF(buildings!AH690="","NA",buildings!AH690)</f>
        <v>NA</v>
      </c>
      <c r="AI690" t="str">
        <f>IF(buildings!AI690="","NA",buildings!AI690)</f>
        <v>NA</v>
      </c>
      <c r="AJ690">
        <f>IF(buildings!AJ690="","NA",buildings!AJ690)</f>
        <v>2.97724502186108</v>
      </c>
      <c r="AK690">
        <f>IF(buildings!AK690="","NA",buildings!AK690)</f>
        <v>14.479583742009901</v>
      </c>
      <c r="AL690" t="str">
        <f>IF(buildings!AL690="","NA",buildings!AL690)</f>
        <v>Large masonary house, crawlspace foundation</v>
      </c>
      <c r="AM690">
        <f>IF(buildings!AM690="","NA",buildings!AM690)</f>
        <v>1</v>
      </c>
      <c r="AN690" t="str">
        <f>IF(buildings!AN690="","NA",buildings!AN690)</f>
        <v>residential</v>
      </c>
      <c r="AO690" t="str">
        <f>IF(buildings!AO690="","NA",buildings!AO690)</f>
        <v>residential</v>
      </c>
      <c r="AP690" t="str">
        <f>IF(buildings!AP690="","NA",buildings!AP690)</f>
        <v>averaged</v>
      </c>
      <c r="AQ690" t="str">
        <f>IF(buildings!AQ690="","NA",buildings!AQ690)</f>
        <v>urban</v>
      </c>
      <c r="AR690" t="str">
        <f>IF(buildings!AR690="","NA",buildings!AR690)</f>
        <v>construction</v>
      </c>
      <c r="AS690" t="str">
        <f>IF(buildings!AS690="","NA",buildings!AS690)</f>
        <v>Berril, P. &amp; Herwitch, EG</v>
      </c>
      <c r="AT690">
        <f>IF(buildings!AT690="","NA",buildings!AT690)</f>
        <v>2021</v>
      </c>
      <c r="AU690" t="str">
        <f>IF(buildings!AU690="","NA",buildings!AU690)</f>
        <v>Material flows and GHG emissions from housing stock evolution in US counties, 2020–60</v>
      </c>
      <c r="AV690" t="str">
        <f>IF(buildings!AV690="","NA",buildings!AV690)</f>
        <v>Buildings &amp; Cities</v>
      </c>
      <c r="AW690" t="str">
        <f>IF(buildings!AW690="","NA",buildings!AW690)</f>
        <v>Copyright by the Authors</v>
      </c>
      <c r="AX690" t="str">
        <f>IF(buildings!AX690="","NA",buildings!AX690)</f>
        <v>10.5334/bc.126</v>
      </c>
      <c r="AY690" t="str">
        <f>IF(buildings!AY690="","NA",buildings!AY690)</f>
        <v>https://doi.org/10.5334/bc.126</v>
      </c>
      <c r="AZ690" t="str">
        <f>IF(buildings!AZ690="","NULL",buildings!AZ690)</f>
        <v>I combined the ''glass'' and the fiberglass'' columns into one</v>
      </c>
      <c r="BA690" t="str">
        <f>IF(buildings!BA690="","NULL",buildings!BA690)</f>
        <v>NULL</v>
      </c>
      <c r="BB690" t="str">
        <f>IF(buildings!BB690="","NULL",buildings!BB690)</f>
        <v>NULL</v>
      </c>
      <c r="BC690" t="str">
        <f>IF(buildings!BC690="","NULL",buildings!BC690)</f>
        <v>Supplemental data -&gt; Source data -&gt; Material_Intensities -&gt; Full_arch_intensities.csv</v>
      </c>
      <c r="BD690" t="str">
        <f>IF(buildings!BD690="","NULL",buildings!BD690)</f>
        <v>NULL</v>
      </c>
      <c r="BE690" t="str">
        <f>IF(buildings!BE690="","NULL",buildings!BE690)</f>
        <v>Schwartzberg (Fishman)</v>
      </c>
      <c r="BF690" t="str">
        <f>IF(buildings!BF690="","NULL",buildings!BF690)</f>
        <v>NULL</v>
      </c>
      <c r="BG690" t="str">
        <f>IF(buildings!BG690="","NULL",buildings!BG690)</f>
        <v>NULL</v>
      </c>
      <c r="BH690" t="str">
        <f>IF(buildings!BH690="","NULL",buildings!BH690)</f>
        <v>NULL</v>
      </c>
      <c r="BI690" t="str">
        <f>IF(buildings!BI690="","NULL",buildings!BI690)</f>
        <v>NULL</v>
      </c>
      <c r="BJ690" t="str">
        <f>IF(buildings!BJ690="","NULL",buildings!BJ690)</f>
        <v>NULL</v>
      </c>
      <c r="BK690" t="str">
        <f>IF(buildings!BK690="","NULL",buildings!BK690)</f>
        <v>NULL</v>
      </c>
      <c r="BL690" t="str">
        <f>IF(buildings!BL690="","NULL",buildings!BL690)</f>
        <v>NULL</v>
      </c>
      <c r="BM690" t="str">
        <f>IF(buildings!BM690="","NULL",buildings!BM690)</f>
        <v>NULL</v>
      </c>
      <c r="BN690" t="str">
        <f>IF(buildings!BN690="","NULL",buildings!BN690)</f>
        <v>NULL</v>
      </c>
      <c r="BO690" t="str">
        <f>IF(buildings!BO690="","NULL",buildings!BO690)</f>
        <v>NULL</v>
      </c>
      <c r="BP690" t="str">
        <f>IF(buildings!BP690="","NULL",buildings!BP690)</f>
        <v>NULL</v>
      </c>
      <c r="BQ690" t="str">
        <f>IF(buildings!BQ690="","NULL",buildings!BQ690)</f>
        <v>NULL</v>
      </c>
      <c r="BR690" t="str">
        <f>IF(buildings!BR690="","NULL",buildings!BR690)</f>
        <v>NULL</v>
      </c>
      <c r="BS690" t="str">
        <f>IF(buildings!BS690="","NULL",buildings!BS690)</f>
        <v>NULL</v>
      </c>
      <c r="BT690" t="str">
        <f>IF(buildings!BT690="","NULL",buildings!BT690)</f>
        <v>NULL</v>
      </c>
      <c r="BU690" t="str">
        <f>IF(buildings!BU690="","NULL",buildings!BU690)</f>
        <v>NULL</v>
      </c>
      <c r="BV690" t="str">
        <f>IF(buildings!BV690="","NULL",buildings!BV690)</f>
        <v>NULL</v>
      </c>
      <c r="BW690" t="str">
        <f>IF(buildings!BW690="","NULL",buildings!BW690)</f>
        <v>R32USA</v>
      </c>
      <c r="BX690" t="str">
        <f>IF(buildings!BX690="","NULL",buildings!BX690)</f>
        <v>R5.2OECD</v>
      </c>
      <c r="BY690" t="str">
        <f>IF(buildings!BY690="","NULL",buildings!BY690)</f>
        <v>R_SFH_unspecified</v>
      </c>
      <c r="BZ690" t="str">
        <f>IF(buildings!BZ690="","NULL",buildings!BZ690)</f>
        <v>M_unspecified</v>
      </c>
      <c r="CA690" t="str">
        <f>IF(buildings!CA690="","NULL",buildings!CA690)</f>
        <v>Standard</v>
      </c>
      <c r="CB690" t="str">
        <f>IF(buildings!CB690="","NULL",buildings!CB690)</f>
        <v>sample/average/statistics</v>
      </c>
      <c r="CC690" t="str">
        <f>IF(buildings!CC690="","NULL",buildings!CC690)</f>
        <v>RS</v>
      </c>
      <c r="CD690" t="str">
        <f>IF(buildings!CD690="","NULL",buildings!CD690)</f>
        <v>M</v>
      </c>
      <c r="CE690" t="str">
        <f>IF(buildings!CE690="","NULL",buildings!CE690)</f>
        <v>OECD_USA</v>
      </c>
    </row>
    <row r="691" spans="1:83">
      <c r="A691">
        <f>IF(buildings!A691="","NA",buildings!A691)</f>
        <v>689</v>
      </c>
      <c r="B691" t="str">
        <f>IF(buildings!B691="","NA",buildings!B691)</f>
        <v>USA</v>
      </c>
      <c r="C691" t="str">
        <f>IF(buildings!C691="","NA",buildings!C691)</f>
        <v>NA</v>
      </c>
      <c r="D691" t="str">
        <f>IF(buildings!D691="","NA",buildings!D691)</f>
        <v>NA</v>
      </c>
      <c r="E691" t="str">
        <f>IF(buildings!E691="","NA",buildings!E691)</f>
        <v>NA</v>
      </c>
      <c r="F691">
        <f>IF(buildings!F691="","NA",buildings!F691)</f>
        <v>6.7344506923401699</v>
      </c>
      <c r="G691" t="str">
        <f>IF(buildings!G691="","NA",buildings!G691)</f>
        <v>NA</v>
      </c>
      <c r="H691" t="str">
        <f>IF(buildings!H691="","NA",buildings!H691)</f>
        <v>NA</v>
      </c>
      <c r="I691" t="str">
        <f>IF(buildings!I691="","NA",buildings!I691)</f>
        <v>NA</v>
      </c>
      <c r="J691">
        <f>IF(buildings!J691="","NA",buildings!J691)</f>
        <v>39.780596412319198</v>
      </c>
      <c r="K691" t="str">
        <f>IF(buildings!K691="","NA",buildings!K691)</f>
        <v>NA</v>
      </c>
      <c r="L691" t="str">
        <f>IF(buildings!L691="","NA",buildings!L691)</f>
        <v>NA</v>
      </c>
      <c r="M691">
        <f>IF(buildings!M691="","NA",buildings!M691)</f>
        <v>285.52350293023397</v>
      </c>
      <c r="N691">
        <f>IF(buildings!N691="","NA",buildings!N691)</f>
        <v>35.314868356372102</v>
      </c>
      <c r="O691">
        <f>IF(buildings!O691="","NA",buildings!O691)</f>
        <v>109.952288602512</v>
      </c>
      <c r="P691" t="str">
        <f>IF(buildings!P691="","NA",buildings!P691)</f>
        <v>NA</v>
      </c>
      <c r="Q691" t="str">
        <f>IF(buildings!Q691="","NA",buildings!Q691)</f>
        <v>NA</v>
      </c>
      <c r="R691" t="str">
        <f>IF(buildings!R691="","NA",buildings!R691)</f>
        <v>NA</v>
      </c>
      <c r="S691">
        <f>IF(buildings!S691="","NA",buildings!S691)</f>
        <v>17.203722930096799</v>
      </c>
      <c r="T691" t="str">
        <f>IF(buildings!T691="","NA",buildings!T691)</f>
        <v>NA</v>
      </c>
      <c r="U691" t="str">
        <f>IF(buildings!U691="","NA",buildings!U691)</f>
        <v>NA</v>
      </c>
      <c r="V691" t="str">
        <f>IF(buildings!V691="","NA",buildings!V691)</f>
        <v>NA</v>
      </c>
      <c r="W691" t="str">
        <f>IF(buildings!W691="","NA",buildings!W691)</f>
        <v>NA</v>
      </c>
      <c r="X691" t="str">
        <f>IF(buildings!X691="","NA",buildings!X691)</f>
        <v>NA</v>
      </c>
      <c r="Y691" t="str">
        <f>IF(buildings!Y691="","NA",buildings!Y691)</f>
        <v>NA</v>
      </c>
      <c r="Z691" t="str">
        <f>IF(buildings!Z691="","NA",buildings!Z691)</f>
        <v>NA</v>
      </c>
      <c r="AA691" t="str">
        <f>IF(buildings!AA691="","NA",buildings!AA691)</f>
        <v>NA</v>
      </c>
      <c r="AB691">
        <f>IF(buildings!AB691="","NA",buildings!AB691)</f>
        <v>61.64</v>
      </c>
      <c r="AC691" t="str">
        <f>IF(buildings!AC691="","NA",buildings!AC691)</f>
        <v>NA</v>
      </c>
      <c r="AD691" t="str">
        <f>IF(buildings!AD691="","NA",buildings!AD691)</f>
        <v>NA</v>
      </c>
      <c r="AE691" t="str">
        <f>IF(buildings!AE691="","NA",buildings!AE691)</f>
        <v>NA</v>
      </c>
      <c r="AF691" t="str">
        <f>IF(buildings!AF691="","NA",buildings!AF691)</f>
        <v>NA</v>
      </c>
      <c r="AG691" t="str">
        <f>IF(buildings!AG691="","NA",buildings!AG691)</f>
        <v>NA</v>
      </c>
      <c r="AH691" t="str">
        <f>IF(buildings!AH691="","NA",buildings!AH691)</f>
        <v>NA</v>
      </c>
      <c r="AI691" t="str">
        <f>IF(buildings!AI691="","NA",buildings!AI691)</f>
        <v>NA</v>
      </c>
      <c r="AJ691">
        <f>IF(buildings!AJ691="","NA",buildings!AJ691)</f>
        <v>2.9638506706110799</v>
      </c>
      <c r="AK691">
        <f>IF(buildings!AK691="","NA",buildings!AK691)</f>
        <v>12.010685749897601</v>
      </c>
      <c r="AL691" t="str">
        <f>IF(buildings!AL691="","NA",buildings!AL691)</f>
        <v>Large masonary house, crawlspace foundation</v>
      </c>
      <c r="AM691">
        <f>IF(buildings!AM691="","NA",buildings!AM691)</f>
        <v>1</v>
      </c>
      <c r="AN691" t="str">
        <f>IF(buildings!AN691="","NA",buildings!AN691)</f>
        <v>residential</v>
      </c>
      <c r="AO691" t="str">
        <f>IF(buildings!AO691="","NA",buildings!AO691)</f>
        <v>residential</v>
      </c>
      <c r="AP691" t="str">
        <f>IF(buildings!AP691="","NA",buildings!AP691)</f>
        <v>averaged</v>
      </c>
      <c r="AQ691" t="str">
        <f>IF(buildings!AQ691="","NA",buildings!AQ691)</f>
        <v>urban</v>
      </c>
      <c r="AR691" t="str">
        <f>IF(buildings!AR691="","NA",buildings!AR691)</f>
        <v>construction</v>
      </c>
      <c r="AS691" t="str">
        <f>IF(buildings!AS691="","NA",buildings!AS691)</f>
        <v>Berril, P. &amp; Herwitch, EG</v>
      </c>
      <c r="AT691">
        <f>IF(buildings!AT691="","NA",buildings!AT691)</f>
        <v>2021</v>
      </c>
      <c r="AU691" t="str">
        <f>IF(buildings!AU691="","NA",buildings!AU691)</f>
        <v>Material flows and GHG emissions from housing stock evolution in US counties, 2020–60</v>
      </c>
      <c r="AV691" t="str">
        <f>IF(buildings!AV691="","NA",buildings!AV691)</f>
        <v>Buildings &amp; Cities</v>
      </c>
      <c r="AW691" t="str">
        <f>IF(buildings!AW691="","NA",buildings!AW691)</f>
        <v>Copyright by the Authors</v>
      </c>
      <c r="AX691" t="str">
        <f>IF(buildings!AX691="","NA",buildings!AX691)</f>
        <v>10.5334/bc.126</v>
      </c>
      <c r="AY691" t="str">
        <f>IF(buildings!AY691="","NA",buildings!AY691)</f>
        <v>https://doi.org/10.5334/bc.126</v>
      </c>
      <c r="AZ691" t="str">
        <f>IF(buildings!AZ691="","NULL",buildings!AZ691)</f>
        <v>I combined the ''glass'' and the fiberglass'' columns into one</v>
      </c>
      <c r="BA691" t="str">
        <f>IF(buildings!BA691="","NULL",buildings!BA691)</f>
        <v>NULL</v>
      </c>
      <c r="BB691" t="str">
        <f>IF(buildings!BB691="","NULL",buildings!BB691)</f>
        <v>NULL</v>
      </c>
      <c r="BC691" t="str">
        <f>IF(buildings!BC691="","NULL",buildings!BC691)</f>
        <v>Supplemental data -&gt; Source data -&gt; Material_Intensities -&gt; Full_arch_intensities.csv</v>
      </c>
      <c r="BD691" t="str">
        <f>IF(buildings!BD691="","NULL",buildings!BD691)</f>
        <v>NULL</v>
      </c>
      <c r="BE691" t="str">
        <f>IF(buildings!BE691="","NULL",buildings!BE691)</f>
        <v>Schwartzberg (Fishman)</v>
      </c>
      <c r="BF691" t="str">
        <f>IF(buildings!BF691="","NULL",buildings!BF691)</f>
        <v>NULL</v>
      </c>
      <c r="BG691" t="str">
        <f>IF(buildings!BG691="","NULL",buildings!BG691)</f>
        <v>NULL</v>
      </c>
      <c r="BH691" t="str">
        <f>IF(buildings!BH691="","NULL",buildings!BH691)</f>
        <v>NULL</v>
      </c>
      <c r="BI691" t="str">
        <f>IF(buildings!BI691="","NULL",buildings!BI691)</f>
        <v>NULL</v>
      </c>
      <c r="BJ691" t="str">
        <f>IF(buildings!BJ691="","NULL",buildings!BJ691)</f>
        <v>NULL</v>
      </c>
      <c r="BK691" t="str">
        <f>IF(buildings!BK691="","NULL",buildings!BK691)</f>
        <v>NULL</v>
      </c>
      <c r="BL691" t="str">
        <f>IF(buildings!BL691="","NULL",buildings!BL691)</f>
        <v>NULL</v>
      </c>
      <c r="BM691" t="str">
        <f>IF(buildings!BM691="","NULL",buildings!BM691)</f>
        <v>NULL</v>
      </c>
      <c r="BN691" t="str">
        <f>IF(buildings!BN691="","NULL",buildings!BN691)</f>
        <v>NULL</v>
      </c>
      <c r="BO691" t="str">
        <f>IF(buildings!BO691="","NULL",buildings!BO691)</f>
        <v>NULL</v>
      </c>
      <c r="BP691" t="str">
        <f>IF(buildings!BP691="","NULL",buildings!BP691)</f>
        <v>NULL</v>
      </c>
      <c r="BQ691" t="str">
        <f>IF(buildings!BQ691="","NULL",buildings!BQ691)</f>
        <v>NULL</v>
      </c>
      <c r="BR691" t="str">
        <f>IF(buildings!BR691="","NULL",buildings!BR691)</f>
        <v>NULL</v>
      </c>
      <c r="BS691" t="str">
        <f>IF(buildings!BS691="","NULL",buildings!BS691)</f>
        <v>NULL</v>
      </c>
      <c r="BT691" t="str">
        <f>IF(buildings!BT691="","NULL",buildings!BT691)</f>
        <v>NULL</v>
      </c>
      <c r="BU691" t="str">
        <f>IF(buildings!BU691="","NULL",buildings!BU691)</f>
        <v>NULL</v>
      </c>
      <c r="BV691" t="str">
        <f>IF(buildings!BV691="","NULL",buildings!BV691)</f>
        <v>NULL</v>
      </c>
      <c r="BW691" t="str">
        <f>IF(buildings!BW691="","NULL",buildings!BW691)</f>
        <v>R32USA</v>
      </c>
      <c r="BX691" t="str">
        <f>IF(buildings!BX691="","NULL",buildings!BX691)</f>
        <v>R5.2OECD</v>
      </c>
      <c r="BY691" t="str">
        <f>IF(buildings!BY691="","NULL",buildings!BY691)</f>
        <v>R_SFH_unspecified</v>
      </c>
      <c r="BZ691" t="str">
        <f>IF(buildings!BZ691="","NULL",buildings!BZ691)</f>
        <v>M_unspecified</v>
      </c>
      <c r="CA691" t="str">
        <f>IF(buildings!CA691="","NULL",buildings!CA691)</f>
        <v>Standard</v>
      </c>
      <c r="CB691" t="str">
        <f>IF(buildings!CB691="","NULL",buildings!CB691)</f>
        <v>sample/average/statistics</v>
      </c>
      <c r="CC691" t="str">
        <f>IF(buildings!CC691="","NULL",buildings!CC691)</f>
        <v>RS</v>
      </c>
      <c r="CD691" t="str">
        <f>IF(buildings!CD691="","NULL",buildings!CD691)</f>
        <v>M</v>
      </c>
      <c r="CE691" t="str">
        <f>IF(buildings!CE691="","NULL",buildings!CE691)</f>
        <v>OECD_USA</v>
      </c>
    </row>
    <row r="692" spans="1:83">
      <c r="A692">
        <f>IF(buildings!A692="","NA",buildings!A692)</f>
        <v>690</v>
      </c>
      <c r="B692" t="str">
        <f>IF(buildings!B692="","NA",buildings!B692)</f>
        <v>USA</v>
      </c>
      <c r="C692" t="str">
        <f>IF(buildings!C692="","NA",buildings!C692)</f>
        <v>NA</v>
      </c>
      <c r="D692" t="str">
        <f>IF(buildings!D692="","NA",buildings!D692)</f>
        <v>NA</v>
      </c>
      <c r="E692" t="str">
        <f>IF(buildings!E692="","NA",buildings!E692)</f>
        <v>NA</v>
      </c>
      <c r="F692">
        <f>IF(buildings!F692="","NA",buildings!F692)</f>
        <v>10.8743450649738</v>
      </c>
      <c r="G692" t="str">
        <f>IF(buildings!G692="","NA",buildings!G692)</f>
        <v>NA</v>
      </c>
      <c r="H692" t="str">
        <f>IF(buildings!H692="","NA",buildings!H692)</f>
        <v>NA</v>
      </c>
      <c r="I692" t="str">
        <f>IF(buildings!I692="","NA",buildings!I692)</f>
        <v>NA</v>
      </c>
      <c r="J692">
        <f>IF(buildings!J692="","NA",buildings!J692)</f>
        <v>50.6769840749336</v>
      </c>
      <c r="K692" t="str">
        <f>IF(buildings!K692="","NA",buildings!K692)</f>
        <v>NA</v>
      </c>
      <c r="L692" t="str">
        <f>IF(buildings!L692="","NA",buildings!L692)</f>
        <v>NA</v>
      </c>
      <c r="M692">
        <f>IF(buildings!M692="","NA",buildings!M692)</f>
        <v>596.47288490894005</v>
      </c>
      <c r="N692">
        <f>IF(buildings!N692="","NA",buildings!N692)</f>
        <v>63.669989267219798</v>
      </c>
      <c r="O692">
        <f>IF(buildings!O692="","NA",buildings!O692)</f>
        <v>200.403229356775</v>
      </c>
      <c r="P692" t="str">
        <f>IF(buildings!P692="","NA",buildings!P692)</f>
        <v>NA</v>
      </c>
      <c r="Q692" t="str">
        <f>IF(buildings!Q692="","NA",buildings!Q692)</f>
        <v>NA</v>
      </c>
      <c r="R692" t="str">
        <f>IF(buildings!R692="","NA",buildings!R692)</f>
        <v>NA</v>
      </c>
      <c r="S692">
        <f>IF(buildings!S692="","NA",buildings!S692)</f>
        <v>25.125603470188199</v>
      </c>
      <c r="T692" t="str">
        <f>IF(buildings!T692="","NA",buildings!T692)</f>
        <v>NA</v>
      </c>
      <c r="U692" t="str">
        <f>IF(buildings!U692="","NA",buildings!U692)</f>
        <v>NA</v>
      </c>
      <c r="V692" t="str">
        <f>IF(buildings!V692="","NA",buildings!V692)</f>
        <v>NA</v>
      </c>
      <c r="W692" t="str">
        <f>IF(buildings!W692="","NA",buildings!W692)</f>
        <v>NA</v>
      </c>
      <c r="X692" t="str">
        <f>IF(buildings!X692="","NA",buildings!X692)</f>
        <v>NA</v>
      </c>
      <c r="Y692" t="str">
        <f>IF(buildings!Y692="","NA",buildings!Y692)</f>
        <v>NA</v>
      </c>
      <c r="Z692" t="str">
        <f>IF(buildings!Z692="","NA",buildings!Z692)</f>
        <v>NA</v>
      </c>
      <c r="AA692" t="str">
        <f>IF(buildings!AA692="","NA",buildings!AA692)</f>
        <v>NA</v>
      </c>
      <c r="AB692">
        <f>IF(buildings!AB692="","NA",buildings!AB692)</f>
        <v>88.52</v>
      </c>
      <c r="AC692" t="str">
        <f>IF(buildings!AC692="","NA",buildings!AC692)</f>
        <v>NA</v>
      </c>
      <c r="AD692" t="str">
        <f>IF(buildings!AD692="","NA",buildings!AD692)</f>
        <v>NA</v>
      </c>
      <c r="AE692" t="str">
        <f>IF(buildings!AE692="","NA",buildings!AE692)</f>
        <v>NA</v>
      </c>
      <c r="AF692" t="str">
        <f>IF(buildings!AF692="","NA",buildings!AF692)</f>
        <v>NA</v>
      </c>
      <c r="AG692" t="str">
        <f>IF(buildings!AG692="","NA",buildings!AG692)</f>
        <v>NA</v>
      </c>
      <c r="AH692" t="str">
        <f>IF(buildings!AH692="","NA",buildings!AH692)</f>
        <v>NA</v>
      </c>
      <c r="AI692" t="str">
        <f>IF(buildings!AI692="","NA",buildings!AI692)</f>
        <v>NA</v>
      </c>
      <c r="AJ692">
        <f>IF(buildings!AJ692="","NA",buildings!AJ692)</f>
        <v>3.7866410263778598</v>
      </c>
      <c r="AK692">
        <f>IF(buildings!AK692="","NA",buildings!AK692)</f>
        <v>19.959841885605101</v>
      </c>
      <c r="AL692" t="str">
        <f>IF(buildings!AL692="","NA",buildings!AL692)</f>
        <v>Small masonary house, crawlspace foundation</v>
      </c>
      <c r="AM692">
        <f>IF(buildings!AM692="","NA",buildings!AM692)</f>
        <v>1</v>
      </c>
      <c r="AN692" t="str">
        <f>IF(buildings!AN692="","NA",buildings!AN692)</f>
        <v>residential</v>
      </c>
      <c r="AO692" t="str">
        <f>IF(buildings!AO692="","NA",buildings!AO692)</f>
        <v>residential</v>
      </c>
      <c r="AP692" t="str">
        <f>IF(buildings!AP692="","NA",buildings!AP692)</f>
        <v>averaged</v>
      </c>
      <c r="AQ692" t="str">
        <f>IF(buildings!AQ692="","NA",buildings!AQ692)</f>
        <v>urban</v>
      </c>
      <c r="AR692" t="str">
        <f>IF(buildings!AR692="","NA",buildings!AR692)</f>
        <v>construction</v>
      </c>
      <c r="AS692" t="str">
        <f>IF(buildings!AS692="","NA",buildings!AS692)</f>
        <v>Berril, P. &amp; Herwitch, EG</v>
      </c>
      <c r="AT692">
        <f>IF(buildings!AT692="","NA",buildings!AT692)</f>
        <v>2021</v>
      </c>
      <c r="AU692" t="str">
        <f>IF(buildings!AU692="","NA",buildings!AU692)</f>
        <v>Material flows and GHG emissions from housing stock evolution in US counties, 2020–60</v>
      </c>
      <c r="AV692" t="str">
        <f>IF(buildings!AV692="","NA",buildings!AV692)</f>
        <v>Buildings &amp; Cities</v>
      </c>
      <c r="AW692" t="str">
        <f>IF(buildings!AW692="","NA",buildings!AW692)</f>
        <v>Copyright by the Authors</v>
      </c>
      <c r="AX692" t="str">
        <f>IF(buildings!AX692="","NA",buildings!AX692)</f>
        <v>10.5334/bc.126</v>
      </c>
      <c r="AY692" t="str">
        <f>IF(buildings!AY692="","NA",buildings!AY692)</f>
        <v>https://doi.org/10.5334/bc.126</v>
      </c>
      <c r="AZ692" t="str">
        <f>IF(buildings!AZ692="","NULL",buildings!AZ692)</f>
        <v>I combined the ''glass'' and the fiberglass'' columns into one</v>
      </c>
      <c r="BA692" t="str">
        <f>IF(buildings!BA692="","NULL",buildings!BA692)</f>
        <v>NULL</v>
      </c>
      <c r="BB692" t="str">
        <f>IF(buildings!BB692="","NULL",buildings!BB692)</f>
        <v>NULL</v>
      </c>
      <c r="BC692" t="str">
        <f>IF(buildings!BC692="","NULL",buildings!BC692)</f>
        <v>Supplemental data -&gt; Source data -&gt; Material_Intensities -&gt; Full_arch_intensities.csv</v>
      </c>
      <c r="BD692" t="str">
        <f>IF(buildings!BD692="","NULL",buildings!BD692)</f>
        <v>NULL</v>
      </c>
      <c r="BE692" t="str">
        <f>IF(buildings!BE692="","NULL",buildings!BE692)</f>
        <v>Schwartzberg (Fishman)</v>
      </c>
      <c r="BF692" t="str">
        <f>IF(buildings!BF692="","NULL",buildings!BF692)</f>
        <v>NULL</v>
      </c>
      <c r="BG692" t="str">
        <f>IF(buildings!BG692="","NULL",buildings!BG692)</f>
        <v>NULL</v>
      </c>
      <c r="BH692" t="str">
        <f>IF(buildings!BH692="","NULL",buildings!BH692)</f>
        <v>NULL</v>
      </c>
      <c r="BI692" t="str">
        <f>IF(buildings!BI692="","NULL",buildings!BI692)</f>
        <v>NULL</v>
      </c>
      <c r="BJ692" t="str">
        <f>IF(buildings!BJ692="","NULL",buildings!BJ692)</f>
        <v>NULL</v>
      </c>
      <c r="BK692" t="str">
        <f>IF(buildings!BK692="","NULL",buildings!BK692)</f>
        <v>NULL</v>
      </c>
      <c r="BL692" t="str">
        <f>IF(buildings!BL692="","NULL",buildings!BL692)</f>
        <v>NULL</v>
      </c>
      <c r="BM692" t="str">
        <f>IF(buildings!BM692="","NULL",buildings!BM692)</f>
        <v>NULL</v>
      </c>
      <c r="BN692" t="str">
        <f>IF(buildings!BN692="","NULL",buildings!BN692)</f>
        <v>NULL</v>
      </c>
      <c r="BO692" t="str">
        <f>IF(buildings!BO692="","NULL",buildings!BO692)</f>
        <v>NULL</v>
      </c>
      <c r="BP692" t="str">
        <f>IF(buildings!BP692="","NULL",buildings!BP692)</f>
        <v>NULL</v>
      </c>
      <c r="BQ692" t="str">
        <f>IF(buildings!BQ692="","NULL",buildings!BQ692)</f>
        <v>NULL</v>
      </c>
      <c r="BR692" t="str">
        <f>IF(buildings!BR692="","NULL",buildings!BR692)</f>
        <v>NULL</v>
      </c>
      <c r="BS692" t="str">
        <f>IF(buildings!BS692="","NULL",buildings!BS692)</f>
        <v>NULL</v>
      </c>
      <c r="BT692" t="str">
        <f>IF(buildings!BT692="","NULL",buildings!BT692)</f>
        <v>NULL</v>
      </c>
      <c r="BU692" t="str">
        <f>IF(buildings!BU692="","NULL",buildings!BU692)</f>
        <v>NULL</v>
      </c>
      <c r="BV692" t="str">
        <f>IF(buildings!BV692="","NULL",buildings!BV692)</f>
        <v>NULL</v>
      </c>
      <c r="BW692" t="str">
        <f>IF(buildings!BW692="","NULL",buildings!BW692)</f>
        <v>R32USA</v>
      </c>
      <c r="BX692" t="str">
        <f>IF(buildings!BX692="","NULL",buildings!BX692)</f>
        <v>R5.2OECD</v>
      </c>
      <c r="BY692" t="str">
        <f>IF(buildings!BY692="","NULL",buildings!BY692)</f>
        <v>R_SFH_unspecified</v>
      </c>
      <c r="BZ692" t="str">
        <f>IF(buildings!BZ692="","NULL",buildings!BZ692)</f>
        <v>M_unspecified</v>
      </c>
      <c r="CA692" t="str">
        <f>IF(buildings!CA692="","NULL",buildings!CA692)</f>
        <v>Standard</v>
      </c>
      <c r="CB692" t="str">
        <f>IF(buildings!CB692="","NULL",buildings!CB692)</f>
        <v>sample/average/statistics</v>
      </c>
      <c r="CC692" t="str">
        <f>IF(buildings!CC692="","NULL",buildings!CC692)</f>
        <v>RS</v>
      </c>
      <c r="CD692" t="str">
        <f>IF(buildings!CD692="","NULL",buildings!CD692)</f>
        <v>M</v>
      </c>
      <c r="CE692" t="str">
        <f>IF(buildings!CE692="","NULL",buildings!CE692)</f>
        <v>OECD_USA</v>
      </c>
    </row>
    <row r="693" spans="1:83">
      <c r="A693">
        <f>IF(buildings!A693="","NA",buildings!A693)</f>
        <v>691</v>
      </c>
      <c r="B693" t="str">
        <f>IF(buildings!B693="","NA",buildings!B693)</f>
        <v>USA</v>
      </c>
      <c r="C693" t="str">
        <f>IF(buildings!C693="","NA",buildings!C693)</f>
        <v>NA</v>
      </c>
      <c r="D693" t="str">
        <f>IF(buildings!D693="","NA",buildings!D693)</f>
        <v>NA</v>
      </c>
      <c r="E693" t="str">
        <f>IF(buildings!E693="","NA",buildings!E693)</f>
        <v>NA</v>
      </c>
      <c r="F693">
        <f>IF(buildings!F693="","NA",buildings!F693)</f>
        <v>9.1080041434937495</v>
      </c>
      <c r="G693" t="str">
        <f>IF(buildings!G693="","NA",buildings!G693)</f>
        <v>NA</v>
      </c>
      <c r="H693" t="str">
        <f>IF(buildings!H693="","NA",buildings!H693)</f>
        <v>NA</v>
      </c>
      <c r="I693" t="str">
        <f>IF(buildings!I693="","NA",buildings!I693)</f>
        <v>NA</v>
      </c>
      <c r="J693">
        <f>IF(buildings!J693="","NA",buildings!J693)</f>
        <v>43.014009932550302</v>
      </c>
      <c r="K693" t="str">
        <f>IF(buildings!K693="","NA",buildings!K693)</f>
        <v>NA</v>
      </c>
      <c r="L693" t="str">
        <f>IF(buildings!L693="","NA",buildings!L693)</f>
        <v>NA</v>
      </c>
      <c r="M693">
        <f>IF(buildings!M693="","NA",buildings!M693)</f>
        <v>415.41475522643799</v>
      </c>
      <c r="N693">
        <f>IF(buildings!N693="","NA",buildings!N693)</f>
        <v>51.400174668768997</v>
      </c>
      <c r="O693">
        <f>IF(buildings!O693="","NA",buildings!O693)</f>
        <v>160.07057761056001</v>
      </c>
      <c r="P693" t="str">
        <f>IF(buildings!P693="","NA",buildings!P693)</f>
        <v>NA</v>
      </c>
      <c r="Q693" t="str">
        <f>IF(buildings!Q693="","NA",buildings!Q693)</f>
        <v>NA</v>
      </c>
      <c r="R693" t="str">
        <f>IF(buildings!R693="","NA",buildings!R693)</f>
        <v>NA</v>
      </c>
      <c r="S693">
        <f>IF(buildings!S693="","NA",buildings!S693)</f>
        <v>21.493186194404299</v>
      </c>
      <c r="T693" t="str">
        <f>IF(buildings!T693="","NA",buildings!T693)</f>
        <v>NA</v>
      </c>
      <c r="U693" t="str">
        <f>IF(buildings!U693="","NA",buildings!U693)</f>
        <v>NA</v>
      </c>
      <c r="V693" t="str">
        <f>IF(buildings!V693="","NA",buildings!V693)</f>
        <v>NA</v>
      </c>
      <c r="W693" t="str">
        <f>IF(buildings!W693="","NA",buildings!W693)</f>
        <v>NA</v>
      </c>
      <c r="X693" t="str">
        <f>IF(buildings!X693="","NA",buildings!X693)</f>
        <v>NA</v>
      </c>
      <c r="Y693" t="str">
        <f>IF(buildings!Y693="","NA",buildings!Y693)</f>
        <v>NA</v>
      </c>
      <c r="Z693" t="str">
        <f>IF(buildings!Z693="","NA",buildings!Z693)</f>
        <v>NA</v>
      </c>
      <c r="AA693" t="str">
        <f>IF(buildings!AA693="","NA",buildings!AA693)</f>
        <v>NA</v>
      </c>
      <c r="AB693">
        <f>IF(buildings!AB693="","NA",buildings!AB693)</f>
        <v>65.08</v>
      </c>
      <c r="AC693" t="str">
        <f>IF(buildings!AC693="","NA",buildings!AC693)</f>
        <v>NA</v>
      </c>
      <c r="AD693" t="str">
        <f>IF(buildings!AD693="","NA",buildings!AD693)</f>
        <v>NA</v>
      </c>
      <c r="AE693" t="str">
        <f>IF(buildings!AE693="","NA",buildings!AE693)</f>
        <v>NA</v>
      </c>
      <c r="AF693" t="str">
        <f>IF(buildings!AF693="","NA",buildings!AF693)</f>
        <v>NA</v>
      </c>
      <c r="AG693" t="str">
        <f>IF(buildings!AG693="","NA",buildings!AG693)</f>
        <v>NA</v>
      </c>
      <c r="AH693" t="str">
        <f>IF(buildings!AH693="","NA",buildings!AH693)</f>
        <v>NA</v>
      </c>
      <c r="AI693" t="str">
        <f>IF(buildings!AI693="","NA",buildings!AI693)</f>
        <v>NA</v>
      </c>
      <c r="AJ693">
        <f>IF(buildings!AJ693="","NA",buildings!AJ693)</f>
        <v>3.7579388451278599</v>
      </c>
      <c r="AK693">
        <f>IF(buildings!AK693="","NA",buildings!AK693)</f>
        <v>15.412037267756601</v>
      </c>
      <c r="AL693" t="str">
        <f>IF(buildings!AL693="","NA",buildings!AL693)</f>
        <v>Small masonary house, crawlspace foundation</v>
      </c>
      <c r="AM693">
        <f>IF(buildings!AM693="","NA",buildings!AM693)</f>
        <v>1</v>
      </c>
      <c r="AN693" t="str">
        <f>IF(buildings!AN693="","NA",buildings!AN693)</f>
        <v>residential</v>
      </c>
      <c r="AO693" t="str">
        <f>IF(buildings!AO693="","NA",buildings!AO693)</f>
        <v>residential</v>
      </c>
      <c r="AP693" t="str">
        <f>IF(buildings!AP693="","NA",buildings!AP693)</f>
        <v>averaged</v>
      </c>
      <c r="AQ693" t="str">
        <f>IF(buildings!AQ693="","NA",buildings!AQ693)</f>
        <v>urban</v>
      </c>
      <c r="AR693" t="str">
        <f>IF(buildings!AR693="","NA",buildings!AR693)</f>
        <v>construction</v>
      </c>
      <c r="AS693" t="str">
        <f>IF(buildings!AS693="","NA",buildings!AS693)</f>
        <v>Berril, P. &amp; Herwitch, EG</v>
      </c>
      <c r="AT693">
        <f>IF(buildings!AT693="","NA",buildings!AT693)</f>
        <v>2021</v>
      </c>
      <c r="AU693" t="str">
        <f>IF(buildings!AU693="","NA",buildings!AU693)</f>
        <v>Material flows and GHG emissions from housing stock evolution in US counties, 2020–60</v>
      </c>
      <c r="AV693" t="str">
        <f>IF(buildings!AV693="","NA",buildings!AV693)</f>
        <v>Buildings &amp; Cities</v>
      </c>
      <c r="AW693" t="str">
        <f>IF(buildings!AW693="","NA",buildings!AW693)</f>
        <v>Copyright by the Authors</v>
      </c>
      <c r="AX693" t="str">
        <f>IF(buildings!AX693="","NA",buildings!AX693)</f>
        <v>10.5334/bc.126</v>
      </c>
      <c r="AY693" t="str">
        <f>IF(buildings!AY693="","NA",buildings!AY693)</f>
        <v>https://doi.org/10.5334/bc.126</v>
      </c>
      <c r="AZ693" t="str">
        <f>IF(buildings!AZ693="","NULL",buildings!AZ693)</f>
        <v>I combined the ''glass'' and the fiberglass'' columns into one</v>
      </c>
      <c r="BA693" t="str">
        <f>IF(buildings!BA693="","NULL",buildings!BA693)</f>
        <v>NULL</v>
      </c>
      <c r="BB693" t="str">
        <f>IF(buildings!BB693="","NULL",buildings!BB693)</f>
        <v>NULL</v>
      </c>
      <c r="BC693" t="str">
        <f>IF(buildings!BC693="","NULL",buildings!BC693)</f>
        <v>Supplemental data -&gt; Source data -&gt; Material_Intensities -&gt; Full_arch_intensities.csv</v>
      </c>
      <c r="BD693" t="str">
        <f>IF(buildings!BD693="","NULL",buildings!BD693)</f>
        <v>NULL</v>
      </c>
      <c r="BE693" t="str">
        <f>IF(buildings!BE693="","NULL",buildings!BE693)</f>
        <v>Schwartzberg (Fishman)</v>
      </c>
      <c r="BF693" t="str">
        <f>IF(buildings!BF693="","NULL",buildings!BF693)</f>
        <v>NULL</v>
      </c>
      <c r="BG693" t="str">
        <f>IF(buildings!BG693="","NULL",buildings!BG693)</f>
        <v>NULL</v>
      </c>
      <c r="BH693" t="str">
        <f>IF(buildings!BH693="","NULL",buildings!BH693)</f>
        <v>NULL</v>
      </c>
      <c r="BI693" t="str">
        <f>IF(buildings!BI693="","NULL",buildings!BI693)</f>
        <v>NULL</v>
      </c>
      <c r="BJ693" t="str">
        <f>IF(buildings!BJ693="","NULL",buildings!BJ693)</f>
        <v>NULL</v>
      </c>
      <c r="BK693" t="str">
        <f>IF(buildings!BK693="","NULL",buildings!BK693)</f>
        <v>NULL</v>
      </c>
      <c r="BL693" t="str">
        <f>IF(buildings!BL693="","NULL",buildings!BL693)</f>
        <v>NULL</v>
      </c>
      <c r="BM693" t="str">
        <f>IF(buildings!BM693="","NULL",buildings!BM693)</f>
        <v>NULL</v>
      </c>
      <c r="BN693" t="str">
        <f>IF(buildings!BN693="","NULL",buildings!BN693)</f>
        <v>NULL</v>
      </c>
      <c r="BO693" t="str">
        <f>IF(buildings!BO693="","NULL",buildings!BO693)</f>
        <v>NULL</v>
      </c>
      <c r="BP693" t="str">
        <f>IF(buildings!BP693="","NULL",buildings!BP693)</f>
        <v>NULL</v>
      </c>
      <c r="BQ693" t="str">
        <f>IF(buildings!BQ693="","NULL",buildings!BQ693)</f>
        <v>NULL</v>
      </c>
      <c r="BR693" t="str">
        <f>IF(buildings!BR693="","NULL",buildings!BR693)</f>
        <v>NULL</v>
      </c>
      <c r="BS693" t="str">
        <f>IF(buildings!BS693="","NULL",buildings!BS693)</f>
        <v>NULL</v>
      </c>
      <c r="BT693" t="str">
        <f>IF(buildings!BT693="","NULL",buildings!BT693)</f>
        <v>NULL</v>
      </c>
      <c r="BU693" t="str">
        <f>IF(buildings!BU693="","NULL",buildings!BU693)</f>
        <v>NULL</v>
      </c>
      <c r="BV693" t="str">
        <f>IF(buildings!BV693="","NULL",buildings!BV693)</f>
        <v>NULL</v>
      </c>
      <c r="BW693" t="str">
        <f>IF(buildings!BW693="","NULL",buildings!BW693)</f>
        <v>R32USA</v>
      </c>
      <c r="BX693" t="str">
        <f>IF(buildings!BX693="","NULL",buildings!BX693)</f>
        <v>R5.2OECD</v>
      </c>
      <c r="BY693" t="str">
        <f>IF(buildings!BY693="","NULL",buildings!BY693)</f>
        <v>R_SFH_unspecified</v>
      </c>
      <c r="BZ693" t="str">
        <f>IF(buildings!BZ693="","NULL",buildings!BZ693)</f>
        <v>M_unspecified</v>
      </c>
      <c r="CA693" t="str">
        <f>IF(buildings!CA693="","NULL",buildings!CA693)</f>
        <v>Standard</v>
      </c>
      <c r="CB693" t="str">
        <f>IF(buildings!CB693="","NULL",buildings!CB693)</f>
        <v>sample/average/statistics</v>
      </c>
      <c r="CC693" t="str">
        <f>IF(buildings!CC693="","NULL",buildings!CC693)</f>
        <v>RS</v>
      </c>
      <c r="CD693" t="str">
        <f>IF(buildings!CD693="","NULL",buildings!CD693)</f>
        <v>M</v>
      </c>
      <c r="CE693" t="str">
        <f>IF(buildings!CE693="","NULL",buildings!CE693)</f>
        <v>OECD_USA</v>
      </c>
    </row>
    <row r="694" spans="1:83">
      <c r="A694">
        <f>IF(buildings!A694="","NA",buildings!A694)</f>
        <v>692</v>
      </c>
      <c r="B694" t="str">
        <f>IF(buildings!B694="","NA",buildings!B694)</f>
        <v>USA</v>
      </c>
      <c r="C694" t="str">
        <f>IF(buildings!C694="","NA",buildings!C694)</f>
        <v>NA</v>
      </c>
      <c r="D694" t="str">
        <f>IF(buildings!D694="","NA",buildings!D694)</f>
        <v>NA</v>
      </c>
      <c r="E694" t="str">
        <f>IF(buildings!E694="","NA",buildings!E694)</f>
        <v>NA</v>
      </c>
      <c r="F694">
        <f>IF(buildings!F694="","NA",buildings!F694)</f>
        <v>7.5502898147910802</v>
      </c>
      <c r="G694" t="str">
        <f>IF(buildings!G694="","NA",buildings!G694)</f>
        <v>NA</v>
      </c>
      <c r="H694" t="str">
        <f>IF(buildings!H694="","NA",buildings!H694)</f>
        <v>NA</v>
      </c>
      <c r="I694" t="str">
        <f>IF(buildings!I694="","NA",buildings!I694)</f>
        <v>NA</v>
      </c>
      <c r="J694">
        <f>IF(buildings!J694="","NA",buildings!J694)</f>
        <v>43.602964677508098</v>
      </c>
      <c r="K694" t="str">
        <f>IF(buildings!K694="","NA",buildings!K694)</f>
        <v>NA</v>
      </c>
      <c r="L694" t="str">
        <f>IF(buildings!L694="","NA",buildings!L694)</f>
        <v>NA</v>
      </c>
      <c r="M694">
        <f>IF(buildings!M694="","NA",buildings!M694)</f>
        <v>395.01933988526599</v>
      </c>
      <c r="N694">
        <f>IF(buildings!N694="","NA",buildings!N694)</f>
        <v>44.9667497871636</v>
      </c>
      <c r="O694">
        <f>IF(buildings!O694="","NA",buildings!O694)</f>
        <v>143.68401798944799</v>
      </c>
      <c r="P694" t="str">
        <f>IF(buildings!P694="","NA",buildings!P694)</f>
        <v>NA</v>
      </c>
      <c r="Q694" t="str">
        <f>IF(buildings!Q694="","NA",buildings!Q694)</f>
        <v>NA</v>
      </c>
      <c r="R694" t="str">
        <f>IF(buildings!R694="","NA",buildings!R694)</f>
        <v>NA</v>
      </c>
      <c r="S694">
        <f>IF(buildings!S694="","NA",buildings!S694)</f>
        <v>21.906014813377499</v>
      </c>
      <c r="T694" t="str">
        <f>IF(buildings!T694="","NA",buildings!T694)</f>
        <v>NA</v>
      </c>
      <c r="U694" t="str">
        <f>IF(buildings!U694="","NA",buildings!U694)</f>
        <v>NA</v>
      </c>
      <c r="V694" t="str">
        <f>IF(buildings!V694="","NA",buildings!V694)</f>
        <v>NA</v>
      </c>
      <c r="W694" t="str">
        <f>IF(buildings!W694="","NA",buildings!W694)</f>
        <v>NA</v>
      </c>
      <c r="X694" t="str">
        <f>IF(buildings!X694="","NA",buildings!X694)</f>
        <v>NA</v>
      </c>
      <c r="Y694" t="str">
        <f>IF(buildings!Y694="","NA",buildings!Y694)</f>
        <v>NA</v>
      </c>
      <c r="Z694" t="str">
        <f>IF(buildings!Z694="","NA",buildings!Z694)</f>
        <v>NA</v>
      </c>
      <c r="AA694" t="str">
        <f>IF(buildings!AA694="","NA",buildings!AA694)</f>
        <v>NA</v>
      </c>
      <c r="AB694">
        <f>IF(buildings!AB694="","NA",buildings!AB694)</f>
        <v>48.98</v>
      </c>
      <c r="AC694" t="str">
        <f>IF(buildings!AC694="","NA",buildings!AC694)</f>
        <v>NA</v>
      </c>
      <c r="AD694" t="str">
        <f>IF(buildings!AD694="","NA",buildings!AD694)</f>
        <v>NA</v>
      </c>
      <c r="AE694" t="str">
        <f>IF(buildings!AE694="","NA",buildings!AE694)</f>
        <v>NA</v>
      </c>
      <c r="AF694" t="str">
        <f>IF(buildings!AF694="","NA",buildings!AF694)</f>
        <v>NA</v>
      </c>
      <c r="AG694" t="str">
        <f>IF(buildings!AG694="","NA",buildings!AG694)</f>
        <v>NA</v>
      </c>
      <c r="AH694" t="str">
        <f>IF(buildings!AH694="","NA",buildings!AH694)</f>
        <v>NA</v>
      </c>
      <c r="AI694" t="str">
        <f>IF(buildings!AI694="","NA",buildings!AI694)</f>
        <v>NA</v>
      </c>
      <c r="AJ694">
        <f>IF(buildings!AJ694="","NA",buildings!AJ694)</f>
        <v>2.7174910187716699</v>
      </c>
      <c r="AK694">
        <f>IF(buildings!AK694="","NA",buildings!AK694)</f>
        <v>13.272288142271</v>
      </c>
      <c r="AL694" t="str">
        <f>IF(buildings!AL694="","NA",buildings!AL694)</f>
        <v>Large masonary house, crawlspace foundation</v>
      </c>
      <c r="AM694" t="str">
        <f>IF(buildings!AM694="","NA",buildings!AM694)</f>
        <v>More than 1</v>
      </c>
      <c r="AN694" t="str">
        <f>IF(buildings!AN694="","NA",buildings!AN694)</f>
        <v>residential</v>
      </c>
      <c r="AO694" t="str">
        <f>IF(buildings!AO694="","NA",buildings!AO694)</f>
        <v>residential</v>
      </c>
      <c r="AP694" t="str">
        <f>IF(buildings!AP694="","NA",buildings!AP694)</f>
        <v>averaged</v>
      </c>
      <c r="AQ694" t="str">
        <f>IF(buildings!AQ694="","NA",buildings!AQ694)</f>
        <v>urban</v>
      </c>
      <c r="AR694" t="str">
        <f>IF(buildings!AR694="","NA",buildings!AR694)</f>
        <v>construction</v>
      </c>
      <c r="AS694" t="str">
        <f>IF(buildings!AS694="","NA",buildings!AS694)</f>
        <v>Berril, P. &amp; Herwitch, EG</v>
      </c>
      <c r="AT694">
        <f>IF(buildings!AT694="","NA",buildings!AT694)</f>
        <v>2021</v>
      </c>
      <c r="AU694" t="str">
        <f>IF(buildings!AU694="","NA",buildings!AU694)</f>
        <v>Material flows and GHG emissions from housing stock evolution in US counties, 2020–60</v>
      </c>
      <c r="AV694" t="str">
        <f>IF(buildings!AV694="","NA",buildings!AV694)</f>
        <v>Buildings &amp; Cities</v>
      </c>
      <c r="AW694" t="str">
        <f>IF(buildings!AW694="","NA",buildings!AW694)</f>
        <v>Copyright by the Authors</v>
      </c>
      <c r="AX694" t="str">
        <f>IF(buildings!AX694="","NA",buildings!AX694)</f>
        <v>10.5334/bc.126</v>
      </c>
      <c r="AY694" t="str">
        <f>IF(buildings!AY694="","NA",buildings!AY694)</f>
        <v>https://doi.org/10.5334/bc.126</v>
      </c>
      <c r="AZ694" t="str">
        <f>IF(buildings!AZ694="","NULL",buildings!AZ694)</f>
        <v>I combined the ''glass'' and the fiberglass'' columns into one</v>
      </c>
      <c r="BA694" t="str">
        <f>IF(buildings!BA694="","NULL",buildings!BA694)</f>
        <v>NULL</v>
      </c>
      <c r="BB694" t="str">
        <f>IF(buildings!BB694="","NULL",buildings!BB694)</f>
        <v>NULL</v>
      </c>
      <c r="BC694" t="str">
        <f>IF(buildings!BC694="","NULL",buildings!BC694)</f>
        <v>Supplemental data -&gt; Source data -&gt; Material_Intensities -&gt; Full_arch_intensities.csv</v>
      </c>
      <c r="BD694" t="str">
        <f>IF(buildings!BD694="","NULL",buildings!BD694)</f>
        <v>NULL</v>
      </c>
      <c r="BE694" t="str">
        <f>IF(buildings!BE694="","NULL",buildings!BE694)</f>
        <v>Schwartzberg (Fishman)</v>
      </c>
      <c r="BF694" t="str">
        <f>IF(buildings!BF694="","NULL",buildings!BF694)</f>
        <v>NULL</v>
      </c>
      <c r="BG694" t="str">
        <f>IF(buildings!BG694="","NULL",buildings!BG694)</f>
        <v>NULL</v>
      </c>
      <c r="BH694" t="str">
        <f>IF(buildings!BH694="","NULL",buildings!BH694)</f>
        <v>NULL</v>
      </c>
      <c r="BI694" t="str">
        <f>IF(buildings!BI694="","NULL",buildings!BI694)</f>
        <v>NULL</v>
      </c>
      <c r="BJ694" t="str">
        <f>IF(buildings!BJ694="","NULL",buildings!BJ694)</f>
        <v>NULL</v>
      </c>
      <c r="BK694" t="str">
        <f>IF(buildings!BK694="","NULL",buildings!BK694)</f>
        <v>NULL</v>
      </c>
      <c r="BL694" t="str">
        <f>IF(buildings!BL694="","NULL",buildings!BL694)</f>
        <v>NULL</v>
      </c>
      <c r="BM694" t="str">
        <f>IF(buildings!BM694="","NULL",buildings!BM694)</f>
        <v>NULL</v>
      </c>
      <c r="BN694" t="str">
        <f>IF(buildings!BN694="","NULL",buildings!BN694)</f>
        <v>NULL</v>
      </c>
      <c r="BO694" t="str">
        <f>IF(buildings!BO694="","NULL",buildings!BO694)</f>
        <v>NULL</v>
      </c>
      <c r="BP694" t="str">
        <f>IF(buildings!BP694="","NULL",buildings!BP694)</f>
        <v>NULL</v>
      </c>
      <c r="BQ694" t="str">
        <f>IF(buildings!BQ694="","NULL",buildings!BQ694)</f>
        <v>NULL</v>
      </c>
      <c r="BR694" t="str">
        <f>IF(buildings!BR694="","NULL",buildings!BR694)</f>
        <v>NULL</v>
      </c>
      <c r="BS694" t="str">
        <f>IF(buildings!BS694="","NULL",buildings!BS694)</f>
        <v>NULL</v>
      </c>
      <c r="BT694" t="str">
        <f>IF(buildings!BT694="","NULL",buildings!BT694)</f>
        <v>NULL</v>
      </c>
      <c r="BU694" t="str">
        <f>IF(buildings!BU694="","NULL",buildings!BU694)</f>
        <v>NULL</v>
      </c>
      <c r="BV694" t="str">
        <f>IF(buildings!BV694="","NULL",buildings!BV694)</f>
        <v>NULL</v>
      </c>
      <c r="BW694" t="str">
        <f>IF(buildings!BW694="","NULL",buildings!BW694)</f>
        <v>R32USA</v>
      </c>
      <c r="BX694" t="str">
        <f>IF(buildings!BX694="","NULL",buildings!BX694)</f>
        <v>R5.2OECD</v>
      </c>
      <c r="BY694" t="str">
        <f>IF(buildings!BY694="","NULL",buildings!BY694)</f>
        <v>R_SFH_unspecified</v>
      </c>
      <c r="BZ694" t="str">
        <f>IF(buildings!BZ694="","NULL",buildings!BZ694)</f>
        <v>M_unspecified</v>
      </c>
      <c r="CA694" t="str">
        <f>IF(buildings!CA694="","NULL",buildings!CA694)</f>
        <v>Standard</v>
      </c>
      <c r="CB694" t="str">
        <f>IF(buildings!CB694="","NULL",buildings!CB694)</f>
        <v>sample/average/statistics</v>
      </c>
      <c r="CC694" t="str">
        <f>IF(buildings!CC694="","NULL",buildings!CC694)</f>
        <v>RS</v>
      </c>
      <c r="CD694" t="str">
        <f>IF(buildings!CD694="","NULL",buildings!CD694)</f>
        <v>M</v>
      </c>
      <c r="CE694" t="str">
        <f>IF(buildings!CE694="","NULL",buildings!CE694)</f>
        <v>OECD_USA</v>
      </c>
    </row>
    <row r="695" spans="1:83">
      <c r="A695">
        <f>IF(buildings!A695="","NA",buildings!A695)</f>
        <v>693</v>
      </c>
      <c r="B695" t="str">
        <f>IF(buildings!B695="","NA",buildings!B695)</f>
        <v>USA</v>
      </c>
      <c r="C695" t="str">
        <f>IF(buildings!C695="","NA",buildings!C695)</f>
        <v>NA</v>
      </c>
      <c r="D695" t="str">
        <f>IF(buildings!D695="","NA",buildings!D695)</f>
        <v>NA</v>
      </c>
      <c r="E695" t="str">
        <f>IF(buildings!E695="","NA",buildings!E695)</f>
        <v>NA</v>
      </c>
      <c r="F695">
        <f>IF(buildings!F695="","NA",buildings!F695)</f>
        <v>6.6434393621509198</v>
      </c>
      <c r="G695" t="str">
        <f>IF(buildings!G695="","NA",buildings!G695)</f>
        <v>NA</v>
      </c>
      <c r="H695" t="str">
        <f>IF(buildings!H695="","NA",buildings!H695)</f>
        <v>NA</v>
      </c>
      <c r="I695" t="str">
        <f>IF(buildings!I695="","NA",buildings!I695)</f>
        <v>NA</v>
      </c>
      <c r="J695">
        <f>IF(buildings!J695="","NA",buildings!J695)</f>
        <v>39.3166535122688</v>
      </c>
      <c r="K695" t="str">
        <f>IF(buildings!K695="","NA",buildings!K695)</f>
        <v>NA</v>
      </c>
      <c r="L695" t="str">
        <f>IF(buildings!L695="","NA",buildings!L695)</f>
        <v>NA</v>
      </c>
      <c r="M695">
        <f>IF(buildings!M695="","NA",buildings!M695)</f>
        <v>306.07690125647503</v>
      </c>
      <c r="N695">
        <f>IF(buildings!N695="","NA",buildings!N695)</f>
        <v>39.065756938508997</v>
      </c>
      <c r="O695">
        <f>IF(buildings!O695="","NA",buildings!O695)</f>
        <v>124.282737935044</v>
      </c>
      <c r="P695" t="str">
        <f>IF(buildings!P695="","NA",buildings!P695)</f>
        <v>NA</v>
      </c>
      <c r="Q695" t="str">
        <f>IF(buildings!Q695="","NA",buildings!Q695)</f>
        <v>NA</v>
      </c>
      <c r="R695" t="str">
        <f>IF(buildings!R695="","NA",buildings!R695)</f>
        <v>NA</v>
      </c>
      <c r="S695">
        <f>IF(buildings!S695="","NA",buildings!S695)</f>
        <v>20.1577409984443</v>
      </c>
      <c r="T695" t="str">
        <f>IF(buildings!T695="","NA",buildings!T695)</f>
        <v>NA</v>
      </c>
      <c r="U695" t="str">
        <f>IF(buildings!U695="","NA",buildings!U695)</f>
        <v>NA</v>
      </c>
      <c r="V695" t="str">
        <f>IF(buildings!V695="","NA",buildings!V695)</f>
        <v>NA</v>
      </c>
      <c r="W695" t="str">
        <f>IF(buildings!W695="","NA",buildings!W695)</f>
        <v>NA</v>
      </c>
      <c r="X695" t="str">
        <f>IF(buildings!X695="","NA",buildings!X695)</f>
        <v>NA</v>
      </c>
      <c r="Y695" t="str">
        <f>IF(buildings!Y695="","NA",buildings!Y695)</f>
        <v>NA</v>
      </c>
      <c r="Z695" t="str">
        <f>IF(buildings!Z695="","NA",buildings!Z695)</f>
        <v>NA</v>
      </c>
      <c r="AA695" t="str">
        <f>IF(buildings!AA695="","NA",buildings!AA695)</f>
        <v>NA</v>
      </c>
      <c r="AB695">
        <f>IF(buildings!AB695="","NA",buildings!AB695)</f>
        <v>35.520000000000003</v>
      </c>
      <c r="AC695" t="str">
        <f>IF(buildings!AC695="","NA",buildings!AC695)</f>
        <v>NA</v>
      </c>
      <c r="AD695" t="str">
        <f>IF(buildings!AD695="","NA",buildings!AD695)</f>
        <v>NA</v>
      </c>
      <c r="AE695" t="str">
        <f>IF(buildings!AE695="","NA",buildings!AE695)</f>
        <v>NA</v>
      </c>
      <c r="AF695" t="str">
        <f>IF(buildings!AF695="","NA",buildings!AF695)</f>
        <v>NA</v>
      </c>
      <c r="AG695" t="str">
        <f>IF(buildings!AG695="","NA",buildings!AG695)</f>
        <v>NA</v>
      </c>
      <c r="AH695" t="str">
        <f>IF(buildings!AH695="","NA",buildings!AH695)</f>
        <v>NA</v>
      </c>
      <c r="AI695" t="str">
        <f>IF(buildings!AI695="","NA",buildings!AI695)</f>
        <v>NA</v>
      </c>
      <c r="AJ695">
        <f>IF(buildings!AJ695="","NA",buildings!AJ695)</f>
        <v>2.7040966675216702</v>
      </c>
      <c r="AK695">
        <f>IF(buildings!AK695="","NA",buildings!AK695)</f>
        <v>10.9069700392331</v>
      </c>
      <c r="AL695" t="str">
        <f>IF(buildings!AL695="","NA",buildings!AL695)</f>
        <v>Large masonary house, crawlspace foundation</v>
      </c>
      <c r="AM695" t="str">
        <f>IF(buildings!AM695="","NA",buildings!AM695)</f>
        <v>More than 1</v>
      </c>
      <c r="AN695" t="str">
        <f>IF(buildings!AN695="","NA",buildings!AN695)</f>
        <v>residential</v>
      </c>
      <c r="AO695" t="str">
        <f>IF(buildings!AO695="","NA",buildings!AO695)</f>
        <v>residential</v>
      </c>
      <c r="AP695" t="str">
        <f>IF(buildings!AP695="","NA",buildings!AP695)</f>
        <v>averaged</v>
      </c>
      <c r="AQ695" t="str">
        <f>IF(buildings!AQ695="","NA",buildings!AQ695)</f>
        <v>urban</v>
      </c>
      <c r="AR695" t="str">
        <f>IF(buildings!AR695="","NA",buildings!AR695)</f>
        <v>construction</v>
      </c>
      <c r="AS695" t="str">
        <f>IF(buildings!AS695="","NA",buildings!AS695)</f>
        <v>Berril, P. &amp; Herwitch, EG</v>
      </c>
      <c r="AT695">
        <f>IF(buildings!AT695="","NA",buildings!AT695)</f>
        <v>2021</v>
      </c>
      <c r="AU695" t="str">
        <f>IF(buildings!AU695="","NA",buildings!AU695)</f>
        <v>Material flows and GHG emissions from housing stock evolution in US counties, 2020–60</v>
      </c>
      <c r="AV695" t="str">
        <f>IF(buildings!AV695="","NA",buildings!AV695)</f>
        <v>Buildings &amp; Cities</v>
      </c>
      <c r="AW695" t="str">
        <f>IF(buildings!AW695="","NA",buildings!AW695)</f>
        <v>Copyright by the Authors</v>
      </c>
      <c r="AX695" t="str">
        <f>IF(buildings!AX695="","NA",buildings!AX695)</f>
        <v>10.5334/bc.126</v>
      </c>
      <c r="AY695" t="str">
        <f>IF(buildings!AY695="","NA",buildings!AY695)</f>
        <v>https://doi.org/10.5334/bc.126</v>
      </c>
      <c r="AZ695" t="str">
        <f>IF(buildings!AZ695="","NULL",buildings!AZ695)</f>
        <v>I combined the ''glass'' and the fiberglass'' columns into one</v>
      </c>
      <c r="BA695" t="str">
        <f>IF(buildings!BA695="","NULL",buildings!BA695)</f>
        <v>NULL</v>
      </c>
      <c r="BB695" t="str">
        <f>IF(buildings!BB695="","NULL",buildings!BB695)</f>
        <v>NULL</v>
      </c>
      <c r="BC695" t="str">
        <f>IF(buildings!BC695="","NULL",buildings!BC695)</f>
        <v>Supplemental data -&gt; Source data -&gt; Material_Intensities -&gt; Full_arch_intensities.csv</v>
      </c>
      <c r="BD695" t="str">
        <f>IF(buildings!BD695="","NULL",buildings!BD695)</f>
        <v>NULL</v>
      </c>
      <c r="BE695" t="str">
        <f>IF(buildings!BE695="","NULL",buildings!BE695)</f>
        <v>Schwartzberg (Fishman)</v>
      </c>
      <c r="BF695" t="str">
        <f>IF(buildings!BF695="","NULL",buildings!BF695)</f>
        <v>NULL</v>
      </c>
      <c r="BG695" t="str">
        <f>IF(buildings!BG695="","NULL",buildings!BG695)</f>
        <v>NULL</v>
      </c>
      <c r="BH695" t="str">
        <f>IF(buildings!BH695="","NULL",buildings!BH695)</f>
        <v>NULL</v>
      </c>
      <c r="BI695" t="str">
        <f>IF(buildings!BI695="","NULL",buildings!BI695)</f>
        <v>NULL</v>
      </c>
      <c r="BJ695" t="str">
        <f>IF(buildings!BJ695="","NULL",buildings!BJ695)</f>
        <v>NULL</v>
      </c>
      <c r="BK695" t="str">
        <f>IF(buildings!BK695="","NULL",buildings!BK695)</f>
        <v>NULL</v>
      </c>
      <c r="BL695" t="str">
        <f>IF(buildings!BL695="","NULL",buildings!BL695)</f>
        <v>NULL</v>
      </c>
      <c r="BM695" t="str">
        <f>IF(buildings!BM695="","NULL",buildings!BM695)</f>
        <v>NULL</v>
      </c>
      <c r="BN695" t="str">
        <f>IF(buildings!BN695="","NULL",buildings!BN695)</f>
        <v>NULL</v>
      </c>
      <c r="BO695" t="str">
        <f>IF(buildings!BO695="","NULL",buildings!BO695)</f>
        <v>NULL</v>
      </c>
      <c r="BP695" t="str">
        <f>IF(buildings!BP695="","NULL",buildings!BP695)</f>
        <v>NULL</v>
      </c>
      <c r="BQ695" t="str">
        <f>IF(buildings!BQ695="","NULL",buildings!BQ695)</f>
        <v>NULL</v>
      </c>
      <c r="BR695" t="str">
        <f>IF(buildings!BR695="","NULL",buildings!BR695)</f>
        <v>NULL</v>
      </c>
      <c r="BS695" t="str">
        <f>IF(buildings!BS695="","NULL",buildings!BS695)</f>
        <v>NULL</v>
      </c>
      <c r="BT695" t="str">
        <f>IF(buildings!BT695="","NULL",buildings!BT695)</f>
        <v>NULL</v>
      </c>
      <c r="BU695" t="str">
        <f>IF(buildings!BU695="","NULL",buildings!BU695)</f>
        <v>NULL</v>
      </c>
      <c r="BV695" t="str">
        <f>IF(buildings!BV695="","NULL",buildings!BV695)</f>
        <v>NULL</v>
      </c>
      <c r="BW695" t="str">
        <f>IF(buildings!BW695="","NULL",buildings!BW695)</f>
        <v>R32USA</v>
      </c>
      <c r="BX695" t="str">
        <f>IF(buildings!BX695="","NULL",buildings!BX695)</f>
        <v>R5.2OECD</v>
      </c>
      <c r="BY695" t="str">
        <f>IF(buildings!BY695="","NULL",buildings!BY695)</f>
        <v>R_SFH_unspecified</v>
      </c>
      <c r="BZ695" t="str">
        <f>IF(buildings!BZ695="","NULL",buildings!BZ695)</f>
        <v>M_unspecified</v>
      </c>
      <c r="CA695" t="str">
        <f>IF(buildings!CA695="","NULL",buildings!CA695)</f>
        <v>Standard</v>
      </c>
      <c r="CB695" t="str">
        <f>IF(buildings!CB695="","NULL",buildings!CB695)</f>
        <v>sample/average/statistics</v>
      </c>
      <c r="CC695" t="str">
        <f>IF(buildings!CC695="","NULL",buildings!CC695)</f>
        <v>RS</v>
      </c>
      <c r="CD695" t="str">
        <f>IF(buildings!CD695="","NULL",buildings!CD695)</f>
        <v>M</v>
      </c>
      <c r="CE695" t="str">
        <f>IF(buildings!CE695="","NULL",buildings!CE695)</f>
        <v>OECD_USA</v>
      </c>
    </row>
    <row r="696" spans="1:83">
      <c r="A696">
        <f>IF(buildings!A696="","NA",buildings!A696)</f>
        <v>694</v>
      </c>
      <c r="B696" t="str">
        <f>IF(buildings!B696="","NA",buildings!B696)</f>
        <v>USA</v>
      </c>
      <c r="C696" t="str">
        <f>IF(buildings!C696="","NA",buildings!C696)</f>
        <v>NA</v>
      </c>
      <c r="D696" t="str">
        <f>IF(buildings!D696="","NA",buildings!D696)</f>
        <v>NA</v>
      </c>
      <c r="E696" t="str">
        <f>IF(buildings!E696="","NA",buildings!E696)</f>
        <v>NA</v>
      </c>
      <c r="F696">
        <f>IF(buildings!F696="","NA",buildings!F696)</f>
        <v>9.1312171835780394</v>
      </c>
      <c r="G696" t="str">
        <f>IF(buildings!G696="","NA",buildings!G696)</f>
        <v>NA</v>
      </c>
      <c r="H696" t="str">
        <f>IF(buildings!H696="","NA",buildings!H696)</f>
        <v>NA</v>
      </c>
      <c r="I696" t="str">
        <f>IF(buildings!I696="","NA",buildings!I696)</f>
        <v>NA</v>
      </c>
      <c r="J696">
        <f>IF(buildings!J696="","NA",buildings!J696)</f>
        <v>47.005129249215798</v>
      </c>
      <c r="K696" t="str">
        <f>IF(buildings!K696="","NA",buildings!K696)</f>
        <v>NA</v>
      </c>
      <c r="L696" t="str">
        <f>IF(buildings!L696="","NA",buildings!L696)</f>
        <v>NA</v>
      </c>
      <c r="M696">
        <f>IF(buildings!M696="","NA",buildings!M696)</f>
        <v>431.314918501855</v>
      </c>
      <c r="N696">
        <f>IF(buildings!N696="","NA",buildings!N696)</f>
        <v>54.685674474683701</v>
      </c>
      <c r="O696">
        <f>IF(buildings!O696="","NA",buildings!O696)</f>
        <v>175.02872725506001</v>
      </c>
      <c r="P696" t="str">
        <f>IF(buildings!P696="","NA",buildings!P696)</f>
        <v>NA</v>
      </c>
      <c r="Q696" t="str">
        <f>IF(buildings!Q696="","NA",buildings!Q696)</f>
        <v>NA</v>
      </c>
      <c r="R696" t="str">
        <f>IF(buildings!R696="","NA",buildings!R696)</f>
        <v>NA</v>
      </c>
      <c r="S696">
        <f>IF(buildings!S696="","NA",buildings!S696)</f>
        <v>28.995278565526402</v>
      </c>
      <c r="T696" t="str">
        <f>IF(buildings!T696="","NA",buildings!T696)</f>
        <v>NA</v>
      </c>
      <c r="U696" t="str">
        <f>IF(buildings!U696="","NA",buildings!U696)</f>
        <v>NA</v>
      </c>
      <c r="V696" t="str">
        <f>IF(buildings!V696="","NA",buildings!V696)</f>
        <v>NA</v>
      </c>
      <c r="W696" t="str">
        <f>IF(buildings!W696="","NA",buildings!W696)</f>
        <v>NA</v>
      </c>
      <c r="X696" t="str">
        <f>IF(buildings!X696="","NA",buildings!X696)</f>
        <v>NA</v>
      </c>
      <c r="Y696" t="str">
        <f>IF(buildings!Y696="","NA",buildings!Y696)</f>
        <v>NA</v>
      </c>
      <c r="Z696" t="str">
        <f>IF(buildings!Z696="","NA",buildings!Z696)</f>
        <v>NA</v>
      </c>
      <c r="AA696" t="str">
        <f>IF(buildings!AA696="","NA",buildings!AA696)</f>
        <v>NA</v>
      </c>
      <c r="AB696">
        <f>IF(buildings!AB696="","NA",buildings!AB696)</f>
        <v>50.22</v>
      </c>
      <c r="AC696" t="str">
        <f>IF(buildings!AC696="","NA",buildings!AC696)</f>
        <v>NA</v>
      </c>
      <c r="AD696" t="str">
        <f>IF(buildings!AD696="","NA",buildings!AD696)</f>
        <v>NA</v>
      </c>
      <c r="AE696" t="str">
        <f>IF(buildings!AE696="","NA",buildings!AE696)</f>
        <v>NA</v>
      </c>
      <c r="AF696" t="str">
        <f>IF(buildings!AF696="","NA",buildings!AF696)</f>
        <v>NA</v>
      </c>
      <c r="AG696" t="str">
        <f>IF(buildings!AG696="","NA",buildings!AG696)</f>
        <v>NA</v>
      </c>
      <c r="AH696" t="str">
        <f>IF(buildings!AH696="","NA",buildings!AH696)</f>
        <v>NA</v>
      </c>
      <c r="AI696" t="str">
        <f>IF(buildings!AI696="","NA",buildings!AI696)</f>
        <v>NA</v>
      </c>
      <c r="AJ696">
        <f>IF(buildings!AJ696="","NA",buildings!AJ696)</f>
        <v>3.6899608412678599</v>
      </c>
      <c r="AK696">
        <f>IF(buildings!AK696="","NA",buildings!AK696)</f>
        <v>14.708323241943599</v>
      </c>
      <c r="AL696" t="str">
        <f>IF(buildings!AL696="","NA",buildings!AL696)</f>
        <v>Small masonary house, crawlspace foundation</v>
      </c>
      <c r="AM696" t="str">
        <f>IF(buildings!AM696="","NA",buildings!AM696)</f>
        <v>More than 1</v>
      </c>
      <c r="AN696" t="str">
        <f>IF(buildings!AN696="","NA",buildings!AN696)</f>
        <v>residential</v>
      </c>
      <c r="AO696" t="str">
        <f>IF(buildings!AO696="","NA",buildings!AO696)</f>
        <v>residential</v>
      </c>
      <c r="AP696" t="str">
        <f>IF(buildings!AP696="","NA",buildings!AP696)</f>
        <v>averaged</v>
      </c>
      <c r="AQ696" t="str">
        <f>IF(buildings!AQ696="","NA",buildings!AQ696)</f>
        <v>urban</v>
      </c>
      <c r="AR696" t="str">
        <f>IF(buildings!AR696="","NA",buildings!AR696)</f>
        <v>construction</v>
      </c>
      <c r="AS696" t="str">
        <f>IF(buildings!AS696="","NA",buildings!AS696)</f>
        <v>Berril, P. &amp; Herwitch, EG</v>
      </c>
      <c r="AT696">
        <f>IF(buildings!AT696="","NA",buildings!AT696)</f>
        <v>2021</v>
      </c>
      <c r="AU696" t="str">
        <f>IF(buildings!AU696="","NA",buildings!AU696)</f>
        <v>Material flows and GHG emissions from housing stock evolution in US counties, 2020–60</v>
      </c>
      <c r="AV696" t="str">
        <f>IF(buildings!AV696="","NA",buildings!AV696)</f>
        <v>Buildings &amp; Cities</v>
      </c>
      <c r="AW696" t="str">
        <f>IF(buildings!AW696="","NA",buildings!AW696)</f>
        <v>Copyright by the Authors</v>
      </c>
      <c r="AX696" t="str">
        <f>IF(buildings!AX696="","NA",buildings!AX696)</f>
        <v>10.5334/bc.126</v>
      </c>
      <c r="AY696" t="str">
        <f>IF(buildings!AY696="","NA",buildings!AY696)</f>
        <v>https://doi.org/10.5334/bc.126</v>
      </c>
      <c r="AZ696" t="str">
        <f>IF(buildings!AZ696="","NULL",buildings!AZ696)</f>
        <v>I combined the ''glass'' and the fiberglass'' columns into one</v>
      </c>
      <c r="BA696" t="str">
        <f>IF(buildings!BA696="","NULL",buildings!BA696)</f>
        <v>NULL</v>
      </c>
      <c r="BB696" t="str">
        <f>IF(buildings!BB696="","NULL",buildings!BB696)</f>
        <v>NULL</v>
      </c>
      <c r="BC696" t="str">
        <f>IF(buildings!BC696="","NULL",buildings!BC696)</f>
        <v>Supplemental data -&gt; Source data -&gt; Material_Intensities -&gt; Full_arch_intensities.csv</v>
      </c>
      <c r="BD696" t="str">
        <f>IF(buildings!BD696="","NULL",buildings!BD696)</f>
        <v>NULL</v>
      </c>
      <c r="BE696" t="str">
        <f>IF(buildings!BE696="","NULL",buildings!BE696)</f>
        <v>Schwartzberg (Fishman)</v>
      </c>
      <c r="BF696" t="str">
        <f>IF(buildings!BF696="","NULL",buildings!BF696)</f>
        <v>NULL</v>
      </c>
      <c r="BG696" t="str">
        <f>IF(buildings!BG696="","NULL",buildings!BG696)</f>
        <v>NULL</v>
      </c>
      <c r="BH696" t="str">
        <f>IF(buildings!BH696="","NULL",buildings!BH696)</f>
        <v>NULL</v>
      </c>
      <c r="BI696" t="str">
        <f>IF(buildings!BI696="","NULL",buildings!BI696)</f>
        <v>NULL</v>
      </c>
      <c r="BJ696" t="str">
        <f>IF(buildings!BJ696="","NULL",buildings!BJ696)</f>
        <v>NULL</v>
      </c>
      <c r="BK696" t="str">
        <f>IF(buildings!BK696="","NULL",buildings!BK696)</f>
        <v>NULL</v>
      </c>
      <c r="BL696" t="str">
        <f>IF(buildings!BL696="","NULL",buildings!BL696)</f>
        <v>NULL</v>
      </c>
      <c r="BM696" t="str">
        <f>IF(buildings!BM696="","NULL",buildings!BM696)</f>
        <v>NULL</v>
      </c>
      <c r="BN696" t="str">
        <f>IF(buildings!BN696="","NULL",buildings!BN696)</f>
        <v>NULL</v>
      </c>
      <c r="BO696" t="str">
        <f>IF(buildings!BO696="","NULL",buildings!BO696)</f>
        <v>NULL</v>
      </c>
      <c r="BP696" t="str">
        <f>IF(buildings!BP696="","NULL",buildings!BP696)</f>
        <v>NULL</v>
      </c>
      <c r="BQ696" t="str">
        <f>IF(buildings!BQ696="","NULL",buildings!BQ696)</f>
        <v>NULL</v>
      </c>
      <c r="BR696" t="str">
        <f>IF(buildings!BR696="","NULL",buildings!BR696)</f>
        <v>NULL</v>
      </c>
      <c r="BS696" t="str">
        <f>IF(buildings!BS696="","NULL",buildings!BS696)</f>
        <v>NULL</v>
      </c>
      <c r="BT696" t="str">
        <f>IF(buildings!BT696="","NULL",buildings!BT696)</f>
        <v>NULL</v>
      </c>
      <c r="BU696" t="str">
        <f>IF(buildings!BU696="","NULL",buildings!BU696)</f>
        <v>NULL</v>
      </c>
      <c r="BV696" t="str">
        <f>IF(buildings!BV696="","NULL",buildings!BV696)</f>
        <v>NULL</v>
      </c>
      <c r="BW696" t="str">
        <f>IF(buildings!BW696="","NULL",buildings!BW696)</f>
        <v>R32USA</v>
      </c>
      <c r="BX696" t="str">
        <f>IF(buildings!BX696="","NULL",buildings!BX696)</f>
        <v>R5.2OECD</v>
      </c>
      <c r="BY696" t="str">
        <f>IF(buildings!BY696="","NULL",buildings!BY696)</f>
        <v>R_SFH_unspecified</v>
      </c>
      <c r="BZ696" t="str">
        <f>IF(buildings!BZ696="","NULL",buildings!BZ696)</f>
        <v>M_unspecified</v>
      </c>
      <c r="CA696" t="str">
        <f>IF(buildings!CA696="","NULL",buildings!CA696)</f>
        <v>Standard</v>
      </c>
      <c r="CB696" t="str">
        <f>IF(buildings!CB696="","NULL",buildings!CB696)</f>
        <v>sample/average/statistics</v>
      </c>
      <c r="CC696" t="str">
        <f>IF(buildings!CC696="","NULL",buildings!CC696)</f>
        <v>RS</v>
      </c>
      <c r="CD696" t="str">
        <f>IF(buildings!CD696="","NULL",buildings!CD696)</f>
        <v>M</v>
      </c>
      <c r="CE696" t="str">
        <f>IF(buildings!CE696="","NULL",buildings!CE696)</f>
        <v>OECD_USA</v>
      </c>
    </row>
    <row r="697" spans="1:83">
      <c r="A697">
        <f>IF(buildings!A697="","NA",buildings!A697)</f>
        <v>695</v>
      </c>
      <c r="B697" t="str">
        <f>IF(buildings!B697="","NA",buildings!B697)</f>
        <v>USA</v>
      </c>
      <c r="C697" t="str">
        <f>IF(buildings!C697="","NA",buildings!C697)</f>
        <v>NA</v>
      </c>
      <c r="D697" t="str">
        <f>IF(buildings!D697="","NA",buildings!D697)</f>
        <v>NA</v>
      </c>
      <c r="E697" t="str">
        <f>IF(buildings!E697="","NA",buildings!E697)</f>
        <v>NA</v>
      </c>
      <c r="F697">
        <f>IF(buildings!F697="","NA",buildings!F697)</f>
        <v>13.341566602655</v>
      </c>
      <c r="G697" t="str">
        <f>IF(buildings!G697="","NA",buildings!G697)</f>
        <v>NA</v>
      </c>
      <c r="H697" t="str">
        <f>IF(buildings!H697="","NA",buildings!H697)</f>
        <v>NA</v>
      </c>
      <c r="I697" t="str">
        <f>IF(buildings!I697="","NA",buildings!I697)</f>
        <v>NA</v>
      </c>
      <c r="J697">
        <f>IF(buildings!J697="","NA",buildings!J697)</f>
        <v>69.071498542373206</v>
      </c>
      <c r="K697" t="str">
        <f>IF(buildings!K697="","NA",buildings!K697)</f>
        <v>NA</v>
      </c>
      <c r="L697" t="str">
        <f>IF(buildings!L697="","NA",buildings!L697)</f>
        <v>NA</v>
      </c>
      <c r="M697">
        <f>IF(buildings!M697="","NA",buildings!M697)</f>
        <v>53.670728900501899</v>
      </c>
      <c r="N697">
        <f>IF(buildings!N697="","NA",buildings!N697)</f>
        <v>5.3424927159643198</v>
      </c>
      <c r="O697">
        <f>IF(buildings!O697="","NA",buildings!O697)</f>
        <v>25.9492503346838</v>
      </c>
      <c r="P697" t="str">
        <f>IF(buildings!P697="","NA",buildings!P697)</f>
        <v>NA</v>
      </c>
      <c r="Q697" t="str">
        <f>IF(buildings!Q697="","NA",buildings!Q697)</f>
        <v>NA</v>
      </c>
      <c r="R697" t="str">
        <f>IF(buildings!R697="","NA",buildings!R697)</f>
        <v>NA</v>
      </c>
      <c r="S697">
        <f>IF(buildings!S697="","NA",buildings!S697)</f>
        <v>17.203722930096799</v>
      </c>
      <c r="T697" t="str">
        <f>IF(buildings!T697="","NA",buildings!T697)</f>
        <v>NA</v>
      </c>
      <c r="U697" t="str">
        <f>IF(buildings!U697="","NA",buildings!U697)</f>
        <v>NA</v>
      </c>
      <c r="V697" t="str">
        <f>IF(buildings!V697="","NA",buildings!V697)</f>
        <v>NA</v>
      </c>
      <c r="W697" t="str">
        <f>IF(buildings!W697="","NA",buildings!W697)</f>
        <v>NA</v>
      </c>
      <c r="X697" t="str">
        <f>IF(buildings!X697="","NA",buildings!X697)</f>
        <v>NA</v>
      </c>
      <c r="Y697" t="str">
        <f>IF(buildings!Y697="","NA",buildings!Y697)</f>
        <v>NA</v>
      </c>
      <c r="Z697" t="str">
        <f>IF(buildings!Z697="","NA",buildings!Z697)</f>
        <v>NA</v>
      </c>
      <c r="AA697" t="str">
        <f>IF(buildings!AA697="","NA",buildings!AA697)</f>
        <v>NA</v>
      </c>
      <c r="AB697">
        <f>IF(buildings!AB697="","NA",buildings!AB697)</f>
        <v>61.64</v>
      </c>
      <c r="AC697" t="str">
        <f>IF(buildings!AC697="","NA",buildings!AC697)</f>
        <v>NA</v>
      </c>
      <c r="AD697" t="str">
        <f>IF(buildings!AD697="","NA",buildings!AD697)</f>
        <v>NA</v>
      </c>
      <c r="AE697" t="str">
        <f>IF(buildings!AE697="","NA",buildings!AE697)</f>
        <v>NA</v>
      </c>
      <c r="AF697" t="str">
        <f>IF(buildings!AF697="","NA",buildings!AF697)</f>
        <v>NA</v>
      </c>
      <c r="AG697" t="str">
        <f>IF(buildings!AG697="","NA",buildings!AG697)</f>
        <v>NA</v>
      </c>
      <c r="AH697" t="str">
        <f>IF(buildings!AH697="","NA",buildings!AH697)</f>
        <v>NA</v>
      </c>
      <c r="AI697" t="str">
        <f>IF(buildings!AI697="","NA",buildings!AI697)</f>
        <v>NA</v>
      </c>
      <c r="AJ697">
        <f>IF(buildings!AJ697="","NA",buildings!AJ697)</f>
        <v>2.2731147455957501</v>
      </c>
      <c r="AK697">
        <f>IF(buildings!AK697="","NA",buildings!AK697)</f>
        <v>6.9406189959863198</v>
      </c>
      <c r="AL697" t="str">
        <f>IF(buildings!AL697="","NA",buildings!AL697)</f>
        <v>Large wood frame house, pier &amp; beam foundation</v>
      </c>
      <c r="AM697">
        <f>IF(buildings!AM697="","NA",buildings!AM697)</f>
        <v>1</v>
      </c>
      <c r="AN697" t="str">
        <f>IF(buildings!AN697="","NA",buildings!AN697)</f>
        <v>residential</v>
      </c>
      <c r="AO697" t="str">
        <f>IF(buildings!AO697="","NA",buildings!AO697)</f>
        <v>residential</v>
      </c>
      <c r="AP697" t="str">
        <f>IF(buildings!AP697="","NA",buildings!AP697)</f>
        <v>averaged</v>
      </c>
      <c r="AQ697" t="str">
        <f>IF(buildings!AQ697="","NA",buildings!AQ697)</f>
        <v>urban</v>
      </c>
      <c r="AR697" t="str">
        <f>IF(buildings!AR697="","NA",buildings!AR697)</f>
        <v>construction</v>
      </c>
      <c r="AS697" t="str">
        <f>IF(buildings!AS697="","NA",buildings!AS697)</f>
        <v>Berril, P. &amp; Herwitch, EG</v>
      </c>
      <c r="AT697">
        <f>IF(buildings!AT697="","NA",buildings!AT697)</f>
        <v>2021</v>
      </c>
      <c r="AU697" t="str">
        <f>IF(buildings!AU697="","NA",buildings!AU697)</f>
        <v>Material flows and GHG emissions from housing stock evolution in US counties, 2020–60</v>
      </c>
      <c r="AV697" t="str">
        <f>IF(buildings!AV697="","NA",buildings!AV697)</f>
        <v>Buildings &amp; Cities</v>
      </c>
      <c r="AW697" t="str">
        <f>IF(buildings!AW697="","NA",buildings!AW697)</f>
        <v>Copyright by the Authors</v>
      </c>
      <c r="AX697" t="str">
        <f>IF(buildings!AX697="","NA",buildings!AX697)</f>
        <v>10.5334/bc.126</v>
      </c>
      <c r="AY697" t="str">
        <f>IF(buildings!AY697="","NA",buildings!AY697)</f>
        <v>https://doi.org/10.5334/bc.126</v>
      </c>
      <c r="AZ697" t="str">
        <f>IF(buildings!AZ697="","NULL",buildings!AZ697)</f>
        <v>I combined the ''glass'' and the fiberglass'' columns into one</v>
      </c>
      <c r="BA697" t="str">
        <f>IF(buildings!BA697="","NULL",buildings!BA697)</f>
        <v>NULL</v>
      </c>
      <c r="BB697" t="str">
        <f>IF(buildings!BB697="","NULL",buildings!BB697)</f>
        <v>NULL</v>
      </c>
      <c r="BC697" t="str">
        <f>IF(buildings!BC697="","NULL",buildings!BC697)</f>
        <v>Supplemental data -&gt; Source data -&gt; Material_Intensities -&gt; Full_arch_intensities.csv</v>
      </c>
      <c r="BD697" t="str">
        <f>IF(buildings!BD697="","NULL",buildings!BD697)</f>
        <v>NULL</v>
      </c>
      <c r="BE697" t="str">
        <f>IF(buildings!BE697="","NULL",buildings!BE697)</f>
        <v>Schwartzberg (Fishman)</v>
      </c>
      <c r="BF697" t="str">
        <f>IF(buildings!BF697="","NULL",buildings!BF697)</f>
        <v>NULL</v>
      </c>
      <c r="BG697" t="str">
        <f>IF(buildings!BG697="","NULL",buildings!BG697)</f>
        <v>NULL</v>
      </c>
      <c r="BH697" t="str">
        <f>IF(buildings!BH697="","NULL",buildings!BH697)</f>
        <v>NULL</v>
      </c>
      <c r="BI697" t="str">
        <f>IF(buildings!BI697="","NULL",buildings!BI697)</f>
        <v>NULL</v>
      </c>
      <c r="BJ697" t="str">
        <f>IF(buildings!BJ697="","NULL",buildings!BJ697)</f>
        <v>NULL</v>
      </c>
      <c r="BK697" t="str">
        <f>IF(buildings!BK697="","NULL",buildings!BK697)</f>
        <v>NULL</v>
      </c>
      <c r="BL697" t="str">
        <f>IF(buildings!BL697="","NULL",buildings!BL697)</f>
        <v>NULL</v>
      </c>
      <c r="BM697" t="str">
        <f>IF(buildings!BM697="","NULL",buildings!BM697)</f>
        <v>NULL</v>
      </c>
      <c r="BN697" t="str">
        <f>IF(buildings!BN697="","NULL",buildings!BN697)</f>
        <v>NULL</v>
      </c>
      <c r="BO697" t="str">
        <f>IF(buildings!BO697="","NULL",buildings!BO697)</f>
        <v>NULL</v>
      </c>
      <c r="BP697" t="str">
        <f>IF(buildings!BP697="","NULL",buildings!BP697)</f>
        <v>NULL</v>
      </c>
      <c r="BQ697" t="str">
        <f>IF(buildings!BQ697="","NULL",buildings!BQ697)</f>
        <v>NULL</v>
      </c>
      <c r="BR697" t="str">
        <f>IF(buildings!BR697="","NULL",buildings!BR697)</f>
        <v>NULL</v>
      </c>
      <c r="BS697" t="str">
        <f>IF(buildings!BS697="","NULL",buildings!BS697)</f>
        <v>NULL</v>
      </c>
      <c r="BT697" t="str">
        <f>IF(buildings!BT697="","NULL",buildings!BT697)</f>
        <v>NULL</v>
      </c>
      <c r="BU697" t="str">
        <f>IF(buildings!BU697="","NULL",buildings!BU697)</f>
        <v>NULL</v>
      </c>
      <c r="BV697" t="str">
        <f>IF(buildings!BV697="","NULL",buildings!BV697)</f>
        <v>NULL</v>
      </c>
      <c r="BW697" t="str">
        <f>IF(buildings!BW697="","NULL",buildings!BW697)</f>
        <v>R32USA</v>
      </c>
      <c r="BX697" t="str">
        <f>IF(buildings!BX697="","NULL",buildings!BX697)</f>
        <v>R5.2OECD</v>
      </c>
      <c r="BY697" t="str">
        <f>IF(buildings!BY697="","NULL",buildings!BY697)</f>
        <v>R_SFH_unspecified</v>
      </c>
      <c r="BZ697" t="str">
        <f>IF(buildings!BZ697="","NULL",buildings!BZ697)</f>
        <v>T_traditional</v>
      </c>
      <c r="CA697" t="str">
        <f>IF(buildings!CA697="","NULL",buildings!CA697)</f>
        <v>Standard</v>
      </c>
      <c r="CB697" t="str">
        <f>IF(buildings!CB697="","NULL",buildings!CB697)</f>
        <v>sample/average/statistics</v>
      </c>
      <c r="CC697" t="str">
        <f>IF(buildings!CC697="","NULL",buildings!CC697)</f>
        <v>RS</v>
      </c>
      <c r="CD697" t="str">
        <f>IF(buildings!CD697="","NULL",buildings!CD697)</f>
        <v>T</v>
      </c>
      <c r="CE697" t="str">
        <f>IF(buildings!CE697="","NULL",buildings!CE697)</f>
        <v>OECD_USA</v>
      </c>
    </row>
    <row r="698" spans="1:83">
      <c r="A698">
        <f>IF(buildings!A698="","NA",buildings!A698)</f>
        <v>696</v>
      </c>
      <c r="B698" t="str">
        <f>IF(buildings!B698="","NA",buildings!B698)</f>
        <v>USA</v>
      </c>
      <c r="C698" t="str">
        <f>IF(buildings!C698="","NA",buildings!C698)</f>
        <v>NA</v>
      </c>
      <c r="D698" t="str">
        <f>IF(buildings!D698="","NA",buildings!D698)</f>
        <v>NA</v>
      </c>
      <c r="E698" t="str">
        <f>IF(buildings!E698="","NA",buildings!E698)</f>
        <v>NA</v>
      </c>
      <c r="F698">
        <f>IF(buildings!F698="","NA",buildings!F698)</f>
        <v>13.29879036653</v>
      </c>
      <c r="G698" t="str">
        <f>IF(buildings!G698="","NA",buildings!G698)</f>
        <v>NA</v>
      </c>
      <c r="H698" t="str">
        <f>IF(buildings!H698="","NA",buildings!H698)</f>
        <v>NA</v>
      </c>
      <c r="I698" t="str">
        <f>IF(buildings!I698="","NA",buildings!I698)</f>
        <v>NA</v>
      </c>
      <c r="J698">
        <f>IF(buildings!J698="","NA",buildings!J698)</f>
        <v>71.801500360443598</v>
      </c>
      <c r="K698" t="str">
        <f>IF(buildings!K698="","NA",buildings!K698)</f>
        <v>NA</v>
      </c>
      <c r="L698" t="str">
        <f>IF(buildings!L698="","NA",buildings!L698)</f>
        <v>NA</v>
      </c>
      <c r="M698">
        <f>IF(buildings!M698="","NA",buildings!M698)</f>
        <v>51.462399915252099</v>
      </c>
      <c r="N698">
        <f>IF(buildings!N698="","NA",buildings!N698)</f>
        <v>7.79230866306255</v>
      </c>
      <c r="O698">
        <f>IF(buildings!O698="","NA",buildings!O698)</f>
        <v>37.848356363446698</v>
      </c>
      <c r="P698" t="str">
        <f>IF(buildings!P698="","NA",buildings!P698)</f>
        <v>NA</v>
      </c>
      <c r="Q698" t="str">
        <f>IF(buildings!Q698="","NA",buildings!Q698)</f>
        <v>NA</v>
      </c>
      <c r="R698" t="str">
        <f>IF(buildings!R698="","NA",buildings!R698)</f>
        <v>NA</v>
      </c>
      <c r="S698">
        <f>IF(buildings!S698="","NA",buildings!S698)</f>
        <v>21.493186194404299</v>
      </c>
      <c r="T698" t="str">
        <f>IF(buildings!T698="","NA",buildings!T698)</f>
        <v>NA</v>
      </c>
      <c r="U698" t="str">
        <f>IF(buildings!U698="","NA",buildings!U698)</f>
        <v>NA</v>
      </c>
      <c r="V698" t="str">
        <f>IF(buildings!V698="","NA",buildings!V698)</f>
        <v>NA</v>
      </c>
      <c r="W698" t="str">
        <f>IF(buildings!W698="","NA",buildings!W698)</f>
        <v>NA</v>
      </c>
      <c r="X698" t="str">
        <f>IF(buildings!X698="","NA",buildings!X698)</f>
        <v>NA</v>
      </c>
      <c r="Y698" t="str">
        <f>IF(buildings!Y698="","NA",buildings!Y698)</f>
        <v>NA</v>
      </c>
      <c r="Z698" t="str">
        <f>IF(buildings!Z698="","NA",buildings!Z698)</f>
        <v>NA</v>
      </c>
      <c r="AA698" t="str">
        <f>IF(buildings!AA698="","NA",buildings!AA698)</f>
        <v>NA</v>
      </c>
      <c r="AB698">
        <f>IF(buildings!AB698="","NA",buildings!AB698)</f>
        <v>65.08</v>
      </c>
      <c r="AC698" t="str">
        <f>IF(buildings!AC698="","NA",buildings!AC698)</f>
        <v>NA</v>
      </c>
      <c r="AD698" t="str">
        <f>IF(buildings!AD698="","NA",buildings!AD698)</f>
        <v>NA</v>
      </c>
      <c r="AE698" t="str">
        <f>IF(buildings!AE698="","NA",buildings!AE698)</f>
        <v>NA</v>
      </c>
      <c r="AF698" t="str">
        <f>IF(buildings!AF698="","NA",buildings!AF698)</f>
        <v>NA</v>
      </c>
      <c r="AG698" t="str">
        <f>IF(buildings!AG698="","NA",buildings!AG698)</f>
        <v>NA</v>
      </c>
      <c r="AH698" t="str">
        <f>IF(buildings!AH698="","NA",buildings!AH698)</f>
        <v>NA</v>
      </c>
      <c r="AI698" t="str">
        <f>IF(buildings!AI698="","NA",buildings!AI698)</f>
        <v>NA</v>
      </c>
      <c r="AJ698">
        <f>IF(buildings!AJ698="","NA",buildings!AJ698)</f>
        <v>2.6586521013503601</v>
      </c>
      <c r="AK698">
        <f>IF(buildings!AK698="","NA",buildings!AK698)</f>
        <v>8.0880430796086102</v>
      </c>
      <c r="AL698" t="str">
        <f>IF(buildings!AL698="","NA",buildings!AL698)</f>
        <v>Small wood frame house, pier &amp; beam foundation</v>
      </c>
      <c r="AM698">
        <f>IF(buildings!AM698="","NA",buildings!AM698)</f>
        <v>1</v>
      </c>
      <c r="AN698" t="str">
        <f>IF(buildings!AN698="","NA",buildings!AN698)</f>
        <v>residential</v>
      </c>
      <c r="AO698" t="str">
        <f>IF(buildings!AO698="","NA",buildings!AO698)</f>
        <v>residential</v>
      </c>
      <c r="AP698" t="str">
        <f>IF(buildings!AP698="","NA",buildings!AP698)</f>
        <v>averaged</v>
      </c>
      <c r="AQ698" t="str">
        <f>IF(buildings!AQ698="","NA",buildings!AQ698)</f>
        <v>urban</v>
      </c>
      <c r="AR698" t="str">
        <f>IF(buildings!AR698="","NA",buildings!AR698)</f>
        <v>construction</v>
      </c>
      <c r="AS698" t="str">
        <f>IF(buildings!AS698="","NA",buildings!AS698)</f>
        <v>Berril, P. &amp; Herwitch, EG</v>
      </c>
      <c r="AT698">
        <f>IF(buildings!AT698="","NA",buildings!AT698)</f>
        <v>2021</v>
      </c>
      <c r="AU698" t="str">
        <f>IF(buildings!AU698="","NA",buildings!AU698)</f>
        <v>Material flows and GHG emissions from housing stock evolution in US counties, 2020–60</v>
      </c>
      <c r="AV698" t="str">
        <f>IF(buildings!AV698="","NA",buildings!AV698)</f>
        <v>Buildings &amp; Cities</v>
      </c>
      <c r="AW698" t="str">
        <f>IF(buildings!AW698="","NA",buildings!AW698)</f>
        <v>Copyright by the Authors</v>
      </c>
      <c r="AX698" t="str">
        <f>IF(buildings!AX698="","NA",buildings!AX698)</f>
        <v>10.5334/bc.126</v>
      </c>
      <c r="AY698" t="str">
        <f>IF(buildings!AY698="","NA",buildings!AY698)</f>
        <v>https://doi.org/10.5334/bc.126</v>
      </c>
      <c r="AZ698" t="str">
        <f>IF(buildings!AZ698="","NULL",buildings!AZ698)</f>
        <v>I combined the ''glass'' and the fiberglass'' columns into one</v>
      </c>
      <c r="BA698" t="str">
        <f>IF(buildings!BA698="","NULL",buildings!BA698)</f>
        <v>NULL</v>
      </c>
      <c r="BB698" t="str">
        <f>IF(buildings!BB698="","NULL",buildings!BB698)</f>
        <v>NULL</v>
      </c>
      <c r="BC698" t="str">
        <f>IF(buildings!BC698="","NULL",buildings!BC698)</f>
        <v>Supplemental data -&gt; Source data -&gt; Material_Intensities -&gt; Full_arch_intensities.csv</v>
      </c>
      <c r="BD698" t="str">
        <f>IF(buildings!BD698="","NULL",buildings!BD698)</f>
        <v>NULL</v>
      </c>
      <c r="BE698" t="str">
        <f>IF(buildings!BE698="","NULL",buildings!BE698)</f>
        <v>Schwartzberg (Fishman)</v>
      </c>
      <c r="BF698" t="str">
        <f>IF(buildings!BF698="","NULL",buildings!BF698)</f>
        <v>NULL</v>
      </c>
      <c r="BG698" t="str">
        <f>IF(buildings!BG698="","NULL",buildings!BG698)</f>
        <v>NULL</v>
      </c>
      <c r="BH698" t="str">
        <f>IF(buildings!BH698="","NULL",buildings!BH698)</f>
        <v>NULL</v>
      </c>
      <c r="BI698" t="str">
        <f>IF(buildings!BI698="","NULL",buildings!BI698)</f>
        <v>NULL</v>
      </c>
      <c r="BJ698" t="str">
        <f>IF(buildings!BJ698="","NULL",buildings!BJ698)</f>
        <v>NULL</v>
      </c>
      <c r="BK698" t="str">
        <f>IF(buildings!BK698="","NULL",buildings!BK698)</f>
        <v>NULL</v>
      </c>
      <c r="BL698" t="str">
        <f>IF(buildings!BL698="","NULL",buildings!BL698)</f>
        <v>NULL</v>
      </c>
      <c r="BM698" t="str">
        <f>IF(buildings!BM698="","NULL",buildings!BM698)</f>
        <v>NULL</v>
      </c>
      <c r="BN698" t="str">
        <f>IF(buildings!BN698="","NULL",buildings!BN698)</f>
        <v>NULL</v>
      </c>
      <c r="BO698" t="str">
        <f>IF(buildings!BO698="","NULL",buildings!BO698)</f>
        <v>NULL</v>
      </c>
      <c r="BP698" t="str">
        <f>IF(buildings!BP698="","NULL",buildings!BP698)</f>
        <v>NULL</v>
      </c>
      <c r="BQ698" t="str">
        <f>IF(buildings!BQ698="","NULL",buildings!BQ698)</f>
        <v>NULL</v>
      </c>
      <c r="BR698" t="str">
        <f>IF(buildings!BR698="","NULL",buildings!BR698)</f>
        <v>NULL</v>
      </c>
      <c r="BS698" t="str">
        <f>IF(buildings!BS698="","NULL",buildings!BS698)</f>
        <v>NULL</v>
      </c>
      <c r="BT698" t="str">
        <f>IF(buildings!BT698="","NULL",buildings!BT698)</f>
        <v>NULL</v>
      </c>
      <c r="BU698" t="str">
        <f>IF(buildings!BU698="","NULL",buildings!BU698)</f>
        <v>NULL</v>
      </c>
      <c r="BV698" t="str">
        <f>IF(buildings!BV698="","NULL",buildings!BV698)</f>
        <v>NULL</v>
      </c>
      <c r="BW698" t="str">
        <f>IF(buildings!BW698="","NULL",buildings!BW698)</f>
        <v>R32USA</v>
      </c>
      <c r="BX698" t="str">
        <f>IF(buildings!BX698="","NULL",buildings!BX698)</f>
        <v>R5.2OECD</v>
      </c>
      <c r="BY698" t="str">
        <f>IF(buildings!BY698="","NULL",buildings!BY698)</f>
        <v>R_SFH_unspecified</v>
      </c>
      <c r="BZ698" t="str">
        <f>IF(buildings!BZ698="","NULL",buildings!BZ698)</f>
        <v>T_traditional</v>
      </c>
      <c r="CA698" t="str">
        <f>IF(buildings!CA698="","NULL",buildings!CA698)</f>
        <v>Standard</v>
      </c>
      <c r="CB698" t="str">
        <f>IF(buildings!CB698="","NULL",buildings!CB698)</f>
        <v>sample/average/statistics</v>
      </c>
      <c r="CC698" t="str">
        <f>IF(buildings!CC698="","NULL",buildings!CC698)</f>
        <v>RS</v>
      </c>
      <c r="CD698" t="str">
        <f>IF(buildings!CD698="","NULL",buildings!CD698)</f>
        <v>T</v>
      </c>
      <c r="CE698" t="str">
        <f>IF(buildings!CE698="","NULL",buildings!CE698)</f>
        <v>OECD_USA</v>
      </c>
    </row>
    <row r="699" spans="1:83">
      <c r="A699">
        <f>IF(buildings!A699="","NA",buildings!A699)</f>
        <v>697</v>
      </c>
      <c r="B699" t="str">
        <f>IF(buildings!B699="","NA",buildings!B699)</f>
        <v>USA</v>
      </c>
      <c r="C699" t="str">
        <f>IF(buildings!C699="","NA",buildings!C699)</f>
        <v>NA</v>
      </c>
      <c r="D699" t="str">
        <f>IF(buildings!D699="","NA",buildings!D699)</f>
        <v>NA</v>
      </c>
      <c r="E699" t="str">
        <f>IF(buildings!E699="","NA",buildings!E699)</f>
        <v>NA</v>
      </c>
      <c r="F699">
        <f>IF(buildings!F699="","NA",buildings!F699)</f>
        <v>7.3064449458949996</v>
      </c>
      <c r="G699" t="str">
        <f>IF(buildings!G699="","NA",buildings!G699)</f>
        <v>NA</v>
      </c>
      <c r="H699" t="str">
        <f>IF(buildings!H699="","NA",buildings!H699)</f>
        <v>NA</v>
      </c>
      <c r="I699" t="str">
        <f>IF(buildings!I699="","NA",buildings!I699)</f>
        <v>NA</v>
      </c>
      <c r="J699">
        <f>IF(buildings!J699="","NA",buildings!J699)</f>
        <v>61.199224470121301</v>
      </c>
      <c r="K699" t="str">
        <f>IF(buildings!K699="","NA",buildings!K699)</f>
        <v>NA</v>
      </c>
      <c r="L699" t="str">
        <f>IF(buildings!L699="","NA",buildings!L699)</f>
        <v>NA</v>
      </c>
      <c r="M699">
        <f>IF(buildings!M699="","NA",buildings!M699)</f>
        <v>23.653009618565999</v>
      </c>
      <c r="N699">
        <f>IF(buildings!N699="","NA",buildings!N699)</f>
        <v>6.9409691673234004</v>
      </c>
      <c r="O699">
        <f>IF(buildings!O699="","NA",buildings!O699)</f>
        <v>33.713278812713703</v>
      </c>
      <c r="P699" t="str">
        <f>IF(buildings!P699="","NA",buildings!P699)</f>
        <v>NA</v>
      </c>
      <c r="Q699" t="str">
        <f>IF(buildings!Q699="","NA",buildings!Q699)</f>
        <v>NA</v>
      </c>
      <c r="R699" t="str">
        <f>IF(buildings!R699="","NA",buildings!R699)</f>
        <v>NA</v>
      </c>
      <c r="S699">
        <f>IF(buildings!S699="","NA",buildings!S699)</f>
        <v>20.1577409984443</v>
      </c>
      <c r="T699" t="str">
        <f>IF(buildings!T699="","NA",buildings!T699)</f>
        <v>NA</v>
      </c>
      <c r="U699" t="str">
        <f>IF(buildings!U699="","NA",buildings!U699)</f>
        <v>NA</v>
      </c>
      <c r="V699" t="str">
        <f>IF(buildings!V699="","NA",buildings!V699)</f>
        <v>NA</v>
      </c>
      <c r="W699" t="str">
        <f>IF(buildings!W699="","NA",buildings!W699)</f>
        <v>NA</v>
      </c>
      <c r="X699" t="str">
        <f>IF(buildings!X699="","NA",buildings!X699)</f>
        <v>NA</v>
      </c>
      <c r="Y699" t="str">
        <f>IF(buildings!Y699="","NA",buildings!Y699)</f>
        <v>NA</v>
      </c>
      <c r="Z699" t="str">
        <f>IF(buildings!Z699="","NA",buildings!Z699)</f>
        <v>NA</v>
      </c>
      <c r="AA699" t="str">
        <f>IF(buildings!AA699="","NA",buildings!AA699)</f>
        <v>NA</v>
      </c>
      <c r="AB699">
        <f>IF(buildings!AB699="","NA",buildings!AB699)</f>
        <v>35.520000000000003</v>
      </c>
      <c r="AC699" t="str">
        <f>IF(buildings!AC699="","NA",buildings!AC699)</f>
        <v>NA</v>
      </c>
      <c r="AD699" t="str">
        <f>IF(buildings!AD699="","NA",buildings!AD699)</f>
        <v>NA</v>
      </c>
      <c r="AE699" t="str">
        <f>IF(buildings!AE699="","NA",buildings!AE699)</f>
        <v>NA</v>
      </c>
      <c r="AF699" t="str">
        <f>IF(buildings!AF699="","NA",buildings!AF699)</f>
        <v>NA</v>
      </c>
      <c r="AG699" t="str">
        <f>IF(buildings!AG699="","NA",buildings!AG699)</f>
        <v>NA</v>
      </c>
      <c r="AH699" t="str">
        <f>IF(buildings!AH699="","NA",buildings!AH699)</f>
        <v>NA</v>
      </c>
      <c r="AI699" t="str">
        <f>IF(buildings!AI699="","NA",buildings!AI699)</f>
        <v>NA</v>
      </c>
      <c r="AJ699">
        <f>IF(buildings!AJ699="","NA",buildings!AJ699)</f>
        <v>1.78524639716629</v>
      </c>
      <c r="AK699">
        <f>IF(buildings!AK699="","NA",buildings!AK699)</f>
        <v>5.4156303754360202</v>
      </c>
      <c r="AL699" t="str">
        <f>IF(buildings!AL699="","NA",buildings!AL699)</f>
        <v>Large wood frame house, pier &amp; beam foundation</v>
      </c>
      <c r="AM699" t="str">
        <f>IF(buildings!AM699="","NA",buildings!AM699)</f>
        <v>More than 1</v>
      </c>
      <c r="AN699" t="str">
        <f>IF(buildings!AN699="","NA",buildings!AN699)</f>
        <v>residential</v>
      </c>
      <c r="AO699" t="str">
        <f>IF(buildings!AO699="","NA",buildings!AO699)</f>
        <v>residential</v>
      </c>
      <c r="AP699" t="str">
        <f>IF(buildings!AP699="","NA",buildings!AP699)</f>
        <v>averaged</v>
      </c>
      <c r="AQ699" t="str">
        <f>IF(buildings!AQ699="","NA",buildings!AQ699)</f>
        <v>urban</v>
      </c>
      <c r="AR699" t="str">
        <f>IF(buildings!AR699="","NA",buildings!AR699)</f>
        <v>construction</v>
      </c>
      <c r="AS699" t="str">
        <f>IF(buildings!AS699="","NA",buildings!AS699)</f>
        <v>Berril, P. &amp; Herwitch, EG</v>
      </c>
      <c r="AT699">
        <f>IF(buildings!AT699="","NA",buildings!AT699)</f>
        <v>2021</v>
      </c>
      <c r="AU699" t="str">
        <f>IF(buildings!AU699="","NA",buildings!AU699)</f>
        <v>Material flows and GHG emissions from housing stock evolution in US counties, 2020–60</v>
      </c>
      <c r="AV699" t="str">
        <f>IF(buildings!AV699="","NA",buildings!AV699)</f>
        <v>Buildings &amp; Cities</v>
      </c>
      <c r="AW699" t="str">
        <f>IF(buildings!AW699="","NA",buildings!AW699)</f>
        <v>Copyright by the Authors</v>
      </c>
      <c r="AX699" t="str">
        <f>IF(buildings!AX699="","NA",buildings!AX699)</f>
        <v>10.5334/bc.126</v>
      </c>
      <c r="AY699" t="str">
        <f>IF(buildings!AY699="","NA",buildings!AY699)</f>
        <v>https://doi.org/10.5334/bc.126</v>
      </c>
      <c r="AZ699" t="str">
        <f>IF(buildings!AZ699="","NULL",buildings!AZ699)</f>
        <v>I combined the ''glass'' and the fiberglass'' columns into one</v>
      </c>
      <c r="BA699" t="str">
        <f>IF(buildings!BA699="","NULL",buildings!BA699)</f>
        <v>NULL</v>
      </c>
      <c r="BB699" t="str">
        <f>IF(buildings!BB699="","NULL",buildings!BB699)</f>
        <v>NULL</v>
      </c>
      <c r="BC699" t="str">
        <f>IF(buildings!BC699="","NULL",buildings!BC699)</f>
        <v>Supplemental data -&gt; Source data -&gt; Material_Intensities -&gt; Full_arch_intensities.csv</v>
      </c>
      <c r="BD699" t="str">
        <f>IF(buildings!BD699="","NULL",buildings!BD699)</f>
        <v>NULL</v>
      </c>
      <c r="BE699" t="str">
        <f>IF(buildings!BE699="","NULL",buildings!BE699)</f>
        <v>Schwartzberg (Fishman)</v>
      </c>
      <c r="BF699" t="str">
        <f>IF(buildings!BF699="","NULL",buildings!BF699)</f>
        <v>NULL</v>
      </c>
      <c r="BG699" t="str">
        <f>IF(buildings!BG699="","NULL",buildings!BG699)</f>
        <v>NULL</v>
      </c>
      <c r="BH699" t="str">
        <f>IF(buildings!BH699="","NULL",buildings!BH699)</f>
        <v>NULL</v>
      </c>
      <c r="BI699" t="str">
        <f>IF(buildings!BI699="","NULL",buildings!BI699)</f>
        <v>NULL</v>
      </c>
      <c r="BJ699" t="str">
        <f>IF(buildings!BJ699="","NULL",buildings!BJ699)</f>
        <v>NULL</v>
      </c>
      <c r="BK699" t="str">
        <f>IF(buildings!BK699="","NULL",buildings!BK699)</f>
        <v>NULL</v>
      </c>
      <c r="BL699" t="str">
        <f>IF(buildings!BL699="","NULL",buildings!BL699)</f>
        <v>NULL</v>
      </c>
      <c r="BM699" t="str">
        <f>IF(buildings!BM699="","NULL",buildings!BM699)</f>
        <v>NULL</v>
      </c>
      <c r="BN699" t="str">
        <f>IF(buildings!BN699="","NULL",buildings!BN699)</f>
        <v>NULL</v>
      </c>
      <c r="BO699" t="str">
        <f>IF(buildings!BO699="","NULL",buildings!BO699)</f>
        <v>NULL</v>
      </c>
      <c r="BP699" t="str">
        <f>IF(buildings!BP699="","NULL",buildings!BP699)</f>
        <v>NULL</v>
      </c>
      <c r="BQ699" t="str">
        <f>IF(buildings!BQ699="","NULL",buildings!BQ699)</f>
        <v>NULL</v>
      </c>
      <c r="BR699" t="str">
        <f>IF(buildings!BR699="","NULL",buildings!BR699)</f>
        <v>NULL</v>
      </c>
      <c r="BS699" t="str">
        <f>IF(buildings!BS699="","NULL",buildings!BS699)</f>
        <v>NULL</v>
      </c>
      <c r="BT699" t="str">
        <f>IF(buildings!BT699="","NULL",buildings!BT699)</f>
        <v>NULL</v>
      </c>
      <c r="BU699" t="str">
        <f>IF(buildings!BU699="","NULL",buildings!BU699)</f>
        <v>NULL</v>
      </c>
      <c r="BV699" t="str">
        <f>IF(buildings!BV699="","NULL",buildings!BV699)</f>
        <v>NULL</v>
      </c>
      <c r="BW699" t="str">
        <f>IF(buildings!BW699="","NULL",buildings!BW699)</f>
        <v>R32USA</v>
      </c>
      <c r="BX699" t="str">
        <f>IF(buildings!BX699="","NULL",buildings!BX699)</f>
        <v>R5.2OECD</v>
      </c>
      <c r="BY699" t="str">
        <f>IF(buildings!BY699="","NULL",buildings!BY699)</f>
        <v>R_SFH_unspecified</v>
      </c>
      <c r="BZ699" t="str">
        <f>IF(buildings!BZ699="","NULL",buildings!BZ699)</f>
        <v>T_traditional</v>
      </c>
      <c r="CA699" t="str">
        <f>IF(buildings!CA699="","NULL",buildings!CA699)</f>
        <v>Standard</v>
      </c>
      <c r="CB699" t="str">
        <f>IF(buildings!CB699="","NULL",buildings!CB699)</f>
        <v>sample/average/statistics</v>
      </c>
      <c r="CC699" t="str">
        <f>IF(buildings!CC699="","NULL",buildings!CC699)</f>
        <v>RS</v>
      </c>
      <c r="CD699" t="str">
        <f>IF(buildings!CD699="","NULL",buildings!CD699)</f>
        <v>T</v>
      </c>
      <c r="CE699" t="str">
        <f>IF(buildings!CE699="","NULL",buildings!CE699)</f>
        <v>OECD_USA</v>
      </c>
    </row>
    <row r="700" spans="1:83">
      <c r="A700">
        <f>IF(buildings!A700="","NA",buildings!A700)</f>
        <v>698</v>
      </c>
      <c r="B700" t="str">
        <f>IF(buildings!B700="","NA",buildings!B700)</f>
        <v>USA</v>
      </c>
      <c r="C700" t="str">
        <f>IF(buildings!C700="","NA",buildings!C700)</f>
        <v>NA</v>
      </c>
      <c r="D700" t="str">
        <f>IF(buildings!D700="","NA",buildings!D700)</f>
        <v>NA</v>
      </c>
      <c r="E700" t="str">
        <f>IF(buildings!E700="","NA",buildings!E700)</f>
        <v>NA</v>
      </c>
      <c r="F700">
        <f>IF(buildings!F700="","NA",buildings!F700)</f>
        <v>10.231332702022099</v>
      </c>
      <c r="G700" t="str">
        <f>IF(buildings!G700="","NA",buildings!G700)</f>
        <v>NA</v>
      </c>
      <c r="H700" t="str">
        <f>IF(buildings!H700="","NA",buildings!H700)</f>
        <v>NA</v>
      </c>
      <c r="I700" t="str">
        <f>IF(buildings!I700="","NA",buildings!I700)</f>
        <v>NA</v>
      </c>
      <c r="J700">
        <f>IF(buildings!J700="","NA",buildings!J700)</f>
        <v>81.486560439602897</v>
      </c>
      <c r="K700" t="str">
        <f>IF(buildings!K700="","NA",buildings!K700)</f>
        <v>NA</v>
      </c>
      <c r="L700" t="str">
        <f>IF(buildings!L700="","NA",buildings!L700)</f>
        <v>NA</v>
      </c>
      <c r="M700">
        <f>IF(buildings!M700="","NA",buildings!M700)</f>
        <v>34.308266610680697</v>
      </c>
      <c r="N700">
        <f>IF(buildings!N700="","NA",buildings!N700)</f>
        <v>10.147427028212601</v>
      </c>
      <c r="O700">
        <f>IF(buildings!O700="","NA",buildings!O700)</f>
        <v>49.287502708460998</v>
      </c>
      <c r="P700" t="str">
        <f>IF(buildings!P700="","NA",buildings!P700)</f>
        <v>NA</v>
      </c>
      <c r="Q700" t="str">
        <f>IF(buildings!Q700="","NA",buildings!Q700)</f>
        <v>NA</v>
      </c>
      <c r="R700" t="str">
        <f>IF(buildings!R700="","NA",buildings!R700)</f>
        <v>NA</v>
      </c>
      <c r="S700">
        <f>IF(buildings!S700="","NA",buildings!S700)</f>
        <v>28.995278565526402</v>
      </c>
      <c r="T700" t="str">
        <f>IF(buildings!T700="","NA",buildings!T700)</f>
        <v>NA</v>
      </c>
      <c r="U700" t="str">
        <f>IF(buildings!U700="","NA",buildings!U700)</f>
        <v>NA</v>
      </c>
      <c r="V700" t="str">
        <f>IF(buildings!V700="","NA",buildings!V700)</f>
        <v>NA</v>
      </c>
      <c r="W700" t="str">
        <f>IF(buildings!W700="","NA",buildings!W700)</f>
        <v>NA</v>
      </c>
      <c r="X700" t="str">
        <f>IF(buildings!X700="","NA",buildings!X700)</f>
        <v>NA</v>
      </c>
      <c r="Y700" t="str">
        <f>IF(buildings!Y700="","NA",buildings!Y700)</f>
        <v>NA</v>
      </c>
      <c r="Z700" t="str">
        <f>IF(buildings!Z700="","NA",buildings!Z700)</f>
        <v>NA</v>
      </c>
      <c r="AA700" t="str">
        <f>IF(buildings!AA700="","NA",buildings!AA700)</f>
        <v>NA</v>
      </c>
      <c r="AB700">
        <f>IF(buildings!AB700="","NA",buildings!AB700)</f>
        <v>40.22</v>
      </c>
      <c r="AC700" t="str">
        <f>IF(buildings!AC700="","NA",buildings!AC700)</f>
        <v>NA</v>
      </c>
      <c r="AD700" t="str">
        <f>IF(buildings!AD700="","NA",buildings!AD700)</f>
        <v>NA</v>
      </c>
      <c r="AE700" t="str">
        <f>IF(buildings!AE700="","NA",buildings!AE700)</f>
        <v>NA</v>
      </c>
      <c r="AF700" t="str">
        <f>IF(buildings!AF700="","NA",buildings!AF700)</f>
        <v>NA</v>
      </c>
      <c r="AG700" t="str">
        <f>IF(buildings!AG700="","NA",buildings!AG700)</f>
        <v>NA</v>
      </c>
      <c r="AH700" t="str">
        <f>IF(buildings!AH700="","NA",buildings!AH700)</f>
        <v>NA</v>
      </c>
      <c r="AI700" t="str">
        <f>IF(buildings!AI700="","NA",buildings!AI700)</f>
        <v>NA</v>
      </c>
      <c r="AJ700">
        <f>IF(buildings!AJ700="","NA",buildings!AJ700)</f>
        <v>2.29798230297411</v>
      </c>
      <c r="AK700">
        <f>IF(buildings!AK700="","NA",buildings!AK700)</f>
        <v>7.0170916817131896</v>
      </c>
      <c r="AL700" t="str">
        <f>IF(buildings!AL700="","NA",buildings!AL700)</f>
        <v>Small wood frame house, pier &amp; beam foundation</v>
      </c>
      <c r="AM700" t="str">
        <f>IF(buildings!AM700="","NA",buildings!AM700)</f>
        <v>More than 1</v>
      </c>
      <c r="AN700" t="str">
        <f>IF(buildings!AN700="","NA",buildings!AN700)</f>
        <v>residential</v>
      </c>
      <c r="AO700" t="str">
        <f>IF(buildings!AO700="","NA",buildings!AO700)</f>
        <v>residential</v>
      </c>
      <c r="AP700" t="str">
        <f>IF(buildings!AP700="","NA",buildings!AP700)</f>
        <v>averaged</v>
      </c>
      <c r="AQ700" t="str">
        <f>IF(buildings!AQ700="","NA",buildings!AQ700)</f>
        <v>urban</v>
      </c>
      <c r="AR700" t="str">
        <f>IF(buildings!AR700="","NA",buildings!AR700)</f>
        <v>construction</v>
      </c>
      <c r="AS700" t="str">
        <f>IF(buildings!AS700="","NA",buildings!AS700)</f>
        <v>Berril, P. &amp; Herwitch, EG</v>
      </c>
      <c r="AT700">
        <f>IF(buildings!AT700="","NA",buildings!AT700)</f>
        <v>2021</v>
      </c>
      <c r="AU700" t="str">
        <f>IF(buildings!AU700="","NA",buildings!AU700)</f>
        <v>Material flows and GHG emissions from housing stock evolution in US counties, 2020–60</v>
      </c>
      <c r="AV700" t="str">
        <f>IF(buildings!AV700="","NA",buildings!AV700)</f>
        <v>Buildings &amp; Cities</v>
      </c>
      <c r="AW700" t="str">
        <f>IF(buildings!AW700="","NA",buildings!AW700)</f>
        <v>Copyright by the Authors</v>
      </c>
      <c r="AX700" t="str">
        <f>IF(buildings!AX700="","NA",buildings!AX700)</f>
        <v>10.5334/bc.126</v>
      </c>
      <c r="AY700" t="str">
        <f>IF(buildings!AY700="","NA",buildings!AY700)</f>
        <v>https://doi.org/10.5334/bc.126</v>
      </c>
      <c r="AZ700" t="str">
        <f>IF(buildings!AZ700="","NULL",buildings!AZ700)</f>
        <v>I combined the ''glass'' and the fiberglass'' columns into one</v>
      </c>
      <c r="BA700" t="str">
        <f>IF(buildings!BA700="","NULL",buildings!BA700)</f>
        <v>NULL</v>
      </c>
      <c r="BB700" t="str">
        <f>IF(buildings!BB700="","NULL",buildings!BB700)</f>
        <v>NULL</v>
      </c>
      <c r="BC700" t="str">
        <f>IF(buildings!BC700="","NULL",buildings!BC700)</f>
        <v>Supplemental data -&gt; Source data -&gt; Material_Intensities -&gt; Full_arch_intensities.csv</v>
      </c>
      <c r="BD700" t="str">
        <f>IF(buildings!BD700="","NULL",buildings!BD700)</f>
        <v>NULL</v>
      </c>
      <c r="BE700" t="str">
        <f>IF(buildings!BE700="","NULL",buildings!BE700)</f>
        <v>Schwartzberg (Fishman)</v>
      </c>
      <c r="BF700" t="str">
        <f>IF(buildings!BF700="","NULL",buildings!BF700)</f>
        <v>NULL</v>
      </c>
      <c r="BG700" t="str">
        <f>IF(buildings!BG700="","NULL",buildings!BG700)</f>
        <v>NULL</v>
      </c>
      <c r="BH700" t="str">
        <f>IF(buildings!BH700="","NULL",buildings!BH700)</f>
        <v>NULL</v>
      </c>
      <c r="BI700" t="str">
        <f>IF(buildings!BI700="","NULL",buildings!BI700)</f>
        <v>NULL</v>
      </c>
      <c r="BJ700" t="str">
        <f>IF(buildings!BJ700="","NULL",buildings!BJ700)</f>
        <v>NULL</v>
      </c>
      <c r="BK700" t="str">
        <f>IF(buildings!BK700="","NULL",buildings!BK700)</f>
        <v>NULL</v>
      </c>
      <c r="BL700" t="str">
        <f>IF(buildings!BL700="","NULL",buildings!BL700)</f>
        <v>NULL</v>
      </c>
      <c r="BM700" t="str">
        <f>IF(buildings!BM700="","NULL",buildings!BM700)</f>
        <v>NULL</v>
      </c>
      <c r="BN700" t="str">
        <f>IF(buildings!BN700="","NULL",buildings!BN700)</f>
        <v>NULL</v>
      </c>
      <c r="BO700" t="str">
        <f>IF(buildings!BO700="","NULL",buildings!BO700)</f>
        <v>NULL</v>
      </c>
      <c r="BP700" t="str">
        <f>IF(buildings!BP700="","NULL",buildings!BP700)</f>
        <v>NULL</v>
      </c>
      <c r="BQ700" t="str">
        <f>IF(buildings!BQ700="","NULL",buildings!BQ700)</f>
        <v>NULL</v>
      </c>
      <c r="BR700" t="str">
        <f>IF(buildings!BR700="","NULL",buildings!BR700)</f>
        <v>NULL</v>
      </c>
      <c r="BS700" t="str">
        <f>IF(buildings!BS700="","NULL",buildings!BS700)</f>
        <v>NULL</v>
      </c>
      <c r="BT700" t="str">
        <f>IF(buildings!BT700="","NULL",buildings!BT700)</f>
        <v>NULL</v>
      </c>
      <c r="BU700" t="str">
        <f>IF(buildings!BU700="","NULL",buildings!BU700)</f>
        <v>NULL</v>
      </c>
      <c r="BV700" t="str">
        <f>IF(buildings!BV700="","NULL",buildings!BV700)</f>
        <v>NULL</v>
      </c>
      <c r="BW700" t="str">
        <f>IF(buildings!BW700="","NULL",buildings!BW700)</f>
        <v>R32USA</v>
      </c>
      <c r="BX700" t="str">
        <f>IF(buildings!BX700="","NULL",buildings!BX700)</f>
        <v>R5.2OECD</v>
      </c>
      <c r="BY700" t="str">
        <f>IF(buildings!BY700="","NULL",buildings!BY700)</f>
        <v>R_SFH_unspecified</v>
      </c>
      <c r="BZ700" t="str">
        <f>IF(buildings!BZ700="","NULL",buildings!BZ700)</f>
        <v>T_traditional</v>
      </c>
      <c r="CA700" t="str">
        <f>IF(buildings!CA700="","NULL",buildings!CA700)</f>
        <v>Standard</v>
      </c>
      <c r="CB700" t="str">
        <f>IF(buildings!CB700="","NULL",buildings!CB700)</f>
        <v>sample/average/statistics</v>
      </c>
      <c r="CC700" t="str">
        <f>IF(buildings!CC700="","NULL",buildings!CC700)</f>
        <v>RS</v>
      </c>
      <c r="CD700" t="str">
        <f>IF(buildings!CD700="","NULL",buildings!CD700)</f>
        <v>T</v>
      </c>
      <c r="CE700" t="str">
        <f>IF(buildings!CE700="","NULL",buildings!CE700)</f>
        <v>OECD_USA</v>
      </c>
    </row>
    <row r="701" spans="1:83">
      <c r="A701">
        <f>IF(buildings!A701="","NA",buildings!A701)</f>
        <v>699</v>
      </c>
      <c r="B701" t="str">
        <f>IF(buildings!B701="","NA",buildings!B701)</f>
        <v>USA</v>
      </c>
      <c r="C701" t="str">
        <f>IF(buildings!C701="","NA",buildings!C701)</f>
        <v>NA</v>
      </c>
      <c r="D701" t="str">
        <f>IF(buildings!D701="","NA",buildings!D701)</f>
        <v>NA</v>
      </c>
      <c r="E701" t="str">
        <f>IF(buildings!E701="","NA",buildings!E701)</f>
        <v>NA</v>
      </c>
      <c r="F701">
        <f>IF(buildings!F701="","NA",buildings!F701)</f>
        <v>18.004686530415</v>
      </c>
      <c r="G701" t="str">
        <f>IF(buildings!G701="","NA",buildings!G701)</f>
        <v>NA</v>
      </c>
      <c r="H701" t="str">
        <f>IF(buildings!H701="","NA",buildings!H701)</f>
        <v>NA</v>
      </c>
      <c r="I701" t="str">
        <f>IF(buildings!I701="","NA",buildings!I701)</f>
        <v>NA</v>
      </c>
      <c r="J701">
        <f>IF(buildings!J701="","NA",buildings!J701)</f>
        <v>60.915302040414403</v>
      </c>
      <c r="K701" t="str">
        <f>IF(buildings!K701="","NA",buildings!K701)</f>
        <v>NA</v>
      </c>
      <c r="L701" t="str">
        <f>IF(buildings!L701="","NA",buildings!L701)</f>
        <v>NA</v>
      </c>
      <c r="M701">
        <f>IF(buildings!M701="","NA",buildings!M701)</f>
        <v>39.793010870156401</v>
      </c>
      <c r="N701">
        <f>IF(buildings!N701="","NA",buildings!N701)</f>
        <v>0</v>
      </c>
      <c r="O701">
        <f>IF(buildings!O701="","NA",buildings!O701)</f>
        <v>0</v>
      </c>
      <c r="P701" t="str">
        <f>IF(buildings!P701="","NA",buildings!P701)</f>
        <v>NA</v>
      </c>
      <c r="Q701" t="str">
        <f>IF(buildings!Q701="","NA",buildings!Q701)</f>
        <v>NA</v>
      </c>
      <c r="R701" t="str">
        <f>IF(buildings!R701="","NA",buildings!R701)</f>
        <v>NA</v>
      </c>
      <c r="S701">
        <f>IF(buildings!S701="","NA",buildings!S701)</f>
        <v>23.5169954348722</v>
      </c>
      <c r="T701" t="str">
        <f>IF(buildings!T701="","NA",buildings!T701)</f>
        <v>NA</v>
      </c>
      <c r="U701" t="str">
        <f>IF(buildings!U701="","NA",buildings!U701)</f>
        <v>NA</v>
      </c>
      <c r="V701" t="str">
        <f>IF(buildings!V701="","NA",buildings!V701)</f>
        <v>NA</v>
      </c>
      <c r="W701" t="str">
        <f>IF(buildings!W701="","NA",buildings!W701)</f>
        <v>NA</v>
      </c>
      <c r="X701" t="str">
        <f>IF(buildings!X701="","NA",buildings!X701)</f>
        <v>NA</v>
      </c>
      <c r="Y701" t="str">
        <f>IF(buildings!Y701="","NA",buildings!Y701)</f>
        <v>NA</v>
      </c>
      <c r="Z701" t="str">
        <f>IF(buildings!Z701="","NA",buildings!Z701)</f>
        <v>NA</v>
      </c>
      <c r="AA701" t="str">
        <f>IF(buildings!AA701="","NA",buildings!AA701)</f>
        <v>NA</v>
      </c>
      <c r="AB701">
        <f>IF(buildings!AB701="","NA",buildings!AB701)</f>
        <v>6.85</v>
      </c>
      <c r="AC701" t="str">
        <f>IF(buildings!AC701="","NA",buildings!AC701)</f>
        <v>NA</v>
      </c>
      <c r="AD701" t="str">
        <f>IF(buildings!AD701="","NA",buildings!AD701)</f>
        <v>NA</v>
      </c>
      <c r="AE701" t="str">
        <f>IF(buildings!AE701="","NA",buildings!AE701)</f>
        <v>NA</v>
      </c>
      <c r="AF701" t="str">
        <f>IF(buildings!AF701="","NA",buildings!AF701)</f>
        <v>NA</v>
      </c>
      <c r="AG701" t="str">
        <f>IF(buildings!AG701="","NA",buildings!AG701)</f>
        <v>NA</v>
      </c>
      <c r="AH701" t="str">
        <f>IF(buildings!AH701="","NA",buildings!AH701)</f>
        <v>NA</v>
      </c>
      <c r="AI701" t="str">
        <f>IF(buildings!AI701="","NA",buildings!AI701)</f>
        <v>NA</v>
      </c>
      <c r="AJ701">
        <f>IF(buildings!AJ701="","NA",buildings!AJ701)</f>
        <v>3.1458885957595801</v>
      </c>
      <c r="AK701">
        <f>IF(buildings!AK701="","NA",buildings!AK701)</f>
        <v>12.286587911980799</v>
      </c>
      <c r="AL701" t="str">
        <f>IF(buildings!AL701="","NA",buildings!AL701)</f>
        <v>Large wood frame house, pier &amp; beam foundation</v>
      </c>
      <c r="AM701">
        <f>IF(buildings!AM701="","NA",buildings!AM701)</f>
        <v>1</v>
      </c>
      <c r="AN701" t="str">
        <f>IF(buildings!AN701="","NA",buildings!AN701)</f>
        <v>residential</v>
      </c>
      <c r="AO701" t="str">
        <f>IF(buildings!AO701="","NA",buildings!AO701)</f>
        <v>residential</v>
      </c>
      <c r="AP701" t="str">
        <f>IF(buildings!AP701="","NA",buildings!AP701)</f>
        <v>averaged</v>
      </c>
      <c r="AQ701" t="str">
        <f>IF(buildings!AQ701="","NA",buildings!AQ701)</f>
        <v>urban</v>
      </c>
      <c r="AR701" t="str">
        <f>IF(buildings!AR701="","NA",buildings!AR701)</f>
        <v>construction</v>
      </c>
      <c r="AS701" t="str">
        <f>IF(buildings!AS701="","NA",buildings!AS701)</f>
        <v>Berril, P. &amp; Herwitch, EG</v>
      </c>
      <c r="AT701">
        <f>IF(buildings!AT701="","NA",buildings!AT701)</f>
        <v>2021</v>
      </c>
      <c r="AU701" t="str">
        <f>IF(buildings!AU701="","NA",buildings!AU701)</f>
        <v>Material flows and GHG emissions from housing stock evolution in US counties, 2020–60</v>
      </c>
      <c r="AV701" t="str">
        <f>IF(buildings!AV701="","NA",buildings!AV701)</f>
        <v>Buildings &amp; Cities</v>
      </c>
      <c r="AW701" t="str">
        <f>IF(buildings!AW701="","NA",buildings!AW701)</f>
        <v>Copyright by the Authors</v>
      </c>
      <c r="AX701" t="str">
        <f>IF(buildings!AX701="","NA",buildings!AX701)</f>
        <v>10.5334/bc.126</v>
      </c>
      <c r="AY701" t="str">
        <f>IF(buildings!AY701="","NA",buildings!AY701)</f>
        <v>https://doi.org/10.5334/bc.126</v>
      </c>
      <c r="AZ701" t="str">
        <f>IF(buildings!AZ701="","NULL",buildings!AZ701)</f>
        <v>I combined the ''glass'' and the fiberglass'' columns into one</v>
      </c>
      <c r="BA701" t="str">
        <f>IF(buildings!BA701="","NULL",buildings!BA701)</f>
        <v>NULL</v>
      </c>
      <c r="BB701" t="str">
        <f>IF(buildings!BB701="","NULL",buildings!BB701)</f>
        <v>NULL</v>
      </c>
      <c r="BC701" t="str">
        <f>IF(buildings!BC701="","NULL",buildings!BC701)</f>
        <v>Supplemental data -&gt; Source data -&gt; Material_Intensities -&gt; Full_arch_intensities.csv</v>
      </c>
      <c r="BD701" t="str">
        <f>IF(buildings!BD701="","NULL",buildings!BD701)</f>
        <v>NULL</v>
      </c>
      <c r="BE701" t="str">
        <f>IF(buildings!BE701="","NULL",buildings!BE701)</f>
        <v>Schwartzberg (Fishman)</v>
      </c>
      <c r="BF701" t="str">
        <f>IF(buildings!BF701="","NULL",buildings!BF701)</f>
        <v>NULL</v>
      </c>
      <c r="BG701" t="str">
        <f>IF(buildings!BG701="","NULL",buildings!BG701)</f>
        <v>NULL</v>
      </c>
      <c r="BH701" t="str">
        <f>IF(buildings!BH701="","NULL",buildings!BH701)</f>
        <v>NULL</v>
      </c>
      <c r="BI701" t="str">
        <f>IF(buildings!BI701="","NULL",buildings!BI701)</f>
        <v>NULL</v>
      </c>
      <c r="BJ701" t="str">
        <f>IF(buildings!BJ701="","NULL",buildings!BJ701)</f>
        <v>NULL</v>
      </c>
      <c r="BK701" t="str">
        <f>IF(buildings!BK701="","NULL",buildings!BK701)</f>
        <v>NULL</v>
      </c>
      <c r="BL701" t="str">
        <f>IF(buildings!BL701="","NULL",buildings!BL701)</f>
        <v>NULL</v>
      </c>
      <c r="BM701" t="str">
        <f>IF(buildings!BM701="","NULL",buildings!BM701)</f>
        <v>NULL</v>
      </c>
      <c r="BN701" t="str">
        <f>IF(buildings!BN701="","NULL",buildings!BN701)</f>
        <v>NULL</v>
      </c>
      <c r="BO701" t="str">
        <f>IF(buildings!BO701="","NULL",buildings!BO701)</f>
        <v>NULL</v>
      </c>
      <c r="BP701" t="str">
        <f>IF(buildings!BP701="","NULL",buildings!BP701)</f>
        <v>NULL</v>
      </c>
      <c r="BQ701" t="str">
        <f>IF(buildings!BQ701="","NULL",buildings!BQ701)</f>
        <v>NULL</v>
      </c>
      <c r="BR701" t="str">
        <f>IF(buildings!BR701="","NULL",buildings!BR701)</f>
        <v>NULL</v>
      </c>
      <c r="BS701" t="str">
        <f>IF(buildings!BS701="","NULL",buildings!BS701)</f>
        <v>NULL</v>
      </c>
      <c r="BT701" t="str">
        <f>IF(buildings!BT701="","NULL",buildings!BT701)</f>
        <v>NULL</v>
      </c>
      <c r="BU701" t="str">
        <f>IF(buildings!BU701="","NULL",buildings!BU701)</f>
        <v>NULL</v>
      </c>
      <c r="BV701" t="str">
        <f>IF(buildings!BV701="","NULL",buildings!BV701)</f>
        <v>NULL</v>
      </c>
      <c r="BW701" t="str">
        <f>IF(buildings!BW701="","NULL",buildings!BW701)</f>
        <v>R32USA</v>
      </c>
      <c r="BX701" t="str">
        <f>IF(buildings!BX701="","NULL",buildings!BX701)</f>
        <v>R5.2OECD</v>
      </c>
      <c r="BY701" t="str">
        <f>IF(buildings!BY701="","NULL",buildings!BY701)</f>
        <v>R_MFH_low</v>
      </c>
      <c r="BZ701" t="str">
        <f>IF(buildings!BZ701="","NULL",buildings!BZ701)</f>
        <v>T_traditional</v>
      </c>
      <c r="CA701" t="str">
        <f>IF(buildings!CA701="","NULL",buildings!CA701)</f>
        <v>Standard</v>
      </c>
      <c r="CB701" t="str">
        <f>IF(buildings!CB701="","NULL",buildings!CB701)</f>
        <v>sample/average/statistics</v>
      </c>
      <c r="CC701" t="str">
        <f>IF(buildings!CC701="","NULL",buildings!CC701)</f>
        <v>RM</v>
      </c>
      <c r="CD701" t="str">
        <f>IF(buildings!CD701="","NULL",buildings!CD701)</f>
        <v>T</v>
      </c>
      <c r="CE701" t="str">
        <f>IF(buildings!CE701="","NULL",buildings!CE701)</f>
        <v>OECD_USA</v>
      </c>
    </row>
    <row r="702" spans="1:83">
      <c r="A702">
        <f>IF(buildings!A702="","NA",buildings!A702)</f>
        <v>700</v>
      </c>
      <c r="B702" t="str">
        <f>IF(buildings!B702="","NA",buildings!B702)</f>
        <v>USA</v>
      </c>
      <c r="C702" t="str">
        <f>IF(buildings!C702="","NA",buildings!C702)</f>
        <v>NA</v>
      </c>
      <c r="D702" t="str">
        <f>IF(buildings!D702="","NA",buildings!D702)</f>
        <v>NA</v>
      </c>
      <c r="E702" t="str">
        <f>IF(buildings!E702="","NA",buildings!E702)</f>
        <v>NA</v>
      </c>
      <c r="F702">
        <f>IF(buildings!F702="","NA",buildings!F702)</f>
        <v>24.078967791473001</v>
      </c>
      <c r="G702" t="str">
        <f>IF(buildings!G702="","NA",buildings!G702)</f>
        <v>NA</v>
      </c>
      <c r="H702" t="str">
        <f>IF(buildings!H702="","NA",buildings!H702)</f>
        <v>NA</v>
      </c>
      <c r="I702" t="str">
        <f>IF(buildings!I702="","NA",buildings!I702)</f>
        <v>NA</v>
      </c>
      <c r="J702">
        <f>IF(buildings!J702="","NA",buildings!J702)</f>
        <v>71.906079360381995</v>
      </c>
      <c r="K702" t="str">
        <f>IF(buildings!K702="","NA",buildings!K702)</f>
        <v>NA</v>
      </c>
      <c r="L702" t="str">
        <f>IF(buildings!L702="","NA",buildings!L702)</f>
        <v>NA</v>
      </c>
      <c r="M702">
        <f>IF(buildings!M702="","NA",buildings!M702)</f>
        <v>53.720564675518503</v>
      </c>
      <c r="N702">
        <f>IF(buildings!N702="","NA",buildings!N702)</f>
        <v>0</v>
      </c>
      <c r="O702">
        <f>IF(buildings!O702="","NA",buildings!O702)</f>
        <v>0</v>
      </c>
      <c r="P702" t="str">
        <f>IF(buildings!P702="","NA",buildings!P702)</f>
        <v>NA</v>
      </c>
      <c r="Q702" t="str">
        <f>IF(buildings!Q702="","NA",buildings!Q702)</f>
        <v>NA</v>
      </c>
      <c r="R702" t="str">
        <f>IF(buildings!R702="","NA",buildings!R702)</f>
        <v>NA</v>
      </c>
      <c r="S702">
        <f>IF(buildings!S702="","NA",buildings!S702)</f>
        <v>29.624771014652499</v>
      </c>
      <c r="T702" t="str">
        <f>IF(buildings!T702="","NA",buildings!T702)</f>
        <v>NA</v>
      </c>
      <c r="U702" t="str">
        <f>IF(buildings!U702="","NA",buildings!U702)</f>
        <v>NA</v>
      </c>
      <c r="V702" t="str">
        <f>IF(buildings!V702="","NA",buildings!V702)</f>
        <v>NA</v>
      </c>
      <c r="W702" t="str">
        <f>IF(buildings!W702="","NA",buildings!W702)</f>
        <v>NA</v>
      </c>
      <c r="X702" t="str">
        <f>IF(buildings!X702="","NA",buildings!X702)</f>
        <v>NA</v>
      </c>
      <c r="Y702" t="str">
        <f>IF(buildings!Y702="","NA",buildings!Y702)</f>
        <v>NA</v>
      </c>
      <c r="Z702" t="str">
        <f>IF(buildings!Z702="","NA",buildings!Z702)</f>
        <v>NA</v>
      </c>
      <c r="AA702" t="str">
        <f>IF(buildings!AA702="","NA",buildings!AA702)</f>
        <v>NA</v>
      </c>
      <c r="AB702">
        <f>IF(buildings!AB702="","NA",buildings!AB702)</f>
        <v>11.17</v>
      </c>
      <c r="AC702" t="str">
        <f>IF(buildings!AC702="","NA",buildings!AC702)</f>
        <v>NA</v>
      </c>
      <c r="AD702" t="str">
        <f>IF(buildings!AD702="","NA",buildings!AD702)</f>
        <v>NA</v>
      </c>
      <c r="AE702" t="str">
        <f>IF(buildings!AE702="","NA",buildings!AE702)</f>
        <v>NA</v>
      </c>
      <c r="AF702" t="str">
        <f>IF(buildings!AF702="","NA",buildings!AF702)</f>
        <v>NA</v>
      </c>
      <c r="AG702" t="str">
        <f>IF(buildings!AG702="","NA",buildings!AG702)</f>
        <v>NA</v>
      </c>
      <c r="AH702" t="str">
        <f>IF(buildings!AH702="","NA",buildings!AH702)</f>
        <v>NA</v>
      </c>
      <c r="AI702" t="str">
        <f>IF(buildings!AI702="","NA",buildings!AI702)</f>
        <v>NA</v>
      </c>
      <c r="AJ702">
        <f>IF(buildings!AJ702="","NA",buildings!AJ702)</f>
        <v>4.1671316297182504</v>
      </c>
      <c r="AK702">
        <f>IF(buildings!AK702="","NA",buildings!AK702)</f>
        <v>15.5184750126945</v>
      </c>
      <c r="AL702" t="str">
        <f>IF(buildings!AL702="","NA",buildings!AL702)</f>
        <v>Small wood frame house, pier &amp; beam foundation</v>
      </c>
      <c r="AM702">
        <f>IF(buildings!AM702="","NA",buildings!AM702)</f>
        <v>1</v>
      </c>
      <c r="AN702" t="str">
        <f>IF(buildings!AN702="","NA",buildings!AN702)</f>
        <v>residential</v>
      </c>
      <c r="AO702" t="str">
        <f>IF(buildings!AO702="","NA",buildings!AO702)</f>
        <v>residential</v>
      </c>
      <c r="AP702" t="str">
        <f>IF(buildings!AP702="","NA",buildings!AP702)</f>
        <v>averaged</v>
      </c>
      <c r="AQ702" t="str">
        <f>IF(buildings!AQ702="","NA",buildings!AQ702)</f>
        <v>urban</v>
      </c>
      <c r="AR702" t="str">
        <f>IF(buildings!AR702="","NA",buildings!AR702)</f>
        <v>construction</v>
      </c>
      <c r="AS702" t="str">
        <f>IF(buildings!AS702="","NA",buildings!AS702)</f>
        <v>Berril, P. &amp; Herwitch, EG</v>
      </c>
      <c r="AT702">
        <f>IF(buildings!AT702="","NA",buildings!AT702)</f>
        <v>2021</v>
      </c>
      <c r="AU702" t="str">
        <f>IF(buildings!AU702="","NA",buildings!AU702)</f>
        <v>Material flows and GHG emissions from housing stock evolution in US counties, 2020–60</v>
      </c>
      <c r="AV702" t="str">
        <f>IF(buildings!AV702="","NA",buildings!AV702)</f>
        <v>Buildings &amp; Cities</v>
      </c>
      <c r="AW702" t="str">
        <f>IF(buildings!AW702="","NA",buildings!AW702)</f>
        <v>Copyright by the Authors</v>
      </c>
      <c r="AX702" t="str">
        <f>IF(buildings!AX702="","NA",buildings!AX702)</f>
        <v>10.5334/bc.126</v>
      </c>
      <c r="AY702" t="str">
        <f>IF(buildings!AY702="","NA",buildings!AY702)</f>
        <v>https://doi.org/10.5334/bc.126</v>
      </c>
      <c r="AZ702" t="str">
        <f>IF(buildings!AZ702="","NULL",buildings!AZ702)</f>
        <v>I combined the ''glass'' and the fiberglass'' columns into one</v>
      </c>
      <c r="BA702" t="str">
        <f>IF(buildings!BA702="","NULL",buildings!BA702)</f>
        <v>NULL</v>
      </c>
      <c r="BB702" t="str">
        <f>IF(buildings!BB702="","NULL",buildings!BB702)</f>
        <v>NULL</v>
      </c>
      <c r="BC702" t="str">
        <f>IF(buildings!BC702="","NULL",buildings!BC702)</f>
        <v>Supplemental data -&gt; Source data -&gt; Material_Intensities -&gt; Full_arch_intensities.csv</v>
      </c>
      <c r="BD702" t="str">
        <f>IF(buildings!BD702="","NULL",buildings!BD702)</f>
        <v>NULL</v>
      </c>
      <c r="BE702" t="str">
        <f>IF(buildings!BE702="","NULL",buildings!BE702)</f>
        <v>Schwartzberg (Fishman)</v>
      </c>
      <c r="BF702" t="str">
        <f>IF(buildings!BF702="","NULL",buildings!BF702)</f>
        <v>NULL</v>
      </c>
      <c r="BG702" t="str">
        <f>IF(buildings!BG702="","NULL",buildings!BG702)</f>
        <v>NULL</v>
      </c>
      <c r="BH702" t="str">
        <f>IF(buildings!BH702="","NULL",buildings!BH702)</f>
        <v>NULL</v>
      </c>
      <c r="BI702" t="str">
        <f>IF(buildings!BI702="","NULL",buildings!BI702)</f>
        <v>NULL</v>
      </c>
      <c r="BJ702" t="str">
        <f>IF(buildings!BJ702="","NULL",buildings!BJ702)</f>
        <v>NULL</v>
      </c>
      <c r="BK702" t="str">
        <f>IF(buildings!BK702="","NULL",buildings!BK702)</f>
        <v>NULL</v>
      </c>
      <c r="BL702" t="str">
        <f>IF(buildings!BL702="","NULL",buildings!BL702)</f>
        <v>NULL</v>
      </c>
      <c r="BM702" t="str">
        <f>IF(buildings!BM702="","NULL",buildings!BM702)</f>
        <v>NULL</v>
      </c>
      <c r="BN702" t="str">
        <f>IF(buildings!BN702="","NULL",buildings!BN702)</f>
        <v>NULL</v>
      </c>
      <c r="BO702" t="str">
        <f>IF(buildings!BO702="","NULL",buildings!BO702)</f>
        <v>NULL</v>
      </c>
      <c r="BP702" t="str">
        <f>IF(buildings!BP702="","NULL",buildings!BP702)</f>
        <v>NULL</v>
      </c>
      <c r="BQ702" t="str">
        <f>IF(buildings!BQ702="","NULL",buildings!BQ702)</f>
        <v>NULL</v>
      </c>
      <c r="BR702" t="str">
        <f>IF(buildings!BR702="","NULL",buildings!BR702)</f>
        <v>NULL</v>
      </c>
      <c r="BS702" t="str">
        <f>IF(buildings!BS702="","NULL",buildings!BS702)</f>
        <v>NULL</v>
      </c>
      <c r="BT702" t="str">
        <f>IF(buildings!BT702="","NULL",buildings!BT702)</f>
        <v>NULL</v>
      </c>
      <c r="BU702" t="str">
        <f>IF(buildings!BU702="","NULL",buildings!BU702)</f>
        <v>NULL</v>
      </c>
      <c r="BV702" t="str">
        <f>IF(buildings!BV702="","NULL",buildings!BV702)</f>
        <v>NULL</v>
      </c>
      <c r="BW702" t="str">
        <f>IF(buildings!BW702="","NULL",buildings!BW702)</f>
        <v>R32USA</v>
      </c>
      <c r="BX702" t="str">
        <f>IF(buildings!BX702="","NULL",buildings!BX702)</f>
        <v>R5.2OECD</v>
      </c>
      <c r="BY702" t="str">
        <f>IF(buildings!BY702="","NULL",buildings!BY702)</f>
        <v>R_MFH_low</v>
      </c>
      <c r="BZ702" t="str">
        <f>IF(buildings!BZ702="","NULL",buildings!BZ702)</f>
        <v>T_traditional</v>
      </c>
      <c r="CA702" t="str">
        <f>IF(buildings!CA702="","NULL",buildings!CA702)</f>
        <v>Standard</v>
      </c>
      <c r="CB702" t="str">
        <f>IF(buildings!CB702="","NULL",buildings!CB702)</f>
        <v>sample/average/statistics</v>
      </c>
      <c r="CC702" t="str">
        <f>IF(buildings!CC702="","NULL",buildings!CC702)</f>
        <v>RM</v>
      </c>
      <c r="CD702" t="str">
        <f>IF(buildings!CD702="","NULL",buildings!CD702)</f>
        <v>T</v>
      </c>
      <c r="CE702" t="str">
        <f>IF(buildings!CE702="","NULL",buildings!CE702)</f>
        <v>OECD_USA</v>
      </c>
    </row>
    <row r="703" spans="1:83">
      <c r="A703">
        <f>IF(buildings!A703="","NA",buildings!A703)</f>
        <v>701</v>
      </c>
      <c r="B703" t="str">
        <f>IF(buildings!B703="","NA",buildings!B703)</f>
        <v>USA</v>
      </c>
      <c r="C703" t="str">
        <f>IF(buildings!C703="","NA",buildings!C703)</f>
        <v>NA</v>
      </c>
      <c r="D703" t="str">
        <f>IF(buildings!D703="","NA",buildings!D703)</f>
        <v>NA</v>
      </c>
      <c r="E703" t="str">
        <f>IF(buildings!E703="","NA",buildings!E703)</f>
        <v>NA</v>
      </c>
      <c r="F703">
        <f>IF(buildings!F703="","NA",buildings!F703)</f>
        <v>59.892832925556</v>
      </c>
      <c r="G703" t="str">
        <f>IF(buildings!G703="","NA",buildings!G703)</f>
        <v>NA</v>
      </c>
      <c r="H703" t="str">
        <f>IF(buildings!H703="","NA",buildings!H703)</f>
        <v>NA</v>
      </c>
      <c r="I703" t="str">
        <f>IF(buildings!I703="","NA",buildings!I703)</f>
        <v>NA</v>
      </c>
      <c r="J703">
        <f>IF(buildings!J703="","NA",buildings!J703)</f>
        <v>10.0063017675532</v>
      </c>
      <c r="K703" t="str">
        <f>IF(buildings!K703="","NA",buildings!K703)</f>
        <v>NA</v>
      </c>
      <c r="L703" t="str">
        <f>IF(buildings!L703="","NA",buildings!L703)</f>
        <v>NA</v>
      </c>
      <c r="M703">
        <f>IF(buildings!M703="","NA",buildings!M703)</f>
        <v>523.11918965201198</v>
      </c>
      <c r="N703">
        <f>IF(buildings!N703="","NA",buildings!N703)</f>
        <v>54.9499764134898</v>
      </c>
      <c r="O703">
        <f>IF(buildings!O703="","NA",buildings!O703)</f>
        <v>259.66342323838802</v>
      </c>
      <c r="P703" t="str">
        <f>IF(buildings!P703="","NA",buildings!P703)</f>
        <v>NA</v>
      </c>
      <c r="Q703" t="str">
        <f>IF(buildings!Q703="","NA",buildings!Q703)</f>
        <v>NA</v>
      </c>
      <c r="R703" t="str">
        <f>IF(buildings!R703="","NA",buildings!R703)</f>
        <v>NA</v>
      </c>
      <c r="S703">
        <f>IF(buildings!S703="","NA",buildings!S703)</f>
        <v>17.234714283856601</v>
      </c>
      <c r="T703" t="str">
        <f>IF(buildings!T703="","NA",buildings!T703)</f>
        <v>NA</v>
      </c>
      <c r="U703" t="str">
        <f>IF(buildings!U703="","NA",buildings!U703)</f>
        <v>NA</v>
      </c>
      <c r="V703" t="str">
        <f>IF(buildings!V703="","NA",buildings!V703)</f>
        <v>NA</v>
      </c>
      <c r="W703" t="str">
        <f>IF(buildings!W703="","NA",buildings!W703)</f>
        <v>NA</v>
      </c>
      <c r="X703" t="str">
        <f>IF(buildings!X703="","NA",buildings!X703)</f>
        <v>NA</v>
      </c>
      <c r="Y703" t="str">
        <f>IF(buildings!Y703="","NA",buildings!Y703)</f>
        <v>NA</v>
      </c>
      <c r="Z703" t="str">
        <f>IF(buildings!Z703="","NA",buildings!Z703)</f>
        <v>NA</v>
      </c>
      <c r="AA703" t="str">
        <f>IF(buildings!AA703="","NA",buildings!AA703)</f>
        <v>NA</v>
      </c>
      <c r="AB703">
        <f>IF(buildings!AB703="","NA",buildings!AB703)</f>
        <v>12.31</v>
      </c>
      <c r="AC703" t="str">
        <f>IF(buildings!AC703="","NA",buildings!AC703)</f>
        <v>NA</v>
      </c>
      <c r="AD703" t="str">
        <f>IF(buildings!AD703="","NA",buildings!AD703)</f>
        <v>NA</v>
      </c>
      <c r="AE703" t="str">
        <f>IF(buildings!AE703="","NA",buildings!AE703)</f>
        <v>NA</v>
      </c>
      <c r="AF703" t="str">
        <f>IF(buildings!AF703="","NA",buildings!AF703)</f>
        <v>NA</v>
      </c>
      <c r="AG703" t="str">
        <f>IF(buildings!AG703="","NA",buildings!AG703)</f>
        <v>NA</v>
      </c>
      <c r="AH703" t="str">
        <f>IF(buildings!AH703="","NA",buildings!AH703)</f>
        <v>NA</v>
      </c>
      <c r="AI703" t="str">
        <f>IF(buildings!AI703="","NA",buildings!AI703)</f>
        <v>NA</v>
      </c>
      <c r="AJ703">
        <f>IF(buildings!AJ703="","NA",buildings!AJ703)</f>
        <v>0.22682296675031999</v>
      </c>
      <c r="AK703">
        <f>IF(buildings!AK703="","NA",buildings!AK703)</f>
        <v>57.084528295840599</v>
      </c>
      <c r="AL703" t="str">
        <f>IF(buildings!AL703="","NA",buildings!AL703)</f>
        <v>Small masonary house, pile foundation</v>
      </c>
      <c r="AM703" t="str">
        <f>IF(buildings!AM703="","NA",buildings!AM703)</f>
        <v>More than 1</v>
      </c>
      <c r="AN703" t="str">
        <f>IF(buildings!AN703="","NA",buildings!AN703)</f>
        <v>residential</v>
      </c>
      <c r="AO703" t="str">
        <f>IF(buildings!AO703="","NA",buildings!AO703)</f>
        <v>residential</v>
      </c>
      <c r="AP703" t="str">
        <f>IF(buildings!AP703="","NA",buildings!AP703)</f>
        <v>averaged</v>
      </c>
      <c r="AQ703" t="str">
        <f>IF(buildings!AQ703="","NA",buildings!AQ703)</f>
        <v>urban</v>
      </c>
      <c r="AR703" t="str">
        <f>IF(buildings!AR703="","NA",buildings!AR703)</f>
        <v>construction</v>
      </c>
      <c r="AS703" t="str">
        <f>IF(buildings!AS703="","NA",buildings!AS703)</f>
        <v>Berril, P. &amp; Herwitch, EG</v>
      </c>
      <c r="AT703">
        <f>IF(buildings!AT703="","NA",buildings!AT703)</f>
        <v>2021</v>
      </c>
      <c r="AU703" t="str">
        <f>IF(buildings!AU703="","NA",buildings!AU703)</f>
        <v>Material flows and GHG emissions from housing stock evolution in US counties, 2020–60</v>
      </c>
      <c r="AV703" t="str">
        <f>IF(buildings!AV703="","NA",buildings!AV703)</f>
        <v>Buildings &amp; Cities</v>
      </c>
      <c r="AW703" t="str">
        <f>IF(buildings!AW703="","NA",buildings!AW703)</f>
        <v>Copyright by the Authors</v>
      </c>
      <c r="AX703" t="str">
        <f>IF(buildings!AX703="","NA",buildings!AX703)</f>
        <v>10.5334/bc.126</v>
      </c>
      <c r="AY703" t="str">
        <f>IF(buildings!AY703="","NA",buildings!AY703)</f>
        <v>https://doi.org/10.5334/bc.126</v>
      </c>
      <c r="AZ703" t="str">
        <f>IF(buildings!AZ703="","NULL",buildings!AZ703)</f>
        <v>I combined the ''glass'' and the fiberglass'' columns into one</v>
      </c>
      <c r="BA703" t="str">
        <f>IF(buildings!BA703="","NULL",buildings!BA703)</f>
        <v>NULL</v>
      </c>
      <c r="BB703" t="str">
        <f>IF(buildings!BB703="","NULL",buildings!BB703)</f>
        <v>NULL</v>
      </c>
      <c r="BC703" t="str">
        <f>IF(buildings!BC703="","NULL",buildings!BC703)</f>
        <v>Supplemental data -&gt; Source data -&gt; Material_Intensities -&gt; Full_arch_intensities.csv</v>
      </c>
      <c r="BD703" t="str">
        <f>IF(buildings!BD703="","NULL",buildings!BD703)</f>
        <v>NULL</v>
      </c>
      <c r="BE703" t="str">
        <f>IF(buildings!BE703="","NULL",buildings!BE703)</f>
        <v>Schwartzberg (Fishman)</v>
      </c>
      <c r="BF703" t="str">
        <f>IF(buildings!BF703="","NULL",buildings!BF703)</f>
        <v>NULL</v>
      </c>
      <c r="BG703" t="str">
        <f>IF(buildings!BG703="","NULL",buildings!BG703)</f>
        <v>NULL</v>
      </c>
      <c r="BH703" t="str">
        <f>IF(buildings!BH703="","NULL",buildings!BH703)</f>
        <v>NULL</v>
      </c>
      <c r="BI703" t="str">
        <f>IF(buildings!BI703="","NULL",buildings!BI703)</f>
        <v>NULL</v>
      </c>
      <c r="BJ703" t="str">
        <f>IF(buildings!BJ703="","NULL",buildings!BJ703)</f>
        <v>NULL</v>
      </c>
      <c r="BK703" t="str">
        <f>IF(buildings!BK703="","NULL",buildings!BK703)</f>
        <v>NULL</v>
      </c>
      <c r="BL703" t="str">
        <f>IF(buildings!BL703="","NULL",buildings!BL703)</f>
        <v>NULL</v>
      </c>
      <c r="BM703" t="str">
        <f>IF(buildings!BM703="","NULL",buildings!BM703)</f>
        <v>NULL</v>
      </c>
      <c r="BN703" t="str">
        <f>IF(buildings!BN703="","NULL",buildings!BN703)</f>
        <v>NULL</v>
      </c>
      <c r="BO703" t="str">
        <f>IF(buildings!BO703="","NULL",buildings!BO703)</f>
        <v>NULL</v>
      </c>
      <c r="BP703" t="str">
        <f>IF(buildings!BP703="","NULL",buildings!BP703)</f>
        <v>NULL</v>
      </c>
      <c r="BQ703" t="str">
        <f>IF(buildings!BQ703="","NULL",buildings!BQ703)</f>
        <v>NULL</v>
      </c>
      <c r="BR703" t="str">
        <f>IF(buildings!BR703="","NULL",buildings!BR703)</f>
        <v>NULL</v>
      </c>
      <c r="BS703" t="str">
        <f>IF(buildings!BS703="","NULL",buildings!BS703)</f>
        <v>NULL</v>
      </c>
      <c r="BT703" t="str">
        <f>IF(buildings!BT703="","NULL",buildings!BT703)</f>
        <v>NULL</v>
      </c>
      <c r="BU703" t="str">
        <f>IF(buildings!BU703="","NULL",buildings!BU703)</f>
        <v>NULL</v>
      </c>
      <c r="BV703" t="str">
        <f>IF(buildings!BV703="","NULL",buildings!BV703)</f>
        <v>NULL</v>
      </c>
      <c r="BW703" t="str">
        <f>IF(buildings!BW703="","NULL",buildings!BW703)</f>
        <v>R32USA</v>
      </c>
      <c r="BX703" t="str">
        <f>IF(buildings!BX703="","NULL",buildings!BX703)</f>
        <v>R5.2OECD</v>
      </c>
      <c r="BY703" t="str">
        <f>IF(buildings!BY703="","NULL",buildings!BY703)</f>
        <v>R_unspecified</v>
      </c>
      <c r="BZ703" t="str">
        <f>IF(buildings!BZ703="","NULL",buildings!BZ703)</f>
        <v>M_unspecified</v>
      </c>
      <c r="CA703" t="str">
        <f>IF(buildings!CA703="","NULL",buildings!CA703)</f>
        <v>Standard</v>
      </c>
      <c r="CB703" t="str">
        <f>IF(buildings!CB703="","NULL",buildings!CB703)</f>
        <v>sample/average/statistics</v>
      </c>
      <c r="CC703" t="str">
        <f>IF(buildings!CC703="","NULL",buildings!CC703)</f>
        <v>RU</v>
      </c>
      <c r="CD703" t="str">
        <f>IF(buildings!CD703="","NULL",buildings!CD703)</f>
        <v>M</v>
      </c>
      <c r="CE703" t="str">
        <f>IF(buildings!CE703="","NULL",buildings!CE703)</f>
        <v>OECD_USA</v>
      </c>
    </row>
    <row r="704" spans="1:83">
      <c r="A704">
        <f>IF(buildings!A704="","NA",buildings!A704)</f>
        <v>702</v>
      </c>
      <c r="B704" t="str">
        <f>IF(buildings!B704="","NA",buildings!B704)</f>
        <v>USA</v>
      </c>
      <c r="C704" t="str">
        <f>IF(buildings!C704="","NA",buildings!C704)</f>
        <v>Florida</v>
      </c>
      <c r="D704">
        <f>IF(buildings!D704="","NA",buildings!D704)</f>
        <v>1997</v>
      </c>
      <c r="E704" t="str">
        <f>IF(buildings!E704="","NA",buildings!E704)</f>
        <v>NA</v>
      </c>
      <c r="F704" t="str">
        <f>IF(buildings!F704="","NA",buildings!F704)</f>
        <v>NA</v>
      </c>
      <c r="G704" t="str">
        <f>IF(buildings!G704="","NA",buildings!G704)</f>
        <v>NA</v>
      </c>
      <c r="H704" t="str">
        <f>IF(buildings!H704="","NA",buildings!H704)</f>
        <v>NA</v>
      </c>
      <c r="I704">
        <f>IF(buildings!I704="","NA",buildings!I704)</f>
        <v>10</v>
      </c>
      <c r="J704">
        <f>IF(buildings!J704="","NA",buildings!J704)</f>
        <v>70</v>
      </c>
      <c r="K704" t="str">
        <f>IF(buildings!K704="","NA",buildings!K704)</f>
        <v>NA</v>
      </c>
      <c r="L704" t="str">
        <f>IF(buildings!L704="","NA",buildings!L704)</f>
        <v>NA</v>
      </c>
      <c r="M704">
        <f>IF(buildings!M704="","NA",buildings!M704)</f>
        <v>300</v>
      </c>
      <c r="N704" t="str">
        <f>IF(buildings!N704="","NA",buildings!N704)</f>
        <v>NA</v>
      </c>
      <c r="O704" t="str">
        <f>IF(buildings!O704="","NA",buildings!O704)</f>
        <v>NA</v>
      </c>
      <c r="P704">
        <f>IF(buildings!P704="","NA",buildings!P704)</f>
        <v>90</v>
      </c>
      <c r="Q704" t="str">
        <f>IF(buildings!Q704="","NA",buildings!Q704)</f>
        <v>NA</v>
      </c>
      <c r="R704" t="str">
        <f>IF(buildings!R704="","NA",buildings!R704)</f>
        <v>NA</v>
      </c>
      <c r="S704">
        <f>IF(buildings!S704="","NA",buildings!S704)</f>
        <v>100</v>
      </c>
      <c r="T704" t="str">
        <f>IF(buildings!T704="","NA",buildings!T704)</f>
        <v>NA</v>
      </c>
      <c r="U704">
        <f>IF(buildings!U704="","NA",buildings!U704)</f>
        <v>20</v>
      </c>
      <c r="V704" t="str">
        <f>IF(buildings!V704="","NA",buildings!V704)</f>
        <v>NA</v>
      </c>
      <c r="W704" t="str">
        <f>IF(buildings!W704="","NA",buildings!W704)</f>
        <v>NA</v>
      </c>
      <c r="X704" t="str">
        <f>IF(buildings!X704="","NA",buildings!X704)</f>
        <v>NA</v>
      </c>
      <c r="Y704" t="str">
        <f>IF(buildings!Y704="","NA",buildings!Y704)</f>
        <v>NA</v>
      </c>
      <c r="Z704" t="str">
        <f>IF(buildings!Z704="","NA",buildings!Z704)</f>
        <v>NA</v>
      </c>
      <c r="AA704">
        <f>IF(buildings!AA704="","NA",buildings!AA704)</f>
        <v>5</v>
      </c>
      <c r="AB704" t="str">
        <f>IF(buildings!AB704="","NA",buildings!AB704)</f>
        <v>NA</v>
      </c>
      <c r="AC704" t="str">
        <f>IF(buildings!AC704="","NA",buildings!AC704)</f>
        <v>NA</v>
      </c>
      <c r="AD704" t="str">
        <f>IF(buildings!AD704="","NA",buildings!AD704)</f>
        <v>NA</v>
      </c>
      <c r="AE704" t="str">
        <f>IF(buildings!AE704="","NA",buildings!AE704)</f>
        <v>NA</v>
      </c>
      <c r="AF704" t="str">
        <f>IF(buildings!AF704="","NA",buildings!AF704)</f>
        <v>NA</v>
      </c>
      <c r="AG704" t="str">
        <f>IF(buildings!AG704="","NA",buildings!AG704)</f>
        <v>NA</v>
      </c>
      <c r="AH704" t="str">
        <f>IF(buildings!AH704="","NA",buildings!AH704)</f>
        <v>NA</v>
      </c>
      <c r="AI704" t="str">
        <f>IF(buildings!AI704="","NA",buildings!AI704)</f>
        <v>NA</v>
      </c>
      <c r="AJ704" t="str">
        <f>IF(buildings!AJ704="","NA",buildings!AJ704)</f>
        <v>NA</v>
      </c>
      <c r="AK704">
        <f>IF(buildings!AK704="","NA",buildings!AK704)</f>
        <v>5</v>
      </c>
      <c r="AL704" t="str">
        <f>IF(buildings!AL704="","NA",buildings!AL704)</f>
        <v>Wood frame multi-family</v>
      </c>
      <c r="AM704" t="str">
        <f>IF(buildings!AM704="","NA",buildings!AM704)</f>
        <v>NULL</v>
      </c>
      <c r="AN704" t="str">
        <f>IF(buildings!AN704="","NA",buildings!AN704)</f>
        <v>residential</v>
      </c>
      <c r="AO704" t="str">
        <f>IF(buildings!AO704="","NA",buildings!AO704)</f>
        <v>residential</v>
      </c>
      <c r="AP704" t="str">
        <f>IF(buildings!AP704="","NA",buildings!AP704)</f>
        <v>case study</v>
      </c>
      <c r="AQ704" t="str">
        <f>IF(buildings!AQ704="","NA",buildings!AQ704)</f>
        <v>urban</v>
      </c>
      <c r="AR704" t="str">
        <f>IF(buildings!AR704="","NA",buildings!AR704)</f>
        <v>NA</v>
      </c>
      <c r="AS704" t="str">
        <f>IF(buildings!AS704="","NA",buildings!AS704)</f>
        <v>Cochran, K., Townsend, T., Reinhart, D. &amp; Heck, H</v>
      </c>
      <c r="AT704">
        <f>IF(buildings!AT704="","NA",buildings!AT704)</f>
        <v>2007</v>
      </c>
      <c r="AU704" t="str">
        <f>IF(buildings!AU704="","NA",buildings!AU704)</f>
        <v>Estimation of regional building-related C&amp;D debris generation and composition: Case study for Florida, US</v>
      </c>
      <c r="AV704" t="str">
        <f>IF(buildings!AV704="","NA",buildings!AV704)</f>
        <v>Waste Management</v>
      </c>
      <c r="AW704" t="str">
        <f>IF(buildings!AW704="","NA",buildings!AW704)</f>
        <v>Copyright Elsevier</v>
      </c>
      <c r="AX704" t="str">
        <f>IF(buildings!AX704="","NA",buildings!AX704)</f>
        <v>10.1016/j.wasman.2006.03.023</v>
      </c>
      <c r="AY704" t="str">
        <f>IF(buildings!AY704="","NA",buildings!AY704)</f>
        <v>https://doi.org/10.1016/j.wasman.2006.03.023</v>
      </c>
      <c r="AZ704" t="str">
        <f>IF(buildings!AZ704="","NULL",buildings!AZ704)</f>
        <v>Taken from ''Urban mining and buildings: A review of possibilities and limitations'' references</v>
      </c>
      <c r="BA704" t="str">
        <f>IF(buildings!BA704="","NULL",buildings!BA704)</f>
        <v>NULL</v>
      </c>
      <c r="BB704" t="str">
        <f>IF(buildings!BB704="","NULL",buildings!BB704)</f>
        <v>NULL</v>
      </c>
      <c r="BC704" t="str">
        <f>IF(buildings!BC704="","NULL",buildings!BC704)</f>
        <v>Table 1. Job-site construction, demolition and renovation waste compositions determined from previous studies (kg/m2)</v>
      </c>
      <c r="BD704" t="str">
        <f>IF(buildings!BD704="","NULL",buildings!BD704)</f>
        <v>NULL</v>
      </c>
      <c r="BE704" t="str">
        <f>IF(buildings!BE704="","NULL",buildings!BE704)</f>
        <v>Schwartzberg (Fishman)</v>
      </c>
      <c r="BF704" t="str">
        <f>IF(buildings!BF704="","NULL",buildings!BF704)</f>
        <v>NULL</v>
      </c>
      <c r="BG704" t="str">
        <f>IF(buildings!BG704="","NULL",buildings!BG704)</f>
        <v>NULL</v>
      </c>
      <c r="BH704" t="str">
        <f>IF(buildings!BH704="","NULL",buildings!BH704)</f>
        <v>NULL</v>
      </c>
      <c r="BI704" t="str">
        <f>IF(buildings!BI704="","NULL",buildings!BI704)</f>
        <v>NULL</v>
      </c>
      <c r="BJ704" t="str">
        <f>IF(buildings!BJ704="","NULL",buildings!BJ704)</f>
        <v>NULL</v>
      </c>
      <c r="BK704" t="str">
        <f>IF(buildings!BK704="","NULL",buildings!BK704)</f>
        <v>NULL</v>
      </c>
      <c r="BL704" t="str">
        <f>IF(buildings!BL704="","NULL",buildings!BL704)</f>
        <v>NULL</v>
      </c>
      <c r="BM704" t="str">
        <f>IF(buildings!BM704="","NULL",buildings!BM704)</f>
        <v>NULL</v>
      </c>
      <c r="BN704" t="str">
        <f>IF(buildings!BN704="","NULL",buildings!BN704)</f>
        <v>NULL</v>
      </c>
      <c r="BO704" t="str">
        <f>IF(buildings!BO704="","NULL",buildings!BO704)</f>
        <v>NULL</v>
      </c>
      <c r="BP704" t="str">
        <f>IF(buildings!BP704="","NULL",buildings!BP704)</f>
        <v>NULL</v>
      </c>
      <c r="BQ704" t="str">
        <f>IF(buildings!BQ704="","NULL",buildings!BQ704)</f>
        <v>NULL</v>
      </c>
      <c r="BR704" t="str">
        <f>IF(buildings!BR704="","NULL",buildings!BR704)</f>
        <v>NULL</v>
      </c>
      <c r="BS704" t="str">
        <f>IF(buildings!BS704="","NULL",buildings!BS704)</f>
        <v>NULL</v>
      </c>
      <c r="BT704" t="str">
        <f>IF(buildings!BT704="","NULL",buildings!BT704)</f>
        <v>NULL</v>
      </c>
      <c r="BU704" t="str">
        <f>IF(buildings!BU704="","NULL",buildings!BU704)</f>
        <v>NULL</v>
      </c>
      <c r="BV704" t="str">
        <f>IF(buildings!BV704="","NULL",buildings!BV704)</f>
        <v>NULL</v>
      </c>
      <c r="BW704" t="str">
        <f>IF(buildings!BW704="","NULL",buildings!BW704)</f>
        <v>R32USA</v>
      </c>
      <c r="BX704" t="str">
        <f>IF(buildings!BX704="","NULL",buildings!BX704)</f>
        <v>R5.2OECD</v>
      </c>
      <c r="BY704" t="str">
        <f>IF(buildings!BY704="","NULL",buildings!BY704)</f>
        <v>R_MFH_unspecified</v>
      </c>
      <c r="BZ704" t="str">
        <f>IF(buildings!BZ704="","NULL",buildings!BZ704)</f>
        <v>T_traditional</v>
      </c>
      <c r="CA704" t="str">
        <f>IF(buildings!CA704="","NULL",buildings!CA704)</f>
        <v>Standard</v>
      </c>
      <c r="CB704" t="str">
        <f>IF(buildings!CB704="","NULL",buildings!CB704)</f>
        <v>real-world single case study</v>
      </c>
      <c r="CC704" t="str">
        <f>IF(buildings!CC704="","NULL",buildings!CC704)</f>
        <v>RM</v>
      </c>
      <c r="CD704" t="str">
        <f>IF(buildings!CD704="","NULL",buildings!CD704)</f>
        <v>T</v>
      </c>
      <c r="CE704" t="str">
        <f>IF(buildings!CE704="","NULL",buildings!CE704)</f>
        <v>OECD_USA</v>
      </c>
    </row>
    <row r="705" spans="1:83">
      <c r="A705">
        <f>IF(buildings!A705="","NA",buildings!A705)</f>
        <v>703</v>
      </c>
      <c r="B705" t="str">
        <f>IF(buildings!B705="","NA",buildings!B705)</f>
        <v>USA</v>
      </c>
      <c r="C705" t="str">
        <f>IF(buildings!C705="","NA",buildings!C705)</f>
        <v>Florida</v>
      </c>
      <c r="D705">
        <f>IF(buildings!D705="","NA",buildings!D705)</f>
        <v>1998</v>
      </c>
      <c r="E705" t="str">
        <f>IF(buildings!E705="","NA",buildings!E705)</f>
        <v>NA</v>
      </c>
      <c r="F705" t="str">
        <f>IF(buildings!F705="","NA",buildings!F705)</f>
        <v>NA</v>
      </c>
      <c r="G705" t="str">
        <f>IF(buildings!G705="","NA",buildings!G705)</f>
        <v>NA</v>
      </c>
      <c r="H705" t="str">
        <f>IF(buildings!H705="","NA",buildings!H705)</f>
        <v>NA</v>
      </c>
      <c r="I705" t="str">
        <f>IF(buildings!I705="","NA",buildings!I705)</f>
        <v>NA</v>
      </c>
      <c r="J705" t="str">
        <f>IF(buildings!J705="","NA",buildings!J705)</f>
        <v>NA</v>
      </c>
      <c r="K705" t="str">
        <f>IF(buildings!K705="","NA",buildings!K705)</f>
        <v>NA</v>
      </c>
      <c r="L705" t="str">
        <f>IF(buildings!L705="","NA",buildings!L705)</f>
        <v>NA</v>
      </c>
      <c r="M705">
        <f>IF(buildings!M705="","NA",buildings!M705)</f>
        <v>840</v>
      </c>
      <c r="N705" t="str">
        <f>IF(buildings!N705="","NA",buildings!N705)</f>
        <v>NA</v>
      </c>
      <c r="O705" t="str">
        <f>IF(buildings!O705="","NA",buildings!O705)</f>
        <v>NA</v>
      </c>
      <c r="P705" t="str">
        <f>IF(buildings!P705="","NA",buildings!P705)</f>
        <v>NA</v>
      </c>
      <c r="Q705" t="str">
        <f>IF(buildings!Q705="","NA",buildings!Q705)</f>
        <v>NA</v>
      </c>
      <c r="R705" t="str">
        <f>IF(buildings!R705="","NA",buildings!R705)</f>
        <v>NA</v>
      </c>
      <c r="S705">
        <f>IF(buildings!S705="","NA",buildings!S705)</f>
        <v>30</v>
      </c>
      <c r="T705" t="str">
        <f>IF(buildings!T705="","NA",buildings!T705)</f>
        <v>NA</v>
      </c>
      <c r="U705" t="str">
        <f>IF(buildings!U705="","NA",buildings!U705)</f>
        <v>NA</v>
      </c>
      <c r="V705" t="str">
        <f>IF(buildings!V705="","NA",buildings!V705)</f>
        <v>NA</v>
      </c>
      <c r="W705" t="str">
        <f>IF(buildings!W705="","NA",buildings!W705)</f>
        <v>NA</v>
      </c>
      <c r="X705" t="str">
        <f>IF(buildings!X705="","NA",buildings!X705)</f>
        <v>NA</v>
      </c>
      <c r="Y705" t="str">
        <f>IF(buildings!Y705="","NA",buildings!Y705)</f>
        <v>NA</v>
      </c>
      <c r="Z705" t="str">
        <f>IF(buildings!Z705="","NA",buildings!Z705)</f>
        <v>NA</v>
      </c>
      <c r="AA705" t="str">
        <f>IF(buildings!AA705="","NA",buildings!AA705)</f>
        <v>NA</v>
      </c>
      <c r="AB705" t="str">
        <f>IF(buildings!AB705="","NA",buildings!AB705)</f>
        <v>NA</v>
      </c>
      <c r="AC705" t="str">
        <f>IF(buildings!AC705="","NA",buildings!AC705)</f>
        <v>NA</v>
      </c>
      <c r="AD705" t="str">
        <f>IF(buildings!AD705="","NA",buildings!AD705)</f>
        <v>NA</v>
      </c>
      <c r="AE705" t="str">
        <f>IF(buildings!AE705="","NA",buildings!AE705)</f>
        <v>NA</v>
      </c>
      <c r="AF705" t="str">
        <f>IF(buildings!AF705="","NA",buildings!AF705)</f>
        <v>NA</v>
      </c>
      <c r="AG705" t="str">
        <f>IF(buildings!AG705="","NA",buildings!AG705)</f>
        <v>NA</v>
      </c>
      <c r="AH705" t="str">
        <f>IF(buildings!AH705="","NA",buildings!AH705)</f>
        <v>NA</v>
      </c>
      <c r="AI705" t="str">
        <f>IF(buildings!AI705="","NA",buildings!AI705)</f>
        <v>NA</v>
      </c>
      <c r="AJ705" t="str">
        <f>IF(buildings!AJ705="","NA",buildings!AJ705)</f>
        <v>NA</v>
      </c>
      <c r="AK705">
        <f>IF(buildings!AK705="","NA",buildings!AK705)</f>
        <v>40</v>
      </c>
      <c r="AL705" t="str">
        <f>IF(buildings!AL705="","NA",buildings!AL705)</f>
        <v>Concrete frame single family with concrete slab</v>
      </c>
      <c r="AM705" t="str">
        <f>IF(buildings!AM705="","NA",buildings!AM705)</f>
        <v>NULL</v>
      </c>
      <c r="AN705" t="str">
        <f>IF(buildings!AN705="","NA",buildings!AN705)</f>
        <v>residential</v>
      </c>
      <c r="AO705" t="str">
        <f>IF(buildings!AO705="","NA",buildings!AO705)</f>
        <v>residential</v>
      </c>
      <c r="AP705" t="str">
        <f>IF(buildings!AP705="","NA",buildings!AP705)</f>
        <v>case study</v>
      </c>
      <c r="AQ705" t="str">
        <f>IF(buildings!AQ705="","NA",buildings!AQ705)</f>
        <v>urban</v>
      </c>
      <c r="AR705" t="str">
        <f>IF(buildings!AR705="","NA",buildings!AR705)</f>
        <v>NA</v>
      </c>
      <c r="AS705" t="str">
        <f>IF(buildings!AS705="","NA",buildings!AS705)</f>
        <v>Cochran, K., Townsend, T., Reinhart, D. &amp; Heck, H</v>
      </c>
      <c r="AT705">
        <f>IF(buildings!AT705="","NA",buildings!AT705)</f>
        <v>2007</v>
      </c>
      <c r="AU705" t="str">
        <f>IF(buildings!AU705="","NA",buildings!AU705)</f>
        <v>Estimation of regional building-related C&amp;D debris generation and composition: Case study for Florida, US</v>
      </c>
      <c r="AV705" t="str">
        <f>IF(buildings!AV705="","NA",buildings!AV705)</f>
        <v>Waste Management</v>
      </c>
      <c r="AW705" t="str">
        <f>IF(buildings!AW705="","NA",buildings!AW705)</f>
        <v>Copyright Elsevier</v>
      </c>
      <c r="AX705" t="str">
        <f>IF(buildings!AX705="","NA",buildings!AX705)</f>
        <v>10.1016/j.wasman.2006.03.023</v>
      </c>
      <c r="AY705" t="str">
        <f>IF(buildings!AY705="","NA",buildings!AY705)</f>
        <v>https://doi.org/10.1016/j.wasman.2006.03.023</v>
      </c>
      <c r="AZ705" t="str">
        <f>IF(buildings!AZ705="","NULL",buildings!AZ705)</f>
        <v>Taken from ''Urban mining and buildings: A review of possibilities and limitations'' references</v>
      </c>
      <c r="BA705" t="str">
        <f>IF(buildings!BA705="","NULL",buildings!BA705)</f>
        <v>NULL</v>
      </c>
      <c r="BB705" t="str">
        <f>IF(buildings!BB705="","NULL",buildings!BB705)</f>
        <v>NULL</v>
      </c>
      <c r="BC705" t="str">
        <f>IF(buildings!BC705="","NULL",buildings!BC705)</f>
        <v>Table 1. Job-site construction, demolition and renovation waste compositions determined from previous studies (kg/m2)</v>
      </c>
      <c r="BD705" t="str">
        <f>IF(buildings!BD705="","NULL",buildings!BD705)</f>
        <v>NULL</v>
      </c>
      <c r="BE705" t="str">
        <f>IF(buildings!BE705="","NULL",buildings!BE705)</f>
        <v>Schwartzberg (Fishman)</v>
      </c>
      <c r="BF705" t="str">
        <f>IF(buildings!BF705="","NULL",buildings!BF705)</f>
        <v>NULL</v>
      </c>
      <c r="BG705" t="str">
        <f>IF(buildings!BG705="","NULL",buildings!BG705)</f>
        <v>NULL</v>
      </c>
      <c r="BH705" t="str">
        <f>IF(buildings!BH705="","NULL",buildings!BH705)</f>
        <v>NULL</v>
      </c>
      <c r="BI705" t="str">
        <f>IF(buildings!BI705="","NULL",buildings!BI705)</f>
        <v>NULL</v>
      </c>
      <c r="BJ705" t="str">
        <f>IF(buildings!BJ705="","NULL",buildings!BJ705)</f>
        <v>NULL</v>
      </c>
      <c r="BK705" t="str">
        <f>IF(buildings!BK705="","NULL",buildings!BK705)</f>
        <v>NULL</v>
      </c>
      <c r="BL705" t="str">
        <f>IF(buildings!BL705="","NULL",buildings!BL705)</f>
        <v>NULL</v>
      </c>
      <c r="BM705" t="str">
        <f>IF(buildings!BM705="","NULL",buildings!BM705)</f>
        <v>NULL</v>
      </c>
      <c r="BN705" t="str">
        <f>IF(buildings!BN705="","NULL",buildings!BN705)</f>
        <v>NULL</v>
      </c>
      <c r="BO705" t="str">
        <f>IF(buildings!BO705="","NULL",buildings!BO705)</f>
        <v>NULL</v>
      </c>
      <c r="BP705" t="str">
        <f>IF(buildings!BP705="","NULL",buildings!BP705)</f>
        <v>NULL</v>
      </c>
      <c r="BQ705" t="str">
        <f>IF(buildings!BQ705="","NULL",buildings!BQ705)</f>
        <v>NULL</v>
      </c>
      <c r="BR705" t="str">
        <f>IF(buildings!BR705="","NULL",buildings!BR705)</f>
        <v>NULL</v>
      </c>
      <c r="BS705" t="str">
        <f>IF(buildings!BS705="","NULL",buildings!BS705)</f>
        <v>NULL</v>
      </c>
      <c r="BT705" t="str">
        <f>IF(buildings!BT705="","NULL",buildings!BT705)</f>
        <v>NULL</v>
      </c>
      <c r="BU705" t="str">
        <f>IF(buildings!BU705="","NULL",buildings!BU705)</f>
        <v>NULL</v>
      </c>
      <c r="BV705" t="str">
        <f>IF(buildings!BV705="","NULL",buildings!BV705)</f>
        <v>NULL</v>
      </c>
      <c r="BW705" t="str">
        <f>IF(buildings!BW705="","NULL",buildings!BW705)</f>
        <v>R32USA</v>
      </c>
      <c r="BX705" t="str">
        <f>IF(buildings!BX705="","NULL",buildings!BX705)</f>
        <v>R5.2OECD</v>
      </c>
      <c r="BY705" t="str">
        <f>IF(buildings!BY705="","NULL",buildings!BY705)</f>
        <v>R_SFH_unspecified</v>
      </c>
      <c r="BZ705" t="str">
        <f>IF(buildings!BZ705="","NULL",buildings!BZ705)</f>
        <v>T_traditional</v>
      </c>
      <c r="CA705" t="str">
        <f>IF(buildings!CA705="","NULL",buildings!CA705)</f>
        <v>Standard</v>
      </c>
      <c r="CB705" t="str">
        <f>IF(buildings!CB705="","NULL",buildings!CB705)</f>
        <v>real-world single case study</v>
      </c>
      <c r="CC705" t="str">
        <f>IF(buildings!CC705="","NULL",buildings!CC705)</f>
        <v>RS</v>
      </c>
      <c r="CD705" t="str">
        <f>IF(buildings!CD705="","NULL",buildings!CD705)</f>
        <v>T</v>
      </c>
      <c r="CE705" t="str">
        <f>IF(buildings!CE705="","NULL",buildings!CE705)</f>
        <v>OECD_USA</v>
      </c>
    </row>
    <row r="706" spans="1:83">
      <c r="A706">
        <f>IF(buildings!A706="","NA",buildings!A706)</f>
        <v>704</v>
      </c>
      <c r="B706" t="str">
        <f>IF(buildings!B706="","NA",buildings!B706)</f>
        <v>USA</v>
      </c>
      <c r="C706" t="str">
        <f>IF(buildings!C706="","NA",buildings!C706)</f>
        <v>Florida</v>
      </c>
      <c r="D706">
        <f>IF(buildings!D706="","NA",buildings!D706)</f>
        <v>1998</v>
      </c>
      <c r="E706" t="str">
        <f>IF(buildings!E706="","NA",buildings!E706)</f>
        <v>NA</v>
      </c>
      <c r="F706" t="str">
        <f>IF(buildings!F706="","NA",buildings!F706)</f>
        <v>NA</v>
      </c>
      <c r="G706" t="str">
        <f>IF(buildings!G706="","NA",buildings!G706)</f>
        <v>NA</v>
      </c>
      <c r="H706" t="str">
        <f>IF(buildings!H706="","NA",buildings!H706)</f>
        <v>NA</v>
      </c>
      <c r="I706" t="str">
        <f>IF(buildings!I706="","NA",buildings!I706)</f>
        <v>NA</v>
      </c>
      <c r="J706">
        <f>IF(buildings!J706="","NA",buildings!J706)</f>
        <v>90</v>
      </c>
      <c r="K706" t="str">
        <f>IF(buildings!K706="","NA",buildings!K706)</f>
        <v>NA</v>
      </c>
      <c r="L706" t="str">
        <f>IF(buildings!L706="","NA",buildings!L706)</f>
        <v>NA</v>
      </c>
      <c r="M706" t="str">
        <f>IF(buildings!M706="","NA",buildings!M706)</f>
        <v>NA</v>
      </c>
      <c r="N706" t="str">
        <f>IF(buildings!N706="","NA",buildings!N706)</f>
        <v>NA</v>
      </c>
      <c r="O706" t="str">
        <f>IF(buildings!O706="","NA",buildings!O706)</f>
        <v>NA</v>
      </c>
      <c r="P706" t="str">
        <f>IF(buildings!P706="","NA",buildings!P706)</f>
        <v>NA</v>
      </c>
      <c r="Q706" t="str">
        <f>IF(buildings!Q706="","NA",buildings!Q706)</f>
        <v>NA</v>
      </c>
      <c r="R706" t="str">
        <f>IF(buildings!R706="","NA",buildings!R706)</f>
        <v>NA</v>
      </c>
      <c r="S706">
        <f>IF(buildings!S706="","NA",buildings!S706)</f>
        <v>30</v>
      </c>
      <c r="T706" t="str">
        <f>IF(buildings!T706="","NA",buildings!T706)</f>
        <v>NA</v>
      </c>
      <c r="U706">
        <f>IF(buildings!U706="","NA",buildings!U706)</f>
        <v>15</v>
      </c>
      <c r="V706" t="str">
        <f>IF(buildings!V706="","NA",buildings!V706)</f>
        <v>NA</v>
      </c>
      <c r="W706" t="str">
        <f>IF(buildings!W706="","NA",buildings!W706)</f>
        <v>NA</v>
      </c>
      <c r="X706" t="str">
        <f>IF(buildings!X706="","NA",buildings!X706)</f>
        <v>NA</v>
      </c>
      <c r="Y706" t="str">
        <f>IF(buildings!Y706="","NA",buildings!Y706)</f>
        <v>NA</v>
      </c>
      <c r="Z706" t="str">
        <f>IF(buildings!Z706="","NA",buildings!Z706)</f>
        <v>NA</v>
      </c>
      <c r="AA706" t="str">
        <f>IF(buildings!AA706="","NA",buildings!AA706)</f>
        <v>NA</v>
      </c>
      <c r="AB706" t="str">
        <f>IF(buildings!AB706="","NA",buildings!AB706)</f>
        <v>NA</v>
      </c>
      <c r="AC706" t="str">
        <f>IF(buildings!AC706="","NA",buildings!AC706)</f>
        <v>NA</v>
      </c>
      <c r="AD706" t="str">
        <f>IF(buildings!AD706="","NA",buildings!AD706)</f>
        <v>NA</v>
      </c>
      <c r="AE706" t="str">
        <f>IF(buildings!AE706="","NA",buildings!AE706)</f>
        <v>NA</v>
      </c>
      <c r="AF706" t="str">
        <f>IF(buildings!AF706="","NA",buildings!AF706)</f>
        <v>NA</v>
      </c>
      <c r="AG706" t="str">
        <f>IF(buildings!AG706="","NA",buildings!AG706)</f>
        <v>NA</v>
      </c>
      <c r="AH706" t="str">
        <f>IF(buildings!AH706="","NA",buildings!AH706)</f>
        <v>NA</v>
      </c>
      <c r="AI706" t="str">
        <f>IF(buildings!AI706="","NA",buildings!AI706)</f>
        <v>NA</v>
      </c>
      <c r="AJ706" t="str">
        <f>IF(buildings!AJ706="","NA",buildings!AJ706)</f>
        <v>NA</v>
      </c>
      <c r="AK706">
        <f>IF(buildings!AK706="","NA",buildings!AK706)</f>
        <v>60</v>
      </c>
      <c r="AL706" t="str">
        <f>IF(buildings!AL706="","NA",buildings!AL706)</f>
        <v>Wood frame single family with crawl space</v>
      </c>
      <c r="AM706" t="str">
        <f>IF(buildings!AM706="","NA",buildings!AM706)</f>
        <v>NULL</v>
      </c>
      <c r="AN706" t="str">
        <f>IF(buildings!AN706="","NA",buildings!AN706)</f>
        <v>residential</v>
      </c>
      <c r="AO706" t="str">
        <f>IF(buildings!AO706="","NA",buildings!AO706)</f>
        <v>residential</v>
      </c>
      <c r="AP706" t="str">
        <f>IF(buildings!AP706="","NA",buildings!AP706)</f>
        <v>case study</v>
      </c>
      <c r="AQ706" t="str">
        <f>IF(buildings!AQ706="","NA",buildings!AQ706)</f>
        <v>urban</v>
      </c>
      <c r="AR706" t="str">
        <f>IF(buildings!AR706="","NA",buildings!AR706)</f>
        <v>NA</v>
      </c>
      <c r="AS706" t="str">
        <f>IF(buildings!AS706="","NA",buildings!AS706)</f>
        <v>Cochran, K., Townsend, T., Reinhart, D. &amp; Heck, H</v>
      </c>
      <c r="AT706">
        <f>IF(buildings!AT706="","NA",buildings!AT706)</f>
        <v>2007</v>
      </c>
      <c r="AU706" t="str">
        <f>IF(buildings!AU706="","NA",buildings!AU706)</f>
        <v>Estimation of regional building-related C&amp;D debris generation and composition: Case study for Florida, US</v>
      </c>
      <c r="AV706" t="str">
        <f>IF(buildings!AV706="","NA",buildings!AV706)</f>
        <v>Waste Management</v>
      </c>
      <c r="AW706" t="str">
        <f>IF(buildings!AW706="","NA",buildings!AW706)</f>
        <v>Copyright Elsevier</v>
      </c>
      <c r="AX706" t="str">
        <f>IF(buildings!AX706="","NA",buildings!AX706)</f>
        <v>10.1016/j.wasman.2006.03.023</v>
      </c>
      <c r="AY706" t="str">
        <f>IF(buildings!AY706="","NA",buildings!AY706)</f>
        <v>https://doi.org/10.1016/j.wasman.2006.03.023</v>
      </c>
      <c r="AZ706" t="str">
        <f>IF(buildings!AZ706="","NULL",buildings!AZ706)</f>
        <v>Taken from ''Urban mining and buildings: A review of possibilities and limitations'' references</v>
      </c>
      <c r="BA706" t="str">
        <f>IF(buildings!BA706="","NULL",buildings!BA706)</f>
        <v>NULL</v>
      </c>
      <c r="BB706" t="str">
        <f>IF(buildings!BB706="","NULL",buildings!BB706)</f>
        <v>NULL</v>
      </c>
      <c r="BC706" t="str">
        <f>IF(buildings!BC706="","NULL",buildings!BC706)</f>
        <v>Table 1. Job-site construction, demolition and renovation waste compositions determined from previous studies (kg/m2)</v>
      </c>
      <c r="BD706" t="str">
        <f>IF(buildings!BD706="","NULL",buildings!BD706)</f>
        <v>NULL</v>
      </c>
      <c r="BE706" t="str">
        <f>IF(buildings!BE706="","NULL",buildings!BE706)</f>
        <v>Schwartzberg (Fishman)</v>
      </c>
      <c r="BF706" t="str">
        <f>IF(buildings!BF706="","NULL",buildings!BF706)</f>
        <v>NULL</v>
      </c>
      <c r="BG706" t="str">
        <f>IF(buildings!BG706="","NULL",buildings!BG706)</f>
        <v>NULL</v>
      </c>
      <c r="BH706" t="str">
        <f>IF(buildings!BH706="","NULL",buildings!BH706)</f>
        <v>NULL</v>
      </c>
      <c r="BI706" t="str">
        <f>IF(buildings!BI706="","NULL",buildings!BI706)</f>
        <v>NULL</v>
      </c>
      <c r="BJ706" t="str">
        <f>IF(buildings!BJ706="","NULL",buildings!BJ706)</f>
        <v>NULL</v>
      </c>
      <c r="BK706" t="str">
        <f>IF(buildings!BK706="","NULL",buildings!BK706)</f>
        <v>NULL</v>
      </c>
      <c r="BL706" t="str">
        <f>IF(buildings!BL706="","NULL",buildings!BL706)</f>
        <v>NULL</v>
      </c>
      <c r="BM706" t="str">
        <f>IF(buildings!BM706="","NULL",buildings!BM706)</f>
        <v>NULL</v>
      </c>
      <c r="BN706" t="str">
        <f>IF(buildings!BN706="","NULL",buildings!BN706)</f>
        <v>NULL</v>
      </c>
      <c r="BO706" t="str">
        <f>IF(buildings!BO706="","NULL",buildings!BO706)</f>
        <v>NULL</v>
      </c>
      <c r="BP706" t="str">
        <f>IF(buildings!BP706="","NULL",buildings!BP706)</f>
        <v>NULL</v>
      </c>
      <c r="BQ706" t="str">
        <f>IF(buildings!BQ706="","NULL",buildings!BQ706)</f>
        <v>NULL</v>
      </c>
      <c r="BR706" t="str">
        <f>IF(buildings!BR706="","NULL",buildings!BR706)</f>
        <v>NULL</v>
      </c>
      <c r="BS706" t="str">
        <f>IF(buildings!BS706="","NULL",buildings!BS706)</f>
        <v>NULL</v>
      </c>
      <c r="BT706" t="str">
        <f>IF(buildings!BT706="","NULL",buildings!BT706)</f>
        <v>NULL</v>
      </c>
      <c r="BU706" t="str">
        <f>IF(buildings!BU706="","NULL",buildings!BU706)</f>
        <v>NULL</v>
      </c>
      <c r="BV706" t="str">
        <f>IF(buildings!BV706="","NULL",buildings!BV706)</f>
        <v>NULL</v>
      </c>
      <c r="BW706" t="str">
        <f>IF(buildings!BW706="","NULL",buildings!BW706)</f>
        <v>R32USA</v>
      </c>
      <c r="BX706" t="str">
        <f>IF(buildings!BX706="","NULL",buildings!BX706)</f>
        <v>R5.2OECD</v>
      </c>
      <c r="BY706" t="str">
        <f>IF(buildings!BY706="","NULL",buildings!BY706)</f>
        <v>R_SFH_unspecified</v>
      </c>
      <c r="BZ706" t="str">
        <f>IF(buildings!BZ706="","NULL",buildings!BZ706)</f>
        <v>T_traditional</v>
      </c>
      <c r="CA706" t="str">
        <f>IF(buildings!CA706="","NULL",buildings!CA706)</f>
        <v>Standard</v>
      </c>
      <c r="CB706" t="str">
        <f>IF(buildings!CB706="","NULL",buildings!CB706)</f>
        <v>real-world single case study</v>
      </c>
      <c r="CC706" t="str">
        <f>IF(buildings!CC706="","NULL",buildings!CC706)</f>
        <v>RS</v>
      </c>
      <c r="CD706" t="str">
        <f>IF(buildings!CD706="","NULL",buildings!CD706)</f>
        <v>T</v>
      </c>
      <c r="CE706" t="str">
        <f>IF(buildings!CE706="","NULL",buildings!CE706)</f>
        <v>OECD_USA</v>
      </c>
    </row>
    <row r="707" spans="1:83">
      <c r="A707">
        <f>IF(buildings!A707="","NA",buildings!A707)</f>
        <v>705</v>
      </c>
      <c r="B707" t="str">
        <f>IF(buildings!B707="","NA",buildings!B707)</f>
        <v>USA</v>
      </c>
      <c r="C707" t="str">
        <f>IF(buildings!C707="","NA",buildings!C707)</f>
        <v>Florida</v>
      </c>
      <c r="D707">
        <f>IF(buildings!D707="","NA",buildings!D707)</f>
        <v>1998</v>
      </c>
      <c r="E707" t="str">
        <f>IF(buildings!E707="","NA",buildings!E707)</f>
        <v>NA</v>
      </c>
      <c r="F707" t="str">
        <f>IF(buildings!F707="","NA",buildings!F707)</f>
        <v>NA</v>
      </c>
      <c r="G707" t="str">
        <f>IF(buildings!G707="","NA",buildings!G707)</f>
        <v>NA</v>
      </c>
      <c r="H707" t="str">
        <f>IF(buildings!H707="","NA",buildings!H707)</f>
        <v>NA</v>
      </c>
      <c r="I707" t="str">
        <f>IF(buildings!I707="","NA",buildings!I707)</f>
        <v>NA</v>
      </c>
      <c r="J707">
        <f>IF(buildings!J707="","NA",buildings!J707)</f>
        <v>90</v>
      </c>
      <c r="K707" t="str">
        <f>IF(buildings!K707="","NA",buildings!K707)</f>
        <v>NA</v>
      </c>
      <c r="L707" t="str">
        <f>IF(buildings!L707="","NA",buildings!L707)</f>
        <v>NA</v>
      </c>
      <c r="M707">
        <f>IF(buildings!M707="","NA",buildings!M707)</f>
        <v>240</v>
      </c>
      <c r="N707" t="str">
        <f>IF(buildings!N707="","NA",buildings!N707)</f>
        <v>NA</v>
      </c>
      <c r="O707" t="str">
        <f>IF(buildings!O707="","NA",buildings!O707)</f>
        <v>NA</v>
      </c>
      <c r="P707" t="str">
        <f>IF(buildings!P707="","NA",buildings!P707)</f>
        <v>NA</v>
      </c>
      <c r="Q707" t="str">
        <f>IF(buildings!Q707="","NA",buildings!Q707)</f>
        <v>NA</v>
      </c>
      <c r="R707" t="str">
        <f>IF(buildings!R707="","NA",buildings!R707)</f>
        <v>NA</v>
      </c>
      <c r="S707">
        <f>IF(buildings!S707="","NA",buildings!S707)</f>
        <v>30</v>
      </c>
      <c r="T707" t="str">
        <f>IF(buildings!T707="","NA",buildings!T707)</f>
        <v>NA</v>
      </c>
      <c r="U707">
        <f>IF(buildings!U707="","NA",buildings!U707)</f>
        <v>15</v>
      </c>
      <c r="V707" t="str">
        <f>IF(buildings!V707="","NA",buildings!V707)</f>
        <v>NA</v>
      </c>
      <c r="W707" t="str">
        <f>IF(buildings!W707="","NA",buildings!W707)</f>
        <v>NA</v>
      </c>
      <c r="X707" t="str">
        <f>IF(buildings!X707="","NA",buildings!X707)</f>
        <v>NA</v>
      </c>
      <c r="Y707" t="str">
        <f>IF(buildings!Y707="","NA",buildings!Y707)</f>
        <v>NA</v>
      </c>
      <c r="Z707" t="str">
        <f>IF(buildings!Z707="","NA",buildings!Z707)</f>
        <v>NA</v>
      </c>
      <c r="AA707" t="str">
        <f>IF(buildings!AA707="","NA",buildings!AA707)</f>
        <v>NA</v>
      </c>
      <c r="AB707" t="str">
        <f>IF(buildings!AB707="","NA",buildings!AB707)</f>
        <v>NA</v>
      </c>
      <c r="AC707" t="str">
        <f>IF(buildings!AC707="","NA",buildings!AC707)</f>
        <v>NA</v>
      </c>
      <c r="AD707" t="str">
        <f>IF(buildings!AD707="","NA",buildings!AD707)</f>
        <v>NA</v>
      </c>
      <c r="AE707" t="str">
        <f>IF(buildings!AE707="","NA",buildings!AE707)</f>
        <v>NA</v>
      </c>
      <c r="AF707" t="str">
        <f>IF(buildings!AF707="","NA",buildings!AF707)</f>
        <v>NA</v>
      </c>
      <c r="AG707" t="str">
        <f>IF(buildings!AG707="","NA",buildings!AG707)</f>
        <v>NA</v>
      </c>
      <c r="AH707" t="str">
        <f>IF(buildings!AH707="","NA",buildings!AH707)</f>
        <v>NA</v>
      </c>
      <c r="AI707" t="str">
        <f>IF(buildings!AI707="","NA",buildings!AI707)</f>
        <v>NA</v>
      </c>
      <c r="AJ707" t="str">
        <f>IF(buildings!AJ707="","NA",buildings!AJ707)</f>
        <v>NA</v>
      </c>
      <c r="AK707">
        <f>IF(buildings!AK707="","NA",buildings!AK707)</f>
        <v>60</v>
      </c>
      <c r="AL707" t="str">
        <f>IF(buildings!AL707="","NA",buildings!AL707)</f>
        <v>Wood frame single family with concrete slab</v>
      </c>
      <c r="AM707" t="str">
        <f>IF(buildings!AM707="","NA",buildings!AM707)</f>
        <v>NULL</v>
      </c>
      <c r="AN707" t="str">
        <f>IF(buildings!AN707="","NA",buildings!AN707)</f>
        <v>residential</v>
      </c>
      <c r="AO707" t="str">
        <f>IF(buildings!AO707="","NA",buildings!AO707)</f>
        <v>residential</v>
      </c>
      <c r="AP707" t="str">
        <f>IF(buildings!AP707="","NA",buildings!AP707)</f>
        <v>case study</v>
      </c>
      <c r="AQ707" t="str">
        <f>IF(buildings!AQ707="","NA",buildings!AQ707)</f>
        <v>urban</v>
      </c>
      <c r="AR707" t="str">
        <f>IF(buildings!AR707="","NA",buildings!AR707)</f>
        <v>NA</v>
      </c>
      <c r="AS707" t="str">
        <f>IF(buildings!AS707="","NA",buildings!AS707)</f>
        <v>Cochran, K., Townsend, T., Reinhart, D. &amp; Heck, H</v>
      </c>
      <c r="AT707">
        <f>IF(buildings!AT707="","NA",buildings!AT707)</f>
        <v>2007</v>
      </c>
      <c r="AU707" t="str">
        <f>IF(buildings!AU707="","NA",buildings!AU707)</f>
        <v>Estimation of regional building-related C&amp;D debris generation and composition: Case study for Florida, US</v>
      </c>
      <c r="AV707" t="str">
        <f>IF(buildings!AV707="","NA",buildings!AV707)</f>
        <v>Waste Management</v>
      </c>
      <c r="AW707" t="str">
        <f>IF(buildings!AW707="","NA",buildings!AW707)</f>
        <v>Copyright Elsevier</v>
      </c>
      <c r="AX707" t="str">
        <f>IF(buildings!AX707="","NA",buildings!AX707)</f>
        <v>10.1016/j.wasman.2006.03.023</v>
      </c>
      <c r="AY707" t="str">
        <f>IF(buildings!AY707="","NA",buildings!AY707)</f>
        <v>https://doi.org/10.1016/j.wasman.2006.03.023</v>
      </c>
      <c r="AZ707" t="str">
        <f>IF(buildings!AZ707="","NULL",buildings!AZ707)</f>
        <v>Taken from ''Urban mining and buildings: A review of possibilities and limitations'' references</v>
      </c>
      <c r="BA707" t="str">
        <f>IF(buildings!BA707="","NULL",buildings!BA707)</f>
        <v>NULL</v>
      </c>
      <c r="BB707" t="str">
        <f>IF(buildings!BB707="","NULL",buildings!BB707)</f>
        <v>NULL</v>
      </c>
      <c r="BC707" t="str">
        <f>IF(buildings!BC707="","NULL",buildings!BC707)</f>
        <v>Table 1. Job-site construction, demolition and renovation waste compositions determined from previous studies (kg/m2)</v>
      </c>
      <c r="BD707" t="str">
        <f>IF(buildings!BD707="","NULL",buildings!BD707)</f>
        <v>NULL</v>
      </c>
      <c r="BE707" t="str">
        <f>IF(buildings!BE707="","NULL",buildings!BE707)</f>
        <v>Schwartzberg (Fishman)</v>
      </c>
      <c r="BF707" t="str">
        <f>IF(buildings!BF707="","NULL",buildings!BF707)</f>
        <v>NULL</v>
      </c>
      <c r="BG707" t="str">
        <f>IF(buildings!BG707="","NULL",buildings!BG707)</f>
        <v>NULL</v>
      </c>
      <c r="BH707" t="str">
        <f>IF(buildings!BH707="","NULL",buildings!BH707)</f>
        <v>NULL</v>
      </c>
      <c r="BI707" t="str">
        <f>IF(buildings!BI707="","NULL",buildings!BI707)</f>
        <v>NULL</v>
      </c>
      <c r="BJ707" t="str">
        <f>IF(buildings!BJ707="","NULL",buildings!BJ707)</f>
        <v>NULL</v>
      </c>
      <c r="BK707" t="str">
        <f>IF(buildings!BK707="","NULL",buildings!BK707)</f>
        <v>NULL</v>
      </c>
      <c r="BL707" t="str">
        <f>IF(buildings!BL707="","NULL",buildings!BL707)</f>
        <v>NULL</v>
      </c>
      <c r="BM707" t="str">
        <f>IF(buildings!BM707="","NULL",buildings!BM707)</f>
        <v>NULL</v>
      </c>
      <c r="BN707" t="str">
        <f>IF(buildings!BN707="","NULL",buildings!BN707)</f>
        <v>NULL</v>
      </c>
      <c r="BO707" t="str">
        <f>IF(buildings!BO707="","NULL",buildings!BO707)</f>
        <v>NULL</v>
      </c>
      <c r="BP707" t="str">
        <f>IF(buildings!BP707="","NULL",buildings!BP707)</f>
        <v>NULL</v>
      </c>
      <c r="BQ707" t="str">
        <f>IF(buildings!BQ707="","NULL",buildings!BQ707)</f>
        <v>NULL</v>
      </c>
      <c r="BR707" t="str">
        <f>IF(buildings!BR707="","NULL",buildings!BR707)</f>
        <v>NULL</v>
      </c>
      <c r="BS707" t="str">
        <f>IF(buildings!BS707="","NULL",buildings!BS707)</f>
        <v>NULL</v>
      </c>
      <c r="BT707" t="str">
        <f>IF(buildings!BT707="","NULL",buildings!BT707)</f>
        <v>NULL</v>
      </c>
      <c r="BU707" t="str">
        <f>IF(buildings!BU707="","NULL",buildings!BU707)</f>
        <v>NULL</v>
      </c>
      <c r="BV707" t="str">
        <f>IF(buildings!BV707="","NULL",buildings!BV707)</f>
        <v>NULL</v>
      </c>
      <c r="BW707" t="str">
        <f>IF(buildings!BW707="","NULL",buildings!BW707)</f>
        <v>R32USA</v>
      </c>
      <c r="BX707" t="str">
        <f>IF(buildings!BX707="","NULL",buildings!BX707)</f>
        <v>R5.2OECD</v>
      </c>
      <c r="BY707" t="str">
        <f>IF(buildings!BY707="","NULL",buildings!BY707)</f>
        <v>R_SFH_unspecified</v>
      </c>
      <c r="BZ707" t="str">
        <f>IF(buildings!BZ707="","NULL",buildings!BZ707)</f>
        <v>T_traditional</v>
      </c>
      <c r="CA707" t="str">
        <f>IF(buildings!CA707="","NULL",buildings!CA707)</f>
        <v>Standard</v>
      </c>
      <c r="CB707" t="str">
        <f>IF(buildings!CB707="","NULL",buildings!CB707)</f>
        <v>real-world single case study</v>
      </c>
      <c r="CC707" t="str">
        <f>IF(buildings!CC707="","NULL",buildings!CC707)</f>
        <v>RS</v>
      </c>
      <c r="CD707" t="str">
        <f>IF(buildings!CD707="","NULL",buildings!CD707)</f>
        <v>T</v>
      </c>
      <c r="CE707" t="str">
        <f>IF(buildings!CE707="","NULL",buildings!CE707)</f>
        <v>OECD_USA</v>
      </c>
    </row>
    <row r="708" spans="1:83">
      <c r="A708">
        <f>IF(buildings!A708="","NA",buildings!A708)</f>
        <v>706</v>
      </c>
      <c r="B708" t="str">
        <f>IF(buildings!B708="","NA",buildings!B708)</f>
        <v>USA</v>
      </c>
      <c r="C708" t="str">
        <f>IF(buildings!C708="","NA",buildings!C708)</f>
        <v>Florida</v>
      </c>
      <c r="D708">
        <f>IF(buildings!D708="","NA",buildings!D708)</f>
        <v>1998</v>
      </c>
      <c r="E708" t="str">
        <f>IF(buildings!E708="","NA",buildings!E708)</f>
        <v>NA</v>
      </c>
      <c r="F708" t="str">
        <f>IF(buildings!F708="","NA",buildings!F708)</f>
        <v>NA</v>
      </c>
      <c r="G708" t="str">
        <f>IF(buildings!G708="","NA",buildings!G708)</f>
        <v>NA</v>
      </c>
      <c r="H708" t="str">
        <f>IF(buildings!H708="","NA",buildings!H708)</f>
        <v>NA</v>
      </c>
      <c r="I708" t="str">
        <f>IF(buildings!I708="","NA",buildings!I708)</f>
        <v>NA</v>
      </c>
      <c r="J708">
        <f>IF(buildings!J708="","NA",buildings!J708)</f>
        <v>90</v>
      </c>
      <c r="K708" t="str">
        <f>IF(buildings!K708="","NA",buildings!K708)</f>
        <v>NA</v>
      </c>
      <c r="L708" t="str">
        <f>IF(buildings!L708="","NA",buildings!L708)</f>
        <v>NA</v>
      </c>
      <c r="M708">
        <f>IF(buildings!M708="","NA",buildings!M708)</f>
        <v>530</v>
      </c>
      <c r="N708" t="str">
        <f>IF(buildings!N708="","NA",buildings!N708)</f>
        <v>NA</v>
      </c>
      <c r="O708" t="str">
        <f>IF(buildings!O708="","NA",buildings!O708)</f>
        <v>NA</v>
      </c>
      <c r="P708" t="str">
        <f>IF(buildings!P708="","NA",buildings!P708)</f>
        <v>NA</v>
      </c>
      <c r="Q708" t="str">
        <f>IF(buildings!Q708="","NA",buildings!Q708)</f>
        <v>NA</v>
      </c>
      <c r="R708" t="str">
        <f>IF(buildings!R708="","NA",buildings!R708)</f>
        <v>NA</v>
      </c>
      <c r="S708">
        <f>IF(buildings!S708="","NA",buildings!S708)</f>
        <v>30</v>
      </c>
      <c r="T708" t="str">
        <f>IF(buildings!T708="","NA",buildings!T708)</f>
        <v>NA</v>
      </c>
      <c r="U708">
        <f>IF(buildings!U708="","NA",buildings!U708)</f>
        <v>15</v>
      </c>
      <c r="V708" t="str">
        <f>IF(buildings!V708="","NA",buildings!V708)</f>
        <v>NA</v>
      </c>
      <c r="W708" t="str">
        <f>IF(buildings!W708="","NA",buildings!W708)</f>
        <v>NA</v>
      </c>
      <c r="X708" t="str">
        <f>IF(buildings!X708="","NA",buildings!X708)</f>
        <v>NA</v>
      </c>
      <c r="Y708" t="str">
        <f>IF(buildings!Y708="","NA",buildings!Y708)</f>
        <v>NA</v>
      </c>
      <c r="Z708" t="str">
        <f>IF(buildings!Z708="","NA",buildings!Z708)</f>
        <v>NA</v>
      </c>
      <c r="AA708" t="str">
        <f>IF(buildings!AA708="","NA",buildings!AA708)</f>
        <v>NA</v>
      </c>
      <c r="AB708" t="str">
        <f>IF(buildings!AB708="","NA",buildings!AB708)</f>
        <v>NA</v>
      </c>
      <c r="AC708" t="str">
        <f>IF(buildings!AC708="","NA",buildings!AC708)</f>
        <v>NA</v>
      </c>
      <c r="AD708" t="str">
        <f>IF(buildings!AD708="","NA",buildings!AD708)</f>
        <v>NA</v>
      </c>
      <c r="AE708" t="str">
        <f>IF(buildings!AE708="","NA",buildings!AE708)</f>
        <v>NA</v>
      </c>
      <c r="AF708" t="str">
        <f>IF(buildings!AF708="","NA",buildings!AF708)</f>
        <v>NA</v>
      </c>
      <c r="AG708" t="str">
        <f>IF(buildings!AG708="","NA",buildings!AG708)</f>
        <v>NA</v>
      </c>
      <c r="AH708" t="str">
        <f>IF(buildings!AH708="","NA",buildings!AH708)</f>
        <v>NA</v>
      </c>
      <c r="AI708" t="str">
        <f>IF(buildings!AI708="","NA",buildings!AI708)</f>
        <v>NA</v>
      </c>
      <c r="AJ708" t="str">
        <f>IF(buildings!AJ708="","NA",buildings!AJ708)</f>
        <v>NA</v>
      </c>
      <c r="AK708" t="str">
        <f>IF(buildings!AK708="","NA",buildings!AK708)</f>
        <v>NA</v>
      </c>
      <c r="AL708" t="str">
        <f>IF(buildings!AL708="","NA",buildings!AL708)</f>
        <v>Wood frame single family with basement</v>
      </c>
      <c r="AM708" t="str">
        <f>IF(buildings!AM708="","NA",buildings!AM708)</f>
        <v>NULL</v>
      </c>
      <c r="AN708" t="str">
        <f>IF(buildings!AN708="","NA",buildings!AN708)</f>
        <v>residential</v>
      </c>
      <c r="AO708" t="str">
        <f>IF(buildings!AO708="","NA",buildings!AO708)</f>
        <v>residential</v>
      </c>
      <c r="AP708" t="str">
        <f>IF(buildings!AP708="","NA",buildings!AP708)</f>
        <v>case study</v>
      </c>
      <c r="AQ708" t="str">
        <f>IF(buildings!AQ708="","NA",buildings!AQ708)</f>
        <v>urban</v>
      </c>
      <c r="AR708" t="str">
        <f>IF(buildings!AR708="","NA",buildings!AR708)</f>
        <v>NA</v>
      </c>
      <c r="AS708" t="str">
        <f>IF(buildings!AS708="","NA",buildings!AS708)</f>
        <v>Cochran, K., Townsend, T., Reinhart, D. &amp; Heck, H</v>
      </c>
      <c r="AT708">
        <f>IF(buildings!AT708="","NA",buildings!AT708)</f>
        <v>2007</v>
      </c>
      <c r="AU708" t="str">
        <f>IF(buildings!AU708="","NA",buildings!AU708)</f>
        <v>Estimation of regional building-related C&amp;D debris generation and composition: Case study for Florida, US</v>
      </c>
      <c r="AV708" t="str">
        <f>IF(buildings!AV708="","NA",buildings!AV708)</f>
        <v>Waste Management</v>
      </c>
      <c r="AW708" t="str">
        <f>IF(buildings!AW708="","NA",buildings!AW708)</f>
        <v>Copyright Elsevier</v>
      </c>
      <c r="AX708" t="str">
        <f>IF(buildings!AX708="","NA",buildings!AX708)</f>
        <v>10.1016/j.wasman.2006.03.023</v>
      </c>
      <c r="AY708" t="str">
        <f>IF(buildings!AY708="","NA",buildings!AY708)</f>
        <v>https://doi.org/10.1016/j.wasman.2006.03.023</v>
      </c>
      <c r="AZ708" t="str">
        <f>IF(buildings!AZ708="","NULL",buildings!AZ708)</f>
        <v>Taken from ''Urban mining and buildings: A review of possibilities and limitations'' references</v>
      </c>
      <c r="BA708" t="str">
        <f>IF(buildings!BA708="","NULL",buildings!BA708)</f>
        <v>NULL</v>
      </c>
      <c r="BB708" t="str">
        <f>IF(buildings!BB708="","NULL",buildings!BB708)</f>
        <v>NULL</v>
      </c>
      <c r="BC708" t="str">
        <f>IF(buildings!BC708="","NULL",buildings!BC708)</f>
        <v>Table 1. Job-site construction, demolition and renovation waste compositions determined from previous studies (kg/m2)</v>
      </c>
      <c r="BD708" t="str">
        <f>IF(buildings!BD708="","NULL",buildings!BD708)</f>
        <v>NULL</v>
      </c>
      <c r="BE708" t="str">
        <f>IF(buildings!BE708="","NULL",buildings!BE708)</f>
        <v>Schwartzberg (Fishman)</v>
      </c>
      <c r="BF708" t="str">
        <f>IF(buildings!BF708="","NULL",buildings!BF708)</f>
        <v>NULL</v>
      </c>
      <c r="BG708" t="str">
        <f>IF(buildings!BG708="","NULL",buildings!BG708)</f>
        <v>NULL</v>
      </c>
      <c r="BH708" t="str">
        <f>IF(buildings!BH708="","NULL",buildings!BH708)</f>
        <v>NULL</v>
      </c>
      <c r="BI708" t="str">
        <f>IF(buildings!BI708="","NULL",buildings!BI708)</f>
        <v>NULL</v>
      </c>
      <c r="BJ708" t="str">
        <f>IF(buildings!BJ708="","NULL",buildings!BJ708)</f>
        <v>NULL</v>
      </c>
      <c r="BK708" t="str">
        <f>IF(buildings!BK708="","NULL",buildings!BK708)</f>
        <v>NULL</v>
      </c>
      <c r="BL708" t="str">
        <f>IF(buildings!BL708="","NULL",buildings!BL708)</f>
        <v>NULL</v>
      </c>
      <c r="BM708" t="str">
        <f>IF(buildings!BM708="","NULL",buildings!BM708)</f>
        <v>NULL</v>
      </c>
      <c r="BN708" t="str">
        <f>IF(buildings!BN708="","NULL",buildings!BN708)</f>
        <v>NULL</v>
      </c>
      <c r="BO708" t="str">
        <f>IF(buildings!BO708="","NULL",buildings!BO708)</f>
        <v>NULL</v>
      </c>
      <c r="BP708" t="str">
        <f>IF(buildings!BP708="","NULL",buildings!BP708)</f>
        <v>NULL</v>
      </c>
      <c r="BQ708" t="str">
        <f>IF(buildings!BQ708="","NULL",buildings!BQ708)</f>
        <v>NULL</v>
      </c>
      <c r="BR708" t="str">
        <f>IF(buildings!BR708="","NULL",buildings!BR708)</f>
        <v>NULL</v>
      </c>
      <c r="BS708" t="str">
        <f>IF(buildings!BS708="","NULL",buildings!BS708)</f>
        <v>NULL</v>
      </c>
      <c r="BT708" t="str">
        <f>IF(buildings!BT708="","NULL",buildings!BT708)</f>
        <v>NULL</v>
      </c>
      <c r="BU708" t="str">
        <f>IF(buildings!BU708="","NULL",buildings!BU708)</f>
        <v>NULL</v>
      </c>
      <c r="BV708" t="str">
        <f>IF(buildings!BV708="","NULL",buildings!BV708)</f>
        <v>NULL</v>
      </c>
      <c r="BW708" t="str">
        <f>IF(buildings!BW708="","NULL",buildings!BW708)</f>
        <v>R32USA</v>
      </c>
      <c r="BX708" t="str">
        <f>IF(buildings!BX708="","NULL",buildings!BX708)</f>
        <v>R5.2OECD</v>
      </c>
      <c r="BY708" t="str">
        <f>IF(buildings!BY708="","NULL",buildings!BY708)</f>
        <v>R_SFH_unspecified</v>
      </c>
      <c r="BZ708" t="str">
        <f>IF(buildings!BZ708="","NULL",buildings!BZ708)</f>
        <v>T_traditional</v>
      </c>
      <c r="CA708" t="str">
        <f>IF(buildings!CA708="","NULL",buildings!CA708)</f>
        <v>Standard</v>
      </c>
      <c r="CB708" t="str">
        <f>IF(buildings!CB708="","NULL",buildings!CB708)</f>
        <v>real-world single case study</v>
      </c>
      <c r="CC708" t="str">
        <f>IF(buildings!CC708="","NULL",buildings!CC708)</f>
        <v>RS</v>
      </c>
      <c r="CD708" t="str">
        <f>IF(buildings!CD708="","NULL",buildings!CD708)</f>
        <v>T</v>
      </c>
      <c r="CE708" t="str">
        <f>IF(buildings!CE708="","NULL",buildings!CE708)</f>
        <v>OECD_USA</v>
      </c>
    </row>
    <row r="709" spans="1:83">
      <c r="A709">
        <f>IF(buildings!A709="","NA",buildings!A709)</f>
        <v>707</v>
      </c>
      <c r="B709" t="str">
        <f>IF(buildings!B709="","NA",buildings!B709)</f>
        <v>USA</v>
      </c>
      <c r="C709" t="str">
        <f>IF(buildings!C709="","NA",buildings!C709)</f>
        <v>Florida</v>
      </c>
      <c r="D709">
        <f>IF(buildings!D709="","NA",buildings!D709)</f>
        <v>1994</v>
      </c>
      <c r="E709" t="str">
        <f>IF(buildings!E709="","NA",buildings!E709)</f>
        <v>NA</v>
      </c>
      <c r="F709" t="str">
        <f>IF(buildings!F709="","NA",buildings!F709)</f>
        <v>NA</v>
      </c>
      <c r="G709" t="str">
        <f>IF(buildings!G709="","NA",buildings!G709)</f>
        <v>NA</v>
      </c>
      <c r="H709" t="str">
        <f>IF(buildings!H709="","NA",buildings!H709)</f>
        <v>NA</v>
      </c>
      <c r="I709">
        <f>IF(buildings!I709="","NA",buildings!I709)</f>
        <v>44</v>
      </c>
      <c r="J709">
        <f>IF(buildings!J709="","NA",buildings!J709)</f>
        <v>1.5</v>
      </c>
      <c r="K709" t="str">
        <f>IF(buildings!K709="","NA",buildings!K709)</f>
        <v>NA</v>
      </c>
      <c r="L709" t="str">
        <f>IF(buildings!L709="","NA",buildings!L709)</f>
        <v>NA</v>
      </c>
      <c r="M709">
        <f>IF(buildings!M709="","NA",buildings!M709)</f>
        <v>690</v>
      </c>
      <c r="N709" t="str">
        <f>IF(buildings!N709="","NA",buildings!N709)</f>
        <v>NA</v>
      </c>
      <c r="O709" t="str">
        <f>IF(buildings!O709="","NA",buildings!O709)</f>
        <v>NA</v>
      </c>
      <c r="P709" t="str">
        <f>IF(buildings!P709="","NA",buildings!P709)</f>
        <v>NA</v>
      </c>
      <c r="Q709" t="str">
        <f>IF(buildings!Q709="","NA",buildings!Q709)</f>
        <v>NA</v>
      </c>
      <c r="R709" t="str">
        <f>IF(buildings!R709="","NA",buildings!R709)</f>
        <v>NA</v>
      </c>
      <c r="S709" t="str">
        <f>IF(buildings!S709="","NA",buildings!S709)</f>
        <v>NA</v>
      </c>
      <c r="T709" t="str">
        <f>IF(buildings!T709="","NA",buildings!T709)</f>
        <v>NA</v>
      </c>
      <c r="U709" t="str">
        <f>IF(buildings!U709="","NA",buildings!U709)</f>
        <v>NA</v>
      </c>
      <c r="V709" t="str">
        <f>IF(buildings!V709="","NA",buildings!V709)</f>
        <v>NA</v>
      </c>
      <c r="W709" t="str">
        <f>IF(buildings!W709="","NA",buildings!W709)</f>
        <v>NA</v>
      </c>
      <c r="X709" t="str">
        <f>IF(buildings!X709="","NA",buildings!X709)</f>
        <v>NA</v>
      </c>
      <c r="Y709" t="str">
        <f>IF(buildings!Y709="","NA",buildings!Y709)</f>
        <v>NA</v>
      </c>
      <c r="Z709" t="str">
        <f>IF(buildings!Z709="","NA",buildings!Z709)</f>
        <v>NA</v>
      </c>
      <c r="AA709" t="str">
        <f>IF(buildings!AA709="","NA",buildings!AA709)</f>
        <v>NA</v>
      </c>
      <c r="AB709" t="str">
        <f>IF(buildings!AB709="","NA",buildings!AB709)</f>
        <v>NA</v>
      </c>
      <c r="AC709" t="str">
        <f>IF(buildings!AC709="","NA",buildings!AC709)</f>
        <v>NA</v>
      </c>
      <c r="AD709" t="str">
        <f>IF(buildings!AD709="","NA",buildings!AD709)</f>
        <v>NA</v>
      </c>
      <c r="AE709" t="str">
        <f>IF(buildings!AE709="","NA",buildings!AE709)</f>
        <v>NA</v>
      </c>
      <c r="AF709" t="str">
        <f>IF(buildings!AF709="","NA",buildings!AF709)</f>
        <v>NA</v>
      </c>
      <c r="AG709" t="str">
        <f>IF(buildings!AG709="","NA",buildings!AG709)</f>
        <v>NA</v>
      </c>
      <c r="AH709" t="str">
        <f>IF(buildings!AH709="","NA",buildings!AH709)</f>
        <v>NA</v>
      </c>
      <c r="AI709" t="str">
        <f>IF(buildings!AI709="","NA",buildings!AI709)</f>
        <v>NA</v>
      </c>
      <c r="AJ709" t="str">
        <f>IF(buildings!AJ709="","NA",buildings!AJ709)</f>
        <v>NA</v>
      </c>
      <c r="AK709">
        <f>IF(buildings!AK709="","NA",buildings!AK709)</f>
        <v>110</v>
      </c>
      <c r="AL709" t="str">
        <f>IF(buildings!AL709="","NA",buildings!AL709)</f>
        <v>Concrete framed</v>
      </c>
      <c r="AM709" t="str">
        <f>IF(buildings!AM709="","NA",buildings!AM709)</f>
        <v>NULL</v>
      </c>
      <c r="AN709" t="str">
        <f>IF(buildings!AN709="","NA",buildings!AN709)</f>
        <v>non-residential</v>
      </c>
      <c r="AO709" t="str">
        <f>IF(buildings!AO709="","NA",buildings!AO709)</f>
        <v>N/A</v>
      </c>
      <c r="AP709" t="str">
        <f>IF(buildings!AP709="","NA",buildings!AP709)</f>
        <v>case study</v>
      </c>
      <c r="AQ709" t="str">
        <f>IF(buildings!AQ709="","NA",buildings!AQ709)</f>
        <v>urban</v>
      </c>
      <c r="AR709" t="str">
        <f>IF(buildings!AR709="","NA",buildings!AR709)</f>
        <v>NA</v>
      </c>
      <c r="AS709" t="str">
        <f>IF(buildings!AS709="","NA",buildings!AS709)</f>
        <v>Cochran, K., Townsend, T., Reinhart, D. &amp; Heck, H</v>
      </c>
      <c r="AT709">
        <f>IF(buildings!AT709="","NA",buildings!AT709)</f>
        <v>2007</v>
      </c>
      <c r="AU709" t="str">
        <f>IF(buildings!AU709="","NA",buildings!AU709)</f>
        <v>Estimation of regional building-related C&amp;D debris generation and composition: Case study for Florida, US</v>
      </c>
      <c r="AV709" t="str">
        <f>IF(buildings!AV709="","NA",buildings!AV709)</f>
        <v>Waste Management</v>
      </c>
      <c r="AW709" t="str">
        <f>IF(buildings!AW709="","NA",buildings!AW709)</f>
        <v>Copyright Elsevier</v>
      </c>
      <c r="AX709" t="str">
        <f>IF(buildings!AX709="","NA",buildings!AX709)</f>
        <v>10.1016/j.wasman.2006.03.023</v>
      </c>
      <c r="AY709" t="str">
        <f>IF(buildings!AY709="","NA",buildings!AY709)</f>
        <v>https://doi.org/10.1016/j.wasman.2006.03.023</v>
      </c>
      <c r="AZ709" t="str">
        <f>IF(buildings!AZ709="","NULL",buildings!AZ709)</f>
        <v>Taken from ''Urban mining and buildings: A review of possibilities and limitations'' references</v>
      </c>
      <c r="BA709" t="str">
        <f>IF(buildings!BA709="","NULL",buildings!BA709)</f>
        <v>NULL</v>
      </c>
      <c r="BB709" t="str">
        <f>IF(buildings!BB709="","NULL",buildings!BB709)</f>
        <v>NULL</v>
      </c>
      <c r="BC709" t="str">
        <f>IF(buildings!BC709="","NULL",buildings!BC709)</f>
        <v>Table 1. Job-site construction, demolition and renovation waste compositions determined from previous studies (kg/m2)</v>
      </c>
      <c r="BD709" t="str">
        <f>IF(buildings!BD709="","NULL",buildings!BD709)</f>
        <v>NULL</v>
      </c>
      <c r="BE709" t="str">
        <f>IF(buildings!BE709="","NULL",buildings!BE709)</f>
        <v>Schwartzberg (Fishman)</v>
      </c>
      <c r="BF709" t="str">
        <f>IF(buildings!BF709="","NULL",buildings!BF709)</f>
        <v>NULL</v>
      </c>
      <c r="BG709" t="str">
        <f>IF(buildings!BG709="","NULL",buildings!BG709)</f>
        <v>NULL</v>
      </c>
      <c r="BH709" t="str">
        <f>IF(buildings!BH709="","NULL",buildings!BH709)</f>
        <v>NULL</v>
      </c>
      <c r="BI709" t="str">
        <f>IF(buildings!BI709="","NULL",buildings!BI709)</f>
        <v>NULL</v>
      </c>
      <c r="BJ709" t="str">
        <f>IF(buildings!BJ709="","NULL",buildings!BJ709)</f>
        <v>NULL</v>
      </c>
      <c r="BK709" t="str">
        <f>IF(buildings!BK709="","NULL",buildings!BK709)</f>
        <v>NULL</v>
      </c>
      <c r="BL709" t="str">
        <f>IF(buildings!BL709="","NULL",buildings!BL709)</f>
        <v>NULL</v>
      </c>
      <c r="BM709" t="str">
        <f>IF(buildings!BM709="","NULL",buildings!BM709)</f>
        <v>NULL</v>
      </c>
      <c r="BN709" t="str">
        <f>IF(buildings!BN709="","NULL",buildings!BN709)</f>
        <v>NULL</v>
      </c>
      <c r="BO709" t="str">
        <f>IF(buildings!BO709="","NULL",buildings!BO709)</f>
        <v>NULL</v>
      </c>
      <c r="BP709" t="str">
        <f>IF(buildings!BP709="","NULL",buildings!BP709)</f>
        <v>NULL</v>
      </c>
      <c r="BQ709" t="str">
        <f>IF(buildings!BQ709="","NULL",buildings!BQ709)</f>
        <v>NULL</v>
      </c>
      <c r="BR709" t="str">
        <f>IF(buildings!BR709="","NULL",buildings!BR709)</f>
        <v>NULL</v>
      </c>
      <c r="BS709" t="str">
        <f>IF(buildings!BS709="","NULL",buildings!BS709)</f>
        <v>NULL</v>
      </c>
      <c r="BT709" t="str">
        <f>IF(buildings!BT709="","NULL",buildings!BT709)</f>
        <v>NULL</v>
      </c>
      <c r="BU709" t="str">
        <f>IF(buildings!BU709="","NULL",buildings!BU709)</f>
        <v>NULL</v>
      </c>
      <c r="BV709" t="str">
        <f>IF(buildings!BV709="","NULL",buildings!BV709)</f>
        <v>NULL</v>
      </c>
      <c r="BW709" t="str">
        <f>IF(buildings!BW709="","NULL",buildings!BW709)</f>
        <v>R32USA</v>
      </c>
      <c r="BX709" t="str">
        <f>IF(buildings!BX709="","NULL",buildings!BX709)</f>
        <v>R5.2OECD</v>
      </c>
      <c r="BY709" t="str">
        <f>IF(buildings!BY709="","NULL",buildings!BY709)</f>
        <v>NR_unspecified</v>
      </c>
      <c r="BZ709" t="str">
        <f>IF(buildings!BZ709="","NULL",buildings!BZ709)</f>
        <v>S_concretefloor</v>
      </c>
      <c r="CA709" t="str">
        <f>IF(buildings!CA709="","NULL",buildings!CA709)</f>
        <v>Standard</v>
      </c>
      <c r="CB709" t="str">
        <f>IF(buildings!CB709="","NULL",buildings!CB709)</f>
        <v>real-world single case study</v>
      </c>
      <c r="CC709" t="str">
        <f>IF(buildings!CC709="","NULL",buildings!CC709)</f>
        <v>NR</v>
      </c>
      <c r="CD709" t="str">
        <f>IF(buildings!CD709="","NULL",buildings!CD709)</f>
        <v>S</v>
      </c>
      <c r="CE709" t="str">
        <f>IF(buildings!CE709="","NULL",buildings!CE709)</f>
        <v>OECD_USA</v>
      </c>
    </row>
    <row r="710" spans="1:83">
      <c r="A710">
        <f>IF(buildings!A710="","NA",buildings!A710)</f>
        <v>708</v>
      </c>
      <c r="B710" t="str">
        <f>IF(buildings!B710="","NA",buildings!B710)</f>
        <v>Indonesia</v>
      </c>
      <c r="C710" t="str">
        <f>IF(buildings!C710="","NA",buildings!C710)</f>
        <v>Jakarta</v>
      </c>
      <c r="D710">
        <f>IF(buildings!D710="","NA",buildings!D710)</f>
        <v>2000</v>
      </c>
      <c r="E710">
        <f>IF(buildings!E710="","NA",buildings!E710)</f>
        <v>2013</v>
      </c>
      <c r="F710">
        <f>IF(buildings!F710="","NA",buildings!F710)</f>
        <v>16.600000000000001</v>
      </c>
      <c r="G710" t="str">
        <f>IF(buildings!G710="","NA",buildings!G710)</f>
        <v>NA</v>
      </c>
      <c r="H710" t="str">
        <f>IF(buildings!H710="","NA",buildings!H710)</f>
        <v>NA</v>
      </c>
      <c r="I710">
        <f>IF(buildings!I710="","NA",buildings!I710)</f>
        <v>1.2</v>
      </c>
      <c r="J710">
        <f>IF(buildings!J710="","NA",buildings!J710)</f>
        <v>105</v>
      </c>
      <c r="K710" t="str">
        <f>IF(buildings!K710="","NA",buildings!K710)</f>
        <v>NA</v>
      </c>
      <c r="L710" t="str">
        <f>IF(buildings!L710="","NA",buildings!L710)</f>
        <v>NA</v>
      </c>
      <c r="M710">
        <f>IF(buildings!M710="","NA",buildings!M710)</f>
        <v>276.3</v>
      </c>
      <c r="N710">
        <f>IF(buildings!N710="","NA",buildings!N710)</f>
        <v>102.5</v>
      </c>
      <c r="O710">
        <f>IF(buildings!O710="","NA",buildings!O710)</f>
        <v>580.6</v>
      </c>
      <c r="P710">
        <f>IF(buildings!P710="","NA",buildings!P710)</f>
        <v>494.9</v>
      </c>
      <c r="Q710">
        <f>IF(buildings!Q710="","NA",buildings!Q710)</f>
        <v>733.3</v>
      </c>
      <c r="R710" t="str">
        <f>IF(buildings!R710="","NA",buildings!R710)</f>
        <v>NA</v>
      </c>
      <c r="S710" t="str">
        <f>IF(buildings!S710="","NA",buildings!S710)</f>
        <v>NA</v>
      </c>
      <c r="T710" t="str">
        <f>IF(buildings!T710="","NA",buildings!T710)</f>
        <v>NA</v>
      </c>
      <c r="U710" t="str">
        <f>IF(buildings!U710="","NA",buildings!U710)</f>
        <v>NA</v>
      </c>
      <c r="V710" t="str">
        <f>IF(buildings!V710="","NA",buildings!V710)</f>
        <v>NA</v>
      </c>
      <c r="W710">
        <f>IF(buildings!W710="","NA",buildings!W710)</f>
        <v>149.19999999999999</v>
      </c>
      <c r="X710">
        <f>IF(buildings!X710="","NA",buildings!X710)</f>
        <v>5.6</v>
      </c>
      <c r="Y710" t="str">
        <f>IF(buildings!Y710="","NA",buildings!Y710)</f>
        <v>NA</v>
      </c>
      <c r="Z710" t="str">
        <f>IF(buildings!Z710="","NA",buildings!Z710)</f>
        <v>NA</v>
      </c>
      <c r="AA710">
        <f>IF(buildings!AA710="","NA",buildings!AA710)</f>
        <v>30.8</v>
      </c>
      <c r="AB710">
        <f>IF(buildings!AB710="","NA",buildings!AB710)</f>
        <v>0.8</v>
      </c>
      <c r="AC710" t="str">
        <f>IF(buildings!AC710="","NA",buildings!AC710)</f>
        <v>NA</v>
      </c>
      <c r="AD710" t="str">
        <f>IF(buildings!AD710="","NA",buildings!AD710)</f>
        <v>NA</v>
      </c>
      <c r="AE710" t="str">
        <f>IF(buildings!AE710="","NA",buildings!AE710)</f>
        <v>NA</v>
      </c>
      <c r="AF710" t="str">
        <f>IF(buildings!AF710="","NA",buildings!AF710)</f>
        <v>NA</v>
      </c>
      <c r="AG710" t="str">
        <f>IF(buildings!AG710="","NA",buildings!AG710)</f>
        <v>NA</v>
      </c>
      <c r="AH710" t="str">
        <f>IF(buildings!AH710="","NA",buildings!AH710)</f>
        <v>NA</v>
      </c>
      <c r="AI710" t="str">
        <f>IF(buildings!AI710="","NA",buildings!AI710)</f>
        <v>NA</v>
      </c>
      <c r="AJ710" t="str">
        <f>IF(buildings!AJ710="","NA",buildings!AJ710)</f>
        <v>NA</v>
      </c>
      <c r="AK710">
        <f>IF(buildings!AK710="","NA",buildings!AK710)</f>
        <v>86.7</v>
      </c>
      <c r="AL710" t="str">
        <f>IF(buildings!AL710="","NA",buildings!AL710)</f>
        <v>Brick and concrete detached small house</v>
      </c>
      <c r="AM710" t="str">
        <f>IF(buildings!AM710="","NA",buildings!AM710)</f>
        <v>NULL</v>
      </c>
      <c r="AN710" t="str">
        <f>IF(buildings!AN710="","NA",buildings!AN710)</f>
        <v>residential</v>
      </c>
      <c r="AO710" t="str">
        <f>IF(buildings!AO710="","NA",buildings!AO710)</f>
        <v>residential</v>
      </c>
      <c r="AP710" t="str">
        <f>IF(buildings!AP710="","NA",buildings!AP710)</f>
        <v>case study</v>
      </c>
      <c r="AQ710" t="str">
        <f>IF(buildings!AQ710="","NA",buildings!AQ710)</f>
        <v>urban</v>
      </c>
      <c r="AR710" t="str">
        <f>IF(buildings!AR710="","NA",buildings!AR710)</f>
        <v>gross</v>
      </c>
      <c r="AS710" t="str">
        <f>IF(buildings!AS710="","NA",buildings!AS710)</f>
        <v>Surahman, Usep; Kubota, Tetsu; Higashi, Osamu</v>
      </c>
      <c r="AT710">
        <f>IF(buildings!AT710="","NA",buildings!AT710)</f>
        <v>2017</v>
      </c>
      <c r="AU710" t="str">
        <f>IF(buildings!AU710="","NA",buildings!AU710)</f>
        <v>Evaluation of current material stock and future demolition waste for urban residential buildings in Jakarta and Bandung, Indonesia: embodied energy and CO2 emission analysis</v>
      </c>
      <c r="AV710" t="str">
        <f>IF(buildings!AV710="","NA",buildings!AV710)</f>
        <v>Journal of Material Cycles and Waste Management</v>
      </c>
      <c r="AW710" t="str">
        <f>IF(buildings!AW710="","NA",buildings!AW710)</f>
        <v>NA</v>
      </c>
      <c r="AX710" t="str">
        <f>IF(buildings!AX710="","NA",buildings!AX710)</f>
        <v>10.1007/s10163-015-0460-1</v>
      </c>
      <c r="AY710" t="str">
        <f>IF(buildings!AY710="","NA",buildings!AY710)</f>
        <v>https://doi.org/10.1007/s10163-015-0460-1</v>
      </c>
      <c r="AZ710" t="str">
        <f>IF(buildings!AZ710="","NULL",buildings!AZ710)</f>
        <v>Table 4</v>
      </c>
      <c r="BA710" t="str">
        <f>IF(buildings!BA710="","NULL",buildings!BA710)</f>
        <v>'Unspecified metal'' is zinc, Concrete birck and roof are added to the total concrete measures. Natural stone is gravel, Unspecified material is sand</v>
      </c>
      <c r="BB710" t="str">
        <f>IF(buildings!BB710="","NULL",buildings!BB710)</f>
        <v>NULL</v>
      </c>
      <c r="BC710" t="str">
        <f>IF(buildings!BC710="","NULL",buildings!BC710)</f>
        <v>NULL</v>
      </c>
      <c r="BD710" t="str">
        <f>IF(buildings!BD710="","NULL",buildings!BD710)</f>
        <v>NULL</v>
      </c>
      <c r="BE710" t="str">
        <f>IF(buildings!BE710="","NULL",buildings!BE710)</f>
        <v>Schwartzberg (Fishman)</v>
      </c>
      <c r="BF710" t="str">
        <f>IF(buildings!BF710="","NULL",buildings!BF710)</f>
        <v>NULL</v>
      </c>
      <c r="BG710" t="str">
        <f>IF(buildings!BG710="","NULL",buildings!BG710)</f>
        <v>NULL</v>
      </c>
      <c r="BH710" t="str">
        <f>IF(buildings!BH710="","NULL",buildings!BH710)</f>
        <v>NULL</v>
      </c>
      <c r="BI710" t="str">
        <f>IF(buildings!BI710="","NULL",buildings!BI710)</f>
        <v>NULL</v>
      </c>
      <c r="BJ710" t="str">
        <f>IF(buildings!BJ710="","NULL",buildings!BJ710)</f>
        <v>NULL</v>
      </c>
      <c r="BK710" t="str">
        <f>IF(buildings!BK710="","NULL",buildings!BK710)</f>
        <v>NULL</v>
      </c>
      <c r="BL710" t="str">
        <f>IF(buildings!BL710="","NULL",buildings!BL710)</f>
        <v>NULL</v>
      </c>
      <c r="BM710" t="str">
        <f>IF(buildings!BM710="","NULL",buildings!BM710)</f>
        <v>NULL</v>
      </c>
      <c r="BN710" t="str">
        <f>IF(buildings!BN710="","NULL",buildings!BN710)</f>
        <v>NULL</v>
      </c>
      <c r="BO710" t="str">
        <f>IF(buildings!BO710="","NULL",buildings!BO710)</f>
        <v>NULL</v>
      </c>
      <c r="BP710" t="str">
        <f>IF(buildings!BP710="","NULL",buildings!BP710)</f>
        <v>NULL</v>
      </c>
      <c r="BQ710" t="str">
        <f>IF(buildings!BQ710="","NULL",buildings!BQ710)</f>
        <v>NULL</v>
      </c>
      <c r="BR710" t="str">
        <f>IF(buildings!BR710="","NULL",buildings!BR710)</f>
        <v>NULL</v>
      </c>
      <c r="BS710" t="str">
        <f>IF(buildings!BS710="","NULL",buildings!BS710)</f>
        <v>NULL</v>
      </c>
      <c r="BT710" t="str">
        <f>IF(buildings!BT710="","NULL",buildings!BT710)</f>
        <v>NULL</v>
      </c>
      <c r="BU710" t="str">
        <f>IF(buildings!BU710="","NULL",buildings!BU710)</f>
        <v>NULL</v>
      </c>
      <c r="BV710" t="str">
        <f>IF(buildings!BV710="","NULL",buildings!BV710)</f>
        <v>NULL</v>
      </c>
      <c r="BW710" t="str">
        <f>IF(buildings!BW710="","NULL",buildings!BW710)</f>
        <v>R32IND</v>
      </c>
      <c r="BX710" t="str">
        <f>IF(buildings!BX710="","NULL",buildings!BX710)</f>
        <v>R5.2ASIA</v>
      </c>
      <c r="BY710" t="str">
        <f>IF(buildings!BY710="","NULL",buildings!BY710)</f>
        <v>Informal</v>
      </c>
      <c r="BZ710" t="str">
        <f>IF(buildings!BZ710="","NULL",buildings!BZ710)</f>
        <v>M_brick</v>
      </c>
      <c r="CA710" t="str">
        <f>IF(buildings!CA710="","NULL",buildings!CA710)</f>
        <v>Standard</v>
      </c>
      <c r="CB710" t="str">
        <f>IF(buildings!CB710="","NULL",buildings!CB710)</f>
        <v>real-world single case study</v>
      </c>
      <c r="CC710" t="str">
        <f>IF(buildings!CC710="","NULL",buildings!CC710)</f>
        <v>IN</v>
      </c>
      <c r="CD710" t="str">
        <f>IF(buildings!CD710="","NULL",buildings!CD710)</f>
        <v>M</v>
      </c>
      <c r="CE710" t="str">
        <f>IF(buildings!CE710="","NULL",buildings!CE710)</f>
        <v>ASIA_IND</v>
      </c>
    </row>
    <row r="711" spans="1:83">
      <c r="A711">
        <f>IF(buildings!A711="","NA",buildings!A711)</f>
        <v>709</v>
      </c>
      <c r="B711" t="str">
        <f>IF(buildings!B711="","NA",buildings!B711)</f>
        <v>Indonesia</v>
      </c>
      <c r="C711" t="str">
        <f>IF(buildings!C711="","NA",buildings!C711)</f>
        <v>Jakarta</v>
      </c>
      <c r="D711" t="str">
        <f>IF(buildings!D711="","NA",buildings!D711)</f>
        <v>NA</v>
      </c>
      <c r="E711" t="str">
        <f>IF(buildings!E711="","NA",buildings!E711)</f>
        <v>NA</v>
      </c>
      <c r="F711">
        <f>IF(buildings!F711="","NA",buildings!F711)</f>
        <v>36.6</v>
      </c>
      <c r="G711" t="str">
        <f>IF(buildings!G711="","NA",buildings!G711)</f>
        <v>NA</v>
      </c>
      <c r="H711" t="str">
        <f>IF(buildings!H711="","NA",buildings!H711)</f>
        <v>NA</v>
      </c>
      <c r="I711">
        <f>IF(buildings!I711="","NA",buildings!I711)</f>
        <v>0.1</v>
      </c>
      <c r="J711">
        <f>IF(buildings!J711="","NA",buildings!J711)</f>
        <v>131</v>
      </c>
      <c r="K711" t="str">
        <f>IF(buildings!K711="","NA",buildings!K711)</f>
        <v>NA</v>
      </c>
      <c r="L711" t="str">
        <f>IF(buildings!L711="","NA",buildings!L711)</f>
        <v>NA</v>
      </c>
      <c r="M711">
        <f>IF(buildings!M711="","NA",buildings!M711)</f>
        <v>567.9</v>
      </c>
      <c r="N711">
        <f>IF(buildings!N711="","NA",buildings!N711)</f>
        <v>80.7</v>
      </c>
      <c r="O711">
        <f>IF(buildings!O711="","NA",buildings!O711)</f>
        <v>399.3</v>
      </c>
      <c r="P711">
        <f>IF(buildings!P711="","NA",buildings!P711)</f>
        <v>309.2</v>
      </c>
      <c r="Q711">
        <f>IF(buildings!Q711="","NA",buildings!Q711)</f>
        <v>528.1</v>
      </c>
      <c r="R711" t="str">
        <f>IF(buildings!R711="","NA",buildings!R711)</f>
        <v>NA</v>
      </c>
      <c r="S711" t="str">
        <f>IF(buildings!S711="","NA",buildings!S711)</f>
        <v>NA</v>
      </c>
      <c r="T711" t="str">
        <f>IF(buildings!T711="","NA",buildings!T711)</f>
        <v>NA</v>
      </c>
      <c r="U711" t="str">
        <f>IF(buildings!U711="","NA",buildings!U711)</f>
        <v>NA</v>
      </c>
      <c r="V711" t="str">
        <f>IF(buildings!V711="","NA",buildings!V711)</f>
        <v>NA</v>
      </c>
      <c r="W711">
        <f>IF(buildings!W711="","NA",buildings!W711)</f>
        <v>297.2</v>
      </c>
      <c r="X711">
        <f>IF(buildings!X711="","NA",buildings!X711)</f>
        <v>2.1</v>
      </c>
      <c r="Y711" t="str">
        <f>IF(buildings!Y711="","NA",buildings!Y711)</f>
        <v>NA</v>
      </c>
      <c r="Z711" t="str">
        <f>IF(buildings!Z711="","NA",buildings!Z711)</f>
        <v>NA</v>
      </c>
      <c r="AA711">
        <f>IF(buildings!AA711="","NA",buildings!AA711)</f>
        <v>33.9</v>
      </c>
      <c r="AB711">
        <f>IF(buildings!AB711="","NA",buildings!AB711)</f>
        <v>0.8</v>
      </c>
      <c r="AC711" t="str">
        <f>IF(buildings!AC711="","NA",buildings!AC711)</f>
        <v>NA</v>
      </c>
      <c r="AD711" t="str">
        <f>IF(buildings!AD711="","NA",buildings!AD711)</f>
        <v>NA</v>
      </c>
      <c r="AE711" t="str">
        <f>IF(buildings!AE711="","NA",buildings!AE711)</f>
        <v>NA</v>
      </c>
      <c r="AF711" t="str">
        <f>IF(buildings!AF711="","NA",buildings!AF711)</f>
        <v>NA</v>
      </c>
      <c r="AG711" t="str">
        <f>IF(buildings!AG711="","NA",buildings!AG711)</f>
        <v>NA</v>
      </c>
      <c r="AH711" t="str">
        <f>IF(buildings!AH711="","NA",buildings!AH711)</f>
        <v>NA</v>
      </c>
      <c r="AI711" t="str">
        <f>IF(buildings!AI711="","NA",buildings!AI711)</f>
        <v>NA</v>
      </c>
      <c r="AJ711" t="str">
        <f>IF(buildings!AJ711="","NA",buildings!AJ711)</f>
        <v>NA</v>
      </c>
      <c r="AK711">
        <f>IF(buildings!AK711="","NA",buildings!AK711)</f>
        <v>175.7</v>
      </c>
      <c r="AL711" t="str">
        <f>IF(buildings!AL711="","NA",buildings!AL711)</f>
        <v>Brick and concrete detached medium house</v>
      </c>
      <c r="AM711" t="str">
        <f>IF(buildings!AM711="","NA",buildings!AM711)</f>
        <v>NULL</v>
      </c>
      <c r="AN711" t="str">
        <f>IF(buildings!AN711="","NA",buildings!AN711)</f>
        <v>residential</v>
      </c>
      <c r="AO711" t="str">
        <f>IF(buildings!AO711="","NA",buildings!AO711)</f>
        <v>residential</v>
      </c>
      <c r="AP711" t="str">
        <f>IF(buildings!AP711="","NA",buildings!AP711)</f>
        <v>case study</v>
      </c>
      <c r="AQ711" t="str">
        <f>IF(buildings!AQ711="","NA",buildings!AQ711)</f>
        <v>urban</v>
      </c>
      <c r="AR711" t="str">
        <f>IF(buildings!AR711="","NA",buildings!AR711)</f>
        <v>gross</v>
      </c>
      <c r="AS711" t="str">
        <f>IF(buildings!AS711="","NA",buildings!AS711)</f>
        <v>Surahman, Usep; Kubota, Tetsu; Higashi, Osamu</v>
      </c>
      <c r="AT711">
        <f>IF(buildings!AT711="","NA",buildings!AT711)</f>
        <v>2017</v>
      </c>
      <c r="AU711" t="str">
        <f>IF(buildings!AU711="","NA",buildings!AU711)</f>
        <v>Evaluation of current material stock and future demolition waste for urban residential buildings in Jakarta and Bandung, Indonesia: embodied energy and CO2 emission analysis</v>
      </c>
      <c r="AV711" t="str">
        <f>IF(buildings!AV711="","NA",buildings!AV711)</f>
        <v>Journal of Material Cycles and Waste Management</v>
      </c>
      <c r="AW711" t="str">
        <f>IF(buildings!AW711="","NA",buildings!AW711)</f>
        <v>NA</v>
      </c>
      <c r="AX711" t="str">
        <f>IF(buildings!AX711="","NA",buildings!AX711)</f>
        <v>10.1007/s10163-015-0460-1</v>
      </c>
      <c r="AY711" t="str">
        <f>IF(buildings!AY711="","NA",buildings!AY711)</f>
        <v>https://doi.org/10.1007/s10163-015-0460-1</v>
      </c>
      <c r="AZ711" t="str">
        <f>IF(buildings!AZ711="","NULL",buildings!AZ711)</f>
        <v>Table 4</v>
      </c>
      <c r="BA711" t="str">
        <f>IF(buildings!BA711="","NULL",buildings!BA711)</f>
        <v>'Unspecified metal'' is zinc, Concrete birck and roof are added to the total concrete measures. Natural stone is gravel, Unspecified material is sand</v>
      </c>
      <c r="BB711" t="str">
        <f>IF(buildings!BB711="","NULL",buildings!BB711)</f>
        <v>NULL</v>
      </c>
      <c r="BC711" t="str">
        <f>IF(buildings!BC711="","NULL",buildings!BC711)</f>
        <v>NULL</v>
      </c>
      <c r="BD711" t="str">
        <f>IF(buildings!BD711="","NULL",buildings!BD711)</f>
        <v>NULL</v>
      </c>
      <c r="BE711" t="str">
        <f>IF(buildings!BE711="","NULL",buildings!BE711)</f>
        <v>Schwartzberg (Fishman)</v>
      </c>
      <c r="BF711" t="str">
        <f>IF(buildings!BF711="","NULL",buildings!BF711)</f>
        <v>NULL</v>
      </c>
      <c r="BG711" t="str">
        <f>IF(buildings!BG711="","NULL",buildings!BG711)</f>
        <v>NULL</v>
      </c>
      <c r="BH711" t="str">
        <f>IF(buildings!BH711="","NULL",buildings!BH711)</f>
        <v>NULL</v>
      </c>
      <c r="BI711" t="str">
        <f>IF(buildings!BI711="","NULL",buildings!BI711)</f>
        <v>NULL</v>
      </c>
      <c r="BJ711" t="str">
        <f>IF(buildings!BJ711="","NULL",buildings!BJ711)</f>
        <v>NULL</v>
      </c>
      <c r="BK711" t="str">
        <f>IF(buildings!BK711="","NULL",buildings!BK711)</f>
        <v>NULL</v>
      </c>
      <c r="BL711" t="str">
        <f>IF(buildings!BL711="","NULL",buildings!BL711)</f>
        <v>NULL</v>
      </c>
      <c r="BM711" t="str">
        <f>IF(buildings!BM711="","NULL",buildings!BM711)</f>
        <v>NULL</v>
      </c>
      <c r="BN711" t="str">
        <f>IF(buildings!BN711="","NULL",buildings!BN711)</f>
        <v>NULL</v>
      </c>
      <c r="BO711" t="str">
        <f>IF(buildings!BO711="","NULL",buildings!BO711)</f>
        <v>NULL</v>
      </c>
      <c r="BP711" t="str">
        <f>IF(buildings!BP711="","NULL",buildings!BP711)</f>
        <v>NULL</v>
      </c>
      <c r="BQ711" t="str">
        <f>IF(buildings!BQ711="","NULL",buildings!BQ711)</f>
        <v>NULL</v>
      </c>
      <c r="BR711" t="str">
        <f>IF(buildings!BR711="","NULL",buildings!BR711)</f>
        <v>NULL</v>
      </c>
      <c r="BS711" t="str">
        <f>IF(buildings!BS711="","NULL",buildings!BS711)</f>
        <v>NULL</v>
      </c>
      <c r="BT711" t="str">
        <f>IF(buildings!BT711="","NULL",buildings!BT711)</f>
        <v>NULL</v>
      </c>
      <c r="BU711" t="str">
        <f>IF(buildings!BU711="","NULL",buildings!BU711)</f>
        <v>NULL</v>
      </c>
      <c r="BV711" t="str">
        <f>IF(buildings!BV711="","NULL",buildings!BV711)</f>
        <v>NULL</v>
      </c>
      <c r="BW711" t="str">
        <f>IF(buildings!BW711="","NULL",buildings!BW711)</f>
        <v>R32IND</v>
      </c>
      <c r="BX711" t="str">
        <f>IF(buildings!BX711="","NULL",buildings!BX711)</f>
        <v>R5.2ASIA</v>
      </c>
      <c r="BY711" t="str">
        <f>IF(buildings!BY711="","NULL",buildings!BY711)</f>
        <v>Informal</v>
      </c>
      <c r="BZ711" t="str">
        <f>IF(buildings!BZ711="","NULL",buildings!BZ711)</f>
        <v>M_brick</v>
      </c>
      <c r="CA711" t="str">
        <f>IF(buildings!CA711="","NULL",buildings!CA711)</f>
        <v>Standard</v>
      </c>
      <c r="CB711" t="str">
        <f>IF(buildings!CB711="","NULL",buildings!CB711)</f>
        <v>real-world single case study</v>
      </c>
      <c r="CC711" t="str">
        <f>IF(buildings!CC711="","NULL",buildings!CC711)</f>
        <v>IN</v>
      </c>
      <c r="CD711" t="str">
        <f>IF(buildings!CD711="","NULL",buildings!CD711)</f>
        <v>M</v>
      </c>
      <c r="CE711" t="str">
        <f>IF(buildings!CE711="","NULL",buildings!CE711)</f>
        <v>ASIA_IND</v>
      </c>
    </row>
    <row r="712" spans="1:83">
      <c r="A712">
        <f>IF(buildings!A712="","NA",buildings!A712)</f>
        <v>710</v>
      </c>
      <c r="B712" t="str">
        <f>IF(buildings!B712="","NA",buildings!B712)</f>
        <v>Indonesia</v>
      </c>
      <c r="C712" t="str">
        <f>IF(buildings!C712="","NA",buildings!C712)</f>
        <v>Jakarta</v>
      </c>
      <c r="D712" t="str">
        <f>IF(buildings!D712="","NA",buildings!D712)</f>
        <v>NA</v>
      </c>
      <c r="E712" t="str">
        <f>IF(buildings!E712="","NA",buildings!E712)</f>
        <v>NA</v>
      </c>
      <c r="F712">
        <f>IF(buildings!F712="","NA",buildings!F712)</f>
        <v>30.5</v>
      </c>
      <c r="G712" t="str">
        <f>IF(buildings!G712="","NA",buildings!G712)</f>
        <v>NA</v>
      </c>
      <c r="H712" t="str">
        <f>IF(buildings!H712="","NA",buildings!H712)</f>
        <v>NA</v>
      </c>
      <c r="I712">
        <f>IF(buildings!I712="","NA",buildings!I712)</f>
        <v>0</v>
      </c>
      <c r="J712">
        <f>IF(buildings!J712="","NA",buildings!J712)</f>
        <v>159.80000000000001</v>
      </c>
      <c r="K712" t="str">
        <f>IF(buildings!K712="","NA",buildings!K712)</f>
        <v>NA</v>
      </c>
      <c r="L712" t="str">
        <f>IF(buildings!L712="","NA",buildings!L712)</f>
        <v>NA</v>
      </c>
      <c r="M712">
        <f>IF(buildings!M712="","NA",buildings!M712)</f>
        <v>522.6</v>
      </c>
      <c r="N712">
        <f>IF(buildings!N712="","NA",buildings!N712)</f>
        <v>108.3</v>
      </c>
      <c r="O712">
        <f>IF(buildings!O712="","NA",buildings!O712)</f>
        <v>281.7</v>
      </c>
      <c r="P712">
        <f>IF(buildings!P712="","NA",buildings!P712)</f>
        <v>413.3</v>
      </c>
      <c r="Q712">
        <f>IF(buildings!Q712="","NA",buildings!Q712)</f>
        <v>545.79999999999995</v>
      </c>
      <c r="R712" t="str">
        <f>IF(buildings!R712="","NA",buildings!R712)</f>
        <v>NA</v>
      </c>
      <c r="S712" t="str">
        <f>IF(buildings!S712="","NA",buildings!S712)</f>
        <v>NA</v>
      </c>
      <c r="T712" t="str">
        <f>IF(buildings!T712="","NA",buildings!T712)</f>
        <v>NA</v>
      </c>
      <c r="U712" t="str">
        <f>IF(buildings!U712="","NA",buildings!U712)</f>
        <v>NA</v>
      </c>
      <c r="V712" t="str">
        <f>IF(buildings!V712="","NA",buildings!V712)</f>
        <v>NA</v>
      </c>
      <c r="W712">
        <f>IF(buildings!W712="","NA",buildings!W712)</f>
        <v>247.3</v>
      </c>
      <c r="X712">
        <f>IF(buildings!X712="","NA",buildings!X712)</f>
        <v>0.3</v>
      </c>
      <c r="Y712" t="str">
        <f>IF(buildings!Y712="","NA",buildings!Y712)</f>
        <v>NA</v>
      </c>
      <c r="Z712" t="str">
        <f>IF(buildings!Z712="","NA",buildings!Z712)</f>
        <v>NA</v>
      </c>
      <c r="AA712">
        <f>IF(buildings!AA712="","NA",buildings!AA712)</f>
        <v>59.5</v>
      </c>
      <c r="AB712">
        <f>IF(buildings!AB712="","NA",buildings!AB712)</f>
        <v>1.3</v>
      </c>
      <c r="AC712" t="str">
        <f>IF(buildings!AC712="","NA",buildings!AC712)</f>
        <v>NA</v>
      </c>
      <c r="AD712" t="str">
        <f>IF(buildings!AD712="","NA",buildings!AD712)</f>
        <v>NA</v>
      </c>
      <c r="AE712" t="str">
        <f>IF(buildings!AE712="","NA",buildings!AE712)</f>
        <v>NA</v>
      </c>
      <c r="AF712" t="str">
        <f>IF(buildings!AF712="","NA",buildings!AF712)</f>
        <v>NA</v>
      </c>
      <c r="AG712" t="str">
        <f>IF(buildings!AG712="","NA",buildings!AG712)</f>
        <v>NA</v>
      </c>
      <c r="AH712" t="str">
        <f>IF(buildings!AH712="","NA",buildings!AH712)</f>
        <v>NA</v>
      </c>
      <c r="AI712" t="str">
        <f>IF(buildings!AI712="","NA",buildings!AI712)</f>
        <v>NA</v>
      </c>
      <c r="AJ712" t="str">
        <f>IF(buildings!AJ712="","NA",buildings!AJ712)</f>
        <v>NA</v>
      </c>
      <c r="AK712">
        <f>IF(buildings!AK712="","NA",buildings!AK712)</f>
        <v>146.30000000000001</v>
      </c>
      <c r="AL712" t="str">
        <f>IF(buildings!AL712="","NA",buildings!AL712)</f>
        <v>Brick and concrete detached large house</v>
      </c>
      <c r="AM712" t="str">
        <f>IF(buildings!AM712="","NA",buildings!AM712)</f>
        <v>NULL</v>
      </c>
      <c r="AN712" t="str">
        <f>IF(buildings!AN712="","NA",buildings!AN712)</f>
        <v>residential</v>
      </c>
      <c r="AO712" t="str">
        <f>IF(buildings!AO712="","NA",buildings!AO712)</f>
        <v>residential</v>
      </c>
      <c r="AP712" t="str">
        <f>IF(buildings!AP712="","NA",buildings!AP712)</f>
        <v>case study</v>
      </c>
      <c r="AQ712" t="str">
        <f>IF(buildings!AQ712="","NA",buildings!AQ712)</f>
        <v>urban</v>
      </c>
      <c r="AR712" t="str">
        <f>IF(buildings!AR712="","NA",buildings!AR712)</f>
        <v>gross</v>
      </c>
      <c r="AS712" t="str">
        <f>IF(buildings!AS712="","NA",buildings!AS712)</f>
        <v>Surahman, Usep; Kubota, Tetsu; Higashi, Osamu</v>
      </c>
      <c r="AT712">
        <f>IF(buildings!AT712="","NA",buildings!AT712)</f>
        <v>2017</v>
      </c>
      <c r="AU712" t="str">
        <f>IF(buildings!AU712="","NA",buildings!AU712)</f>
        <v>Evaluation of current material stock and future demolition waste for urban residential buildings in Jakarta and Bandung, Indonesia: embodied energy and CO2 emission analysis</v>
      </c>
      <c r="AV712" t="str">
        <f>IF(buildings!AV712="","NA",buildings!AV712)</f>
        <v>Journal of Material Cycles and Waste Management</v>
      </c>
      <c r="AW712" t="str">
        <f>IF(buildings!AW712="","NA",buildings!AW712)</f>
        <v>NA</v>
      </c>
      <c r="AX712" t="str">
        <f>IF(buildings!AX712="","NA",buildings!AX712)</f>
        <v>10.1007/s10163-015-0460-1</v>
      </c>
      <c r="AY712" t="str">
        <f>IF(buildings!AY712="","NA",buildings!AY712)</f>
        <v>https://doi.org/10.1007/s10163-015-0460-1</v>
      </c>
      <c r="AZ712" t="str">
        <f>IF(buildings!AZ712="","NULL",buildings!AZ712)</f>
        <v>Table 4</v>
      </c>
      <c r="BA712" t="str">
        <f>IF(buildings!BA712="","NULL",buildings!BA712)</f>
        <v>'Unspecified metal'' is zinc, Concrete birck and roof are added to the total concrete measures. Natural stone is gravel, Unspecified material is sand</v>
      </c>
      <c r="BB712" t="str">
        <f>IF(buildings!BB712="","NULL",buildings!BB712)</f>
        <v>NULL</v>
      </c>
      <c r="BC712" t="str">
        <f>IF(buildings!BC712="","NULL",buildings!BC712)</f>
        <v>NULL</v>
      </c>
      <c r="BD712" t="str">
        <f>IF(buildings!BD712="","NULL",buildings!BD712)</f>
        <v>NULL</v>
      </c>
      <c r="BE712" t="str">
        <f>IF(buildings!BE712="","NULL",buildings!BE712)</f>
        <v>Schwartzberg (Fishman)</v>
      </c>
      <c r="BF712" t="str">
        <f>IF(buildings!BF712="","NULL",buildings!BF712)</f>
        <v>NULL</v>
      </c>
      <c r="BG712" t="str">
        <f>IF(buildings!BG712="","NULL",buildings!BG712)</f>
        <v>NULL</v>
      </c>
      <c r="BH712" t="str">
        <f>IF(buildings!BH712="","NULL",buildings!BH712)</f>
        <v>NULL</v>
      </c>
      <c r="BI712" t="str">
        <f>IF(buildings!BI712="","NULL",buildings!BI712)</f>
        <v>NULL</v>
      </c>
      <c r="BJ712" t="str">
        <f>IF(buildings!BJ712="","NULL",buildings!BJ712)</f>
        <v>NULL</v>
      </c>
      <c r="BK712" t="str">
        <f>IF(buildings!BK712="","NULL",buildings!BK712)</f>
        <v>NULL</v>
      </c>
      <c r="BL712" t="str">
        <f>IF(buildings!BL712="","NULL",buildings!BL712)</f>
        <v>NULL</v>
      </c>
      <c r="BM712" t="str">
        <f>IF(buildings!BM712="","NULL",buildings!BM712)</f>
        <v>NULL</v>
      </c>
      <c r="BN712" t="str">
        <f>IF(buildings!BN712="","NULL",buildings!BN712)</f>
        <v>NULL</v>
      </c>
      <c r="BO712" t="str">
        <f>IF(buildings!BO712="","NULL",buildings!BO712)</f>
        <v>NULL</v>
      </c>
      <c r="BP712" t="str">
        <f>IF(buildings!BP712="","NULL",buildings!BP712)</f>
        <v>NULL</v>
      </c>
      <c r="BQ712" t="str">
        <f>IF(buildings!BQ712="","NULL",buildings!BQ712)</f>
        <v>NULL</v>
      </c>
      <c r="BR712" t="str">
        <f>IF(buildings!BR712="","NULL",buildings!BR712)</f>
        <v>NULL</v>
      </c>
      <c r="BS712" t="str">
        <f>IF(buildings!BS712="","NULL",buildings!BS712)</f>
        <v>NULL</v>
      </c>
      <c r="BT712" t="str">
        <f>IF(buildings!BT712="","NULL",buildings!BT712)</f>
        <v>NULL</v>
      </c>
      <c r="BU712" t="str">
        <f>IF(buildings!BU712="","NULL",buildings!BU712)</f>
        <v>NULL</v>
      </c>
      <c r="BV712" t="str">
        <f>IF(buildings!BV712="","NULL",buildings!BV712)</f>
        <v>NULL</v>
      </c>
      <c r="BW712" t="str">
        <f>IF(buildings!BW712="","NULL",buildings!BW712)</f>
        <v>R32IND</v>
      </c>
      <c r="BX712" t="str">
        <f>IF(buildings!BX712="","NULL",buildings!BX712)</f>
        <v>R5.2ASIA</v>
      </c>
      <c r="BY712" t="str">
        <f>IF(buildings!BY712="","NULL",buildings!BY712)</f>
        <v>R_SFH_detached</v>
      </c>
      <c r="BZ712" t="str">
        <f>IF(buildings!BZ712="","NULL",buildings!BZ712)</f>
        <v>M_brick</v>
      </c>
      <c r="CA712" t="str">
        <f>IF(buildings!CA712="","NULL",buildings!CA712)</f>
        <v>Standard</v>
      </c>
      <c r="CB712" t="str">
        <f>IF(buildings!CB712="","NULL",buildings!CB712)</f>
        <v>real-world single case study</v>
      </c>
      <c r="CC712" t="str">
        <f>IF(buildings!CC712="","NULL",buildings!CC712)</f>
        <v>RS</v>
      </c>
      <c r="CD712" t="str">
        <f>IF(buildings!CD712="","NULL",buildings!CD712)</f>
        <v>M</v>
      </c>
      <c r="CE712" t="str">
        <f>IF(buildings!CE712="","NULL",buildings!CE712)</f>
        <v>ASIA_IND</v>
      </c>
    </row>
    <row r="713" spans="1:83">
      <c r="A713">
        <f>IF(buildings!A713="","NA",buildings!A713)</f>
        <v>711</v>
      </c>
      <c r="B713" t="str">
        <f>IF(buildings!B713="","NA",buildings!B713)</f>
        <v>Indonesia</v>
      </c>
      <c r="C713" t="str">
        <f>IF(buildings!C713="","NA",buildings!C713)</f>
        <v>Bandung</v>
      </c>
      <c r="D713" t="str">
        <f>IF(buildings!D713="","NA",buildings!D713)</f>
        <v>NA</v>
      </c>
      <c r="E713" t="str">
        <f>IF(buildings!E713="","NA",buildings!E713)</f>
        <v>NA</v>
      </c>
      <c r="F713">
        <f>IF(buildings!F713="","NA",buildings!F713)</f>
        <v>17.3</v>
      </c>
      <c r="G713" t="str">
        <f>IF(buildings!G713="","NA",buildings!G713)</f>
        <v>NA</v>
      </c>
      <c r="H713" t="str">
        <f>IF(buildings!H713="","NA",buildings!H713)</f>
        <v>NA</v>
      </c>
      <c r="I713">
        <f>IF(buildings!I713="","NA",buildings!I713)</f>
        <v>0.8</v>
      </c>
      <c r="J713">
        <f>IF(buildings!J713="","NA",buildings!J713)</f>
        <v>131.1</v>
      </c>
      <c r="K713" t="str">
        <f>IF(buildings!K713="","NA",buildings!K713)</f>
        <v>NA</v>
      </c>
      <c r="L713" t="str">
        <f>IF(buildings!L713="","NA",buildings!L713)</f>
        <v>NA</v>
      </c>
      <c r="M713">
        <f>IF(buildings!M713="","NA",buildings!M713)</f>
        <v>293.60000000000002</v>
      </c>
      <c r="N713">
        <f>IF(buildings!N713="","NA",buildings!N713)</f>
        <v>77</v>
      </c>
      <c r="O713">
        <f>IF(buildings!O713="","NA",buildings!O713)</f>
        <v>468.7</v>
      </c>
      <c r="P713">
        <f>IF(buildings!P713="","NA",buildings!P713)</f>
        <v>371.7</v>
      </c>
      <c r="Q713">
        <f>IF(buildings!Q713="","NA",buildings!Q713)</f>
        <v>548.1</v>
      </c>
      <c r="R713" t="str">
        <f>IF(buildings!R713="","NA",buildings!R713)</f>
        <v>NA</v>
      </c>
      <c r="S713" t="str">
        <f>IF(buildings!S713="","NA",buildings!S713)</f>
        <v>NA</v>
      </c>
      <c r="T713" t="str">
        <f>IF(buildings!T713="","NA",buildings!T713)</f>
        <v>NA</v>
      </c>
      <c r="U713" t="str">
        <f>IF(buildings!U713="","NA",buildings!U713)</f>
        <v>NA</v>
      </c>
      <c r="V713" t="str">
        <f>IF(buildings!V713="","NA",buildings!V713)</f>
        <v>NA</v>
      </c>
      <c r="W713">
        <f>IF(buildings!W713="","NA",buildings!W713)</f>
        <v>154.4</v>
      </c>
      <c r="X713">
        <f>IF(buildings!X713="","NA",buildings!X713)</f>
        <v>0.6</v>
      </c>
      <c r="Y713" t="str">
        <f>IF(buildings!Y713="","NA",buildings!Y713)</f>
        <v>NA</v>
      </c>
      <c r="Z713" t="str">
        <f>IF(buildings!Z713="","NA",buildings!Z713)</f>
        <v>NA</v>
      </c>
      <c r="AA713">
        <f>IF(buildings!AA713="","NA",buildings!AA713)</f>
        <v>15.5</v>
      </c>
      <c r="AB713">
        <f>IF(buildings!AB713="","NA",buildings!AB713)</f>
        <v>1.2</v>
      </c>
      <c r="AC713" t="str">
        <f>IF(buildings!AC713="","NA",buildings!AC713)</f>
        <v>NA</v>
      </c>
      <c r="AD713" t="str">
        <f>IF(buildings!AD713="","NA",buildings!AD713)</f>
        <v>NA</v>
      </c>
      <c r="AE713" t="str">
        <f>IF(buildings!AE713="","NA",buildings!AE713)</f>
        <v>NA</v>
      </c>
      <c r="AF713" t="str">
        <f>IF(buildings!AF713="","NA",buildings!AF713)</f>
        <v>NA</v>
      </c>
      <c r="AG713" t="str">
        <f>IF(buildings!AG713="","NA",buildings!AG713)</f>
        <v>NA</v>
      </c>
      <c r="AH713" t="str">
        <f>IF(buildings!AH713="","NA",buildings!AH713)</f>
        <v>NA</v>
      </c>
      <c r="AI713" t="str">
        <f>IF(buildings!AI713="","NA",buildings!AI713)</f>
        <v>NA</v>
      </c>
      <c r="AJ713" t="str">
        <f>IF(buildings!AJ713="","NA",buildings!AJ713)</f>
        <v>NA</v>
      </c>
      <c r="AK713">
        <f>IF(buildings!AK713="","NA",buildings!AK713)</f>
        <v>89.9</v>
      </c>
      <c r="AL713" t="str">
        <f>IF(buildings!AL713="","NA",buildings!AL713)</f>
        <v>Brick and concrete detached small house</v>
      </c>
      <c r="AM713" t="str">
        <f>IF(buildings!AM713="","NA",buildings!AM713)</f>
        <v>NULL</v>
      </c>
      <c r="AN713" t="str">
        <f>IF(buildings!AN713="","NA",buildings!AN713)</f>
        <v>residential</v>
      </c>
      <c r="AO713" t="str">
        <f>IF(buildings!AO713="","NA",buildings!AO713)</f>
        <v>residential</v>
      </c>
      <c r="AP713" t="str">
        <f>IF(buildings!AP713="","NA",buildings!AP713)</f>
        <v>case study</v>
      </c>
      <c r="AQ713" t="str">
        <f>IF(buildings!AQ713="","NA",buildings!AQ713)</f>
        <v>urban</v>
      </c>
      <c r="AR713" t="str">
        <f>IF(buildings!AR713="","NA",buildings!AR713)</f>
        <v>gross</v>
      </c>
      <c r="AS713" t="str">
        <f>IF(buildings!AS713="","NA",buildings!AS713)</f>
        <v>Surahman, Usep; Kubota, Tetsu; Higashi, Osamu</v>
      </c>
      <c r="AT713">
        <f>IF(buildings!AT713="","NA",buildings!AT713)</f>
        <v>2017</v>
      </c>
      <c r="AU713" t="str">
        <f>IF(buildings!AU713="","NA",buildings!AU713)</f>
        <v>Evaluation of current material stock and future demolition waste for urban residential buildings in Jakarta and Bandung, Indonesia: embodied energy and CO2 emission analysis</v>
      </c>
      <c r="AV713" t="str">
        <f>IF(buildings!AV713="","NA",buildings!AV713)</f>
        <v>Journal of Material Cycles and Waste Management</v>
      </c>
      <c r="AW713" t="str">
        <f>IF(buildings!AW713="","NA",buildings!AW713)</f>
        <v>NA</v>
      </c>
      <c r="AX713" t="str">
        <f>IF(buildings!AX713="","NA",buildings!AX713)</f>
        <v>10.1007/s10163-015-0460-1</v>
      </c>
      <c r="AY713" t="str">
        <f>IF(buildings!AY713="","NA",buildings!AY713)</f>
        <v>https://doi.org/10.1007/s10163-015-0460-1</v>
      </c>
      <c r="AZ713" t="str">
        <f>IF(buildings!AZ713="","NULL",buildings!AZ713)</f>
        <v>Table 4</v>
      </c>
      <c r="BA713" t="str">
        <f>IF(buildings!BA713="","NULL",buildings!BA713)</f>
        <v>'Unspecified metal'' is zinc, Concrete birck and roof are added to the total concrete measures. Natural stone is gravel, Unspecified material is sand</v>
      </c>
      <c r="BB713" t="str">
        <f>IF(buildings!BB713="","NULL",buildings!BB713)</f>
        <v>NULL</v>
      </c>
      <c r="BC713" t="str">
        <f>IF(buildings!BC713="","NULL",buildings!BC713)</f>
        <v>NULL</v>
      </c>
      <c r="BD713" t="str">
        <f>IF(buildings!BD713="","NULL",buildings!BD713)</f>
        <v>NULL</v>
      </c>
      <c r="BE713" t="str">
        <f>IF(buildings!BE713="","NULL",buildings!BE713)</f>
        <v>Schwartzberg (Fishman)</v>
      </c>
      <c r="BF713" t="str">
        <f>IF(buildings!BF713="","NULL",buildings!BF713)</f>
        <v>NULL</v>
      </c>
      <c r="BG713" t="str">
        <f>IF(buildings!BG713="","NULL",buildings!BG713)</f>
        <v>NULL</v>
      </c>
      <c r="BH713" t="str">
        <f>IF(buildings!BH713="","NULL",buildings!BH713)</f>
        <v>NULL</v>
      </c>
      <c r="BI713" t="str">
        <f>IF(buildings!BI713="","NULL",buildings!BI713)</f>
        <v>NULL</v>
      </c>
      <c r="BJ713" t="str">
        <f>IF(buildings!BJ713="","NULL",buildings!BJ713)</f>
        <v>NULL</v>
      </c>
      <c r="BK713" t="str">
        <f>IF(buildings!BK713="","NULL",buildings!BK713)</f>
        <v>NULL</v>
      </c>
      <c r="BL713" t="str">
        <f>IF(buildings!BL713="","NULL",buildings!BL713)</f>
        <v>NULL</v>
      </c>
      <c r="BM713" t="str">
        <f>IF(buildings!BM713="","NULL",buildings!BM713)</f>
        <v>NULL</v>
      </c>
      <c r="BN713" t="str">
        <f>IF(buildings!BN713="","NULL",buildings!BN713)</f>
        <v>NULL</v>
      </c>
      <c r="BO713" t="str">
        <f>IF(buildings!BO713="","NULL",buildings!BO713)</f>
        <v>NULL</v>
      </c>
      <c r="BP713" t="str">
        <f>IF(buildings!BP713="","NULL",buildings!BP713)</f>
        <v>NULL</v>
      </c>
      <c r="BQ713" t="str">
        <f>IF(buildings!BQ713="","NULL",buildings!BQ713)</f>
        <v>NULL</v>
      </c>
      <c r="BR713" t="str">
        <f>IF(buildings!BR713="","NULL",buildings!BR713)</f>
        <v>NULL</v>
      </c>
      <c r="BS713" t="str">
        <f>IF(buildings!BS713="","NULL",buildings!BS713)</f>
        <v>NULL</v>
      </c>
      <c r="BT713" t="str">
        <f>IF(buildings!BT713="","NULL",buildings!BT713)</f>
        <v>NULL</v>
      </c>
      <c r="BU713" t="str">
        <f>IF(buildings!BU713="","NULL",buildings!BU713)</f>
        <v>NULL</v>
      </c>
      <c r="BV713" t="str">
        <f>IF(buildings!BV713="","NULL",buildings!BV713)</f>
        <v>NULL</v>
      </c>
      <c r="BW713" t="str">
        <f>IF(buildings!BW713="","NULL",buildings!BW713)</f>
        <v>R32IND</v>
      </c>
      <c r="BX713" t="str">
        <f>IF(buildings!BX713="","NULL",buildings!BX713)</f>
        <v>R5.2ASIA</v>
      </c>
      <c r="BY713" t="str">
        <f>IF(buildings!BY713="","NULL",buildings!BY713)</f>
        <v>Informal</v>
      </c>
      <c r="BZ713" t="str">
        <f>IF(buildings!BZ713="","NULL",buildings!BZ713)</f>
        <v>M_brick</v>
      </c>
      <c r="CA713" t="str">
        <f>IF(buildings!CA713="","NULL",buildings!CA713)</f>
        <v>Standard</v>
      </c>
      <c r="CB713" t="str">
        <f>IF(buildings!CB713="","NULL",buildings!CB713)</f>
        <v>real-world single case study</v>
      </c>
      <c r="CC713" t="str">
        <f>IF(buildings!CC713="","NULL",buildings!CC713)</f>
        <v>IN</v>
      </c>
      <c r="CD713" t="str">
        <f>IF(buildings!CD713="","NULL",buildings!CD713)</f>
        <v>M</v>
      </c>
      <c r="CE713" t="str">
        <f>IF(buildings!CE713="","NULL",buildings!CE713)</f>
        <v>ASIA_IND</v>
      </c>
    </row>
    <row r="714" spans="1:83">
      <c r="A714">
        <f>IF(buildings!A714="","NA",buildings!A714)</f>
        <v>712</v>
      </c>
      <c r="B714" t="str">
        <f>IF(buildings!B714="","NA",buildings!B714)</f>
        <v>Indonesia</v>
      </c>
      <c r="C714" t="str">
        <f>IF(buildings!C714="","NA",buildings!C714)</f>
        <v>Bandung</v>
      </c>
      <c r="D714" t="str">
        <f>IF(buildings!D714="","NA",buildings!D714)</f>
        <v>NA</v>
      </c>
      <c r="E714" t="str">
        <f>IF(buildings!E714="","NA",buildings!E714)</f>
        <v>NA</v>
      </c>
      <c r="F714">
        <f>IF(buildings!F714="","NA",buildings!F714)</f>
        <v>37.700000000000003</v>
      </c>
      <c r="G714" t="str">
        <f>IF(buildings!G714="","NA",buildings!G714)</f>
        <v>NA</v>
      </c>
      <c r="H714" t="str">
        <f>IF(buildings!H714="","NA",buildings!H714)</f>
        <v>NA</v>
      </c>
      <c r="I714">
        <f>IF(buildings!I714="","NA",buildings!I714)</f>
        <v>0.1</v>
      </c>
      <c r="J714">
        <f>IF(buildings!J714="","NA",buildings!J714)</f>
        <v>161.5</v>
      </c>
      <c r="K714" t="str">
        <f>IF(buildings!K714="","NA",buildings!K714)</f>
        <v>NA</v>
      </c>
      <c r="L714" t="str">
        <f>IF(buildings!L714="","NA",buildings!L714)</f>
        <v>NA</v>
      </c>
      <c r="M714">
        <f>IF(buildings!M714="","NA",buildings!M714)</f>
        <v>585.1</v>
      </c>
      <c r="N714">
        <f>IF(buildings!N714="","NA",buildings!N714)</f>
        <v>87.1</v>
      </c>
      <c r="O714">
        <f>IF(buildings!O714="","NA",buildings!O714)</f>
        <v>376.4</v>
      </c>
      <c r="P714">
        <f>IF(buildings!P714="","NA",buildings!P714)</f>
        <v>414</v>
      </c>
      <c r="Q714">
        <f>IF(buildings!Q714="","NA",buildings!Q714)</f>
        <v>580.5</v>
      </c>
      <c r="R714" t="str">
        <f>IF(buildings!R714="","NA",buildings!R714)</f>
        <v>NA</v>
      </c>
      <c r="S714" t="str">
        <f>IF(buildings!S714="","NA",buildings!S714)</f>
        <v>NA</v>
      </c>
      <c r="T714" t="str">
        <f>IF(buildings!T714="","NA",buildings!T714)</f>
        <v>NA</v>
      </c>
      <c r="U714" t="str">
        <f>IF(buildings!U714="","NA",buildings!U714)</f>
        <v>NA</v>
      </c>
      <c r="V714" t="str">
        <f>IF(buildings!V714="","NA",buildings!V714)</f>
        <v>NA</v>
      </c>
      <c r="W714">
        <f>IF(buildings!W714="","NA",buildings!W714)</f>
        <v>306.2</v>
      </c>
      <c r="X714">
        <f>IF(buildings!X714="","NA",buildings!X714)</f>
        <v>0.3</v>
      </c>
      <c r="Y714" t="str">
        <f>IF(buildings!Y714="","NA",buildings!Y714)</f>
        <v>NA</v>
      </c>
      <c r="Z714" t="str">
        <f>IF(buildings!Z714="","NA",buildings!Z714)</f>
        <v>NA</v>
      </c>
      <c r="AA714">
        <f>IF(buildings!AA714="","NA",buildings!AA714)</f>
        <v>34.200000000000003</v>
      </c>
      <c r="AB714">
        <f>IF(buildings!AB714="","NA",buildings!AB714)</f>
        <v>1</v>
      </c>
      <c r="AC714" t="str">
        <f>IF(buildings!AC714="","NA",buildings!AC714)</f>
        <v>NA</v>
      </c>
      <c r="AD714" t="str">
        <f>IF(buildings!AD714="","NA",buildings!AD714)</f>
        <v>NA</v>
      </c>
      <c r="AE714" t="str">
        <f>IF(buildings!AE714="","NA",buildings!AE714)</f>
        <v>NA</v>
      </c>
      <c r="AF714" t="str">
        <f>IF(buildings!AF714="","NA",buildings!AF714)</f>
        <v>NA</v>
      </c>
      <c r="AG714" t="str">
        <f>IF(buildings!AG714="","NA",buildings!AG714)</f>
        <v>NA</v>
      </c>
      <c r="AH714" t="str">
        <f>IF(buildings!AH714="","NA",buildings!AH714)</f>
        <v>NA</v>
      </c>
      <c r="AI714" t="str">
        <f>IF(buildings!AI714="","NA",buildings!AI714)</f>
        <v>NA</v>
      </c>
      <c r="AJ714" t="str">
        <f>IF(buildings!AJ714="","NA",buildings!AJ714)</f>
        <v>NA</v>
      </c>
      <c r="AK714">
        <f>IF(buildings!AK714="","NA",buildings!AK714)</f>
        <v>181</v>
      </c>
      <c r="AL714" t="str">
        <f>IF(buildings!AL714="","NA",buildings!AL714)</f>
        <v>Brick and concrete detached medium house</v>
      </c>
      <c r="AM714" t="str">
        <f>IF(buildings!AM714="","NA",buildings!AM714)</f>
        <v>NULL</v>
      </c>
      <c r="AN714" t="str">
        <f>IF(buildings!AN714="","NA",buildings!AN714)</f>
        <v>residential</v>
      </c>
      <c r="AO714" t="str">
        <f>IF(buildings!AO714="","NA",buildings!AO714)</f>
        <v>residential</v>
      </c>
      <c r="AP714" t="str">
        <f>IF(buildings!AP714="","NA",buildings!AP714)</f>
        <v>case study</v>
      </c>
      <c r="AQ714" t="str">
        <f>IF(buildings!AQ714="","NA",buildings!AQ714)</f>
        <v>urban</v>
      </c>
      <c r="AR714" t="str">
        <f>IF(buildings!AR714="","NA",buildings!AR714)</f>
        <v>gross</v>
      </c>
      <c r="AS714" t="str">
        <f>IF(buildings!AS714="","NA",buildings!AS714)</f>
        <v>Surahman, Usep; Kubota, Tetsu; Higashi, Osamu</v>
      </c>
      <c r="AT714">
        <f>IF(buildings!AT714="","NA",buildings!AT714)</f>
        <v>2017</v>
      </c>
      <c r="AU714" t="str">
        <f>IF(buildings!AU714="","NA",buildings!AU714)</f>
        <v>Evaluation of current material stock and future demolition waste for urban residential buildings in Jakarta and Bandung, Indonesia: embodied energy and CO2 emission analysis</v>
      </c>
      <c r="AV714" t="str">
        <f>IF(buildings!AV714="","NA",buildings!AV714)</f>
        <v>Journal of Material Cycles and Waste Management</v>
      </c>
      <c r="AW714" t="str">
        <f>IF(buildings!AW714="","NA",buildings!AW714)</f>
        <v>NA</v>
      </c>
      <c r="AX714" t="str">
        <f>IF(buildings!AX714="","NA",buildings!AX714)</f>
        <v>10.1007/s10163-015-0460-1</v>
      </c>
      <c r="AY714" t="str">
        <f>IF(buildings!AY714="","NA",buildings!AY714)</f>
        <v>https://doi.org/10.1007/s10163-015-0460-1</v>
      </c>
      <c r="AZ714" t="str">
        <f>IF(buildings!AZ714="","NULL",buildings!AZ714)</f>
        <v>Table 4</v>
      </c>
      <c r="BA714" t="str">
        <f>IF(buildings!BA714="","NULL",buildings!BA714)</f>
        <v>'Unspecified metal'' is zinc, Concrete birck and roof are added to the total concrete measures. Natural stone is gravel, Unspecified material is sand</v>
      </c>
      <c r="BB714" t="str">
        <f>IF(buildings!BB714="","NULL",buildings!BB714)</f>
        <v>NULL</v>
      </c>
      <c r="BC714" t="str">
        <f>IF(buildings!BC714="","NULL",buildings!BC714)</f>
        <v>NULL</v>
      </c>
      <c r="BD714" t="str">
        <f>IF(buildings!BD714="","NULL",buildings!BD714)</f>
        <v>NULL</v>
      </c>
      <c r="BE714" t="str">
        <f>IF(buildings!BE714="","NULL",buildings!BE714)</f>
        <v>Schwartzberg (Fishman)</v>
      </c>
      <c r="BF714" t="str">
        <f>IF(buildings!BF714="","NULL",buildings!BF714)</f>
        <v>NULL</v>
      </c>
      <c r="BG714" t="str">
        <f>IF(buildings!BG714="","NULL",buildings!BG714)</f>
        <v>NULL</v>
      </c>
      <c r="BH714" t="str">
        <f>IF(buildings!BH714="","NULL",buildings!BH714)</f>
        <v>NULL</v>
      </c>
      <c r="BI714" t="str">
        <f>IF(buildings!BI714="","NULL",buildings!BI714)</f>
        <v>NULL</v>
      </c>
      <c r="BJ714" t="str">
        <f>IF(buildings!BJ714="","NULL",buildings!BJ714)</f>
        <v>NULL</v>
      </c>
      <c r="BK714" t="str">
        <f>IF(buildings!BK714="","NULL",buildings!BK714)</f>
        <v>NULL</v>
      </c>
      <c r="BL714" t="str">
        <f>IF(buildings!BL714="","NULL",buildings!BL714)</f>
        <v>NULL</v>
      </c>
      <c r="BM714" t="str">
        <f>IF(buildings!BM714="","NULL",buildings!BM714)</f>
        <v>NULL</v>
      </c>
      <c r="BN714" t="str">
        <f>IF(buildings!BN714="","NULL",buildings!BN714)</f>
        <v>NULL</v>
      </c>
      <c r="BO714" t="str">
        <f>IF(buildings!BO714="","NULL",buildings!BO714)</f>
        <v>NULL</v>
      </c>
      <c r="BP714" t="str">
        <f>IF(buildings!BP714="","NULL",buildings!BP714)</f>
        <v>NULL</v>
      </c>
      <c r="BQ714" t="str">
        <f>IF(buildings!BQ714="","NULL",buildings!BQ714)</f>
        <v>NULL</v>
      </c>
      <c r="BR714" t="str">
        <f>IF(buildings!BR714="","NULL",buildings!BR714)</f>
        <v>NULL</v>
      </c>
      <c r="BS714" t="str">
        <f>IF(buildings!BS714="","NULL",buildings!BS714)</f>
        <v>NULL</v>
      </c>
      <c r="BT714" t="str">
        <f>IF(buildings!BT714="","NULL",buildings!BT714)</f>
        <v>NULL</v>
      </c>
      <c r="BU714" t="str">
        <f>IF(buildings!BU714="","NULL",buildings!BU714)</f>
        <v>NULL</v>
      </c>
      <c r="BV714" t="str">
        <f>IF(buildings!BV714="","NULL",buildings!BV714)</f>
        <v>NULL</v>
      </c>
      <c r="BW714" t="str">
        <f>IF(buildings!BW714="","NULL",buildings!BW714)</f>
        <v>R32IND</v>
      </c>
      <c r="BX714" t="str">
        <f>IF(buildings!BX714="","NULL",buildings!BX714)</f>
        <v>R5.2ASIA</v>
      </c>
      <c r="BY714" t="str">
        <f>IF(buildings!BY714="","NULL",buildings!BY714)</f>
        <v>Informal</v>
      </c>
      <c r="BZ714" t="str">
        <f>IF(buildings!BZ714="","NULL",buildings!BZ714)</f>
        <v>M_brick</v>
      </c>
      <c r="CA714" t="str">
        <f>IF(buildings!CA714="","NULL",buildings!CA714)</f>
        <v>Standard</v>
      </c>
      <c r="CB714" t="str">
        <f>IF(buildings!CB714="","NULL",buildings!CB714)</f>
        <v>real-world single case study</v>
      </c>
      <c r="CC714" t="str">
        <f>IF(buildings!CC714="","NULL",buildings!CC714)</f>
        <v>IN</v>
      </c>
      <c r="CD714" t="str">
        <f>IF(buildings!CD714="","NULL",buildings!CD714)</f>
        <v>M</v>
      </c>
      <c r="CE714" t="str">
        <f>IF(buildings!CE714="","NULL",buildings!CE714)</f>
        <v>ASIA_IND</v>
      </c>
    </row>
    <row r="715" spans="1:83">
      <c r="A715">
        <f>IF(buildings!A715="","NA",buildings!A715)</f>
        <v>713</v>
      </c>
      <c r="B715" t="str">
        <f>IF(buildings!B715="","NA",buildings!B715)</f>
        <v>Indonesia</v>
      </c>
      <c r="C715" t="str">
        <f>IF(buildings!C715="","NA",buildings!C715)</f>
        <v>Bandung</v>
      </c>
      <c r="D715" t="str">
        <f>IF(buildings!D715="","NA",buildings!D715)</f>
        <v>NA</v>
      </c>
      <c r="E715" t="str">
        <f>IF(buildings!E715="","NA",buildings!E715)</f>
        <v>NA</v>
      </c>
      <c r="F715">
        <f>IF(buildings!F715="","NA",buildings!F715)</f>
        <v>34</v>
      </c>
      <c r="G715" t="str">
        <f>IF(buildings!G715="","NA",buildings!G715)</f>
        <v>NA</v>
      </c>
      <c r="H715" t="str">
        <f>IF(buildings!H715="","NA",buildings!H715)</f>
        <v>NA</v>
      </c>
      <c r="I715">
        <f>IF(buildings!I715="","NA",buildings!I715)</f>
        <v>0</v>
      </c>
      <c r="J715">
        <f>IF(buildings!J715="","NA",buildings!J715)</f>
        <v>43.2</v>
      </c>
      <c r="K715" t="str">
        <f>IF(buildings!K715="","NA",buildings!K715)</f>
        <v>NA</v>
      </c>
      <c r="L715" t="str">
        <f>IF(buildings!L715="","NA",buildings!L715)</f>
        <v>NA</v>
      </c>
      <c r="M715">
        <f>IF(buildings!M715="","NA",buildings!M715)</f>
        <v>566</v>
      </c>
      <c r="N715">
        <f>IF(buildings!N715="","NA",buildings!N715)</f>
        <v>139.1</v>
      </c>
      <c r="O715">
        <f>IF(buildings!O715="","NA",buildings!O715)</f>
        <v>328.2</v>
      </c>
      <c r="P715">
        <f>IF(buildings!P715="","NA",buildings!P715)</f>
        <v>512.20000000000005</v>
      </c>
      <c r="Q715">
        <f>IF(buildings!Q715="","NA",buildings!Q715)</f>
        <v>716.3</v>
      </c>
      <c r="R715" t="str">
        <f>IF(buildings!R715="","NA",buildings!R715)</f>
        <v>NA</v>
      </c>
      <c r="S715" t="str">
        <f>IF(buildings!S715="","NA",buildings!S715)</f>
        <v>NA</v>
      </c>
      <c r="T715" t="str">
        <f>IF(buildings!T715="","NA",buildings!T715)</f>
        <v>NA</v>
      </c>
      <c r="U715" t="str">
        <f>IF(buildings!U715="","NA",buildings!U715)</f>
        <v>NA</v>
      </c>
      <c r="V715" t="str">
        <f>IF(buildings!V715="","NA",buildings!V715)</f>
        <v>NA</v>
      </c>
      <c r="W715">
        <f>IF(buildings!W715="","NA",buildings!W715)</f>
        <v>275.60000000000002</v>
      </c>
      <c r="X715">
        <f>IF(buildings!X715="","NA",buildings!X715)</f>
        <v>0</v>
      </c>
      <c r="Y715" t="str">
        <f>IF(buildings!Y715="","NA",buildings!Y715)</f>
        <v>NA</v>
      </c>
      <c r="Z715" t="str">
        <f>IF(buildings!Z715="","NA",buildings!Z715)</f>
        <v>NA</v>
      </c>
      <c r="AA715">
        <f>IF(buildings!AA715="","NA",buildings!AA715)</f>
        <v>77.400000000000006</v>
      </c>
      <c r="AB715">
        <f>IF(buildings!AB715="","NA",buildings!AB715)</f>
        <v>6.2</v>
      </c>
      <c r="AC715" t="str">
        <f>IF(buildings!AC715="","NA",buildings!AC715)</f>
        <v>NA</v>
      </c>
      <c r="AD715" t="str">
        <f>IF(buildings!AD715="","NA",buildings!AD715)</f>
        <v>NA</v>
      </c>
      <c r="AE715" t="str">
        <f>IF(buildings!AE715="","NA",buildings!AE715)</f>
        <v>NA</v>
      </c>
      <c r="AF715" t="str">
        <f>IF(buildings!AF715="","NA",buildings!AF715)</f>
        <v>NA</v>
      </c>
      <c r="AG715" t="str">
        <f>IF(buildings!AG715="","NA",buildings!AG715)</f>
        <v>NA</v>
      </c>
      <c r="AH715" t="str">
        <f>IF(buildings!AH715="","NA",buildings!AH715)</f>
        <v>NA</v>
      </c>
      <c r="AI715" t="str">
        <f>IF(buildings!AI715="","NA",buildings!AI715)</f>
        <v>NA</v>
      </c>
      <c r="AJ715" t="str">
        <f>IF(buildings!AJ715="","NA",buildings!AJ715)</f>
        <v>NA</v>
      </c>
      <c r="AK715">
        <f>IF(buildings!AK715="","NA",buildings!AK715)</f>
        <v>163</v>
      </c>
      <c r="AL715" t="str">
        <f>IF(buildings!AL715="","NA",buildings!AL715)</f>
        <v>Brick and concrete detached large house</v>
      </c>
      <c r="AM715" t="str">
        <f>IF(buildings!AM715="","NA",buildings!AM715)</f>
        <v>NULL</v>
      </c>
      <c r="AN715" t="str">
        <f>IF(buildings!AN715="","NA",buildings!AN715)</f>
        <v>residential</v>
      </c>
      <c r="AO715" t="str">
        <f>IF(buildings!AO715="","NA",buildings!AO715)</f>
        <v>residential</v>
      </c>
      <c r="AP715" t="str">
        <f>IF(buildings!AP715="","NA",buildings!AP715)</f>
        <v>case study</v>
      </c>
      <c r="AQ715" t="str">
        <f>IF(buildings!AQ715="","NA",buildings!AQ715)</f>
        <v>urban</v>
      </c>
      <c r="AR715" t="str">
        <f>IF(buildings!AR715="","NA",buildings!AR715)</f>
        <v>gross</v>
      </c>
      <c r="AS715" t="str">
        <f>IF(buildings!AS715="","NA",buildings!AS715)</f>
        <v>Surahman, Usep; Kubota, Tetsu; Higashi, Osamu</v>
      </c>
      <c r="AT715">
        <f>IF(buildings!AT715="","NA",buildings!AT715)</f>
        <v>2017</v>
      </c>
      <c r="AU715" t="str">
        <f>IF(buildings!AU715="","NA",buildings!AU715)</f>
        <v>Evaluation of current material stock and future demolition waste for urban residential buildings in Jakarta and Bandung, Indonesia: embodied energy and CO2 emission analysis</v>
      </c>
      <c r="AV715" t="str">
        <f>IF(buildings!AV715="","NA",buildings!AV715)</f>
        <v>Journal of Material Cycles and Waste Management</v>
      </c>
      <c r="AW715" t="str">
        <f>IF(buildings!AW715="","NA",buildings!AW715)</f>
        <v>NA</v>
      </c>
      <c r="AX715" t="str">
        <f>IF(buildings!AX715="","NA",buildings!AX715)</f>
        <v>10.1007/s10163-015-0460-1</v>
      </c>
      <c r="AY715" t="str">
        <f>IF(buildings!AY715="","NA",buildings!AY715)</f>
        <v>https://doi.org/10.1007/s10163-015-0460-1</v>
      </c>
      <c r="AZ715" t="str">
        <f>IF(buildings!AZ715="","NULL",buildings!AZ715)</f>
        <v>Table 4</v>
      </c>
      <c r="BA715" t="str">
        <f>IF(buildings!BA715="","NULL",buildings!BA715)</f>
        <v>'Unspecified metal'' is zinc, Concrete birck and roof are added to the total concrete measures. Natural stone is gravel, Unspecified material is sand</v>
      </c>
      <c r="BB715" t="str">
        <f>IF(buildings!BB715="","NULL",buildings!BB715)</f>
        <v>NULL</v>
      </c>
      <c r="BC715" t="str">
        <f>IF(buildings!BC715="","NULL",buildings!BC715)</f>
        <v>NULL</v>
      </c>
      <c r="BD715" t="str">
        <f>IF(buildings!BD715="","NULL",buildings!BD715)</f>
        <v>NULL</v>
      </c>
      <c r="BE715" t="str">
        <f>IF(buildings!BE715="","NULL",buildings!BE715)</f>
        <v>Schwartzberg (Fishman)</v>
      </c>
      <c r="BF715" t="str">
        <f>IF(buildings!BF715="","NULL",buildings!BF715)</f>
        <v>NULL</v>
      </c>
      <c r="BG715" t="str">
        <f>IF(buildings!BG715="","NULL",buildings!BG715)</f>
        <v>NULL</v>
      </c>
      <c r="BH715" t="str">
        <f>IF(buildings!BH715="","NULL",buildings!BH715)</f>
        <v>NULL</v>
      </c>
      <c r="BI715" t="str">
        <f>IF(buildings!BI715="","NULL",buildings!BI715)</f>
        <v>NULL</v>
      </c>
      <c r="BJ715" t="str">
        <f>IF(buildings!BJ715="","NULL",buildings!BJ715)</f>
        <v>NULL</v>
      </c>
      <c r="BK715" t="str">
        <f>IF(buildings!BK715="","NULL",buildings!BK715)</f>
        <v>NULL</v>
      </c>
      <c r="BL715" t="str">
        <f>IF(buildings!BL715="","NULL",buildings!BL715)</f>
        <v>NULL</v>
      </c>
      <c r="BM715" t="str">
        <f>IF(buildings!BM715="","NULL",buildings!BM715)</f>
        <v>NULL</v>
      </c>
      <c r="BN715" t="str">
        <f>IF(buildings!BN715="","NULL",buildings!BN715)</f>
        <v>NULL</v>
      </c>
      <c r="BO715" t="str">
        <f>IF(buildings!BO715="","NULL",buildings!BO715)</f>
        <v>NULL</v>
      </c>
      <c r="BP715" t="str">
        <f>IF(buildings!BP715="","NULL",buildings!BP715)</f>
        <v>NULL</v>
      </c>
      <c r="BQ715" t="str">
        <f>IF(buildings!BQ715="","NULL",buildings!BQ715)</f>
        <v>NULL</v>
      </c>
      <c r="BR715" t="str">
        <f>IF(buildings!BR715="","NULL",buildings!BR715)</f>
        <v>NULL</v>
      </c>
      <c r="BS715" t="str">
        <f>IF(buildings!BS715="","NULL",buildings!BS715)</f>
        <v>NULL</v>
      </c>
      <c r="BT715" t="str">
        <f>IF(buildings!BT715="","NULL",buildings!BT715)</f>
        <v>NULL</v>
      </c>
      <c r="BU715" t="str">
        <f>IF(buildings!BU715="","NULL",buildings!BU715)</f>
        <v>NULL</v>
      </c>
      <c r="BV715" t="str">
        <f>IF(buildings!BV715="","NULL",buildings!BV715)</f>
        <v>NULL</v>
      </c>
      <c r="BW715" t="str">
        <f>IF(buildings!BW715="","NULL",buildings!BW715)</f>
        <v>R32IND</v>
      </c>
      <c r="BX715" t="str">
        <f>IF(buildings!BX715="","NULL",buildings!BX715)</f>
        <v>R5.2ASIA</v>
      </c>
      <c r="BY715" t="str">
        <f>IF(buildings!BY715="","NULL",buildings!BY715)</f>
        <v>R_SFH_detached</v>
      </c>
      <c r="BZ715" t="str">
        <f>IF(buildings!BZ715="","NULL",buildings!BZ715)</f>
        <v>M_brick</v>
      </c>
      <c r="CA715" t="str">
        <f>IF(buildings!CA715="","NULL",buildings!CA715)</f>
        <v>Standard</v>
      </c>
      <c r="CB715" t="str">
        <f>IF(buildings!CB715="","NULL",buildings!CB715)</f>
        <v>real-world single case study</v>
      </c>
      <c r="CC715" t="str">
        <f>IF(buildings!CC715="","NULL",buildings!CC715)</f>
        <v>RS</v>
      </c>
      <c r="CD715" t="str">
        <f>IF(buildings!CD715="","NULL",buildings!CD715)</f>
        <v>M</v>
      </c>
      <c r="CE715" t="str">
        <f>IF(buildings!CE715="","NULL",buildings!CE715)</f>
        <v>ASIA_IND</v>
      </c>
    </row>
    <row r="716" spans="1:83">
      <c r="A716">
        <f>IF(buildings!A716="","NA",buildings!A716)</f>
        <v>714</v>
      </c>
      <c r="B716" t="str">
        <f>IF(buildings!B716="","NA",buildings!B716)</f>
        <v>Japan</v>
      </c>
      <c r="C716" t="str">
        <f>IF(buildings!C716="","NA",buildings!C716)</f>
        <v>NA</v>
      </c>
      <c r="D716" t="str">
        <f>IF(buildings!D716="","NA",buildings!D716)</f>
        <v>NA</v>
      </c>
      <c r="E716" t="str">
        <f>IF(buildings!E716="","NA",buildings!E716)</f>
        <v>NA</v>
      </c>
      <c r="F716">
        <f>IF(buildings!F716="","NA",buildings!F716)</f>
        <v>10.4</v>
      </c>
      <c r="G716" t="str">
        <f>IF(buildings!G716="","NA",buildings!G716)</f>
        <v>NA</v>
      </c>
      <c r="H716" t="str">
        <f>IF(buildings!H716="","NA",buildings!H716)</f>
        <v>NA</v>
      </c>
      <c r="I716">
        <f>IF(buildings!I716="","NA",buildings!I716)</f>
        <v>0</v>
      </c>
      <c r="J716">
        <f>IF(buildings!J716="","NA",buildings!J716)</f>
        <v>129.30000000000001</v>
      </c>
      <c r="K716" t="str">
        <f>IF(buildings!K716="","NA",buildings!K716)</f>
        <v>NA</v>
      </c>
      <c r="L716" t="str">
        <f>IF(buildings!L716="","NA",buildings!L716)</f>
        <v>NA</v>
      </c>
      <c r="M716">
        <f>IF(buildings!M716="","NA",buildings!M716)</f>
        <v>201.4</v>
      </c>
      <c r="N716">
        <f>IF(buildings!N716="","NA",buildings!N716)</f>
        <v>0</v>
      </c>
      <c r="O716">
        <f>IF(buildings!O716="","NA",buildings!O716)</f>
        <v>0</v>
      </c>
      <c r="P716">
        <f>IF(buildings!P716="","NA",buildings!P716)</f>
        <v>0</v>
      </c>
      <c r="Q716">
        <f>IF(buildings!Q716="","NA",buildings!Q716)</f>
        <v>93.4</v>
      </c>
      <c r="R716" t="str">
        <f>IF(buildings!R716="","NA",buildings!R716)</f>
        <v>NA</v>
      </c>
      <c r="S716" t="str">
        <f>IF(buildings!S716="","NA",buildings!S716)</f>
        <v>NA</v>
      </c>
      <c r="T716" t="str">
        <f>IF(buildings!T716="","NA",buildings!T716)</f>
        <v>NA</v>
      </c>
      <c r="U716" t="str">
        <f>IF(buildings!U716="","NA",buildings!U716)</f>
        <v>NA</v>
      </c>
      <c r="V716" t="str">
        <f>IF(buildings!V716="","NA",buildings!V716)</f>
        <v>NA</v>
      </c>
      <c r="W716" t="str">
        <f>IF(buildings!W716="","NA",buildings!W716)</f>
        <v>NA</v>
      </c>
      <c r="X716">
        <f>IF(buildings!X716="","NA",buildings!X716)</f>
        <v>0</v>
      </c>
      <c r="Y716" t="str">
        <f>IF(buildings!Y716="","NA",buildings!Y716)</f>
        <v>NA</v>
      </c>
      <c r="Z716" t="str">
        <f>IF(buildings!Z716="","NA",buildings!Z716)</f>
        <v>NA</v>
      </c>
      <c r="AA716">
        <f>IF(buildings!AA716="","NA",buildings!AA716)</f>
        <v>0</v>
      </c>
      <c r="AB716">
        <f>IF(buildings!AB716="","NA",buildings!AB716)</f>
        <v>2.6</v>
      </c>
      <c r="AC716" t="str">
        <f>IF(buildings!AC716="","NA",buildings!AC716)</f>
        <v>NA</v>
      </c>
      <c r="AD716" t="str">
        <f>IF(buildings!AD716="","NA",buildings!AD716)</f>
        <v>NA</v>
      </c>
      <c r="AE716" t="str">
        <f>IF(buildings!AE716="","NA",buildings!AE716)</f>
        <v>NA</v>
      </c>
      <c r="AF716" t="str">
        <f>IF(buildings!AF716="","NA",buildings!AF716)</f>
        <v>NA</v>
      </c>
      <c r="AG716" t="str">
        <f>IF(buildings!AG716="","NA",buildings!AG716)</f>
        <v>NA</v>
      </c>
      <c r="AH716" t="str">
        <f>IF(buildings!AH716="","NA",buildings!AH716)</f>
        <v>NA</v>
      </c>
      <c r="AI716" t="str">
        <f>IF(buildings!AI716="","NA",buildings!AI716)</f>
        <v>NA</v>
      </c>
      <c r="AJ716" t="str">
        <f>IF(buildings!AJ716="","NA",buildings!AJ716)</f>
        <v>NA</v>
      </c>
      <c r="AK716">
        <f>IF(buildings!AK716="","NA",buildings!AK716)</f>
        <v>32.6</v>
      </c>
      <c r="AL716" t="str">
        <f>IF(buildings!AL716="","NA",buildings!AL716)</f>
        <v>Wooden detached house</v>
      </c>
      <c r="AM716" t="str">
        <f>IF(buildings!AM716="","NA",buildings!AM716)</f>
        <v>NULL</v>
      </c>
      <c r="AN716" t="str">
        <f>IF(buildings!AN716="","NA",buildings!AN716)</f>
        <v>residential</v>
      </c>
      <c r="AO716" t="str">
        <f>IF(buildings!AO716="","NA",buildings!AO716)</f>
        <v>residential</v>
      </c>
      <c r="AP716" t="str">
        <f>IF(buildings!AP716="","NA",buildings!AP716)</f>
        <v>case study</v>
      </c>
      <c r="AQ716" t="str">
        <f>IF(buildings!AQ716="","NA",buildings!AQ716)</f>
        <v>urban</v>
      </c>
      <c r="AR716" t="str">
        <f>IF(buildings!AR716="","NA",buildings!AR716)</f>
        <v>gross</v>
      </c>
      <c r="AS716" t="str">
        <f>IF(buildings!AS716="","NA",buildings!AS716)</f>
        <v>Surahman, Usep; Kubota, Tetsu; Higashi, Osamu</v>
      </c>
      <c r="AT716">
        <f>IF(buildings!AT716="","NA",buildings!AT716)</f>
        <v>2017</v>
      </c>
      <c r="AU716" t="str">
        <f>IF(buildings!AU716="","NA",buildings!AU716)</f>
        <v>Evaluation of current material stock and future demolition waste for urban residential buildings in Jakarta and Bandung, Indonesia: embodied energy and CO2 emission analysis</v>
      </c>
      <c r="AV716" t="str">
        <f>IF(buildings!AV716="","NA",buildings!AV716)</f>
        <v>Journal of Material Cycles and Waste Management</v>
      </c>
      <c r="AW716" t="str">
        <f>IF(buildings!AW716="","NA",buildings!AW716)</f>
        <v>NA</v>
      </c>
      <c r="AX716" t="str">
        <f>IF(buildings!AX716="","NA",buildings!AX716)</f>
        <v>10.1007/s10163-015-0460-1</v>
      </c>
      <c r="AY716" t="str">
        <f>IF(buildings!AY716="","NA",buildings!AY716)</f>
        <v>https://doi.org/10.1007/s10163-015-0460-1</v>
      </c>
      <c r="AZ716" t="str">
        <f>IF(buildings!AZ716="","NULL",buildings!AZ716)</f>
        <v>Table 4</v>
      </c>
      <c r="BA716" t="str">
        <f>IF(buildings!BA716="","NULL",buildings!BA716)</f>
        <v>'Unspecified metal'' is zinc, Concrete birck and roof are added to the total concrete measures. Natural stone is gravel, Unspecified material is sand</v>
      </c>
      <c r="BB716" t="str">
        <f>IF(buildings!BB716="","NULL",buildings!BB716)</f>
        <v>NULL</v>
      </c>
      <c r="BC716" t="str">
        <f>IF(buildings!BC716="","NULL",buildings!BC716)</f>
        <v>NULL</v>
      </c>
      <c r="BD716" t="str">
        <f>IF(buildings!BD716="","NULL",buildings!BD716)</f>
        <v>NULL</v>
      </c>
      <c r="BE716" t="str">
        <f>IF(buildings!BE716="","NULL",buildings!BE716)</f>
        <v>Schwartzberg (Fishman)</v>
      </c>
      <c r="BF716" t="str">
        <f>IF(buildings!BF716="","NULL",buildings!BF716)</f>
        <v>NULL</v>
      </c>
      <c r="BG716" t="str">
        <f>IF(buildings!BG716="","NULL",buildings!BG716)</f>
        <v>NULL</v>
      </c>
      <c r="BH716" t="str">
        <f>IF(buildings!BH716="","NULL",buildings!BH716)</f>
        <v>NULL</v>
      </c>
      <c r="BI716" t="str">
        <f>IF(buildings!BI716="","NULL",buildings!BI716)</f>
        <v>NULL</v>
      </c>
      <c r="BJ716" t="str">
        <f>IF(buildings!BJ716="","NULL",buildings!BJ716)</f>
        <v>NULL</v>
      </c>
      <c r="BK716" t="str">
        <f>IF(buildings!BK716="","NULL",buildings!BK716)</f>
        <v>NULL</v>
      </c>
      <c r="BL716" t="str">
        <f>IF(buildings!BL716="","NULL",buildings!BL716)</f>
        <v>NULL</v>
      </c>
      <c r="BM716" t="str">
        <f>IF(buildings!BM716="","NULL",buildings!BM716)</f>
        <v>NULL</v>
      </c>
      <c r="BN716" t="str">
        <f>IF(buildings!BN716="","NULL",buildings!BN716)</f>
        <v>NULL</v>
      </c>
      <c r="BO716" t="str">
        <f>IF(buildings!BO716="","NULL",buildings!BO716)</f>
        <v>NULL</v>
      </c>
      <c r="BP716" t="str">
        <f>IF(buildings!BP716="","NULL",buildings!BP716)</f>
        <v>NULL</v>
      </c>
      <c r="BQ716" t="str">
        <f>IF(buildings!BQ716="","NULL",buildings!BQ716)</f>
        <v>NULL</v>
      </c>
      <c r="BR716" t="str">
        <f>IF(buildings!BR716="","NULL",buildings!BR716)</f>
        <v>NULL</v>
      </c>
      <c r="BS716" t="str">
        <f>IF(buildings!BS716="","NULL",buildings!BS716)</f>
        <v>NULL</v>
      </c>
      <c r="BT716" t="str">
        <f>IF(buildings!BT716="","NULL",buildings!BT716)</f>
        <v>NULL</v>
      </c>
      <c r="BU716" t="str">
        <f>IF(buildings!BU716="","NULL",buildings!BU716)</f>
        <v>NULL</v>
      </c>
      <c r="BV716" t="str">
        <f>IF(buildings!BV716="","NULL",buildings!BV716)</f>
        <v>NULL</v>
      </c>
      <c r="BW716" t="str">
        <f>IF(buildings!BW716="","NULL",buildings!BW716)</f>
        <v>R32JPN</v>
      </c>
      <c r="BX716" t="str">
        <f>IF(buildings!BX716="","NULL",buildings!BX716)</f>
        <v>R5.2OECD</v>
      </c>
      <c r="BY716" t="str">
        <f>IF(buildings!BY716="","NULL",buildings!BY716)</f>
        <v>R_SFH_detached</v>
      </c>
      <c r="BZ716" t="str">
        <f>IF(buildings!BZ716="","NULL",buildings!BZ716)</f>
        <v>T_traditional</v>
      </c>
      <c r="CA716" t="str">
        <f>IF(buildings!CA716="","NULL",buildings!CA716)</f>
        <v>Standard</v>
      </c>
      <c r="CB716" t="str">
        <f>IF(buildings!CB716="","NULL",buildings!CB716)</f>
        <v>real-world single case study</v>
      </c>
      <c r="CC716" t="str">
        <f>IF(buildings!CC716="","NULL",buildings!CC716)</f>
        <v>RS</v>
      </c>
      <c r="CD716" t="str">
        <f>IF(buildings!CD716="","NULL",buildings!CD716)</f>
        <v>T</v>
      </c>
      <c r="CE716" t="str">
        <f>IF(buildings!CE716="","NULL",buildings!CE716)</f>
        <v>OECD_JPN</v>
      </c>
    </row>
    <row r="717" spans="1:83">
      <c r="A717">
        <f>IF(buildings!A717="","NA",buildings!A717)</f>
        <v>715</v>
      </c>
      <c r="B717" t="str">
        <f>IF(buildings!B717="","NA",buildings!B717)</f>
        <v>Spain</v>
      </c>
      <c r="C717" t="str">
        <f>IF(buildings!C717="","NA",buildings!C717)</f>
        <v>Seville</v>
      </c>
      <c r="D717" t="str">
        <f>IF(buildings!D717="","NA",buildings!D717)</f>
        <v>NA</v>
      </c>
      <c r="E717" t="str">
        <f>IF(buildings!E717="","NA",buildings!E717)</f>
        <v>NA</v>
      </c>
      <c r="F717">
        <f>IF(buildings!F717="","NA",buildings!F717)</f>
        <v>30.9</v>
      </c>
      <c r="G717" t="str">
        <f>IF(buildings!G717="","NA",buildings!G717)</f>
        <v>NA</v>
      </c>
      <c r="H717" t="str">
        <f>IF(buildings!H717="","NA",buildings!H717)</f>
        <v>NA</v>
      </c>
      <c r="I717">
        <f>IF(buildings!I717="","NA",buildings!I717)</f>
        <v>0</v>
      </c>
      <c r="J717">
        <f>IF(buildings!J717="","NA",buildings!J717)</f>
        <v>0</v>
      </c>
      <c r="K717" t="str">
        <f>IF(buildings!K717="","NA",buildings!K717)</f>
        <v>NA</v>
      </c>
      <c r="L717" t="str">
        <f>IF(buildings!L717="","NA",buildings!L717)</f>
        <v>NA</v>
      </c>
      <c r="M717">
        <f>IF(buildings!M717="","NA",buildings!M717)</f>
        <v>1087.4000000000001</v>
      </c>
      <c r="N717">
        <f>IF(buildings!N717="","NA",buildings!N717)</f>
        <v>0</v>
      </c>
      <c r="O717">
        <f>IF(buildings!O717="","NA",buildings!O717)</f>
        <v>471.1</v>
      </c>
      <c r="P717">
        <f>IF(buildings!P717="","NA",buildings!P717)</f>
        <v>0</v>
      </c>
      <c r="Q717">
        <f>IF(buildings!Q717="","NA",buildings!Q717)</f>
        <v>93.4</v>
      </c>
      <c r="R717" t="str">
        <f>IF(buildings!R717="","NA",buildings!R717)</f>
        <v>NA</v>
      </c>
      <c r="S717" t="str">
        <f>IF(buildings!S717="","NA",buildings!S717)</f>
        <v>NA</v>
      </c>
      <c r="T717" t="str">
        <f>IF(buildings!T717="","NA",buildings!T717)</f>
        <v>NA</v>
      </c>
      <c r="U717" t="str">
        <f>IF(buildings!U717="","NA",buildings!U717)</f>
        <v>NA</v>
      </c>
      <c r="V717" t="str">
        <f>IF(buildings!V717="","NA",buildings!V717)</f>
        <v>NA</v>
      </c>
      <c r="W717" t="str">
        <f>IF(buildings!W717="","NA",buildings!W717)</f>
        <v>NA</v>
      </c>
      <c r="X717">
        <f>IF(buildings!X717="","NA",buildings!X717)</f>
        <v>0</v>
      </c>
      <c r="Y717" t="str">
        <f>IF(buildings!Y717="","NA",buildings!Y717)</f>
        <v>NA</v>
      </c>
      <c r="Z717" t="str">
        <f>IF(buildings!Z717="","NA",buildings!Z717)</f>
        <v>NA</v>
      </c>
      <c r="AA717">
        <f>IF(buildings!AA717="","NA",buildings!AA717)</f>
        <v>132.6</v>
      </c>
      <c r="AB717" t="str">
        <f>IF(buildings!AB717="","NA",buildings!AB717)</f>
        <v>NA</v>
      </c>
      <c r="AC717" t="str">
        <f>IF(buildings!AC717="","NA",buildings!AC717)</f>
        <v>NA</v>
      </c>
      <c r="AD717" t="str">
        <f>IF(buildings!AD717="","NA",buildings!AD717)</f>
        <v>NA</v>
      </c>
      <c r="AE717" t="str">
        <f>IF(buildings!AE717="","NA",buildings!AE717)</f>
        <v>NA</v>
      </c>
      <c r="AF717" t="str">
        <f>IF(buildings!AF717="","NA",buildings!AF717)</f>
        <v>NA</v>
      </c>
      <c r="AG717" t="str">
        <f>IF(buildings!AG717="","NA",buildings!AG717)</f>
        <v>NA</v>
      </c>
      <c r="AH717" t="str">
        <f>IF(buildings!AH717="","NA",buildings!AH717)</f>
        <v>NA</v>
      </c>
      <c r="AI717" t="str">
        <f>IF(buildings!AI717="","NA",buildings!AI717)</f>
        <v>NA</v>
      </c>
      <c r="AJ717" t="str">
        <f>IF(buildings!AJ717="","NA",buildings!AJ717)</f>
        <v>NA</v>
      </c>
      <c r="AK717">
        <f>IF(buildings!AK717="","NA",buildings!AK717)</f>
        <v>146.13</v>
      </c>
      <c r="AL717" t="str">
        <f>IF(buildings!AL717="","NA",buildings!AL717)</f>
        <v>Concrete structure house</v>
      </c>
      <c r="AM717" t="str">
        <f>IF(buildings!AM717="","NA",buildings!AM717)</f>
        <v>NULL</v>
      </c>
      <c r="AN717" t="str">
        <f>IF(buildings!AN717="","NA",buildings!AN717)</f>
        <v>residential</v>
      </c>
      <c r="AO717" t="str">
        <f>IF(buildings!AO717="","NA",buildings!AO717)</f>
        <v>residential</v>
      </c>
      <c r="AP717" t="str">
        <f>IF(buildings!AP717="","NA",buildings!AP717)</f>
        <v>case study</v>
      </c>
      <c r="AQ717" t="str">
        <f>IF(buildings!AQ717="","NA",buildings!AQ717)</f>
        <v>urban</v>
      </c>
      <c r="AR717" t="str">
        <f>IF(buildings!AR717="","NA",buildings!AR717)</f>
        <v>gross</v>
      </c>
      <c r="AS717" t="str">
        <f>IF(buildings!AS717="","NA",buildings!AS717)</f>
        <v>Surahman, Usep; Kubota, Tetsu; Higashi, Osamu</v>
      </c>
      <c r="AT717">
        <f>IF(buildings!AT717="","NA",buildings!AT717)</f>
        <v>2017</v>
      </c>
      <c r="AU717" t="str">
        <f>IF(buildings!AU717="","NA",buildings!AU717)</f>
        <v>Evaluation of current material stock and future demolition waste for urban residential buildings in Jakarta and Bandung, Indonesia: embodied energy and CO2 emission analysis</v>
      </c>
      <c r="AV717" t="str">
        <f>IF(buildings!AV717="","NA",buildings!AV717)</f>
        <v>Journal of Material Cycles and Waste Management</v>
      </c>
      <c r="AW717" t="str">
        <f>IF(buildings!AW717="","NA",buildings!AW717)</f>
        <v>NA</v>
      </c>
      <c r="AX717" t="str">
        <f>IF(buildings!AX717="","NA",buildings!AX717)</f>
        <v>10.1007/s10163-015-0460-1</v>
      </c>
      <c r="AY717" t="str">
        <f>IF(buildings!AY717="","NA",buildings!AY717)</f>
        <v>https://doi.org/10.1007/s10163-015-0460-1</v>
      </c>
      <c r="AZ717" t="str">
        <f>IF(buildings!AZ717="","NULL",buildings!AZ717)</f>
        <v>Table 4</v>
      </c>
      <c r="BA717" t="str">
        <f>IF(buildings!BA717="","NULL",buildings!BA717)</f>
        <v>'Unspecified metal'' is zinc, Concrete birck and roof are added to the total concrete measures. Natural stone is gravel, Unspecified material is sand</v>
      </c>
      <c r="BB717" t="str">
        <f>IF(buildings!BB717="","NULL",buildings!BB717)</f>
        <v>NULL</v>
      </c>
      <c r="BC717" t="str">
        <f>IF(buildings!BC717="","NULL",buildings!BC717)</f>
        <v>NULL</v>
      </c>
      <c r="BD717" t="str">
        <f>IF(buildings!BD717="","NULL",buildings!BD717)</f>
        <v>NULL</v>
      </c>
      <c r="BE717" t="str">
        <f>IF(buildings!BE717="","NULL",buildings!BE717)</f>
        <v>Schwartzberg (Fishman)</v>
      </c>
      <c r="BF717" t="str">
        <f>IF(buildings!BF717="","NULL",buildings!BF717)</f>
        <v>NULL</v>
      </c>
      <c r="BG717" t="str">
        <f>IF(buildings!BG717="","NULL",buildings!BG717)</f>
        <v>NULL</v>
      </c>
      <c r="BH717" t="str">
        <f>IF(buildings!BH717="","NULL",buildings!BH717)</f>
        <v>NULL</v>
      </c>
      <c r="BI717" t="str">
        <f>IF(buildings!BI717="","NULL",buildings!BI717)</f>
        <v>NULL</v>
      </c>
      <c r="BJ717" t="str">
        <f>IF(buildings!BJ717="","NULL",buildings!BJ717)</f>
        <v>NULL</v>
      </c>
      <c r="BK717" t="str">
        <f>IF(buildings!BK717="","NULL",buildings!BK717)</f>
        <v>NULL</v>
      </c>
      <c r="BL717" t="str">
        <f>IF(buildings!BL717="","NULL",buildings!BL717)</f>
        <v>NULL</v>
      </c>
      <c r="BM717" t="str">
        <f>IF(buildings!BM717="","NULL",buildings!BM717)</f>
        <v>NULL</v>
      </c>
      <c r="BN717" t="str">
        <f>IF(buildings!BN717="","NULL",buildings!BN717)</f>
        <v>NULL</v>
      </c>
      <c r="BO717" t="str">
        <f>IF(buildings!BO717="","NULL",buildings!BO717)</f>
        <v>NULL</v>
      </c>
      <c r="BP717" t="str">
        <f>IF(buildings!BP717="","NULL",buildings!BP717)</f>
        <v>NULL</v>
      </c>
      <c r="BQ717" t="str">
        <f>IF(buildings!BQ717="","NULL",buildings!BQ717)</f>
        <v>NULL</v>
      </c>
      <c r="BR717" t="str">
        <f>IF(buildings!BR717="","NULL",buildings!BR717)</f>
        <v>NULL</v>
      </c>
      <c r="BS717" t="str">
        <f>IF(buildings!BS717="","NULL",buildings!BS717)</f>
        <v>NULL</v>
      </c>
      <c r="BT717" t="str">
        <f>IF(buildings!BT717="","NULL",buildings!BT717)</f>
        <v>NULL</v>
      </c>
      <c r="BU717" t="str">
        <f>IF(buildings!BU717="","NULL",buildings!BU717)</f>
        <v>NULL</v>
      </c>
      <c r="BV717" t="str">
        <f>IF(buildings!BV717="","NULL",buildings!BV717)</f>
        <v>NULL</v>
      </c>
      <c r="BW717" t="str">
        <f>IF(buildings!BW717="","NULL",buildings!BW717)</f>
        <v>R32EU15</v>
      </c>
      <c r="BX717" t="str">
        <f>IF(buildings!BX717="","NULL",buildings!BX717)</f>
        <v>R5.2OECD</v>
      </c>
      <c r="BY717" t="str">
        <f>IF(buildings!BY717="","NULL",buildings!BY717)</f>
        <v>R_unspecified</v>
      </c>
      <c r="BZ717" t="str">
        <f>IF(buildings!BZ717="","NULL",buildings!BZ717)</f>
        <v>RC_concretefloor</v>
      </c>
      <c r="CA717" t="str">
        <f>IF(buildings!CA717="","NULL",buildings!CA717)</f>
        <v>Standard</v>
      </c>
      <c r="CB717" t="str">
        <f>IF(buildings!CB717="","NULL",buildings!CB717)</f>
        <v>real-world single case study</v>
      </c>
      <c r="CC717" t="str">
        <f>IF(buildings!CC717="","NULL",buildings!CC717)</f>
        <v>RU</v>
      </c>
      <c r="CD717" t="str">
        <f>IF(buildings!CD717="","NULL",buildings!CD717)</f>
        <v>C</v>
      </c>
      <c r="CE717" t="str">
        <f>IF(buildings!CE717="","NULL",buildings!CE717)</f>
        <v>OECD_EU15</v>
      </c>
    </row>
    <row r="718" spans="1:83">
      <c r="A718">
        <f>IF(buildings!A718="","NA",buildings!A718)</f>
        <v>716</v>
      </c>
      <c r="B718" t="str">
        <f>IF(buildings!B718="","NA",buildings!B718)</f>
        <v>Australia</v>
      </c>
      <c r="C718" t="str">
        <f>IF(buildings!C718="","NA",buildings!C718)</f>
        <v>Sydney, Brisbane, Melbourne</v>
      </c>
      <c r="D718">
        <f>IF(buildings!D718="","NA",buildings!D718)</f>
        <v>2020</v>
      </c>
      <c r="E718" t="str">
        <f>IF(buildings!E718="","NA",buildings!E718)</f>
        <v>NA</v>
      </c>
      <c r="F718">
        <f>IF(buildings!F718="","NA",buildings!F718)</f>
        <v>120.82051282051282</v>
      </c>
      <c r="G718" t="str">
        <f>IF(buildings!G718="","NA",buildings!G718)</f>
        <v>NA</v>
      </c>
      <c r="H718" t="str">
        <f>IF(buildings!H718="","NA",buildings!H718)</f>
        <v>NA</v>
      </c>
      <c r="I718" t="str">
        <f>IF(buildings!I718="","NA",buildings!I718)</f>
        <v>NA</v>
      </c>
      <c r="J718" t="str">
        <f>IF(buildings!J718="","NA",buildings!J718)</f>
        <v>NA</v>
      </c>
      <c r="K718" t="str">
        <f>IF(buildings!K718="","NA",buildings!K718)</f>
        <v>NA</v>
      </c>
      <c r="L718" t="str">
        <f>IF(buildings!L718="","NA",buildings!L718)</f>
        <v>NA</v>
      </c>
      <c r="M718">
        <f>IF(buildings!M718="","NA",buildings!M718)</f>
        <v>2480.9639423076924</v>
      </c>
      <c r="N718" t="str">
        <f>IF(buildings!N718="","NA",buildings!N718)</f>
        <v>NA</v>
      </c>
      <c r="O718" t="str">
        <f>IF(buildings!O718="","NA",buildings!O718)</f>
        <v>NA</v>
      </c>
      <c r="P718" t="str">
        <f>IF(buildings!P718="","NA",buildings!P718)</f>
        <v>NA</v>
      </c>
      <c r="Q718">
        <f>IF(buildings!Q718="","NA",buildings!Q718)</f>
        <v>42.467948717948715</v>
      </c>
      <c r="R718" t="str">
        <f>IF(buildings!R718="","NA",buildings!R718)</f>
        <v>NA</v>
      </c>
      <c r="S718">
        <f>IF(buildings!S718="","NA",buildings!S718)</f>
        <v>11.913461538461538</v>
      </c>
      <c r="T718" t="str">
        <f>IF(buildings!T718="","NA",buildings!T718)</f>
        <v>NA</v>
      </c>
      <c r="U718" t="str">
        <f>IF(buildings!U718="","NA",buildings!U718)</f>
        <v>NA</v>
      </c>
      <c r="V718" t="str">
        <f>IF(buildings!V718="","NA",buildings!V718)</f>
        <v>NA</v>
      </c>
      <c r="W718" t="str">
        <f>IF(buildings!W718="","NA",buildings!W718)</f>
        <v>NA</v>
      </c>
      <c r="X718" t="str">
        <f>IF(buildings!X718="","NA",buildings!X718)</f>
        <v>NA</v>
      </c>
      <c r="Y718" t="str">
        <f>IF(buildings!Y718="","NA",buildings!Y718)</f>
        <v>NA</v>
      </c>
      <c r="Z718" t="str">
        <f>IF(buildings!Z718="","NA",buildings!Z718)</f>
        <v>NA</v>
      </c>
      <c r="AA718" t="str">
        <f>IF(buildings!AA718="","NA",buildings!AA718)</f>
        <v>NA</v>
      </c>
      <c r="AB718" t="str">
        <f>IF(buildings!AB718="","NA",buildings!AB718)</f>
        <v>NA</v>
      </c>
      <c r="AC718" t="str">
        <f>IF(buildings!AC718="","NA",buildings!AC718)</f>
        <v>NA</v>
      </c>
      <c r="AD718" t="str">
        <f>IF(buildings!AD718="","NA",buildings!AD718)</f>
        <v>NA</v>
      </c>
      <c r="AE718" t="str">
        <f>IF(buildings!AE718="","NA",buildings!AE718)</f>
        <v>NA</v>
      </c>
      <c r="AF718" t="str">
        <f>IF(buildings!AF718="","NA",buildings!AF718)</f>
        <v>NA</v>
      </c>
      <c r="AG718" t="str">
        <f>IF(buildings!AG718="","NA",buildings!AG718)</f>
        <v>NA</v>
      </c>
      <c r="AH718" t="str">
        <f>IF(buildings!AH718="","NA",buildings!AH718)</f>
        <v>NA</v>
      </c>
      <c r="AI718">
        <f>IF(buildings!AI718="","NA",buildings!AI718)</f>
        <v>2.3421474358974357</v>
      </c>
      <c r="AJ718" t="str">
        <f>IF(buildings!AJ718="","NA",buildings!AJ718)</f>
        <v>NA</v>
      </c>
      <c r="AK718" t="str">
        <f>IF(buildings!AK718="","NA",buildings!AK718)</f>
        <v>NA</v>
      </c>
      <c r="AL718" t="str">
        <f>IF(buildings!AL718="","NA",buildings!AL718)</f>
        <v>RC</v>
      </c>
      <c r="AM718">
        <f>IF(buildings!AM718="","NA",buildings!AM718)</f>
        <v>8</v>
      </c>
      <c r="AN718" t="str">
        <f>IF(buildings!AN718="","NA",buildings!AN718)</f>
        <v>residential</v>
      </c>
      <c r="AO718" t="str">
        <f>IF(buildings!AO718="","NA",buildings!AO718)</f>
        <v>MFH</v>
      </c>
      <c r="AP718" t="str">
        <f>IF(buildings!AP718="","NA",buildings!AP718)</f>
        <v>model</v>
      </c>
      <c r="AQ718" t="str">
        <f>IF(buildings!AQ718="","NA",buildings!AQ718)</f>
        <v>urban</v>
      </c>
      <c r="AR718" t="str">
        <f>IF(buildings!AR718="","NA",buildings!AR718)</f>
        <v>NA</v>
      </c>
      <c r="AS718" t="str">
        <f>IF(buildings!AS718="","NA",buildings!AS718)</f>
        <v>Jayalath, A.; Navaratnam, S.; Ngo, T.; Mendis, P.; Hewson, N.; Aye, L.</v>
      </c>
      <c r="AT718">
        <f>IF(buildings!AT718="","NA",buildings!AT718)</f>
        <v>2020</v>
      </c>
      <c r="AU718" t="str">
        <f>IF(buildings!AU718="","NA",buildings!AU718)</f>
        <v>Life cycle performance of Cross Laminated Timber mid-rise residential buildings in Australia</v>
      </c>
      <c r="AV718" t="str">
        <f>IF(buildings!AV718="","NA",buildings!AV718)</f>
        <v>Energy and Buildings</v>
      </c>
      <c r="AW718" t="str">
        <f>IF(buildings!AW718="","NA",buildings!AW718)</f>
        <v>NA</v>
      </c>
      <c r="AX718" t="str">
        <f>IF(buildings!AX718="","NA",buildings!AX718)</f>
        <v>10.1016/j.enbuild.2020.110091</v>
      </c>
      <c r="AY718" t="str">
        <f>IF(buildings!AY718="","NA",buildings!AY718)</f>
        <v>https://doi.org/10.1016/j.enbuild.2020.110091</v>
      </c>
      <c r="AZ718" t="str">
        <f>IF(buildings!AZ718="","NULL",buildings!AZ718)</f>
        <v>Mineral wool' is rockwool.</v>
      </c>
      <c r="BA718" t="str">
        <f>IF(buildings!BA718="","NULL",buildings!BA718)</f>
        <v>Table 1 provides totals, so MI = total kg/total area. Total area is 156m2 x 8 floors = 1248m2</v>
      </c>
      <c r="BB718" t="str">
        <f>IF(buildings!BB718="","NULL",buildings!BB718)</f>
        <v>wood' includes CLT and particle board, ;Concrete' includes Concrete (40 Mpa) and Masonry Block.  'other_unspecified_material' is Fibre cement sheet.</v>
      </c>
      <c r="BC718" t="str">
        <f>IF(buildings!BC718="","NULL",buildings!BC718)</f>
        <v>Table 1. Note that RC and CLT columns seem to have switched titles in Table 1</v>
      </c>
      <c r="BD718" t="str">
        <f>IF(buildings!BD718="","NULL",buildings!BD718)</f>
        <v>NULL</v>
      </c>
      <c r="BE718" t="str">
        <f>IF(buildings!BE718="","NULL",buildings!BE718)</f>
        <v>Fishman</v>
      </c>
      <c r="BF718" t="str">
        <f>IF(buildings!BF718="","NULL",buildings!BF718)</f>
        <v>NULL</v>
      </c>
      <c r="BG718" t="str">
        <f>IF(buildings!BG718="","NULL",buildings!BG718)</f>
        <v>NULL</v>
      </c>
      <c r="BH718" t="str">
        <f>IF(buildings!BH718="","NULL",buildings!BH718)</f>
        <v>NULL</v>
      </c>
      <c r="BI718" t="str">
        <f>IF(buildings!BI718="","NULL",buildings!BI718)</f>
        <v>NULL</v>
      </c>
      <c r="BJ718" t="str">
        <f>IF(buildings!BJ718="","NULL",buildings!BJ718)</f>
        <v>NULL</v>
      </c>
      <c r="BK718" t="str">
        <f>IF(buildings!BK718="","NULL",buildings!BK718)</f>
        <v>NULL</v>
      </c>
      <c r="BL718" t="str">
        <f>IF(buildings!BL718="","NULL",buildings!BL718)</f>
        <v>NULL</v>
      </c>
      <c r="BM718" t="str">
        <f>IF(buildings!BM718="","NULL",buildings!BM718)</f>
        <v>NULL</v>
      </c>
      <c r="BN718" t="str">
        <f>IF(buildings!BN718="","NULL",buildings!BN718)</f>
        <v>NULL</v>
      </c>
      <c r="BO718" t="str">
        <f>IF(buildings!BO718="","NULL",buildings!BO718)</f>
        <v>NULL</v>
      </c>
      <c r="BP718" t="str">
        <f>IF(buildings!BP718="","NULL",buildings!BP718)</f>
        <v>NULL</v>
      </c>
      <c r="BQ718" t="str">
        <f>IF(buildings!BQ718="","NULL",buildings!BQ718)</f>
        <v>NULL</v>
      </c>
      <c r="BR718" t="str">
        <f>IF(buildings!BR718="","NULL",buildings!BR718)</f>
        <v>NULL</v>
      </c>
      <c r="BS718" t="str">
        <f>IF(buildings!BS718="","NULL",buildings!BS718)</f>
        <v>NULL</v>
      </c>
      <c r="BT718" t="str">
        <f>IF(buildings!BT718="","NULL",buildings!BT718)</f>
        <v>NULL</v>
      </c>
      <c r="BU718" t="str">
        <f>IF(buildings!BU718="","NULL",buildings!BU718)</f>
        <v>NULL</v>
      </c>
      <c r="BV718" t="str">
        <f>IF(buildings!BV718="","NULL",buildings!BV718)</f>
        <v>NULL</v>
      </c>
      <c r="BW718" t="str">
        <f>IF(buildings!BW718="","NULL",buildings!BW718)</f>
        <v>R32AUNZ</v>
      </c>
      <c r="BX718" t="str">
        <f>IF(buildings!BX718="","NULL",buildings!BX718)</f>
        <v>R5.2OECD</v>
      </c>
      <c r="BY718" t="str">
        <f>IF(buildings!BY718="","NULL",buildings!BY718)</f>
        <v>R_MFH_tower</v>
      </c>
      <c r="BZ718" t="str">
        <f>IF(buildings!BZ718="","NULL",buildings!BZ718)</f>
        <v>RC_concretefloor</v>
      </c>
      <c r="CA718" t="str">
        <f>IF(buildings!CA718="","NULL",buildings!CA718)</f>
        <v>Standard</v>
      </c>
      <c r="CB718" t="str">
        <f>IF(buildings!CB718="","NULL",buildings!CB718)</f>
        <v>modeled/hypothetical/regulations</v>
      </c>
      <c r="CC718" t="str">
        <f>IF(buildings!CC718="","NULL",buildings!CC718)</f>
        <v>RM</v>
      </c>
      <c r="CD718" t="str">
        <f>IF(buildings!CD718="","NULL",buildings!CD718)</f>
        <v>C</v>
      </c>
      <c r="CE718" t="str">
        <f>IF(buildings!CE718="","NULL",buildings!CE718)</f>
        <v>OECD_AUNZ</v>
      </c>
    </row>
    <row r="719" spans="1:83">
      <c r="A719">
        <f>IF(buildings!A719="","NA",buildings!A719)</f>
        <v>717</v>
      </c>
      <c r="B719" t="str">
        <f>IF(buildings!B719="","NA",buildings!B719)</f>
        <v>Australia</v>
      </c>
      <c r="C719" t="str">
        <f>IF(buildings!C719="","NA",buildings!C719)</f>
        <v>Sydney, Brisbane, Melbourne</v>
      </c>
      <c r="D719">
        <f>IF(buildings!D719="","NA",buildings!D719)</f>
        <v>2020</v>
      </c>
      <c r="E719" t="str">
        <f>IF(buildings!E719="","NA",buildings!E719)</f>
        <v>NA</v>
      </c>
      <c r="F719">
        <f>IF(buildings!F719="","NA",buildings!F719)</f>
        <v>48.177083333333336</v>
      </c>
      <c r="G719" t="str">
        <f>IF(buildings!G719="","NA",buildings!G719)</f>
        <v>NA</v>
      </c>
      <c r="H719" t="str">
        <f>IF(buildings!H719="","NA",buildings!H719)</f>
        <v>NA</v>
      </c>
      <c r="I719" t="str">
        <f>IF(buildings!I719="","NA",buildings!I719)</f>
        <v>NA</v>
      </c>
      <c r="J719">
        <f>IF(buildings!J719="","NA",buildings!J719)</f>
        <v>102.35977564102564</v>
      </c>
      <c r="K719" t="str">
        <f>IF(buildings!K719="","NA",buildings!K719)</f>
        <v>NA</v>
      </c>
      <c r="L719" t="str">
        <f>IF(buildings!L719="","NA",buildings!L719)</f>
        <v>NA</v>
      </c>
      <c r="M719">
        <f>IF(buildings!M719="","NA",buildings!M719)</f>
        <v>837.34214743589735</v>
      </c>
      <c r="N719" t="str">
        <f>IF(buildings!N719="","NA",buildings!N719)</f>
        <v>NA</v>
      </c>
      <c r="O719" t="str">
        <f>IF(buildings!O719="","NA",buildings!O719)</f>
        <v>NA</v>
      </c>
      <c r="P719" t="str">
        <f>IF(buildings!P719="","NA",buildings!P719)</f>
        <v>NA</v>
      </c>
      <c r="Q719">
        <f>IF(buildings!Q719="","NA",buildings!Q719)</f>
        <v>4.134615384615385</v>
      </c>
      <c r="R719" t="str">
        <f>IF(buildings!R719="","NA",buildings!R719)</f>
        <v>NA</v>
      </c>
      <c r="S719">
        <f>IF(buildings!S719="","NA",buildings!S719)</f>
        <v>21.078525641025642</v>
      </c>
      <c r="T719" t="str">
        <f>IF(buildings!T719="","NA",buildings!T719)</f>
        <v>NA</v>
      </c>
      <c r="U719" t="str">
        <f>IF(buildings!U719="","NA",buildings!U719)</f>
        <v>NA</v>
      </c>
      <c r="V719" t="str">
        <f>IF(buildings!V719="","NA",buildings!V719)</f>
        <v>NA</v>
      </c>
      <c r="W719" t="str">
        <f>IF(buildings!W719="","NA",buildings!W719)</f>
        <v>NA</v>
      </c>
      <c r="X719" t="str">
        <f>IF(buildings!X719="","NA",buildings!X719)</f>
        <v>NA</v>
      </c>
      <c r="Y719" t="str">
        <f>IF(buildings!Y719="","NA",buildings!Y719)</f>
        <v>NA</v>
      </c>
      <c r="Z719" t="str">
        <f>IF(buildings!Z719="","NA",buildings!Z719)</f>
        <v>NA</v>
      </c>
      <c r="AA719" t="str">
        <f>IF(buildings!AA719="","NA",buildings!AA719)</f>
        <v>NA</v>
      </c>
      <c r="AB719" t="str">
        <f>IF(buildings!AB719="","NA",buildings!AB719)</f>
        <v>NA</v>
      </c>
      <c r="AC719" t="str">
        <f>IF(buildings!AC719="","NA",buildings!AC719)</f>
        <v>NA</v>
      </c>
      <c r="AD719" t="str">
        <f>IF(buildings!AD719="","NA",buildings!AD719)</f>
        <v>NA</v>
      </c>
      <c r="AE719" t="str">
        <f>IF(buildings!AE719="","NA",buildings!AE719)</f>
        <v>NA</v>
      </c>
      <c r="AF719" t="str">
        <f>IF(buildings!AF719="","NA",buildings!AF719)</f>
        <v>NA</v>
      </c>
      <c r="AG719" t="str">
        <f>IF(buildings!AG719="","NA",buildings!AG719)</f>
        <v>NA</v>
      </c>
      <c r="AH719" t="str">
        <f>IF(buildings!AH719="","NA",buildings!AH719)</f>
        <v>NA</v>
      </c>
      <c r="AI719">
        <f>IF(buildings!AI719="","NA",buildings!AI719)</f>
        <v>11.386217948717949</v>
      </c>
      <c r="AJ719" t="str">
        <f>IF(buildings!AJ719="","NA",buildings!AJ719)</f>
        <v>NA</v>
      </c>
      <c r="AK719">
        <f>IF(buildings!AK719="","NA",buildings!AK719)</f>
        <v>2.3429487179487181</v>
      </c>
      <c r="AL719" t="str">
        <f>IF(buildings!AL719="","NA",buildings!AL719)</f>
        <v>CLT</v>
      </c>
      <c r="AM719">
        <f>IF(buildings!AM719="","NA",buildings!AM719)</f>
        <v>8</v>
      </c>
      <c r="AN719" t="str">
        <f>IF(buildings!AN719="","NA",buildings!AN719)</f>
        <v>residential</v>
      </c>
      <c r="AO719" t="str">
        <f>IF(buildings!AO719="","NA",buildings!AO719)</f>
        <v>MFH</v>
      </c>
      <c r="AP719" t="str">
        <f>IF(buildings!AP719="","NA",buildings!AP719)</f>
        <v>model</v>
      </c>
      <c r="AQ719" t="str">
        <f>IF(buildings!AQ719="","NA",buildings!AQ719)</f>
        <v>urban</v>
      </c>
      <c r="AR719" t="str">
        <f>IF(buildings!AR719="","NA",buildings!AR719)</f>
        <v>NA</v>
      </c>
      <c r="AS719" t="str">
        <f>IF(buildings!AS719="","NA",buildings!AS719)</f>
        <v>Jayalath, A.; Navaratnam, S.; Ngo, T.; Mendis, P.; Hewson, N.; Aye, L.</v>
      </c>
      <c r="AT719">
        <f>IF(buildings!AT719="","NA",buildings!AT719)</f>
        <v>2020</v>
      </c>
      <c r="AU719" t="str">
        <f>IF(buildings!AU719="","NA",buildings!AU719)</f>
        <v>Life cycle performance of Cross Laminated Timber mid-rise residential buildings in Australia</v>
      </c>
      <c r="AV719" t="str">
        <f>IF(buildings!AV719="","NA",buildings!AV719)</f>
        <v>Energy and Buildings</v>
      </c>
      <c r="AW719" t="str">
        <f>IF(buildings!AW719="","NA",buildings!AW719)</f>
        <v>NA</v>
      </c>
      <c r="AX719" t="str">
        <f>IF(buildings!AX719="","NA",buildings!AX719)</f>
        <v>10.1016/j.enbuild.2020.110091</v>
      </c>
      <c r="AY719" t="str">
        <f>IF(buildings!AY719="","NA",buildings!AY719)</f>
        <v>https://doi.org/10.1016/j.enbuild.2020.110091</v>
      </c>
      <c r="AZ719" t="str">
        <f>IF(buildings!AZ719="","NULL",buildings!AZ719)</f>
        <v>Mineral wool' is rockwool.</v>
      </c>
      <c r="BA719" t="str">
        <f>IF(buildings!BA719="","NULL",buildings!BA719)</f>
        <v>Table 1 provides totals, so MI = total kg/total area. Total area is 156m2 x 8 floors = 1248m3</v>
      </c>
      <c r="BB719" t="str">
        <f>IF(buildings!BB719="","NULL",buildings!BB719)</f>
        <v>wood' includes CLT and particle board, ;Concrete' includes Concrete (40 Mpa) and Masonry Block.  'other_unspecified_material' is Fibre cement sheet.</v>
      </c>
      <c r="BC719" t="str">
        <f>IF(buildings!BC719="","NULL",buildings!BC719)</f>
        <v>Table 1. Note that RC and CLT columns seem to have switched titles in Table 2</v>
      </c>
      <c r="BD719" t="str">
        <f>IF(buildings!BD719="","NULL",buildings!BD719)</f>
        <v>NULL</v>
      </c>
      <c r="BE719" t="str">
        <f>IF(buildings!BE719="","NULL",buildings!BE719)</f>
        <v>Fishman</v>
      </c>
      <c r="BF719" t="str">
        <f>IF(buildings!BF719="","NULL",buildings!BF719)</f>
        <v>NULL</v>
      </c>
      <c r="BG719" t="str">
        <f>IF(buildings!BG719="","NULL",buildings!BG719)</f>
        <v>NULL</v>
      </c>
      <c r="BH719" t="str">
        <f>IF(buildings!BH719="","NULL",buildings!BH719)</f>
        <v>NULL</v>
      </c>
      <c r="BI719" t="str">
        <f>IF(buildings!BI719="","NULL",buildings!BI719)</f>
        <v>NULL</v>
      </c>
      <c r="BJ719" t="str">
        <f>IF(buildings!BJ719="","NULL",buildings!BJ719)</f>
        <v>NULL</v>
      </c>
      <c r="BK719" t="str">
        <f>IF(buildings!BK719="","NULL",buildings!BK719)</f>
        <v>NULL</v>
      </c>
      <c r="BL719" t="str">
        <f>IF(buildings!BL719="","NULL",buildings!BL719)</f>
        <v>NULL</v>
      </c>
      <c r="BM719" t="str">
        <f>IF(buildings!BM719="","NULL",buildings!BM719)</f>
        <v>NULL</v>
      </c>
      <c r="BN719" t="str">
        <f>IF(buildings!BN719="","NULL",buildings!BN719)</f>
        <v>NULL</v>
      </c>
      <c r="BO719" t="str">
        <f>IF(buildings!BO719="","NULL",buildings!BO719)</f>
        <v>NULL</v>
      </c>
      <c r="BP719" t="str">
        <f>IF(buildings!BP719="","NULL",buildings!BP719)</f>
        <v>NULL</v>
      </c>
      <c r="BQ719" t="str">
        <f>IF(buildings!BQ719="","NULL",buildings!BQ719)</f>
        <v>NULL</v>
      </c>
      <c r="BR719" t="str">
        <f>IF(buildings!BR719="","NULL",buildings!BR719)</f>
        <v>NULL</v>
      </c>
      <c r="BS719" t="str">
        <f>IF(buildings!BS719="","NULL",buildings!BS719)</f>
        <v>NULL</v>
      </c>
      <c r="BT719" t="str">
        <f>IF(buildings!BT719="","NULL",buildings!BT719)</f>
        <v>NULL</v>
      </c>
      <c r="BU719" t="str">
        <f>IF(buildings!BU719="","NULL",buildings!BU719)</f>
        <v>NULL</v>
      </c>
      <c r="BV719" t="str">
        <f>IF(buildings!BV719="","NULL",buildings!BV719)</f>
        <v>NULL</v>
      </c>
      <c r="BW719" t="str">
        <f>IF(buildings!BW719="","NULL",buildings!BW719)</f>
        <v>R32AUNZ</v>
      </c>
      <c r="BX719" t="str">
        <f>IF(buildings!BX719="","NULL",buildings!BX719)</f>
        <v>R5.2OECD</v>
      </c>
      <c r="BY719" t="str">
        <f>IF(buildings!BY719="","NULL",buildings!BY719)</f>
        <v>R_MFH_tower</v>
      </c>
      <c r="BZ719" t="str">
        <f>IF(buildings!BZ719="","NULL",buildings!BZ719)</f>
        <v>T_hightech</v>
      </c>
      <c r="CA719" t="str">
        <f>IF(buildings!CA719="","NULL",buildings!CA719)</f>
        <v>Standard</v>
      </c>
      <c r="CB719" t="str">
        <f>IF(buildings!CB719="","NULL",buildings!CB719)</f>
        <v>modeled/hypothetical/regulations</v>
      </c>
      <c r="CC719" t="str">
        <f>IF(buildings!CC719="","NULL",buildings!CC719)</f>
        <v>RM</v>
      </c>
      <c r="CD719" t="str">
        <f>IF(buildings!CD719="","NULL",buildings!CD719)</f>
        <v>T</v>
      </c>
      <c r="CE719" t="str">
        <f>IF(buildings!CE719="","NULL",buildings!CE719)</f>
        <v>OECD_AUNZ</v>
      </c>
    </row>
    <row r="720" spans="1:83">
      <c r="A720">
        <f>IF(buildings!A720="","NA",buildings!A720)</f>
        <v>718</v>
      </c>
      <c r="B720" t="str">
        <f>IF(buildings!B720="","NA",buildings!B720)</f>
        <v>Portugal</v>
      </c>
      <c r="C720" t="str">
        <f>IF(buildings!C720="","NA",buildings!C720)</f>
        <v>NA</v>
      </c>
      <c r="D720" t="str">
        <f>IF(buildings!D720="","NA",buildings!D720)</f>
        <v>NA</v>
      </c>
      <c r="E720" t="str">
        <f>IF(buildings!E720="","NA",buildings!E720)</f>
        <v>NA</v>
      </c>
      <c r="F720" t="str">
        <f>IF(buildings!F720="","NA",buildings!F720)</f>
        <v>NA</v>
      </c>
      <c r="G720" t="str">
        <f>IF(buildings!G720="","NA",buildings!G720)</f>
        <v>NA</v>
      </c>
      <c r="H720" t="str">
        <f>IF(buildings!H720="","NA",buildings!H720)</f>
        <v>NA</v>
      </c>
      <c r="I720" t="str">
        <f>IF(buildings!I720="","NA",buildings!I720)</f>
        <v>NA</v>
      </c>
      <c r="J720" t="str">
        <f>IF(buildings!J720="","NA",buildings!J720)</f>
        <v>NA</v>
      </c>
      <c r="K720" t="str">
        <f>IF(buildings!K720="","NA",buildings!K720)</f>
        <v>NA</v>
      </c>
      <c r="L720" t="str">
        <f>IF(buildings!L720="","NA",buildings!L720)</f>
        <v>NA</v>
      </c>
      <c r="M720" t="str">
        <f>IF(buildings!M720="","NA",buildings!M720)</f>
        <v>NA</v>
      </c>
      <c r="N720" t="str">
        <f>IF(buildings!N720="","NA",buildings!N720)</f>
        <v>NA</v>
      </c>
      <c r="O720" t="str">
        <f>IF(buildings!O720="","NA",buildings!O720)</f>
        <v>NA</v>
      </c>
      <c r="P720" t="str">
        <f>IF(buildings!P720="","NA",buildings!P720)</f>
        <v>NA</v>
      </c>
      <c r="Q720" t="str">
        <f>IF(buildings!Q720="","NA",buildings!Q720)</f>
        <v>NA</v>
      </c>
      <c r="R720" t="str">
        <f>IF(buildings!R720="","NA",buildings!R720)</f>
        <v>NA</v>
      </c>
      <c r="S720" t="str">
        <f>IF(buildings!S720="","NA",buildings!S720)</f>
        <v>NA</v>
      </c>
      <c r="T720" t="str">
        <f>IF(buildings!T720="","NA",buildings!T720)</f>
        <v>NA</v>
      </c>
      <c r="U720" t="str">
        <f>IF(buildings!U720="","NA",buildings!U720)</f>
        <v>NA</v>
      </c>
      <c r="V720" t="str">
        <f>IF(buildings!V720="","NA",buildings!V720)</f>
        <v>NA</v>
      </c>
      <c r="W720" t="str">
        <f>IF(buildings!W720="","NA",buildings!W720)</f>
        <v>NA</v>
      </c>
      <c r="X720" t="str">
        <f>IF(buildings!X720="","NA",buildings!X720)</f>
        <v>NA</v>
      </c>
      <c r="Y720" t="str">
        <f>IF(buildings!Y720="","NA",buildings!Y720)</f>
        <v>NA</v>
      </c>
      <c r="Z720" t="str">
        <f>IF(buildings!Z720="","NA",buildings!Z720)</f>
        <v>NA</v>
      </c>
      <c r="AA720" t="str">
        <f>IF(buildings!AA720="","NA",buildings!AA720)</f>
        <v>NA</v>
      </c>
      <c r="AB720">
        <f>IF(buildings!AB720="","NA",buildings!AB720)</f>
        <v>1.5</v>
      </c>
      <c r="AC720">
        <f>IF(buildings!AC720="","NA",buildings!AC720)</f>
        <v>3</v>
      </c>
      <c r="AD720" t="str">
        <f>IF(buildings!AD720="","NA",buildings!AD720)</f>
        <v>NA</v>
      </c>
      <c r="AE720" t="str">
        <f>IF(buildings!AE720="","NA",buildings!AE720)</f>
        <v>NA</v>
      </c>
      <c r="AF720" t="str">
        <f>IF(buildings!AF720="","NA",buildings!AF720)</f>
        <v>NA</v>
      </c>
      <c r="AG720" t="str">
        <f>IF(buildings!AG720="","NA",buildings!AG720)</f>
        <v>NA</v>
      </c>
      <c r="AH720" t="str">
        <f>IF(buildings!AH720="","NA",buildings!AH720)</f>
        <v>NA</v>
      </c>
      <c r="AI720" t="str">
        <f>IF(buildings!AI720="","NA",buildings!AI720)</f>
        <v>NA</v>
      </c>
      <c r="AJ720">
        <f>IF(buildings!AJ720="","NA",buildings!AJ720)</f>
        <v>1.1500000000000001</v>
      </c>
      <c r="AK720">
        <f>IF(buildings!AK720="","NA",buildings!AK720)</f>
        <v>0.23</v>
      </c>
      <c r="AL720" t="str">
        <f>IF(buildings!AL720="","NA",buildings!AL720)</f>
        <v>Undefined residential house</v>
      </c>
      <c r="AM720" t="str">
        <f>IF(buildings!AM720="","NA",buildings!AM720)</f>
        <v>NULL</v>
      </c>
      <c r="AN720" t="str">
        <f>IF(buildings!AN720="","NA",buildings!AN720)</f>
        <v>residential</v>
      </c>
      <c r="AO720" t="str">
        <f>IF(buildings!AO720="","NA",buildings!AO720)</f>
        <v>residential</v>
      </c>
      <c r="AP720" t="str">
        <f>IF(buildings!AP720="","NA",buildings!AP720)</f>
        <v>averaged</v>
      </c>
      <c r="AQ720" t="str">
        <f>IF(buildings!AQ720="","NA",buildings!AQ720)</f>
        <v>NULL</v>
      </c>
      <c r="AR720" t="str">
        <f>IF(buildings!AR720="","NA",buildings!AR720)</f>
        <v>NA</v>
      </c>
      <c r="AS720" t="str">
        <f>IF(buildings!AS720="","NA",buildings!AS720)</f>
        <v>Malia, M., de Brito, J., Pinheiro, M.D. &amp; Bravo, M.</v>
      </c>
      <c r="AT720">
        <f>IF(buildings!AT720="","NA",buildings!AT720)</f>
        <v>2013</v>
      </c>
      <c r="AU720" t="str">
        <f>IF(buildings!AU720="","NA",buildings!AU720)</f>
        <v>Construction and demolition waste indicators</v>
      </c>
      <c r="AV720" t="str">
        <f>IF(buildings!AV720="","NA",buildings!AV720)</f>
        <v>Waste Management &amp; Research</v>
      </c>
      <c r="AW720" t="str">
        <f>IF(buildings!AW720="","NA",buildings!AW720)</f>
        <v>Copyright by the Authors</v>
      </c>
      <c r="AX720" t="str">
        <f>IF(buildings!AX720="","NA",buildings!AX720)</f>
        <v>10.1177/0734242X12471707</v>
      </c>
      <c r="AY720" t="str">
        <f>IF(buildings!AY720="","NA",buildings!AY720)</f>
        <v>https://doi.org/10.1177/0734242X12471707</v>
      </c>
      <c r="AZ720" t="str">
        <f>IF(buildings!AZ720="","NULL",buildings!AZ720)</f>
        <v>values were provided as ranges e.g. brick 84-90. we calculated avg. values for use here</v>
      </c>
      <c r="BA720" t="str">
        <f>IF(buildings!BA720="","NULL",buildings!BA720)</f>
        <v>NULL</v>
      </c>
      <c r="BB720" t="str">
        <f>IF(buildings!BB720="","NULL",buildings!BB720)</f>
        <v>NULL</v>
      </c>
      <c r="BC720" t="str">
        <f>IF(buildings!BC720="","NULL",buildings!BC720)</f>
        <v>Table 5 CDW indicators for demolition (kg m−2).</v>
      </c>
      <c r="BD720" t="str">
        <f>IF(buildings!BD720="","NULL",buildings!BD720)</f>
        <v>NULL</v>
      </c>
      <c r="BE720" t="str">
        <f>IF(buildings!BE720="","NULL",buildings!BE720)</f>
        <v>Schwartzberg (Fishman)</v>
      </c>
      <c r="BF720" t="str">
        <f>IF(buildings!BF720="","NULL",buildings!BF720)</f>
        <v>NULL</v>
      </c>
      <c r="BG720" t="str">
        <f>IF(buildings!BG720="","NULL",buildings!BG720)</f>
        <v>NULL</v>
      </c>
      <c r="BH720" t="str">
        <f>IF(buildings!BH720="","NULL",buildings!BH720)</f>
        <v>NULL</v>
      </c>
      <c r="BI720" t="str">
        <f>IF(buildings!BI720="","NULL",buildings!BI720)</f>
        <v>NULL</v>
      </c>
      <c r="BJ720" t="str">
        <f>IF(buildings!BJ720="","NULL",buildings!BJ720)</f>
        <v>NULL</v>
      </c>
      <c r="BK720" t="str">
        <f>IF(buildings!BK720="","NULL",buildings!BK720)</f>
        <v>NULL</v>
      </c>
      <c r="BL720" t="str">
        <f>IF(buildings!BL720="","NULL",buildings!BL720)</f>
        <v>NULL</v>
      </c>
      <c r="BM720" t="str">
        <f>IF(buildings!BM720="","NULL",buildings!BM720)</f>
        <v>NULL</v>
      </c>
      <c r="BN720" t="str">
        <f>IF(buildings!BN720="","NULL",buildings!BN720)</f>
        <v>NULL</v>
      </c>
      <c r="BO720" t="str">
        <f>IF(buildings!BO720="","NULL",buildings!BO720)</f>
        <v>NULL</v>
      </c>
      <c r="BP720" t="str">
        <f>IF(buildings!BP720="","NULL",buildings!BP720)</f>
        <v>NULL</v>
      </c>
      <c r="BQ720" t="str">
        <f>IF(buildings!BQ720="","NULL",buildings!BQ720)</f>
        <v>NULL</v>
      </c>
      <c r="BR720" t="str">
        <f>IF(buildings!BR720="","NULL",buildings!BR720)</f>
        <v>NULL</v>
      </c>
      <c r="BS720" t="str">
        <f>IF(buildings!BS720="","NULL",buildings!BS720)</f>
        <v>NULL</v>
      </c>
      <c r="BT720" t="str">
        <f>IF(buildings!BT720="","NULL",buildings!BT720)</f>
        <v>NULL</v>
      </c>
      <c r="BU720" t="str">
        <f>IF(buildings!BU720="","NULL",buildings!BU720)</f>
        <v>NULL</v>
      </c>
      <c r="BV720" t="str">
        <f>IF(buildings!BV720="","NULL",buildings!BV720)</f>
        <v>NULL</v>
      </c>
      <c r="BW720" t="str">
        <f>IF(buildings!BW720="","NULL",buildings!BW720)</f>
        <v>R32EU15</v>
      </c>
      <c r="BX720" t="str">
        <f>IF(buildings!BX720="","NULL",buildings!BX720)</f>
        <v>R5.2OECD</v>
      </c>
      <c r="BY720" t="str">
        <f>IF(buildings!BY720="","NULL",buildings!BY720)</f>
        <v>R_unspecified</v>
      </c>
      <c r="BZ720" t="str">
        <f>IF(buildings!BZ720="","NULL",buildings!BZ720)</f>
        <v>Unspecified</v>
      </c>
      <c r="CA720" t="str">
        <f>IF(buildings!CA720="","NULL",buildings!CA720)</f>
        <v>Standard</v>
      </c>
      <c r="CB720" t="str">
        <f>IF(buildings!CB720="","NULL",buildings!CB720)</f>
        <v>sample/average/statistics</v>
      </c>
      <c r="CC720" t="str">
        <f>IF(buildings!CC720="","NULL",buildings!CC720)</f>
        <v>RU</v>
      </c>
      <c r="CD720" t="str">
        <f>IF(buildings!CD720="","NULL",buildings!CD720)</f>
        <v>U</v>
      </c>
      <c r="CE720" t="str">
        <f>IF(buildings!CE720="","NULL",buildings!CE720)</f>
        <v>OECD_EU15</v>
      </c>
    </row>
    <row r="721" spans="1:83">
      <c r="A721">
        <f>IF(buildings!A721="","NA",buildings!A721)</f>
        <v>719</v>
      </c>
      <c r="B721" t="str">
        <f>IF(buildings!B721="","NA",buildings!B721)</f>
        <v>Portugal</v>
      </c>
      <c r="C721" t="str">
        <f>IF(buildings!C721="","NA",buildings!C721)</f>
        <v>NA</v>
      </c>
      <c r="D721" t="str">
        <f>IF(buildings!D721="","NA",buildings!D721)</f>
        <v>NA</v>
      </c>
      <c r="E721" t="str">
        <f>IF(buildings!E721="","NA",buildings!E721)</f>
        <v>NA</v>
      </c>
      <c r="F721" t="str">
        <f>IF(buildings!F721="","NA",buildings!F721)</f>
        <v>NA</v>
      </c>
      <c r="G721" t="str">
        <f>IF(buildings!G721="","NA",buildings!G721)</f>
        <v>NA</v>
      </c>
      <c r="H721" t="str">
        <f>IF(buildings!H721="","NA",buildings!H721)</f>
        <v>NA</v>
      </c>
      <c r="I721">
        <f>IF(buildings!I721="","NA",buildings!I721)</f>
        <v>13.65</v>
      </c>
      <c r="J721">
        <f>IF(buildings!J721="","NA",buildings!J721)</f>
        <v>172.5</v>
      </c>
      <c r="K721" t="str">
        <f>IF(buildings!K721="","NA",buildings!K721)</f>
        <v>NA</v>
      </c>
      <c r="L721" t="str">
        <f>IF(buildings!L721="","NA",buildings!L721)</f>
        <v>NA</v>
      </c>
      <c r="M721">
        <f>IF(buildings!M721="","NA",buildings!M721)</f>
        <v>218.5</v>
      </c>
      <c r="N721" t="str">
        <f>IF(buildings!N721="","NA",buildings!N721)</f>
        <v>NA</v>
      </c>
      <c r="O721" t="str">
        <f>IF(buildings!O721="","NA",buildings!O721)</f>
        <v>NA</v>
      </c>
      <c r="P721">
        <f>IF(buildings!P721="","NA",buildings!P721)</f>
        <v>87</v>
      </c>
      <c r="Q721" t="str">
        <f>IF(buildings!Q721="","NA",buildings!Q721)</f>
        <v>NA</v>
      </c>
      <c r="R721" t="str">
        <f>IF(buildings!R721="","NA",buildings!R721)</f>
        <v>NA</v>
      </c>
      <c r="S721">
        <f>IF(buildings!S721="","NA",buildings!S721)</f>
        <v>58.150000000000006</v>
      </c>
      <c r="T721" t="str">
        <f>IF(buildings!T721="","NA",buildings!T721)</f>
        <v>NA</v>
      </c>
      <c r="U721" t="str">
        <f>IF(buildings!U721="","NA",buildings!U721)</f>
        <v>NA</v>
      </c>
      <c r="V721" t="str">
        <f>IF(buildings!V721="","NA",buildings!V721)</f>
        <v>NA</v>
      </c>
      <c r="W721" t="str">
        <f>IF(buildings!W721="","NA",buildings!W721)</f>
        <v>NA</v>
      </c>
      <c r="X721" t="str">
        <f>IF(buildings!X721="","NA",buildings!X721)</f>
        <v>NA</v>
      </c>
      <c r="Y721" t="str">
        <f>IF(buildings!Y721="","NA",buildings!Y721)</f>
        <v>NA</v>
      </c>
      <c r="Z721" t="str">
        <f>IF(buildings!Z721="","NA",buildings!Z721)</f>
        <v>NA</v>
      </c>
      <c r="AA721" t="str">
        <f>IF(buildings!AA721="","NA",buildings!AA721)</f>
        <v>NA</v>
      </c>
      <c r="AB721" t="str">
        <f>IF(buildings!AB721="","NA",buildings!AB721)</f>
        <v>NA</v>
      </c>
      <c r="AC721" t="str">
        <f>IF(buildings!AC721="","NA",buildings!AC721)</f>
        <v>NA</v>
      </c>
      <c r="AD721" t="str">
        <f>IF(buildings!AD721="","NA",buildings!AD721)</f>
        <v>NA</v>
      </c>
      <c r="AE721" t="str">
        <f>IF(buildings!AE721="","NA",buildings!AE721)</f>
        <v>NA</v>
      </c>
      <c r="AF721" t="str">
        <f>IF(buildings!AF721="","NA",buildings!AF721)</f>
        <v>NA</v>
      </c>
      <c r="AG721" t="str">
        <f>IF(buildings!AG721="","NA",buildings!AG721)</f>
        <v>NA</v>
      </c>
      <c r="AH721" t="str">
        <f>IF(buildings!AH721="","NA",buildings!AH721)</f>
        <v>NA</v>
      </c>
      <c r="AI721" t="str">
        <f>IF(buildings!AI721="","NA",buildings!AI721)</f>
        <v>NA</v>
      </c>
      <c r="AJ721" t="str">
        <f>IF(buildings!AJ721="","NA",buildings!AJ721)</f>
        <v>NA</v>
      </c>
      <c r="AK721" t="str">
        <f>IF(buildings!AK721="","NA",buildings!AK721)</f>
        <v>NA</v>
      </c>
      <c r="AL721" t="str">
        <f>IF(buildings!AL721="","NA",buildings!AL721)</f>
        <v>Timber residential house</v>
      </c>
      <c r="AM721" t="str">
        <f>IF(buildings!AM721="","NA",buildings!AM721)</f>
        <v>NULL</v>
      </c>
      <c r="AN721" t="str">
        <f>IF(buildings!AN721="","NA",buildings!AN721)</f>
        <v>residential</v>
      </c>
      <c r="AO721" t="str">
        <f>IF(buildings!AO721="","NA",buildings!AO721)</f>
        <v>residential</v>
      </c>
      <c r="AP721" t="str">
        <f>IF(buildings!AP721="","NA",buildings!AP721)</f>
        <v>averaged</v>
      </c>
      <c r="AQ721" t="str">
        <f>IF(buildings!AQ721="","NA",buildings!AQ721)</f>
        <v>NULL</v>
      </c>
      <c r="AR721" t="str">
        <f>IF(buildings!AR721="","NA",buildings!AR721)</f>
        <v>NA</v>
      </c>
      <c r="AS721" t="str">
        <f>IF(buildings!AS721="","NA",buildings!AS721)</f>
        <v>Malia, M., de Brito, J., Pinheiro, M.D. &amp; Bravo, M.</v>
      </c>
      <c r="AT721">
        <f>IF(buildings!AT721="","NA",buildings!AT721)</f>
        <v>2013</v>
      </c>
      <c r="AU721" t="str">
        <f>IF(buildings!AU721="","NA",buildings!AU721)</f>
        <v>Construction and demolition waste indicators</v>
      </c>
      <c r="AV721" t="str">
        <f>IF(buildings!AV721="","NA",buildings!AV721)</f>
        <v>Waste Management &amp; Research</v>
      </c>
      <c r="AW721" t="str">
        <f>IF(buildings!AW721="","NA",buildings!AW721)</f>
        <v>Copyright by the Authors</v>
      </c>
      <c r="AX721" t="str">
        <f>IF(buildings!AX721="","NA",buildings!AX721)</f>
        <v>10.1177/0734242X12471707</v>
      </c>
      <c r="AY721" t="str">
        <f>IF(buildings!AY721="","NA",buildings!AY721)</f>
        <v>https://doi.org/10.1177/0734242X12471707</v>
      </c>
      <c r="AZ721" t="str">
        <f>IF(buildings!AZ721="","NULL",buildings!AZ721)</f>
        <v>values were provided as ranges e.g. brick 84-90. we calculated avg. values for use here</v>
      </c>
      <c r="BA721" t="str">
        <f>IF(buildings!BA721="","NULL",buildings!BA721)</f>
        <v>NULL</v>
      </c>
      <c r="BB721" t="str">
        <f>IF(buildings!BB721="","NULL",buildings!BB721)</f>
        <v>NULL</v>
      </c>
      <c r="BC721" t="str">
        <f>IF(buildings!BC721="","NULL",buildings!BC721)</f>
        <v>Table 5 CDW indicators for demolition (kg m−2).</v>
      </c>
      <c r="BD721" t="str">
        <f>IF(buildings!BD721="","NULL",buildings!BD721)</f>
        <v>NULL</v>
      </c>
      <c r="BE721" t="str">
        <f>IF(buildings!BE721="","NULL",buildings!BE721)</f>
        <v>Schwartzberg (Fishman)</v>
      </c>
      <c r="BF721" t="str">
        <f>IF(buildings!BF721="","NULL",buildings!BF721)</f>
        <v>NULL</v>
      </c>
      <c r="BG721" t="str">
        <f>IF(buildings!BG721="","NULL",buildings!BG721)</f>
        <v>NULL</v>
      </c>
      <c r="BH721" t="str">
        <f>IF(buildings!BH721="","NULL",buildings!BH721)</f>
        <v>NULL</v>
      </c>
      <c r="BI721" t="str">
        <f>IF(buildings!BI721="","NULL",buildings!BI721)</f>
        <v>NULL</v>
      </c>
      <c r="BJ721" t="str">
        <f>IF(buildings!BJ721="","NULL",buildings!BJ721)</f>
        <v>NULL</v>
      </c>
      <c r="BK721" t="str">
        <f>IF(buildings!BK721="","NULL",buildings!BK721)</f>
        <v>NULL</v>
      </c>
      <c r="BL721" t="str">
        <f>IF(buildings!BL721="","NULL",buildings!BL721)</f>
        <v>NULL</v>
      </c>
      <c r="BM721" t="str">
        <f>IF(buildings!BM721="","NULL",buildings!BM721)</f>
        <v>NULL</v>
      </c>
      <c r="BN721" t="str">
        <f>IF(buildings!BN721="","NULL",buildings!BN721)</f>
        <v>NULL</v>
      </c>
      <c r="BO721" t="str">
        <f>IF(buildings!BO721="","NULL",buildings!BO721)</f>
        <v>NULL</v>
      </c>
      <c r="BP721" t="str">
        <f>IF(buildings!BP721="","NULL",buildings!BP721)</f>
        <v>NULL</v>
      </c>
      <c r="BQ721" t="str">
        <f>IF(buildings!BQ721="","NULL",buildings!BQ721)</f>
        <v>NULL</v>
      </c>
      <c r="BR721" t="str">
        <f>IF(buildings!BR721="","NULL",buildings!BR721)</f>
        <v>NULL</v>
      </c>
      <c r="BS721" t="str">
        <f>IF(buildings!BS721="","NULL",buildings!BS721)</f>
        <v>NULL</v>
      </c>
      <c r="BT721" t="str">
        <f>IF(buildings!BT721="","NULL",buildings!BT721)</f>
        <v>NULL</v>
      </c>
      <c r="BU721" t="str">
        <f>IF(buildings!BU721="","NULL",buildings!BU721)</f>
        <v>NULL</v>
      </c>
      <c r="BV721" t="str">
        <f>IF(buildings!BV721="","NULL",buildings!BV721)</f>
        <v>NULL</v>
      </c>
      <c r="BW721" t="str">
        <f>IF(buildings!BW721="","NULL",buildings!BW721)</f>
        <v>R32EU15</v>
      </c>
      <c r="BX721" t="str">
        <f>IF(buildings!BX721="","NULL",buildings!BX721)</f>
        <v>R5.2OECD</v>
      </c>
      <c r="BY721" t="str">
        <f>IF(buildings!BY721="","NULL",buildings!BY721)</f>
        <v>R_unspecified</v>
      </c>
      <c r="BZ721" t="str">
        <f>IF(buildings!BZ721="","NULL",buildings!BZ721)</f>
        <v>Unspecified</v>
      </c>
      <c r="CA721" t="str">
        <f>IF(buildings!CA721="","NULL",buildings!CA721)</f>
        <v>Standard</v>
      </c>
      <c r="CB721" t="str">
        <f>IF(buildings!CB721="","NULL",buildings!CB721)</f>
        <v>sample/average/statistics</v>
      </c>
      <c r="CC721" t="str">
        <f>IF(buildings!CC721="","NULL",buildings!CC721)</f>
        <v>RU</v>
      </c>
      <c r="CD721" t="str">
        <f>IF(buildings!CD721="","NULL",buildings!CD721)</f>
        <v>U</v>
      </c>
      <c r="CE721" t="str">
        <f>IF(buildings!CE721="","NULL",buildings!CE721)</f>
        <v>OECD_EU15</v>
      </c>
    </row>
    <row r="722" spans="1:83">
      <c r="A722">
        <f>IF(buildings!A722="","NA",buildings!A722)</f>
        <v>720</v>
      </c>
      <c r="B722" t="str">
        <f>IF(buildings!B722="","NA",buildings!B722)</f>
        <v>Portugal</v>
      </c>
      <c r="C722" t="str">
        <f>IF(buildings!C722="","NA",buildings!C722)</f>
        <v>NA</v>
      </c>
      <c r="D722" t="str">
        <f>IF(buildings!D722="","NA",buildings!D722)</f>
        <v>NA</v>
      </c>
      <c r="E722" t="str">
        <f>IF(buildings!E722="","NA",buildings!E722)</f>
        <v>NA</v>
      </c>
      <c r="F722" t="str">
        <f>IF(buildings!F722="","NA",buildings!F722)</f>
        <v>NA</v>
      </c>
      <c r="G722" t="str">
        <f>IF(buildings!G722="","NA",buildings!G722)</f>
        <v>NA</v>
      </c>
      <c r="H722" t="str">
        <f>IF(buildings!H722="","NA",buildings!H722)</f>
        <v>NA</v>
      </c>
      <c r="I722" t="str">
        <f>IF(buildings!I722="","NA",buildings!I722)</f>
        <v>NA</v>
      </c>
      <c r="J722">
        <f>IF(buildings!J722="","NA",buildings!J722)</f>
        <v>35</v>
      </c>
      <c r="K722" t="str">
        <f>IF(buildings!K722="","NA",buildings!K722)</f>
        <v>NA</v>
      </c>
      <c r="L722" t="str">
        <f>IF(buildings!L722="","NA",buildings!L722)</f>
        <v>NA</v>
      </c>
      <c r="M722">
        <f>IF(buildings!M722="","NA",buildings!M722)</f>
        <v>666</v>
      </c>
      <c r="N722" t="str">
        <f>IF(buildings!N722="","NA",buildings!N722)</f>
        <v>NA</v>
      </c>
      <c r="O722" t="str">
        <f>IF(buildings!O722="","NA",buildings!O722)</f>
        <v>NA</v>
      </c>
      <c r="P722">
        <f>IF(buildings!P722="","NA",buildings!P722)</f>
        <v>328</v>
      </c>
      <c r="Q722" t="str">
        <f>IF(buildings!Q722="","NA",buildings!Q722)</f>
        <v>NA</v>
      </c>
      <c r="R722" t="str">
        <f>IF(buildings!R722="","NA",buildings!R722)</f>
        <v>NA</v>
      </c>
      <c r="S722">
        <f>IF(buildings!S722="","NA",buildings!S722)</f>
        <v>37.549999999999997</v>
      </c>
      <c r="T722" t="str">
        <f>IF(buildings!T722="","NA",buildings!T722)</f>
        <v>NA</v>
      </c>
      <c r="U722" t="str">
        <f>IF(buildings!U722="","NA",buildings!U722)</f>
        <v>NA</v>
      </c>
      <c r="V722" t="str">
        <f>IF(buildings!V722="","NA",buildings!V722)</f>
        <v>NA</v>
      </c>
      <c r="W722">
        <f>IF(buildings!W722="","NA",buildings!W722)</f>
        <v>1.05</v>
      </c>
      <c r="X722" t="str">
        <f>IF(buildings!X722="","NA",buildings!X722)</f>
        <v>NA</v>
      </c>
      <c r="Y722" t="str">
        <f>IF(buildings!Y722="","NA",buildings!Y722)</f>
        <v>NA</v>
      </c>
      <c r="Z722" t="str">
        <f>IF(buildings!Z722="","NA",buildings!Z722)</f>
        <v>NA</v>
      </c>
      <c r="AA722">
        <f>IF(buildings!AA722="","NA",buildings!AA722)</f>
        <v>14.100000000000001</v>
      </c>
      <c r="AB722" t="str">
        <f>IF(buildings!AB722="","NA",buildings!AB722)</f>
        <v>NA</v>
      </c>
      <c r="AC722" t="str">
        <f>IF(buildings!AC722="","NA",buildings!AC722)</f>
        <v>NA</v>
      </c>
      <c r="AD722" t="str">
        <f>IF(buildings!AD722="","NA",buildings!AD722)</f>
        <v>NA</v>
      </c>
      <c r="AE722" t="str">
        <f>IF(buildings!AE722="","NA",buildings!AE722)</f>
        <v>NA</v>
      </c>
      <c r="AF722" t="str">
        <f>IF(buildings!AF722="","NA",buildings!AF722)</f>
        <v>NA</v>
      </c>
      <c r="AG722" t="str">
        <f>IF(buildings!AG722="","NA",buildings!AG722)</f>
        <v>NA</v>
      </c>
      <c r="AH722" t="str">
        <f>IF(buildings!AH722="","NA",buildings!AH722)</f>
        <v>NA</v>
      </c>
      <c r="AI722" t="str">
        <f>IF(buildings!AI722="","NA",buildings!AI722)</f>
        <v>NA</v>
      </c>
      <c r="AJ722" t="str">
        <f>IF(buildings!AJ722="","NA",buildings!AJ722)</f>
        <v>NA</v>
      </c>
      <c r="AK722" t="str">
        <f>IF(buildings!AK722="","NA",buildings!AK722)</f>
        <v>NA</v>
      </c>
      <c r="AL722" t="str">
        <f>IF(buildings!AL722="","NA",buildings!AL722)</f>
        <v>Reinforced concrete house</v>
      </c>
      <c r="AM722" t="str">
        <f>IF(buildings!AM722="","NA",buildings!AM722)</f>
        <v>NULL</v>
      </c>
      <c r="AN722" t="str">
        <f>IF(buildings!AN722="","NA",buildings!AN722)</f>
        <v>residential</v>
      </c>
      <c r="AO722" t="str">
        <f>IF(buildings!AO722="","NA",buildings!AO722)</f>
        <v>residential</v>
      </c>
      <c r="AP722" t="str">
        <f>IF(buildings!AP722="","NA",buildings!AP722)</f>
        <v>averaged</v>
      </c>
      <c r="AQ722" t="str">
        <f>IF(buildings!AQ722="","NA",buildings!AQ722)</f>
        <v>NULL</v>
      </c>
      <c r="AR722" t="str">
        <f>IF(buildings!AR722="","NA",buildings!AR722)</f>
        <v>NA</v>
      </c>
      <c r="AS722" t="str">
        <f>IF(buildings!AS722="","NA",buildings!AS722)</f>
        <v>Malia, M., de Brito, J., Pinheiro, M.D. &amp; Bravo, M.</v>
      </c>
      <c r="AT722">
        <f>IF(buildings!AT722="","NA",buildings!AT722)</f>
        <v>2013</v>
      </c>
      <c r="AU722" t="str">
        <f>IF(buildings!AU722="","NA",buildings!AU722)</f>
        <v>Construction and demolition waste indicators</v>
      </c>
      <c r="AV722" t="str">
        <f>IF(buildings!AV722="","NA",buildings!AV722)</f>
        <v>Waste Management &amp; Research</v>
      </c>
      <c r="AW722" t="str">
        <f>IF(buildings!AW722="","NA",buildings!AW722)</f>
        <v>Copyright by the Authors</v>
      </c>
      <c r="AX722" t="str">
        <f>IF(buildings!AX722="","NA",buildings!AX722)</f>
        <v>10.1177/0734242X12471707</v>
      </c>
      <c r="AY722" t="str">
        <f>IF(buildings!AY722="","NA",buildings!AY722)</f>
        <v>https://doi.org/10.1177/0734242X12471707</v>
      </c>
      <c r="AZ722" t="str">
        <f>IF(buildings!AZ722="","NULL",buildings!AZ722)</f>
        <v>values were provided as ranges e.g. brick 84-90. we calculated avg. values for use here</v>
      </c>
      <c r="BA722" t="str">
        <f>IF(buildings!BA722="","NULL",buildings!BA722)</f>
        <v>NULL</v>
      </c>
      <c r="BB722" t="str">
        <f>IF(buildings!BB722="","NULL",buildings!BB722)</f>
        <v>NULL</v>
      </c>
      <c r="BC722" t="str">
        <f>IF(buildings!BC722="","NULL",buildings!BC722)</f>
        <v>Table 5 CDW indicators for demolition (kg m−2).</v>
      </c>
      <c r="BD722" t="str">
        <f>IF(buildings!BD722="","NULL",buildings!BD722)</f>
        <v>NULL</v>
      </c>
      <c r="BE722" t="str">
        <f>IF(buildings!BE722="","NULL",buildings!BE722)</f>
        <v>Schwartzberg (Fishman)</v>
      </c>
      <c r="BF722" t="str">
        <f>IF(buildings!BF722="","NULL",buildings!BF722)</f>
        <v>NULL</v>
      </c>
      <c r="BG722" t="str">
        <f>IF(buildings!BG722="","NULL",buildings!BG722)</f>
        <v>NULL</v>
      </c>
      <c r="BH722" t="str">
        <f>IF(buildings!BH722="","NULL",buildings!BH722)</f>
        <v>NULL</v>
      </c>
      <c r="BI722" t="str">
        <f>IF(buildings!BI722="","NULL",buildings!BI722)</f>
        <v>NULL</v>
      </c>
      <c r="BJ722" t="str">
        <f>IF(buildings!BJ722="","NULL",buildings!BJ722)</f>
        <v>NULL</v>
      </c>
      <c r="BK722" t="str">
        <f>IF(buildings!BK722="","NULL",buildings!BK722)</f>
        <v>NULL</v>
      </c>
      <c r="BL722" t="str">
        <f>IF(buildings!BL722="","NULL",buildings!BL722)</f>
        <v>NULL</v>
      </c>
      <c r="BM722" t="str">
        <f>IF(buildings!BM722="","NULL",buildings!BM722)</f>
        <v>NULL</v>
      </c>
      <c r="BN722" t="str">
        <f>IF(buildings!BN722="","NULL",buildings!BN722)</f>
        <v>NULL</v>
      </c>
      <c r="BO722" t="str">
        <f>IF(buildings!BO722="","NULL",buildings!BO722)</f>
        <v>NULL</v>
      </c>
      <c r="BP722" t="str">
        <f>IF(buildings!BP722="","NULL",buildings!BP722)</f>
        <v>NULL</v>
      </c>
      <c r="BQ722" t="str">
        <f>IF(buildings!BQ722="","NULL",buildings!BQ722)</f>
        <v>NULL</v>
      </c>
      <c r="BR722" t="str">
        <f>IF(buildings!BR722="","NULL",buildings!BR722)</f>
        <v>NULL</v>
      </c>
      <c r="BS722" t="str">
        <f>IF(buildings!BS722="","NULL",buildings!BS722)</f>
        <v>NULL</v>
      </c>
      <c r="BT722" t="str">
        <f>IF(buildings!BT722="","NULL",buildings!BT722)</f>
        <v>NULL</v>
      </c>
      <c r="BU722" t="str">
        <f>IF(buildings!BU722="","NULL",buildings!BU722)</f>
        <v>NULL</v>
      </c>
      <c r="BV722" t="str">
        <f>IF(buildings!BV722="","NULL",buildings!BV722)</f>
        <v>NULL</v>
      </c>
      <c r="BW722" t="str">
        <f>IF(buildings!BW722="","NULL",buildings!BW722)</f>
        <v>R32EU15</v>
      </c>
      <c r="BX722" t="str">
        <f>IF(buildings!BX722="","NULL",buildings!BX722)</f>
        <v>R5.2OECD</v>
      </c>
      <c r="BY722" t="str">
        <f>IF(buildings!BY722="","NULL",buildings!BY722)</f>
        <v>R_unspecified</v>
      </c>
      <c r="BZ722" t="str">
        <f>IF(buildings!BZ722="","NULL",buildings!BZ722)</f>
        <v>RC_unspecified</v>
      </c>
      <c r="CA722" t="str">
        <f>IF(buildings!CA722="","NULL",buildings!CA722)</f>
        <v>Standard</v>
      </c>
      <c r="CB722" t="str">
        <f>IF(buildings!CB722="","NULL",buildings!CB722)</f>
        <v>sample/average/statistics</v>
      </c>
      <c r="CC722" t="str">
        <f>IF(buildings!CC722="","NULL",buildings!CC722)</f>
        <v>RU</v>
      </c>
      <c r="CD722" t="str">
        <f>IF(buildings!CD722="","NULL",buildings!CD722)</f>
        <v>C</v>
      </c>
      <c r="CE722" t="str">
        <f>IF(buildings!CE722="","NULL",buildings!CE722)</f>
        <v>OECD_EU15</v>
      </c>
    </row>
    <row r="723" spans="1:83">
      <c r="A723">
        <f>IF(buildings!A723="","NA",buildings!A723)</f>
        <v>721</v>
      </c>
      <c r="B723" t="str">
        <f>IF(buildings!B723="","NA",buildings!B723)</f>
        <v>Portugal</v>
      </c>
      <c r="C723" t="str">
        <f>IF(buildings!C723="","NA",buildings!C723)</f>
        <v>NA</v>
      </c>
      <c r="D723" t="str">
        <f>IF(buildings!D723="","NA",buildings!D723)</f>
        <v>NA</v>
      </c>
      <c r="E723" t="str">
        <f>IF(buildings!E723="","NA",buildings!E723)</f>
        <v>NA</v>
      </c>
      <c r="F723" t="str">
        <f>IF(buildings!F723="","NA",buildings!F723)</f>
        <v>NA</v>
      </c>
      <c r="G723" t="str">
        <f>IF(buildings!G723="","NA",buildings!G723)</f>
        <v>NA</v>
      </c>
      <c r="H723" t="str">
        <f>IF(buildings!H723="","NA",buildings!H723)</f>
        <v>NA</v>
      </c>
      <c r="I723" t="str">
        <f>IF(buildings!I723="","NA",buildings!I723)</f>
        <v>NA</v>
      </c>
      <c r="J723">
        <f>IF(buildings!J723="","NA",buildings!J723)</f>
        <v>33</v>
      </c>
      <c r="K723" t="str">
        <f>IF(buildings!K723="","NA",buildings!K723)</f>
        <v>NA</v>
      </c>
      <c r="L723" t="str">
        <f>IF(buildings!L723="","NA",buildings!L723)</f>
        <v>NA</v>
      </c>
      <c r="M723">
        <f>IF(buildings!M723="","NA",buildings!M723)</f>
        <v>153.5</v>
      </c>
      <c r="N723" t="str">
        <f>IF(buildings!N723="","NA",buildings!N723)</f>
        <v>NA</v>
      </c>
      <c r="O723" t="str">
        <f>IF(buildings!O723="","NA",buildings!O723)</f>
        <v>NA</v>
      </c>
      <c r="P723">
        <f>IF(buildings!P723="","NA",buildings!P723)</f>
        <v>271.5</v>
      </c>
      <c r="Q723" t="str">
        <f>IF(buildings!Q723="","NA",buildings!Q723)</f>
        <v>NA</v>
      </c>
      <c r="R723" t="str">
        <f>IF(buildings!R723="","NA",buildings!R723)</f>
        <v>NA</v>
      </c>
      <c r="S723">
        <f>IF(buildings!S723="","NA",buildings!S723)</f>
        <v>76.75</v>
      </c>
      <c r="T723" t="str">
        <f>IF(buildings!T723="","NA",buildings!T723)</f>
        <v>NA</v>
      </c>
      <c r="U723" t="str">
        <f>IF(buildings!U723="","NA",buildings!U723)</f>
        <v>NA</v>
      </c>
      <c r="V723" t="str">
        <f>IF(buildings!V723="","NA",buildings!V723)</f>
        <v>NA</v>
      </c>
      <c r="W723" t="str">
        <f>IF(buildings!W723="","NA",buildings!W723)</f>
        <v>NA</v>
      </c>
      <c r="X723" t="str">
        <f>IF(buildings!X723="","NA",buildings!X723)</f>
        <v>NA</v>
      </c>
      <c r="Y723" t="str">
        <f>IF(buildings!Y723="","NA",buildings!Y723)</f>
        <v>NA</v>
      </c>
      <c r="Z723" t="str">
        <f>IF(buildings!Z723="","NA",buildings!Z723)</f>
        <v>NA</v>
      </c>
      <c r="AA723">
        <f>IF(buildings!AA723="","NA",buildings!AA723)</f>
        <v>17.700000000000003</v>
      </c>
      <c r="AB723" t="str">
        <f>IF(buildings!AB723="","NA",buildings!AB723)</f>
        <v>NA</v>
      </c>
      <c r="AC723" t="str">
        <f>IF(buildings!AC723="","NA",buildings!AC723)</f>
        <v>NA</v>
      </c>
      <c r="AD723" t="str">
        <f>IF(buildings!AD723="","NA",buildings!AD723)</f>
        <v>NA</v>
      </c>
      <c r="AE723" t="str">
        <f>IF(buildings!AE723="","NA",buildings!AE723)</f>
        <v>NA</v>
      </c>
      <c r="AF723" t="str">
        <f>IF(buildings!AF723="","NA",buildings!AF723)</f>
        <v>NA</v>
      </c>
      <c r="AG723" t="str">
        <f>IF(buildings!AG723="","NA",buildings!AG723)</f>
        <v>NA</v>
      </c>
      <c r="AH723" t="str">
        <f>IF(buildings!AH723="","NA",buildings!AH723)</f>
        <v>NA</v>
      </c>
      <c r="AI723" t="str">
        <f>IF(buildings!AI723="","NA",buildings!AI723)</f>
        <v>NA</v>
      </c>
      <c r="AJ723" t="str">
        <f>IF(buildings!AJ723="","NA",buildings!AJ723)</f>
        <v>NA</v>
      </c>
      <c r="AK723" t="str">
        <f>IF(buildings!AK723="","NA",buildings!AK723)</f>
        <v>NA</v>
      </c>
      <c r="AL723" t="str">
        <f>IF(buildings!AL723="","NA",buildings!AL723)</f>
        <v>Masonry house</v>
      </c>
      <c r="AM723" t="str">
        <f>IF(buildings!AM723="","NA",buildings!AM723)</f>
        <v>NULL</v>
      </c>
      <c r="AN723" t="str">
        <f>IF(buildings!AN723="","NA",buildings!AN723)</f>
        <v>residential</v>
      </c>
      <c r="AO723" t="str">
        <f>IF(buildings!AO723="","NA",buildings!AO723)</f>
        <v>residential</v>
      </c>
      <c r="AP723" t="str">
        <f>IF(buildings!AP723="","NA",buildings!AP723)</f>
        <v>averaged</v>
      </c>
      <c r="AQ723" t="str">
        <f>IF(buildings!AQ723="","NA",buildings!AQ723)</f>
        <v>NULL</v>
      </c>
      <c r="AR723" t="str">
        <f>IF(buildings!AR723="","NA",buildings!AR723)</f>
        <v>NA</v>
      </c>
      <c r="AS723" t="str">
        <f>IF(buildings!AS723="","NA",buildings!AS723)</f>
        <v>Malia, M., de Brito, J., Pinheiro, M.D. &amp; Bravo, M.</v>
      </c>
      <c r="AT723">
        <f>IF(buildings!AT723="","NA",buildings!AT723)</f>
        <v>2013</v>
      </c>
      <c r="AU723" t="str">
        <f>IF(buildings!AU723="","NA",buildings!AU723)</f>
        <v>Construction and demolition waste indicators</v>
      </c>
      <c r="AV723" t="str">
        <f>IF(buildings!AV723="","NA",buildings!AV723)</f>
        <v>Waste Management &amp; Research</v>
      </c>
      <c r="AW723" t="str">
        <f>IF(buildings!AW723="","NA",buildings!AW723)</f>
        <v>Copyright by the Authors</v>
      </c>
      <c r="AX723" t="str">
        <f>IF(buildings!AX723="","NA",buildings!AX723)</f>
        <v>10.1177/0734242X12471707</v>
      </c>
      <c r="AY723" t="str">
        <f>IF(buildings!AY723="","NA",buildings!AY723)</f>
        <v>https://doi.org/10.1177/0734242X12471707</v>
      </c>
      <c r="AZ723" t="str">
        <f>IF(buildings!AZ723="","NULL",buildings!AZ723)</f>
        <v>values were provided as ranges e.g. brick 84-90. we calculated avg. values for use here</v>
      </c>
      <c r="BA723" t="str">
        <f>IF(buildings!BA723="","NULL",buildings!BA723)</f>
        <v>NULL</v>
      </c>
      <c r="BB723" t="str">
        <f>IF(buildings!BB723="","NULL",buildings!BB723)</f>
        <v>NULL</v>
      </c>
      <c r="BC723" t="str">
        <f>IF(buildings!BC723="","NULL",buildings!BC723)</f>
        <v>Table 5 CDW indicators for demolition (kg m−2).</v>
      </c>
      <c r="BD723" t="str">
        <f>IF(buildings!BD723="","NULL",buildings!BD723)</f>
        <v>NULL</v>
      </c>
      <c r="BE723" t="str">
        <f>IF(buildings!BE723="","NULL",buildings!BE723)</f>
        <v>Schwartzberg (Fishman)</v>
      </c>
      <c r="BF723" t="str">
        <f>IF(buildings!BF723="","NULL",buildings!BF723)</f>
        <v>NULL</v>
      </c>
      <c r="BG723" t="str">
        <f>IF(buildings!BG723="","NULL",buildings!BG723)</f>
        <v>NULL</v>
      </c>
      <c r="BH723" t="str">
        <f>IF(buildings!BH723="","NULL",buildings!BH723)</f>
        <v>NULL</v>
      </c>
      <c r="BI723" t="str">
        <f>IF(buildings!BI723="","NULL",buildings!BI723)</f>
        <v>NULL</v>
      </c>
      <c r="BJ723" t="str">
        <f>IF(buildings!BJ723="","NULL",buildings!BJ723)</f>
        <v>NULL</v>
      </c>
      <c r="BK723" t="str">
        <f>IF(buildings!BK723="","NULL",buildings!BK723)</f>
        <v>NULL</v>
      </c>
      <c r="BL723" t="str">
        <f>IF(buildings!BL723="","NULL",buildings!BL723)</f>
        <v>NULL</v>
      </c>
      <c r="BM723" t="str">
        <f>IF(buildings!BM723="","NULL",buildings!BM723)</f>
        <v>NULL</v>
      </c>
      <c r="BN723" t="str">
        <f>IF(buildings!BN723="","NULL",buildings!BN723)</f>
        <v>NULL</v>
      </c>
      <c r="BO723" t="str">
        <f>IF(buildings!BO723="","NULL",buildings!BO723)</f>
        <v>NULL</v>
      </c>
      <c r="BP723" t="str">
        <f>IF(buildings!BP723="","NULL",buildings!BP723)</f>
        <v>NULL</v>
      </c>
      <c r="BQ723" t="str">
        <f>IF(buildings!BQ723="","NULL",buildings!BQ723)</f>
        <v>NULL</v>
      </c>
      <c r="BR723" t="str">
        <f>IF(buildings!BR723="","NULL",buildings!BR723)</f>
        <v>NULL</v>
      </c>
      <c r="BS723" t="str">
        <f>IF(buildings!BS723="","NULL",buildings!BS723)</f>
        <v>NULL</v>
      </c>
      <c r="BT723" t="str">
        <f>IF(buildings!BT723="","NULL",buildings!BT723)</f>
        <v>NULL</v>
      </c>
      <c r="BU723" t="str">
        <f>IF(buildings!BU723="","NULL",buildings!BU723)</f>
        <v>NULL</v>
      </c>
      <c r="BV723" t="str">
        <f>IF(buildings!BV723="","NULL",buildings!BV723)</f>
        <v>NULL</v>
      </c>
      <c r="BW723" t="str">
        <f>IF(buildings!BW723="","NULL",buildings!BW723)</f>
        <v>R32EU15</v>
      </c>
      <c r="BX723" t="str">
        <f>IF(buildings!BX723="","NULL",buildings!BX723)</f>
        <v>R5.2OECD</v>
      </c>
      <c r="BY723" t="str">
        <f>IF(buildings!BY723="","NULL",buildings!BY723)</f>
        <v>R_unspecified</v>
      </c>
      <c r="BZ723" t="str">
        <f>IF(buildings!BZ723="","NULL",buildings!BZ723)</f>
        <v>T_unspecified</v>
      </c>
      <c r="CA723" t="str">
        <f>IF(buildings!CA723="","NULL",buildings!CA723)</f>
        <v>Standard</v>
      </c>
      <c r="CB723" t="str">
        <f>IF(buildings!CB723="","NULL",buildings!CB723)</f>
        <v>sample/average/statistics</v>
      </c>
      <c r="CC723" t="str">
        <f>IF(buildings!CC723="","NULL",buildings!CC723)</f>
        <v>RU</v>
      </c>
      <c r="CD723" t="str">
        <f>IF(buildings!CD723="","NULL",buildings!CD723)</f>
        <v>T</v>
      </c>
      <c r="CE723" t="str">
        <f>IF(buildings!CE723="","NULL",buildings!CE723)</f>
        <v>OECD_EU15</v>
      </c>
    </row>
    <row r="724" spans="1:83">
      <c r="A724">
        <f>IF(buildings!A724="","NA",buildings!A724)</f>
        <v>722</v>
      </c>
      <c r="B724" t="str">
        <f>IF(buildings!B724="","NA",buildings!B724)</f>
        <v>Portugal</v>
      </c>
      <c r="C724" t="str">
        <f>IF(buildings!C724="","NA",buildings!C724)</f>
        <v>NA</v>
      </c>
      <c r="D724" t="str">
        <f>IF(buildings!D724="","NA",buildings!D724)</f>
        <v>NA</v>
      </c>
      <c r="E724" t="str">
        <f>IF(buildings!E724="","NA",buildings!E724)</f>
        <v>NA</v>
      </c>
      <c r="F724" t="str">
        <f>IF(buildings!F724="","NA",buildings!F724)</f>
        <v>NA</v>
      </c>
      <c r="G724" t="str">
        <f>IF(buildings!G724="","NA",buildings!G724)</f>
        <v>NA</v>
      </c>
      <c r="H724" t="str">
        <f>IF(buildings!H724="","NA",buildings!H724)</f>
        <v>NA</v>
      </c>
      <c r="I724" t="str">
        <f>IF(buildings!I724="","NA",buildings!I724)</f>
        <v>NA</v>
      </c>
      <c r="J724" t="str">
        <f>IF(buildings!J724="","NA",buildings!J724)</f>
        <v>NA</v>
      </c>
      <c r="K724" t="str">
        <f>IF(buildings!K724="","NA",buildings!K724)</f>
        <v>NA</v>
      </c>
      <c r="L724" t="str">
        <f>IF(buildings!L724="","NA",buildings!L724)</f>
        <v>NA</v>
      </c>
      <c r="M724" t="str">
        <f>IF(buildings!M724="","NA",buildings!M724)</f>
        <v>NA</v>
      </c>
      <c r="N724" t="str">
        <f>IF(buildings!N724="","NA",buildings!N724)</f>
        <v>NA</v>
      </c>
      <c r="O724" t="str">
        <f>IF(buildings!O724="","NA",buildings!O724)</f>
        <v>NA</v>
      </c>
      <c r="P724">
        <f>IF(buildings!P724="","NA",buildings!P724)</f>
        <v>307</v>
      </c>
      <c r="Q724" t="str">
        <f>IF(buildings!Q724="","NA",buildings!Q724)</f>
        <v>NA</v>
      </c>
      <c r="R724" t="str">
        <f>IF(buildings!R724="","NA",buildings!R724)</f>
        <v>NA</v>
      </c>
      <c r="S724">
        <f>IF(buildings!S724="","NA",buildings!S724)</f>
        <v>46.05</v>
      </c>
      <c r="T724" t="str">
        <f>IF(buildings!T724="","NA",buildings!T724)</f>
        <v>NA</v>
      </c>
      <c r="U724" t="str">
        <f>IF(buildings!U724="","NA",buildings!U724)</f>
        <v>NA</v>
      </c>
      <c r="V724" t="str">
        <f>IF(buildings!V724="","NA",buildings!V724)</f>
        <v>NA</v>
      </c>
      <c r="W724">
        <f>IF(buildings!W724="","NA",buildings!W724)</f>
        <v>0.7</v>
      </c>
      <c r="X724" t="str">
        <f>IF(buildings!X724="","NA",buildings!X724)</f>
        <v>NA</v>
      </c>
      <c r="Y724" t="str">
        <f>IF(buildings!Y724="","NA",buildings!Y724)</f>
        <v>NA</v>
      </c>
      <c r="Z724" t="str">
        <f>IF(buildings!Z724="","NA",buildings!Z724)</f>
        <v>NA</v>
      </c>
      <c r="AA724">
        <f>IF(buildings!AA724="","NA",buildings!AA724)</f>
        <v>21.5</v>
      </c>
      <c r="AB724">
        <f>IF(buildings!AB724="","NA",buildings!AB724)</f>
        <v>2.3000000000000003</v>
      </c>
      <c r="AC724">
        <f>IF(buildings!AC724="","NA",buildings!AC724)</f>
        <v>3.25</v>
      </c>
      <c r="AD724" t="str">
        <f>IF(buildings!AD724="","NA",buildings!AD724)</f>
        <v>NA</v>
      </c>
      <c r="AE724" t="str">
        <f>IF(buildings!AE724="","NA",buildings!AE724)</f>
        <v>NA</v>
      </c>
      <c r="AF724" t="str">
        <f>IF(buildings!AF724="","NA",buildings!AF724)</f>
        <v>NA</v>
      </c>
      <c r="AG724" t="str">
        <f>IF(buildings!AG724="","NA",buildings!AG724)</f>
        <v>NA</v>
      </c>
      <c r="AH724" t="str">
        <f>IF(buildings!AH724="","NA",buildings!AH724)</f>
        <v>NA</v>
      </c>
      <c r="AI724" t="str">
        <f>IF(buildings!AI724="","NA",buildings!AI724)</f>
        <v>NA</v>
      </c>
      <c r="AJ724">
        <f>IF(buildings!AJ724="","NA",buildings!AJ724)</f>
        <v>1.1500000000000001</v>
      </c>
      <c r="AK724">
        <f>IF(buildings!AK724="","NA",buildings!AK724)</f>
        <v>0.4</v>
      </c>
      <c r="AL724" t="str">
        <f>IF(buildings!AL724="","NA",buildings!AL724)</f>
        <v>Undefined non-residential house</v>
      </c>
      <c r="AM724" t="str">
        <f>IF(buildings!AM724="","NA",buildings!AM724)</f>
        <v>NULL</v>
      </c>
      <c r="AN724" t="str">
        <f>IF(buildings!AN724="","NA",buildings!AN724)</f>
        <v>non-residential</v>
      </c>
      <c r="AO724" t="str">
        <f>IF(buildings!AO724="","NA",buildings!AO724)</f>
        <v>non-residential</v>
      </c>
      <c r="AP724" t="str">
        <f>IF(buildings!AP724="","NA",buildings!AP724)</f>
        <v>averaged</v>
      </c>
      <c r="AQ724" t="str">
        <f>IF(buildings!AQ724="","NA",buildings!AQ724)</f>
        <v>NULL</v>
      </c>
      <c r="AR724" t="str">
        <f>IF(buildings!AR724="","NA",buildings!AR724)</f>
        <v>NA</v>
      </c>
      <c r="AS724" t="str">
        <f>IF(buildings!AS724="","NA",buildings!AS724)</f>
        <v>Malia, M., de Brito, J., Pinheiro, M.D. &amp; Bravo, M.</v>
      </c>
      <c r="AT724">
        <f>IF(buildings!AT724="","NA",buildings!AT724)</f>
        <v>2013</v>
      </c>
      <c r="AU724" t="str">
        <f>IF(buildings!AU724="","NA",buildings!AU724)</f>
        <v>Construction and demolition waste indicators</v>
      </c>
      <c r="AV724" t="str">
        <f>IF(buildings!AV724="","NA",buildings!AV724)</f>
        <v>Waste Management &amp; Research</v>
      </c>
      <c r="AW724" t="str">
        <f>IF(buildings!AW724="","NA",buildings!AW724)</f>
        <v>Copyright by the Authors</v>
      </c>
      <c r="AX724" t="str">
        <f>IF(buildings!AX724="","NA",buildings!AX724)</f>
        <v>10.1177/0734242X12471707</v>
      </c>
      <c r="AY724" t="str">
        <f>IF(buildings!AY724="","NA",buildings!AY724)</f>
        <v>https://doi.org/10.1177/0734242X12471707</v>
      </c>
      <c r="AZ724" t="str">
        <f>IF(buildings!AZ724="","NULL",buildings!AZ724)</f>
        <v>values were provided as ranges e.g. brick 84-90. we calculated avg. values for use here</v>
      </c>
      <c r="BA724" t="str">
        <f>IF(buildings!BA724="","NULL",buildings!BA724)</f>
        <v>NULL</v>
      </c>
      <c r="BB724" t="str">
        <f>IF(buildings!BB724="","NULL",buildings!BB724)</f>
        <v>NULL</v>
      </c>
      <c r="BC724" t="str">
        <f>IF(buildings!BC724="","NULL",buildings!BC724)</f>
        <v>Table 5 CDW indicators for demolition (kg m−2).</v>
      </c>
      <c r="BD724" t="str">
        <f>IF(buildings!BD724="","NULL",buildings!BD724)</f>
        <v>NULL</v>
      </c>
      <c r="BE724" t="str">
        <f>IF(buildings!BE724="","NULL",buildings!BE724)</f>
        <v>Schwartzberg (Fishman)</v>
      </c>
      <c r="BF724" t="str">
        <f>IF(buildings!BF724="","NULL",buildings!BF724)</f>
        <v>NULL</v>
      </c>
      <c r="BG724" t="str">
        <f>IF(buildings!BG724="","NULL",buildings!BG724)</f>
        <v>NULL</v>
      </c>
      <c r="BH724" t="str">
        <f>IF(buildings!BH724="","NULL",buildings!BH724)</f>
        <v>NULL</v>
      </c>
      <c r="BI724" t="str">
        <f>IF(buildings!BI724="","NULL",buildings!BI724)</f>
        <v>NULL</v>
      </c>
      <c r="BJ724" t="str">
        <f>IF(buildings!BJ724="","NULL",buildings!BJ724)</f>
        <v>NULL</v>
      </c>
      <c r="BK724" t="str">
        <f>IF(buildings!BK724="","NULL",buildings!BK724)</f>
        <v>NULL</v>
      </c>
      <c r="BL724" t="str">
        <f>IF(buildings!BL724="","NULL",buildings!BL724)</f>
        <v>NULL</v>
      </c>
      <c r="BM724" t="str">
        <f>IF(buildings!BM724="","NULL",buildings!BM724)</f>
        <v>NULL</v>
      </c>
      <c r="BN724" t="str">
        <f>IF(buildings!BN724="","NULL",buildings!BN724)</f>
        <v>NULL</v>
      </c>
      <c r="BO724" t="str">
        <f>IF(buildings!BO724="","NULL",buildings!BO724)</f>
        <v>NULL</v>
      </c>
      <c r="BP724" t="str">
        <f>IF(buildings!BP724="","NULL",buildings!BP724)</f>
        <v>NULL</v>
      </c>
      <c r="BQ724" t="str">
        <f>IF(buildings!BQ724="","NULL",buildings!BQ724)</f>
        <v>NULL</v>
      </c>
      <c r="BR724" t="str">
        <f>IF(buildings!BR724="","NULL",buildings!BR724)</f>
        <v>NULL</v>
      </c>
      <c r="BS724" t="str">
        <f>IF(buildings!BS724="","NULL",buildings!BS724)</f>
        <v>NULL</v>
      </c>
      <c r="BT724" t="str">
        <f>IF(buildings!BT724="","NULL",buildings!BT724)</f>
        <v>NULL</v>
      </c>
      <c r="BU724" t="str">
        <f>IF(buildings!BU724="","NULL",buildings!BU724)</f>
        <v>NULL</v>
      </c>
      <c r="BV724" t="str">
        <f>IF(buildings!BV724="","NULL",buildings!BV724)</f>
        <v>NULL</v>
      </c>
      <c r="BW724" t="str">
        <f>IF(buildings!BW724="","NULL",buildings!BW724)</f>
        <v>R32EU15</v>
      </c>
      <c r="BX724" t="str">
        <f>IF(buildings!BX724="","NULL",buildings!BX724)</f>
        <v>R5.2OECD</v>
      </c>
      <c r="BY724" t="str">
        <f>IF(buildings!BY724="","NULL",buildings!BY724)</f>
        <v>R_unspecified</v>
      </c>
      <c r="BZ724" t="str">
        <f>IF(buildings!BZ724="","NULL",buildings!BZ724)</f>
        <v>M_brick</v>
      </c>
      <c r="CA724" t="str">
        <f>IF(buildings!CA724="","NULL",buildings!CA724)</f>
        <v>Standard</v>
      </c>
      <c r="CB724" t="str">
        <f>IF(buildings!CB724="","NULL",buildings!CB724)</f>
        <v>sample/average/statistics</v>
      </c>
      <c r="CC724" t="str">
        <f>IF(buildings!CC724="","NULL",buildings!CC724)</f>
        <v>RU</v>
      </c>
      <c r="CD724" t="str">
        <f>IF(buildings!CD724="","NULL",buildings!CD724)</f>
        <v>M</v>
      </c>
      <c r="CE724" t="str">
        <f>IF(buildings!CE724="","NULL",buildings!CE724)</f>
        <v>OECD_EU15</v>
      </c>
    </row>
    <row r="725" spans="1:83">
      <c r="A725">
        <f>IF(buildings!A725="","NA",buildings!A725)</f>
        <v>723</v>
      </c>
      <c r="B725" t="str">
        <f>IF(buildings!B725="","NA",buildings!B725)</f>
        <v>Portugal</v>
      </c>
      <c r="C725" t="str">
        <f>IF(buildings!C725="","NA",buildings!C725)</f>
        <v>NA</v>
      </c>
      <c r="D725" t="str">
        <f>IF(buildings!D725="","NA",buildings!D725)</f>
        <v>NA</v>
      </c>
      <c r="E725" t="str">
        <f>IF(buildings!E725="","NA",buildings!E725)</f>
        <v>NA</v>
      </c>
      <c r="F725" t="str">
        <f>IF(buildings!F725="","NA",buildings!F725)</f>
        <v>NA</v>
      </c>
      <c r="G725" t="str">
        <f>IF(buildings!G725="","NA",buildings!G725)</f>
        <v>NA</v>
      </c>
      <c r="H725" t="str">
        <f>IF(buildings!H725="","NA",buildings!H725)</f>
        <v>NA</v>
      </c>
      <c r="I725" t="str">
        <f>IF(buildings!I725="","NA",buildings!I725)</f>
        <v>NA</v>
      </c>
      <c r="J725" t="str">
        <f>IF(buildings!J725="","NA",buildings!J725)</f>
        <v>NA</v>
      </c>
      <c r="K725" t="str">
        <f>IF(buildings!K725="","NA",buildings!K725)</f>
        <v>NA</v>
      </c>
      <c r="L725" t="str">
        <f>IF(buildings!L725="","NA",buildings!L725)</f>
        <v>NA</v>
      </c>
      <c r="M725" t="str">
        <f>IF(buildings!M725="","NA",buildings!M725)</f>
        <v>NA</v>
      </c>
      <c r="N725" t="str">
        <f>IF(buildings!N725="","NA",buildings!N725)</f>
        <v>NA</v>
      </c>
      <c r="O725" t="str">
        <f>IF(buildings!O725="","NA",buildings!O725)</f>
        <v>NA</v>
      </c>
      <c r="P725" t="str">
        <f>IF(buildings!P725="","NA",buildings!P725)</f>
        <v>NA</v>
      </c>
      <c r="Q725" t="str">
        <f>IF(buildings!Q725="","NA",buildings!Q725)</f>
        <v>NA</v>
      </c>
      <c r="R725" t="str">
        <f>IF(buildings!R725="","NA",buildings!R725)</f>
        <v>NA</v>
      </c>
      <c r="S725" t="str">
        <f>IF(buildings!S725="","NA",buildings!S725)</f>
        <v>NA</v>
      </c>
      <c r="T725" t="str">
        <f>IF(buildings!T725="","NA",buildings!T725)</f>
        <v>NA</v>
      </c>
      <c r="U725" t="str">
        <f>IF(buildings!U725="","NA",buildings!U725)</f>
        <v>NA</v>
      </c>
      <c r="V725" t="str">
        <f>IF(buildings!V725="","NA",buildings!V725)</f>
        <v>NA</v>
      </c>
      <c r="W725" t="str">
        <f>IF(buildings!W725="","NA",buildings!W725)</f>
        <v>NA</v>
      </c>
      <c r="X725" t="str">
        <f>IF(buildings!X725="","NA",buildings!X725)</f>
        <v>NA</v>
      </c>
      <c r="Y725" t="str">
        <f>IF(buildings!Y725="","NA",buildings!Y725)</f>
        <v>NA</v>
      </c>
      <c r="Z725" t="str">
        <f>IF(buildings!Z725="","NA",buildings!Z725)</f>
        <v>NA</v>
      </c>
      <c r="AA725" t="str">
        <f>IF(buildings!AA725="","NA",buildings!AA725)</f>
        <v>NA</v>
      </c>
      <c r="AB725" t="str">
        <f>IF(buildings!AB725="","NA",buildings!AB725)</f>
        <v>NA</v>
      </c>
      <c r="AC725" t="str">
        <f>IF(buildings!AC725="","NA",buildings!AC725)</f>
        <v>NA</v>
      </c>
      <c r="AD725" t="str">
        <f>IF(buildings!AD725="","NA",buildings!AD725)</f>
        <v>NA</v>
      </c>
      <c r="AE725" t="str">
        <f>IF(buildings!AE725="","NA",buildings!AE725)</f>
        <v>NA</v>
      </c>
      <c r="AF725" t="str">
        <f>IF(buildings!AF725="","NA",buildings!AF725)</f>
        <v>NA</v>
      </c>
      <c r="AG725" t="str">
        <f>IF(buildings!AG725="","NA",buildings!AG725)</f>
        <v>NA</v>
      </c>
      <c r="AH725" t="str">
        <f>IF(buildings!AH725="","NA",buildings!AH725)</f>
        <v>NA</v>
      </c>
      <c r="AI725" t="str">
        <f>IF(buildings!AI725="","NA",buildings!AI725)</f>
        <v>NA</v>
      </c>
      <c r="AJ725" t="str">
        <f>IF(buildings!AJ725="","NA",buildings!AJ725)</f>
        <v>NA</v>
      </c>
      <c r="AK725" t="str">
        <f>IF(buildings!AK725="","NA",buildings!AK725)</f>
        <v>NA</v>
      </c>
      <c r="AL725" t="str">
        <f>IF(buildings!AL725="","NA",buildings!AL725)</f>
        <v>Timber non-residential house</v>
      </c>
      <c r="AM725" t="str">
        <f>IF(buildings!AM725="","NA",buildings!AM725)</f>
        <v>NULL</v>
      </c>
      <c r="AN725" t="str">
        <f>IF(buildings!AN725="","NA",buildings!AN725)</f>
        <v>non-residential</v>
      </c>
      <c r="AO725" t="str">
        <f>IF(buildings!AO725="","NA",buildings!AO725)</f>
        <v>non-residential</v>
      </c>
      <c r="AP725" t="str">
        <f>IF(buildings!AP725="","NA",buildings!AP725)</f>
        <v>averaged</v>
      </c>
      <c r="AQ725" t="str">
        <f>IF(buildings!AQ725="","NA",buildings!AQ725)</f>
        <v>NULL</v>
      </c>
      <c r="AR725" t="str">
        <f>IF(buildings!AR725="","NA",buildings!AR725)</f>
        <v>NA</v>
      </c>
      <c r="AS725" t="str">
        <f>IF(buildings!AS725="","NA",buildings!AS725)</f>
        <v>Malia, M., de Brito, J., Pinheiro, M.D. &amp; Bravo, M.</v>
      </c>
      <c r="AT725">
        <f>IF(buildings!AT725="","NA",buildings!AT725)</f>
        <v>2013</v>
      </c>
      <c r="AU725" t="str">
        <f>IF(buildings!AU725="","NA",buildings!AU725)</f>
        <v>Construction and demolition waste indicators</v>
      </c>
      <c r="AV725" t="str">
        <f>IF(buildings!AV725="","NA",buildings!AV725)</f>
        <v>Waste Management &amp; Research</v>
      </c>
      <c r="AW725" t="str">
        <f>IF(buildings!AW725="","NA",buildings!AW725)</f>
        <v>Copyright by the Authors</v>
      </c>
      <c r="AX725" t="str">
        <f>IF(buildings!AX725="","NA",buildings!AX725)</f>
        <v>10.1177/0734242X12471707</v>
      </c>
      <c r="AY725" t="str">
        <f>IF(buildings!AY725="","NA",buildings!AY725)</f>
        <v>https://doi.org/10.1177/0734242X12471707</v>
      </c>
      <c r="AZ725" t="str">
        <f>IF(buildings!AZ725="","NULL",buildings!AZ725)</f>
        <v>values were provided as ranges e.g. brick 84-90. we calculated avg. values for use here</v>
      </c>
      <c r="BA725" t="str">
        <f>IF(buildings!BA725="","NULL",buildings!BA725)</f>
        <v>NULL</v>
      </c>
      <c r="BB725" t="str">
        <f>IF(buildings!BB725="","NULL",buildings!BB725)</f>
        <v>NULL</v>
      </c>
      <c r="BC725" t="str">
        <f>IF(buildings!BC725="","NULL",buildings!BC725)</f>
        <v>Table 5 CDW indicators for demolition (kg m−2).</v>
      </c>
      <c r="BD725" t="str">
        <f>IF(buildings!BD725="","NULL",buildings!BD725)</f>
        <v>NULL</v>
      </c>
      <c r="BE725" t="str">
        <f>IF(buildings!BE725="","NULL",buildings!BE725)</f>
        <v>Schwartzberg (Fishman)</v>
      </c>
      <c r="BF725" t="str">
        <f>IF(buildings!BF725="","NULL",buildings!BF725)</f>
        <v>NULL</v>
      </c>
      <c r="BG725" t="str">
        <f>IF(buildings!BG725="","NULL",buildings!BG725)</f>
        <v>NULL</v>
      </c>
      <c r="BH725" t="str">
        <f>IF(buildings!BH725="","NULL",buildings!BH725)</f>
        <v>NULL</v>
      </c>
      <c r="BI725" t="str">
        <f>IF(buildings!BI725="","NULL",buildings!BI725)</f>
        <v>NULL</v>
      </c>
      <c r="BJ725" t="str">
        <f>IF(buildings!BJ725="","NULL",buildings!BJ725)</f>
        <v>NULL</v>
      </c>
      <c r="BK725" t="str">
        <f>IF(buildings!BK725="","NULL",buildings!BK725)</f>
        <v>NULL</v>
      </c>
      <c r="BL725" t="str">
        <f>IF(buildings!BL725="","NULL",buildings!BL725)</f>
        <v>NULL</v>
      </c>
      <c r="BM725" t="str">
        <f>IF(buildings!BM725="","NULL",buildings!BM725)</f>
        <v>NULL</v>
      </c>
      <c r="BN725" t="str">
        <f>IF(buildings!BN725="","NULL",buildings!BN725)</f>
        <v>NULL</v>
      </c>
      <c r="BO725" t="str">
        <f>IF(buildings!BO725="","NULL",buildings!BO725)</f>
        <v>NULL</v>
      </c>
      <c r="BP725" t="str">
        <f>IF(buildings!BP725="","NULL",buildings!BP725)</f>
        <v>NULL</v>
      </c>
      <c r="BQ725" t="str">
        <f>IF(buildings!BQ725="","NULL",buildings!BQ725)</f>
        <v>NULL</v>
      </c>
      <c r="BR725" t="str">
        <f>IF(buildings!BR725="","NULL",buildings!BR725)</f>
        <v>NULL</v>
      </c>
      <c r="BS725" t="str">
        <f>IF(buildings!BS725="","NULL",buildings!BS725)</f>
        <v>NULL</v>
      </c>
      <c r="BT725" t="str">
        <f>IF(buildings!BT725="","NULL",buildings!BT725)</f>
        <v>NULL</v>
      </c>
      <c r="BU725" t="str">
        <f>IF(buildings!BU725="","NULL",buildings!BU725)</f>
        <v>NULL</v>
      </c>
      <c r="BV725" t="str">
        <f>IF(buildings!BV725="","NULL",buildings!BV725)</f>
        <v>NULL</v>
      </c>
      <c r="BW725" t="str">
        <f>IF(buildings!BW725="","NULL",buildings!BW725)</f>
        <v>R32EU15</v>
      </c>
      <c r="BX725" t="str">
        <f>IF(buildings!BX725="","NULL",buildings!BX725)</f>
        <v>R5.2OECD</v>
      </c>
      <c r="BY725" t="str">
        <f>IF(buildings!BY725="","NULL",buildings!BY725)</f>
        <v>NR_unspecified</v>
      </c>
      <c r="BZ725" t="str">
        <f>IF(buildings!BZ725="","NULL",buildings!BZ725)</f>
        <v>Unspecified</v>
      </c>
      <c r="CA725" t="str">
        <f>IF(buildings!CA725="","NULL",buildings!CA725)</f>
        <v>Standard</v>
      </c>
      <c r="CB725" t="str">
        <f>IF(buildings!CB725="","NULL",buildings!CB725)</f>
        <v>sample/average/statistics</v>
      </c>
      <c r="CC725" t="str">
        <f>IF(buildings!CC725="","NULL",buildings!CC725)</f>
        <v>NR</v>
      </c>
      <c r="CD725" t="str">
        <f>IF(buildings!CD725="","NULL",buildings!CD725)</f>
        <v>U</v>
      </c>
      <c r="CE725" t="str">
        <f>IF(buildings!CE725="","NULL",buildings!CE725)</f>
        <v>OECD_EU15</v>
      </c>
    </row>
    <row r="726" spans="1:83">
      <c r="A726">
        <f>IF(buildings!A726="","NA",buildings!A726)</f>
        <v>724</v>
      </c>
      <c r="B726" t="str">
        <f>IF(buildings!B726="","NA",buildings!B726)</f>
        <v>Portugal</v>
      </c>
      <c r="C726" t="str">
        <f>IF(buildings!C726="","NA",buildings!C726)</f>
        <v>NA</v>
      </c>
      <c r="D726" t="str">
        <f>IF(buildings!D726="","NA",buildings!D726)</f>
        <v>NA</v>
      </c>
      <c r="E726" t="str">
        <f>IF(buildings!E726="","NA",buildings!E726)</f>
        <v>NA</v>
      </c>
      <c r="F726" t="str">
        <f>IF(buildings!F726="","NA",buildings!F726)</f>
        <v>NA</v>
      </c>
      <c r="G726" t="str">
        <f>IF(buildings!G726="","NA",buildings!G726)</f>
        <v>NA</v>
      </c>
      <c r="H726" t="str">
        <f>IF(buildings!H726="","NA",buildings!H726)</f>
        <v>NA</v>
      </c>
      <c r="I726" t="str">
        <f>IF(buildings!I726="","NA",buildings!I726)</f>
        <v>NA</v>
      </c>
      <c r="J726">
        <f>IF(buildings!J726="","NA",buildings!J726)</f>
        <v>89.5</v>
      </c>
      <c r="K726" t="str">
        <f>IF(buildings!K726="","NA",buildings!K726)</f>
        <v>NA</v>
      </c>
      <c r="L726" t="str">
        <f>IF(buildings!L726="","NA",buildings!L726)</f>
        <v>NA</v>
      </c>
      <c r="M726">
        <f>IF(buildings!M726="","NA",buildings!M726)</f>
        <v>584.5</v>
      </c>
      <c r="N726" t="str">
        <f>IF(buildings!N726="","NA",buildings!N726)</f>
        <v>NA</v>
      </c>
      <c r="O726" t="str">
        <f>IF(buildings!O726="","NA",buildings!O726)</f>
        <v>NA</v>
      </c>
      <c r="P726" t="str">
        <f>IF(buildings!P726="","NA",buildings!P726)</f>
        <v>NA</v>
      </c>
      <c r="Q726" t="str">
        <f>IF(buildings!Q726="","NA",buildings!Q726)</f>
        <v>NA</v>
      </c>
      <c r="R726" t="str">
        <f>IF(buildings!R726="","NA",buildings!R726)</f>
        <v>NA</v>
      </c>
      <c r="S726">
        <f>IF(buildings!S726="","NA",buildings!S726)</f>
        <v>43.25</v>
      </c>
      <c r="T726" t="str">
        <f>IF(buildings!T726="","NA",buildings!T726)</f>
        <v>NA</v>
      </c>
      <c r="U726" t="str">
        <f>IF(buildings!U726="","NA",buildings!U726)</f>
        <v>NA</v>
      </c>
      <c r="V726" t="str">
        <f>IF(buildings!V726="","NA",buildings!V726)</f>
        <v>NA</v>
      </c>
      <c r="W726" t="str">
        <f>IF(buildings!W726="","NA",buildings!W726)</f>
        <v>NA</v>
      </c>
      <c r="X726" t="str">
        <f>IF(buildings!X726="","NA",buildings!X726)</f>
        <v>NA</v>
      </c>
      <c r="Y726" t="str">
        <f>IF(buildings!Y726="","NA",buildings!Y726)</f>
        <v>NA</v>
      </c>
      <c r="Z726" t="str">
        <f>IF(buildings!Z726="","NA",buildings!Z726)</f>
        <v>NA</v>
      </c>
      <c r="AA726" t="str">
        <f>IF(buildings!AA726="","NA",buildings!AA726)</f>
        <v>NA</v>
      </c>
      <c r="AB726" t="str">
        <f>IF(buildings!AB726="","NA",buildings!AB726)</f>
        <v>NA</v>
      </c>
      <c r="AC726" t="str">
        <f>IF(buildings!AC726="","NA",buildings!AC726)</f>
        <v>NA</v>
      </c>
      <c r="AD726" t="str">
        <f>IF(buildings!AD726="","NA",buildings!AD726)</f>
        <v>NA</v>
      </c>
      <c r="AE726" t="str">
        <f>IF(buildings!AE726="","NA",buildings!AE726)</f>
        <v>NA</v>
      </c>
      <c r="AF726" t="str">
        <f>IF(buildings!AF726="","NA",buildings!AF726)</f>
        <v>NA</v>
      </c>
      <c r="AG726" t="str">
        <f>IF(buildings!AG726="","NA",buildings!AG726)</f>
        <v>NA</v>
      </c>
      <c r="AH726" t="str">
        <f>IF(buildings!AH726="","NA",buildings!AH726)</f>
        <v>NA</v>
      </c>
      <c r="AI726" t="str">
        <f>IF(buildings!AI726="","NA",buildings!AI726)</f>
        <v>NA</v>
      </c>
      <c r="AJ726" t="str">
        <f>IF(buildings!AJ726="","NA",buildings!AJ726)</f>
        <v>NA</v>
      </c>
      <c r="AK726" t="str">
        <f>IF(buildings!AK726="","NA",buildings!AK726)</f>
        <v>NA</v>
      </c>
      <c r="AL726" t="str">
        <f>IF(buildings!AL726="","NA",buildings!AL726)</f>
        <v>Reinforced-concrete non-residential house</v>
      </c>
      <c r="AM726" t="str">
        <f>IF(buildings!AM726="","NA",buildings!AM726)</f>
        <v>NULL</v>
      </c>
      <c r="AN726" t="str">
        <f>IF(buildings!AN726="","NA",buildings!AN726)</f>
        <v>non-residential</v>
      </c>
      <c r="AO726" t="str">
        <f>IF(buildings!AO726="","NA",buildings!AO726)</f>
        <v>non-residential</v>
      </c>
      <c r="AP726" t="str">
        <f>IF(buildings!AP726="","NA",buildings!AP726)</f>
        <v>averaged</v>
      </c>
      <c r="AQ726" t="str">
        <f>IF(buildings!AQ726="","NA",buildings!AQ726)</f>
        <v>NULL</v>
      </c>
      <c r="AR726" t="str">
        <f>IF(buildings!AR726="","NA",buildings!AR726)</f>
        <v>NA</v>
      </c>
      <c r="AS726" t="str">
        <f>IF(buildings!AS726="","NA",buildings!AS726)</f>
        <v>Malia, M., de Brito, J., Pinheiro, M.D. &amp; Bravo, M.</v>
      </c>
      <c r="AT726">
        <f>IF(buildings!AT726="","NA",buildings!AT726)</f>
        <v>2013</v>
      </c>
      <c r="AU726" t="str">
        <f>IF(buildings!AU726="","NA",buildings!AU726)</f>
        <v>Construction and demolition waste indicators</v>
      </c>
      <c r="AV726" t="str">
        <f>IF(buildings!AV726="","NA",buildings!AV726)</f>
        <v>Waste Management &amp; Research</v>
      </c>
      <c r="AW726" t="str">
        <f>IF(buildings!AW726="","NA",buildings!AW726)</f>
        <v>Copyright by the Authors</v>
      </c>
      <c r="AX726" t="str">
        <f>IF(buildings!AX726="","NA",buildings!AX726)</f>
        <v>10.1177/0734242X12471707</v>
      </c>
      <c r="AY726" t="str">
        <f>IF(buildings!AY726="","NA",buildings!AY726)</f>
        <v>https://doi.org/10.1177/0734242X12471707</v>
      </c>
      <c r="AZ726" t="str">
        <f>IF(buildings!AZ726="","NULL",buildings!AZ726)</f>
        <v>values were provided as ranges e.g. brick 84-90. we calculated avg. values for use here</v>
      </c>
      <c r="BA726" t="str">
        <f>IF(buildings!BA726="","NULL",buildings!BA726)</f>
        <v>NULL</v>
      </c>
      <c r="BB726" t="str">
        <f>IF(buildings!BB726="","NULL",buildings!BB726)</f>
        <v>NULL</v>
      </c>
      <c r="BC726" t="str">
        <f>IF(buildings!BC726="","NULL",buildings!BC726)</f>
        <v>Table 5 CDW indicators for demolition (kg m−2).</v>
      </c>
      <c r="BD726" t="str">
        <f>IF(buildings!BD726="","NULL",buildings!BD726)</f>
        <v>NULL</v>
      </c>
      <c r="BE726" t="str">
        <f>IF(buildings!BE726="","NULL",buildings!BE726)</f>
        <v>Schwartzberg (Fishman)</v>
      </c>
      <c r="BF726" t="str">
        <f>IF(buildings!BF726="","NULL",buildings!BF726)</f>
        <v>NULL</v>
      </c>
      <c r="BG726" t="str">
        <f>IF(buildings!BG726="","NULL",buildings!BG726)</f>
        <v>NULL</v>
      </c>
      <c r="BH726" t="str">
        <f>IF(buildings!BH726="","NULL",buildings!BH726)</f>
        <v>NULL</v>
      </c>
      <c r="BI726" t="str">
        <f>IF(buildings!BI726="","NULL",buildings!BI726)</f>
        <v>NULL</v>
      </c>
      <c r="BJ726" t="str">
        <f>IF(buildings!BJ726="","NULL",buildings!BJ726)</f>
        <v>NULL</v>
      </c>
      <c r="BK726" t="str">
        <f>IF(buildings!BK726="","NULL",buildings!BK726)</f>
        <v>NULL</v>
      </c>
      <c r="BL726" t="str">
        <f>IF(buildings!BL726="","NULL",buildings!BL726)</f>
        <v>NULL</v>
      </c>
      <c r="BM726" t="str">
        <f>IF(buildings!BM726="","NULL",buildings!BM726)</f>
        <v>NULL</v>
      </c>
      <c r="BN726" t="str">
        <f>IF(buildings!BN726="","NULL",buildings!BN726)</f>
        <v>NULL</v>
      </c>
      <c r="BO726" t="str">
        <f>IF(buildings!BO726="","NULL",buildings!BO726)</f>
        <v>NULL</v>
      </c>
      <c r="BP726" t="str">
        <f>IF(buildings!BP726="","NULL",buildings!BP726)</f>
        <v>NULL</v>
      </c>
      <c r="BQ726" t="str">
        <f>IF(buildings!BQ726="","NULL",buildings!BQ726)</f>
        <v>NULL</v>
      </c>
      <c r="BR726" t="str">
        <f>IF(buildings!BR726="","NULL",buildings!BR726)</f>
        <v>NULL</v>
      </c>
      <c r="BS726" t="str">
        <f>IF(buildings!BS726="","NULL",buildings!BS726)</f>
        <v>NULL</v>
      </c>
      <c r="BT726" t="str">
        <f>IF(buildings!BT726="","NULL",buildings!BT726)</f>
        <v>NULL</v>
      </c>
      <c r="BU726" t="str">
        <f>IF(buildings!BU726="","NULL",buildings!BU726)</f>
        <v>NULL</v>
      </c>
      <c r="BV726" t="str">
        <f>IF(buildings!BV726="","NULL",buildings!BV726)</f>
        <v>NULL</v>
      </c>
      <c r="BW726" t="str">
        <f>IF(buildings!BW726="","NULL",buildings!BW726)</f>
        <v>R32EU15</v>
      </c>
      <c r="BX726" t="str">
        <f>IF(buildings!BX726="","NULL",buildings!BX726)</f>
        <v>R5.2OECD</v>
      </c>
      <c r="BY726" t="str">
        <f>IF(buildings!BY726="","NULL",buildings!BY726)</f>
        <v>NR_unspecified</v>
      </c>
      <c r="BZ726" t="str">
        <f>IF(buildings!BZ726="","NULL",buildings!BZ726)</f>
        <v>RC_unspecified</v>
      </c>
      <c r="CA726" t="str">
        <f>IF(buildings!CA726="","NULL",buildings!CA726)</f>
        <v>Standard</v>
      </c>
      <c r="CB726" t="str">
        <f>IF(buildings!CB726="","NULL",buildings!CB726)</f>
        <v>sample/average/statistics</v>
      </c>
      <c r="CC726" t="str">
        <f>IF(buildings!CC726="","NULL",buildings!CC726)</f>
        <v>NR</v>
      </c>
      <c r="CD726" t="str">
        <f>IF(buildings!CD726="","NULL",buildings!CD726)</f>
        <v>C</v>
      </c>
      <c r="CE726" t="str">
        <f>IF(buildings!CE726="","NULL",buildings!CE726)</f>
        <v>OECD_EU15</v>
      </c>
    </row>
    <row r="727" spans="1:83">
      <c r="A727">
        <f>IF(buildings!A727="","NA",buildings!A727)</f>
        <v>725</v>
      </c>
      <c r="B727" t="str">
        <f>IF(buildings!B727="","NA",buildings!B727)</f>
        <v>Portugal</v>
      </c>
      <c r="C727" t="str">
        <f>IF(buildings!C727="","NA",buildings!C727)</f>
        <v>NA</v>
      </c>
      <c r="D727" t="str">
        <f>IF(buildings!D727="","NA",buildings!D727)</f>
        <v>NA</v>
      </c>
      <c r="E727" t="str">
        <f>IF(buildings!E727="","NA",buildings!E727)</f>
        <v>NA</v>
      </c>
      <c r="F727" t="str">
        <f>IF(buildings!F727="","NA",buildings!F727)</f>
        <v>NA</v>
      </c>
      <c r="G727" t="str">
        <f>IF(buildings!G727="","NA",buildings!G727)</f>
        <v>NA</v>
      </c>
      <c r="H727" t="str">
        <f>IF(buildings!H727="","NA",buildings!H727)</f>
        <v>NA</v>
      </c>
      <c r="I727" t="str">
        <f>IF(buildings!I727="","NA",buildings!I727)</f>
        <v>NA</v>
      </c>
      <c r="J727">
        <f>IF(buildings!J727="","NA",buildings!J727)</f>
        <v>21.5</v>
      </c>
      <c r="K727" t="str">
        <f>IF(buildings!K727="","NA",buildings!K727)</f>
        <v>NA</v>
      </c>
      <c r="L727" t="str">
        <f>IF(buildings!L727="","NA",buildings!L727)</f>
        <v>NA</v>
      </c>
      <c r="M727">
        <f>IF(buildings!M727="","NA",buildings!M727)</f>
        <v>294.5</v>
      </c>
      <c r="N727" t="str">
        <f>IF(buildings!N727="","NA",buildings!N727)</f>
        <v>NA</v>
      </c>
      <c r="O727" t="str">
        <f>IF(buildings!O727="","NA",buildings!O727)</f>
        <v>NA</v>
      </c>
      <c r="P727">
        <f>IF(buildings!P727="","NA",buildings!P727)</f>
        <v>368</v>
      </c>
      <c r="Q727" t="str">
        <f>IF(buildings!Q727="","NA",buildings!Q727)</f>
        <v>NA</v>
      </c>
      <c r="R727" t="str">
        <f>IF(buildings!R727="","NA",buildings!R727)</f>
        <v>NA</v>
      </c>
      <c r="S727" t="str">
        <f>IF(buildings!S727="","NA",buildings!S727)</f>
        <v>NA</v>
      </c>
      <c r="T727" t="str">
        <f>IF(buildings!T727="","NA",buildings!T727)</f>
        <v>NA</v>
      </c>
      <c r="U727" t="str">
        <f>IF(buildings!U727="","NA",buildings!U727)</f>
        <v>NA</v>
      </c>
      <c r="V727" t="str">
        <f>IF(buildings!V727="","NA",buildings!V727)</f>
        <v>NA</v>
      </c>
      <c r="W727" t="str">
        <f>IF(buildings!W727="","NA",buildings!W727)</f>
        <v>NA</v>
      </c>
      <c r="X727" t="str">
        <f>IF(buildings!X727="","NA",buildings!X727)</f>
        <v>NA</v>
      </c>
      <c r="Y727" t="str">
        <f>IF(buildings!Y727="","NA",buildings!Y727)</f>
        <v>NA</v>
      </c>
      <c r="Z727" t="str">
        <f>IF(buildings!Z727="","NA",buildings!Z727)</f>
        <v>NA</v>
      </c>
      <c r="AA727" t="str">
        <f>IF(buildings!AA727="","NA",buildings!AA727)</f>
        <v>NA</v>
      </c>
      <c r="AB727" t="str">
        <f>IF(buildings!AB727="","NA",buildings!AB727)</f>
        <v>NA</v>
      </c>
      <c r="AC727" t="str">
        <f>IF(buildings!AC727="","NA",buildings!AC727)</f>
        <v>NA</v>
      </c>
      <c r="AD727" t="str">
        <f>IF(buildings!AD727="","NA",buildings!AD727)</f>
        <v>NA</v>
      </c>
      <c r="AE727" t="str">
        <f>IF(buildings!AE727="","NA",buildings!AE727)</f>
        <v>NA</v>
      </c>
      <c r="AF727" t="str">
        <f>IF(buildings!AF727="","NA",buildings!AF727)</f>
        <v>NA</v>
      </c>
      <c r="AG727" t="str">
        <f>IF(buildings!AG727="","NA",buildings!AG727)</f>
        <v>NA</v>
      </c>
      <c r="AH727" t="str">
        <f>IF(buildings!AH727="","NA",buildings!AH727)</f>
        <v>NA</v>
      </c>
      <c r="AI727" t="str">
        <f>IF(buildings!AI727="","NA",buildings!AI727)</f>
        <v>NA</v>
      </c>
      <c r="AJ727" t="str">
        <f>IF(buildings!AJ727="","NA",buildings!AJ727)</f>
        <v>NA</v>
      </c>
      <c r="AK727" t="str">
        <f>IF(buildings!AK727="","NA",buildings!AK727)</f>
        <v>NA</v>
      </c>
      <c r="AL727" t="str">
        <f>IF(buildings!AL727="","NA",buildings!AL727)</f>
        <v>Masonary non-residential house</v>
      </c>
      <c r="AM727" t="str">
        <f>IF(buildings!AM727="","NA",buildings!AM727)</f>
        <v>NULL</v>
      </c>
      <c r="AN727" t="str">
        <f>IF(buildings!AN727="","NA",buildings!AN727)</f>
        <v>non-residential</v>
      </c>
      <c r="AO727" t="str">
        <f>IF(buildings!AO727="","NA",buildings!AO727)</f>
        <v>non-residential</v>
      </c>
      <c r="AP727" t="str">
        <f>IF(buildings!AP727="","NA",buildings!AP727)</f>
        <v>averaged</v>
      </c>
      <c r="AQ727" t="str">
        <f>IF(buildings!AQ727="","NA",buildings!AQ727)</f>
        <v>NULL</v>
      </c>
      <c r="AR727" t="str">
        <f>IF(buildings!AR727="","NA",buildings!AR727)</f>
        <v>NA</v>
      </c>
      <c r="AS727" t="str">
        <f>IF(buildings!AS727="","NA",buildings!AS727)</f>
        <v>Malia, M., de Brito, J., Pinheiro, M.D. &amp; Bravo, M.</v>
      </c>
      <c r="AT727">
        <f>IF(buildings!AT727="","NA",buildings!AT727)</f>
        <v>2013</v>
      </c>
      <c r="AU727" t="str">
        <f>IF(buildings!AU727="","NA",buildings!AU727)</f>
        <v>Construction and demolition waste indicators</v>
      </c>
      <c r="AV727" t="str">
        <f>IF(buildings!AV727="","NA",buildings!AV727)</f>
        <v>Waste Management &amp; Research</v>
      </c>
      <c r="AW727" t="str">
        <f>IF(buildings!AW727="","NA",buildings!AW727)</f>
        <v>Copyright by the Authors</v>
      </c>
      <c r="AX727" t="str">
        <f>IF(buildings!AX727="","NA",buildings!AX727)</f>
        <v>10.1177/0734242X12471707</v>
      </c>
      <c r="AY727" t="str">
        <f>IF(buildings!AY727="","NA",buildings!AY727)</f>
        <v>https://doi.org/10.1177/0734242X12471707</v>
      </c>
      <c r="AZ727" t="str">
        <f>IF(buildings!AZ727="","NULL",buildings!AZ727)</f>
        <v>values were provided as ranges e.g. brick 84-90. we calculated avg. values for use here</v>
      </c>
      <c r="BA727" t="str">
        <f>IF(buildings!BA727="","NULL",buildings!BA727)</f>
        <v>NULL</v>
      </c>
      <c r="BB727" t="str">
        <f>IF(buildings!BB727="","NULL",buildings!BB727)</f>
        <v>NULL</v>
      </c>
      <c r="BC727" t="str">
        <f>IF(buildings!BC727="","NULL",buildings!BC727)</f>
        <v>Table 5 CDW indicators for demolition (kg m−2).</v>
      </c>
      <c r="BD727" t="str">
        <f>IF(buildings!BD727="","NULL",buildings!BD727)</f>
        <v>NULL</v>
      </c>
      <c r="BE727" t="str">
        <f>IF(buildings!BE727="","NULL",buildings!BE727)</f>
        <v>Schwartzberg (Fishman)</v>
      </c>
      <c r="BF727" t="str">
        <f>IF(buildings!BF727="","NULL",buildings!BF727)</f>
        <v>NULL</v>
      </c>
      <c r="BG727" t="str">
        <f>IF(buildings!BG727="","NULL",buildings!BG727)</f>
        <v>NULL</v>
      </c>
      <c r="BH727" t="str">
        <f>IF(buildings!BH727="","NULL",buildings!BH727)</f>
        <v>NULL</v>
      </c>
      <c r="BI727" t="str">
        <f>IF(buildings!BI727="","NULL",buildings!BI727)</f>
        <v>NULL</v>
      </c>
      <c r="BJ727" t="str">
        <f>IF(buildings!BJ727="","NULL",buildings!BJ727)</f>
        <v>NULL</v>
      </c>
      <c r="BK727" t="str">
        <f>IF(buildings!BK727="","NULL",buildings!BK727)</f>
        <v>NULL</v>
      </c>
      <c r="BL727" t="str">
        <f>IF(buildings!BL727="","NULL",buildings!BL727)</f>
        <v>NULL</v>
      </c>
      <c r="BM727" t="str">
        <f>IF(buildings!BM727="","NULL",buildings!BM727)</f>
        <v>NULL</v>
      </c>
      <c r="BN727" t="str">
        <f>IF(buildings!BN727="","NULL",buildings!BN727)</f>
        <v>NULL</v>
      </c>
      <c r="BO727" t="str">
        <f>IF(buildings!BO727="","NULL",buildings!BO727)</f>
        <v>NULL</v>
      </c>
      <c r="BP727" t="str">
        <f>IF(buildings!BP727="","NULL",buildings!BP727)</f>
        <v>NULL</v>
      </c>
      <c r="BQ727" t="str">
        <f>IF(buildings!BQ727="","NULL",buildings!BQ727)</f>
        <v>NULL</v>
      </c>
      <c r="BR727" t="str">
        <f>IF(buildings!BR727="","NULL",buildings!BR727)</f>
        <v>NULL</v>
      </c>
      <c r="BS727" t="str">
        <f>IF(buildings!BS727="","NULL",buildings!BS727)</f>
        <v>NULL</v>
      </c>
      <c r="BT727" t="str">
        <f>IF(buildings!BT727="","NULL",buildings!BT727)</f>
        <v>NULL</v>
      </c>
      <c r="BU727" t="str">
        <f>IF(buildings!BU727="","NULL",buildings!BU727)</f>
        <v>NULL</v>
      </c>
      <c r="BV727" t="str">
        <f>IF(buildings!BV727="","NULL",buildings!BV727)</f>
        <v>NULL</v>
      </c>
      <c r="BW727" t="str">
        <f>IF(buildings!BW727="","NULL",buildings!BW727)</f>
        <v>R32EU15</v>
      </c>
      <c r="BX727" t="str">
        <f>IF(buildings!BX727="","NULL",buildings!BX727)</f>
        <v>R5.2OECD</v>
      </c>
      <c r="BY727" t="str">
        <f>IF(buildings!BY727="","NULL",buildings!BY727)</f>
        <v>NR_unspecified</v>
      </c>
      <c r="BZ727" t="str">
        <f>IF(buildings!BZ727="","NULL",buildings!BZ727)</f>
        <v>T_unspecified</v>
      </c>
      <c r="CA727" t="str">
        <f>IF(buildings!CA727="","NULL",buildings!CA727)</f>
        <v>Standard</v>
      </c>
      <c r="CB727" t="str">
        <f>IF(buildings!CB727="","NULL",buildings!CB727)</f>
        <v>sample/average/statistics</v>
      </c>
      <c r="CC727" t="str">
        <f>IF(buildings!CC727="","NULL",buildings!CC727)</f>
        <v>NR</v>
      </c>
      <c r="CD727" t="str">
        <f>IF(buildings!CD727="","NULL",buildings!CD727)</f>
        <v>T</v>
      </c>
      <c r="CE727" t="str">
        <f>IF(buildings!CE727="","NULL",buildings!CE727)</f>
        <v>OECD_EU15</v>
      </c>
    </row>
    <row r="728" spans="1:83">
      <c r="A728">
        <f>IF(buildings!A728="","NA",buildings!A728)</f>
        <v>726</v>
      </c>
      <c r="B728" t="str">
        <f>IF(buildings!B728="","NA",buildings!B728)</f>
        <v>Norway</v>
      </c>
      <c r="C728" t="str">
        <f>IF(buildings!C728="","NA",buildings!C728)</f>
        <v>NA</v>
      </c>
      <c r="D728" t="str">
        <f>IF(buildings!D728="","NA",buildings!D728)</f>
        <v>NA</v>
      </c>
      <c r="E728" t="str">
        <f>IF(buildings!E728="","NA",buildings!E728)</f>
        <v>NA</v>
      </c>
      <c r="F728" t="str">
        <f>IF(buildings!F728="","NA",buildings!F728)</f>
        <v>NA</v>
      </c>
      <c r="G728" t="str">
        <f>IF(buildings!G728="","NA",buildings!G728)</f>
        <v>NA</v>
      </c>
      <c r="H728" t="str">
        <f>IF(buildings!H728="","NA",buildings!H728)</f>
        <v>NA</v>
      </c>
      <c r="I728">
        <f>IF(buildings!I728="","NA",buildings!I728)</f>
        <v>4.45</v>
      </c>
      <c r="J728">
        <f>IF(buildings!J728="","NA",buildings!J728)</f>
        <v>105.84</v>
      </c>
      <c r="K728" t="str">
        <f>IF(buildings!K728="","NA",buildings!K728)</f>
        <v>NA</v>
      </c>
      <c r="L728" t="str">
        <f>IF(buildings!L728="","NA",buildings!L728)</f>
        <v>NA</v>
      </c>
      <c r="M728">
        <f>IF(buildings!M728="","NA",buildings!M728)</f>
        <v>394.3</v>
      </c>
      <c r="N728" t="str">
        <f>IF(buildings!N728="","NA",buildings!N728)</f>
        <v>NA</v>
      </c>
      <c r="O728" t="str">
        <f>IF(buildings!O728="","NA",buildings!O728)</f>
        <v>NA</v>
      </c>
      <c r="P728" t="str">
        <f>IF(buildings!P728="","NA",buildings!P728)</f>
        <v>NA</v>
      </c>
      <c r="Q728" t="str">
        <f>IF(buildings!Q728="","NA",buildings!Q728)</f>
        <v>NA</v>
      </c>
      <c r="R728" t="str">
        <f>IF(buildings!R728="","NA",buildings!R728)</f>
        <v>NA</v>
      </c>
      <c r="S728">
        <f>IF(buildings!S728="","NA",buildings!S728)</f>
        <v>3.37</v>
      </c>
      <c r="T728" t="str">
        <f>IF(buildings!T728="","NA",buildings!T728)</f>
        <v>NA</v>
      </c>
      <c r="U728" t="str">
        <f>IF(buildings!U728="","NA",buildings!U728)</f>
        <v>NA</v>
      </c>
      <c r="V728" t="str">
        <f>IF(buildings!V728="","NA",buildings!V728)</f>
        <v>NA</v>
      </c>
      <c r="W728" t="str">
        <f>IF(buildings!W728="","NA",buildings!W728)</f>
        <v>NA</v>
      </c>
      <c r="X728">
        <f>IF(buildings!X728="","NA",buildings!X728)</f>
        <v>2.14</v>
      </c>
      <c r="Y728" t="str">
        <f>IF(buildings!Y728="","NA",buildings!Y728)</f>
        <v>NA</v>
      </c>
      <c r="Z728" t="str">
        <f>IF(buildings!Z728="","NA",buildings!Z728)</f>
        <v>NA</v>
      </c>
      <c r="AA728">
        <f>IF(buildings!AA728="","NA",buildings!AA728)</f>
        <v>2.59</v>
      </c>
      <c r="AB728">
        <f>IF(buildings!AB728="","NA",buildings!AB728)</f>
        <v>0.92</v>
      </c>
      <c r="AC728" t="str">
        <f>IF(buildings!AC728="","NA",buildings!AC728)</f>
        <v>NA</v>
      </c>
      <c r="AD728">
        <f>IF(buildings!AD728="","NA",buildings!AD728)</f>
        <v>1.69</v>
      </c>
      <c r="AE728" t="str">
        <f>IF(buildings!AE728="","NA",buildings!AE728)</f>
        <v>NA</v>
      </c>
      <c r="AF728" t="str">
        <f>IF(buildings!AF728="","NA",buildings!AF728)</f>
        <v>NA</v>
      </c>
      <c r="AG728" t="str">
        <f>IF(buildings!AG728="","NA",buildings!AG728)</f>
        <v>NA</v>
      </c>
      <c r="AH728" t="str">
        <f>IF(buildings!AH728="","NA",buildings!AH728)</f>
        <v>NA</v>
      </c>
      <c r="AI728" t="str">
        <f>IF(buildings!AI728="","NA",buildings!AI728)</f>
        <v>NA</v>
      </c>
      <c r="AJ728" t="str">
        <f>IF(buildings!AJ728="","NA",buildings!AJ728)</f>
        <v>NA</v>
      </c>
      <c r="AK728">
        <f>IF(buildings!AK728="","NA",buildings!AK728)</f>
        <v>59.02</v>
      </c>
      <c r="AL728" t="str">
        <f>IF(buildings!AL728="","NA",buildings!AL728)</f>
        <v>Small single houses, row (nondetached) houses</v>
      </c>
      <c r="AM728" t="str">
        <f>IF(buildings!AM728="","NA",buildings!AM728)</f>
        <v>NA</v>
      </c>
      <c r="AN728" t="str">
        <f>IF(buildings!AN728="","NA",buildings!AN728)</f>
        <v>Residential</v>
      </c>
      <c r="AO728" t="str">
        <f>IF(buildings!AO728="","NA",buildings!AO728)</f>
        <v>residential</v>
      </c>
      <c r="AP728" t="str">
        <f>IF(buildings!AP728="","NA",buildings!AP728)</f>
        <v>averaged</v>
      </c>
      <c r="AQ728" t="str">
        <f>IF(buildings!AQ728="","NA",buildings!AQ728)</f>
        <v>NULL</v>
      </c>
      <c r="AR728" t="str">
        <f>IF(buildings!AR728="","NA",buildings!AR728)</f>
        <v>NA</v>
      </c>
      <c r="AS728" t="str">
        <f>IF(buildings!AS728="","NA",buildings!AS728)</f>
        <v>Bergsdal H., Bohne, R.A. &amp; Brattebø, H. </v>
      </c>
      <c r="AT728">
        <f>IF(buildings!AT728="","NA",buildings!AT728)</f>
        <v>2008</v>
      </c>
      <c r="AU728" t="str">
        <f>IF(buildings!AU728="","NA",buildings!AU728)</f>
        <v>Projection of Construction and Demolition Waste in Norway</v>
      </c>
      <c r="AV728" t="str">
        <f>IF(buildings!AV728="","NA",buildings!AV728)</f>
        <v>Journal of Industrial Ecology</v>
      </c>
      <c r="AW728" t="str">
        <f>IF(buildings!AW728="","NA",buildings!AW728)</f>
        <v>Copyright John Wiley &amp; Sons</v>
      </c>
      <c r="AX728" t="str">
        <f>IF(buildings!AX728="","NA",buildings!AX728)</f>
        <v>10.1162/jiec.2007.1149</v>
      </c>
      <c r="AY728" t="str">
        <f>IF(buildings!AY728="","NA",buildings!AY728)</f>
        <v>https://doi.org/10.1162/jiec.2007.1149</v>
      </c>
      <c r="AZ728" t="str">
        <f>IF(buildings!AZ728="","NULL",buildings!AZ728)</f>
        <v>Unknown' listed as 'Unspecified material'</v>
      </c>
      <c r="BA728" t="str">
        <f>IF(buildings!BA728="","NULL",buildings!BA728)</f>
        <v>NULL</v>
      </c>
      <c r="BB728" t="str">
        <f>IF(buildings!BB728="","NULL",buildings!BB728)</f>
        <v>NULL</v>
      </c>
      <c r="BC728" t="str">
        <f>IF(buildings!BC728="","NULL",buildings!BC728)</f>
        <v>Ta b l e 4 Empirical waste generation factors and material composition (kg/m</v>
      </c>
      <c r="BD728" t="str">
        <f>IF(buildings!BD728="","NULL",buildings!BD728)</f>
        <v>NULL</v>
      </c>
      <c r="BE728" t="str">
        <f>IF(buildings!BE728="","NULL",buildings!BE728)</f>
        <v>Schwartzberg (Fishman)</v>
      </c>
      <c r="BF728" t="str">
        <f>IF(buildings!BF728="","NULL",buildings!BF728)</f>
        <v>NULL</v>
      </c>
      <c r="BG728" t="str">
        <f>IF(buildings!BG728="","NULL",buildings!BG728)</f>
        <v>NULL</v>
      </c>
      <c r="BH728" t="str">
        <f>IF(buildings!BH728="","NULL",buildings!BH728)</f>
        <v>NULL</v>
      </c>
      <c r="BI728" t="str">
        <f>IF(buildings!BI728="","NULL",buildings!BI728)</f>
        <v>NULL</v>
      </c>
      <c r="BJ728" t="str">
        <f>IF(buildings!BJ728="","NULL",buildings!BJ728)</f>
        <v>NULL</v>
      </c>
      <c r="BK728" t="str">
        <f>IF(buildings!BK728="","NULL",buildings!BK728)</f>
        <v>NULL</v>
      </c>
      <c r="BL728" t="str">
        <f>IF(buildings!BL728="","NULL",buildings!BL728)</f>
        <v>NULL</v>
      </c>
      <c r="BM728" t="str">
        <f>IF(buildings!BM728="","NULL",buildings!BM728)</f>
        <v>NULL</v>
      </c>
      <c r="BN728" t="str">
        <f>IF(buildings!BN728="","NULL",buildings!BN728)</f>
        <v>NULL</v>
      </c>
      <c r="BO728" t="str">
        <f>IF(buildings!BO728="","NULL",buildings!BO728)</f>
        <v>NULL</v>
      </c>
      <c r="BP728" t="str">
        <f>IF(buildings!BP728="","NULL",buildings!BP728)</f>
        <v>NULL</v>
      </c>
      <c r="BQ728" t="str">
        <f>IF(buildings!BQ728="","NULL",buildings!BQ728)</f>
        <v>NULL</v>
      </c>
      <c r="BR728" t="str">
        <f>IF(buildings!BR728="","NULL",buildings!BR728)</f>
        <v>NULL</v>
      </c>
      <c r="BS728" t="str">
        <f>IF(buildings!BS728="","NULL",buildings!BS728)</f>
        <v>NULL</v>
      </c>
      <c r="BT728" t="str">
        <f>IF(buildings!BT728="","NULL",buildings!BT728)</f>
        <v>NULL</v>
      </c>
      <c r="BU728" t="str">
        <f>IF(buildings!BU728="","NULL",buildings!BU728)</f>
        <v>NULL</v>
      </c>
      <c r="BV728" t="str">
        <f>IF(buildings!BV728="","NULL",buildings!BV728)</f>
        <v>NULL</v>
      </c>
      <c r="BW728" t="str">
        <f>IF(buildings!BW728="","NULL",buildings!BW728)</f>
        <v>R32EFTA</v>
      </c>
      <c r="BX728" t="str">
        <f>IF(buildings!BX728="","NULL",buildings!BX728)</f>
        <v>R5.2OECD</v>
      </c>
      <c r="BY728" t="str">
        <f>IF(buildings!BY728="","NULL",buildings!BY728)</f>
        <v>R_SFH_rowhouse</v>
      </c>
      <c r="BZ728" t="str">
        <f>IF(buildings!BZ728="","NULL",buildings!BZ728)</f>
        <v>Unspecified</v>
      </c>
      <c r="CA728" t="str">
        <f>IF(buildings!CA728="","NULL",buildings!CA728)</f>
        <v>Standard</v>
      </c>
      <c r="CB728" t="str">
        <f>IF(buildings!CB728="","NULL",buildings!CB728)</f>
        <v>sample/average/statistics</v>
      </c>
      <c r="CC728" t="str">
        <f>IF(buildings!CC728="","NULL",buildings!CC728)</f>
        <v>RS</v>
      </c>
      <c r="CD728" t="str">
        <f>IF(buildings!CD728="","NULL",buildings!CD728)</f>
        <v>U</v>
      </c>
      <c r="CE728" t="str">
        <f>IF(buildings!CE728="","NULL",buildings!CE728)</f>
        <v>OECD_EFTA</v>
      </c>
    </row>
    <row r="729" spans="1:83">
      <c r="A729">
        <f>IF(buildings!A729="","NA",buildings!A729)</f>
        <v>727</v>
      </c>
      <c r="B729" t="str">
        <f>IF(buildings!B729="","NA",buildings!B729)</f>
        <v>Norway</v>
      </c>
      <c r="C729" t="str">
        <f>IF(buildings!C729="","NA",buildings!C729)</f>
        <v>NA</v>
      </c>
      <c r="D729" t="str">
        <f>IF(buildings!D729="","NA",buildings!D729)</f>
        <v>NA</v>
      </c>
      <c r="E729" t="str">
        <f>IF(buildings!E729="","NA",buildings!E729)</f>
        <v>NA</v>
      </c>
      <c r="F729" t="str">
        <f>IF(buildings!F729="","NA",buildings!F729)</f>
        <v>NA</v>
      </c>
      <c r="G729" t="str">
        <f>IF(buildings!G729="","NA",buildings!G729)</f>
        <v>NA</v>
      </c>
      <c r="H729" t="str">
        <f>IF(buildings!H729="","NA",buildings!H729)</f>
        <v>NA</v>
      </c>
      <c r="I729">
        <f>IF(buildings!I729="","NA",buildings!I729)</f>
        <v>7.7</v>
      </c>
      <c r="J729">
        <f>IF(buildings!J729="","NA",buildings!J729)</f>
        <v>48.55</v>
      </c>
      <c r="K729" t="str">
        <f>IF(buildings!K729="","NA",buildings!K729)</f>
        <v>NA</v>
      </c>
      <c r="L729" t="str">
        <f>IF(buildings!L729="","NA",buildings!L729)</f>
        <v>NA</v>
      </c>
      <c r="M729">
        <f>IF(buildings!M729="","NA",buildings!M729)</f>
        <v>1012.46</v>
      </c>
      <c r="N729" t="str">
        <f>IF(buildings!N729="","NA",buildings!N729)</f>
        <v>NA</v>
      </c>
      <c r="O729" t="str">
        <f>IF(buildings!O729="","NA",buildings!O729)</f>
        <v>NA</v>
      </c>
      <c r="P729" t="str">
        <f>IF(buildings!P729="","NA",buildings!P729)</f>
        <v>NA</v>
      </c>
      <c r="Q729" t="str">
        <f>IF(buildings!Q729="","NA",buildings!Q729)</f>
        <v>NA</v>
      </c>
      <c r="R729" t="str">
        <f>IF(buildings!R729="","NA",buildings!R729)</f>
        <v>NA</v>
      </c>
      <c r="S729">
        <f>IF(buildings!S729="","NA",buildings!S729)</f>
        <v>0.01</v>
      </c>
      <c r="T729" t="str">
        <f>IF(buildings!T729="","NA",buildings!T729)</f>
        <v>NA</v>
      </c>
      <c r="U729" t="str">
        <f>IF(buildings!U729="","NA",buildings!U729)</f>
        <v>NA</v>
      </c>
      <c r="V729" t="str">
        <f>IF(buildings!V729="","NA",buildings!V729)</f>
        <v>NA</v>
      </c>
      <c r="W729" t="str">
        <f>IF(buildings!W729="","NA",buildings!W729)</f>
        <v>NA</v>
      </c>
      <c r="X729">
        <f>IF(buildings!X729="","NA",buildings!X729)</f>
        <v>2.14</v>
      </c>
      <c r="Y729" t="str">
        <f>IF(buildings!Y729="","NA",buildings!Y729)</f>
        <v>NA</v>
      </c>
      <c r="Z729" t="str">
        <f>IF(buildings!Z729="","NA",buildings!Z729)</f>
        <v>NA</v>
      </c>
      <c r="AA729">
        <f>IF(buildings!AA729="","NA",buildings!AA729)</f>
        <v>0.44</v>
      </c>
      <c r="AB729">
        <f>IF(buildings!AB729="","NA",buildings!AB729)</f>
        <v>0.32</v>
      </c>
      <c r="AC729" t="str">
        <f>IF(buildings!AC729="","NA",buildings!AC729)</f>
        <v>NA</v>
      </c>
      <c r="AD729">
        <f>IF(buildings!AD729="","NA",buildings!AD729)</f>
        <v>0.01</v>
      </c>
      <c r="AE729" t="str">
        <f>IF(buildings!AE729="","NA",buildings!AE729)</f>
        <v>NA</v>
      </c>
      <c r="AF729" t="str">
        <f>IF(buildings!AF729="","NA",buildings!AF729)</f>
        <v>NA</v>
      </c>
      <c r="AG729" t="str">
        <f>IF(buildings!AG729="","NA",buildings!AG729)</f>
        <v>NA</v>
      </c>
      <c r="AH729" t="str">
        <f>IF(buildings!AH729="","NA",buildings!AH729)</f>
        <v>NA</v>
      </c>
      <c r="AI729" t="str">
        <f>IF(buildings!AI729="","NA",buildings!AI729)</f>
        <v>NA</v>
      </c>
      <c r="AJ729" t="str">
        <f>IF(buildings!AJ729="","NA",buildings!AJ729)</f>
        <v>NA</v>
      </c>
      <c r="AK729">
        <f>IF(buildings!AK729="","NA",buildings!AK729)</f>
        <v>31.21</v>
      </c>
      <c r="AL729" t="str">
        <f>IF(buildings!AL729="","NA",buildings!AL729)</f>
        <v>Large ofﬁce buildings, apartment buildings</v>
      </c>
      <c r="AM729" t="str">
        <f>IF(buildings!AM729="","NA",buildings!AM729)</f>
        <v>NA</v>
      </c>
      <c r="AN729" t="str">
        <f>IF(buildings!AN729="","NA",buildings!AN729)</f>
        <v>non-residential</v>
      </c>
      <c r="AO729" t="str">
        <f>IF(buildings!AO729="","NA",buildings!AO729)</f>
        <v>residential</v>
      </c>
      <c r="AP729" t="str">
        <f>IF(buildings!AP729="","NA",buildings!AP729)</f>
        <v>averaged</v>
      </c>
      <c r="AQ729" t="str">
        <f>IF(buildings!AQ729="","NA",buildings!AQ729)</f>
        <v>NULL</v>
      </c>
      <c r="AR729" t="str">
        <f>IF(buildings!AR729="","NA",buildings!AR729)</f>
        <v>NA</v>
      </c>
      <c r="AS729" t="str">
        <f>IF(buildings!AS729="","NA",buildings!AS729)</f>
        <v>Bergsdal H., Bohne, R.A. &amp; Brattebø, H. </v>
      </c>
      <c r="AT729">
        <f>IF(buildings!AT729="","NA",buildings!AT729)</f>
        <v>2008</v>
      </c>
      <c r="AU729" t="str">
        <f>IF(buildings!AU729="","NA",buildings!AU729)</f>
        <v>Projection of Construction and Demolition Waste in Norway</v>
      </c>
      <c r="AV729" t="str">
        <f>IF(buildings!AV729="","NA",buildings!AV729)</f>
        <v>Journal of Industrial Ecology</v>
      </c>
      <c r="AW729" t="str">
        <f>IF(buildings!AW729="","NA",buildings!AW729)</f>
        <v>Copyright John Wiley &amp; Sons</v>
      </c>
      <c r="AX729" t="str">
        <f>IF(buildings!AX729="","NA",buildings!AX729)</f>
        <v>10.1162/jiec.2007.1149</v>
      </c>
      <c r="AY729" t="str">
        <f>IF(buildings!AY729="","NA",buildings!AY729)</f>
        <v>https://doi.org/10.1162/jiec.2007.1149</v>
      </c>
      <c r="AZ729" t="str">
        <f>IF(buildings!AZ729="","NULL",buildings!AZ729)</f>
        <v>Unknown' listed as 'Unspecified material'</v>
      </c>
      <c r="BA729" t="str">
        <f>IF(buildings!BA729="","NULL",buildings!BA729)</f>
        <v>NULL</v>
      </c>
      <c r="BB729" t="str">
        <f>IF(buildings!BB729="","NULL",buildings!BB729)</f>
        <v>NULL</v>
      </c>
      <c r="BC729" t="str">
        <f>IF(buildings!BC729="","NULL",buildings!BC729)</f>
        <v>Ta b l e 4 Empirical waste generation factors and material composition (kg/m</v>
      </c>
      <c r="BD729" t="str">
        <f>IF(buildings!BD729="","NULL",buildings!BD729)</f>
        <v>NULL</v>
      </c>
      <c r="BE729" t="str">
        <f>IF(buildings!BE729="","NULL",buildings!BE729)</f>
        <v>Schwartzberg (Fishman)</v>
      </c>
      <c r="BF729" t="str">
        <f>IF(buildings!BF729="","NULL",buildings!BF729)</f>
        <v>NULL</v>
      </c>
      <c r="BG729" t="str">
        <f>IF(buildings!BG729="","NULL",buildings!BG729)</f>
        <v>NULL</v>
      </c>
      <c r="BH729" t="str">
        <f>IF(buildings!BH729="","NULL",buildings!BH729)</f>
        <v>NULL</v>
      </c>
      <c r="BI729" t="str">
        <f>IF(buildings!BI729="","NULL",buildings!BI729)</f>
        <v>NULL</v>
      </c>
      <c r="BJ729" t="str">
        <f>IF(buildings!BJ729="","NULL",buildings!BJ729)</f>
        <v>NULL</v>
      </c>
      <c r="BK729" t="str">
        <f>IF(buildings!BK729="","NULL",buildings!BK729)</f>
        <v>NULL</v>
      </c>
      <c r="BL729" t="str">
        <f>IF(buildings!BL729="","NULL",buildings!BL729)</f>
        <v>NULL</v>
      </c>
      <c r="BM729" t="str">
        <f>IF(buildings!BM729="","NULL",buildings!BM729)</f>
        <v>NULL</v>
      </c>
      <c r="BN729" t="str">
        <f>IF(buildings!BN729="","NULL",buildings!BN729)</f>
        <v>NULL</v>
      </c>
      <c r="BO729" t="str">
        <f>IF(buildings!BO729="","NULL",buildings!BO729)</f>
        <v>NULL</v>
      </c>
      <c r="BP729" t="str">
        <f>IF(buildings!BP729="","NULL",buildings!BP729)</f>
        <v>NULL</v>
      </c>
      <c r="BQ729" t="str">
        <f>IF(buildings!BQ729="","NULL",buildings!BQ729)</f>
        <v>NULL</v>
      </c>
      <c r="BR729" t="str">
        <f>IF(buildings!BR729="","NULL",buildings!BR729)</f>
        <v>NULL</v>
      </c>
      <c r="BS729" t="str">
        <f>IF(buildings!BS729="","NULL",buildings!BS729)</f>
        <v>NULL</v>
      </c>
      <c r="BT729" t="str">
        <f>IF(buildings!BT729="","NULL",buildings!BT729)</f>
        <v>NULL</v>
      </c>
      <c r="BU729" t="str">
        <f>IF(buildings!BU729="","NULL",buildings!BU729)</f>
        <v>NULL</v>
      </c>
      <c r="BV729" t="str">
        <f>IF(buildings!BV729="","NULL",buildings!BV729)</f>
        <v>NULL</v>
      </c>
      <c r="BW729" t="str">
        <f>IF(buildings!BW729="","NULL",buildings!BW729)</f>
        <v>R32EFTA</v>
      </c>
      <c r="BX729" t="str">
        <f>IF(buildings!BX729="","NULL",buildings!BX729)</f>
        <v>R5.2OECD</v>
      </c>
      <c r="BY729" t="str">
        <f>IF(buildings!BY729="","NULL",buildings!BY729)</f>
        <v>R_MFH_high</v>
      </c>
      <c r="BZ729" t="str">
        <f>IF(buildings!BZ729="","NULL",buildings!BZ729)</f>
        <v>Unspecified</v>
      </c>
      <c r="CA729" t="str">
        <f>IF(buildings!CA729="","NULL",buildings!CA729)</f>
        <v>Standard</v>
      </c>
      <c r="CB729" t="str">
        <f>IF(buildings!CB729="","NULL",buildings!CB729)</f>
        <v>sample/average/statistics</v>
      </c>
      <c r="CC729" t="str">
        <f>IF(buildings!CC729="","NULL",buildings!CC729)</f>
        <v>RM</v>
      </c>
      <c r="CD729" t="str">
        <f>IF(buildings!CD729="","NULL",buildings!CD729)</f>
        <v>U</v>
      </c>
      <c r="CE729" t="str">
        <f>IF(buildings!CE729="","NULL",buildings!CE729)</f>
        <v>OECD_EFTA</v>
      </c>
    </row>
    <row r="730" spans="1:83">
      <c r="A730">
        <f>IF(buildings!A730="","NA",buildings!A730)</f>
        <v>728</v>
      </c>
      <c r="B730" t="str">
        <f>IF(buildings!B730="","NA",buildings!B730)</f>
        <v>Norway</v>
      </c>
      <c r="C730" t="str">
        <f>IF(buildings!C730="","NA",buildings!C730)</f>
        <v>NA</v>
      </c>
      <c r="D730" t="str">
        <f>IF(buildings!D730="","NA",buildings!D730)</f>
        <v>NA</v>
      </c>
      <c r="E730" t="str">
        <f>IF(buildings!E730="","NA",buildings!E730)</f>
        <v>NA</v>
      </c>
      <c r="F730" t="str">
        <f>IF(buildings!F730="","NA",buildings!F730)</f>
        <v>NA</v>
      </c>
      <c r="G730" t="str">
        <f>IF(buildings!G730="","NA",buildings!G730)</f>
        <v>NA</v>
      </c>
      <c r="H730" t="str">
        <f>IF(buildings!H730="","NA",buildings!H730)</f>
        <v>NA</v>
      </c>
      <c r="I730">
        <f>IF(buildings!I730="","NA",buildings!I730)</f>
        <v>45.31</v>
      </c>
      <c r="J730">
        <f>IF(buildings!J730="","NA",buildings!J730)</f>
        <v>17.09</v>
      </c>
      <c r="K730" t="str">
        <f>IF(buildings!K730="","NA",buildings!K730)</f>
        <v>NA</v>
      </c>
      <c r="L730" t="str">
        <f>IF(buildings!L730="","NA",buildings!L730)</f>
        <v>NA</v>
      </c>
      <c r="M730">
        <f>IF(buildings!M730="","NA",buildings!M730)</f>
        <v>519.34</v>
      </c>
      <c r="N730" t="str">
        <f>IF(buildings!N730="","NA",buildings!N730)</f>
        <v>NA</v>
      </c>
      <c r="O730" t="str">
        <f>IF(buildings!O730="","NA",buildings!O730)</f>
        <v>NA</v>
      </c>
      <c r="P730" t="str">
        <f>IF(buildings!P730="","NA",buildings!P730)</f>
        <v>NA</v>
      </c>
      <c r="Q730" t="str">
        <f>IF(buildings!Q730="","NA",buildings!Q730)</f>
        <v>NA</v>
      </c>
      <c r="R730" t="str">
        <f>IF(buildings!R730="","NA",buildings!R730)</f>
        <v>NA</v>
      </c>
      <c r="S730">
        <f>IF(buildings!S730="","NA",buildings!S730)</f>
        <v>0.31</v>
      </c>
      <c r="T730" t="str">
        <f>IF(buildings!T730="","NA",buildings!T730)</f>
        <v>NA</v>
      </c>
      <c r="U730" t="str">
        <f>IF(buildings!U730="","NA",buildings!U730)</f>
        <v>NA</v>
      </c>
      <c r="V730" t="str">
        <f>IF(buildings!V730="","NA",buildings!V730)</f>
        <v>NA</v>
      </c>
      <c r="W730" t="str">
        <f>IF(buildings!W730="","NA",buildings!W730)</f>
        <v>NA</v>
      </c>
      <c r="X730">
        <f>IF(buildings!X730="","NA",buildings!X730)</f>
        <v>2.14</v>
      </c>
      <c r="Y730" t="str">
        <f>IF(buildings!Y730="","NA",buildings!Y730)</f>
        <v>NA</v>
      </c>
      <c r="Z730" t="str">
        <f>IF(buildings!Z730="","NA",buildings!Z730)</f>
        <v>NA</v>
      </c>
      <c r="AA730">
        <f>IF(buildings!AA730="","NA",buildings!AA730)</f>
        <v>0.2</v>
      </c>
      <c r="AB730">
        <f>IF(buildings!AB730="","NA",buildings!AB730)</f>
        <v>2.57</v>
      </c>
      <c r="AC730" t="str">
        <f>IF(buildings!AC730="","NA",buildings!AC730)</f>
        <v>NA</v>
      </c>
      <c r="AD730">
        <f>IF(buildings!AD730="","NA",buildings!AD730)</f>
        <v>0.31</v>
      </c>
      <c r="AE730" t="str">
        <f>IF(buildings!AE730="","NA",buildings!AE730)</f>
        <v>NA</v>
      </c>
      <c r="AF730" t="str">
        <f>IF(buildings!AF730="","NA",buildings!AF730)</f>
        <v>NA</v>
      </c>
      <c r="AG730" t="str">
        <f>IF(buildings!AG730="","NA",buildings!AG730)</f>
        <v>NA</v>
      </c>
      <c r="AH730" t="str">
        <f>IF(buildings!AH730="","NA",buildings!AH730)</f>
        <v>NA</v>
      </c>
      <c r="AI730" t="str">
        <f>IF(buildings!AI730="","NA",buildings!AI730)</f>
        <v>NA</v>
      </c>
      <c r="AJ730" t="str">
        <f>IF(buildings!AJ730="","NA",buildings!AJ730)</f>
        <v>NA</v>
      </c>
      <c r="AK730">
        <f>IF(buildings!AK730="","NA",buildings!AK730)</f>
        <v>14.67</v>
      </c>
      <c r="AL730" t="str">
        <f>IF(buildings!AL730="","NA",buildings!AL730)</f>
        <v>Other industrial, agricultural building</v>
      </c>
      <c r="AM730" t="str">
        <f>IF(buildings!AM730="","NA",buildings!AM730)</f>
        <v>NA</v>
      </c>
      <c r="AN730" t="str">
        <f>IF(buildings!AN730="","NA",buildings!AN730)</f>
        <v>industrial and agricultural</v>
      </c>
      <c r="AO730" t="str">
        <f>IF(buildings!AO730="","NA",buildings!AO730)</f>
        <v>industrial</v>
      </c>
      <c r="AP730" t="str">
        <f>IF(buildings!AP730="","NA",buildings!AP730)</f>
        <v>averaged</v>
      </c>
      <c r="AQ730" t="str">
        <f>IF(buildings!AQ730="","NA",buildings!AQ730)</f>
        <v>NULL</v>
      </c>
      <c r="AR730" t="str">
        <f>IF(buildings!AR730="","NA",buildings!AR730)</f>
        <v>NA</v>
      </c>
      <c r="AS730" t="str">
        <f>IF(buildings!AS730="","NA",buildings!AS730)</f>
        <v>Bergsdal H., Bohne, R.A. &amp; Brattebø, H. </v>
      </c>
      <c r="AT730">
        <f>IF(buildings!AT730="","NA",buildings!AT730)</f>
        <v>2008</v>
      </c>
      <c r="AU730" t="str">
        <f>IF(buildings!AU730="","NA",buildings!AU730)</f>
        <v>Projection of Construction and Demolition Waste in Norway</v>
      </c>
      <c r="AV730" t="str">
        <f>IF(buildings!AV730="","NA",buildings!AV730)</f>
        <v>Journal of Industrial Ecology</v>
      </c>
      <c r="AW730" t="str">
        <f>IF(buildings!AW730="","NA",buildings!AW730)</f>
        <v>Copyright John Wiley &amp; Sons</v>
      </c>
      <c r="AX730" t="str">
        <f>IF(buildings!AX730="","NA",buildings!AX730)</f>
        <v>10.1162/jiec.2007.1149</v>
      </c>
      <c r="AY730" t="str">
        <f>IF(buildings!AY730="","NA",buildings!AY730)</f>
        <v>https://doi.org/10.1162/jiec.2007.1149</v>
      </c>
      <c r="AZ730" t="str">
        <f>IF(buildings!AZ730="","NULL",buildings!AZ730)</f>
        <v>Unknown' listed as 'Unspecified material'</v>
      </c>
      <c r="BA730" t="str">
        <f>IF(buildings!BA730="","NULL",buildings!BA730)</f>
        <v>NULL</v>
      </c>
      <c r="BB730" t="str">
        <f>IF(buildings!BB730="","NULL",buildings!BB730)</f>
        <v>NULL</v>
      </c>
      <c r="BC730" t="str">
        <f>IF(buildings!BC730="","NULL",buildings!BC730)</f>
        <v>Ta b l e 4 Empirical waste generation factors and material composition (kg/m</v>
      </c>
      <c r="BD730" t="str">
        <f>IF(buildings!BD730="","NULL",buildings!BD730)</f>
        <v>NULL</v>
      </c>
      <c r="BE730" t="str">
        <f>IF(buildings!BE730="","NULL",buildings!BE730)</f>
        <v>Schwartzberg (Fishman)</v>
      </c>
      <c r="BF730" t="str">
        <f>IF(buildings!BF730="","NULL",buildings!BF730)</f>
        <v>NULL</v>
      </c>
      <c r="BG730" t="str">
        <f>IF(buildings!BG730="","NULL",buildings!BG730)</f>
        <v>NULL</v>
      </c>
      <c r="BH730" t="str">
        <f>IF(buildings!BH730="","NULL",buildings!BH730)</f>
        <v>NULL</v>
      </c>
      <c r="BI730" t="str">
        <f>IF(buildings!BI730="","NULL",buildings!BI730)</f>
        <v>NULL</v>
      </c>
      <c r="BJ730" t="str">
        <f>IF(buildings!BJ730="","NULL",buildings!BJ730)</f>
        <v>NULL</v>
      </c>
      <c r="BK730" t="str">
        <f>IF(buildings!BK730="","NULL",buildings!BK730)</f>
        <v>NULL</v>
      </c>
      <c r="BL730" t="str">
        <f>IF(buildings!BL730="","NULL",buildings!BL730)</f>
        <v>NULL</v>
      </c>
      <c r="BM730" t="str">
        <f>IF(buildings!BM730="","NULL",buildings!BM730)</f>
        <v>NULL</v>
      </c>
      <c r="BN730" t="str">
        <f>IF(buildings!BN730="","NULL",buildings!BN730)</f>
        <v>NULL</v>
      </c>
      <c r="BO730" t="str">
        <f>IF(buildings!BO730="","NULL",buildings!BO730)</f>
        <v>NULL</v>
      </c>
      <c r="BP730" t="str">
        <f>IF(buildings!BP730="","NULL",buildings!BP730)</f>
        <v>NULL</v>
      </c>
      <c r="BQ730" t="str">
        <f>IF(buildings!BQ730="","NULL",buildings!BQ730)</f>
        <v>NULL</v>
      </c>
      <c r="BR730" t="str">
        <f>IF(buildings!BR730="","NULL",buildings!BR730)</f>
        <v>NULL</v>
      </c>
      <c r="BS730" t="str">
        <f>IF(buildings!BS730="","NULL",buildings!BS730)</f>
        <v>NULL</v>
      </c>
      <c r="BT730" t="str">
        <f>IF(buildings!BT730="","NULL",buildings!BT730)</f>
        <v>NULL</v>
      </c>
      <c r="BU730" t="str">
        <f>IF(buildings!BU730="","NULL",buildings!BU730)</f>
        <v>NULL</v>
      </c>
      <c r="BV730" t="str">
        <f>IF(buildings!BV730="","NULL",buildings!BV730)</f>
        <v>NULL</v>
      </c>
      <c r="BW730" t="str">
        <f>IF(buildings!BW730="","NULL",buildings!BW730)</f>
        <v>R32EFTA</v>
      </c>
      <c r="BX730" t="str">
        <f>IF(buildings!BX730="","NULL",buildings!BX730)</f>
        <v>R5.2OECD</v>
      </c>
      <c r="BY730" t="str">
        <f>IF(buildings!BY730="","NULL",buildings!BY730)</f>
        <v>Unspecified</v>
      </c>
      <c r="BZ730" t="str">
        <f>IF(buildings!BZ730="","NULL",buildings!BZ730)</f>
        <v>Unspecified</v>
      </c>
      <c r="CA730" t="str">
        <f>IF(buildings!CA730="","NULL",buildings!CA730)</f>
        <v>Standard</v>
      </c>
      <c r="CB730" t="str">
        <f>IF(buildings!CB730="","NULL",buildings!CB730)</f>
        <v>sample/average/statistics</v>
      </c>
      <c r="CC730" t="str">
        <f>IF(buildings!CC730="","NULL",buildings!CC730)</f>
        <v>UN</v>
      </c>
      <c r="CD730" t="str">
        <f>IF(buildings!CD730="","NULL",buildings!CD730)</f>
        <v>U</v>
      </c>
      <c r="CE730" t="str">
        <f>IF(buildings!CE730="","NULL",buildings!CE730)</f>
        <v>OECD_EFTA</v>
      </c>
    </row>
    <row r="731" spans="1:83">
      <c r="A731">
        <f>IF(buildings!A731="","NA",buildings!A731)</f>
        <v>729</v>
      </c>
      <c r="B731" t="str">
        <f>IF(buildings!B731="","NA",buildings!B731)</f>
        <v>Australia</v>
      </c>
      <c r="C731" t="str">
        <f>IF(buildings!C731="","NA",buildings!C731)</f>
        <v>Bourke street, Docklands, Victoria</v>
      </c>
      <c r="D731">
        <f>IF(buildings!D731="","NA",buildings!D731)</f>
        <v>2012</v>
      </c>
      <c r="E731" t="str">
        <f>IF(buildings!E731="","NA",buildings!E731)</f>
        <v>NA</v>
      </c>
      <c r="F731">
        <f>IF(buildings!F731="","NA",buildings!F731)</f>
        <v>50.31</v>
      </c>
      <c r="G731" t="str">
        <f>IF(buildings!G731="","NA",buildings!G731)</f>
        <v>NA</v>
      </c>
      <c r="H731">
        <f>IF(buildings!H731="","NA",buildings!H731)</f>
        <v>4.96</v>
      </c>
      <c r="I731" t="str">
        <f>IF(buildings!I731="","NA",buildings!I731)</f>
        <v>NA</v>
      </c>
      <c r="J731">
        <f>IF(buildings!J731="","NA",buildings!J731)</f>
        <v>264.31</v>
      </c>
      <c r="K731" t="str">
        <f>IF(buildings!K731="","NA",buildings!K731)</f>
        <v>NA</v>
      </c>
      <c r="L731" t="str">
        <f>IF(buildings!L731="","NA",buildings!L731)</f>
        <v>NA</v>
      </c>
      <c r="M731">
        <f>IF(buildings!M731="","NA",buildings!M731)</f>
        <v>942.68</v>
      </c>
      <c r="N731" t="str">
        <f>IF(buildings!N731="","NA",buildings!N731)</f>
        <v>NA</v>
      </c>
      <c r="O731" t="str">
        <f>IF(buildings!O731="","NA",buildings!O731)</f>
        <v>NA</v>
      </c>
      <c r="P731" t="str">
        <f>IF(buildings!P731="","NA",buildings!P731)</f>
        <v>NA</v>
      </c>
      <c r="Q731" t="str">
        <f>IF(buildings!Q731="","NA",buildings!Q731)</f>
        <v>NA</v>
      </c>
      <c r="R731" t="str">
        <f>IF(buildings!R731="","NA",buildings!R731)</f>
        <v>NA</v>
      </c>
      <c r="S731">
        <f>IF(buildings!S731="","NA",buildings!S731)</f>
        <v>87.75</v>
      </c>
      <c r="T731" t="str">
        <f>IF(buildings!T731="","NA",buildings!T731)</f>
        <v>NA</v>
      </c>
      <c r="U731" t="str">
        <f>IF(buildings!U731="","NA",buildings!U731)</f>
        <v>NA</v>
      </c>
      <c r="V731" t="str">
        <f>IF(buildings!V731="","NA",buildings!V731)</f>
        <v>NA</v>
      </c>
      <c r="W731" t="str">
        <f>IF(buildings!W731="","NA",buildings!W731)</f>
        <v>NA</v>
      </c>
      <c r="X731" t="str">
        <f>IF(buildings!X731="","NA",buildings!X731)</f>
        <v>NA</v>
      </c>
      <c r="Y731" t="str">
        <f>IF(buildings!Y731="","NA",buildings!Y731)</f>
        <v>NA</v>
      </c>
      <c r="Z731" t="str">
        <f>IF(buildings!Z731="","NA",buildings!Z731)</f>
        <v>NA</v>
      </c>
      <c r="AA731" t="str">
        <f>IF(buildings!AA731="","NA",buildings!AA731)</f>
        <v>NA</v>
      </c>
      <c r="AB731">
        <f>IF(buildings!AB731="","NA",buildings!AB731)</f>
        <v>8.74</v>
      </c>
      <c r="AC731">
        <f>IF(buildings!AC731="","NA",buildings!AC731)</f>
        <v>5.57</v>
      </c>
      <c r="AD731" t="str">
        <f>IF(buildings!AD731="","NA",buildings!AD731)</f>
        <v>NA</v>
      </c>
      <c r="AE731" t="str">
        <f>IF(buildings!AE731="","NA",buildings!AE731)</f>
        <v>NA</v>
      </c>
      <c r="AF731" t="str">
        <f>IF(buildings!AF731="","NA",buildings!AF731)</f>
        <v>NA</v>
      </c>
      <c r="AG731" t="str">
        <f>IF(buildings!AG731="","NA",buildings!AG731)</f>
        <v>NA</v>
      </c>
      <c r="AH731" t="str">
        <f>IF(buildings!AH731="","NA",buildings!AH731)</f>
        <v>NA</v>
      </c>
      <c r="AI731">
        <f>IF(buildings!AI731="","NA",buildings!AI731)</f>
        <v>1.69</v>
      </c>
      <c r="AJ731" t="str">
        <f>IF(buildings!AJ731="","NA",buildings!AJ731)</f>
        <v>NA</v>
      </c>
      <c r="AK731" t="str">
        <f>IF(buildings!AK731="","NA",buildings!AK731)</f>
        <v>NA</v>
      </c>
      <c r="AL731" t="str">
        <f>IF(buildings!AL731="","NA",buildings!AL731)</f>
        <v>The Forté building, featuring cross laminated timber panels as the main structural material and energy efficient lighting and HVAC systems</v>
      </c>
      <c r="AM731">
        <f>IF(buildings!AM731="","NA",buildings!AM731)</f>
        <v>9</v>
      </c>
      <c r="AN731" t="str">
        <f>IF(buildings!AN731="","NA",buildings!AN731)</f>
        <v>residential with commercial space</v>
      </c>
      <c r="AO731" t="str">
        <f>IF(buildings!AO731="","NA",buildings!AO731)</f>
        <v>MFH</v>
      </c>
      <c r="AP731" t="str">
        <f>IF(buildings!AP731="","NA",buildings!AP731)</f>
        <v>case study</v>
      </c>
      <c r="AQ731" t="str">
        <f>IF(buildings!AQ731="","NA",buildings!AQ731)</f>
        <v>urban</v>
      </c>
      <c r="AR731" t="str">
        <f>IF(buildings!AR731="","NA",buildings!AR731)</f>
        <v>gross</v>
      </c>
      <c r="AS731" t="str">
        <f>IF(buildings!AS731="","NA",buildings!AS731)</f>
        <v>Durlinger B., Crossin E., Wong J.</v>
      </c>
      <c r="AT731">
        <f>IF(buildings!AT731="","NA",buildings!AT731)</f>
        <v>2013</v>
      </c>
      <c r="AU731" t="str">
        <f>IF(buildings!AU731="","NA",buildings!AU731)</f>
        <v>Life Cycle Assessment of a cross laminated timber 
building</v>
      </c>
      <c r="AV731" t="str">
        <f>IF(buildings!AV731="","NA",buildings!AV731)</f>
        <v>NA</v>
      </c>
      <c r="AW731" t="str">
        <f>IF(buildings!AW731="","NA",buildings!AW731)</f>
        <v>© 2013 Forest &amp; Wood Products Australia Limited</v>
      </c>
      <c r="AX731" t="str">
        <f>IF(buildings!AX731="","NA",buildings!AX731)</f>
        <v>NA</v>
      </c>
      <c r="AY731" t="str">
        <f>IF(buildings!AY731="","NA",buildings!AY731)</f>
        <v>https://www.fwpa.com.au/images/marketaccess/PRA282-1112_Life-Cycle_Assessment_of_a_cross_laminated_timber_building_0.pdf</v>
      </c>
      <c r="AZ731" t="str">
        <f>IF(buildings!AZ731="","NULL",buildings!AZ731)</f>
        <v>wood' is CLT and glulam. 'plastics' is polyethilene and polyurethane. Combined all aluminum, all steel, all glass, and all concrete items</v>
      </c>
      <c r="BA731" t="str">
        <f>IF(buildings!BA731="","NULL",buildings!BA731)</f>
        <v>NULL</v>
      </c>
      <c r="BB731" t="str">
        <f>IF(buildings!BB731="","NULL",buildings!BB731)</f>
        <v>NULL</v>
      </c>
      <c r="BC731" t="str">
        <f>IF(buildings!BC731="","NULL",buildings!BC731)</f>
        <v>Table 5-4, because table 5-1 doesn't provide mass for most materials</v>
      </c>
      <c r="BD731" t="str">
        <f>IF(buildings!BD731="","NULL",buildings!BD731)</f>
        <v>NULL</v>
      </c>
      <c r="BE731" t="str">
        <f>IF(buildings!BE731="","NULL",buildings!BE731)</f>
        <v>Fishman</v>
      </c>
      <c r="BF731" t="str">
        <f>IF(buildings!BF731="","NULL",buildings!BF731)</f>
        <v>NULL</v>
      </c>
      <c r="BG731" t="str">
        <f>IF(buildings!BG731="","NULL",buildings!BG731)</f>
        <v>NULL</v>
      </c>
      <c r="BH731" t="str">
        <f>IF(buildings!BH731="","NULL",buildings!BH731)</f>
        <v>NULL</v>
      </c>
      <c r="BI731" t="str">
        <f>IF(buildings!BI731="","NULL",buildings!BI731)</f>
        <v>NULL</v>
      </c>
      <c r="BJ731" t="str">
        <f>IF(buildings!BJ731="","NULL",buildings!BJ731)</f>
        <v>NULL</v>
      </c>
      <c r="BK731" t="str">
        <f>IF(buildings!BK731="","NULL",buildings!BK731)</f>
        <v>NULL</v>
      </c>
      <c r="BL731" t="str">
        <f>IF(buildings!BL731="","NULL",buildings!BL731)</f>
        <v>NULL</v>
      </c>
      <c r="BM731" t="str">
        <f>IF(buildings!BM731="","NULL",buildings!BM731)</f>
        <v>NULL</v>
      </c>
      <c r="BN731" t="str">
        <f>IF(buildings!BN731="","NULL",buildings!BN731)</f>
        <v>NULL</v>
      </c>
      <c r="BO731" t="str">
        <f>IF(buildings!BO731="","NULL",buildings!BO731)</f>
        <v>NULL</v>
      </c>
      <c r="BP731" t="str">
        <f>IF(buildings!BP731="","NULL",buildings!BP731)</f>
        <v>NULL</v>
      </c>
      <c r="BQ731" t="str">
        <f>IF(buildings!BQ731="","NULL",buildings!BQ731)</f>
        <v>NULL</v>
      </c>
      <c r="BR731" t="str">
        <f>IF(buildings!BR731="","NULL",buildings!BR731)</f>
        <v>NULL</v>
      </c>
      <c r="BS731" t="str">
        <f>IF(buildings!BS731="","NULL",buildings!BS731)</f>
        <v>NULL</v>
      </c>
      <c r="BT731" t="str">
        <f>IF(buildings!BT731="","NULL",buildings!BT731)</f>
        <v>NULL</v>
      </c>
      <c r="BU731" t="str">
        <f>IF(buildings!BU731="","NULL",buildings!BU731)</f>
        <v>NULL</v>
      </c>
      <c r="BV731" t="str">
        <f>IF(buildings!BV731="","NULL",buildings!BV731)</f>
        <v>NULL</v>
      </c>
      <c r="BW731" t="str">
        <f>IF(buildings!BW731="","NULL",buildings!BW731)</f>
        <v>R32AUNZ</v>
      </c>
      <c r="BX731" t="str">
        <f>IF(buildings!BX731="","NULL",buildings!BX731)</f>
        <v>R5.2OECD</v>
      </c>
      <c r="BY731" t="str">
        <f>IF(buildings!BY731="","NULL",buildings!BY731)</f>
        <v>R_MFH_tower</v>
      </c>
      <c r="BZ731" t="str">
        <f>IF(buildings!BZ731="","NULL",buildings!BZ731)</f>
        <v>T_hightech</v>
      </c>
      <c r="CA731" t="str">
        <f>IF(buildings!CA731="","NULL",buildings!CA731)</f>
        <v>Efficient</v>
      </c>
      <c r="CB731" t="str">
        <f>IF(buildings!CB731="","NULL",buildings!CB731)</f>
        <v>real-world single case study</v>
      </c>
      <c r="CC731" t="str">
        <f>IF(buildings!CC731="","NULL",buildings!CC731)</f>
        <v>RM</v>
      </c>
      <c r="CD731" t="str">
        <f>IF(buildings!CD731="","NULL",buildings!CD731)</f>
        <v>T</v>
      </c>
      <c r="CE731" t="str">
        <f>IF(buildings!CE731="","NULL",buildings!CE731)</f>
        <v>OECD_AUNZ</v>
      </c>
    </row>
    <row r="732" spans="1:83">
      <c r="A732">
        <f>IF(buildings!A732="","NA",buildings!A732)</f>
        <v>730</v>
      </c>
      <c r="B732" t="str">
        <f>IF(buildings!B732="","NA",buildings!B732)</f>
        <v>Australia</v>
      </c>
      <c r="C732" t="str">
        <f>IF(buildings!C732="","NA",buildings!C732)</f>
        <v>Bourke street, Docklands, Victoria</v>
      </c>
      <c r="D732">
        <f>IF(buildings!D732="","NA",buildings!D732)</f>
        <v>2012</v>
      </c>
      <c r="E732" t="str">
        <f>IF(buildings!E732="","NA",buildings!E732)</f>
        <v>NA</v>
      </c>
      <c r="F732">
        <f>IF(buildings!F732="","NA",buildings!F732)</f>
        <v>121.86</v>
      </c>
      <c r="G732" t="str">
        <f>IF(buildings!G732="","NA",buildings!G732)</f>
        <v>NA</v>
      </c>
      <c r="H732">
        <f>IF(buildings!H732="","NA",buildings!H732)</f>
        <v>2.73</v>
      </c>
      <c r="I732" t="str">
        <f>IF(buildings!I732="","NA",buildings!I732)</f>
        <v>NA</v>
      </c>
      <c r="J732">
        <f>IF(buildings!J732="","NA",buildings!J732)</f>
        <v>0.49</v>
      </c>
      <c r="K732" t="str">
        <f>IF(buildings!K732="","NA",buildings!K732)</f>
        <v>NA</v>
      </c>
      <c r="L732" t="str">
        <f>IF(buildings!L732="","NA",buildings!L732)</f>
        <v>NA</v>
      </c>
      <c r="M732">
        <f>IF(buildings!M732="","NA",buildings!M732)</f>
        <v>2391.27</v>
      </c>
      <c r="N732" t="str">
        <f>IF(buildings!N732="","NA",buildings!N732)</f>
        <v>NA</v>
      </c>
      <c r="O732" t="str">
        <f>IF(buildings!O732="","NA",buildings!O732)</f>
        <v>NA</v>
      </c>
      <c r="P732" t="str">
        <f>IF(buildings!P732="","NA",buildings!P732)</f>
        <v>NA</v>
      </c>
      <c r="Q732" t="str">
        <f>IF(buildings!Q732="","NA",buildings!Q732)</f>
        <v>NA</v>
      </c>
      <c r="R732" t="str">
        <f>IF(buildings!R732="","NA",buildings!R732)</f>
        <v>NA</v>
      </c>
      <c r="S732">
        <f>IF(buildings!S732="","NA",buildings!S732)</f>
        <v>81.94</v>
      </c>
      <c r="T732" t="str">
        <f>IF(buildings!T732="","NA",buildings!T732)</f>
        <v>NA</v>
      </c>
      <c r="U732" t="str">
        <f>IF(buildings!U732="","NA",buildings!U732)</f>
        <v>NA</v>
      </c>
      <c r="V732" t="str">
        <f>IF(buildings!V732="","NA",buildings!V732)</f>
        <v>NA</v>
      </c>
      <c r="W732" t="str">
        <f>IF(buildings!W732="","NA",buildings!W732)</f>
        <v>NA</v>
      </c>
      <c r="X732" t="str">
        <f>IF(buildings!X732="","NA",buildings!X732)</f>
        <v>NA</v>
      </c>
      <c r="Y732" t="str">
        <f>IF(buildings!Y732="","NA",buildings!Y732)</f>
        <v>NA</v>
      </c>
      <c r="Z732" t="str">
        <f>IF(buildings!Z732="","NA",buildings!Z732)</f>
        <v>NA</v>
      </c>
      <c r="AA732" t="str">
        <f>IF(buildings!AA732="","NA",buildings!AA732)</f>
        <v>NA</v>
      </c>
      <c r="AB732">
        <f>IF(buildings!AB732="","NA",buildings!AB732)</f>
        <v>8.74</v>
      </c>
      <c r="AC732">
        <f>IF(buildings!AC732="","NA",buildings!AC732)</f>
        <v>0.71</v>
      </c>
      <c r="AD732" t="str">
        <f>IF(buildings!AD732="","NA",buildings!AD732)</f>
        <v>NA</v>
      </c>
      <c r="AE732" t="str">
        <f>IF(buildings!AE732="","NA",buildings!AE732)</f>
        <v>NA</v>
      </c>
      <c r="AF732" t="str">
        <f>IF(buildings!AF732="","NA",buildings!AF732)</f>
        <v>NA</v>
      </c>
      <c r="AG732" t="str">
        <f>IF(buildings!AG732="","NA",buildings!AG732)</f>
        <v>NA</v>
      </c>
      <c r="AH732" t="str">
        <f>IF(buildings!AH732="","NA",buildings!AH732)</f>
        <v>NA</v>
      </c>
      <c r="AI732">
        <f>IF(buildings!AI732="","NA",buildings!AI732)</f>
        <v>1.69</v>
      </c>
      <c r="AJ732" t="str">
        <f>IF(buildings!AJ732="","NA",buildings!AJ732)</f>
        <v>NA</v>
      </c>
      <c r="AK732" t="str">
        <f>IF(buildings!AK732="","NA",buildings!AK732)</f>
        <v>NA</v>
      </c>
      <c r="AL732" t="str">
        <f>IF(buildings!AL732="","NA",buildings!AL732)</f>
        <v>A building of similar design, however built using a conventional structure utilising predominantly reinforced concrete as the main structural material, deemed compliant to BCA 2011 minimum 6 star energy standards, with lighting with maximum permissible BCA 2011 energy densities, and heating and cooling appliances with efficiencies which meet the October 2011 Minimum Energy Performance Standards (MEPS).</v>
      </c>
      <c r="AM732">
        <f>IF(buildings!AM732="","NA",buildings!AM732)</f>
        <v>9</v>
      </c>
      <c r="AN732" t="str">
        <f>IF(buildings!AN732="","NA",buildings!AN732)</f>
        <v>residential with commercial space</v>
      </c>
      <c r="AO732" t="str">
        <f>IF(buildings!AO732="","NA",buildings!AO732)</f>
        <v>MFH</v>
      </c>
      <c r="AP732" t="str">
        <f>IF(buildings!AP732="","NA",buildings!AP732)</f>
        <v>case study</v>
      </c>
      <c r="AQ732" t="str">
        <f>IF(buildings!AQ732="","NA",buildings!AQ732)</f>
        <v>urban</v>
      </c>
      <c r="AR732" t="str">
        <f>IF(buildings!AR732="","NA",buildings!AR732)</f>
        <v>gross</v>
      </c>
      <c r="AS732" t="str">
        <f>IF(buildings!AS732="","NA",buildings!AS732)</f>
        <v>Durlinger B., Crossin E., Wong J.</v>
      </c>
      <c r="AT732">
        <f>IF(buildings!AT732="","NA",buildings!AT732)</f>
        <v>2013</v>
      </c>
      <c r="AU732" t="str">
        <f>IF(buildings!AU732="","NA",buildings!AU732)</f>
        <v>Life Cycle Assessment of a cross laminated timber 
building</v>
      </c>
      <c r="AV732" t="str">
        <f>IF(buildings!AV732="","NA",buildings!AV732)</f>
        <v>NA</v>
      </c>
      <c r="AW732" t="str">
        <f>IF(buildings!AW732="","NA",buildings!AW732)</f>
        <v>© 2013 Forest &amp; Wood Products Australia Limited</v>
      </c>
      <c r="AX732" t="str">
        <f>IF(buildings!AX732="","NA",buildings!AX732)</f>
        <v>NA</v>
      </c>
      <c r="AY732" t="str">
        <f>IF(buildings!AY732="","NA",buildings!AY732)</f>
        <v>https://www.fwpa.com.au/images/marketaccess/PRA282-1112_Life-Cycle_Assessment_of_a_cross_laminated_timber_building_0.pdf</v>
      </c>
      <c r="AZ732" t="str">
        <f>IF(buildings!AZ732="","NULL",buildings!AZ732)</f>
        <v>wood' is wood and glulam. 'plastics' is plastics and polyurethane. Combined all aluminum, all steel, all glass, and all concrete items</v>
      </c>
      <c r="BA732" t="str">
        <f>IF(buildings!BA732="","NULL",buildings!BA732)</f>
        <v>NULL</v>
      </c>
      <c r="BB732" t="str">
        <f>IF(buildings!BB732="","NULL",buildings!BB732)</f>
        <v>NULL</v>
      </c>
      <c r="BC732" t="str">
        <f>IF(buildings!BC732="","NULL",buildings!BC732)</f>
        <v>Table 5-8, because table 5-5 doesn't provide mass for most materials</v>
      </c>
      <c r="BD732" t="str">
        <f>IF(buildings!BD732="","NULL",buildings!BD732)</f>
        <v>NULL</v>
      </c>
      <c r="BE732" t="str">
        <f>IF(buildings!BE732="","NULL",buildings!BE732)</f>
        <v>Fishman</v>
      </c>
      <c r="BF732" t="str">
        <f>IF(buildings!BF732="","NULL",buildings!BF732)</f>
        <v>NULL</v>
      </c>
      <c r="BG732" t="str">
        <f>IF(buildings!BG732="","NULL",buildings!BG732)</f>
        <v>NULL</v>
      </c>
      <c r="BH732" t="str">
        <f>IF(buildings!BH732="","NULL",buildings!BH732)</f>
        <v>NULL</v>
      </c>
      <c r="BI732" t="str">
        <f>IF(buildings!BI732="","NULL",buildings!BI732)</f>
        <v>NULL</v>
      </c>
      <c r="BJ732" t="str">
        <f>IF(buildings!BJ732="","NULL",buildings!BJ732)</f>
        <v>NULL</v>
      </c>
      <c r="BK732" t="str">
        <f>IF(buildings!BK732="","NULL",buildings!BK732)</f>
        <v>NULL</v>
      </c>
      <c r="BL732" t="str">
        <f>IF(buildings!BL732="","NULL",buildings!BL732)</f>
        <v>NULL</v>
      </c>
      <c r="BM732" t="str">
        <f>IF(buildings!BM732="","NULL",buildings!BM732)</f>
        <v>NULL</v>
      </c>
      <c r="BN732" t="str">
        <f>IF(buildings!BN732="","NULL",buildings!BN732)</f>
        <v>NULL</v>
      </c>
      <c r="BO732" t="str">
        <f>IF(buildings!BO732="","NULL",buildings!BO732)</f>
        <v>NULL</v>
      </c>
      <c r="BP732" t="str">
        <f>IF(buildings!BP732="","NULL",buildings!BP732)</f>
        <v>NULL</v>
      </c>
      <c r="BQ732" t="str">
        <f>IF(buildings!BQ732="","NULL",buildings!BQ732)</f>
        <v>NULL</v>
      </c>
      <c r="BR732" t="str">
        <f>IF(buildings!BR732="","NULL",buildings!BR732)</f>
        <v>NULL</v>
      </c>
      <c r="BS732" t="str">
        <f>IF(buildings!BS732="","NULL",buildings!BS732)</f>
        <v>NULL</v>
      </c>
      <c r="BT732" t="str">
        <f>IF(buildings!BT732="","NULL",buildings!BT732)</f>
        <v>NULL</v>
      </c>
      <c r="BU732" t="str">
        <f>IF(buildings!BU732="","NULL",buildings!BU732)</f>
        <v>NULL</v>
      </c>
      <c r="BV732" t="str">
        <f>IF(buildings!BV732="","NULL",buildings!BV732)</f>
        <v>NULL</v>
      </c>
      <c r="BW732" t="str">
        <f>IF(buildings!BW732="","NULL",buildings!BW732)</f>
        <v>R32AUNZ</v>
      </c>
      <c r="BX732" t="str">
        <f>IF(buildings!BX732="","NULL",buildings!BX732)</f>
        <v>R5.2OECD</v>
      </c>
      <c r="BY732" t="str">
        <f>IF(buildings!BY732="","NULL",buildings!BY732)</f>
        <v>R_MFH_tower</v>
      </c>
      <c r="BZ732" t="str">
        <f>IF(buildings!BZ732="","NULL",buildings!BZ732)</f>
        <v>RC_unspecified</v>
      </c>
      <c r="CA732" t="str">
        <f>IF(buildings!CA732="","NULL",buildings!CA732)</f>
        <v>Efficient</v>
      </c>
      <c r="CB732" t="str">
        <f>IF(buildings!CB732="","NULL",buildings!CB732)</f>
        <v>real-world single case study</v>
      </c>
      <c r="CC732" t="str">
        <f>IF(buildings!CC732="","NULL",buildings!CC732)</f>
        <v>RM</v>
      </c>
      <c r="CD732" t="str">
        <f>IF(buildings!CD732="","NULL",buildings!CD732)</f>
        <v>C</v>
      </c>
      <c r="CE732" t="str">
        <f>IF(buildings!CE732="","NULL",buildings!CE732)</f>
        <v>OECD_AUNZ</v>
      </c>
    </row>
    <row r="733" spans="1:83">
      <c r="A733">
        <f>IF(buildings!A733="","NA",buildings!A733)</f>
        <v>731</v>
      </c>
      <c r="B733" t="str">
        <f>IF(buildings!B733="","NA",buildings!B733)</f>
        <v>South European countries (Malta, Cyprus, Portugal, Greece, Spain, Italy, France)</v>
      </c>
      <c r="C733" t="str">
        <f>IF(buildings!C733="","NA",buildings!C733)</f>
        <v>NA</v>
      </c>
      <c r="D733" t="str">
        <f>IF(buildings!D733="","NA",buildings!D733)</f>
        <v>NA</v>
      </c>
      <c r="E733">
        <f>IF(buildings!E733="","NA",buildings!E733)</f>
        <v>1900</v>
      </c>
      <c r="F733" t="str">
        <f>IF(buildings!F733="","NA",buildings!F733)</f>
        <v>NA</v>
      </c>
      <c r="G733" t="str">
        <f>IF(buildings!G733="","NA",buildings!G733)</f>
        <v>NA</v>
      </c>
      <c r="H733" t="str">
        <f>IF(buildings!H733="","NA",buildings!H733)</f>
        <v>NA</v>
      </c>
      <c r="I733" t="str">
        <f>IF(buildings!I733="","NA",buildings!I733)</f>
        <v>NA</v>
      </c>
      <c r="J733">
        <f>IF(buildings!J733="","NA",buildings!J733)</f>
        <v>69.86666666666666</v>
      </c>
      <c r="K733" t="str">
        <f>IF(buildings!K733="","NA",buildings!K733)</f>
        <v>NA</v>
      </c>
      <c r="L733" t="str">
        <f>IF(buildings!L733="","NA",buildings!L733)</f>
        <v>NA</v>
      </c>
      <c r="M733" t="str">
        <f>IF(buildings!M733="","NA",buildings!M733)</f>
        <v>NA</v>
      </c>
      <c r="N733" t="str">
        <f>IF(buildings!N733="","NA",buildings!N733)</f>
        <v>NA</v>
      </c>
      <c r="O733">
        <f>IF(buildings!O733="","NA",buildings!O733)</f>
        <v>80</v>
      </c>
      <c r="P733">
        <f>IF(buildings!P733="","NA",buildings!P733)</f>
        <v>2219</v>
      </c>
      <c r="Q733">
        <f>IF(buildings!Q733="","NA",buildings!Q733)</f>
        <v>111.77777777777777</v>
      </c>
      <c r="R733" t="str">
        <f>IF(buildings!R733="","NA",buildings!R733)</f>
        <v>NA</v>
      </c>
      <c r="S733" t="str">
        <f>IF(buildings!S733="","NA",buildings!S733)</f>
        <v>NA</v>
      </c>
      <c r="T733" t="str">
        <f>IF(buildings!T733="","NA",buildings!T733)</f>
        <v>NA</v>
      </c>
      <c r="U733" t="str">
        <f>IF(buildings!U733="","NA",buildings!U733)</f>
        <v>NA</v>
      </c>
      <c r="V733" t="str">
        <f>IF(buildings!V733="","NA",buildings!V733)</f>
        <v>NA</v>
      </c>
      <c r="W733" t="str">
        <f>IF(buildings!W733="","NA",buildings!W733)</f>
        <v>NA</v>
      </c>
      <c r="X733" t="str">
        <f>IF(buildings!X733="","NA",buildings!X733)</f>
        <v>NA</v>
      </c>
      <c r="Y733" t="str">
        <f>IF(buildings!Y733="","NA",buildings!Y733)</f>
        <v>NA</v>
      </c>
      <c r="Z733" t="str">
        <f>IF(buildings!Z733="","NA",buildings!Z733)</f>
        <v>NA</v>
      </c>
      <c r="AA733" t="str">
        <f>IF(buildings!AA733="","NA",buildings!AA733)</f>
        <v>NA</v>
      </c>
      <c r="AB733" t="str">
        <f>IF(buildings!AB733="","NA",buildings!AB733)</f>
        <v>NA</v>
      </c>
      <c r="AC733" t="str">
        <f>IF(buildings!AC733="","NA",buildings!AC733)</f>
        <v>NA</v>
      </c>
      <c r="AD733" t="str">
        <f>IF(buildings!AD733="","NA",buildings!AD733)</f>
        <v>NA</v>
      </c>
      <c r="AE733" t="str">
        <f>IF(buildings!AE733="","NA",buildings!AE733)</f>
        <v>NA</v>
      </c>
      <c r="AF733" t="str">
        <f>IF(buildings!AF733="","NA",buildings!AF733)</f>
        <v>NA</v>
      </c>
      <c r="AG733" t="str">
        <f>IF(buildings!AG733="","NA",buildings!AG733)</f>
        <v>NA</v>
      </c>
      <c r="AH733" t="str">
        <f>IF(buildings!AH733="","NA",buildings!AH733)</f>
        <v>NA</v>
      </c>
      <c r="AI733" t="str">
        <f>IF(buildings!AI733="","NA",buildings!AI733)</f>
        <v>NA</v>
      </c>
      <c r="AJ733" t="str">
        <f>IF(buildings!AJ733="","NA",buildings!AJ733)</f>
        <v>NA</v>
      </c>
      <c r="AK733">
        <f>IF(buildings!AK733="","NA",buildings!AK733)</f>
        <v>26.666666666666668</v>
      </c>
      <c r="AL733" t="str">
        <f>IF(buildings!AL733="","NA",buildings!AL733)</f>
        <v>Brick masonry, wooden flooring, pitched roof (Z1_SI_001)</v>
      </c>
      <c r="AM733">
        <f>IF(buildings!AM733="","NA",buildings!AM733)</f>
        <v>2</v>
      </c>
      <c r="AN733" t="str">
        <f>IF(buildings!AN733="","NA",buildings!AN733)</f>
        <v>residential</v>
      </c>
      <c r="AO733" t="str">
        <f>IF(buildings!AO733="","NA",buildings!AO733)</f>
        <v>SFH</v>
      </c>
      <c r="AP733" t="str">
        <f>IF(buildings!AP733="","NA",buildings!AP733)</f>
        <v>averaged</v>
      </c>
      <c r="AQ733" t="str">
        <f>IF(buildings!AQ733="","NA",buildings!AQ733)</f>
        <v>Urban</v>
      </c>
      <c r="AR733" t="str">
        <f>IF(buildings!AR733="","NA",buildings!AR733)</f>
        <v>gross</v>
      </c>
      <c r="AS733" t="str">
        <f>IF(buildings!AS733="","NA",buildings!AS733)</f>
        <v>Nemry, F., &amp; Uihlein, A.</v>
      </c>
      <c r="AT733">
        <f>IF(buildings!AT733="","NA",buildings!AT733)</f>
        <v>2008</v>
      </c>
      <c r="AU733" t="str">
        <f>IF(buildings!AU733="","NA",buildings!AU733)</f>
        <v>Environmental Improvement Potentials of Residential Buildings (IMPRO-Building)</v>
      </c>
      <c r="AV733" t="str">
        <f>IF(buildings!AV733="","NA",buildings!AV733)</f>
        <v xml:space="preserve">EU Joint Research Center </v>
      </c>
      <c r="AW733" t="str">
        <f>IF(buildings!AW733="","NA",buildings!AW733)</f>
        <v>Copyright Elsevier</v>
      </c>
      <c r="AX733" t="str">
        <f>IF(buildings!AX733="","NA",buildings!AX733)</f>
        <v>10.2791/38942</v>
      </c>
      <c r="AY733" t="str">
        <f>IF(buildings!AY733="","NA",buildings!AY733)</f>
        <v>https://doi.org/10.2791/38942</v>
      </c>
      <c r="AZ733" t="str">
        <f>IF(buildings!AZ733="","NULL",buildings!AZ733)</f>
        <v>Annex B masses (materials summed across bld. components) divided by bld. Area from annex C (dimensions X no. of floors)</v>
      </c>
      <c r="BA733" t="str">
        <f>IF(buildings!BA733="","NULL",buildings!BA733)</f>
        <v>NULL</v>
      </c>
      <c r="BB733" t="str">
        <f>IF(buildings!BB733="","NULL",buildings!BB733)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33" t="str">
        <f>IF(buildings!BC733="","NULL",buildings!BC733)</f>
        <v>NULL</v>
      </c>
      <c r="BD733" t="str">
        <f>IF(buildings!BD733="","NULL",buildings!BD733)</f>
        <v>NULL</v>
      </c>
      <c r="BE733" t="str">
        <f>IF(buildings!BE733="","NULL",buildings!BE733)</f>
        <v>Peled &amp; Fishman</v>
      </c>
      <c r="BF733" t="str">
        <f>IF(buildings!BF733="","NULL",buildings!BF733)</f>
        <v>NULL</v>
      </c>
      <c r="BG733" t="str">
        <f>IF(buildings!BG733="","NULL",buildings!BG733)</f>
        <v>NULL</v>
      </c>
      <c r="BH733" t="str">
        <f>IF(buildings!BH733="","NULL",buildings!BH733)</f>
        <v>NULL</v>
      </c>
      <c r="BI733" t="str">
        <f>IF(buildings!BI733="","NULL",buildings!BI733)</f>
        <v>NULL</v>
      </c>
      <c r="BJ733" t="str">
        <f>IF(buildings!BJ733="","NULL",buildings!BJ733)</f>
        <v>NULL</v>
      </c>
      <c r="BK733" t="str">
        <f>IF(buildings!BK733="","NULL",buildings!BK733)</f>
        <v>NULL</v>
      </c>
      <c r="BL733" t="str">
        <f>IF(buildings!BL733="","NULL",buildings!BL733)</f>
        <v>NULL</v>
      </c>
      <c r="BM733" t="str">
        <f>IF(buildings!BM733="","NULL",buildings!BM733)</f>
        <v>NULL</v>
      </c>
      <c r="BN733" t="str">
        <f>IF(buildings!BN733="","NULL",buildings!BN733)</f>
        <v>NULL</v>
      </c>
      <c r="BO733" t="str">
        <f>IF(buildings!BO733="","NULL",buildings!BO733)</f>
        <v>NULL</v>
      </c>
      <c r="BP733" t="str">
        <f>IF(buildings!BP733="","NULL",buildings!BP733)</f>
        <v>NULL</v>
      </c>
      <c r="BQ733" t="str">
        <f>IF(buildings!BQ733="","NULL",buildings!BQ733)</f>
        <v>NULL</v>
      </c>
      <c r="BR733" t="str">
        <f>IF(buildings!BR733="","NULL",buildings!BR733)</f>
        <v>NULL</v>
      </c>
      <c r="BS733" t="str">
        <f>IF(buildings!BS733="","NULL",buildings!BS733)</f>
        <v>NULL</v>
      </c>
      <c r="BT733" t="str">
        <f>IF(buildings!BT733="","NULL",buildings!BT733)</f>
        <v>NULL</v>
      </c>
      <c r="BU733" t="str">
        <f>IF(buildings!BU733="","NULL",buildings!BU733)</f>
        <v>NULL</v>
      </c>
      <c r="BV733" t="str">
        <f>IF(buildings!BV733="","NULL",buildings!BV733)</f>
        <v>NULL</v>
      </c>
      <c r="BW733" t="str">
        <f>IF(buildings!BW733="","NULL",buildings!BW733)</f>
        <v>R32EU15</v>
      </c>
      <c r="BX733" t="str">
        <f>IF(buildings!BX733="","NULL",buildings!BX733)</f>
        <v>R5.2OECD</v>
      </c>
      <c r="BY733" t="str">
        <f>IF(buildings!BY733="","NULL",buildings!BY733)</f>
        <v>R_SFH_unspecified</v>
      </c>
      <c r="BZ733" t="str">
        <f>IF(buildings!BZ733="","NULL",buildings!BZ733)</f>
        <v>M_brick</v>
      </c>
      <c r="CA733" t="str">
        <f>IF(buildings!CA733="","NULL",buildings!CA733)</f>
        <v>Standard</v>
      </c>
      <c r="CB733" t="str">
        <f>IF(buildings!CB733="","NULL",buildings!CB733)</f>
        <v>sample/average/statistics</v>
      </c>
      <c r="CC733" t="str">
        <f>IF(buildings!CC733="","NULL",buildings!CC733)</f>
        <v>RS</v>
      </c>
      <c r="CD733" t="str">
        <f>IF(buildings!CD733="","NULL",buildings!CD733)</f>
        <v>M</v>
      </c>
      <c r="CE733" t="str">
        <f>IF(buildings!CE733="","NULL",buildings!CE733)</f>
        <v>OECD_EU15</v>
      </c>
    </row>
    <row r="734" spans="1:83">
      <c r="A734">
        <f>IF(buildings!A734="","NA",buildings!A734)</f>
        <v>732</v>
      </c>
      <c r="B734" t="str">
        <f>IF(buildings!B734="","NA",buildings!B734)</f>
        <v>South European countries (Malta, Cyprus, Portugal, Greece, Spain, Italy, France)</v>
      </c>
      <c r="C734" t="str">
        <f>IF(buildings!C734="","NA",buildings!C734)</f>
        <v>NA</v>
      </c>
      <c r="D734" t="str">
        <f>IF(buildings!D734="","NA",buildings!D734)</f>
        <v>NA</v>
      </c>
      <c r="E734">
        <f>IF(buildings!E734="","NA",buildings!E734)</f>
        <v>1900</v>
      </c>
      <c r="F734" t="str">
        <f>IF(buildings!F734="","NA",buildings!F734)</f>
        <v>NA</v>
      </c>
      <c r="G734" t="str">
        <f>IF(buildings!G734="","NA",buildings!G734)</f>
        <v>NA</v>
      </c>
      <c r="H734" t="str">
        <f>IF(buildings!H734="","NA",buildings!H734)</f>
        <v>NA</v>
      </c>
      <c r="I734" t="str">
        <f>IF(buildings!I734="","NA",buildings!I734)</f>
        <v>NA</v>
      </c>
      <c r="J734">
        <f>IF(buildings!J734="","NA",buildings!J734)</f>
        <v>69.86666666666666</v>
      </c>
      <c r="K734" t="str">
        <f>IF(buildings!K734="","NA",buildings!K734)</f>
        <v>NA</v>
      </c>
      <c r="L734" t="str">
        <f>IF(buildings!L734="","NA",buildings!L734)</f>
        <v>NA</v>
      </c>
      <c r="M734" t="str">
        <f>IF(buildings!M734="","NA",buildings!M734)</f>
        <v>NA</v>
      </c>
      <c r="N734" t="str">
        <f>IF(buildings!N734="","NA",buildings!N734)</f>
        <v>NA</v>
      </c>
      <c r="O734">
        <f>IF(buildings!O734="","NA",buildings!O734)</f>
        <v>170</v>
      </c>
      <c r="P734">
        <f>IF(buildings!P734="","NA",buildings!P734)</f>
        <v>84</v>
      </c>
      <c r="Q734">
        <f>IF(buildings!Q734="","NA",buildings!Q734)</f>
        <v>111.77777777777777</v>
      </c>
      <c r="R734" t="str">
        <f>IF(buildings!R734="","NA",buildings!R734)</f>
        <v>NA</v>
      </c>
      <c r="S734" t="str">
        <f>IF(buildings!S734="","NA",buildings!S734)</f>
        <v>NA</v>
      </c>
      <c r="T734" t="str">
        <f>IF(buildings!T734="","NA",buildings!T734)</f>
        <v>NA</v>
      </c>
      <c r="U734" t="str">
        <f>IF(buildings!U734="","NA",buildings!U734)</f>
        <v>NA</v>
      </c>
      <c r="V734" t="str">
        <f>IF(buildings!V734="","NA",buildings!V734)</f>
        <v>NA</v>
      </c>
      <c r="W734">
        <f>IF(buildings!W734="","NA",buildings!W734)</f>
        <v>2272.2222222222222</v>
      </c>
      <c r="X734" t="str">
        <f>IF(buildings!X734="","NA",buildings!X734)</f>
        <v>NA</v>
      </c>
      <c r="Y734" t="str">
        <f>IF(buildings!Y734="","NA",buildings!Y734)</f>
        <v>NA</v>
      </c>
      <c r="Z734" t="str">
        <f>IF(buildings!Z734="","NA",buildings!Z734)</f>
        <v>NA</v>
      </c>
      <c r="AA734" t="str">
        <f>IF(buildings!AA734="","NA",buildings!AA734)</f>
        <v>NA</v>
      </c>
      <c r="AB734" t="str">
        <f>IF(buildings!AB734="","NA",buildings!AB734)</f>
        <v>NA</v>
      </c>
      <c r="AC734" t="str">
        <f>IF(buildings!AC734="","NA",buildings!AC734)</f>
        <v>NA</v>
      </c>
      <c r="AD734" t="str">
        <f>IF(buildings!AD734="","NA",buildings!AD734)</f>
        <v>NA</v>
      </c>
      <c r="AE734" t="str">
        <f>IF(buildings!AE734="","NA",buildings!AE734)</f>
        <v>NA</v>
      </c>
      <c r="AF734" t="str">
        <f>IF(buildings!AF734="","NA",buildings!AF734)</f>
        <v>NA</v>
      </c>
      <c r="AG734" t="str">
        <f>IF(buildings!AG734="","NA",buildings!AG734)</f>
        <v>NA</v>
      </c>
      <c r="AH734" t="str">
        <f>IF(buildings!AH734="","NA",buildings!AH734)</f>
        <v>NA</v>
      </c>
      <c r="AI734" t="str">
        <f>IF(buildings!AI734="","NA",buildings!AI734)</f>
        <v>NA</v>
      </c>
      <c r="AJ734">
        <f>IF(buildings!AJ734="","NA",buildings!AJ734)</f>
        <v>5.333333333333333</v>
      </c>
      <c r="AK734">
        <f>IF(buildings!AK734="","NA",buildings!AK734)</f>
        <v>26.666666666666668</v>
      </c>
      <c r="AL734" t="str">
        <f>IF(buildings!AL734="","NA",buildings!AL734)</f>
        <v>Limestone/fieldstone masonry, wooden flooring, pitched roof (Z1_SI_002)</v>
      </c>
      <c r="AM734">
        <f>IF(buildings!AM734="","NA",buildings!AM734)</f>
        <v>2</v>
      </c>
      <c r="AN734" t="str">
        <f>IF(buildings!AN734="","NA",buildings!AN734)</f>
        <v>residential</v>
      </c>
      <c r="AO734" t="str">
        <f>IF(buildings!AO734="","NA",buildings!AO734)</f>
        <v>SFH</v>
      </c>
      <c r="AP734" t="str">
        <f>IF(buildings!AP734="","NA",buildings!AP734)</f>
        <v>averaged</v>
      </c>
      <c r="AQ734" t="str">
        <f>IF(buildings!AQ734="","NA",buildings!AQ734)</f>
        <v>Urban</v>
      </c>
      <c r="AR734" t="str">
        <f>IF(buildings!AR734="","NA",buildings!AR734)</f>
        <v>gross</v>
      </c>
      <c r="AS734" t="str">
        <f>IF(buildings!AS734="","NA",buildings!AS734)</f>
        <v>Nemry, F., &amp; Uihlein, A.</v>
      </c>
      <c r="AT734">
        <f>IF(buildings!AT734="","NA",buildings!AT734)</f>
        <v>2008</v>
      </c>
      <c r="AU734" t="str">
        <f>IF(buildings!AU734="","NA",buildings!AU734)</f>
        <v>Environmental Improvement Potentials of Residential Buildings (IMPRO-Building)</v>
      </c>
      <c r="AV734" t="str">
        <f>IF(buildings!AV734="","NA",buildings!AV734)</f>
        <v xml:space="preserve">EU Joint Research Center </v>
      </c>
      <c r="AW734" t="str">
        <f>IF(buildings!AW734="","NA",buildings!AW734)</f>
        <v>Copyright Elsevier</v>
      </c>
      <c r="AX734" t="str">
        <f>IF(buildings!AX734="","NA",buildings!AX734)</f>
        <v>10.2791/38942</v>
      </c>
      <c r="AY734" t="str">
        <f>IF(buildings!AY734="","NA",buildings!AY734)</f>
        <v>https://doi.org/10.2791/38942</v>
      </c>
      <c r="AZ734" t="str">
        <f>IF(buildings!AZ734="","NULL",buildings!AZ734)</f>
        <v>Annex B masses (materials summed across bld. components) divided by bld. Area from annex C (dimensions X no. of floors)</v>
      </c>
      <c r="BA734" t="str">
        <f>IF(buildings!BA734="","NULL",buildings!BA734)</f>
        <v>NULL</v>
      </c>
      <c r="BB734" t="str">
        <f>IF(buildings!BB734="","NULL",buildings!BB734)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34" t="str">
        <f>IF(buildings!BC734="","NULL",buildings!BC734)</f>
        <v>NULL</v>
      </c>
      <c r="BD734" t="str">
        <f>IF(buildings!BD734="","NULL",buildings!BD734)</f>
        <v>NULL</v>
      </c>
      <c r="BE734" t="str">
        <f>IF(buildings!BE734="","NULL",buildings!BE734)</f>
        <v>Peled &amp; Fishman</v>
      </c>
      <c r="BF734" t="str">
        <f>IF(buildings!BF734="","NULL",buildings!BF734)</f>
        <v>NULL</v>
      </c>
      <c r="BG734" t="str">
        <f>IF(buildings!BG734="","NULL",buildings!BG734)</f>
        <v>NULL</v>
      </c>
      <c r="BH734" t="str">
        <f>IF(buildings!BH734="","NULL",buildings!BH734)</f>
        <v>NULL</v>
      </c>
      <c r="BI734" t="str">
        <f>IF(buildings!BI734="","NULL",buildings!BI734)</f>
        <v>NULL</v>
      </c>
      <c r="BJ734" t="str">
        <f>IF(buildings!BJ734="","NULL",buildings!BJ734)</f>
        <v>NULL</v>
      </c>
      <c r="BK734" t="str">
        <f>IF(buildings!BK734="","NULL",buildings!BK734)</f>
        <v>NULL</v>
      </c>
      <c r="BL734" t="str">
        <f>IF(buildings!BL734="","NULL",buildings!BL734)</f>
        <v>NULL</v>
      </c>
      <c r="BM734" t="str">
        <f>IF(buildings!BM734="","NULL",buildings!BM734)</f>
        <v>NULL</v>
      </c>
      <c r="BN734" t="str">
        <f>IF(buildings!BN734="","NULL",buildings!BN734)</f>
        <v>NULL</v>
      </c>
      <c r="BO734" t="str">
        <f>IF(buildings!BO734="","NULL",buildings!BO734)</f>
        <v>NULL</v>
      </c>
      <c r="BP734" t="str">
        <f>IF(buildings!BP734="","NULL",buildings!BP734)</f>
        <v>NULL</v>
      </c>
      <c r="BQ734" t="str">
        <f>IF(buildings!BQ734="","NULL",buildings!BQ734)</f>
        <v>NULL</v>
      </c>
      <c r="BR734" t="str">
        <f>IF(buildings!BR734="","NULL",buildings!BR734)</f>
        <v>NULL</v>
      </c>
      <c r="BS734" t="str">
        <f>IF(buildings!BS734="","NULL",buildings!BS734)</f>
        <v>NULL</v>
      </c>
      <c r="BT734" t="str">
        <f>IF(buildings!BT734="","NULL",buildings!BT734)</f>
        <v>NULL</v>
      </c>
      <c r="BU734" t="str">
        <f>IF(buildings!BU734="","NULL",buildings!BU734)</f>
        <v>NULL</v>
      </c>
      <c r="BV734" t="str">
        <f>IF(buildings!BV734="","NULL",buildings!BV734)</f>
        <v>NULL</v>
      </c>
      <c r="BW734" t="str">
        <f>IF(buildings!BW734="","NULL",buildings!BW734)</f>
        <v>R32EU15</v>
      </c>
      <c r="BX734" t="str">
        <f>IF(buildings!BX734="","NULL",buildings!BX734)</f>
        <v>R5.2OECD</v>
      </c>
      <c r="BY734" t="str">
        <f>IF(buildings!BY734="","NULL",buildings!BY734)</f>
        <v>R_SFH_unspecified</v>
      </c>
      <c r="BZ734" t="str">
        <f>IF(buildings!BZ734="","NULL",buildings!BZ734)</f>
        <v>M_stone</v>
      </c>
      <c r="CA734" t="str">
        <f>IF(buildings!CA734="","NULL",buildings!CA734)</f>
        <v>Standard</v>
      </c>
      <c r="CB734" t="str">
        <f>IF(buildings!CB734="","NULL",buildings!CB734)</f>
        <v>sample/average/statistics</v>
      </c>
      <c r="CC734" t="str">
        <f>IF(buildings!CC734="","NULL",buildings!CC734)</f>
        <v>RS</v>
      </c>
      <c r="CD734" t="str">
        <f>IF(buildings!CD734="","NULL",buildings!CD734)</f>
        <v>M</v>
      </c>
      <c r="CE734" t="str">
        <f>IF(buildings!CE734="","NULL",buildings!CE734)</f>
        <v>OECD_EU15</v>
      </c>
    </row>
    <row r="735" spans="1:83">
      <c r="A735">
        <f>IF(buildings!A735="","NA",buildings!A735)</f>
        <v>733</v>
      </c>
      <c r="B735" t="str">
        <f>IF(buildings!B735="","NA",buildings!B735)</f>
        <v>South European countries (Malta, Cyprus, Portugal, Greece, Spain, Italy, France)</v>
      </c>
      <c r="C735" t="str">
        <f>IF(buildings!C735="","NA",buildings!C735)</f>
        <v>NA</v>
      </c>
      <c r="D735" t="str">
        <f>IF(buildings!D735="","NA",buildings!D735)</f>
        <v>NA</v>
      </c>
      <c r="E735">
        <f>IF(buildings!E735="","NA",buildings!E735)</f>
        <v>1900</v>
      </c>
      <c r="F735" t="str">
        <f>IF(buildings!F735="","NA",buildings!F735)</f>
        <v>NA</v>
      </c>
      <c r="G735" t="str">
        <f>IF(buildings!G735="","NA",buildings!G735)</f>
        <v>NA</v>
      </c>
      <c r="H735" t="str">
        <f>IF(buildings!H735="","NA",buildings!H735)</f>
        <v>NA</v>
      </c>
      <c r="I735" t="str">
        <f>IF(buildings!I735="","NA",buildings!I735)</f>
        <v>NA</v>
      </c>
      <c r="J735">
        <f>IF(buildings!J735="","NA",buildings!J735)</f>
        <v>31.9</v>
      </c>
      <c r="K735" t="str">
        <f>IF(buildings!K735="","NA",buildings!K735)</f>
        <v>NA</v>
      </c>
      <c r="L735" t="str">
        <f>IF(buildings!L735="","NA",buildings!L735)</f>
        <v>NA</v>
      </c>
      <c r="M735" t="str">
        <f>IF(buildings!M735="","NA",buildings!M735)</f>
        <v>NA</v>
      </c>
      <c r="N735" t="str">
        <f>IF(buildings!N735="","NA",buildings!N735)</f>
        <v>NA</v>
      </c>
      <c r="O735">
        <f>IF(buildings!O735="","NA",buildings!O735)</f>
        <v>90</v>
      </c>
      <c r="P735" t="str">
        <f>IF(buildings!P735="","NA",buildings!P735)</f>
        <v>NA</v>
      </c>
      <c r="Q735">
        <f>IF(buildings!Q735="","NA",buildings!Q735)</f>
        <v>138.88888888888889</v>
      </c>
      <c r="R735" t="str">
        <f>IF(buildings!R735="","NA",buildings!R735)</f>
        <v>NA</v>
      </c>
      <c r="S735" t="str">
        <f>IF(buildings!S735="","NA",buildings!S735)</f>
        <v>NA</v>
      </c>
      <c r="T735" t="str">
        <f>IF(buildings!T735="","NA",buildings!T735)</f>
        <v>NA</v>
      </c>
      <c r="U735" t="str">
        <f>IF(buildings!U735="","NA",buildings!U735)</f>
        <v>NA</v>
      </c>
      <c r="V735" t="str">
        <f>IF(buildings!V735="","NA",buildings!V735)</f>
        <v>NA</v>
      </c>
      <c r="W735">
        <f>IF(buildings!W735="","NA",buildings!W735)</f>
        <v>1450</v>
      </c>
      <c r="X735" t="str">
        <f>IF(buildings!X735="","NA",buildings!X735)</f>
        <v>NA</v>
      </c>
      <c r="Y735" t="str">
        <f>IF(buildings!Y735="","NA",buildings!Y735)</f>
        <v>NA</v>
      </c>
      <c r="Z735" t="str">
        <f>IF(buildings!Z735="","NA",buildings!Z735)</f>
        <v>NA</v>
      </c>
      <c r="AA735" t="str">
        <f>IF(buildings!AA735="","NA",buildings!AA735)</f>
        <v>NA</v>
      </c>
      <c r="AB735" t="str">
        <f>IF(buildings!AB735="","NA",buildings!AB735)</f>
        <v>NA</v>
      </c>
      <c r="AC735" t="str">
        <f>IF(buildings!AC735="","NA",buildings!AC735)</f>
        <v>NA</v>
      </c>
      <c r="AD735" t="str">
        <f>IF(buildings!AD735="","NA",buildings!AD735)</f>
        <v>NA</v>
      </c>
      <c r="AE735" t="str">
        <f>IF(buildings!AE735="","NA",buildings!AE735)</f>
        <v>NA</v>
      </c>
      <c r="AF735" t="str">
        <f>IF(buildings!AF735="","NA",buildings!AF735)</f>
        <v>NA</v>
      </c>
      <c r="AG735" t="str">
        <f>IF(buildings!AG735="","NA",buildings!AG735)</f>
        <v>NA</v>
      </c>
      <c r="AH735" t="str">
        <f>IF(buildings!AH735="","NA",buildings!AH735)</f>
        <v>NA</v>
      </c>
      <c r="AI735" t="str">
        <f>IF(buildings!AI735="","NA",buildings!AI735)</f>
        <v>NA</v>
      </c>
      <c r="AJ735">
        <f>IF(buildings!AJ735="","NA",buildings!AJ735)</f>
        <v>5.333333333333333</v>
      </c>
      <c r="AK735" t="str">
        <f>IF(buildings!AK735="","NA",buildings!AK735)</f>
        <v>NA</v>
      </c>
      <c r="AL735" t="str">
        <f>IF(buildings!AL735="","NA",buildings!AL735)</f>
        <v>Limestone/fieldstone masonry, wooden flooring, flat roof (Z1_SI_003)</v>
      </c>
      <c r="AM735">
        <f>IF(buildings!AM735="","NA",buildings!AM735)</f>
        <v>2</v>
      </c>
      <c r="AN735" t="str">
        <f>IF(buildings!AN735="","NA",buildings!AN735)</f>
        <v>residential</v>
      </c>
      <c r="AO735" t="str">
        <f>IF(buildings!AO735="","NA",buildings!AO735)</f>
        <v>SFH</v>
      </c>
      <c r="AP735" t="str">
        <f>IF(buildings!AP735="","NA",buildings!AP735)</f>
        <v>averaged</v>
      </c>
      <c r="AQ735" t="str">
        <f>IF(buildings!AQ735="","NA",buildings!AQ735)</f>
        <v>Urban</v>
      </c>
      <c r="AR735" t="str">
        <f>IF(buildings!AR735="","NA",buildings!AR735)</f>
        <v>gross</v>
      </c>
      <c r="AS735" t="str">
        <f>IF(buildings!AS735="","NA",buildings!AS735)</f>
        <v>Nemry, F., &amp; Uihlein, A.</v>
      </c>
      <c r="AT735">
        <f>IF(buildings!AT735="","NA",buildings!AT735)</f>
        <v>2008</v>
      </c>
      <c r="AU735" t="str">
        <f>IF(buildings!AU735="","NA",buildings!AU735)</f>
        <v>Environmental Improvement Potentials of Residential Buildings (IMPRO-Building)</v>
      </c>
      <c r="AV735" t="str">
        <f>IF(buildings!AV735="","NA",buildings!AV735)</f>
        <v xml:space="preserve">EU Joint Research Center </v>
      </c>
      <c r="AW735" t="str">
        <f>IF(buildings!AW735="","NA",buildings!AW735)</f>
        <v>Copyright Elsevier</v>
      </c>
      <c r="AX735" t="str">
        <f>IF(buildings!AX735="","NA",buildings!AX735)</f>
        <v>10.2791/38942</v>
      </c>
      <c r="AY735" t="str">
        <f>IF(buildings!AY735="","NA",buildings!AY735)</f>
        <v>https://doi.org/10.2791/38942</v>
      </c>
      <c r="AZ735" t="str">
        <f>IF(buildings!AZ735="","NULL",buildings!AZ735)</f>
        <v>Annex B masses (materials summed across bld. components) divided by bld. Area from annex C (dimensions X no. of floors)</v>
      </c>
      <c r="BA735" t="str">
        <f>IF(buildings!BA735="","NULL",buildings!BA735)</f>
        <v>NULL</v>
      </c>
      <c r="BB735" t="str">
        <f>IF(buildings!BB735="","NULL",buildings!BB735)</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35" t="str">
        <f>IF(buildings!BC735="","NULL",buildings!BC735)</f>
        <v>NULL</v>
      </c>
      <c r="BD735" t="str">
        <f>IF(buildings!BD735="","NULL",buildings!BD735)</f>
        <v>NULL</v>
      </c>
      <c r="BE735" t="str">
        <f>IF(buildings!BE735="","NULL",buildings!BE735)</f>
        <v>Peled &amp; Fishman</v>
      </c>
      <c r="BF735" t="str">
        <f>IF(buildings!BF735="","NULL",buildings!BF735)</f>
        <v>NULL</v>
      </c>
      <c r="BG735" t="str">
        <f>IF(buildings!BG735="","NULL",buildings!BG735)</f>
        <v>NULL</v>
      </c>
      <c r="BH735" t="str">
        <f>IF(buildings!BH735="","NULL",buildings!BH735)</f>
        <v>NULL</v>
      </c>
      <c r="BI735" t="str">
        <f>IF(buildings!BI735="","NULL",buildings!BI735)</f>
        <v>NULL</v>
      </c>
      <c r="BJ735" t="str">
        <f>IF(buildings!BJ735="","NULL",buildings!BJ735)</f>
        <v>NULL</v>
      </c>
      <c r="BK735" t="str">
        <f>IF(buildings!BK735="","NULL",buildings!BK735)</f>
        <v>NULL</v>
      </c>
      <c r="BL735" t="str">
        <f>IF(buildings!BL735="","NULL",buildings!BL735)</f>
        <v>NULL</v>
      </c>
      <c r="BM735" t="str">
        <f>IF(buildings!BM735="","NULL",buildings!BM735)</f>
        <v>NULL</v>
      </c>
      <c r="BN735" t="str">
        <f>IF(buildings!BN735="","NULL",buildings!BN735)</f>
        <v>NULL</v>
      </c>
      <c r="BO735" t="str">
        <f>IF(buildings!BO735="","NULL",buildings!BO735)</f>
        <v>NULL</v>
      </c>
      <c r="BP735" t="str">
        <f>IF(buildings!BP735="","NULL",buildings!BP735)</f>
        <v>NULL</v>
      </c>
      <c r="BQ735" t="str">
        <f>IF(buildings!BQ735="","NULL",buildings!BQ735)</f>
        <v>NULL</v>
      </c>
      <c r="BR735" t="str">
        <f>IF(buildings!BR735="","NULL",buildings!BR735)</f>
        <v>NULL</v>
      </c>
      <c r="BS735" t="str">
        <f>IF(buildings!BS735="","NULL",buildings!BS735)</f>
        <v>NULL</v>
      </c>
      <c r="BT735" t="str">
        <f>IF(buildings!BT735="","NULL",buildings!BT735)</f>
        <v>NULL</v>
      </c>
      <c r="BU735" t="str">
        <f>IF(buildings!BU735="","NULL",buildings!BU735)</f>
        <v>NULL</v>
      </c>
      <c r="BV735" t="str">
        <f>IF(buildings!BV735="","NULL",buildings!BV735)</f>
        <v>NULL</v>
      </c>
      <c r="BW735" t="str">
        <f>IF(buildings!BW735="","NULL",buildings!BW735)</f>
        <v>R32EU15</v>
      </c>
      <c r="BX735" t="str">
        <f>IF(buildings!BX735="","NULL",buildings!BX735)</f>
        <v>R5.2OECD</v>
      </c>
      <c r="BY735" t="str">
        <f>IF(buildings!BY735="","NULL",buildings!BY735)</f>
        <v>R_SFH_unspecified</v>
      </c>
      <c r="BZ735" t="str">
        <f>IF(buildings!BZ735="","NULL",buildings!BZ735)</f>
        <v>M_stone</v>
      </c>
      <c r="CA735" t="str">
        <f>IF(buildings!CA735="","NULL",buildings!CA735)</f>
        <v>Standard</v>
      </c>
      <c r="CB735" t="str">
        <f>IF(buildings!CB735="","NULL",buildings!CB735)</f>
        <v>sample/average/statistics</v>
      </c>
      <c r="CC735" t="str">
        <f>IF(buildings!CC735="","NULL",buildings!CC735)</f>
        <v>RS</v>
      </c>
      <c r="CD735" t="str">
        <f>IF(buildings!CD735="","NULL",buildings!CD735)</f>
        <v>M</v>
      </c>
      <c r="CE735" t="str">
        <f>IF(buildings!CE735="","NULL",buildings!CE735)</f>
        <v>OECD_EU15</v>
      </c>
    </row>
    <row r="736" spans="1:83">
      <c r="A736">
        <f>IF(buildings!A736="","NA",buildings!A736)</f>
        <v>734</v>
      </c>
      <c r="B736" t="str">
        <f>IF(buildings!B736="","NA",buildings!B736)</f>
        <v>South European countries (Malta, Cyprus, Portugal, Greece, Spain, Italy, France)</v>
      </c>
      <c r="C736" t="str">
        <f>IF(buildings!C736="","NA",buildings!C736)</f>
        <v>NA</v>
      </c>
      <c r="D736">
        <f>IF(buildings!D736="","NA",buildings!D736)</f>
        <v>1945</v>
      </c>
      <c r="E736">
        <f>IF(buildings!E736="","NA",buildings!E736)</f>
        <v>1990</v>
      </c>
      <c r="F736">
        <f>IF(buildings!F736="","NA",buildings!F736)</f>
        <v>36.209777777777781</v>
      </c>
      <c r="G736" t="str">
        <f>IF(buildings!G736="","NA",buildings!G736)</f>
        <v>NA</v>
      </c>
      <c r="H736" t="str">
        <f>IF(buildings!H736="","NA",buildings!H736)</f>
        <v>NA</v>
      </c>
      <c r="I736" t="str">
        <f>IF(buildings!I736="","NA",buildings!I736)</f>
        <v>NA</v>
      </c>
      <c r="J736">
        <f>IF(buildings!J736="","NA",buildings!J736)</f>
        <v>17.777777777777779</v>
      </c>
      <c r="K736" t="str">
        <f>IF(buildings!K736="","NA",buildings!K736)</f>
        <v>NA</v>
      </c>
      <c r="L736" t="str">
        <f>IF(buildings!L736="","NA",buildings!L736)</f>
        <v>NA</v>
      </c>
      <c r="M736">
        <f>IF(buildings!M736="","NA",buildings!M736)</f>
        <v>1014.4568888888888</v>
      </c>
      <c r="N736">
        <f>IF(buildings!N736="","NA",buildings!N736)</f>
        <v>128</v>
      </c>
      <c r="O736" t="str">
        <f>IF(buildings!O736="","NA",buildings!O736)</f>
        <v>NA</v>
      </c>
      <c r="P736">
        <f>IF(buildings!P736="","NA",buildings!P736)</f>
        <v>693.33333333333337</v>
      </c>
      <c r="Q736">
        <f>IF(buildings!Q736="","NA",buildings!Q736)</f>
        <v>119.4074074074074</v>
      </c>
      <c r="R736" t="str">
        <f>IF(buildings!R736="","NA",buildings!R736)</f>
        <v>NA</v>
      </c>
      <c r="S736">
        <f>IF(buildings!S736="","NA",buildings!S736)</f>
        <v>24.888888888888889</v>
      </c>
      <c r="T736" t="str">
        <f>IF(buildings!T736="","NA",buildings!T736)</f>
        <v>NA</v>
      </c>
      <c r="U736" t="str">
        <f>IF(buildings!U736="","NA",buildings!U736)</f>
        <v>NA</v>
      </c>
      <c r="V736" t="str">
        <f>IF(buildings!V736="","NA",buildings!V736)</f>
        <v>NA</v>
      </c>
      <c r="W736" t="str">
        <f>IF(buildings!W736="","NA",buildings!W736)</f>
        <v>NA</v>
      </c>
      <c r="X736" t="str">
        <f>IF(buildings!X736="","NA",buildings!X736)</f>
        <v>NA</v>
      </c>
      <c r="Y736" t="str">
        <f>IF(buildings!Y736="","NA",buildings!Y736)</f>
        <v>NA</v>
      </c>
      <c r="Z736" t="str">
        <f>IF(buildings!Z736="","NA",buildings!Z736)</f>
        <v>NA</v>
      </c>
      <c r="AA736">
        <f>IF(buildings!AA736="","NA",buildings!AA736)</f>
        <v>170.66666666666666</v>
      </c>
      <c r="AB736" t="str">
        <f>IF(buildings!AB736="","NA",buildings!AB736)</f>
        <v>NA</v>
      </c>
      <c r="AC736" t="str">
        <f>IF(buildings!AC736="","NA",buildings!AC736)</f>
        <v>NA</v>
      </c>
      <c r="AD736" t="str">
        <f>IF(buildings!AD736="","NA",buildings!AD736)</f>
        <v>NA</v>
      </c>
      <c r="AE736" t="str">
        <f>IF(buildings!AE736="","NA",buildings!AE736)</f>
        <v>NA</v>
      </c>
      <c r="AF736" t="str">
        <f>IF(buildings!AF736="","NA",buildings!AF736)</f>
        <v>NA</v>
      </c>
      <c r="AG736" t="str">
        <f>IF(buildings!AG736="","NA",buildings!AG736)</f>
        <v>NA</v>
      </c>
      <c r="AH736" t="str">
        <f>IF(buildings!AH736="","NA",buildings!AH736)</f>
        <v>NA</v>
      </c>
      <c r="AI736" t="str">
        <f>IF(buildings!AI736="","NA",buildings!AI736)</f>
        <v>NA</v>
      </c>
      <c r="AJ736">
        <f>IF(buildings!AJ736="","NA",buildings!AJ736)</f>
        <v>11.081481481481481</v>
      </c>
      <c r="AK736">
        <f>IF(buildings!AK736="","NA",buildings!AK736)</f>
        <v>38.888888888888893</v>
      </c>
      <c r="AL736" t="str">
        <f>IF(buildings!AL736="","NA",buildings!AL736)</f>
        <v>Brick masonry, hollow brick flooring, pitched roof (Z1_SI_004)</v>
      </c>
      <c r="AM736">
        <f>IF(buildings!AM736="","NA",buildings!AM736)</f>
        <v>1.5</v>
      </c>
      <c r="AN736" t="str">
        <f>IF(buildings!AN736="","NA",buildings!AN736)</f>
        <v>residential</v>
      </c>
      <c r="AO736" t="str">
        <f>IF(buildings!AO736="","NA",buildings!AO736)</f>
        <v>SFH</v>
      </c>
      <c r="AP736" t="str">
        <f>IF(buildings!AP736="","NA",buildings!AP736)</f>
        <v>averaged</v>
      </c>
      <c r="AQ736" t="str">
        <f>IF(buildings!AQ736="","NA",buildings!AQ736)</f>
        <v>Urban</v>
      </c>
      <c r="AR736" t="str">
        <f>IF(buildings!AR736="","NA",buildings!AR736)</f>
        <v>gross</v>
      </c>
      <c r="AS736" t="str">
        <f>IF(buildings!AS736="","NA",buildings!AS736)</f>
        <v>Nemry, F., &amp; Uihlein, A.</v>
      </c>
      <c r="AT736">
        <f>IF(buildings!AT736="","NA",buildings!AT736)</f>
        <v>2008</v>
      </c>
      <c r="AU736" t="str">
        <f>IF(buildings!AU736="","NA",buildings!AU736)</f>
        <v>Environmental Improvement Potentials of Residential Buildings (IMPRO-Building)</v>
      </c>
      <c r="AV736" t="str">
        <f>IF(buildings!AV736="","NA",buildings!AV736)</f>
        <v xml:space="preserve">EU Joint Research Center </v>
      </c>
      <c r="AW736" t="str">
        <f>IF(buildings!AW736="","NA",buildings!AW736)</f>
        <v>Copyright Elsevier</v>
      </c>
      <c r="AX736" t="str">
        <f>IF(buildings!AX736="","NA",buildings!AX736)</f>
        <v>10.2791/38942</v>
      </c>
      <c r="AY736" t="str">
        <f>IF(buildings!AY736="","NA",buildings!AY736)</f>
        <v>https://doi.org/10.2791/38942</v>
      </c>
      <c r="AZ736" t="str">
        <f>IF(buildings!AZ736="","NULL",buildings!AZ736)</f>
        <v>Annex B masses (materials summed across bld. components) divided by bld. Area from annex C (dimensions X no. of floors)</v>
      </c>
      <c r="BA736" t="str">
        <f>IF(buildings!BA736="","NULL",buildings!BA736)</f>
        <v>SFHs specified as 1-2 stories were treated as 1.5 stories</v>
      </c>
      <c r="BB736" t="str">
        <f>IF(buildings!BB736="","NULL",buildings!BB736)</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36" t="str">
        <f>IF(buildings!BC736="","NULL",buildings!BC736)</f>
        <v>NULL</v>
      </c>
      <c r="BD736" t="str">
        <f>IF(buildings!BD736="","NULL",buildings!BD736)</f>
        <v>NULL</v>
      </c>
      <c r="BE736" t="str">
        <f>IF(buildings!BE736="","NULL",buildings!BE736)</f>
        <v>Peled &amp; Fishman</v>
      </c>
      <c r="BF736" t="str">
        <f>IF(buildings!BF736="","NULL",buildings!BF736)</f>
        <v>NULL</v>
      </c>
      <c r="BG736" t="str">
        <f>IF(buildings!BG736="","NULL",buildings!BG736)</f>
        <v>NULL</v>
      </c>
      <c r="BH736" t="str">
        <f>IF(buildings!BH736="","NULL",buildings!BH736)</f>
        <v>NULL</v>
      </c>
      <c r="BI736" t="str">
        <f>IF(buildings!BI736="","NULL",buildings!BI736)</f>
        <v>NULL</v>
      </c>
      <c r="BJ736" t="str">
        <f>IF(buildings!BJ736="","NULL",buildings!BJ736)</f>
        <v>NULL</v>
      </c>
      <c r="BK736" t="str">
        <f>IF(buildings!BK736="","NULL",buildings!BK736)</f>
        <v>NULL</v>
      </c>
      <c r="BL736" t="str">
        <f>IF(buildings!BL736="","NULL",buildings!BL736)</f>
        <v>NULL</v>
      </c>
      <c r="BM736" t="str">
        <f>IF(buildings!BM736="","NULL",buildings!BM736)</f>
        <v>NULL</v>
      </c>
      <c r="BN736" t="str">
        <f>IF(buildings!BN736="","NULL",buildings!BN736)</f>
        <v>NULL</v>
      </c>
      <c r="BO736" t="str">
        <f>IF(buildings!BO736="","NULL",buildings!BO736)</f>
        <v>NULL</v>
      </c>
      <c r="BP736" t="str">
        <f>IF(buildings!BP736="","NULL",buildings!BP736)</f>
        <v>NULL</v>
      </c>
      <c r="BQ736" t="str">
        <f>IF(buildings!BQ736="","NULL",buildings!BQ736)</f>
        <v>NULL</v>
      </c>
      <c r="BR736" t="str">
        <f>IF(buildings!BR736="","NULL",buildings!BR736)</f>
        <v>NULL</v>
      </c>
      <c r="BS736" t="str">
        <f>IF(buildings!BS736="","NULL",buildings!BS736)</f>
        <v>NULL</v>
      </c>
      <c r="BT736" t="str">
        <f>IF(buildings!BT736="","NULL",buildings!BT736)</f>
        <v>NULL</v>
      </c>
      <c r="BU736" t="str">
        <f>IF(buildings!BU736="","NULL",buildings!BU736)</f>
        <v>NULL</v>
      </c>
      <c r="BV736" t="str">
        <f>IF(buildings!BV736="","NULL",buildings!BV736)</f>
        <v>NULL</v>
      </c>
      <c r="BW736" t="str">
        <f>IF(buildings!BW736="","NULL",buildings!BW736)</f>
        <v>R32EU15</v>
      </c>
      <c r="BX736" t="str">
        <f>IF(buildings!BX736="","NULL",buildings!BX736)</f>
        <v>R5.2OECD</v>
      </c>
      <c r="BY736" t="str">
        <f>IF(buildings!BY736="","NULL",buildings!BY736)</f>
        <v>R_SFH_unspecified</v>
      </c>
      <c r="BZ736" t="str">
        <f>IF(buildings!BZ736="","NULL",buildings!BZ736)</f>
        <v>M_brick</v>
      </c>
      <c r="CA736" t="str">
        <f>IF(buildings!CA736="","NULL",buildings!CA736)</f>
        <v>Standard</v>
      </c>
      <c r="CB736" t="str">
        <f>IF(buildings!CB736="","NULL",buildings!CB736)</f>
        <v>sample/average/statistics</v>
      </c>
      <c r="CC736" t="str">
        <f>IF(buildings!CC736="","NULL",buildings!CC736)</f>
        <v>RS</v>
      </c>
      <c r="CD736" t="str">
        <f>IF(buildings!CD736="","NULL",buildings!CD736)</f>
        <v>M</v>
      </c>
      <c r="CE736" t="str">
        <f>IF(buildings!CE736="","NULL",buildings!CE736)</f>
        <v>OECD_EU15</v>
      </c>
    </row>
    <row r="737" spans="1:83">
      <c r="A737">
        <f>IF(buildings!A737="","NA",buildings!A737)</f>
        <v>735</v>
      </c>
      <c r="B737" t="str">
        <f>IF(buildings!B737="","NA",buildings!B737)</f>
        <v>South European countries (Malta, Cyprus, Portugal, Greece, Spain, Italy, France)</v>
      </c>
      <c r="C737" t="str">
        <f>IF(buildings!C737="","NA",buildings!C737)</f>
        <v>NA</v>
      </c>
      <c r="D737">
        <f>IF(buildings!D737="","NA",buildings!D737)</f>
        <v>1965</v>
      </c>
      <c r="E737" t="str">
        <f>IF(buildings!E737="","NA",buildings!E737)</f>
        <v>NA</v>
      </c>
      <c r="F737">
        <f>IF(buildings!F737="","NA",buildings!F737)</f>
        <v>70.513777777777776</v>
      </c>
      <c r="G737" t="str">
        <f>IF(buildings!G737="","NA",buildings!G737)</f>
        <v>NA</v>
      </c>
      <c r="H737" t="str">
        <f>IF(buildings!H737="","NA",buildings!H737)</f>
        <v>NA</v>
      </c>
      <c r="I737" t="str">
        <f>IF(buildings!I737="","NA",buildings!I737)</f>
        <v>NA</v>
      </c>
      <c r="J737">
        <f>IF(buildings!J737="","NA",buildings!J737)</f>
        <v>17.777777777777779</v>
      </c>
      <c r="K737" t="str">
        <f>IF(buildings!K737="","NA",buildings!K737)</f>
        <v>NA</v>
      </c>
      <c r="L737" t="str">
        <f>IF(buildings!L737="","NA",buildings!L737)</f>
        <v>NA</v>
      </c>
      <c r="M737">
        <f>IF(buildings!M737="","NA",buildings!M737)</f>
        <v>1364.152888888889</v>
      </c>
      <c r="N737" t="str">
        <f>IF(buildings!N737="","NA",buildings!N737)</f>
        <v>NA</v>
      </c>
      <c r="O737" t="str">
        <f>IF(buildings!O737="","NA",buildings!O737)</f>
        <v>NA</v>
      </c>
      <c r="P737">
        <f>IF(buildings!P737="","NA",buildings!P737)</f>
        <v>693.33333333333337</v>
      </c>
      <c r="Q737">
        <f>IF(buildings!Q737="","NA",buildings!Q737)</f>
        <v>119.4074074074074</v>
      </c>
      <c r="R737" t="str">
        <f>IF(buildings!R737="","NA",buildings!R737)</f>
        <v>NA</v>
      </c>
      <c r="S737">
        <f>IF(buildings!S737="","NA",buildings!S737)</f>
        <v>24.888888888888889</v>
      </c>
      <c r="T737" t="str">
        <f>IF(buildings!T737="","NA",buildings!T737)</f>
        <v>NA</v>
      </c>
      <c r="U737" t="str">
        <f>IF(buildings!U737="","NA",buildings!U737)</f>
        <v>NA</v>
      </c>
      <c r="V737" t="str">
        <f>IF(buildings!V737="","NA",buildings!V737)</f>
        <v>NA</v>
      </c>
      <c r="W737" t="str">
        <f>IF(buildings!W737="","NA",buildings!W737)</f>
        <v>NA</v>
      </c>
      <c r="X737" t="str">
        <f>IF(buildings!X737="","NA",buildings!X737)</f>
        <v>NA</v>
      </c>
      <c r="Y737" t="str">
        <f>IF(buildings!Y737="","NA",buildings!Y737)</f>
        <v>NA</v>
      </c>
      <c r="Z737" t="str">
        <f>IF(buildings!Z737="","NA",buildings!Z737)</f>
        <v>NA</v>
      </c>
      <c r="AA737" t="str">
        <f>IF(buildings!AA737="","NA",buildings!AA737)</f>
        <v>NA</v>
      </c>
      <c r="AB737" t="str">
        <f>IF(buildings!AB737="","NA",buildings!AB737)</f>
        <v>NA</v>
      </c>
      <c r="AC737" t="str">
        <f>IF(buildings!AC737="","NA",buildings!AC737)</f>
        <v>NA</v>
      </c>
      <c r="AD737" t="str">
        <f>IF(buildings!AD737="","NA",buildings!AD737)</f>
        <v>NA</v>
      </c>
      <c r="AE737" t="str">
        <f>IF(buildings!AE737="","NA",buildings!AE737)</f>
        <v>NA</v>
      </c>
      <c r="AF737" t="str">
        <f>IF(buildings!AF737="","NA",buildings!AF737)</f>
        <v>NA</v>
      </c>
      <c r="AG737" t="str">
        <f>IF(buildings!AG737="","NA",buildings!AG737)</f>
        <v>NA</v>
      </c>
      <c r="AH737" t="str">
        <f>IF(buildings!AH737="","NA",buildings!AH737)</f>
        <v>NA</v>
      </c>
      <c r="AI737" t="str">
        <f>IF(buildings!AI737="","NA",buildings!AI737)</f>
        <v>NA</v>
      </c>
      <c r="AJ737">
        <f>IF(buildings!AJ737="","NA",buildings!AJ737)</f>
        <v>14.281481481481482</v>
      </c>
      <c r="AK737">
        <f>IF(buildings!AK737="","NA",buildings!AK737)</f>
        <v>135.55555555555554</v>
      </c>
      <c r="AL737" t="str">
        <f>IF(buildings!AL737="","NA",buildings!AL737)</f>
        <v>Brick masonry, reinforced concrete flooring, pitched roof (Z1_SI_005_ex)</v>
      </c>
      <c r="AM737">
        <f>IF(buildings!AM737="","NA",buildings!AM737)</f>
        <v>1.5</v>
      </c>
      <c r="AN737" t="str">
        <f>IF(buildings!AN737="","NA",buildings!AN737)</f>
        <v>residential</v>
      </c>
      <c r="AO737" t="str">
        <f>IF(buildings!AO737="","NA",buildings!AO737)</f>
        <v>SFH</v>
      </c>
      <c r="AP737" t="str">
        <f>IF(buildings!AP737="","NA",buildings!AP737)</f>
        <v>averaged</v>
      </c>
      <c r="AQ737" t="str">
        <f>IF(buildings!AQ737="","NA",buildings!AQ737)</f>
        <v>Urban</v>
      </c>
      <c r="AR737" t="str">
        <f>IF(buildings!AR737="","NA",buildings!AR737)</f>
        <v>gross</v>
      </c>
      <c r="AS737" t="str">
        <f>IF(buildings!AS737="","NA",buildings!AS737)</f>
        <v>Nemry, F., &amp; Uihlein, A.</v>
      </c>
      <c r="AT737">
        <f>IF(buildings!AT737="","NA",buildings!AT737)</f>
        <v>2008</v>
      </c>
      <c r="AU737" t="str">
        <f>IF(buildings!AU737="","NA",buildings!AU737)</f>
        <v>Environmental Improvement Potentials of Residential Buildings (IMPRO-Building)</v>
      </c>
      <c r="AV737" t="str">
        <f>IF(buildings!AV737="","NA",buildings!AV737)</f>
        <v xml:space="preserve">EU Joint Research Center </v>
      </c>
      <c r="AW737" t="str">
        <f>IF(buildings!AW737="","NA",buildings!AW737)</f>
        <v>Copyright Elsevier</v>
      </c>
      <c r="AX737" t="str">
        <f>IF(buildings!AX737="","NA",buildings!AX737)</f>
        <v>10.2791/38942</v>
      </c>
      <c r="AY737" t="str">
        <f>IF(buildings!AY737="","NA",buildings!AY737)</f>
        <v>https://doi.org/10.2791/38942</v>
      </c>
      <c r="AZ737" t="str">
        <f>IF(buildings!AZ737="","NULL",buildings!AZ737)</f>
        <v>Annex B masses (materials summed across bld. components) divided by bld. Area from annex C (dimensions X no. of floors)</v>
      </c>
      <c r="BA737" t="str">
        <f>IF(buildings!BA737="","NULL",buildings!BA737)</f>
        <v>SFHs specified as 1-2 stories were treated as 1.5 stories</v>
      </c>
      <c r="BB737" t="str">
        <f>IF(buildings!BB737="","NULL",buildings!BB737)</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37" t="str">
        <f>IF(buildings!BC737="","NULL",buildings!BC737)</f>
        <v>NULL</v>
      </c>
      <c r="BD737" t="str">
        <f>IF(buildings!BD737="","NULL",buildings!BD737)</f>
        <v>NULL</v>
      </c>
      <c r="BE737" t="str">
        <f>IF(buildings!BE737="","NULL",buildings!BE737)</f>
        <v>Peled &amp; Fishman</v>
      </c>
      <c r="BF737" t="str">
        <f>IF(buildings!BF737="","NULL",buildings!BF737)</f>
        <v>NULL</v>
      </c>
      <c r="BG737" t="str">
        <f>IF(buildings!BG737="","NULL",buildings!BG737)</f>
        <v>NULL</v>
      </c>
      <c r="BH737" t="str">
        <f>IF(buildings!BH737="","NULL",buildings!BH737)</f>
        <v>NULL</v>
      </c>
      <c r="BI737" t="str">
        <f>IF(buildings!BI737="","NULL",buildings!BI737)</f>
        <v>NULL</v>
      </c>
      <c r="BJ737" t="str">
        <f>IF(buildings!BJ737="","NULL",buildings!BJ737)</f>
        <v>NULL</v>
      </c>
      <c r="BK737" t="str">
        <f>IF(buildings!BK737="","NULL",buildings!BK737)</f>
        <v>NULL</v>
      </c>
      <c r="BL737" t="str">
        <f>IF(buildings!BL737="","NULL",buildings!BL737)</f>
        <v>NULL</v>
      </c>
      <c r="BM737" t="str">
        <f>IF(buildings!BM737="","NULL",buildings!BM737)</f>
        <v>NULL</v>
      </c>
      <c r="BN737" t="str">
        <f>IF(buildings!BN737="","NULL",buildings!BN737)</f>
        <v>NULL</v>
      </c>
      <c r="BO737" t="str">
        <f>IF(buildings!BO737="","NULL",buildings!BO737)</f>
        <v>NULL</v>
      </c>
      <c r="BP737" t="str">
        <f>IF(buildings!BP737="","NULL",buildings!BP737)</f>
        <v>NULL</v>
      </c>
      <c r="BQ737" t="str">
        <f>IF(buildings!BQ737="","NULL",buildings!BQ737)</f>
        <v>NULL</v>
      </c>
      <c r="BR737" t="str">
        <f>IF(buildings!BR737="","NULL",buildings!BR737)</f>
        <v>NULL</v>
      </c>
      <c r="BS737" t="str">
        <f>IF(buildings!BS737="","NULL",buildings!BS737)</f>
        <v>NULL</v>
      </c>
      <c r="BT737" t="str">
        <f>IF(buildings!BT737="","NULL",buildings!BT737)</f>
        <v>NULL</v>
      </c>
      <c r="BU737" t="str">
        <f>IF(buildings!BU737="","NULL",buildings!BU737)</f>
        <v>NULL</v>
      </c>
      <c r="BV737" t="str">
        <f>IF(buildings!BV737="","NULL",buildings!BV737)</f>
        <v>NULL</v>
      </c>
      <c r="BW737" t="str">
        <f>IF(buildings!BW737="","NULL",buildings!BW737)</f>
        <v>R32EU15</v>
      </c>
      <c r="BX737" t="str">
        <f>IF(buildings!BX737="","NULL",buildings!BX737)</f>
        <v>R5.2OECD</v>
      </c>
      <c r="BY737" t="str">
        <f>IF(buildings!BY737="","NULL",buildings!BY737)</f>
        <v>R_SFH_unspecified</v>
      </c>
      <c r="BZ737" t="str">
        <f>IF(buildings!BZ737="","NULL",buildings!BZ737)</f>
        <v>M_brick</v>
      </c>
      <c r="CA737" t="str">
        <f>IF(buildings!CA737="","NULL",buildings!CA737)</f>
        <v>Standard</v>
      </c>
      <c r="CB737" t="str">
        <f>IF(buildings!CB737="","NULL",buildings!CB737)</f>
        <v>sample/average/statistics</v>
      </c>
      <c r="CC737" t="str">
        <f>IF(buildings!CC737="","NULL",buildings!CC737)</f>
        <v>RS</v>
      </c>
      <c r="CD737" t="str">
        <f>IF(buildings!CD737="","NULL",buildings!CD737)</f>
        <v>M</v>
      </c>
      <c r="CE737" t="str">
        <f>IF(buildings!CE737="","NULL",buildings!CE737)</f>
        <v>OECD_EU15</v>
      </c>
    </row>
    <row r="738" spans="1:83">
      <c r="A738">
        <f>IF(buildings!A738="","NA",buildings!A738)</f>
        <v>736</v>
      </c>
      <c r="B738" t="str">
        <f>IF(buildings!B738="","NA",buildings!B738)</f>
        <v>South European countries (Malta, Cyprus, Portugal, Greece, Spain, Italy, France)</v>
      </c>
      <c r="C738" t="str">
        <f>IF(buildings!C738="","NA",buildings!C738)</f>
        <v>NA</v>
      </c>
      <c r="D738">
        <f>IF(buildings!D738="","NA",buildings!D738)</f>
        <v>2006</v>
      </c>
      <c r="E738" t="str">
        <f>IF(buildings!E738="","NA",buildings!E738)</f>
        <v>NA</v>
      </c>
      <c r="F738">
        <f>IF(buildings!F738="","NA",buildings!F738)</f>
        <v>70.513777777777776</v>
      </c>
      <c r="G738" t="str">
        <f>IF(buildings!G738="","NA",buildings!G738)</f>
        <v>NA</v>
      </c>
      <c r="H738" t="str">
        <f>IF(buildings!H738="","NA",buildings!H738)</f>
        <v>NA</v>
      </c>
      <c r="I738" t="str">
        <f>IF(buildings!I738="","NA",buildings!I738)</f>
        <v>NA</v>
      </c>
      <c r="J738">
        <f>IF(buildings!J738="","NA",buildings!J738)</f>
        <v>17.777777777777779</v>
      </c>
      <c r="K738" t="str">
        <f>IF(buildings!K738="","NA",buildings!K738)</f>
        <v>NA</v>
      </c>
      <c r="L738" t="str">
        <f>IF(buildings!L738="","NA",buildings!L738)</f>
        <v>NA</v>
      </c>
      <c r="M738">
        <f>IF(buildings!M738="","NA",buildings!M738)</f>
        <v>1364.152888888889</v>
      </c>
      <c r="N738" t="str">
        <f>IF(buildings!N738="","NA",buildings!N738)</f>
        <v>NA</v>
      </c>
      <c r="O738" t="str">
        <f>IF(buildings!O738="","NA",buildings!O738)</f>
        <v>NA</v>
      </c>
      <c r="P738">
        <f>IF(buildings!P738="","NA",buildings!P738)</f>
        <v>693.33333333333337</v>
      </c>
      <c r="Q738">
        <f>IF(buildings!Q738="","NA",buildings!Q738)</f>
        <v>119.4074074074074</v>
      </c>
      <c r="R738" t="str">
        <f>IF(buildings!R738="","NA",buildings!R738)</f>
        <v>NA</v>
      </c>
      <c r="S738">
        <f>IF(buildings!S738="","NA",buildings!S738)</f>
        <v>24.888888888888889</v>
      </c>
      <c r="T738" t="str">
        <f>IF(buildings!T738="","NA",buildings!T738)</f>
        <v>NA</v>
      </c>
      <c r="U738" t="str">
        <f>IF(buildings!U738="","NA",buildings!U738)</f>
        <v>NA</v>
      </c>
      <c r="V738" t="str">
        <f>IF(buildings!V738="","NA",buildings!V738)</f>
        <v>NA</v>
      </c>
      <c r="W738" t="str">
        <f>IF(buildings!W738="","NA",buildings!W738)</f>
        <v>NA</v>
      </c>
      <c r="X738" t="str">
        <f>IF(buildings!X738="","NA",buildings!X738)</f>
        <v>NA</v>
      </c>
      <c r="Y738" t="str">
        <f>IF(buildings!Y738="","NA",buildings!Y738)</f>
        <v>NA</v>
      </c>
      <c r="Z738" t="str">
        <f>IF(buildings!Z738="","NA",buildings!Z738)</f>
        <v>NA</v>
      </c>
      <c r="AA738" t="str">
        <f>IF(buildings!AA738="","NA",buildings!AA738)</f>
        <v>NA</v>
      </c>
      <c r="AB738" t="str">
        <f>IF(buildings!AB738="","NA",buildings!AB738)</f>
        <v>NA</v>
      </c>
      <c r="AC738" t="str">
        <f>IF(buildings!AC738="","NA",buildings!AC738)</f>
        <v>NA</v>
      </c>
      <c r="AD738" t="str">
        <f>IF(buildings!AD738="","NA",buildings!AD738)</f>
        <v>NA</v>
      </c>
      <c r="AE738" t="str">
        <f>IF(buildings!AE738="","NA",buildings!AE738)</f>
        <v>NA</v>
      </c>
      <c r="AF738" t="str">
        <f>IF(buildings!AF738="","NA",buildings!AF738)</f>
        <v>NA</v>
      </c>
      <c r="AG738" t="str">
        <f>IF(buildings!AG738="","NA",buildings!AG738)</f>
        <v>NA</v>
      </c>
      <c r="AH738" t="str">
        <f>IF(buildings!AH738="","NA",buildings!AH738)</f>
        <v>NA</v>
      </c>
      <c r="AI738" t="str">
        <f>IF(buildings!AI738="","NA",buildings!AI738)</f>
        <v>NA</v>
      </c>
      <c r="AJ738">
        <f>IF(buildings!AJ738="","NA",buildings!AJ738)</f>
        <v>24.829629629629629</v>
      </c>
      <c r="AK738">
        <f>IF(buildings!AK738="","NA",buildings!AK738)</f>
        <v>135.55555555555554</v>
      </c>
      <c r="AL738" t="str">
        <f>IF(buildings!AL738="","NA",buildings!AL738)</f>
        <v>Brick masonry, reinforced concrete flooring, pitched roof (Z1_SI_005)</v>
      </c>
      <c r="AM738">
        <f>IF(buildings!AM738="","NA",buildings!AM738)</f>
        <v>1.5</v>
      </c>
      <c r="AN738" t="str">
        <f>IF(buildings!AN738="","NA",buildings!AN738)</f>
        <v>residential</v>
      </c>
      <c r="AO738" t="str">
        <f>IF(buildings!AO738="","NA",buildings!AO738)</f>
        <v>SFH</v>
      </c>
      <c r="AP738" t="str">
        <f>IF(buildings!AP738="","NA",buildings!AP738)</f>
        <v>averaged</v>
      </c>
      <c r="AQ738" t="str">
        <f>IF(buildings!AQ738="","NA",buildings!AQ738)</f>
        <v>Urban</v>
      </c>
      <c r="AR738" t="str">
        <f>IF(buildings!AR738="","NA",buildings!AR738)</f>
        <v>gross</v>
      </c>
      <c r="AS738" t="str">
        <f>IF(buildings!AS738="","NA",buildings!AS738)</f>
        <v>Nemry, F., &amp; Uihlein, A.</v>
      </c>
      <c r="AT738">
        <f>IF(buildings!AT738="","NA",buildings!AT738)</f>
        <v>2008</v>
      </c>
      <c r="AU738" t="str">
        <f>IF(buildings!AU738="","NA",buildings!AU738)</f>
        <v>Environmental Improvement Potentials of Residential Buildings (IMPRO-Building)</v>
      </c>
      <c r="AV738" t="str">
        <f>IF(buildings!AV738="","NA",buildings!AV738)</f>
        <v xml:space="preserve">EU Joint Research Center </v>
      </c>
      <c r="AW738" t="str">
        <f>IF(buildings!AW738="","NA",buildings!AW738)</f>
        <v>Copyright Elsevier</v>
      </c>
      <c r="AX738" t="str">
        <f>IF(buildings!AX738="","NA",buildings!AX738)</f>
        <v>10.2791/38942</v>
      </c>
      <c r="AY738" t="str">
        <f>IF(buildings!AY738="","NA",buildings!AY738)</f>
        <v>https://doi.org/10.2791/38942</v>
      </c>
      <c r="AZ738" t="str">
        <f>IF(buildings!AZ738="","NULL",buildings!AZ738)</f>
        <v>Annex B masses (materials summed across bld. components) divided by bld. Area from annex C (dimensions X no. of floors)</v>
      </c>
      <c r="BA738" t="str">
        <f>IF(buildings!BA738="","NULL",buildings!BA738)</f>
        <v>SFHs specified as 1-2 stories were treated as 1.5 stories</v>
      </c>
      <c r="BB738" t="str">
        <f>IF(buildings!BB738="","NULL",buildings!BB738)</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38" t="str">
        <f>IF(buildings!BC738="","NULL",buildings!BC738)</f>
        <v>NULL</v>
      </c>
      <c r="BD738" t="str">
        <f>IF(buildings!BD738="","NULL",buildings!BD738)</f>
        <v>NULL</v>
      </c>
      <c r="BE738" t="str">
        <f>IF(buildings!BE738="","NULL",buildings!BE738)</f>
        <v>Peled &amp; Fishman</v>
      </c>
      <c r="BF738" t="str">
        <f>IF(buildings!BF738="","NULL",buildings!BF738)</f>
        <v>NULL</v>
      </c>
      <c r="BG738" t="str">
        <f>IF(buildings!BG738="","NULL",buildings!BG738)</f>
        <v>NULL</v>
      </c>
      <c r="BH738" t="str">
        <f>IF(buildings!BH738="","NULL",buildings!BH738)</f>
        <v>NULL</v>
      </c>
      <c r="BI738" t="str">
        <f>IF(buildings!BI738="","NULL",buildings!BI738)</f>
        <v>NULL</v>
      </c>
      <c r="BJ738" t="str">
        <f>IF(buildings!BJ738="","NULL",buildings!BJ738)</f>
        <v>NULL</v>
      </c>
      <c r="BK738" t="str">
        <f>IF(buildings!BK738="","NULL",buildings!BK738)</f>
        <v>NULL</v>
      </c>
      <c r="BL738" t="str">
        <f>IF(buildings!BL738="","NULL",buildings!BL738)</f>
        <v>NULL</v>
      </c>
      <c r="BM738" t="str">
        <f>IF(buildings!BM738="","NULL",buildings!BM738)</f>
        <v>NULL</v>
      </c>
      <c r="BN738" t="str">
        <f>IF(buildings!BN738="","NULL",buildings!BN738)</f>
        <v>NULL</v>
      </c>
      <c r="BO738" t="str">
        <f>IF(buildings!BO738="","NULL",buildings!BO738)</f>
        <v>NULL</v>
      </c>
      <c r="BP738" t="str">
        <f>IF(buildings!BP738="","NULL",buildings!BP738)</f>
        <v>NULL</v>
      </c>
      <c r="BQ738" t="str">
        <f>IF(buildings!BQ738="","NULL",buildings!BQ738)</f>
        <v>NULL</v>
      </c>
      <c r="BR738" t="str">
        <f>IF(buildings!BR738="","NULL",buildings!BR738)</f>
        <v>NULL</v>
      </c>
      <c r="BS738" t="str">
        <f>IF(buildings!BS738="","NULL",buildings!BS738)</f>
        <v>NULL</v>
      </c>
      <c r="BT738" t="str">
        <f>IF(buildings!BT738="","NULL",buildings!BT738)</f>
        <v>NULL</v>
      </c>
      <c r="BU738" t="str">
        <f>IF(buildings!BU738="","NULL",buildings!BU738)</f>
        <v>NULL</v>
      </c>
      <c r="BV738" t="str">
        <f>IF(buildings!BV738="","NULL",buildings!BV738)</f>
        <v>NULL</v>
      </c>
      <c r="BW738" t="str">
        <f>IF(buildings!BW738="","NULL",buildings!BW738)</f>
        <v>R32EU15</v>
      </c>
      <c r="BX738" t="str">
        <f>IF(buildings!BX738="","NULL",buildings!BX738)</f>
        <v>R5.2OECD</v>
      </c>
      <c r="BY738" t="str">
        <f>IF(buildings!BY738="","NULL",buildings!BY738)</f>
        <v>R_SFH_unspecified</v>
      </c>
      <c r="BZ738" t="str">
        <f>IF(buildings!BZ738="","NULL",buildings!BZ738)</f>
        <v>M_brick</v>
      </c>
      <c r="CA738" t="str">
        <f>IF(buildings!CA738="","NULL",buildings!CA738)</f>
        <v>Standard</v>
      </c>
      <c r="CB738" t="str">
        <f>IF(buildings!CB738="","NULL",buildings!CB738)</f>
        <v>sample/average/statistics</v>
      </c>
      <c r="CC738" t="str">
        <f>IF(buildings!CC738="","NULL",buildings!CC738)</f>
        <v>RS</v>
      </c>
      <c r="CD738" t="str">
        <f>IF(buildings!CD738="","NULL",buildings!CD738)</f>
        <v>M</v>
      </c>
      <c r="CE738" t="str">
        <f>IF(buildings!CE738="","NULL",buildings!CE738)</f>
        <v>OECD_EU15</v>
      </c>
    </row>
    <row r="739" spans="1:83">
      <c r="A739">
        <f>IF(buildings!A739="","NA",buildings!A739)</f>
        <v>737</v>
      </c>
      <c r="B739" t="str">
        <f>IF(buildings!B739="","NA",buildings!B739)</f>
        <v>South European countries (Malta, Cyprus, Portugal, Greece, Spain, Italy, France)</v>
      </c>
      <c r="C739" t="str">
        <f>IF(buildings!C739="","NA",buildings!C739)</f>
        <v>NA</v>
      </c>
      <c r="D739">
        <f>IF(buildings!D739="","NA",buildings!D739)</f>
        <v>1965</v>
      </c>
      <c r="E739" t="str">
        <f>IF(buildings!E739="","NA",buildings!E739)</f>
        <v>NA</v>
      </c>
      <c r="F739">
        <f>IF(buildings!F739="","NA",buildings!F739)</f>
        <v>87.665777777777791</v>
      </c>
      <c r="G739" t="str">
        <f>IF(buildings!G739="","NA",buildings!G739)</f>
        <v>NA</v>
      </c>
      <c r="H739" t="str">
        <f>IF(buildings!H739="","NA",buildings!H739)</f>
        <v>NA</v>
      </c>
      <c r="I739" t="str">
        <f>IF(buildings!I739="","NA",buildings!I739)</f>
        <v>NA</v>
      </c>
      <c r="J739">
        <f>IF(buildings!J739="","NA",buildings!J739)</f>
        <v>2.9629629629629628</v>
      </c>
      <c r="K739" t="str">
        <f>IF(buildings!K739="","NA",buildings!K739)</f>
        <v>NA</v>
      </c>
      <c r="L739" t="str">
        <f>IF(buildings!L739="","NA",buildings!L739)</f>
        <v>NA</v>
      </c>
      <c r="M739">
        <f>IF(buildings!M739="","NA",buildings!M739)</f>
        <v>1603.0008888888888</v>
      </c>
      <c r="N739" t="str">
        <f>IF(buildings!N739="","NA",buildings!N739)</f>
        <v>NA</v>
      </c>
      <c r="O739">
        <f>IF(buildings!O739="","NA",buildings!O739)</f>
        <v>66.666666666666671</v>
      </c>
      <c r="P739">
        <f>IF(buildings!P739="","NA",buildings!P739)</f>
        <v>640</v>
      </c>
      <c r="Q739">
        <f>IF(buildings!Q739="","NA",buildings!Q739)</f>
        <v>125.92592592592592</v>
      </c>
      <c r="R739" t="str">
        <f>IF(buildings!R739="","NA",buildings!R739)</f>
        <v>NA</v>
      </c>
      <c r="S739">
        <f>IF(buildings!S739="","NA",buildings!S739)</f>
        <v>24.888888888888889</v>
      </c>
      <c r="T739" t="str">
        <f>IF(buildings!T739="","NA",buildings!T739)</f>
        <v>NA</v>
      </c>
      <c r="U739" t="str">
        <f>IF(buildings!U739="","NA",buildings!U739)</f>
        <v>NA</v>
      </c>
      <c r="V739" t="str">
        <f>IF(buildings!V739="","NA",buildings!V739)</f>
        <v>NA</v>
      </c>
      <c r="W739" t="str">
        <f>IF(buildings!W739="","NA",buildings!W739)</f>
        <v>NA</v>
      </c>
      <c r="X739" t="str">
        <f>IF(buildings!X739="","NA",buildings!X739)</f>
        <v>NA</v>
      </c>
      <c r="Y739" t="str">
        <f>IF(buildings!Y739="","NA",buildings!Y739)</f>
        <v>NA</v>
      </c>
      <c r="Z739" t="str">
        <f>IF(buildings!Z739="","NA",buildings!Z739)</f>
        <v>NA</v>
      </c>
      <c r="AA739" t="str">
        <f>IF(buildings!AA739="","NA",buildings!AA739)</f>
        <v>NA</v>
      </c>
      <c r="AB739" t="str">
        <f>IF(buildings!AB739="","NA",buildings!AB739)</f>
        <v>NA</v>
      </c>
      <c r="AC739" t="str">
        <f>IF(buildings!AC739="","NA",buildings!AC739)</f>
        <v>NA</v>
      </c>
      <c r="AD739" t="str">
        <f>IF(buildings!AD739="","NA",buildings!AD739)</f>
        <v>NA</v>
      </c>
      <c r="AE739" t="str">
        <f>IF(buildings!AE739="","NA",buildings!AE739)</f>
        <v>NA</v>
      </c>
      <c r="AF739" t="str">
        <f>IF(buildings!AF739="","NA",buildings!AF739)</f>
        <v>NA</v>
      </c>
      <c r="AG739" t="str">
        <f>IF(buildings!AG739="","NA",buildings!AG739)</f>
        <v>NA</v>
      </c>
      <c r="AH739" t="str">
        <f>IF(buildings!AH739="","NA",buildings!AH739)</f>
        <v>NA</v>
      </c>
      <c r="AI739" t="str">
        <f>IF(buildings!AI739="","NA",buildings!AI739)</f>
        <v>NA</v>
      </c>
      <c r="AJ739">
        <f>IF(buildings!AJ739="","NA",buildings!AJ739)</f>
        <v>14.281481481481482</v>
      </c>
      <c r="AK739">
        <f>IF(buildings!AK739="","NA",buildings!AK739)</f>
        <v>100</v>
      </c>
      <c r="AL739" t="str">
        <f>IF(buildings!AL739="","NA",buildings!AL739)</f>
        <v>Brick cavity wall, reinforced concrete flooring, flat roof (Z1_SI_006_ex)</v>
      </c>
      <c r="AM739">
        <f>IF(buildings!AM739="","NA",buildings!AM739)</f>
        <v>1.5</v>
      </c>
      <c r="AN739" t="str">
        <f>IF(buildings!AN739="","NA",buildings!AN739)</f>
        <v>residential</v>
      </c>
      <c r="AO739" t="str">
        <f>IF(buildings!AO739="","NA",buildings!AO739)</f>
        <v>SFH</v>
      </c>
      <c r="AP739" t="str">
        <f>IF(buildings!AP739="","NA",buildings!AP739)</f>
        <v>averaged</v>
      </c>
      <c r="AQ739" t="str">
        <f>IF(buildings!AQ739="","NA",buildings!AQ739)</f>
        <v>Urban</v>
      </c>
      <c r="AR739" t="str">
        <f>IF(buildings!AR739="","NA",buildings!AR739)</f>
        <v>gross</v>
      </c>
      <c r="AS739" t="str">
        <f>IF(buildings!AS739="","NA",buildings!AS739)</f>
        <v>Nemry, F., &amp; Uihlein, A.</v>
      </c>
      <c r="AT739">
        <f>IF(buildings!AT739="","NA",buildings!AT739)</f>
        <v>2008</v>
      </c>
      <c r="AU739" t="str">
        <f>IF(buildings!AU739="","NA",buildings!AU739)</f>
        <v>Environmental Improvement Potentials of Residential Buildings (IMPRO-Building)</v>
      </c>
      <c r="AV739" t="str">
        <f>IF(buildings!AV739="","NA",buildings!AV739)</f>
        <v xml:space="preserve">EU Joint Research Center </v>
      </c>
      <c r="AW739" t="str">
        <f>IF(buildings!AW739="","NA",buildings!AW739)</f>
        <v>Copyright Elsevier</v>
      </c>
      <c r="AX739" t="str">
        <f>IF(buildings!AX739="","NA",buildings!AX739)</f>
        <v>10.2791/38942</v>
      </c>
      <c r="AY739" t="str">
        <f>IF(buildings!AY739="","NA",buildings!AY739)</f>
        <v>https://doi.org/10.2791/38942</v>
      </c>
      <c r="AZ739" t="str">
        <f>IF(buildings!AZ739="","NULL",buildings!AZ739)</f>
        <v>Annex B masses (materials summed across bld. components) divided by bld. Area from annex C (dimensions X no. of floors)</v>
      </c>
      <c r="BA739" t="str">
        <f>IF(buildings!BA739="","NULL",buildings!BA739)</f>
        <v>SFHs specified as 1-2 stories were treated as 1.5 stories</v>
      </c>
      <c r="BB739" t="str">
        <f>IF(buildings!BB739="","NULL",buildings!BB739)</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39" t="str">
        <f>IF(buildings!BC739="","NULL",buildings!BC739)</f>
        <v>NULL</v>
      </c>
      <c r="BD739" t="str">
        <f>IF(buildings!BD739="","NULL",buildings!BD739)</f>
        <v>NULL</v>
      </c>
      <c r="BE739" t="str">
        <f>IF(buildings!BE739="","NULL",buildings!BE739)</f>
        <v>Peled &amp; Fishman</v>
      </c>
      <c r="BF739" t="str">
        <f>IF(buildings!BF739="","NULL",buildings!BF739)</f>
        <v>NULL</v>
      </c>
      <c r="BG739" t="str">
        <f>IF(buildings!BG739="","NULL",buildings!BG739)</f>
        <v>NULL</v>
      </c>
      <c r="BH739" t="str">
        <f>IF(buildings!BH739="","NULL",buildings!BH739)</f>
        <v>NULL</v>
      </c>
      <c r="BI739" t="str">
        <f>IF(buildings!BI739="","NULL",buildings!BI739)</f>
        <v>NULL</v>
      </c>
      <c r="BJ739" t="str">
        <f>IF(buildings!BJ739="","NULL",buildings!BJ739)</f>
        <v>NULL</v>
      </c>
      <c r="BK739" t="str">
        <f>IF(buildings!BK739="","NULL",buildings!BK739)</f>
        <v>NULL</v>
      </c>
      <c r="BL739" t="str">
        <f>IF(buildings!BL739="","NULL",buildings!BL739)</f>
        <v>NULL</v>
      </c>
      <c r="BM739" t="str">
        <f>IF(buildings!BM739="","NULL",buildings!BM739)</f>
        <v>NULL</v>
      </c>
      <c r="BN739" t="str">
        <f>IF(buildings!BN739="","NULL",buildings!BN739)</f>
        <v>NULL</v>
      </c>
      <c r="BO739" t="str">
        <f>IF(buildings!BO739="","NULL",buildings!BO739)</f>
        <v>NULL</v>
      </c>
      <c r="BP739" t="str">
        <f>IF(buildings!BP739="","NULL",buildings!BP739)</f>
        <v>NULL</v>
      </c>
      <c r="BQ739" t="str">
        <f>IF(buildings!BQ739="","NULL",buildings!BQ739)</f>
        <v>NULL</v>
      </c>
      <c r="BR739" t="str">
        <f>IF(buildings!BR739="","NULL",buildings!BR739)</f>
        <v>NULL</v>
      </c>
      <c r="BS739" t="str">
        <f>IF(buildings!BS739="","NULL",buildings!BS739)</f>
        <v>NULL</v>
      </c>
      <c r="BT739" t="str">
        <f>IF(buildings!BT739="","NULL",buildings!BT739)</f>
        <v>NULL</v>
      </c>
      <c r="BU739" t="str">
        <f>IF(buildings!BU739="","NULL",buildings!BU739)</f>
        <v>NULL</v>
      </c>
      <c r="BV739" t="str">
        <f>IF(buildings!BV739="","NULL",buildings!BV739)</f>
        <v>NULL</v>
      </c>
      <c r="BW739" t="str">
        <f>IF(buildings!BW739="","NULL",buildings!BW739)</f>
        <v>R32EU15</v>
      </c>
      <c r="BX739" t="str">
        <f>IF(buildings!BX739="","NULL",buildings!BX739)</f>
        <v>R5.2OECD</v>
      </c>
      <c r="BY739" t="str">
        <f>IF(buildings!BY739="","NULL",buildings!BY739)</f>
        <v>R_SFH_unspecified</v>
      </c>
      <c r="BZ739" t="str">
        <f>IF(buildings!BZ739="","NULL",buildings!BZ739)</f>
        <v>M_brick</v>
      </c>
      <c r="CA739" t="str">
        <f>IF(buildings!CA739="","NULL",buildings!CA739)</f>
        <v>Standard</v>
      </c>
      <c r="CB739" t="str">
        <f>IF(buildings!CB739="","NULL",buildings!CB739)</f>
        <v>sample/average/statistics</v>
      </c>
      <c r="CC739" t="str">
        <f>IF(buildings!CC739="","NULL",buildings!CC739)</f>
        <v>RS</v>
      </c>
      <c r="CD739" t="str">
        <f>IF(buildings!CD739="","NULL",buildings!CD739)</f>
        <v>M</v>
      </c>
      <c r="CE739" t="str">
        <f>IF(buildings!CE739="","NULL",buildings!CE739)</f>
        <v>OECD_EU15</v>
      </c>
    </row>
    <row r="740" spans="1:83">
      <c r="A740">
        <f>IF(buildings!A740="","NA",buildings!A740)</f>
        <v>738</v>
      </c>
      <c r="B740" t="str">
        <f>IF(buildings!B740="","NA",buildings!B740)</f>
        <v>South European countries (Malta, Cyprus, Portugal, Greece, Spain, Italy, France)</v>
      </c>
      <c r="C740" t="str">
        <f>IF(buildings!C740="","NA",buildings!C740)</f>
        <v>NA</v>
      </c>
      <c r="D740">
        <f>IF(buildings!D740="","NA",buildings!D740)</f>
        <v>2006</v>
      </c>
      <c r="E740" t="str">
        <f>IF(buildings!E740="","NA",buildings!E740)</f>
        <v>NA</v>
      </c>
      <c r="F740">
        <f>IF(buildings!F740="","NA",buildings!F740)</f>
        <v>87.665777777777791</v>
      </c>
      <c r="G740" t="str">
        <f>IF(buildings!G740="","NA",buildings!G740)</f>
        <v>NA</v>
      </c>
      <c r="H740" t="str">
        <f>IF(buildings!H740="","NA",buildings!H740)</f>
        <v>NA</v>
      </c>
      <c r="I740" t="str">
        <f>IF(buildings!I740="","NA",buildings!I740)</f>
        <v>NA</v>
      </c>
      <c r="J740">
        <f>IF(buildings!J740="","NA",buildings!J740)</f>
        <v>2.9629629629629628</v>
      </c>
      <c r="K740" t="str">
        <f>IF(buildings!K740="","NA",buildings!K740)</f>
        <v>NA</v>
      </c>
      <c r="L740" t="str">
        <f>IF(buildings!L740="","NA",buildings!L740)</f>
        <v>NA</v>
      </c>
      <c r="M740">
        <f>IF(buildings!M740="","NA",buildings!M740)</f>
        <v>1603.0008888888888</v>
      </c>
      <c r="N740" t="str">
        <f>IF(buildings!N740="","NA",buildings!N740)</f>
        <v>NA</v>
      </c>
      <c r="O740">
        <f>IF(buildings!O740="","NA",buildings!O740)</f>
        <v>66.666666666666671</v>
      </c>
      <c r="P740">
        <f>IF(buildings!P740="","NA",buildings!P740)</f>
        <v>640</v>
      </c>
      <c r="Q740">
        <f>IF(buildings!Q740="","NA",buildings!Q740)</f>
        <v>125.92592592592592</v>
      </c>
      <c r="R740" t="str">
        <f>IF(buildings!R740="","NA",buildings!R740)</f>
        <v>NA</v>
      </c>
      <c r="S740">
        <f>IF(buildings!S740="","NA",buildings!S740)</f>
        <v>24.888888888888889</v>
      </c>
      <c r="T740" t="str">
        <f>IF(buildings!T740="","NA",buildings!T740)</f>
        <v>NA</v>
      </c>
      <c r="U740" t="str">
        <f>IF(buildings!U740="","NA",buildings!U740)</f>
        <v>NA</v>
      </c>
      <c r="V740" t="str">
        <f>IF(buildings!V740="","NA",buildings!V740)</f>
        <v>NA</v>
      </c>
      <c r="W740" t="str">
        <f>IF(buildings!W740="","NA",buildings!W740)</f>
        <v>NA</v>
      </c>
      <c r="X740" t="str">
        <f>IF(buildings!X740="","NA",buildings!X740)</f>
        <v>NA</v>
      </c>
      <c r="Y740" t="str">
        <f>IF(buildings!Y740="","NA",buildings!Y740)</f>
        <v>NA</v>
      </c>
      <c r="Z740" t="str">
        <f>IF(buildings!Z740="","NA",buildings!Z740)</f>
        <v>NA</v>
      </c>
      <c r="AA740" t="str">
        <f>IF(buildings!AA740="","NA",buildings!AA740)</f>
        <v>NA</v>
      </c>
      <c r="AB740" t="str">
        <f>IF(buildings!AB740="","NA",buildings!AB740)</f>
        <v>NA</v>
      </c>
      <c r="AC740" t="str">
        <f>IF(buildings!AC740="","NA",buildings!AC740)</f>
        <v>NA</v>
      </c>
      <c r="AD740" t="str">
        <f>IF(buildings!AD740="","NA",buildings!AD740)</f>
        <v>NA</v>
      </c>
      <c r="AE740" t="str">
        <f>IF(buildings!AE740="","NA",buildings!AE740)</f>
        <v>NA</v>
      </c>
      <c r="AF740" t="str">
        <f>IF(buildings!AF740="","NA",buildings!AF740)</f>
        <v>NA</v>
      </c>
      <c r="AG740" t="str">
        <f>IF(buildings!AG740="","NA",buildings!AG740)</f>
        <v>NA</v>
      </c>
      <c r="AH740" t="str">
        <f>IF(buildings!AH740="","NA",buildings!AH740)</f>
        <v>NA</v>
      </c>
      <c r="AI740" t="str">
        <f>IF(buildings!AI740="","NA",buildings!AI740)</f>
        <v>NA</v>
      </c>
      <c r="AJ740">
        <f>IF(buildings!AJ740="","NA",buildings!AJ740)</f>
        <v>24.237037037037037</v>
      </c>
      <c r="AK740">
        <f>IF(buildings!AK740="","NA",buildings!AK740)</f>
        <v>100</v>
      </c>
      <c r="AL740" t="str">
        <f>IF(buildings!AL740="","NA",buildings!AL740)</f>
        <v>Brick cavity wall, reinforced concrete flooring, flat roof (Z1_SI_006)</v>
      </c>
      <c r="AM740">
        <f>IF(buildings!AM740="","NA",buildings!AM740)</f>
        <v>1.5</v>
      </c>
      <c r="AN740" t="str">
        <f>IF(buildings!AN740="","NA",buildings!AN740)</f>
        <v>residential</v>
      </c>
      <c r="AO740" t="str">
        <f>IF(buildings!AO740="","NA",buildings!AO740)</f>
        <v>SFH</v>
      </c>
      <c r="AP740" t="str">
        <f>IF(buildings!AP740="","NA",buildings!AP740)</f>
        <v>averaged</v>
      </c>
      <c r="AQ740" t="str">
        <f>IF(buildings!AQ740="","NA",buildings!AQ740)</f>
        <v>Urban</v>
      </c>
      <c r="AR740" t="str">
        <f>IF(buildings!AR740="","NA",buildings!AR740)</f>
        <v>gross</v>
      </c>
      <c r="AS740" t="str">
        <f>IF(buildings!AS740="","NA",buildings!AS740)</f>
        <v>Nemry, F., &amp; Uihlein, A.</v>
      </c>
      <c r="AT740">
        <f>IF(buildings!AT740="","NA",buildings!AT740)</f>
        <v>2008</v>
      </c>
      <c r="AU740" t="str">
        <f>IF(buildings!AU740="","NA",buildings!AU740)</f>
        <v>Environmental Improvement Potentials of Residential Buildings (IMPRO-Building)</v>
      </c>
      <c r="AV740" t="str">
        <f>IF(buildings!AV740="","NA",buildings!AV740)</f>
        <v xml:space="preserve">EU Joint Research Center </v>
      </c>
      <c r="AW740" t="str">
        <f>IF(buildings!AW740="","NA",buildings!AW740)</f>
        <v>Copyright Elsevier</v>
      </c>
      <c r="AX740" t="str">
        <f>IF(buildings!AX740="","NA",buildings!AX740)</f>
        <v>10.2791/38942</v>
      </c>
      <c r="AY740" t="str">
        <f>IF(buildings!AY740="","NA",buildings!AY740)</f>
        <v>https://doi.org/10.2791/38942</v>
      </c>
      <c r="AZ740" t="str">
        <f>IF(buildings!AZ740="","NULL",buildings!AZ740)</f>
        <v>Annex B masses (materials summed across bld. components) divided by bld. Area from annex C (dimensions X no. of floors)</v>
      </c>
      <c r="BA740" t="str">
        <f>IF(buildings!BA740="","NULL",buildings!BA740)</f>
        <v>SFHs specified as 1-2 stories were treated as 1.5 stories</v>
      </c>
      <c r="BB740" t="str">
        <f>IF(buildings!BB740="","NULL",buildings!BB740)</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0" t="str">
        <f>IF(buildings!BC740="","NULL",buildings!BC740)</f>
        <v>NULL</v>
      </c>
      <c r="BD740" t="str">
        <f>IF(buildings!BD740="","NULL",buildings!BD740)</f>
        <v>NULL</v>
      </c>
      <c r="BE740" t="str">
        <f>IF(buildings!BE740="","NULL",buildings!BE740)</f>
        <v>Peled &amp; Fishman</v>
      </c>
      <c r="BF740" t="str">
        <f>IF(buildings!BF740="","NULL",buildings!BF740)</f>
        <v>NULL</v>
      </c>
      <c r="BG740" t="str">
        <f>IF(buildings!BG740="","NULL",buildings!BG740)</f>
        <v>NULL</v>
      </c>
      <c r="BH740" t="str">
        <f>IF(buildings!BH740="","NULL",buildings!BH740)</f>
        <v>NULL</v>
      </c>
      <c r="BI740" t="str">
        <f>IF(buildings!BI740="","NULL",buildings!BI740)</f>
        <v>NULL</v>
      </c>
      <c r="BJ740" t="str">
        <f>IF(buildings!BJ740="","NULL",buildings!BJ740)</f>
        <v>NULL</v>
      </c>
      <c r="BK740" t="str">
        <f>IF(buildings!BK740="","NULL",buildings!BK740)</f>
        <v>NULL</v>
      </c>
      <c r="BL740" t="str">
        <f>IF(buildings!BL740="","NULL",buildings!BL740)</f>
        <v>NULL</v>
      </c>
      <c r="BM740" t="str">
        <f>IF(buildings!BM740="","NULL",buildings!BM740)</f>
        <v>NULL</v>
      </c>
      <c r="BN740" t="str">
        <f>IF(buildings!BN740="","NULL",buildings!BN740)</f>
        <v>NULL</v>
      </c>
      <c r="BO740" t="str">
        <f>IF(buildings!BO740="","NULL",buildings!BO740)</f>
        <v>NULL</v>
      </c>
      <c r="BP740" t="str">
        <f>IF(buildings!BP740="","NULL",buildings!BP740)</f>
        <v>NULL</v>
      </c>
      <c r="BQ740" t="str">
        <f>IF(buildings!BQ740="","NULL",buildings!BQ740)</f>
        <v>NULL</v>
      </c>
      <c r="BR740" t="str">
        <f>IF(buildings!BR740="","NULL",buildings!BR740)</f>
        <v>NULL</v>
      </c>
      <c r="BS740" t="str">
        <f>IF(buildings!BS740="","NULL",buildings!BS740)</f>
        <v>NULL</v>
      </c>
      <c r="BT740" t="str">
        <f>IF(buildings!BT740="","NULL",buildings!BT740)</f>
        <v>NULL</v>
      </c>
      <c r="BU740" t="str">
        <f>IF(buildings!BU740="","NULL",buildings!BU740)</f>
        <v>NULL</v>
      </c>
      <c r="BV740" t="str">
        <f>IF(buildings!BV740="","NULL",buildings!BV740)</f>
        <v>NULL</v>
      </c>
      <c r="BW740" t="str">
        <f>IF(buildings!BW740="","NULL",buildings!BW740)</f>
        <v>R32EU15</v>
      </c>
      <c r="BX740" t="str">
        <f>IF(buildings!BX740="","NULL",buildings!BX740)</f>
        <v>R5.2OECD</v>
      </c>
      <c r="BY740" t="str">
        <f>IF(buildings!BY740="","NULL",buildings!BY740)</f>
        <v>R_SFH_unspecified</v>
      </c>
      <c r="BZ740" t="str">
        <f>IF(buildings!BZ740="","NULL",buildings!BZ740)</f>
        <v>M_brick</v>
      </c>
      <c r="CA740" t="str">
        <f>IF(buildings!CA740="","NULL",buildings!CA740)</f>
        <v>Standard</v>
      </c>
      <c r="CB740" t="str">
        <f>IF(buildings!CB740="","NULL",buildings!CB740)</f>
        <v>sample/average/statistics</v>
      </c>
      <c r="CC740" t="str">
        <f>IF(buildings!CC740="","NULL",buildings!CC740)</f>
        <v>RS</v>
      </c>
      <c r="CD740" t="str">
        <f>IF(buildings!CD740="","NULL",buildings!CD740)</f>
        <v>M</v>
      </c>
      <c r="CE740" t="str">
        <f>IF(buildings!CE740="","NULL",buildings!CE740)</f>
        <v>OECD_EU15</v>
      </c>
    </row>
    <row r="741" spans="1:83">
      <c r="A741">
        <f>IF(buildings!A741="","NA",buildings!A741)</f>
        <v>739</v>
      </c>
      <c r="B741" t="str">
        <f>IF(buildings!B741="","NA",buildings!B741)</f>
        <v>South European countries (Malta, Cyprus, Portugal, Greece, Spain, Italy, France)</v>
      </c>
      <c r="C741" t="str">
        <f>IF(buildings!C741="","NA",buildings!C741)</f>
        <v>NA</v>
      </c>
      <c r="D741">
        <f>IF(buildings!D741="","NA",buildings!D741)</f>
        <v>1950</v>
      </c>
      <c r="E741" t="str">
        <f>IF(buildings!E741="","NA",buildings!E741)</f>
        <v>NA</v>
      </c>
      <c r="F741">
        <f>IF(buildings!F741="","NA",buildings!F741)</f>
        <v>70.513777777777776</v>
      </c>
      <c r="G741" t="str">
        <f>IF(buildings!G741="","NA",buildings!G741)</f>
        <v>NA</v>
      </c>
      <c r="H741" t="str">
        <f>IF(buildings!H741="","NA",buildings!H741)</f>
        <v>NA</v>
      </c>
      <c r="I741" t="str">
        <f>IF(buildings!I741="","NA",buildings!I741)</f>
        <v>NA</v>
      </c>
      <c r="J741">
        <f>IF(buildings!J741="","NA",buildings!J741)</f>
        <v>17.777777777777779</v>
      </c>
      <c r="K741" t="str">
        <f>IF(buildings!K741="","NA",buildings!K741)</f>
        <v>NA</v>
      </c>
      <c r="L741" t="str">
        <f>IF(buildings!L741="","NA",buildings!L741)</f>
        <v>NA</v>
      </c>
      <c r="M741">
        <f>IF(buildings!M741="","NA",buildings!M741)</f>
        <v>1364.152888888889</v>
      </c>
      <c r="N741" t="str">
        <f>IF(buildings!N741="","NA",buildings!N741)</f>
        <v>NA</v>
      </c>
      <c r="O741" t="str">
        <f>IF(buildings!O741="","NA",buildings!O741)</f>
        <v>NA</v>
      </c>
      <c r="P741">
        <f>IF(buildings!P741="","NA",buildings!P741)</f>
        <v>693.33333333333337</v>
      </c>
      <c r="Q741">
        <f>IF(buildings!Q741="","NA",buildings!Q741)</f>
        <v>119.4074074074074</v>
      </c>
      <c r="R741" t="str">
        <f>IF(buildings!R741="","NA",buildings!R741)</f>
        <v>NA</v>
      </c>
      <c r="S741">
        <f>IF(buildings!S741="","NA",buildings!S741)</f>
        <v>24.888888888888889</v>
      </c>
      <c r="T741" t="str">
        <f>IF(buildings!T741="","NA",buildings!T741)</f>
        <v>NA</v>
      </c>
      <c r="U741" t="str">
        <f>IF(buildings!U741="","NA",buildings!U741)</f>
        <v>NA</v>
      </c>
      <c r="V741" t="str">
        <f>IF(buildings!V741="","NA",buildings!V741)</f>
        <v>NA</v>
      </c>
      <c r="W741" t="str">
        <f>IF(buildings!W741="","NA",buildings!W741)</f>
        <v>NA</v>
      </c>
      <c r="X741" t="str">
        <f>IF(buildings!X741="","NA",buildings!X741)</f>
        <v>NA</v>
      </c>
      <c r="Y741" t="str">
        <f>IF(buildings!Y741="","NA",buildings!Y741)</f>
        <v>NA</v>
      </c>
      <c r="Z741" t="str">
        <f>IF(buildings!Z741="","NA",buildings!Z741)</f>
        <v>NA</v>
      </c>
      <c r="AA741" t="str">
        <f>IF(buildings!AA741="","NA",buildings!AA741)</f>
        <v>NA</v>
      </c>
      <c r="AB741" t="str">
        <f>IF(buildings!AB741="","NA",buildings!AB741)</f>
        <v>NA</v>
      </c>
      <c r="AC741" t="str">
        <f>IF(buildings!AC741="","NA",buildings!AC741)</f>
        <v>NA</v>
      </c>
      <c r="AD741" t="str">
        <f>IF(buildings!AD741="","NA",buildings!AD741)</f>
        <v>NA</v>
      </c>
      <c r="AE741" t="str">
        <f>IF(buildings!AE741="","NA",buildings!AE741)</f>
        <v>NA</v>
      </c>
      <c r="AF741" t="str">
        <f>IF(buildings!AF741="","NA",buildings!AF741)</f>
        <v>NA</v>
      </c>
      <c r="AG741" t="str">
        <f>IF(buildings!AG741="","NA",buildings!AG741)</f>
        <v>NA</v>
      </c>
      <c r="AH741" t="str">
        <f>IF(buildings!AH741="","NA",buildings!AH741)</f>
        <v>NA</v>
      </c>
      <c r="AI741" t="str">
        <f>IF(buildings!AI741="","NA",buildings!AI741)</f>
        <v>NA</v>
      </c>
      <c r="AJ741">
        <f>IF(buildings!AJ741="","NA",buildings!AJ741)</f>
        <v>24.355555555555554</v>
      </c>
      <c r="AK741">
        <f>IF(buildings!AK741="","NA",buildings!AK741)</f>
        <v>135.55555555555554</v>
      </c>
      <c r="AL741" t="str">
        <f>IF(buildings!AL741="","NA",buildings!AL741)</f>
        <v>Brick masonry, reinforced concrete flooring, pitched roof (Z1_SI_007_ex)</v>
      </c>
      <c r="AM741">
        <f>IF(buildings!AM741="","NA",buildings!AM741)</f>
        <v>1.5</v>
      </c>
      <c r="AN741" t="str">
        <f>IF(buildings!AN741="","NA",buildings!AN741)</f>
        <v>residential</v>
      </c>
      <c r="AO741" t="str">
        <f>IF(buildings!AO741="","NA",buildings!AO741)</f>
        <v>SFH</v>
      </c>
      <c r="AP741" t="str">
        <f>IF(buildings!AP741="","NA",buildings!AP741)</f>
        <v>averaged</v>
      </c>
      <c r="AQ741" t="str">
        <f>IF(buildings!AQ741="","NA",buildings!AQ741)</f>
        <v>Urban</v>
      </c>
      <c r="AR741" t="str">
        <f>IF(buildings!AR741="","NA",buildings!AR741)</f>
        <v>gross</v>
      </c>
      <c r="AS741" t="str">
        <f>IF(buildings!AS741="","NA",buildings!AS741)</f>
        <v>Nemry, F., &amp; Uihlein, A.</v>
      </c>
      <c r="AT741">
        <f>IF(buildings!AT741="","NA",buildings!AT741)</f>
        <v>2008</v>
      </c>
      <c r="AU741" t="str">
        <f>IF(buildings!AU741="","NA",buildings!AU741)</f>
        <v>Environmental Improvement Potentials of Residential Buildings (IMPRO-Building)</v>
      </c>
      <c r="AV741" t="str">
        <f>IF(buildings!AV741="","NA",buildings!AV741)</f>
        <v xml:space="preserve">EU Joint Research Center </v>
      </c>
      <c r="AW741" t="str">
        <f>IF(buildings!AW741="","NA",buildings!AW741)</f>
        <v>Copyright Elsevier</v>
      </c>
      <c r="AX741" t="str">
        <f>IF(buildings!AX741="","NA",buildings!AX741)</f>
        <v>10.2791/38942</v>
      </c>
      <c r="AY741" t="str">
        <f>IF(buildings!AY741="","NA",buildings!AY741)</f>
        <v>https://doi.org/10.2791/38942</v>
      </c>
      <c r="AZ741" t="str">
        <f>IF(buildings!AZ741="","NULL",buildings!AZ741)</f>
        <v>Annex B masses (materials summed across bld. components) divided by bld. Area from annex C (dimensions X no. of floors)</v>
      </c>
      <c r="BA741" t="str">
        <f>IF(buildings!BA741="","NULL",buildings!BA741)</f>
        <v>SFHs specified as 1-2 stories were treated as 1.5 stories</v>
      </c>
      <c r="BB741" t="str">
        <f>IF(buildings!BB741="","NULL",buildings!BB741)</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1" t="str">
        <f>IF(buildings!BC741="","NULL",buildings!BC741)</f>
        <v>NULL</v>
      </c>
      <c r="BD741" t="str">
        <f>IF(buildings!BD741="","NULL",buildings!BD741)</f>
        <v>NULL</v>
      </c>
      <c r="BE741" t="str">
        <f>IF(buildings!BE741="","NULL",buildings!BE741)</f>
        <v>Peled &amp; Fishman</v>
      </c>
      <c r="BF741" t="str">
        <f>IF(buildings!BF741="","NULL",buildings!BF741)</f>
        <v>NULL</v>
      </c>
      <c r="BG741" t="str">
        <f>IF(buildings!BG741="","NULL",buildings!BG741)</f>
        <v>NULL</v>
      </c>
      <c r="BH741" t="str">
        <f>IF(buildings!BH741="","NULL",buildings!BH741)</f>
        <v>NULL</v>
      </c>
      <c r="BI741" t="str">
        <f>IF(buildings!BI741="","NULL",buildings!BI741)</f>
        <v>NULL</v>
      </c>
      <c r="BJ741" t="str">
        <f>IF(buildings!BJ741="","NULL",buildings!BJ741)</f>
        <v>NULL</v>
      </c>
      <c r="BK741" t="str">
        <f>IF(buildings!BK741="","NULL",buildings!BK741)</f>
        <v>NULL</v>
      </c>
      <c r="BL741" t="str">
        <f>IF(buildings!BL741="","NULL",buildings!BL741)</f>
        <v>NULL</v>
      </c>
      <c r="BM741" t="str">
        <f>IF(buildings!BM741="","NULL",buildings!BM741)</f>
        <v>NULL</v>
      </c>
      <c r="BN741" t="str">
        <f>IF(buildings!BN741="","NULL",buildings!BN741)</f>
        <v>NULL</v>
      </c>
      <c r="BO741" t="str">
        <f>IF(buildings!BO741="","NULL",buildings!BO741)</f>
        <v>NULL</v>
      </c>
      <c r="BP741" t="str">
        <f>IF(buildings!BP741="","NULL",buildings!BP741)</f>
        <v>NULL</v>
      </c>
      <c r="BQ741" t="str">
        <f>IF(buildings!BQ741="","NULL",buildings!BQ741)</f>
        <v>NULL</v>
      </c>
      <c r="BR741" t="str">
        <f>IF(buildings!BR741="","NULL",buildings!BR741)</f>
        <v>NULL</v>
      </c>
      <c r="BS741" t="str">
        <f>IF(buildings!BS741="","NULL",buildings!BS741)</f>
        <v>NULL</v>
      </c>
      <c r="BT741" t="str">
        <f>IF(buildings!BT741="","NULL",buildings!BT741)</f>
        <v>NULL</v>
      </c>
      <c r="BU741" t="str">
        <f>IF(buildings!BU741="","NULL",buildings!BU741)</f>
        <v>NULL</v>
      </c>
      <c r="BV741" t="str">
        <f>IF(buildings!BV741="","NULL",buildings!BV741)</f>
        <v>NULL</v>
      </c>
      <c r="BW741" t="str">
        <f>IF(buildings!BW741="","NULL",buildings!BW741)</f>
        <v>R32EU15</v>
      </c>
      <c r="BX741" t="str">
        <f>IF(buildings!BX741="","NULL",buildings!BX741)</f>
        <v>R5.2OECD</v>
      </c>
      <c r="BY741" t="str">
        <f>IF(buildings!BY741="","NULL",buildings!BY741)</f>
        <v>R_SFH_unspecified</v>
      </c>
      <c r="BZ741" t="str">
        <f>IF(buildings!BZ741="","NULL",buildings!BZ741)</f>
        <v>M_brick</v>
      </c>
      <c r="CA741" t="str">
        <f>IF(buildings!CA741="","NULL",buildings!CA741)</f>
        <v>Standard</v>
      </c>
      <c r="CB741" t="str">
        <f>IF(buildings!CB741="","NULL",buildings!CB741)</f>
        <v>sample/average/statistics</v>
      </c>
      <c r="CC741" t="str">
        <f>IF(buildings!CC741="","NULL",buildings!CC741)</f>
        <v>RS</v>
      </c>
      <c r="CD741" t="str">
        <f>IF(buildings!CD741="","NULL",buildings!CD741)</f>
        <v>M</v>
      </c>
      <c r="CE741" t="str">
        <f>IF(buildings!CE741="","NULL",buildings!CE741)</f>
        <v>OECD_EU15</v>
      </c>
    </row>
    <row r="742" spans="1:83">
      <c r="A742">
        <f>IF(buildings!A742="","NA",buildings!A742)</f>
        <v>740</v>
      </c>
      <c r="B742" t="str">
        <f>IF(buildings!B742="","NA",buildings!B742)</f>
        <v>South European countries (Malta, Cyprus, Portugal, Greece, Spain, Italy, France)</v>
      </c>
      <c r="C742" t="str">
        <f>IF(buildings!C742="","NA",buildings!C742)</f>
        <v>NA</v>
      </c>
      <c r="D742">
        <f>IF(buildings!D742="","NA",buildings!D742)</f>
        <v>2006</v>
      </c>
      <c r="E742" t="str">
        <f>IF(buildings!E742="","NA",buildings!E742)</f>
        <v>NA</v>
      </c>
      <c r="F742">
        <f>IF(buildings!F742="","NA",buildings!F742)</f>
        <v>70.513777777777776</v>
      </c>
      <c r="G742" t="str">
        <f>IF(buildings!G742="","NA",buildings!G742)</f>
        <v>NA</v>
      </c>
      <c r="H742" t="str">
        <f>IF(buildings!H742="","NA",buildings!H742)</f>
        <v>NA</v>
      </c>
      <c r="I742" t="str">
        <f>IF(buildings!I742="","NA",buildings!I742)</f>
        <v>NA</v>
      </c>
      <c r="J742">
        <f>IF(buildings!J742="","NA",buildings!J742)</f>
        <v>17.777777777777779</v>
      </c>
      <c r="K742" t="str">
        <f>IF(buildings!K742="","NA",buildings!K742)</f>
        <v>NA</v>
      </c>
      <c r="L742" t="str">
        <f>IF(buildings!L742="","NA",buildings!L742)</f>
        <v>NA</v>
      </c>
      <c r="M742">
        <f>IF(buildings!M742="","NA",buildings!M742)</f>
        <v>1364.152888888889</v>
      </c>
      <c r="N742" t="str">
        <f>IF(buildings!N742="","NA",buildings!N742)</f>
        <v>NA</v>
      </c>
      <c r="O742" t="str">
        <f>IF(buildings!O742="","NA",buildings!O742)</f>
        <v>NA</v>
      </c>
      <c r="P742">
        <f>IF(buildings!P742="","NA",buildings!P742)</f>
        <v>693.33333333333337</v>
      </c>
      <c r="Q742">
        <f>IF(buildings!Q742="","NA",buildings!Q742)</f>
        <v>119.4074074074074</v>
      </c>
      <c r="R742" t="str">
        <f>IF(buildings!R742="","NA",buildings!R742)</f>
        <v>NA</v>
      </c>
      <c r="S742">
        <f>IF(buildings!S742="","NA",buildings!S742)</f>
        <v>24.888888888888889</v>
      </c>
      <c r="T742" t="str">
        <f>IF(buildings!T742="","NA",buildings!T742)</f>
        <v>NA</v>
      </c>
      <c r="U742" t="str">
        <f>IF(buildings!U742="","NA",buildings!U742)</f>
        <v>NA</v>
      </c>
      <c r="V742" t="str">
        <f>IF(buildings!V742="","NA",buildings!V742)</f>
        <v>NA</v>
      </c>
      <c r="W742" t="str">
        <f>IF(buildings!W742="","NA",buildings!W742)</f>
        <v>NA</v>
      </c>
      <c r="X742" t="str">
        <f>IF(buildings!X742="","NA",buildings!X742)</f>
        <v>NA</v>
      </c>
      <c r="Y742" t="str">
        <f>IF(buildings!Y742="","NA",buildings!Y742)</f>
        <v>NA</v>
      </c>
      <c r="Z742" t="str">
        <f>IF(buildings!Z742="","NA",buildings!Z742)</f>
        <v>NA</v>
      </c>
      <c r="AA742" t="str">
        <f>IF(buildings!AA742="","NA",buildings!AA742)</f>
        <v>NA</v>
      </c>
      <c r="AB742" t="str">
        <f>IF(buildings!AB742="","NA",buildings!AB742)</f>
        <v>NA</v>
      </c>
      <c r="AC742" t="str">
        <f>IF(buildings!AC742="","NA",buildings!AC742)</f>
        <v>NA</v>
      </c>
      <c r="AD742" t="str">
        <f>IF(buildings!AD742="","NA",buildings!AD742)</f>
        <v>NA</v>
      </c>
      <c r="AE742" t="str">
        <f>IF(buildings!AE742="","NA",buildings!AE742)</f>
        <v>NA</v>
      </c>
      <c r="AF742" t="str">
        <f>IF(buildings!AF742="","NA",buildings!AF742)</f>
        <v>NA</v>
      </c>
      <c r="AG742" t="str">
        <f>IF(buildings!AG742="","NA",buildings!AG742)</f>
        <v>NA</v>
      </c>
      <c r="AH742" t="str">
        <f>IF(buildings!AH742="","NA",buildings!AH742)</f>
        <v>NA</v>
      </c>
      <c r="AI742" t="str">
        <f>IF(buildings!AI742="","NA",buildings!AI742)</f>
        <v>NA</v>
      </c>
      <c r="AJ742">
        <f>IF(buildings!AJ742="","NA",buildings!AJ742)</f>
        <v>22.459259259259259</v>
      </c>
      <c r="AK742">
        <f>IF(buildings!AK742="","NA",buildings!AK742)</f>
        <v>135.55555555555554</v>
      </c>
      <c r="AL742" t="str">
        <f>IF(buildings!AL742="","NA",buildings!AL742)</f>
        <v>Brick masonry, reinforced concrete flooring, pitched roof (Z1_SI_007)</v>
      </c>
      <c r="AM742">
        <f>IF(buildings!AM742="","NA",buildings!AM742)</f>
        <v>1.5</v>
      </c>
      <c r="AN742" t="str">
        <f>IF(buildings!AN742="","NA",buildings!AN742)</f>
        <v>residential</v>
      </c>
      <c r="AO742" t="str">
        <f>IF(buildings!AO742="","NA",buildings!AO742)</f>
        <v>SFH</v>
      </c>
      <c r="AP742" t="str">
        <f>IF(buildings!AP742="","NA",buildings!AP742)</f>
        <v>averaged</v>
      </c>
      <c r="AQ742" t="str">
        <f>IF(buildings!AQ742="","NA",buildings!AQ742)</f>
        <v>Urban</v>
      </c>
      <c r="AR742" t="str">
        <f>IF(buildings!AR742="","NA",buildings!AR742)</f>
        <v>gross</v>
      </c>
      <c r="AS742" t="str">
        <f>IF(buildings!AS742="","NA",buildings!AS742)</f>
        <v>Nemry, F., &amp; Uihlein, A.</v>
      </c>
      <c r="AT742">
        <f>IF(buildings!AT742="","NA",buildings!AT742)</f>
        <v>2008</v>
      </c>
      <c r="AU742" t="str">
        <f>IF(buildings!AU742="","NA",buildings!AU742)</f>
        <v>Environmental Improvement Potentials of Residential Buildings (IMPRO-Building)</v>
      </c>
      <c r="AV742" t="str">
        <f>IF(buildings!AV742="","NA",buildings!AV742)</f>
        <v xml:space="preserve">EU Joint Research Center </v>
      </c>
      <c r="AW742" t="str">
        <f>IF(buildings!AW742="","NA",buildings!AW742)</f>
        <v>Copyright Elsevier</v>
      </c>
      <c r="AX742" t="str">
        <f>IF(buildings!AX742="","NA",buildings!AX742)</f>
        <v>10.2791/38942</v>
      </c>
      <c r="AY742" t="str">
        <f>IF(buildings!AY742="","NA",buildings!AY742)</f>
        <v>https://doi.org/10.2791/38942</v>
      </c>
      <c r="AZ742" t="str">
        <f>IF(buildings!AZ742="","NULL",buildings!AZ742)</f>
        <v>Annex B masses (materials summed across bld. components) divided by bld. Area from annex C (dimensions X no. of floors)</v>
      </c>
      <c r="BA742" t="str">
        <f>IF(buildings!BA742="","NULL",buildings!BA742)</f>
        <v>SFHs specified as 1-2 stories were treated as 1.5 stories</v>
      </c>
      <c r="BB742" t="str">
        <f>IF(buildings!BB742="","NULL",buildings!BB742)</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2" t="str">
        <f>IF(buildings!BC742="","NULL",buildings!BC742)</f>
        <v>NULL</v>
      </c>
      <c r="BD742" t="str">
        <f>IF(buildings!BD742="","NULL",buildings!BD742)</f>
        <v>NULL</v>
      </c>
      <c r="BE742" t="str">
        <f>IF(buildings!BE742="","NULL",buildings!BE742)</f>
        <v>Peled &amp; Fishman</v>
      </c>
      <c r="BF742" t="str">
        <f>IF(buildings!BF742="","NULL",buildings!BF742)</f>
        <v>NULL</v>
      </c>
      <c r="BG742" t="str">
        <f>IF(buildings!BG742="","NULL",buildings!BG742)</f>
        <v>NULL</v>
      </c>
      <c r="BH742" t="str">
        <f>IF(buildings!BH742="","NULL",buildings!BH742)</f>
        <v>NULL</v>
      </c>
      <c r="BI742" t="str">
        <f>IF(buildings!BI742="","NULL",buildings!BI742)</f>
        <v>NULL</v>
      </c>
      <c r="BJ742" t="str">
        <f>IF(buildings!BJ742="","NULL",buildings!BJ742)</f>
        <v>NULL</v>
      </c>
      <c r="BK742" t="str">
        <f>IF(buildings!BK742="","NULL",buildings!BK742)</f>
        <v>NULL</v>
      </c>
      <c r="BL742" t="str">
        <f>IF(buildings!BL742="","NULL",buildings!BL742)</f>
        <v>NULL</v>
      </c>
      <c r="BM742" t="str">
        <f>IF(buildings!BM742="","NULL",buildings!BM742)</f>
        <v>NULL</v>
      </c>
      <c r="BN742" t="str">
        <f>IF(buildings!BN742="","NULL",buildings!BN742)</f>
        <v>NULL</v>
      </c>
      <c r="BO742" t="str">
        <f>IF(buildings!BO742="","NULL",buildings!BO742)</f>
        <v>NULL</v>
      </c>
      <c r="BP742" t="str">
        <f>IF(buildings!BP742="","NULL",buildings!BP742)</f>
        <v>NULL</v>
      </c>
      <c r="BQ742" t="str">
        <f>IF(buildings!BQ742="","NULL",buildings!BQ742)</f>
        <v>NULL</v>
      </c>
      <c r="BR742" t="str">
        <f>IF(buildings!BR742="","NULL",buildings!BR742)</f>
        <v>NULL</v>
      </c>
      <c r="BS742" t="str">
        <f>IF(buildings!BS742="","NULL",buildings!BS742)</f>
        <v>NULL</v>
      </c>
      <c r="BT742" t="str">
        <f>IF(buildings!BT742="","NULL",buildings!BT742)</f>
        <v>NULL</v>
      </c>
      <c r="BU742" t="str">
        <f>IF(buildings!BU742="","NULL",buildings!BU742)</f>
        <v>NULL</v>
      </c>
      <c r="BV742" t="str">
        <f>IF(buildings!BV742="","NULL",buildings!BV742)</f>
        <v>NULL</v>
      </c>
      <c r="BW742" t="str">
        <f>IF(buildings!BW742="","NULL",buildings!BW742)</f>
        <v>R32EU15</v>
      </c>
      <c r="BX742" t="str">
        <f>IF(buildings!BX742="","NULL",buildings!BX742)</f>
        <v>R5.2OECD</v>
      </c>
      <c r="BY742" t="str">
        <f>IF(buildings!BY742="","NULL",buildings!BY742)</f>
        <v>R_SFH_unspecified</v>
      </c>
      <c r="BZ742" t="str">
        <f>IF(buildings!BZ742="","NULL",buildings!BZ742)</f>
        <v>M_brick</v>
      </c>
      <c r="CA742" t="str">
        <f>IF(buildings!CA742="","NULL",buildings!CA742)</f>
        <v>Standard</v>
      </c>
      <c r="CB742" t="str">
        <f>IF(buildings!CB742="","NULL",buildings!CB742)</f>
        <v>sample/average/statistics</v>
      </c>
      <c r="CC742" t="str">
        <f>IF(buildings!CC742="","NULL",buildings!CC742)</f>
        <v>RS</v>
      </c>
      <c r="CD742" t="str">
        <f>IF(buildings!CD742="","NULL",buildings!CD742)</f>
        <v>M</v>
      </c>
      <c r="CE742" t="str">
        <f>IF(buildings!CE742="","NULL",buildings!CE742)</f>
        <v>OECD_EU15</v>
      </c>
    </row>
    <row r="743" spans="1:83">
      <c r="A743">
        <f>IF(buildings!A743="","NA",buildings!A743)</f>
        <v>741</v>
      </c>
      <c r="B743" t="str">
        <f>IF(buildings!B743="","NA",buildings!B743)</f>
        <v>South European countries (Malta, Cyprus, Portugal, Greece, Spain, Italy, France)</v>
      </c>
      <c r="C743" t="str">
        <f>IF(buildings!C743="","NA",buildings!C743)</f>
        <v>NA</v>
      </c>
      <c r="D743" t="str">
        <f>IF(buildings!D743="","NA",buildings!D743)</f>
        <v>NA</v>
      </c>
      <c r="E743">
        <f>IF(buildings!E743="","NA",buildings!E743)</f>
        <v>1900</v>
      </c>
      <c r="F743" t="str">
        <f>IF(buildings!F743="","NA",buildings!F743)</f>
        <v>NA</v>
      </c>
      <c r="G743" t="str">
        <f>IF(buildings!G743="","NA",buildings!G743)</f>
        <v>NA</v>
      </c>
      <c r="H743" t="str">
        <f>IF(buildings!H743="","NA",buildings!H743)</f>
        <v>NA</v>
      </c>
      <c r="I743" t="str">
        <f>IF(buildings!I743="","NA",buildings!I743)</f>
        <v>NA</v>
      </c>
      <c r="J743">
        <f>IF(buildings!J743="","NA",buildings!J743)</f>
        <v>128.71111111111111</v>
      </c>
      <c r="K743" t="str">
        <f>IF(buildings!K743="","NA",buildings!K743)</f>
        <v>NA</v>
      </c>
      <c r="L743" t="str">
        <f>IF(buildings!L743="","NA",buildings!L743)</f>
        <v>NA</v>
      </c>
      <c r="M743" t="str">
        <f>IF(buildings!M743="","NA",buildings!M743)</f>
        <v>NA</v>
      </c>
      <c r="N743" t="str">
        <f>IF(buildings!N743="","NA",buildings!N743)</f>
        <v>NA</v>
      </c>
      <c r="O743">
        <f>IF(buildings!O743="","NA",buildings!O743)</f>
        <v>106.66666666666667</v>
      </c>
      <c r="P743">
        <f>IF(buildings!P743="","NA",buildings!P743)</f>
        <v>1593.3333333333333</v>
      </c>
      <c r="Q743">
        <f>IF(buildings!Q743="","NA",buildings!Q743)</f>
        <v>149.03703703703704</v>
      </c>
      <c r="R743" t="str">
        <f>IF(buildings!R743="","NA",buildings!R743)</f>
        <v>NA</v>
      </c>
      <c r="S743" t="str">
        <f>IF(buildings!S743="","NA",buildings!S743)</f>
        <v>NA</v>
      </c>
      <c r="T743" t="str">
        <f>IF(buildings!T743="","NA",buildings!T743)</f>
        <v>NA</v>
      </c>
      <c r="U743" t="str">
        <f>IF(buildings!U743="","NA",buildings!U743)</f>
        <v>NA</v>
      </c>
      <c r="V743" t="str">
        <f>IF(buildings!V743="","NA",buildings!V743)</f>
        <v>NA</v>
      </c>
      <c r="W743" t="str">
        <f>IF(buildings!W743="","NA",buildings!W743)</f>
        <v>NA</v>
      </c>
      <c r="X743" t="str">
        <f>IF(buildings!X743="","NA",buildings!X743)</f>
        <v>NA</v>
      </c>
      <c r="Y743" t="str">
        <f>IF(buildings!Y743="","NA",buildings!Y743)</f>
        <v>NA</v>
      </c>
      <c r="Z743" t="str">
        <f>IF(buildings!Z743="","NA",buildings!Z743)</f>
        <v>NA</v>
      </c>
      <c r="AA743" t="str">
        <f>IF(buildings!AA743="","NA",buildings!AA743)</f>
        <v>NA</v>
      </c>
      <c r="AB743" t="str">
        <f>IF(buildings!AB743="","NA",buildings!AB743)</f>
        <v>NA</v>
      </c>
      <c r="AC743" t="str">
        <f>IF(buildings!AC743="","NA",buildings!AC743)</f>
        <v>NA</v>
      </c>
      <c r="AD743" t="str">
        <f>IF(buildings!AD743="","NA",buildings!AD743)</f>
        <v>NA</v>
      </c>
      <c r="AE743" t="str">
        <f>IF(buildings!AE743="","NA",buildings!AE743)</f>
        <v>NA</v>
      </c>
      <c r="AF743" t="str">
        <f>IF(buildings!AF743="","NA",buildings!AF743)</f>
        <v>NA</v>
      </c>
      <c r="AG743" t="str">
        <f>IF(buildings!AG743="","NA",buildings!AG743)</f>
        <v>NA</v>
      </c>
      <c r="AH743" t="str">
        <f>IF(buildings!AH743="","NA",buildings!AH743)</f>
        <v>NA</v>
      </c>
      <c r="AI743" t="str">
        <f>IF(buildings!AI743="","NA",buildings!AI743)</f>
        <v>NA</v>
      </c>
      <c r="AJ743">
        <f>IF(buildings!AJ743="","NA",buildings!AJ743)</f>
        <v>9.481481481481481</v>
      </c>
      <c r="AK743">
        <f>IF(buildings!AK743="","NA",buildings!AK743)</f>
        <v>35.555555555555557</v>
      </c>
      <c r="AL743" t="str">
        <f>IF(buildings!AL743="","NA",buildings!AL743)</f>
        <v>Wooden frame with stone filler, wooden flooring, pitched roof (Z1_SI_008)</v>
      </c>
      <c r="AM743">
        <f>IF(buildings!AM743="","NA",buildings!AM743)</f>
        <v>1.5</v>
      </c>
      <c r="AN743" t="str">
        <f>IF(buildings!AN743="","NA",buildings!AN743)</f>
        <v>residential</v>
      </c>
      <c r="AO743" t="str">
        <f>IF(buildings!AO743="","NA",buildings!AO743)</f>
        <v>SFH</v>
      </c>
      <c r="AP743" t="str">
        <f>IF(buildings!AP743="","NA",buildings!AP743)</f>
        <v>averaged</v>
      </c>
      <c r="AQ743" t="str">
        <f>IF(buildings!AQ743="","NA",buildings!AQ743)</f>
        <v>Urban</v>
      </c>
      <c r="AR743" t="str">
        <f>IF(buildings!AR743="","NA",buildings!AR743)</f>
        <v>gross</v>
      </c>
      <c r="AS743" t="str">
        <f>IF(buildings!AS743="","NA",buildings!AS743)</f>
        <v>Nemry, F., &amp; Uihlein, A.</v>
      </c>
      <c r="AT743">
        <f>IF(buildings!AT743="","NA",buildings!AT743)</f>
        <v>2008</v>
      </c>
      <c r="AU743" t="str">
        <f>IF(buildings!AU743="","NA",buildings!AU743)</f>
        <v>Environmental Improvement Potentials of Residential Buildings (IMPRO-Building)</v>
      </c>
      <c r="AV743" t="str">
        <f>IF(buildings!AV743="","NA",buildings!AV743)</f>
        <v xml:space="preserve">EU Joint Research Center </v>
      </c>
      <c r="AW743" t="str">
        <f>IF(buildings!AW743="","NA",buildings!AW743)</f>
        <v>Copyright Elsevier</v>
      </c>
      <c r="AX743" t="str">
        <f>IF(buildings!AX743="","NA",buildings!AX743)</f>
        <v>10.2791/38942</v>
      </c>
      <c r="AY743" t="str">
        <f>IF(buildings!AY743="","NA",buildings!AY743)</f>
        <v>https://doi.org/10.2791/38942</v>
      </c>
      <c r="AZ743" t="str">
        <f>IF(buildings!AZ743="","NULL",buildings!AZ743)</f>
        <v>Annex B masses (materials summed across bld. components) divided by bld. Area from annex C (dimensions X no. of floors)</v>
      </c>
      <c r="BA743" t="str">
        <f>IF(buildings!BA743="","NULL",buildings!BA743)</f>
        <v>SFHs specified as 1-2 stories were treated as 1.5 stories</v>
      </c>
      <c r="BB743" t="str">
        <f>IF(buildings!BB743="","NULL",buildings!BB743)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3" t="str">
        <f>IF(buildings!BC743="","NULL",buildings!BC743)</f>
        <v>NULL</v>
      </c>
      <c r="BD743" t="str">
        <f>IF(buildings!BD743="","NULL",buildings!BD743)</f>
        <v>NULL</v>
      </c>
      <c r="BE743" t="str">
        <f>IF(buildings!BE743="","NULL",buildings!BE743)</f>
        <v>Peled &amp; Fishman</v>
      </c>
      <c r="BF743" t="str">
        <f>IF(buildings!BF743="","NULL",buildings!BF743)</f>
        <v>NULL</v>
      </c>
      <c r="BG743" t="str">
        <f>IF(buildings!BG743="","NULL",buildings!BG743)</f>
        <v>NULL</v>
      </c>
      <c r="BH743" t="str">
        <f>IF(buildings!BH743="","NULL",buildings!BH743)</f>
        <v>NULL</v>
      </c>
      <c r="BI743" t="str">
        <f>IF(buildings!BI743="","NULL",buildings!BI743)</f>
        <v>NULL</v>
      </c>
      <c r="BJ743" t="str">
        <f>IF(buildings!BJ743="","NULL",buildings!BJ743)</f>
        <v>NULL</v>
      </c>
      <c r="BK743" t="str">
        <f>IF(buildings!BK743="","NULL",buildings!BK743)</f>
        <v>NULL</v>
      </c>
      <c r="BL743" t="str">
        <f>IF(buildings!BL743="","NULL",buildings!BL743)</f>
        <v>NULL</v>
      </c>
      <c r="BM743" t="str">
        <f>IF(buildings!BM743="","NULL",buildings!BM743)</f>
        <v>NULL</v>
      </c>
      <c r="BN743" t="str">
        <f>IF(buildings!BN743="","NULL",buildings!BN743)</f>
        <v>NULL</v>
      </c>
      <c r="BO743" t="str">
        <f>IF(buildings!BO743="","NULL",buildings!BO743)</f>
        <v>NULL</v>
      </c>
      <c r="BP743" t="str">
        <f>IF(buildings!BP743="","NULL",buildings!BP743)</f>
        <v>NULL</v>
      </c>
      <c r="BQ743" t="str">
        <f>IF(buildings!BQ743="","NULL",buildings!BQ743)</f>
        <v>NULL</v>
      </c>
      <c r="BR743" t="str">
        <f>IF(buildings!BR743="","NULL",buildings!BR743)</f>
        <v>NULL</v>
      </c>
      <c r="BS743" t="str">
        <f>IF(buildings!BS743="","NULL",buildings!BS743)</f>
        <v>NULL</v>
      </c>
      <c r="BT743" t="str">
        <f>IF(buildings!BT743="","NULL",buildings!BT743)</f>
        <v>NULL</v>
      </c>
      <c r="BU743" t="str">
        <f>IF(buildings!BU743="","NULL",buildings!BU743)</f>
        <v>NULL</v>
      </c>
      <c r="BV743" t="str">
        <f>IF(buildings!BV743="","NULL",buildings!BV743)</f>
        <v>NULL</v>
      </c>
      <c r="BW743" t="str">
        <f>IF(buildings!BW743="","NULL",buildings!BW743)</f>
        <v>R32EU15</v>
      </c>
      <c r="BX743" t="str">
        <f>IF(buildings!BX743="","NULL",buildings!BX743)</f>
        <v>R5.2OECD</v>
      </c>
      <c r="BY743" t="str">
        <f>IF(buildings!BY743="","NULL",buildings!BY743)</f>
        <v>R_SFH_unspecified</v>
      </c>
      <c r="BZ743" t="str">
        <f>IF(buildings!BZ743="","NULL",buildings!BZ743)</f>
        <v>T_traditional</v>
      </c>
      <c r="CA743" t="str">
        <f>IF(buildings!CA743="","NULL",buildings!CA743)</f>
        <v>Standard</v>
      </c>
      <c r="CB743" t="str">
        <f>IF(buildings!CB743="","NULL",buildings!CB743)</f>
        <v>sample/average/statistics</v>
      </c>
      <c r="CC743" t="str">
        <f>IF(buildings!CC743="","NULL",buildings!CC743)</f>
        <v>RS</v>
      </c>
      <c r="CD743" t="str">
        <f>IF(buildings!CD743="","NULL",buildings!CD743)</f>
        <v>T</v>
      </c>
      <c r="CE743" t="str">
        <f>IF(buildings!CE743="","NULL",buildings!CE743)</f>
        <v>OECD_EU15</v>
      </c>
    </row>
    <row r="744" spans="1:83">
      <c r="A744">
        <f>IF(buildings!A744="","NA",buildings!A744)</f>
        <v>742</v>
      </c>
      <c r="B744" t="str">
        <f>IF(buildings!B744="","NA",buildings!B744)</f>
        <v>South European countries (Malta, Cyprus, Portugal, Greece, Spain, Italy, France)</v>
      </c>
      <c r="C744" t="str">
        <f>IF(buildings!C744="","NA",buildings!C744)</f>
        <v>NA</v>
      </c>
      <c r="D744" t="str">
        <f>IF(buildings!D744="","NA",buildings!D744)</f>
        <v>NA</v>
      </c>
      <c r="E744">
        <f>IF(buildings!E744="","NA",buildings!E744)</f>
        <v>1945</v>
      </c>
      <c r="F744" t="str">
        <f>IF(buildings!F744="","NA",buildings!F744)</f>
        <v>NA</v>
      </c>
      <c r="G744" t="str">
        <f>IF(buildings!G744="","NA",buildings!G744)</f>
        <v>NA</v>
      </c>
      <c r="H744" t="str">
        <f>IF(buildings!H744="","NA",buildings!H744)</f>
        <v>NA</v>
      </c>
      <c r="I744" t="str">
        <f>IF(buildings!I744="","NA",buildings!I744)</f>
        <v>NA</v>
      </c>
      <c r="J744">
        <f>IF(buildings!J744="","NA",buildings!J744)</f>
        <v>56.881510416666664</v>
      </c>
      <c r="K744" t="str">
        <f>IF(buildings!K744="","NA",buildings!K744)</f>
        <v>NA</v>
      </c>
      <c r="L744" t="str">
        <f>IF(buildings!L744="","NA",buildings!L744)</f>
        <v>NA</v>
      </c>
      <c r="M744" t="str">
        <f>IF(buildings!M744="","NA",buildings!M744)</f>
        <v>NA</v>
      </c>
      <c r="N744" t="str">
        <f>IF(buildings!N744="","NA",buildings!N744)</f>
        <v>NA</v>
      </c>
      <c r="O744">
        <f>IF(buildings!O744="","NA",buildings!O744)</f>
        <v>39.583333333333336</v>
      </c>
      <c r="P744">
        <f>IF(buildings!P744="","NA",buildings!P744)</f>
        <v>1543.359375</v>
      </c>
      <c r="Q744">
        <f>IF(buildings!Q744="","NA",buildings!Q744)</f>
        <v>110.65104166666667</v>
      </c>
      <c r="R744" t="str">
        <f>IF(buildings!R744="","NA",buildings!R744)</f>
        <v>NA</v>
      </c>
      <c r="S744" t="str">
        <f>IF(buildings!S744="","NA",buildings!S744)</f>
        <v>NA</v>
      </c>
      <c r="T744" t="str">
        <f>IF(buildings!T744="","NA",buildings!T744)</f>
        <v>NA</v>
      </c>
      <c r="U744" t="str">
        <f>IF(buildings!U744="","NA",buildings!U744)</f>
        <v>NA</v>
      </c>
      <c r="V744" t="str">
        <f>IF(buildings!V744="","NA",buildings!V744)</f>
        <v>NA</v>
      </c>
      <c r="W744" t="str">
        <f>IF(buildings!W744="","NA",buildings!W744)</f>
        <v>NA</v>
      </c>
      <c r="X744" t="str">
        <f>IF(buildings!X744="","NA",buildings!X744)</f>
        <v>NA</v>
      </c>
      <c r="Y744" t="str">
        <f>IF(buildings!Y744="","NA",buildings!Y744)</f>
        <v>NA</v>
      </c>
      <c r="Z744" t="str">
        <f>IF(buildings!Z744="","NA",buildings!Z744)</f>
        <v>NA</v>
      </c>
      <c r="AA744" t="str">
        <f>IF(buildings!AA744="","NA",buildings!AA744)</f>
        <v>NA</v>
      </c>
      <c r="AB744" t="str">
        <f>IF(buildings!AB744="","NA",buildings!AB744)</f>
        <v>NA</v>
      </c>
      <c r="AC744" t="str">
        <f>IF(buildings!AC744="","NA",buildings!AC744)</f>
        <v>NA</v>
      </c>
      <c r="AD744" t="str">
        <f>IF(buildings!AD744="","NA",buildings!AD744)</f>
        <v>NA</v>
      </c>
      <c r="AE744" t="str">
        <f>IF(buildings!AE744="","NA",buildings!AE744)</f>
        <v>NA</v>
      </c>
      <c r="AF744" t="str">
        <f>IF(buildings!AF744="","NA",buildings!AF744)</f>
        <v>NA</v>
      </c>
      <c r="AG744" t="str">
        <f>IF(buildings!AG744="","NA",buildings!AG744)</f>
        <v>NA</v>
      </c>
      <c r="AH744" t="str">
        <f>IF(buildings!AH744="","NA",buildings!AH744)</f>
        <v>NA</v>
      </c>
      <c r="AI744" t="str">
        <f>IF(buildings!AI744="","NA",buildings!AI744)</f>
        <v>NA</v>
      </c>
      <c r="AJ744">
        <f>IF(buildings!AJ744="","NA",buildings!AJ744)</f>
        <v>3.6666666666666665</v>
      </c>
      <c r="AK744">
        <f>IF(buildings!AK744="","NA",buildings!AK744)</f>
        <v>13.020833333333334</v>
      </c>
      <c r="AL744" t="str">
        <f>IF(buildings!AL744="","NA",buildings!AL744)</f>
        <v>Brick masonry, wooden flooring, pitched roof (Z1_MF_001)</v>
      </c>
      <c r="AM744">
        <f>IF(buildings!AM744="","NA",buildings!AM744)</f>
        <v>4</v>
      </c>
      <c r="AN744" t="str">
        <f>IF(buildings!AN744="","NA",buildings!AN744)</f>
        <v>residential</v>
      </c>
      <c r="AO744" t="str">
        <f>IF(buildings!AO744="","NA",buildings!AO744)</f>
        <v>MFH</v>
      </c>
      <c r="AP744" t="str">
        <f>IF(buildings!AP744="","NA",buildings!AP744)</f>
        <v>averaged</v>
      </c>
      <c r="AQ744" t="str">
        <f>IF(buildings!AQ744="","NA",buildings!AQ744)</f>
        <v>Urban</v>
      </c>
      <c r="AR744" t="str">
        <f>IF(buildings!AR744="","NA",buildings!AR744)</f>
        <v>gross</v>
      </c>
      <c r="AS744" t="str">
        <f>IF(buildings!AS744="","NA",buildings!AS744)</f>
        <v>Nemry, F., &amp; Uihlein, A.</v>
      </c>
      <c r="AT744">
        <f>IF(buildings!AT744="","NA",buildings!AT744)</f>
        <v>2008</v>
      </c>
      <c r="AU744" t="str">
        <f>IF(buildings!AU744="","NA",buildings!AU744)</f>
        <v>Environmental Improvement Potentials of Residential Buildings (IMPRO-Building)</v>
      </c>
      <c r="AV744" t="str">
        <f>IF(buildings!AV744="","NA",buildings!AV744)</f>
        <v xml:space="preserve">EU Joint Research Center </v>
      </c>
      <c r="AW744" t="str">
        <f>IF(buildings!AW744="","NA",buildings!AW744)</f>
        <v>Copyright Elsevier</v>
      </c>
      <c r="AX744" t="str">
        <f>IF(buildings!AX744="","NA",buildings!AX744)</f>
        <v>10.2791/38942</v>
      </c>
      <c r="AY744" t="str">
        <f>IF(buildings!AY744="","NA",buildings!AY744)</f>
        <v>https://doi.org/10.2791/38942</v>
      </c>
      <c r="AZ744" t="str">
        <f>IF(buildings!AZ744="","NULL",buildings!AZ744)</f>
        <v>Annex B masses (materials summed across bld. components) divided by bld. Area from annex C (dimensions X no. of floors)</v>
      </c>
      <c r="BA744" t="str">
        <f>IF(buildings!BA744="","NULL",buildings!BA744)</f>
        <v>NULL</v>
      </c>
      <c r="BB744" t="str">
        <f>IF(buildings!BB744="","NULL",buildings!BB744)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4" t="str">
        <f>IF(buildings!BC744="","NULL",buildings!BC744)</f>
        <v>NULL</v>
      </c>
      <c r="BD744" t="str">
        <f>IF(buildings!BD744="","NULL",buildings!BD744)</f>
        <v>NULL</v>
      </c>
      <c r="BE744" t="str">
        <f>IF(buildings!BE744="","NULL",buildings!BE744)</f>
        <v>Peled &amp; Fishman</v>
      </c>
      <c r="BF744" t="str">
        <f>IF(buildings!BF744="","NULL",buildings!BF744)</f>
        <v>NULL</v>
      </c>
      <c r="BG744" t="str">
        <f>IF(buildings!BG744="","NULL",buildings!BG744)</f>
        <v>NULL</v>
      </c>
      <c r="BH744" t="str">
        <f>IF(buildings!BH744="","NULL",buildings!BH744)</f>
        <v>NULL</v>
      </c>
      <c r="BI744" t="str">
        <f>IF(buildings!BI744="","NULL",buildings!BI744)</f>
        <v>NULL</v>
      </c>
      <c r="BJ744" t="str">
        <f>IF(buildings!BJ744="","NULL",buildings!BJ744)</f>
        <v>NULL</v>
      </c>
      <c r="BK744" t="str">
        <f>IF(buildings!BK744="","NULL",buildings!BK744)</f>
        <v>NULL</v>
      </c>
      <c r="BL744" t="str">
        <f>IF(buildings!BL744="","NULL",buildings!BL744)</f>
        <v>NULL</v>
      </c>
      <c r="BM744" t="str">
        <f>IF(buildings!BM744="","NULL",buildings!BM744)</f>
        <v>NULL</v>
      </c>
      <c r="BN744" t="str">
        <f>IF(buildings!BN744="","NULL",buildings!BN744)</f>
        <v>NULL</v>
      </c>
      <c r="BO744" t="str">
        <f>IF(buildings!BO744="","NULL",buildings!BO744)</f>
        <v>NULL</v>
      </c>
      <c r="BP744" t="str">
        <f>IF(buildings!BP744="","NULL",buildings!BP744)</f>
        <v>NULL</v>
      </c>
      <c r="BQ744" t="str">
        <f>IF(buildings!BQ744="","NULL",buildings!BQ744)</f>
        <v>NULL</v>
      </c>
      <c r="BR744" t="str">
        <f>IF(buildings!BR744="","NULL",buildings!BR744)</f>
        <v>NULL</v>
      </c>
      <c r="BS744" t="str">
        <f>IF(buildings!BS744="","NULL",buildings!BS744)</f>
        <v>NULL</v>
      </c>
      <c r="BT744" t="str">
        <f>IF(buildings!BT744="","NULL",buildings!BT744)</f>
        <v>NULL</v>
      </c>
      <c r="BU744" t="str">
        <f>IF(buildings!BU744="","NULL",buildings!BU744)</f>
        <v>NULL</v>
      </c>
      <c r="BV744" t="str">
        <f>IF(buildings!BV744="","NULL",buildings!BV744)</f>
        <v>NULL</v>
      </c>
      <c r="BW744" t="str">
        <f>IF(buildings!BW744="","NULL",buildings!BW744)</f>
        <v>R32EU15</v>
      </c>
      <c r="BX744" t="str">
        <f>IF(buildings!BX744="","NULL",buildings!BX744)</f>
        <v>R5.2OECD</v>
      </c>
      <c r="BY744" t="str">
        <f>IF(buildings!BY744="","NULL",buildings!BY744)</f>
        <v>R_MFH_low</v>
      </c>
      <c r="BZ744" t="str">
        <f>IF(buildings!BZ744="","NULL",buildings!BZ744)</f>
        <v>M_brick</v>
      </c>
      <c r="CA744" t="str">
        <f>IF(buildings!CA744="","NULL",buildings!CA744)</f>
        <v>Standard</v>
      </c>
      <c r="CB744" t="str">
        <f>IF(buildings!CB744="","NULL",buildings!CB744)</f>
        <v>sample/average/statistics</v>
      </c>
      <c r="CC744" t="str">
        <f>IF(buildings!CC744="","NULL",buildings!CC744)</f>
        <v>RM</v>
      </c>
      <c r="CD744" t="str">
        <f>IF(buildings!CD744="","NULL",buildings!CD744)</f>
        <v>M</v>
      </c>
      <c r="CE744" t="str">
        <f>IF(buildings!CE744="","NULL",buildings!CE744)</f>
        <v>OECD_EU15</v>
      </c>
    </row>
    <row r="745" spans="1:83">
      <c r="A745">
        <f>IF(buildings!A745="","NA",buildings!A745)</f>
        <v>743</v>
      </c>
      <c r="B745" t="str">
        <f>IF(buildings!B745="","NA",buildings!B745)</f>
        <v>South European countries (Malta, Cyprus, Portugal, Greece, Spain, Italy, France)</v>
      </c>
      <c r="C745" t="str">
        <f>IF(buildings!C745="","NA",buildings!C745)</f>
        <v>NA</v>
      </c>
      <c r="D745">
        <f>IF(buildings!D745="","NA",buildings!D745)</f>
        <v>1900</v>
      </c>
      <c r="E745">
        <f>IF(buildings!E745="","NA",buildings!E745)</f>
        <v>1945</v>
      </c>
      <c r="F745" t="str">
        <f>IF(buildings!F745="","NA",buildings!F745)</f>
        <v>NA</v>
      </c>
      <c r="G745" t="str">
        <f>IF(buildings!G745="","NA",buildings!G745)</f>
        <v>NA</v>
      </c>
      <c r="H745" t="str">
        <f>IF(buildings!H745="","NA",buildings!H745)</f>
        <v>NA</v>
      </c>
      <c r="I745" t="str">
        <f>IF(buildings!I745="","NA",buildings!I745)</f>
        <v>NA</v>
      </c>
      <c r="J745">
        <f>IF(buildings!J745="","NA",buildings!J745)</f>
        <v>56.881510416666664</v>
      </c>
      <c r="K745" t="str">
        <f>IF(buildings!K745="","NA",buildings!K745)</f>
        <v>NA</v>
      </c>
      <c r="L745" t="str">
        <f>IF(buildings!L745="","NA",buildings!L745)</f>
        <v>NA</v>
      </c>
      <c r="M745" t="str">
        <f>IF(buildings!M745="","NA",buildings!M745)</f>
        <v>NA</v>
      </c>
      <c r="N745" t="str">
        <f>IF(buildings!N745="","NA",buildings!N745)</f>
        <v>NA</v>
      </c>
      <c r="O745">
        <f>IF(buildings!O745="","NA",buildings!O745)</f>
        <v>84.114583333333329</v>
      </c>
      <c r="P745">
        <f>IF(buildings!P745="","NA",buildings!P745)</f>
        <v>49.21875</v>
      </c>
      <c r="Q745">
        <f>IF(buildings!Q745="","NA",buildings!Q745)</f>
        <v>110.65104166666667</v>
      </c>
      <c r="R745" t="str">
        <f>IF(buildings!R745="","NA",buildings!R745)</f>
        <v>NA</v>
      </c>
      <c r="S745" t="str">
        <f>IF(buildings!S745="","NA",buildings!S745)</f>
        <v>NA</v>
      </c>
      <c r="T745" t="str">
        <f>IF(buildings!T745="","NA",buildings!T745)</f>
        <v>NA</v>
      </c>
      <c r="U745" t="str">
        <f>IF(buildings!U745="","NA",buildings!U745)</f>
        <v>NA</v>
      </c>
      <c r="V745" t="str">
        <f>IF(buildings!V745="","NA",buildings!V745)</f>
        <v>NA</v>
      </c>
      <c r="W745">
        <f>IF(buildings!W745="","NA",buildings!W745)</f>
        <v>1610.6770833333333</v>
      </c>
      <c r="X745" t="str">
        <f>IF(buildings!X745="","NA",buildings!X745)</f>
        <v>NA</v>
      </c>
      <c r="Y745" t="str">
        <f>IF(buildings!Y745="","NA",buildings!Y745)</f>
        <v>NA</v>
      </c>
      <c r="Z745" t="str">
        <f>IF(buildings!Z745="","NA",buildings!Z745)</f>
        <v>NA</v>
      </c>
      <c r="AA745" t="str">
        <f>IF(buildings!AA745="","NA",buildings!AA745)</f>
        <v>NA</v>
      </c>
      <c r="AB745" t="str">
        <f>IF(buildings!AB745="","NA",buildings!AB745)</f>
        <v>NA</v>
      </c>
      <c r="AC745" t="str">
        <f>IF(buildings!AC745="","NA",buildings!AC745)</f>
        <v>NA</v>
      </c>
      <c r="AD745" t="str">
        <f>IF(buildings!AD745="","NA",buildings!AD745)</f>
        <v>NA</v>
      </c>
      <c r="AE745" t="str">
        <f>IF(buildings!AE745="","NA",buildings!AE745)</f>
        <v>NA</v>
      </c>
      <c r="AF745" t="str">
        <f>IF(buildings!AF745="","NA",buildings!AF745)</f>
        <v>NA</v>
      </c>
      <c r="AG745" t="str">
        <f>IF(buildings!AG745="","NA",buildings!AG745)</f>
        <v>NA</v>
      </c>
      <c r="AH745" t="str">
        <f>IF(buildings!AH745="","NA",buildings!AH745)</f>
        <v>NA</v>
      </c>
      <c r="AI745" t="str">
        <f>IF(buildings!AI745="","NA",buildings!AI745)</f>
        <v>NA</v>
      </c>
      <c r="AJ745">
        <f>IF(buildings!AJ745="","NA",buildings!AJ745)</f>
        <v>3.6666666666666665</v>
      </c>
      <c r="AK745">
        <f>IF(buildings!AK745="","NA",buildings!AK745)</f>
        <v>13.020833333333334</v>
      </c>
      <c r="AL745" t="str">
        <f>IF(buildings!AL745="","NA",buildings!AL745)</f>
        <v>Limestone/fieldstone masonry, wooden flooring, pitched roof (Z1_MF_002)</v>
      </c>
      <c r="AM745">
        <f>IF(buildings!AM745="","NA",buildings!AM745)</f>
        <v>4</v>
      </c>
      <c r="AN745" t="str">
        <f>IF(buildings!AN745="","NA",buildings!AN745)</f>
        <v>residential</v>
      </c>
      <c r="AO745" t="str">
        <f>IF(buildings!AO745="","NA",buildings!AO745)</f>
        <v>MFH</v>
      </c>
      <c r="AP745" t="str">
        <f>IF(buildings!AP745="","NA",buildings!AP745)</f>
        <v>averaged</v>
      </c>
      <c r="AQ745" t="str">
        <f>IF(buildings!AQ745="","NA",buildings!AQ745)</f>
        <v>Urban</v>
      </c>
      <c r="AR745" t="str">
        <f>IF(buildings!AR745="","NA",buildings!AR745)</f>
        <v>gross</v>
      </c>
      <c r="AS745" t="str">
        <f>IF(buildings!AS745="","NA",buildings!AS745)</f>
        <v>Nemry, F., &amp; Uihlein, A.</v>
      </c>
      <c r="AT745">
        <f>IF(buildings!AT745="","NA",buildings!AT745)</f>
        <v>2008</v>
      </c>
      <c r="AU745" t="str">
        <f>IF(buildings!AU745="","NA",buildings!AU745)</f>
        <v>Environmental Improvement Potentials of Residential Buildings (IMPRO-Building)</v>
      </c>
      <c r="AV745" t="str">
        <f>IF(buildings!AV745="","NA",buildings!AV745)</f>
        <v xml:space="preserve">EU Joint Research Center </v>
      </c>
      <c r="AW745" t="str">
        <f>IF(buildings!AW745="","NA",buildings!AW745)</f>
        <v>Copyright Elsevier</v>
      </c>
      <c r="AX745" t="str">
        <f>IF(buildings!AX745="","NA",buildings!AX745)</f>
        <v>10.2791/38942</v>
      </c>
      <c r="AY745" t="str">
        <f>IF(buildings!AY745="","NA",buildings!AY745)</f>
        <v>https://doi.org/10.2791/38942</v>
      </c>
      <c r="AZ745" t="str">
        <f>IF(buildings!AZ745="","NULL",buildings!AZ745)</f>
        <v>Annex B masses (materials summed across bld. components) divided by bld. Area from annex C (dimensions X no. of floors)</v>
      </c>
      <c r="BA745" t="str">
        <f>IF(buildings!BA745="","NULL",buildings!BA745)</f>
        <v>NULL</v>
      </c>
      <c r="BB745" t="str">
        <f>IF(buildings!BB745="","NULL",buildings!BB745)</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5" t="str">
        <f>IF(buildings!BC745="","NULL",buildings!BC745)</f>
        <v>NULL</v>
      </c>
      <c r="BD745" t="str">
        <f>IF(buildings!BD745="","NULL",buildings!BD745)</f>
        <v>NULL</v>
      </c>
      <c r="BE745" t="str">
        <f>IF(buildings!BE745="","NULL",buildings!BE745)</f>
        <v>Peled &amp; Fishman</v>
      </c>
      <c r="BF745" t="str">
        <f>IF(buildings!BF745="","NULL",buildings!BF745)</f>
        <v>NULL</v>
      </c>
      <c r="BG745" t="str">
        <f>IF(buildings!BG745="","NULL",buildings!BG745)</f>
        <v>NULL</v>
      </c>
      <c r="BH745" t="str">
        <f>IF(buildings!BH745="","NULL",buildings!BH745)</f>
        <v>NULL</v>
      </c>
      <c r="BI745" t="str">
        <f>IF(buildings!BI745="","NULL",buildings!BI745)</f>
        <v>NULL</v>
      </c>
      <c r="BJ745" t="str">
        <f>IF(buildings!BJ745="","NULL",buildings!BJ745)</f>
        <v>NULL</v>
      </c>
      <c r="BK745" t="str">
        <f>IF(buildings!BK745="","NULL",buildings!BK745)</f>
        <v>NULL</v>
      </c>
      <c r="BL745" t="str">
        <f>IF(buildings!BL745="","NULL",buildings!BL745)</f>
        <v>NULL</v>
      </c>
      <c r="BM745" t="str">
        <f>IF(buildings!BM745="","NULL",buildings!BM745)</f>
        <v>NULL</v>
      </c>
      <c r="BN745" t="str">
        <f>IF(buildings!BN745="","NULL",buildings!BN745)</f>
        <v>NULL</v>
      </c>
      <c r="BO745" t="str">
        <f>IF(buildings!BO745="","NULL",buildings!BO745)</f>
        <v>NULL</v>
      </c>
      <c r="BP745" t="str">
        <f>IF(buildings!BP745="","NULL",buildings!BP745)</f>
        <v>NULL</v>
      </c>
      <c r="BQ745" t="str">
        <f>IF(buildings!BQ745="","NULL",buildings!BQ745)</f>
        <v>NULL</v>
      </c>
      <c r="BR745" t="str">
        <f>IF(buildings!BR745="","NULL",buildings!BR745)</f>
        <v>NULL</v>
      </c>
      <c r="BS745" t="str">
        <f>IF(buildings!BS745="","NULL",buildings!BS745)</f>
        <v>NULL</v>
      </c>
      <c r="BT745" t="str">
        <f>IF(buildings!BT745="","NULL",buildings!BT745)</f>
        <v>NULL</v>
      </c>
      <c r="BU745" t="str">
        <f>IF(buildings!BU745="","NULL",buildings!BU745)</f>
        <v>NULL</v>
      </c>
      <c r="BV745" t="str">
        <f>IF(buildings!BV745="","NULL",buildings!BV745)</f>
        <v>NULL</v>
      </c>
      <c r="BW745" t="str">
        <f>IF(buildings!BW745="","NULL",buildings!BW745)</f>
        <v>R32EU15</v>
      </c>
      <c r="BX745" t="str">
        <f>IF(buildings!BX745="","NULL",buildings!BX745)</f>
        <v>R5.2OECD</v>
      </c>
      <c r="BY745" t="str">
        <f>IF(buildings!BY745="","NULL",buildings!BY745)</f>
        <v>R_MFH_low</v>
      </c>
      <c r="BZ745" t="str">
        <f>IF(buildings!BZ745="","NULL",buildings!BZ745)</f>
        <v>M_stone</v>
      </c>
      <c r="CA745" t="str">
        <f>IF(buildings!CA745="","NULL",buildings!CA745)</f>
        <v>Standard</v>
      </c>
      <c r="CB745" t="str">
        <f>IF(buildings!CB745="","NULL",buildings!CB745)</f>
        <v>sample/average/statistics</v>
      </c>
      <c r="CC745" t="str">
        <f>IF(buildings!CC745="","NULL",buildings!CC745)</f>
        <v>RM</v>
      </c>
      <c r="CD745" t="str">
        <f>IF(buildings!CD745="","NULL",buildings!CD745)</f>
        <v>M</v>
      </c>
      <c r="CE745" t="str">
        <f>IF(buildings!CE745="","NULL",buildings!CE745)</f>
        <v>OECD_EU15</v>
      </c>
    </row>
    <row r="746" spans="1:83">
      <c r="A746">
        <f>IF(buildings!A746="","NA",buildings!A746)</f>
        <v>744</v>
      </c>
      <c r="B746" t="str">
        <f>IF(buildings!B746="","NA",buildings!B746)</f>
        <v>South European countries (Malta, Cyprus, Portugal, Greece, Spain, Italy, France)</v>
      </c>
      <c r="C746" t="str">
        <f>IF(buildings!C746="","NA",buildings!C746)</f>
        <v>NA</v>
      </c>
      <c r="D746">
        <f>IF(buildings!D746="","NA",buildings!D746)</f>
        <v>1945</v>
      </c>
      <c r="E746">
        <f>IF(buildings!E746="","NA",buildings!E746)</f>
        <v>1990</v>
      </c>
      <c r="F746">
        <f>IF(buildings!F746="","NA",buildings!F746)</f>
        <v>17.671250000000001</v>
      </c>
      <c r="G746" t="str">
        <f>IF(buildings!G746="","NA",buildings!G746)</f>
        <v>NA</v>
      </c>
      <c r="H746" t="str">
        <f>IF(buildings!H746="","NA",buildings!H746)</f>
        <v>NA</v>
      </c>
      <c r="I746" t="str">
        <f>IF(buildings!I746="","NA",buildings!I746)</f>
        <v>NA</v>
      </c>
      <c r="J746">
        <f>IF(buildings!J746="","NA",buildings!J746)</f>
        <v>9.0169270833333339</v>
      </c>
      <c r="K746" t="str">
        <f>IF(buildings!K746="","NA",buildings!K746)</f>
        <v>NA</v>
      </c>
      <c r="L746" t="str">
        <f>IF(buildings!L746="","NA",buildings!L746)</f>
        <v>NA</v>
      </c>
      <c r="M746">
        <f>IF(buildings!M746="","NA",buildings!M746)</f>
        <v>470.76624999999996</v>
      </c>
      <c r="N746">
        <f>IF(buildings!N746="","NA",buildings!N746)</f>
        <v>95</v>
      </c>
      <c r="O746" t="str">
        <f>IF(buildings!O746="","NA",buildings!O746)</f>
        <v>NA</v>
      </c>
      <c r="P746">
        <f>IF(buildings!P746="","NA",buildings!P746)</f>
        <v>492.96875</v>
      </c>
      <c r="Q746">
        <f>IF(buildings!Q746="","NA",buildings!Q746)</f>
        <v>110.65104166666667</v>
      </c>
      <c r="R746" t="str">
        <f>IF(buildings!R746="","NA",buildings!R746)</f>
        <v>NA</v>
      </c>
      <c r="S746" t="str">
        <f>IF(buildings!S746="","NA",buildings!S746)</f>
        <v>NA</v>
      </c>
      <c r="T746" t="str">
        <f>IF(buildings!T746="","NA",buildings!T746)</f>
        <v>NA</v>
      </c>
      <c r="U746" t="str">
        <f>IF(buildings!U746="","NA",buildings!U746)</f>
        <v>NA</v>
      </c>
      <c r="V746" t="str">
        <f>IF(buildings!V746="","NA",buildings!V746)</f>
        <v>NA</v>
      </c>
      <c r="W746" t="str">
        <f>IF(buildings!W746="","NA",buildings!W746)</f>
        <v>NA</v>
      </c>
      <c r="X746" t="str">
        <f>IF(buildings!X746="","NA",buildings!X746)</f>
        <v>NA</v>
      </c>
      <c r="Y746" t="str">
        <f>IF(buildings!Y746="","NA",buildings!Y746)</f>
        <v>NA</v>
      </c>
      <c r="Z746" t="str">
        <f>IF(buildings!Z746="","NA",buildings!Z746)</f>
        <v>NA</v>
      </c>
      <c r="AA746">
        <f>IF(buildings!AA746="","NA",buildings!AA746)</f>
        <v>126.66666666666667</v>
      </c>
      <c r="AB746" t="str">
        <f>IF(buildings!AB746="","NA",buildings!AB746)</f>
        <v>NA</v>
      </c>
      <c r="AC746" t="str">
        <f>IF(buildings!AC746="","NA",buildings!AC746)</f>
        <v>NA</v>
      </c>
      <c r="AD746" t="str">
        <f>IF(buildings!AD746="","NA",buildings!AD746)</f>
        <v>NA</v>
      </c>
      <c r="AE746" t="str">
        <f>IF(buildings!AE746="","NA",buildings!AE746)</f>
        <v>NA</v>
      </c>
      <c r="AF746" t="str">
        <f>IF(buildings!AF746="","NA",buildings!AF746)</f>
        <v>NA</v>
      </c>
      <c r="AG746" t="str">
        <f>IF(buildings!AG746="","NA",buildings!AG746)</f>
        <v>NA</v>
      </c>
      <c r="AH746" t="str">
        <f>IF(buildings!AH746="","NA",buildings!AH746)</f>
        <v>NA</v>
      </c>
      <c r="AI746" t="str">
        <f>IF(buildings!AI746="","NA",buildings!AI746)</f>
        <v>NA</v>
      </c>
      <c r="AJ746">
        <f>IF(buildings!AJ746="","NA",buildings!AJ746)</f>
        <v>4.260416666666667</v>
      </c>
      <c r="AK746">
        <f>IF(buildings!AK746="","NA",buildings!AK746)</f>
        <v>25.390625</v>
      </c>
      <c r="AL746" t="str">
        <f>IF(buildings!AL746="","NA",buildings!AL746)</f>
        <v>Brick masonry, reinforced concrete flooring, pitched roof (Z1_MF_003)</v>
      </c>
      <c r="AM746">
        <f>IF(buildings!AM746="","NA",buildings!AM746)</f>
        <v>4</v>
      </c>
      <c r="AN746" t="str">
        <f>IF(buildings!AN746="","NA",buildings!AN746)</f>
        <v>residential</v>
      </c>
      <c r="AO746" t="str">
        <f>IF(buildings!AO746="","NA",buildings!AO746)</f>
        <v>MFH</v>
      </c>
      <c r="AP746" t="str">
        <f>IF(buildings!AP746="","NA",buildings!AP746)</f>
        <v>averaged</v>
      </c>
      <c r="AQ746" t="str">
        <f>IF(buildings!AQ746="","NA",buildings!AQ746)</f>
        <v>Urban</v>
      </c>
      <c r="AR746" t="str">
        <f>IF(buildings!AR746="","NA",buildings!AR746)</f>
        <v>gross</v>
      </c>
      <c r="AS746" t="str">
        <f>IF(buildings!AS746="","NA",buildings!AS746)</f>
        <v>Nemry, F., &amp; Uihlein, A.</v>
      </c>
      <c r="AT746">
        <f>IF(buildings!AT746="","NA",buildings!AT746)</f>
        <v>2008</v>
      </c>
      <c r="AU746" t="str">
        <f>IF(buildings!AU746="","NA",buildings!AU746)</f>
        <v>Environmental Improvement Potentials of Residential Buildings (IMPRO-Building)</v>
      </c>
      <c r="AV746" t="str">
        <f>IF(buildings!AV746="","NA",buildings!AV746)</f>
        <v xml:space="preserve">EU Joint Research Center </v>
      </c>
      <c r="AW746" t="str">
        <f>IF(buildings!AW746="","NA",buildings!AW746)</f>
        <v>Copyright Elsevier</v>
      </c>
      <c r="AX746" t="str">
        <f>IF(buildings!AX746="","NA",buildings!AX746)</f>
        <v>10.2791/38942</v>
      </c>
      <c r="AY746" t="str">
        <f>IF(buildings!AY746="","NA",buildings!AY746)</f>
        <v>https://doi.org/10.2791/38942</v>
      </c>
      <c r="AZ746" t="str">
        <f>IF(buildings!AZ746="","NULL",buildings!AZ746)</f>
        <v>Annex B masses (materials summed across bld. components) divided by bld. Area from annex C (dimensions X no. of floors)</v>
      </c>
      <c r="BA746" t="str">
        <f>IF(buildings!BA746="","NULL",buildings!BA746)</f>
        <v>NULL</v>
      </c>
      <c r="BB746" t="str">
        <f>IF(buildings!BB746="","NULL",buildings!BB746)</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6" t="str">
        <f>IF(buildings!BC746="","NULL",buildings!BC746)</f>
        <v>NULL</v>
      </c>
      <c r="BD746" t="str">
        <f>IF(buildings!BD746="","NULL",buildings!BD746)</f>
        <v>NULL</v>
      </c>
      <c r="BE746" t="str">
        <f>IF(buildings!BE746="","NULL",buildings!BE746)</f>
        <v>Peled &amp; Fishman</v>
      </c>
      <c r="BF746" t="str">
        <f>IF(buildings!BF746="","NULL",buildings!BF746)</f>
        <v>NULL</v>
      </c>
      <c r="BG746" t="str">
        <f>IF(buildings!BG746="","NULL",buildings!BG746)</f>
        <v>NULL</v>
      </c>
      <c r="BH746" t="str">
        <f>IF(buildings!BH746="","NULL",buildings!BH746)</f>
        <v>NULL</v>
      </c>
      <c r="BI746" t="str">
        <f>IF(buildings!BI746="","NULL",buildings!BI746)</f>
        <v>NULL</v>
      </c>
      <c r="BJ746" t="str">
        <f>IF(buildings!BJ746="","NULL",buildings!BJ746)</f>
        <v>NULL</v>
      </c>
      <c r="BK746" t="str">
        <f>IF(buildings!BK746="","NULL",buildings!BK746)</f>
        <v>NULL</v>
      </c>
      <c r="BL746" t="str">
        <f>IF(buildings!BL746="","NULL",buildings!BL746)</f>
        <v>NULL</v>
      </c>
      <c r="BM746" t="str">
        <f>IF(buildings!BM746="","NULL",buildings!BM746)</f>
        <v>NULL</v>
      </c>
      <c r="BN746" t="str">
        <f>IF(buildings!BN746="","NULL",buildings!BN746)</f>
        <v>NULL</v>
      </c>
      <c r="BO746" t="str">
        <f>IF(buildings!BO746="","NULL",buildings!BO746)</f>
        <v>NULL</v>
      </c>
      <c r="BP746" t="str">
        <f>IF(buildings!BP746="","NULL",buildings!BP746)</f>
        <v>NULL</v>
      </c>
      <c r="BQ746" t="str">
        <f>IF(buildings!BQ746="","NULL",buildings!BQ746)</f>
        <v>NULL</v>
      </c>
      <c r="BR746" t="str">
        <f>IF(buildings!BR746="","NULL",buildings!BR746)</f>
        <v>NULL</v>
      </c>
      <c r="BS746" t="str">
        <f>IF(buildings!BS746="","NULL",buildings!BS746)</f>
        <v>NULL</v>
      </c>
      <c r="BT746" t="str">
        <f>IF(buildings!BT746="","NULL",buildings!BT746)</f>
        <v>NULL</v>
      </c>
      <c r="BU746" t="str">
        <f>IF(buildings!BU746="","NULL",buildings!BU746)</f>
        <v>NULL</v>
      </c>
      <c r="BV746" t="str">
        <f>IF(buildings!BV746="","NULL",buildings!BV746)</f>
        <v>NULL</v>
      </c>
      <c r="BW746" t="str">
        <f>IF(buildings!BW746="","NULL",buildings!BW746)</f>
        <v>R32EU15</v>
      </c>
      <c r="BX746" t="str">
        <f>IF(buildings!BX746="","NULL",buildings!BX746)</f>
        <v>R5.2OECD</v>
      </c>
      <c r="BY746" t="str">
        <f>IF(buildings!BY746="","NULL",buildings!BY746)</f>
        <v>R_MFH_low</v>
      </c>
      <c r="BZ746" t="str">
        <f>IF(buildings!BZ746="","NULL",buildings!BZ746)</f>
        <v>RC_unspecified</v>
      </c>
      <c r="CA746" t="str">
        <f>IF(buildings!CA746="","NULL",buildings!CA746)</f>
        <v>Standard</v>
      </c>
      <c r="CB746" t="str">
        <f>IF(buildings!CB746="","NULL",buildings!CB746)</f>
        <v>sample/average/statistics</v>
      </c>
      <c r="CC746" t="str">
        <f>IF(buildings!CC746="","NULL",buildings!CC746)</f>
        <v>RM</v>
      </c>
      <c r="CD746" t="str">
        <f>IF(buildings!CD746="","NULL",buildings!CD746)</f>
        <v>C</v>
      </c>
      <c r="CE746" t="str">
        <f>IF(buildings!CE746="","NULL",buildings!CE746)</f>
        <v>OECD_EU15</v>
      </c>
    </row>
    <row r="747" spans="1:83">
      <c r="A747">
        <f>IF(buildings!A747="","NA",buildings!A747)</f>
        <v>745</v>
      </c>
      <c r="B747" t="str">
        <f>IF(buildings!B747="","NA",buildings!B747)</f>
        <v>South European countries (Malta, Cyprus, Portugal, Greece, Spain, Italy, France)</v>
      </c>
      <c r="C747" t="str">
        <f>IF(buildings!C747="","NA",buildings!C747)</f>
        <v>NA</v>
      </c>
      <c r="D747">
        <f>IF(buildings!D747="","NA",buildings!D747)</f>
        <v>1950</v>
      </c>
      <c r="E747" t="str">
        <f>IF(buildings!E747="","NA",buildings!E747)</f>
        <v>NA</v>
      </c>
      <c r="F747">
        <f>IF(buildings!F747="","NA",buildings!F747)</f>
        <v>36.766250000000007</v>
      </c>
      <c r="G747" t="str">
        <f>IF(buildings!G747="","NA",buildings!G747)</f>
        <v>NA</v>
      </c>
      <c r="H747" t="str">
        <f>IF(buildings!H747="","NA",buildings!H747)</f>
        <v>NA</v>
      </c>
      <c r="I747" t="str">
        <f>IF(buildings!I747="","NA",buildings!I747)</f>
        <v>NA</v>
      </c>
      <c r="J747">
        <f>IF(buildings!J747="","NA",buildings!J747)</f>
        <v>9.0169270833333339</v>
      </c>
      <c r="K747" t="str">
        <f>IF(buildings!K747="","NA",buildings!K747)</f>
        <v>NA</v>
      </c>
      <c r="L747" t="str">
        <f>IF(buildings!L747="","NA",buildings!L747)</f>
        <v>NA</v>
      </c>
      <c r="M747">
        <f>IF(buildings!M747="","NA",buildings!M747)</f>
        <v>828.39</v>
      </c>
      <c r="N747" t="str">
        <f>IF(buildings!N747="","NA",buildings!N747)</f>
        <v>NA</v>
      </c>
      <c r="O747" t="str">
        <f>IF(buildings!O747="","NA",buildings!O747)</f>
        <v>NA</v>
      </c>
      <c r="P747" t="str">
        <f>IF(buildings!P747="","NA",buildings!P747)</f>
        <v>NA</v>
      </c>
      <c r="Q747">
        <f>IF(buildings!Q747="","NA",buildings!Q747)</f>
        <v>69.244791666666671</v>
      </c>
      <c r="R747" t="str">
        <f>IF(buildings!R747="","NA",buildings!R747)</f>
        <v>NA</v>
      </c>
      <c r="S747">
        <f>IF(buildings!S747="","NA",buildings!S747)</f>
        <v>30.625</v>
      </c>
      <c r="T747" t="str">
        <f>IF(buildings!T747="","NA",buildings!T747)</f>
        <v>NA</v>
      </c>
      <c r="U747" t="str">
        <f>IF(buildings!U747="","NA",buildings!U747)</f>
        <v>NA</v>
      </c>
      <c r="V747" t="str">
        <f>IF(buildings!V747="","NA",buildings!V747)</f>
        <v>NA</v>
      </c>
      <c r="W747" t="str">
        <f>IF(buildings!W747="","NA",buildings!W747)</f>
        <v>NA</v>
      </c>
      <c r="X747" t="str">
        <f>IF(buildings!X747="","NA",buildings!X747)</f>
        <v>NA</v>
      </c>
      <c r="Y747" t="str">
        <f>IF(buildings!Y747="","NA",buildings!Y747)</f>
        <v>NA</v>
      </c>
      <c r="Z747" t="str">
        <f>IF(buildings!Z747="","NA",buildings!Z747)</f>
        <v>NA</v>
      </c>
      <c r="AA747" t="str">
        <f>IF(buildings!AA747="","NA",buildings!AA747)</f>
        <v>NA</v>
      </c>
      <c r="AB747" t="str">
        <f>IF(buildings!AB747="","NA",buildings!AB747)</f>
        <v>NA</v>
      </c>
      <c r="AC747" t="str">
        <f>IF(buildings!AC747="","NA",buildings!AC747)</f>
        <v>NA</v>
      </c>
      <c r="AD747" t="str">
        <f>IF(buildings!AD747="","NA",buildings!AD747)</f>
        <v>NA</v>
      </c>
      <c r="AE747" t="str">
        <f>IF(buildings!AE747="","NA",buildings!AE747)</f>
        <v>NA</v>
      </c>
      <c r="AF747" t="str">
        <f>IF(buildings!AF747="","NA",buildings!AF747)</f>
        <v>NA</v>
      </c>
      <c r="AG747" t="str">
        <f>IF(buildings!AG747="","NA",buildings!AG747)</f>
        <v>NA</v>
      </c>
      <c r="AH747" t="str">
        <f>IF(buildings!AH747="","NA",buildings!AH747)</f>
        <v>NA</v>
      </c>
      <c r="AI747" t="str">
        <f>IF(buildings!AI747="","NA",buildings!AI747)</f>
        <v>NA</v>
      </c>
      <c r="AJ747">
        <f>IF(buildings!AJ747="","NA",buildings!AJ747)</f>
        <v>6.041666666666667</v>
      </c>
      <c r="AK747">
        <f>IF(buildings!AK747="","NA",buildings!AK747)</f>
        <v>62.5</v>
      </c>
      <c r="AL747" t="str">
        <f>IF(buildings!AL747="","NA",buildings!AL747)</f>
        <v>Breeze concrete, reinforced concrete flooring, pitched roof (Z1_MF_004_ex)</v>
      </c>
      <c r="AM747">
        <f>IF(buildings!AM747="","NA",buildings!AM747)</f>
        <v>4</v>
      </c>
      <c r="AN747" t="str">
        <f>IF(buildings!AN747="","NA",buildings!AN747)</f>
        <v>residential</v>
      </c>
      <c r="AO747" t="str">
        <f>IF(buildings!AO747="","NA",buildings!AO747)</f>
        <v>MFH</v>
      </c>
      <c r="AP747" t="str">
        <f>IF(buildings!AP747="","NA",buildings!AP747)</f>
        <v>averaged</v>
      </c>
      <c r="AQ747" t="str">
        <f>IF(buildings!AQ747="","NA",buildings!AQ747)</f>
        <v>Urban</v>
      </c>
      <c r="AR747" t="str">
        <f>IF(buildings!AR747="","NA",buildings!AR747)</f>
        <v>gross</v>
      </c>
      <c r="AS747" t="str">
        <f>IF(buildings!AS747="","NA",buildings!AS747)</f>
        <v>Nemry, F., &amp; Uihlein, A.</v>
      </c>
      <c r="AT747">
        <f>IF(buildings!AT747="","NA",buildings!AT747)</f>
        <v>2008</v>
      </c>
      <c r="AU747" t="str">
        <f>IF(buildings!AU747="","NA",buildings!AU747)</f>
        <v>Environmental Improvement Potentials of Residential Buildings (IMPRO-Building)</v>
      </c>
      <c r="AV747" t="str">
        <f>IF(buildings!AV747="","NA",buildings!AV747)</f>
        <v xml:space="preserve">EU Joint Research Center </v>
      </c>
      <c r="AW747" t="str">
        <f>IF(buildings!AW747="","NA",buildings!AW747)</f>
        <v>Copyright Elsevier</v>
      </c>
      <c r="AX747" t="str">
        <f>IF(buildings!AX747="","NA",buildings!AX747)</f>
        <v>10.2791/38942</v>
      </c>
      <c r="AY747" t="str">
        <f>IF(buildings!AY747="","NA",buildings!AY747)</f>
        <v>https://doi.org/10.2791/38942</v>
      </c>
      <c r="AZ747" t="str">
        <f>IF(buildings!AZ747="","NULL",buildings!AZ747)</f>
        <v>Annex B masses (materials summed across bld. components) divided by bld. Area from annex C (dimensions X no. of floors)</v>
      </c>
      <c r="BA747" t="str">
        <f>IF(buildings!BA747="","NULL",buildings!BA747)</f>
        <v>NULL</v>
      </c>
      <c r="BB747" t="str">
        <f>IF(buildings!BB747="","NULL",buildings!BB747)</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7" t="str">
        <f>IF(buildings!BC747="","NULL",buildings!BC747)</f>
        <v>NULL</v>
      </c>
      <c r="BD747" t="str">
        <f>IF(buildings!BD747="","NULL",buildings!BD747)</f>
        <v>NULL</v>
      </c>
      <c r="BE747" t="str">
        <f>IF(buildings!BE747="","NULL",buildings!BE747)</f>
        <v>Peled &amp; Fishman</v>
      </c>
      <c r="BF747" t="str">
        <f>IF(buildings!BF747="","NULL",buildings!BF747)</f>
        <v>NULL</v>
      </c>
      <c r="BG747" t="str">
        <f>IF(buildings!BG747="","NULL",buildings!BG747)</f>
        <v>NULL</v>
      </c>
      <c r="BH747" t="str">
        <f>IF(buildings!BH747="","NULL",buildings!BH747)</f>
        <v>NULL</v>
      </c>
      <c r="BI747" t="str">
        <f>IF(buildings!BI747="","NULL",buildings!BI747)</f>
        <v>NULL</v>
      </c>
      <c r="BJ747" t="str">
        <f>IF(buildings!BJ747="","NULL",buildings!BJ747)</f>
        <v>NULL</v>
      </c>
      <c r="BK747" t="str">
        <f>IF(buildings!BK747="","NULL",buildings!BK747)</f>
        <v>NULL</v>
      </c>
      <c r="BL747" t="str">
        <f>IF(buildings!BL747="","NULL",buildings!BL747)</f>
        <v>NULL</v>
      </c>
      <c r="BM747" t="str">
        <f>IF(buildings!BM747="","NULL",buildings!BM747)</f>
        <v>NULL</v>
      </c>
      <c r="BN747" t="str">
        <f>IF(buildings!BN747="","NULL",buildings!BN747)</f>
        <v>NULL</v>
      </c>
      <c r="BO747" t="str">
        <f>IF(buildings!BO747="","NULL",buildings!BO747)</f>
        <v>NULL</v>
      </c>
      <c r="BP747" t="str">
        <f>IF(buildings!BP747="","NULL",buildings!BP747)</f>
        <v>NULL</v>
      </c>
      <c r="BQ747" t="str">
        <f>IF(buildings!BQ747="","NULL",buildings!BQ747)</f>
        <v>NULL</v>
      </c>
      <c r="BR747" t="str">
        <f>IF(buildings!BR747="","NULL",buildings!BR747)</f>
        <v>NULL</v>
      </c>
      <c r="BS747" t="str">
        <f>IF(buildings!BS747="","NULL",buildings!BS747)</f>
        <v>NULL</v>
      </c>
      <c r="BT747" t="str">
        <f>IF(buildings!BT747="","NULL",buildings!BT747)</f>
        <v>NULL</v>
      </c>
      <c r="BU747" t="str">
        <f>IF(buildings!BU747="","NULL",buildings!BU747)</f>
        <v>NULL</v>
      </c>
      <c r="BV747" t="str">
        <f>IF(buildings!BV747="","NULL",buildings!BV747)</f>
        <v>NULL</v>
      </c>
      <c r="BW747" t="str">
        <f>IF(buildings!BW747="","NULL",buildings!BW747)</f>
        <v>R32EU15</v>
      </c>
      <c r="BX747" t="str">
        <f>IF(buildings!BX747="","NULL",buildings!BX747)</f>
        <v>R5.2OECD</v>
      </c>
      <c r="BY747" t="str">
        <f>IF(buildings!BY747="","NULL",buildings!BY747)</f>
        <v>R_MFH_low</v>
      </c>
      <c r="BZ747" t="str">
        <f>IF(buildings!BZ747="","NULL",buildings!BZ747)</f>
        <v>RC_prefab</v>
      </c>
      <c r="CA747" t="str">
        <f>IF(buildings!CA747="","NULL",buildings!CA747)</f>
        <v>Standard</v>
      </c>
      <c r="CB747" t="str">
        <f>IF(buildings!CB747="","NULL",buildings!CB747)</f>
        <v>sample/average/statistics</v>
      </c>
      <c r="CC747" t="str">
        <f>IF(buildings!CC747="","NULL",buildings!CC747)</f>
        <v>RM</v>
      </c>
      <c r="CD747" t="str">
        <f>IF(buildings!CD747="","NULL",buildings!CD747)</f>
        <v>C</v>
      </c>
      <c r="CE747" t="str">
        <f>IF(buildings!CE747="","NULL",buildings!CE747)</f>
        <v>OECD_EU15</v>
      </c>
    </row>
    <row r="748" spans="1:83">
      <c r="A748">
        <f>IF(buildings!A748="","NA",buildings!A748)</f>
        <v>746</v>
      </c>
      <c r="B748" t="str">
        <f>IF(buildings!B748="","NA",buildings!B748)</f>
        <v>South European countries (Malta, Cyprus, Portugal, Greece, Spain, Italy, France)</v>
      </c>
      <c r="C748" t="str">
        <f>IF(buildings!C748="","NA",buildings!C748)</f>
        <v>NA</v>
      </c>
      <c r="D748">
        <f>IF(buildings!D748="","NA",buildings!D748)</f>
        <v>2006</v>
      </c>
      <c r="E748" t="str">
        <f>IF(buildings!E748="","NA",buildings!E748)</f>
        <v>NA</v>
      </c>
      <c r="F748">
        <f>IF(buildings!F748="","NA",buildings!F748)</f>
        <v>36.766250000000007</v>
      </c>
      <c r="G748" t="str">
        <f>IF(buildings!G748="","NA",buildings!G748)</f>
        <v>NA</v>
      </c>
      <c r="H748" t="str">
        <f>IF(buildings!H748="","NA",buildings!H748)</f>
        <v>NA</v>
      </c>
      <c r="I748" t="str">
        <f>IF(buildings!I748="","NA",buildings!I748)</f>
        <v>NA</v>
      </c>
      <c r="J748">
        <f>IF(buildings!J748="","NA",buildings!J748)</f>
        <v>9.0169270833333339</v>
      </c>
      <c r="K748" t="str">
        <f>IF(buildings!K748="","NA",buildings!K748)</f>
        <v>NA</v>
      </c>
      <c r="L748" t="str">
        <f>IF(buildings!L748="","NA",buildings!L748)</f>
        <v>NA</v>
      </c>
      <c r="M748">
        <f>IF(buildings!M748="","NA",buildings!M748)</f>
        <v>828.39</v>
      </c>
      <c r="N748" t="str">
        <f>IF(buildings!N748="","NA",buildings!N748)</f>
        <v>NA</v>
      </c>
      <c r="O748" t="str">
        <f>IF(buildings!O748="","NA",buildings!O748)</f>
        <v>NA</v>
      </c>
      <c r="P748" t="str">
        <f>IF(buildings!P748="","NA",buildings!P748)</f>
        <v>NA</v>
      </c>
      <c r="Q748">
        <f>IF(buildings!Q748="","NA",buildings!Q748)</f>
        <v>69.244791666666671</v>
      </c>
      <c r="R748" t="str">
        <f>IF(buildings!R748="","NA",buildings!R748)</f>
        <v>NA</v>
      </c>
      <c r="S748">
        <f>IF(buildings!S748="","NA",buildings!S748)</f>
        <v>30.625</v>
      </c>
      <c r="T748" t="str">
        <f>IF(buildings!T748="","NA",buildings!T748)</f>
        <v>NA</v>
      </c>
      <c r="U748" t="str">
        <f>IF(buildings!U748="","NA",buildings!U748)</f>
        <v>NA</v>
      </c>
      <c r="V748" t="str">
        <f>IF(buildings!V748="","NA",buildings!V748)</f>
        <v>NA</v>
      </c>
      <c r="W748" t="str">
        <f>IF(buildings!W748="","NA",buildings!W748)</f>
        <v>NA</v>
      </c>
      <c r="X748" t="str">
        <f>IF(buildings!X748="","NA",buildings!X748)</f>
        <v>NA</v>
      </c>
      <c r="Y748" t="str">
        <f>IF(buildings!Y748="","NA",buildings!Y748)</f>
        <v>NA</v>
      </c>
      <c r="Z748" t="str">
        <f>IF(buildings!Z748="","NA",buildings!Z748)</f>
        <v>NA</v>
      </c>
      <c r="AA748" t="str">
        <f>IF(buildings!AA748="","NA",buildings!AA748)</f>
        <v>NA</v>
      </c>
      <c r="AB748" t="str">
        <f>IF(buildings!AB748="","NA",buildings!AB748)</f>
        <v>NA</v>
      </c>
      <c r="AC748" t="str">
        <f>IF(buildings!AC748="","NA",buildings!AC748)</f>
        <v>NA</v>
      </c>
      <c r="AD748" t="str">
        <f>IF(buildings!AD748="","NA",buildings!AD748)</f>
        <v>NA</v>
      </c>
      <c r="AE748" t="str">
        <f>IF(buildings!AE748="","NA",buildings!AE748)</f>
        <v>NA</v>
      </c>
      <c r="AF748" t="str">
        <f>IF(buildings!AF748="","NA",buildings!AF748)</f>
        <v>NA</v>
      </c>
      <c r="AG748" t="str">
        <f>IF(buildings!AG748="","NA",buildings!AG748)</f>
        <v>NA</v>
      </c>
      <c r="AH748" t="str">
        <f>IF(buildings!AH748="","NA",buildings!AH748)</f>
        <v>NA</v>
      </c>
      <c r="AI748" t="str">
        <f>IF(buildings!AI748="","NA",buildings!AI748)</f>
        <v>NA</v>
      </c>
      <c r="AJ748">
        <f>IF(buildings!AJ748="","NA",buildings!AJ748)</f>
        <v>5.010416666666667</v>
      </c>
      <c r="AK748">
        <f>IF(buildings!AK748="","NA",buildings!AK748)</f>
        <v>62.5</v>
      </c>
      <c r="AL748" t="str">
        <f>IF(buildings!AL748="","NA",buildings!AL748)</f>
        <v>Breeze concrete, reinforced concrete flooring, pitched roof (Z1_MF_004)</v>
      </c>
      <c r="AM748">
        <f>IF(buildings!AM748="","NA",buildings!AM748)</f>
        <v>4</v>
      </c>
      <c r="AN748" t="str">
        <f>IF(buildings!AN748="","NA",buildings!AN748)</f>
        <v>residential</v>
      </c>
      <c r="AO748" t="str">
        <f>IF(buildings!AO748="","NA",buildings!AO748)</f>
        <v>MFH</v>
      </c>
      <c r="AP748" t="str">
        <f>IF(buildings!AP748="","NA",buildings!AP748)</f>
        <v>averaged</v>
      </c>
      <c r="AQ748" t="str">
        <f>IF(buildings!AQ748="","NA",buildings!AQ748)</f>
        <v>Urban</v>
      </c>
      <c r="AR748" t="str">
        <f>IF(buildings!AR748="","NA",buildings!AR748)</f>
        <v>gross</v>
      </c>
      <c r="AS748" t="str">
        <f>IF(buildings!AS748="","NA",buildings!AS748)</f>
        <v>Nemry, F., &amp; Uihlein, A.</v>
      </c>
      <c r="AT748">
        <f>IF(buildings!AT748="","NA",buildings!AT748)</f>
        <v>2008</v>
      </c>
      <c r="AU748" t="str">
        <f>IF(buildings!AU748="","NA",buildings!AU748)</f>
        <v>Environmental Improvement Potentials of Residential Buildings (IMPRO-Building)</v>
      </c>
      <c r="AV748" t="str">
        <f>IF(buildings!AV748="","NA",buildings!AV748)</f>
        <v xml:space="preserve">EU Joint Research Center </v>
      </c>
      <c r="AW748" t="str">
        <f>IF(buildings!AW748="","NA",buildings!AW748)</f>
        <v>Copyright Elsevier</v>
      </c>
      <c r="AX748" t="str">
        <f>IF(buildings!AX748="","NA",buildings!AX748)</f>
        <v>10.2791/38942</v>
      </c>
      <c r="AY748" t="str">
        <f>IF(buildings!AY748="","NA",buildings!AY748)</f>
        <v>https://doi.org/10.2791/38942</v>
      </c>
      <c r="AZ748" t="str">
        <f>IF(buildings!AZ748="","NULL",buildings!AZ748)</f>
        <v>Annex B masses (materials summed across bld. components) divided by bld. Area from annex C (dimensions X no. of floors)</v>
      </c>
      <c r="BA748" t="str">
        <f>IF(buildings!BA748="","NULL",buildings!BA748)</f>
        <v>NULL</v>
      </c>
      <c r="BB748" t="str">
        <f>IF(buildings!BB748="","NULL",buildings!BB748)</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8" t="str">
        <f>IF(buildings!BC748="","NULL",buildings!BC748)</f>
        <v>NULL</v>
      </c>
      <c r="BD748" t="str">
        <f>IF(buildings!BD748="","NULL",buildings!BD748)</f>
        <v>NULL</v>
      </c>
      <c r="BE748" t="str">
        <f>IF(buildings!BE748="","NULL",buildings!BE748)</f>
        <v>Peled &amp; Fishman</v>
      </c>
      <c r="BF748" t="str">
        <f>IF(buildings!BF748="","NULL",buildings!BF748)</f>
        <v>NULL</v>
      </c>
      <c r="BG748" t="str">
        <f>IF(buildings!BG748="","NULL",buildings!BG748)</f>
        <v>NULL</v>
      </c>
      <c r="BH748" t="str">
        <f>IF(buildings!BH748="","NULL",buildings!BH748)</f>
        <v>NULL</v>
      </c>
      <c r="BI748" t="str">
        <f>IF(buildings!BI748="","NULL",buildings!BI748)</f>
        <v>NULL</v>
      </c>
      <c r="BJ748" t="str">
        <f>IF(buildings!BJ748="","NULL",buildings!BJ748)</f>
        <v>NULL</v>
      </c>
      <c r="BK748" t="str">
        <f>IF(buildings!BK748="","NULL",buildings!BK748)</f>
        <v>NULL</v>
      </c>
      <c r="BL748" t="str">
        <f>IF(buildings!BL748="","NULL",buildings!BL748)</f>
        <v>NULL</v>
      </c>
      <c r="BM748" t="str">
        <f>IF(buildings!BM748="","NULL",buildings!BM748)</f>
        <v>NULL</v>
      </c>
      <c r="BN748" t="str">
        <f>IF(buildings!BN748="","NULL",buildings!BN748)</f>
        <v>NULL</v>
      </c>
      <c r="BO748" t="str">
        <f>IF(buildings!BO748="","NULL",buildings!BO748)</f>
        <v>NULL</v>
      </c>
      <c r="BP748" t="str">
        <f>IF(buildings!BP748="","NULL",buildings!BP748)</f>
        <v>NULL</v>
      </c>
      <c r="BQ748" t="str">
        <f>IF(buildings!BQ748="","NULL",buildings!BQ748)</f>
        <v>NULL</v>
      </c>
      <c r="BR748" t="str">
        <f>IF(buildings!BR748="","NULL",buildings!BR748)</f>
        <v>NULL</v>
      </c>
      <c r="BS748" t="str">
        <f>IF(buildings!BS748="","NULL",buildings!BS748)</f>
        <v>NULL</v>
      </c>
      <c r="BT748" t="str">
        <f>IF(buildings!BT748="","NULL",buildings!BT748)</f>
        <v>NULL</v>
      </c>
      <c r="BU748" t="str">
        <f>IF(buildings!BU748="","NULL",buildings!BU748)</f>
        <v>NULL</v>
      </c>
      <c r="BV748" t="str">
        <f>IF(buildings!BV748="","NULL",buildings!BV748)</f>
        <v>NULL</v>
      </c>
      <c r="BW748" t="str">
        <f>IF(buildings!BW748="","NULL",buildings!BW748)</f>
        <v>R32EU15</v>
      </c>
      <c r="BX748" t="str">
        <f>IF(buildings!BX748="","NULL",buildings!BX748)</f>
        <v>R5.2OECD</v>
      </c>
      <c r="BY748" t="str">
        <f>IF(buildings!BY748="","NULL",buildings!BY748)</f>
        <v>R_MFH_low</v>
      </c>
      <c r="BZ748" t="str">
        <f>IF(buildings!BZ748="","NULL",buildings!BZ748)</f>
        <v>RC_unspecified</v>
      </c>
      <c r="CA748" t="str">
        <f>IF(buildings!CA748="","NULL",buildings!CA748)</f>
        <v>Standard</v>
      </c>
      <c r="CB748" t="str">
        <f>IF(buildings!CB748="","NULL",buildings!CB748)</f>
        <v>sample/average/statistics</v>
      </c>
      <c r="CC748" t="str">
        <f>IF(buildings!CC748="","NULL",buildings!CC748)</f>
        <v>RM</v>
      </c>
      <c r="CD748" t="str">
        <f>IF(buildings!CD748="","NULL",buildings!CD748)</f>
        <v>C</v>
      </c>
      <c r="CE748" t="str">
        <f>IF(buildings!CE748="","NULL",buildings!CE748)</f>
        <v>OECD_EU15</v>
      </c>
    </row>
    <row r="749" spans="1:83">
      <c r="A749">
        <f>IF(buildings!A749="","NA",buildings!A749)</f>
        <v>747</v>
      </c>
      <c r="B749" t="str">
        <f>IF(buildings!B749="","NA",buildings!B749)</f>
        <v>South European countries (Malta, Cyprus, Portugal, Greece, Spain, Italy, France)</v>
      </c>
      <c r="C749" t="str">
        <f>IF(buildings!C749="","NA",buildings!C749)</f>
        <v>NA</v>
      </c>
      <c r="D749">
        <f>IF(buildings!D749="","NA",buildings!D749)</f>
        <v>1965</v>
      </c>
      <c r="E749" t="str">
        <f>IF(buildings!E749="","NA",buildings!E749)</f>
        <v>NA</v>
      </c>
      <c r="F749">
        <f>IF(buildings!F749="","NA",buildings!F749)</f>
        <v>43.131250000000001</v>
      </c>
      <c r="G749" t="str">
        <f>IF(buildings!G749="","NA",buildings!G749)</f>
        <v>NA</v>
      </c>
      <c r="H749" t="str">
        <f>IF(buildings!H749="","NA",buildings!H749)</f>
        <v>NA</v>
      </c>
      <c r="I749" t="str">
        <f>IF(buildings!I749="","NA",buildings!I749)</f>
        <v>NA</v>
      </c>
      <c r="J749">
        <f>IF(buildings!J749="","NA",buildings!J749)</f>
        <v>3.6458333333333335</v>
      </c>
      <c r="K749" t="str">
        <f>IF(buildings!K749="","NA",buildings!K749)</f>
        <v>NA</v>
      </c>
      <c r="L749" t="str">
        <f>IF(buildings!L749="","NA",buildings!L749)</f>
        <v>NA</v>
      </c>
      <c r="M749">
        <f>IF(buildings!M749="","NA",buildings!M749)</f>
        <v>1324.0562499999999</v>
      </c>
      <c r="N749" t="str">
        <f>IF(buildings!N749="","NA",buildings!N749)</f>
        <v>NA</v>
      </c>
      <c r="O749" t="str">
        <f>IF(buildings!O749="","NA",buildings!O749)</f>
        <v>NA</v>
      </c>
      <c r="P749" t="str">
        <f>IF(buildings!P749="","NA",buildings!P749)</f>
        <v>NA</v>
      </c>
      <c r="Q749">
        <f>IF(buildings!Q749="","NA",buildings!Q749)</f>
        <v>19.791666666666668</v>
      </c>
      <c r="R749" t="str">
        <f>IF(buildings!R749="","NA",buildings!R749)</f>
        <v>NA</v>
      </c>
      <c r="S749">
        <f>IF(buildings!S749="","NA",buildings!S749)</f>
        <v>30.625</v>
      </c>
      <c r="T749" t="str">
        <f>IF(buildings!T749="","NA",buildings!T749)</f>
        <v>NA</v>
      </c>
      <c r="U749" t="str">
        <f>IF(buildings!U749="","NA",buildings!U749)</f>
        <v>NA</v>
      </c>
      <c r="V749">
        <f>IF(buildings!V749="","NA",buildings!V749)</f>
        <v>0.59375</v>
      </c>
      <c r="W749" t="str">
        <f>IF(buildings!W749="","NA",buildings!W749)</f>
        <v>NA</v>
      </c>
      <c r="X749" t="str">
        <f>IF(buildings!X749="","NA",buildings!X749)</f>
        <v>NA</v>
      </c>
      <c r="Y749" t="str">
        <f>IF(buildings!Y749="","NA",buildings!Y749)</f>
        <v>NA</v>
      </c>
      <c r="Z749" t="str">
        <f>IF(buildings!Z749="","NA",buildings!Z749)</f>
        <v>NA</v>
      </c>
      <c r="AA749" t="str">
        <f>IF(buildings!AA749="","NA",buildings!AA749)</f>
        <v>NA</v>
      </c>
      <c r="AB749" t="str">
        <f>IF(buildings!AB749="","NA",buildings!AB749)</f>
        <v>NA</v>
      </c>
      <c r="AC749" t="str">
        <f>IF(buildings!AC749="","NA",buildings!AC749)</f>
        <v>NA</v>
      </c>
      <c r="AD749" t="str">
        <f>IF(buildings!AD749="","NA",buildings!AD749)</f>
        <v>NA</v>
      </c>
      <c r="AE749" t="str">
        <f>IF(buildings!AE749="","NA",buildings!AE749)</f>
        <v>NA</v>
      </c>
      <c r="AF749" t="str">
        <f>IF(buildings!AF749="","NA",buildings!AF749)</f>
        <v>NA</v>
      </c>
      <c r="AG749" t="str">
        <f>IF(buildings!AG749="","NA",buildings!AG749)</f>
        <v>NA</v>
      </c>
      <c r="AH749" t="str">
        <f>IF(buildings!AH749="","NA",buildings!AH749)</f>
        <v>NA</v>
      </c>
      <c r="AI749" t="str">
        <f>IF(buildings!AI749="","NA",buildings!AI749)</f>
        <v>NA</v>
      </c>
      <c r="AJ749">
        <f>IF(buildings!AJ749="","NA",buildings!AJ749)</f>
        <v>8.21875</v>
      </c>
      <c r="AK749">
        <f>IF(buildings!AK749="","NA",buildings!AK749)</f>
        <v>49.479166666666664</v>
      </c>
      <c r="AL749" t="str">
        <f>IF(buildings!AL749="","NA",buildings!AL749)</f>
        <v>Concrete wall, reinforced concrete flooring, flat roof (Z1_MF_005)</v>
      </c>
      <c r="AM749">
        <f>IF(buildings!AM749="","NA",buildings!AM749)</f>
        <v>4</v>
      </c>
      <c r="AN749" t="str">
        <f>IF(buildings!AN749="","NA",buildings!AN749)</f>
        <v>residential</v>
      </c>
      <c r="AO749" t="str">
        <f>IF(buildings!AO749="","NA",buildings!AO749)</f>
        <v>MFH</v>
      </c>
      <c r="AP749" t="str">
        <f>IF(buildings!AP749="","NA",buildings!AP749)</f>
        <v>averaged</v>
      </c>
      <c r="AQ749" t="str">
        <f>IF(buildings!AQ749="","NA",buildings!AQ749)</f>
        <v>Urban</v>
      </c>
      <c r="AR749" t="str">
        <f>IF(buildings!AR749="","NA",buildings!AR749)</f>
        <v>gross</v>
      </c>
      <c r="AS749" t="str">
        <f>IF(buildings!AS749="","NA",buildings!AS749)</f>
        <v>Nemry, F., &amp; Uihlein, A.</v>
      </c>
      <c r="AT749">
        <f>IF(buildings!AT749="","NA",buildings!AT749)</f>
        <v>2008</v>
      </c>
      <c r="AU749" t="str">
        <f>IF(buildings!AU749="","NA",buildings!AU749)</f>
        <v>Environmental Improvement Potentials of Residential Buildings (IMPRO-Building)</v>
      </c>
      <c r="AV749" t="str">
        <f>IF(buildings!AV749="","NA",buildings!AV749)</f>
        <v xml:space="preserve">EU Joint Research Center </v>
      </c>
      <c r="AW749" t="str">
        <f>IF(buildings!AW749="","NA",buildings!AW749)</f>
        <v>Copyright Elsevier</v>
      </c>
      <c r="AX749" t="str">
        <f>IF(buildings!AX749="","NA",buildings!AX749)</f>
        <v>10.2791/38942</v>
      </c>
      <c r="AY749" t="str">
        <f>IF(buildings!AY749="","NA",buildings!AY749)</f>
        <v>https://doi.org/10.2791/38942</v>
      </c>
      <c r="AZ749" t="str">
        <f>IF(buildings!AZ749="","NULL",buildings!AZ749)</f>
        <v>Annex B masses (materials summed across bld. components) divided by bld. Area from annex C (dimensions X no. of floors)</v>
      </c>
      <c r="BA749" t="str">
        <f>IF(buildings!BA749="","NULL",buildings!BA749)</f>
        <v>NULL</v>
      </c>
      <c r="BB749" t="str">
        <f>IF(buildings!BB749="","NULL",buildings!BB749)</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49" t="str">
        <f>IF(buildings!BC749="","NULL",buildings!BC749)</f>
        <v>NULL</v>
      </c>
      <c r="BD749" t="str">
        <f>IF(buildings!BD749="","NULL",buildings!BD749)</f>
        <v>NULL</v>
      </c>
      <c r="BE749" t="str">
        <f>IF(buildings!BE749="","NULL",buildings!BE749)</f>
        <v>Peled &amp; Fishman</v>
      </c>
      <c r="BF749" t="str">
        <f>IF(buildings!BF749="","NULL",buildings!BF749)</f>
        <v>NULL</v>
      </c>
      <c r="BG749" t="str">
        <f>IF(buildings!BG749="","NULL",buildings!BG749)</f>
        <v>NULL</v>
      </c>
      <c r="BH749" t="str">
        <f>IF(buildings!BH749="","NULL",buildings!BH749)</f>
        <v>NULL</v>
      </c>
      <c r="BI749" t="str">
        <f>IF(buildings!BI749="","NULL",buildings!BI749)</f>
        <v>NULL</v>
      </c>
      <c r="BJ749" t="str">
        <f>IF(buildings!BJ749="","NULL",buildings!BJ749)</f>
        <v>NULL</v>
      </c>
      <c r="BK749" t="str">
        <f>IF(buildings!BK749="","NULL",buildings!BK749)</f>
        <v>NULL</v>
      </c>
      <c r="BL749" t="str">
        <f>IF(buildings!BL749="","NULL",buildings!BL749)</f>
        <v>NULL</v>
      </c>
      <c r="BM749" t="str">
        <f>IF(buildings!BM749="","NULL",buildings!BM749)</f>
        <v>NULL</v>
      </c>
      <c r="BN749" t="str">
        <f>IF(buildings!BN749="","NULL",buildings!BN749)</f>
        <v>NULL</v>
      </c>
      <c r="BO749" t="str">
        <f>IF(buildings!BO749="","NULL",buildings!BO749)</f>
        <v>NULL</v>
      </c>
      <c r="BP749" t="str">
        <f>IF(buildings!BP749="","NULL",buildings!BP749)</f>
        <v>NULL</v>
      </c>
      <c r="BQ749" t="str">
        <f>IF(buildings!BQ749="","NULL",buildings!BQ749)</f>
        <v>NULL</v>
      </c>
      <c r="BR749" t="str">
        <f>IF(buildings!BR749="","NULL",buildings!BR749)</f>
        <v>NULL</v>
      </c>
      <c r="BS749" t="str">
        <f>IF(buildings!BS749="","NULL",buildings!BS749)</f>
        <v>NULL</v>
      </c>
      <c r="BT749" t="str">
        <f>IF(buildings!BT749="","NULL",buildings!BT749)</f>
        <v>NULL</v>
      </c>
      <c r="BU749" t="str">
        <f>IF(buildings!BU749="","NULL",buildings!BU749)</f>
        <v>NULL</v>
      </c>
      <c r="BV749" t="str">
        <f>IF(buildings!BV749="","NULL",buildings!BV749)</f>
        <v>NULL</v>
      </c>
      <c r="BW749" t="str">
        <f>IF(buildings!BW749="","NULL",buildings!BW749)</f>
        <v>R32EU15</v>
      </c>
      <c r="BX749" t="str">
        <f>IF(buildings!BX749="","NULL",buildings!BX749)</f>
        <v>R5.2OECD</v>
      </c>
      <c r="BY749" t="str">
        <f>IF(buildings!BY749="","NULL",buildings!BY749)</f>
        <v>R_MFH_low</v>
      </c>
      <c r="BZ749" t="str">
        <f>IF(buildings!BZ749="","NULL",buildings!BZ749)</f>
        <v>RC_unspecified</v>
      </c>
      <c r="CA749" t="str">
        <f>IF(buildings!CA749="","NULL",buildings!CA749)</f>
        <v>Standard</v>
      </c>
      <c r="CB749" t="str">
        <f>IF(buildings!CB749="","NULL",buildings!CB749)</f>
        <v>sample/average/statistics</v>
      </c>
      <c r="CC749" t="str">
        <f>IF(buildings!CC749="","NULL",buildings!CC749)</f>
        <v>RM</v>
      </c>
      <c r="CD749" t="str">
        <f>IF(buildings!CD749="","NULL",buildings!CD749)</f>
        <v>C</v>
      </c>
      <c r="CE749" t="str">
        <f>IF(buildings!CE749="","NULL",buildings!CE749)</f>
        <v>OECD_EU15</v>
      </c>
    </row>
    <row r="750" spans="1:83">
      <c r="A750">
        <f>IF(buildings!A750="","NA",buildings!A750)</f>
        <v>748</v>
      </c>
      <c r="B750" t="str">
        <f>IF(buildings!B750="","NA",buildings!B750)</f>
        <v>South European countries (Malta, Cyprus, Portugal, Greece, Spain, Italy, France)</v>
      </c>
      <c r="C750" t="str">
        <f>IF(buildings!C750="","NA",buildings!C750)</f>
        <v>NA</v>
      </c>
      <c r="D750">
        <f>IF(buildings!D750="","NA",buildings!D750)</f>
        <v>1945</v>
      </c>
      <c r="E750" t="str">
        <f>IF(buildings!E750="","NA",buildings!E750)</f>
        <v>NA</v>
      </c>
      <c r="F750">
        <f>IF(buildings!F750="","NA",buildings!F750)</f>
        <v>49.496250000000003</v>
      </c>
      <c r="G750" t="str">
        <f>IF(buildings!G750="","NA",buildings!G750)</f>
        <v>NA</v>
      </c>
      <c r="H750" t="str">
        <f>IF(buildings!H750="","NA",buildings!H750)</f>
        <v>NA</v>
      </c>
      <c r="I750" t="str">
        <f>IF(buildings!I750="","NA",buildings!I750)</f>
        <v>NA</v>
      </c>
      <c r="J750">
        <f>IF(buildings!J750="","NA",buildings!J750)</f>
        <v>3.6458333333333335</v>
      </c>
      <c r="K750" t="str">
        <f>IF(buildings!K750="","NA",buildings!K750)</f>
        <v>NA</v>
      </c>
      <c r="L750" t="str">
        <f>IF(buildings!L750="","NA",buildings!L750)</f>
        <v>NA</v>
      </c>
      <c r="M750">
        <f>IF(buildings!M750="","NA",buildings!M750)</f>
        <v>818.94124999999997</v>
      </c>
      <c r="N750" t="str">
        <f>IF(buildings!N750="","NA",buildings!N750)</f>
        <v>NA</v>
      </c>
      <c r="O750" t="str">
        <f>IF(buildings!O750="","NA",buildings!O750)</f>
        <v>NA</v>
      </c>
      <c r="P750">
        <f>IF(buildings!P750="","NA",buildings!P750)</f>
        <v>390.625</v>
      </c>
      <c r="Q750">
        <f>IF(buildings!Q750="","NA",buildings!Q750)</f>
        <v>77.34375</v>
      </c>
      <c r="R750" t="str">
        <f>IF(buildings!R750="","NA",buildings!R750)</f>
        <v>NA</v>
      </c>
      <c r="S750">
        <f>IF(buildings!S750="","NA",buildings!S750)</f>
        <v>30.625</v>
      </c>
      <c r="T750" t="str">
        <f>IF(buildings!T750="","NA",buildings!T750)</f>
        <v>NA</v>
      </c>
      <c r="U750" t="str">
        <f>IF(buildings!U750="","NA",buildings!U750)</f>
        <v>NA</v>
      </c>
      <c r="V750">
        <f>IF(buildings!V750="","NA",buildings!V750)</f>
        <v>0.59375</v>
      </c>
      <c r="W750" t="str">
        <f>IF(buildings!W750="","NA",buildings!W750)</f>
        <v>NA</v>
      </c>
      <c r="X750" t="str">
        <f>IF(buildings!X750="","NA",buildings!X750)</f>
        <v>NA</v>
      </c>
      <c r="Y750" t="str">
        <f>IF(buildings!Y750="","NA",buildings!Y750)</f>
        <v>NA</v>
      </c>
      <c r="Z750" t="str">
        <f>IF(buildings!Z750="","NA",buildings!Z750)</f>
        <v>NA</v>
      </c>
      <c r="AA750" t="str">
        <f>IF(buildings!AA750="","NA",buildings!AA750)</f>
        <v>NA</v>
      </c>
      <c r="AB750" t="str">
        <f>IF(buildings!AB750="","NA",buildings!AB750)</f>
        <v>NA</v>
      </c>
      <c r="AC750" t="str">
        <f>IF(buildings!AC750="","NA",buildings!AC750)</f>
        <v>NA</v>
      </c>
      <c r="AD750" t="str">
        <f>IF(buildings!AD750="","NA",buildings!AD750)</f>
        <v>NA</v>
      </c>
      <c r="AE750" t="str">
        <f>IF(buildings!AE750="","NA",buildings!AE750)</f>
        <v>NA</v>
      </c>
      <c r="AF750" t="str">
        <f>IF(buildings!AF750="","NA",buildings!AF750)</f>
        <v>NA</v>
      </c>
      <c r="AG750" t="str">
        <f>IF(buildings!AG750="","NA",buildings!AG750)</f>
        <v>NA</v>
      </c>
      <c r="AH750" t="str">
        <f>IF(buildings!AH750="","NA",buildings!AH750)</f>
        <v>NA</v>
      </c>
      <c r="AI750" t="str">
        <f>IF(buildings!AI750="","NA",buildings!AI750)</f>
        <v>NA</v>
      </c>
      <c r="AJ750">
        <f>IF(buildings!AJ750="","NA",buildings!AJ750)</f>
        <v>6.135416666666667</v>
      </c>
      <c r="AK750">
        <f>IF(buildings!AK750="","NA",buildings!AK750)</f>
        <v>61.848958333333336</v>
      </c>
      <c r="AL750" t="str">
        <f>IF(buildings!AL750="","NA",buildings!AL750)</f>
        <v>Brick wall, reinforced concrete flooring, flat roof (Z1_MF_006_ex)</v>
      </c>
      <c r="AM750">
        <f>IF(buildings!AM750="","NA",buildings!AM750)</f>
        <v>4</v>
      </c>
      <c r="AN750" t="str">
        <f>IF(buildings!AN750="","NA",buildings!AN750)</f>
        <v>residential</v>
      </c>
      <c r="AO750" t="str">
        <f>IF(buildings!AO750="","NA",buildings!AO750)</f>
        <v>MFH</v>
      </c>
      <c r="AP750" t="str">
        <f>IF(buildings!AP750="","NA",buildings!AP750)</f>
        <v>averaged</v>
      </c>
      <c r="AQ750" t="str">
        <f>IF(buildings!AQ750="","NA",buildings!AQ750)</f>
        <v>Urban</v>
      </c>
      <c r="AR750" t="str">
        <f>IF(buildings!AR750="","NA",buildings!AR750)</f>
        <v>gross</v>
      </c>
      <c r="AS750" t="str">
        <f>IF(buildings!AS750="","NA",buildings!AS750)</f>
        <v>Nemry, F., &amp; Uihlein, A.</v>
      </c>
      <c r="AT750">
        <f>IF(buildings!AT750="","NA",buildings!AT750)</f>
        <v>2008</v>
      </c>
      <c r="AU750" t="str">
        <f>IF(buildings!AU750="","NA",buildings!AU750)</f>
        <v>Environmental Improvement Potentials of Residential Buildings (IMPRO-Building)</v>
      </c>
      <c r="AV750" t="str">
        <f>IF(buildings!AV750="","NA",buildings!AV750)</f>
        <v xml:space="preserve">EU Joint Research Center </v>
      </c>
      <c r="AW750" t="str">
        <f>IF(buildings!AW750="","NA",buildings!AW750)</f>
        <v>Copyright Elsevier</v>
      </c>
      <c r="AX750" t="str">
        <f>IF(buildings!AX750="","NA",buildings!AX750)</f>
        <v>10.2791/38942</v>
      </c>
      <c r="AY750" t="str">
        <f>IF(buildings!AY750="","NA",buildings!AY750)</f>
        <v>https://doi.org/10.2791/38942</v>
      </c>
      <c r="AZ750" t="str">
        <f>IF(buildings!AZ750="","NULL",buildings!AZ750)</f>
        <v>Annex B masses (materials summed across bld. components) divided by bld. Area from annex C (dimensions X no. of floors)</v>
      </c>
      <c r="BA750" t="str">
        <f>IF(buildings!BA750="","NULL",buildings!BA750)</f>
        <v>NULL</v>
      </c>
      <c r="BB750" t="str">
        <f>IF(buildings!BB750="","NULL",buildings!BB750)</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0" t="str">
        <f>IF(buildings!BC750="","NULL",buildings!BC750)</f>
        <v>NULL</v>
      </c>
      <c r="BD750" t="str">
        <f>IF(buildings!BD750="","NULL",buildings!BD750)</f>
        <v>NULL</v>
      </c>
      <c r="BE750" t="str">
        <f>IF(buildings!BE750="","NULL",buildings!BE750)</f>
        <v>Peled &amp; Fishman</v>
      </c>
      <c r="BF750" t="str">
        <f>IF(buildings!BF750="","NULL",buildings!BF750)</f>
        <v>NULL</v>
      </c>
      <c r="BG750" t="str">
        <f>IF(buildings!BG750="","NULL",buildings!BG750)</f>
        <v>NULL</v>
      </c>
      <c r="BH750" t="str">
        <f>IF(buildings!BH750="","NULL",buildings!BH750)</f>
        <v>NULL</v>
      </c>
      <c r="BI750" t="str">
        <f>IF(buildings!BI750="","NULL",buildings!BI750)</f>
        <v>NULL</v>
      </c>
      <c r="BJ750" t="str">
        <f>IF(buildings!BJ750="","NULL",buildings!BJ750)</f>
        <v>NULL</v>
      </c>
      <c r="BK750" t="str">
        <f>IF(buildings!BK750="","NULL",buildings!BK750)</f>
        <v>NULL</v>
      </c>
      <c r="BL750" t="str">
        <f>IF(buildings!BL750="","NULL",buildings!BL750)</f>
        <v>NULL</v>
      </c>
      <c r="BM750" t="str">
        <f>IF(buildings!BM750="","NULL",buildings!BM750)</f>
        <v>NULL</v>
      </c>
      <c r="BN750" t="str">
        <f>IF(buildings!BN750="","NULL",buildings!BN750)</f>
        <v>NULL</v>
      </c>
      <c r="BO750" t="str">
        <f>IF(buildings!BO750="","NULL",buildings!BO750)</f>
        <v>NULL</v>
      </c>
      <c r="BP750" t="str">
        <f>IF(buildings!BP750="","NULL",buildings!BP750)</f>
        <v>NULL</v>
      </c>
      <c r="BQ750" t="str">
        <f>IF(buildings!BQ750="","NULL",buildings!BQ750)</f>
        <v>NULL</v>
      </c>
      <c r="BR750" t="str">
        <f>IF(buildings!BR750="","NULL",buildings!BR750)</f>
        <v>NULL</v>
      </c>
      <c r="BS750" t="str">
        <f>IF(buildings!BS750="","NULL",buildings!BS750)</f>
        <v>NULL</v>
      </c>
      <c r="BT750" t="str">
        <f>IF(buildings!BT750="","NULL",buildings!BT750)</f>
        <v>NULL</v>
      </c>
      <c r="BU750" t="str">
        <f>IF(buildings!BU750="","NULL",buildings!BU750)</f>
        <v>NULL</v>
      </c>
      <c r="BV750" t="str">
        <f>IF(buildings!BV750="","NULL",buildings!BV750)</f>
        <v>NULL</v>
      </c>
      <c r="BW750" t="str">
        <f>IF(buildings!BW750="","NULL",buildings!BW750)</f>
        <v>R32EU15</v>
      </c>
      <c r="BX750" t="str">
        <f>IF(buildings!BX750="","NULL",buildings!BX750)</f>
        <v>R5.2OECD</v>
      </c>
      <c r="BY750" t="str">
        <f>IF(buildings!BY750="","NULL",buildings!BY750)</f>
        <v>R_MFH_low</v>
      </c>
      <c r="BZ750" t="str">
        <f>IF(buildings!BZ750="","NULL",buildings!BZ750)</f>
        <v>M_brick</v>
      </c>
      <c r="CA750" t="str">
        <f>IF(buildings!CA750="","NULL",buildings!CA750)</f>
        <v>Standard</v>
      </c>
      <c r="CB750" t="str">
        <f>IF(buildings!CB750="","NULL",buildings!CB750)</f>
        <v>sample/average/statistics</v>
      </c>
      <c r="CC750" t="str">
        <f>IF(buildings!CC750="","NULL",buildings!CC750)</f>
        <v>RM</v>
      </c>
      <c r="CD750" t="str">
        <f>IF(buildings!CD750="","NULL",buildings!CD750)</f>
        <v>M</v>
      </c>
      <c r="CE750" t="str">
        <f>IF(buildings!CE750="","NULL",buildings!CE750)</f>
        <v>OECD_EU15</v>
      </c>
    </row>
    <row r="751" spans="1:83">
      <c r="A751">
        <f>IF(buildings!A751="","NA",buildings!A751)</f>
        <v>749</v>
      </c>
      <c r="B751" t="str">
        <f>IF(buildings!B751="","NA",buildings!B751)</f>
        <v>South European countries (Malta, Cyprus, Portugal, Greece, Spain, Italy, France)</v>
      </c>
      <c r="C751" t="str">
        <f>IF(buildings!C751="","NA",buildings!C751)</f>
        <v>NA</v>
      </c>
      <c r="D751">
        <f>IF(buildings!D751="","NA",buildings!D751)</f>
        <v>2006</v>
      </c>
      <c r="E751" t="str">
        <f>IF(buildings!E751="","NA",buildings!E751)</f>
        <v>NA</v>
      </c>
      <c r="F751">
        <f>IF(buildings!F751="","NA",buildings!F751)</f>
        <v>49.496250000000003</v>
      </c>
      <c r="G751" t="str">
        <f>IF(buildings!G751="","NA",buildings!G751)</f>
        <v>NA</v>
      </c>
      <c r="H751" t="str">
        <f>IF(buildings!H751="","NA",buildings!H751)</f>
        <v>NA</v>
      </c>
      <c r="I751" t="str">
        <f>IF(buildings!I751="","NA",buildings!I751)</f>
        <v>NA</v>
      </c>
      <c r="J751">
        <f>IF(buildings!J751="","NA",buildings!J751)</f>
        <v>3.6458333333333335</v>
      </c>
      <c r="K751" t="str">
        <f>IF(buildings!K751="","NA",buildings!K751)</f>
        <v>NA</v>
      </c>
      <c r="L751" t="str">
        <f>IF(buildings!L751="","NA",buildings!L751)</f>
        <v>NA</v>
      </c>
      <c r="M751">
        <f>IF(buildings!M751="","NA",buildings!M751)</f>
        <v>818.94124999999997</v>
      </c>
      <c r="N751" t="str">
        <f>IF(buildings!N751="","NA",buildings!N751)</f>
        <v>NA</v>
      </c>
      <c r="O751" t="str">
        <f>IF(buildings!O751="","NA",buildings!O751)</f>
        <v>NA</v>
      </c>
      <c r="P751">
        <f>IF(buildings!P751="","NA",buildings!P751)</f>
        <v>390.625</v>
      </c>
      <c r="Q751">
        <f>IF(buildings!Q751="","NA",buildings!Q751)</f>
        <v>77.34375</v>
      </c>
      <c r="R751" t="str">
        <f>IF(buildings!R751="","NA",buildings!R751)</f>
        <v>NA</v>
      </c>
      <c r="S751">
        <f>IF(buildings!S751="","NA",buildings!S751)</f>
        <v>30.625</v>
      </c>
      <c r="T751" t="str">
        <f>IF(buildings!T751="","NA",buildings!T751)</f>
        <v>NA</v>
      </c>
      <c r="U751" t="str">
        <f>IF(buildings!U751="","NA",buildings!U751)</f>
        <v>NA</v>
      </c>
      <c r="V751">
        <f>IF(buildings!V751="","NA",buildings!V751)</f>
        <v>0.59375</v>
      </c>
      <c r="W751" t="str">
        <f>IF(buildings!W751="","NA",buildings!W751)</f>
        <v>NA</v>
      </c>
      <c r="X751" t="str">
        <f>IF(buildings!X751="","NA",buildings!X751)</f>
        <v>NA</v>
      </c>
      <c r="Y751" t="str">
        <f>IF(buildings!Y751="","NA",buildings!Y751)</f>
        <v>NA</v>
      </c>
      <c r="Z751" t="str">
        <f>IF(buildings!Z751="","NA",buildings!Z751)</f>
        <v>NA</v>
      </c>
      <c r="AA751" t="str">
        <f>IF(buildings!AA751="","NA",buildings!AA751)</f>
        <v>NA</v>
      </c>
      <c r="AB751" t="str">
        <f>IF(buildings!AB751="","NA",buildings!AB751)</f>
        <v>NA</v>
      </c>
      <c r="AC751" t="str">
        <f>IF(buildings!AC751="","NA",buildings!AC751)</f>
        <v>NA</v>
      </c>
      <c r="AD751" t="str">
        <f>IF(buildings!AD751="","NA",buildings!AD751)</f>
        <v>NA</v>
      </c>
      <c r="AE751" t="str">
        <f>IF(buildings!AE751="","NA",buildings!AE751)</f>
        <v>NA</v>
      </c>
      <c r="AF751" t="str">
        <f>IF(buildings!AF751="","NA",buildings!AF751)</f>
        <v>NA</v>
      </c>
      <c r="AG751" t="str">
        <f>IF(buildings!AG751="","NA",buildings!AG751)</f>
        <v>NA</v>
      </c>
      <c r="AH751" t="str">
        <f>IF(buildings!AH751="","NA",buildings!AH751)</f>
        <v>NA</v>
      </c>
      <c r="AI751" t="str">
        <f>IF(buildings!AI751="","NA",buildings!AI751)</f>
        <v>NA</v>
      </c>
      <c r="AJ751">
        <f>IF(buildings!AJ751="","NA",buildings!AJ751)</f>
        <v>7.583333333333333</v>
      </c>
      <c r="AK751">
        <f>IF(buildings!AK751="","NA",buildings!AK751)</f>
        <v>61.848958333333336</v>
      </c>
      <c r="AL751" t="str">
        <f>IF(buildings!AL751="","NA",buildings!AL751)</f>
        <v>Brick wall, reinforced concrete flooring, flat roof (Z1_MF_006)</v>
      </c>
      <c r="AM751">
        <f>IF(buildings!AM751="","NA",buildings!AM751)</f>
        <v>4</v>
      </c>
      <c r="AN751" t="str">
        <f>IF(buildings!AN751="","NA",buildings!AN751)</f>
        <v>residential</v>
      </c>
      <c r="AO751" t="str">
        <f>IF(buildings!AO751="","NA",buildings!AO751)</f>
        <v>MFH</v>
      </c>
      <c r="AP751" t="str">
        <f>IF(buildings!AP751="","NA",buildings!AP751)</f>
        <v>averaged</v>
      </c>
      <c r="AQ751" t="str">
        <f>IF(buildings!AQ751="","NA",buildings!AQ751)</f>
        <v>Urban</v>
      </c>
      <c r="AR751" t="str">
        <f>IF(buildings!AR751="","NA",buildings!AR751)</f>
        <v>gross</v>
      </c>
      <c r="AS751" t="str">
        <f>IF(buildings!AS751="","NA",buildings!AS751)</f>
        <v>Nemry, F., &amp; Uihlein, A.</v>
      </c>
      <c r="AT751">
        <f>IF(buildings!AT751="","NA",buildings!AT751)</f>
        <v>2008</v>
      </c>
      <c r="AU751" t="str">
        <f>IF(buildings!AU751="","NA",buildings!AU751)</f>
        <v>Environmental Improvement Potentials of Residential Buildings (IMPRO-Building)</v>
      </c>
      <c r="AV751" t="str">
        <f>IF(buildings!AV751="","NA",buildings!AV751)</f>
        <v xml:space="preserve">EU Joint Research Center </v>
      </c>
      <c r="AW751" t="str">
        <f>IF(buildings!AW751="","NA",buildings!AW751)</f>
        <v>Copyright Elsevier</v>
      </c>
      <c r="AX751" t="str">
        <f>IF(buildings!AX751="","NA",buildings!AX751)</f>
        <v>10.2791/38942</v>
      </c>
      <c r="AY751" t="str">
        <f>IF(buildings!AY751="","NA",buildings!AY751)</f>
        <v>https://doi.org/10.2791/38942</v>
      </c>
      <c r="AZ751" t="str">
        <f>IF(buildings!AZ751="","NULL",buildings!AZ751)</f>
        <v>Annex B masses (materials summed across bld. components) divided by bld. Area from annex C (dimensions X no. of floors)</v>
      </c>
      <c r="BA751" t="str">
        <f>IF(buildings!BA751="","NULL",buildings!BA751)</f>
        <v>NULL</v>
      </c>
      <c r="BB751" t="str">
        <f>IF(buildings!BB751="","NULL",buildings!BB751)</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1" t="str">
        <f>IF(buildings!BC751="","NULL",buildings!BC751)</f>
        <v>NULL</v>
      </c>
      <c r="BD751" t="str">
        <f>IF(buildings!BD751="","NULL",buildings!BD751)</f>
        <v>NULL</v>
      </c>
      <c r="BE751" t="str">
        <f>IF(buildings!BE751="","NULL",buildings!BE751)</f>
        <v>Peled &amp; Fishman</v>
      </c>
      <c r="BF751" t="str">
        <f>IF(buildings!BF751="","NULL",buildings!BF751)</f>
        <v>NULL</v>
      </c>
      <c r="BG751" t="str">
        <f>IF(buildings!BG751="","NULL",buildings!BG751)</f>
        <v>NULL</v>
      </c>
      <c r="BH751" t="str">
        <f>IF(buildings!BH751="","NULL",buildings!BH751)</f>
        <v>NULL</v>
      </c>
      <c r="BI751" t="str">
        <f>IF(buildings!BI751="","NULL",buildings!BI751)</f>
        <v>NULL</v>
      </c>
      <c r="BJ751" t="str">
        <f>IF(buildings!BJ751="","NULL",buildings!BJ751)</f>
        <v>NULL</v>
      </c>
      <c r="BK751" t="str">
        <f>IF(buildings!BK751="","NULL",buildings!BK751)</f>
        <v>NULL</v>
      </c>
      <c r="BL751" t="str">
        <f>IF(buildings!BL751="","NULL",buildings!BL751)</f>
        <v>NULL</v>
      </c>
      <c r="BM751" t="str">
        <f>IF(buildings!BM751="","NULL",buildings!BM751)</f>
        <v>NULL</v>
      </c>
      <c r="BN751" t="str">
        <f>IF(buildings!BN751="","NULL",buildings!BN751)</f>
        <v>NULL</v>
      </c>
      <c r="BO751" t="str">
        <f>IF(buildings!BO751="","NULL",buildings!BO751)</f>
        <v>NULL</v>
      </c>
      <c r="BP751" t="str">
        <f>IF(buildings!BP751="","NULL",buildings!BP751)</f>
        <v>NULL</v>
      </c>
      <c r="BQ751" t="str">
        <f>IF(buildings!BQ751="","NULL",buildings!BQ751)</f>
        <v>NULL</v>
      </c>
      <c r="BR751" t="str">
        <f>IF(buildings!BR751="","NULL",buildings!BR751)</f>
        <v>NULL</v>
      </c>
      <c r="BS751" t="str">
        <f>IF(buildings!BS751="","NULL",buildings!BS751)</f>
        <v>NULL</v>
      </c>
      <c r="BT751" t="str">
        <f>IF(buildings!BT751="","NULL",buildings!BT751)</f>
        <v>NULL</v>
      </c>
      <c r="BU751" t="str">
        <f>IF(buildings!BU751="","NULL",buildings!BU751)</f>
        <v>NULL</v>
      </c>
      <c r="BV751" t="str">
        <f>IF(buildings!BV751="","NULL",buildings!BV751)</f>
        <v>NULL</v>
      </c>
      <c r="BW751" t="str">
        <f>IF(buildings!BW751="","NULL",buildings!BW751)</f>
        <v>R32EU15</v>
      </c>
      <c r="BX751" t="str">
        <f>IF(buildings!BX751="","NULL",buildings!BX751)</f>
        <v>R5.2OECD</v>
      </c>
      <c r="BY751" t="str">
        <f>IF(buildings!BY751="","NULL",buildings!BY751)</f>
        <v>R_MFH_low</v>
      </c>
      <c r="BZ751" t="str">
        <f>IF(buildings!BZ751="","NULL",buildings!BZ751)</f>
        <v>M_brick</v>
      </c>
      <c r="CA751" t="str">
        <f>IF(buildings!CA751="","NULL",buildings!CA751)</f>
        <v>Standard</v>
      </c>
      <c r="CB751" t="str">
        <f>IF(buildings!CB751="","NULL",buildings!CB751)</f>
        <v>sample/average/statistics</v>
      </c>
      <c r="CC751" t="str">
        <f>IF(buildings!CC751="","NULL",buildings!CC751)</f>
        <v>RM</v>
      </c>
      <c r="CD751" t="str">
        <f>IF(buildings!CD751="","NULL",buildings!CD751)</f>
        <v>M</v>
      </c>
      <c r="CE751" t="str">
        <f>IF(buildings!CE751="","NULL",buildings!CE751)</f>
        <v>OECD_EU15</v>
      </c>
    </row>
    <row r="752" spans="1:83">
      <c r="A752">
        <f>IF(buildings!A752="","NA",buildings!A752)</f>
        <v>750</v>
      </c>
      <c r="B752" t="str">
        <f>IF(buildings!B752="","NA",buildings!B752)</f>
        <v>South European countries (Malta, Cyprus, Portugal, Greece, Spain, Italy, France)</v>
      </c>
      <c r="C752" t="str">
        <f>IF(buildings!C752="","NA",buildings!C752)</f>
        <v>NA</v>
      </c>
      <c r="D752">
        <f>IF(buildings!D752="","NA",buildings!D752)</f>
        <v>1950</v>
      </c>
      <c r="E752">
        <f>IF(buildings!E752="","NA",buildings!E752)</f>
        <v>1980</v>
      </c>
      <c r="F752">
        <f>IF(buildings!F752="","NA",buildings!F752)</f>
        <v>35.557857142857145</v>
      </c>
      <c r="G752" t="str">
        <f>IF(buildings!G752="","NA",buildings!G752)</f>
        <v>NA</v>
      </c>
      <c r="H752" t="str">
        <f>IF(buildings!H752="","NA",buildings!H752)</f>
        <v>NA</v>
      </c>
      <c r="I752" t="str">
        <f>IF(buildings!I752="","NA",buildings!I752)</f>
        <v>NA</v>
      </c>
      <c r="J752">
        <f>IF(buildings!J752="","NA",buildings!J752)</f>
        <v>3.2440476190476191</v>
      </c>
      <c r="K752" t="str">
        <f>IF(buildings!K752="","NA",buildings!K752)</f>
        <v>NA</v>
      </c>
      <c r="L752" t="str">
        <f>IF(buildings!L752="","NA",buildings!L752)</f>
        <v>NA</v>
      </c>
      <c r="M752">
        <f>IF(buildings!M752="","NA",buildings!M752)</f>
        <v>1326.4064285714285</v>
      </c>
      <c r="N752" t="str">
        <f>IF(buildings!N752="","NA",buildings!N752)</f>
        <v>NA</v>
      </c>
      <c r="O752" t="str">
        <f>IF(buildings!O752="","NA",buildings!O752)</f>
        <v>NA</v>
      </c>
      <c r="P752" t="str">
        <f>IF(buildings!P752="","NA",buildings!P752)</f>
        <v>NA</v>
      </c>
      <c r="Q752">
        <f>IF(buildings!Q752="","NA",buildings!Q752)</f>
        <v>19.791666666666668</v>
      </c>
      <c r="R752" t="str">
        <f>IF(buildings!R752="","NA",buildings!R752)</f>
        <v>NA</v>
      </c>
      <c r="S752">
        <f>IF(buildings!S752="","NA",buildings!S752)</f>
        <v>27.25</v>
      </c>
      <c r="T752" t="str">
        <f>IF(buildings!T752="","NA",buildings!T752)</f>
        <v>NA</v>
      </c>
      <c r="U752" t="str">
        <f>IF(buildings!U752="","NA",buildings!U752)</f>
        <v>NA</v>
      </c>
      <c r="V752">
        <f>IF(buildings!V752="","NA",buildings!V752)</f>
        <v>0.3392857142857143</v>
      </c>
      <c r="W752" t="str">
        <f>IF(buildings!W752="","NA",buildings!W752)</f>
        <v>NA</v>
      </c>
      <c r="X752" t="str">
        <f>IF(buildings!X752="","NA",buildings!X752)</f>
        <v>NA</v>
      </c>
      <c r="Y752" t="str">
        <f>IF(buildings!Y752="","NA",buildings!Y752)</f>
        <v>NA</v>
      </c>
      <c r="Z752" t="str">
        <f>IF(buildings!Z752="","NA",buildings!Z752)</f>
        <v>NA</v>
      </c>
      <c r="AA752" t="str">
        <f>IF(buildings!AA752="","NA",buildings!AA752)</f>
        <v>NA</v>
      </c>
      <c r="AB752" t="str">
        <f>IF(buildings!AB752="","NA",buildings!AB752)</f>
        <v>NA</v>
      </c>
      <c r="AC752" t="str">
        <f>IF(buildings!AC752="","NA",buildings!AC752)</f>
        <v>NA</v>
      </c>
      <c r="AD752" t="str">
        <f>IF(buildings!AD752="","NA",buildings!AD752)</f>
        <v>NA</v>
      </c>
      <c r="AE752" t="str">
        <f>IF(buildings!AE752="","NA",buildings!AE752)</f>
        <v>NA</v>
      </c>
      <c r="AF752" t="str">
        <f>IF(buildings!AF752="","NA",buildings!AF752)</f>
        <v>NA</v>
      </c>
      <c r="AG752" t="str">
        <f>IF(buildings!AG752="","NA",buildings!AG752)</f>
        <v>NA</v>
      </c>
      <c r="AH752" t="str">
        <f>IF(buildings!AH752="","NA",buildings!AH752)</f>
        <v>NA</v>
      </c>
      <c r="AI752" t="str">
        <f>IF(buildings!AI752="","NA",buildings!AI752)</f>
        <v>NA</v>
      </c>
      <c r="AJ752">
        <f>IF(buildings!AJ752="","NA",buildings!AJ752)</f>
        <v>4.1845238095238093</v>
      </c>
      <c r="AK752">
        <f>IF(buildings!AK752="","NA",buildings!AK752)</f>
        <v>49.479166666666664</v>
      </c>
      <c r="AL752" t="str">
        <f>IF(buildings!AL752="","NA",buildings!AL752)</f>
        <v>Concrete wall, reinforced concrete flooring, flat roof (Z1_MF_007)</v>
      </c>
      <c r="AM752">
        <f>IF(buildings!AM752="","NA",buildings!AM752)</f>
        <v>7</v>
      </c>
      <c r="AN752" t="str">
        <f>IF(buildings!AN752="","NA",buildings!AN752)</f>
        <v>residential</v>
      </c>
      <c r="AO752" t="str">
        <f>IF(buildings!AO752="","NA",buildings!AO752)</f>
        <v>MFH</v>
      </c>
      <c r="AP752" t="str">
        <f>IF(buildings!AP752="","NA",buildings!AP752)</f>
        <v>averaged</v>
      </c>
      <c r="AQ752" t="str">
        <f>IF(buildings!AQ752="","NA",buildings!AQ752)</f>
        <v>Urban</v>
      </c>
      <c r="AR752" t="str">
        <f>IF(buildings!AR752="","NA",buildings!AR752)</f>
        <v>gross</v>
      </c>
      <c r="AS752" t="str">
        <f>IF(buildings!AS752="","NA",buildings!AS752)</f>
        <v>Nemry, F., &amp; Uihlein, A.</v>
      </c>
      <c r="AT752">
        <f>IF(buildings!AT752="","NA",buildings!AT752)</f>
        <v>2008</v>
      </c>
      <c r="AU752" t="str">
        <f>IF(buildings!AU752="","NA",buildings!AU752)</f>
        <v>Environmental Improvement Potentials of Residential Buildings (IMPRO-Building)</v>
      </c>
      <c r="AV752" t="str">
        <f>IF(buildings!AV752="","NA",buildings!AV752)</f>
        <v xml:space="preserve">EU Joint Research Center </v>
      </c>
      <c r="AW752" t="str">
        <f>IF(buildings!AW752="","NA",buildings!AW752)</f>
        <v>Copyright Elsevier</v>
      </c>
      <c r="AX752" t="str">
        <f>IF(buildings!AX752="","NA",buildings!AX752)</f>
        <v>10.2791/38942</v>
      </c>
      <c r="AY752" t="str">
        <f>IF(buildings!AY752="","NA",buildings!AY752)</f>
        <v>https://doi.org/10.2791/38942</v>
      </c>
      <c r="AZ752" t="str">
        <f>IF(buildings!AZ752="","NULL",buildings!AZ752)</f>
        <v>Annex B masses (materials summed across bld. components) divided by bld. Area from annex C (dimensions X no. of floors)</v>
      </c>
      <c r="BA752" t="str">
        <f>IF(buildings!BA752="","NULL",buildings!BA752)</f>
        <v>NULL</v>
      </c>
      <c r="BB752" t="str">
        <f>IF(buildings!BB752="","NULL",buildings!BB752)</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2" t="str">
        <f>IF(buildings!BC752="","NULL",buildings!BC752)</f>
        <v>NULL</v>
      </c>
      <c r="BD752" t="str">
        <f>IF(buildings!BD752="","NULL",buildings!BD752)</f>
        <v>NULL</v>
      </c>
      <c r="BE752" t="str">
        <f>IF(buildings!BE752="","NULL",buildings!BE752)</f>
        <v>Peled &amp; Fishman</v>
      </c>
      <c r="BF752" t="str">
        <f>IF(buildings!BF752="","NULL",buildings!BF752)</f>
        <v>NULL</v>
      </c>
      <c r="BG752" t="str">
        <f>IF(buildings!BG752="","NULL",buildings!BG752)</f>
        <v>NULL</v>
      </c>
      <c r="BH752" t="str">
        <f>IF(buildings!BH752="","NULL",buildings!BH752)</f>
        <v>NULL</v>
      </c>
      <c r="BI752" t="str">
        <f>IF(buildings!BI752="","NULL",buildings!BI752)</f>
        <v>NULL</v>
      </c>
      <c r="BJ752" t="str">
        <f>IF(buildings!BJ752="","NULL",buildings!BJ752)</f>
        <v>NULL</v>
      </c>
      <c r="BK752" t="str">
        <f>IF(buildings!BK752="","NULL",buildings!BK752)</f>
        <v>NULL</v>
      </c>
      <c r="BL752" t="str">
        <f>IF(buildings!BL752="","NULL",buildings!BL752)</f>
        <v>NULL</v>
      </c>
      <c r="BM752" t="str">
        <f>IF(buildings!BM752="","NULL",buildings!BM752)</f>
        <v>NULL</v>
      </c>
      <c r="BN752" t="str">
        <f>IF(buildings!BN752="","NULL",buildings!BN752)</f>
        <v>NULL</v>
      </c>
      <c r="BO752" t="str">
        <f>IF(buildings!BO752="","NULL",buildings!BO752)</f>
        <v>NULL</v>
      </c>
      <c r="BP752" t="str">
        <f>IF(buildings!BP752="","NULL",buildings!BP752)</f>
        <v>NULL</v>
      </c>
      <c r="BQ752" t="str">
        <f>IF(buildings!BQ752="","NULL",buildings!BQ752)</f>
        <v>NULL</v>
      </c>
      <c r="BR752" t="str">
        <f>IF(buildings!BR752="","NULL",buildings!BR752)</f>
        <v>NULL</v>
      </c>
      <c r="BS752" t="str">
        <f>IF(buildings!BS752="","NULL",buildings!BS752)</f>
        <v>NULL</v>
      </c>
      <c r="BT752" t="str">
        <f>IF(buildings!BT752="","NULL",buildings!BT752)</f>
        <v>NULL</v>
      </c>
      <c r="BU752" t="str">
        <f>IF(buildings!BU752="","NULL",buildings!BU752)</f>
        <v>NULL</v>
      </c>
      <c r="BV752" t="str">
        <f>IF(buildings!BV752="","NULL",buildings!BV752)</f>
        <v>NULL</v>
      </c>
      <c r="BW752" t="str">
        <f>IF(buildings!BW752="","NULL",buildings!BW752)</f>
        <v>R32EU15</v>
      </c>
      <c r="BX752" t="str">
        <f>IF(buildings!BX752="","NULL",buildings!BX752)</f>
        <v>R5.2OECD</v>
      </c>
      <c r="BY752" t="str">
        <f>IF(buildings!BY752="","NULL",buildings!BY752)</f>
        <v>R_MFH_high</v>
      </c>
      <c r="BZ752" t="str">
        <f>IF(buildings!BZ752="","NULL",buildings!BZ752)</f>
        <v>RC_unspecified</v>
      </c>
      <c r="CA752" t="str">
        <f>IF(buildings!CA752="","NULL",buildings!CA752)</f>
        <v>Standard</v>
      </c>
      <c r="CB752" t="str">
        <f>IF(buildings!CB752="","NULL",buildings!CB752)</f>
        <v>sample/average/statistics</v>
      </c>
      <c r="CC752" t="str">
        <f>IF(buildings!CC752="","NULL",buildings!CC752)</f>
        <v>RM</v>
      </c>
      <c r="CD752" t="str">
        <f>IF(buildings!CD752="","NULL",buildings!CD752)</f>
        <v>C</v>
      </c>
      <c r="CE752" t="str">
        <f>IF(buildings!CE752="","NULL",buildings!CE752)</f>
        <v>OECD_EU15</v>
      </c>
    </row>
    <row r="753" spans="1:83">
      <c r="A753">
        <f>IF(buildings!A753="","NA",buildings!A753)</f>
        <v>751</v>
      </c>
      <c r="B753" t="str">
        <f>IF(buildings!B753="","NA",buildings!B753)</f>
        <v>South European countries (Malta, Cyprus, Portugal, Greece, Spain, Italy, France)</v>
      </c>
      <c r="C753" t="str">
        <f>IF(buildings!C753="","NA",buildings!C753)</f>
        <v>NA</v>
      </c>
      <c r="D753">
        <f>IF(buildings!D753="","NA",buildings!D753)</f>
        <v>1970</v>
      </c>
      <c r="E753" t="str">
        <f>IF(buildings!E753="","NA",buildings!E753)</f>
        <v>NA</v>
      </c>
      <c r="F753">
        <f>IF(buildings!F753="","NA",buildings!F753)</f>
        <v>35.557857142857145</v>
      </c>
      <c r="G753" t="str">
        <f>IF(buildings!G753="","NA",buildings!G753)</f>
        <v>NA</v>
      </c>
      <c r="H753" t="str">
        <f>IF(buildings!H753="","NA",buildings!H753)</f>
        <v>NA</v>
      </c>
      <c r="I753" t="str">
        <f>IF(buildings!I753="","NA",buildings!I753)</f>
        <v>NA</v>
      </c>
      <c r="J753">
        <f>IF(buildings!J753="","NA",buildings!J753)</f>
        <v>3.2440476190476191</v>
      </c>
      <c r="K753" t="str">
        <f>IF(buildings!K753="","NA",buildings!K753)</f>
        <v>NA</v>
      </c>
      <c r="L753" t="str">
        <f>IF(buildings!L753="","NA",buildings!L753)</f>
        <v>NA</v>
      </c>
      <c r="M753">
        <f>IF(buildings!M753="","NA",buildings!M753)</f>
        <v>938.01357142857137</v>
      </c>
      <c r="N753" t="str">
        <f>IF(buildings!N753="","NA",buildings!N753)</f>
        <v>NA</v>
      </c>
      <c r="O753" t="str">
        <f>IF(buildings!O753="","NA",buildings!O753)</f>
        <v>NA</v>
      </c>
      <c r="P753">
        <f>IF(buildings!P753="","NA",buildings!P753)</f>
        <v>129.46428571428572</v>
      </c>
      <c r="Q753">
        <f>IF(buildings!Q753="","NA",buildings!Q753)</f>
        <v>73.325892857142861</v>
      </c>
      <c r="R753" t="str">
        <f>IF(buildings!R753="","NA",buildings!R753)</f>
        <v>NA</v>
      </c>
      <c r="S753">
        <f>IF(buildings!S753="","NA",buildings!S753)</f>
        <v>27.25</v>
      </c>
      <c r="T753" t="str">
        <f>IF(buildings!T753="","NA",buildings!T753)</f>
        <v>NA</v>
      </c>
      <c r="U753" t="str">
        <f>IF(buildings!U753="","NA",buildings!U753)</f>
        <v>NA</v>
      </c>
      <c r="V753">
        <f>IF(buildings!V753="","NA",buildings!V753)</f>
        <v>0.3392857142857143</v>
      </c>
      <c r="W753" t="str">
        <f>IF(buildings!W753="","NA",buildings!W753)</f>
        <v>NA</v>
      </c>
      <c r="X753" t="str">
        <f>IF(buildings!X753="","NA",buildings!X753)</f>
        <v>NA</v>
      </c>
      <c r="Y753" t="str">
        <f>IF(buildings!Y753="","NA",buildings!Y753)</f>
        <v>NA</v>
      </c>
      <c r="Z753" t="str">
        <f>IF(buildings!Z753="","NA",buildings!Z753)</f>
        <v>NA</v>
      </c>
      <c r="AA753" t="str">
        <f>IF(buildings!AA753="","NA",buildings!AA753)</f>
        <v>NA</v>
      </c>
      <c r="AB753" t="str">
        <f>IF(buildings!AB753="","NA",buildings!AB753)</f>
        <v>NA</v>
      </c>
      <c r="AC753" t="str">
        <f>IF(buildings!AC753="","NA",buildings!AC753)</f>
        <v>NA</v>
      </c>
      <c r="AD753" t="str">
        <f>IF(buildings!AD753="","NA",buildings!AD753)</f>
        <v>NA</v>
      </c>
      <c r="AE753" t="str">
        <f>IF(buildings!AE753="","NA",buildings!AE753)</f>
        <v>NA</v>
      </c>
      <c r="AF753" t="str">
        <f>IF(buildings!AF753="","NA",buildings!AF753)</f>
        <v>NA</v>
      </c>
      <c r="AG753" t="str">
        <f>IF(buildings!AG753="","NA",buildings!AG753)</f>
        <v>NA</v>
      </c>
      <c r="AH753" t="str">
        <f>IF(buildings!AH753="","NA",buildings!AH753)</f>
        <v>NA</v>
      </c>
      <c r="AI753" t="str">
        <f>IF(buildings!AI753="","NA",buildings!AI753)</f>
        <v>NA</v>
      </c>
      <c r="AJ753">
        <f>IF(buildings!AJ753="","NA",buildings!AJ753)</f>
        <v>6.9077380952380949</v>
      </c>
      <c r="AK753">
        <f>IF(buildings!AK753="","NA",buildings!AK753)</f>
        <v>49.479166666666664</v>
      </c>
      <c r="AL753" t="str">
        <f>IF(buildings!AL753="","NA",buildings!AL753)</f>
        <v>Brick wall, reinforced concrete flooring, flat roof (Z1_MF_008_ex)</v>
      </c>
      <c r="AM753">
        <f>IF(buildings!AM753="","NA",buildings!AM753)</f>
        <v>7</v>
      </c>
      <c r="AN753" t="str">
        <f>IF(buildings!AN753="","NA",buildings!AN753)</f>
        <v>residential</v>
      </c>
      <c r="AO753" t="str">
        <f>IF(buildings!AO753="","NA",buildings!AO753)</f>
        <v>MFH</v>
      </c>
      <c r="AP753" t="str">
        <f>IF(buildings!AP753="","NA",buildings!AP753)</f>
        <v>averaged</v>
      </c>
      <c r="AQ753" t="str">
        <f>IF(buildings!AQ753="","NA",buildings!AQ753)</f>
        <v>Urban</v>
      </c>
      <c r="AR753" t="str">
        <f>IF(buildings!AR753="","NA",buildings!AR753)</f>
        <v>gross</v>
      </c>
      <c r="AS753" t="str">
        <f>IF(buildings!AS753="","NA",buildings!AS753)</f>
        <v>Nemry, F., &amp; Uihlein, A.</v>
      </c>
      <c r="AT753">
        <f>IF(buildings!AT753="","NA",buildings!AT753)</f>
        <v>2008</v>
      </c>
      <c r="AU753" t="str">
        <f>IF(buildings!AU753="","NA",buildings!AU753)</f>
        <v>Environmental Improvement Potentials of Residential Buildings (IMPRO-Building)</v>
      </c>
      <c r="AV753" t="str">
        <f>IF(buildings!AV753="","NA",buildings!AV753)</f>
        <v xml:space="preserve">EU Joint Research Center </v>
      </c>
      <c r="AW753" t="str">
        <f>IF(buildings!AW753="","NA",buildings!AW753)</f>
        <v>Copyright Elsevier</v>
      </c>
      <c r="AX753" t="str">
        <f>IF(buildings!AX753="","NA",buildings!AX753)</f>
        <v>10.2791/38942</v>
      </c>
      <c r="AY753" t="str">
        <f>IF(buildings!AY753="","NA",buildings!AY753)</f>
        <v>https://doi.org/10.2791/38942</v>
      </c>
      <c r="AZ753" t="str">
        <f>IF(buildings!AZ753="","NULL",buildings!AZ753)</f>
        <v>Annex B masses (materials summed across bld. components) divided by bld. Area from annex C (dimensions X no. of floors)</v>
      </c>
      <c r="BA753" t="str">
        <f>IF(buildings!BA753="","NULL",buildings!BA753)</f>
        <v>NULL</v>
      </c>
      <c r="BB753" t="str">
        <f>IF(buildings!BB753="","NULL",buildings!BB753)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3" t="str">
        <f>IF(buildings!BC753="","NULL",buildings!BC753)</f>
        <v>NULL</v>
      </c>
      <c r="BD753" t="str">
        <f>IF(buildings!BD753="","NULL",buildings!BD753)</f>
        <v>NULL</v>
      </c>
      <c r="BE753" t="str">
        <f>IF(buildings!BE753="","NULL",buildings!BE753)</f>
        <v>Peled &amp; Fishman</v>
      </c>
      <c r="BF753" t="str">
        <f>IF(buildings!BF753="","NULL",buildings!BF753)</f>
        <v>NULL</v>
      </c>
      <c r="BG753" t="str">
        <f>IF(buildings!BG753="","NULL",buildings!BG753)</f>
        <v>NULL</v>
      </c>
      <c r="BH753" t="str">
        <f>IF(buildings!BH753="","NULL",buildings!BH753)</f>
        <v>NULL</v>
      </c>
      <c r="BI753" t="str">
        <f>IF(buildings!BI753="","NULL",buildings!BI753)</f>
        <v>NULL</v>
      </c>
      <c r="BJ753" t="str">
        <f>IF(buildings!BJ753="","NULL",buildings!BJ753)</f>
        <v>NULL</v>
      </c>
      <c r="BK753" t="str">
        <f>IF(buildings!BK753="","NULL",buildings!BK753)</f>
        <v>NULL</v>
      </c>
      <c r="BL753" t="str">
        <f>IF(buildings!BL753="","NULL",buildings!BL753)</f>
        <v>NULL</v>
      </c>
      <c r="BM753" t="str">
        <f>IF(buildings!BM753="","NULL",buildings!BM753)</f>
        <v>NULL</v>
      </c>
      <c r="BN753" t="str">
        <f>IF(buildings!BN753="","NULL",buildings!BN753)</f>
        <v>NULL</v>
      </c>
      <c r="BO753" t="str">
        <f>IF(buildings!BO753="","NULL",buildings!BO753)</f>
        <v>NULL</v>
      </c>
      <c r="BP753" t="str">
        <f>IF(buildings!BP753="","NULL",buildings!BP753)</f>
        <v>NULL</v>
      </c>
      <c r="BQ753" t="str">
        <f>IF(buildings!BQ753="","NULL",buildings!BQ753)</f>
        <v>NULL</v>
      </c>
      <c r="BR753" t="str">
        <f>IF(buildings!BR753="","NULL",buildings!BR753)</f>
        <v>NULL</v>
      </c>
      <c r="BS753" t="str">
        <f>IF(buildings!BS753="","NULL",buildings!BS753)</f>
        <v>NULL</v>
      </c>
      <c r="BT753" t="str">
        <f>IF(buildings!BT753="","NULL",buildings!BT753)</f>
        <v>NULL</v>
      </c>
      <c r="BU753" t="str">
        <f>IF(buildings!BU753="","NULL",buildings!BU753)</f>
        <v>NULL</v>
      </c>
      <c r="BV753" t="str">
        <f>IF(buildings!BV753="","NULL",buildings!BV753)</f>
        <v>NULL</v>
      </c>
      <c r="BW753" t="str">
        <f>IF(buildings!BW753="","NULL",buildings!BW753)</f>
        <v>R32EU15</v>
      </c>
      <c r="BX753" t="str">
        <f>IF(buildings!BX753="","NULL",buildings!BX753)</f>
        <v>R5.2OECD</v>
      </c>
      <c r="BY753" t="str">
        <f>IF(buildings!BY753="","NULL",buildings!BY753)</f>
        <v>R_MFH_high</v>
      </c>
      <c r="BZ753" t="str">
        <f>IF(buildings!BZ753="","NULL",buildings!BZ753)</f>
        <v>RC_unspecified</v>
      </c>
      <c r="CA753" t="str">
        <f>IF(buildings!CA753="","NULL",buildings!CA753)</f>
        <v>Standard</v>
      </c>
      <c r="CB753" t="str">
        <f>IF(buildings!CB753="","NULL",buildings!CB753)</f>
        <v>sample/average/statistics</v>
      </c>
      <c r="CC753" t="str">
        <f>IF(buildings!CC753="","NULL",buildings!CC753)</f>
        <v>RM</v>
      </c>
      <c r="CD753" t="str">
        <f>IF(buildings!CD753="","NULL",buildings!CD753)</f>
        <v>C</v>
      </c>
      <c r="CE753" t="str">
        <f>IF(buildings!CE753="","NULL",buildings!CE753)</f>
        <v>OECD_EU15</v>
      </c>
    </row>
    <row r="754" spans="1:83">
      <c r="A754">
        <f>IF(buildings!A754="","NA",buildings!A754)</f>
        <v>752</v>
      </c>
      <c r="B754" t="str">
        <f>IF(buildings!B754="","NA",buildings!B754)</f>
        <v>South European countries (Malta, Cyprus, Portugal, Greece, Spain, Italy, France)</v>
      </c>
      <c r="C754" t="str">
        <f>IF(buildings!C754="","NA",buildings!C754)</f>
        <v>NA</v>
      </c>
      <c r="D754">
        <f>IF(buildings!D754="","NA",buildings!D754)</f>
        <v>2006</v>
      </c>
      <c r="E754" t="str">
        <f>IF(buildings!E754="","NA",buildings!E754)</f>
        <v>NA</v>
      </c>
      <c r="F754">
        <f>IF(buildings!F754="","NA",buildings!F754)</f>
        <v>35.557857142857145</v>
      </c>
      <c r="G754" t="str">
        <f>IF(buildings!G754="","NA",buildings!G754)</f>
        <v>NA</v>
      </c>
      <c r="H754" t="str">
        <f>IF(buildings!H754="","NA",buildings!H754)</f>
        <v>NA</v>
      </c>
      <c r="I754" t="str">
        <f>IF(buildings!I754="","NA",buildings!I754)</f>
        <v>NA</v>
      </c>
      <c r="J754">
        <f>IF(buildings!J754="","NA",buildings!J754)</f>
        <v>3.2440476190476191</v>
      </c>
      <c r="K754" t="str">
        <f>IF(buildings!K754="","NA",buildings!K754)</f>
        <v>NA</v>
      </c>
      <c r="L754" t="str">
        <f>IF(buildings!L754="","NA",buildings!L754)</f>
        <v>NA</v>
      </c>
      <c r="M754">
        <f>IF(buildings!M754="","NA",buildings!M754)</f>
        <v>938.01357142857137</v>
      </c>
      <c r="N754" t="str">
        <f>IF(buildings!N754="","NA",buildings!N754)</f>
        <v>NA</v>
      </c>
      <c r="O754" t="str">
        <f>IF(buildings!O754="","NA",buildings!O754)</f>
        <v>NA</v>
      </c>
      <c r="P754">
        <f>IF(buildings!P754="","NA",buildings!P754)</f>
        <v>129.46428571428572</v>
      </c>
      <c r="Q754">
        <f>IF(buildings!Q754="","NA",buildings!Q754)</f>
        <v>73.325892857142861</v>
      </c>
      <c r="R754" t="str">
        <f>IF(buildings!R754="","NA",buildings!R754)</f>
        <v>NA</v>
      </c>
      <c r="S754">
        <f>IF(buildings!S754="","NA",buildings!S754)</f>
        <v>27.25</v>
      </c>
      <c r="T754" t="str">
        <f>IF(buildings!T754="","NA",buildings!T754)</f>
        <v>NA</v>
      </c>
      <c r="U754" t="str">
        <f>IF(buildings!U754="","NA",buildings!U754)</f>
        <v>NA</v>
      </c>
      <c r="V754">
        <f>IF(buildings!V754="","NA",buildings!V754)</f>
        <v>0.3392857142857143</v>
      </c>
      <c r="W754" t="str">
        <f>IF(buildings!W754="","NA",buildings!W754)</f>
        <v>NA</v>
      </c>
      <c r="X754" t="str">
        <f>IF(buildings!X754="","NA",buildings!X754)</f>
        <v>NA</v>
      </c>
      <c r="Y754" t="str">
        <f>IF(buildings!Y754="","NA",buildings!Y754)</f>
        <v>NA</v>
      </c>
      <c r="Z754" t="str">
        <f>IF(buildings!Z754="","NA",buildings!Z754)</f>
        <v>NA</v>
      </c>
      <c r="AA754" t="str">
        <f>IF(buildings!AA754="","NA",buildings!AA754)</f>
        <v>NA</v>
      </c>
      <c r="AB754" t="str">
        <f>IF(buildings!AB754="","NA",buildings!AB754)</f>
        <v>NA</v>
      </c>
      <c r="AC754" t="str">
        <f>IF(buildings!AC754="","NA",buildings!AC754)</f>
        <v>NA</v>
      </c>
      <c r="AD754" t="str">
        <f>IF(buildings!AD754="","NA",buildings!AD754)</f>
        <v>NA</v>
      </c>
      <c r="AE754" t="str">
        <f>IF(buildings!AE754="","NA",buildings!AE754)</f>
        <v>NA</v>
      </c>
      <c r="AF754" t="str">
        <f>IF(buildings!AF754="","NA",buildings!AF754)</f>
        <v>NA</v>
      </c>
      <c r="AG754" t="str">
        <f>IF(buildings!AG754="","NA",buildings!AG754)</f>
        <v>NA</v>
      </c>
      <c r="AH754" t="str">
        <f>IF(buildings!AH754="","NA",buildings!AH754)</f>
        <v>NA</v>
      </c>
      <c r="AI754" t="str">
        <f>IF(buildings!AI754="","NA",buildings!AI754)</f>
        <v>NA</v>
      </c>
      <c r="AJ754">
        <f>IF(buildings!AJ754="","NA",buildings!AJ754)</f>
        <v>8.0476190476190474</v>
      </c>
      <c r="AK754">
        <f>IF(buildings!AK754="","NA",buildings!AK754)</f>
        <v>49.479166666666664</v>
      </c>
      <c r="AL754" t="str">
        <f>IF(buildings!AL754="","NA",buildings!AL754)</f>
        <v>Brick wall, reinforced concrete flooring, flat roof (Z1_MF_008)</v>
      </c>
      <c r="AM754">
        <f>IF(buildings!AM754="","NA",buildings!AM754)</f>
        <v>7</v>
      </c>
      <c r="AN754" t="str">
        <f>IF(buildings!AN754="","NA",buildings!AN754)</f>
        <v>residential</v>
      </c>
      <c r="AO754" t="str">
        <f>IF(buildings!AO754="","NA",buildings!AO754)</f>
        <v>MFH</v>
      </c>
      <c r="AP754" t="str">
        <f>IF(buildings!AP754="","NA",buildings!AP754)</f>
        <v>averaged</v>
      </c>
      <c r="AQ754" t="str">
        <f>IF(buildings!AQ754="","NA",buildings!AQ754)</f>
        <v>Urban</v>
      </c>
      <c r="AR754" t="str">
        <f>IF(buildings!AR754="","NA",buildings!AR754)</f>
        <v>gross</v>
      </c>
      <c r="AS754" t="str">
        <f>IF(buildings!AS754="","NA",buildings!AS754)</f>
        <v>Nemry, F., &amp; Uihlein, A.</v>
      </c>
      <c r="AT754">
        <f>IF(buildings!AT754="","NA",buildings!AT754)</f>
        <v>2008</v>
      </c>
      <c r="AU754" t="str">
        <f>IF(buildings!AU754="","NA",buildings!AU754)</f>
        <v>Environmental Improvement Potentials of Residential Buildings (IMPRO-Building)</v>
      </c>
      <c r="AV754" t="str">
        <f>IF(buildings!AV754="","NA",buildings!AV754)</f>
        <v xml:space="preserve">EU Joint Research Center </v>
      </c>
      <c r="AW754" t="str">
        <f>IF(buildings!AW754="","NA",buildings!AW754)</f>
        <v>Copyright Elsevier</v>
      </c>
      <c r="AX754" t="str">
        <f>IF(buildings!AX754="","NA",buildings!AX754)</f>
        <v>10.2791/38942</v>
      </c>
      <c r="AY754" t="str">
        <f>IF(buildings!AY754="","NA",buildings!AY754)</f>
        <v>https://doi.org/10.2791/38942</v>
      </c>
      <c r="AZ754" t="str">
        <f>IF(buildings!AZ754="","NULL",buildings!AZ754)</f>
        <v>Annex B masses (materials summed across bld. components) divided by bld. Area from annex C (dimensions X no. of floors)</v>
      </c>
      <c r="BA754" t="str">
        <f>IF(buildings!BA754="","NULL",buildings!BA754)</f>
        <v>NULL</v>
      </c>
      <c r="BB754" t="str">
        <f>IF(buildings!BB754="","NULL",buildings!BB754)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4" t="str">
        <f>IF(buildings!BC754="","NULL",buildings!BC754)</f>
        <v>NULL</v>
      </c>
      <c r="BD754" t="str">
        <f>IF(buildings!BD754="","NULL",buildings!BD754)</f>
        <v>NULL</v>
      </c>
      <c r="BE754" t="str">
        <f>IF(buildings!BE754="","NULL",buildings!BE754)</f>
        <v>Peled &amp; Fishman</v>
      </c>
      <c r="BF754" t="str">
        <f>IF(buildings!BF754="","NULL",buildings!BF754)</f>
        <v>NULL</v>
      </c>
      <c r="BG754" t="str">
        <f>IF(buildings!BG754="","NULL",buildings!BG754)</f>
        <v>NULL</v>
      </c>
      <c r="BH754" t="str">
        <f>IF(buildings!BH754="","NULL",buildings!BH754)</f>
        <v>NULL</v>
      </c>
      <c r="BI754" t="str">
        <f>IF(buildings!BI754="","NULL",buildings!BI754)</f>
        <v>NULL</v>
      </c>
      <c r="BJ754" t="str">
        <f>IF(buildings!BJ754="","NULL",buildings!BJ754)</f>
        <v>NULL</v>
      </c>
      <c r="BK754" t="str">
        <f>IF(buildings!BK754="","NULL",buildings!BK754)</f>
        <v>NULL</v>
      </c>
      <c r="BL754" t="str">
        <f>IF(buildings!BL754="","NULL",buildings!BL754)</f>
        <v>NULL</v>
      </c>
      <c r="BM754" t="str">
        <f>IF(buildings!BM754="","NULL",buildings!BM754)</f>
        <v>NULL</v>
      </c>
      <c r="BN754" t="str">
        <f>IF(buildings!BN754="","NULL",buildings!BN754)</f>
        <v>NULL</v>
      </c>
      <c r="BO754" t="str">
        <f>IF(buildings!BO754="","NULL",buildings!BO754)</f>
        <v>NULL</v>
      </c>
      <c r="BP754" t="str">
        <f>IF(buildings!BP754="","NULL",buildings!BP754)</f>
        <v>NULL</v>
      </c>
      <c r="BQ754" t="str">
        <f>IF(buildings!BQ754="","NULL",buildings!BQ754)</f>
        <v>NULL</v>
      </c>
      <c r="BR754" t="str">
        <f>IF(buildings!BR754="","NULL",buildings!BR754)</f>
        <v>NULL</v>
      </c>
      <c r="BS754" t="str">
        <f>IF(buildings!BS754="","NULL",buildings!BS754)</f>
        <v>NULL</v>
      </c>
      <c r="BT754" t="str">
        <f>IF(buildings!BT754="","NULL",buildings!BT754)</f>
        <v>NULL</v>
      </c>
      <c r="BU754" t="str">
        <f>IF(buildings!BU754="","NULL",buildings!BU754)</f>
        <v>NULL</v>
      </c>
      <c r="BV754" t="str">
        <f>IF(buildings!BV754="","NULL",buildings!BV754)</f>
        <v>NULL</v>
      </c>
      <c r="BW754" t="str">
        <f>IF(buildings!BW754="","NULL",buildings!BW754)</f>
        <v>R32EU15</v>
      </c>
      <c r="BX754" t="str">
        <f>IF(buildings!BX754="","NULL",buildings!BX754)</f>
        <v>R5.2OECD</v>
      </c>
      <c r="BY754" t="str">
        <f>IF(buildings!BY754="","NULL",buildings!BY754)</f>
        <v>R_MFH_high</v>
      </c>
      <c r="BZ754" t="str">
        <f>IF(buildings!BZ754="","NULL",buildings!BZ754)</f>
        <v>RC_unspecified</v>
      </c>
      <c r="CA754" t="str">
        <f>IF(buildings!CA754="","NULL",buildings!CA754)</f>
        <v>Standard</v>
      </c>
      <c r="CB754" t="str">
        <f>IF(buildings!CB754="","NULL",buildings!CB754)</f>
        <v>sample/average/statistics</v>
      </c>
      <c r="CC754" t="str">
        <f>IF(buildings!CC754="","NULL",buildings!CC754)</f>
        <v>RM</v>
      </c>
      <c r="CD754" t="str">
        <f>IF(buildings!CD754="","NULL",buildings!CD754)</f>
        <v>C</v>
      </c>
      <c r="CE754" t="str">
        <f>IF(buildings!CE754="","NULL",buildings!CE754)</f>
        <v>OECD_EU15</v>
      </c>
    </row>
    <row r="755" spans="1:83">
      <c r="A755">
        <f>IF(buildings!A755="","NA",buildings!A755)</f>
        <v>753</v>
      </c>
      <c r="B755" t="str">
        <f>IF(buildings!B755="","NA",buildings!B755)</f>
        <v>South European countries (Malta, Cyprus, Portugal, Greece, Spain, Italy, France)</v>
      </c>
      <c r="C755" t="str">
        <f>IF(buildings!C755="","NA",buildings!C755)</f>
        <v>NA</v>
      </c>
      <c r="D755">
        <f>IF(buildings!D755="","NA",buildings!D755)</f>
        <v>1975</v>
      </c>
      <c r="E755" t="str">
        <f>IF(buildings!E755="","NA",buildings!E755)</f>
        <v>NA</v>
      </c>
      <c r="F755">
        <f>IF(buildings!F755="","NA",buildings!F755)</f>
        <v>31.759786666666667</v>
      </c>
      <c r="G755" t="str">
        <f>IF(buildings!G755="","NA",buildings!G755)</f>
        <v>NA</v>
      </c>
      <c r="H755" t="str">
        <f>IF(buildings!H755="","NA",buildings!H755)</f>
        <v>NA</v>
      </c>
      <c r="I755" t="str">
        <f>IF(buildings!I755="","NA",buildings!I755)</f>
        <v>NA</v>
      </c>
      <c r="J755">
        <f>IF(buildings!J755="","NA",buildings!J755)</f>
        <v>2.4</v>
      </c>
      <c r="K755" t="str">
        <f>IF(buildings!K755="","NA",buildings!K755)</f>
        <v>NA</v>
      </c>
      <c r="L755" t="str">
        <f>IF(buildings!L755="","NA",buildings!L755)</f>
        <v>NA</v>
      </c>
      <c r="M755">
        <f>IF(buildings!M755="","NA",buildings!M755)</f>
        <v>705.73354666666671</v>
      </c>
      <c r="N755" t="str">
        <f>IF(buildings!N755="","NA",buildings!N755)</f>
        <v>NA</v>
      </c>
      <c r="O755" t="str">
        <f>IF(buildings!O755="","NA",buildings!O755)</f>
        <v>NA</v>
      </c>
      <c r="P755">
        <f>IF(buildings!P755="","NA",buildings!P755)</f>
        <v>186.66666666666666</v>
      </c>
      <c r="Q755">
        <f>IF(buildings!Q755="","NA",buildings!Q755)</f>
        <v>44.888888888888886</v>
      </c>
      <c r="R755" t="str">
        <f>IF(buildings!R755="","NA",buildings!R755)</f>
        <v>NA</v>
      </c>
      <c r="S755">
        <f>IF(buildings!S755="","NA",buildings!S755)</f>
        <v>20.16</v>
      </c>
      <c r="T755" t="str">
        <f>IF(buildings!T755="","NA",buildings!T755)</f>
        <v>NA</v>
      </c>
      <c r="U755" t="str">
        <f>IF(buildings!U755="","NA",buildings!U755)</f>
        <v>NA</v>
      </c>
      <c r="V755">
        <f>IF(buildings!V755="","NA",buildings!V755)</f>
        <v>0.24</v>
      </c>
      <c r="W755" t="str">
        <f>IF(buildings!W755="","NA",buildings!W755)</f>
        <v>NA</v>
      </c>
      <c r="X755" t="str">
        <f>IF(buildings!X755="","NA",buildings!X755)</f>
        <v>NA</v>
      </c>
      <c r="Y755" t="str">
        <f>IF(buildings!Y755="","NA",buildings!Y755)</f>
        <v>NA</v>
      </c>
      <c r="Z755" t="str">
        <f>IF(buildings!Z755="","NA",buildings!Z755)</f>
        <v>NA</v>
      </c>
      <c r="AA755" t="str">
        <f>IF(buildings!AA755="","NA",buildings!AA755)</f>
        <v>NA</v>
      </c>
      <c r="AB755" t="str">
        <f>IF(buildings!AB755="","NA",buildings!AB755)</f>
        <v>NA</v>
      </c>
      <c r="AC755" t="str">
        <f>IF(buildings!AC755="","NA",buildings!AC755)</f>
        <v>NA</v>
      </c>
      <c r="AD755" t="str">
        <f>IF(buildings!AD755="","NA",buildings!AD755)</f>
        <v>NA</v>
      </c>
      <c r="AE755" t="str">
        <f>IF(buildings!AE755="","NA",buildings!AE755)</f>
        <v>NA</v>
      </c>
      <c r="AF755" t="str">
        <f>IF(buildings!AF755="","NA",buildings!AF755)</f>
        <v>NA</v>
      </c>
      <c r="AG755" t="str">
        <f>IF(buildings!AG755="","NA",buildings!AG755)</f>
        <v>NA</v>
      </c>
      <c r="AH755" t="str">
        <f>IF(buildings!AH755="","NA",buildings!AH755)</f>
        <v>NA</v>
      </c>
      <c r="AI755" t="str">
        <f>IF(buildings!AI755="","NA",buildings!AI755)</f>
        <v>NA</v>
      </c>
      <c r="AJ755">
        <f>IF(buildings!AJ755="","NA",buildings!AJ755)</f>
        <v>3.6426666666666665</v>
      </c>
      <c r="AK755">
        <f>IF(buildings!AK755="","NA",buildings!AK755)</f>
        <v>49.222222222222221</v>
      </c>
      <c r="AL755" t="str">
        <f>IF(buildings!AL755="","NA",buildings!AL755)</f>
        <v>Brick wall, reinforced concrete flooring, flat roof (Z1_HR_001_ex)</v>
      </c>
      <c r="AM755">
        <f>IF(buildings!AM755="","NA",buildings!AM755)</f>
        <v>10</v>
      </c>
      <c r="AN755" t="str">
        <f>IF(buildings!AN755="","NA",buildings!AN755)</f>
        <v>residential</v>
      </c>
      <c r="AO755" t="str">
        <f>IF(buildings!AO755="","NA",buildings!AO755)</f>
        <v>MFH</v>
      </c>
      <c r="AP755" t="str">
        <f>IF(buildings!AP755="","NA",buildings!AP755)</f>
        <v>averaged</v>
      </c>
      <c r="AQ755" t="str">
        <f>IF(buildings!AQ755="","NA",buildings!AQ755)</f>
        <v>Urban</v>
      </c>
      <c r="AR755" t="str">
        <f>IF(buildings!AR755="","NA",buildings!AR755)</f>
        <v>gross</v>
      </c>
      <c r="AS755" t="str">
        <f>IF(buildings!AS755="","NA",buildings!AS755)</f>
        <v>Nemry, F., &amp; Uihlein, A.</v>
      </c>
      <c r="AT755">
        <f>IF(buildings!AT755="","NA",buildings!AT755)</f>
        <v>2008</v>
      </c>
      <c r="AU755" t="str">
        <f>IF(buildings!AU755="","NA",buildings!AU755)</f>
        <v>Environmental Improvement Potentials of Residential Buildings (IMPRO-Building)</v>
      </c>
      <c r="AV755" t="str">
        <f>IF(buildings!AV755="","NA",buildings!AV755)</f>
        <v xml:space="preserve">EU Joint Research Center </v>
      </c>
      <c r="AW755" t="str">
        <f>IF(buildings!AW755="","NA",buildings!AW755)</f>
        <v>Copyright Elsevier</v>
      </c>
      <c r="AX755" t="str">
        <f>IF(buildings!AX755="","NA",buildings!AX755)</f>
        <v>10.2791/38942</v>
      </c>
      <c r="AY755" t="str">
        <f>IF(buildings!AY755="","NA",buildings!AY755)</f>
        <v>https://doi.org/10.2791/38942</v>
      </c>
      <c r="AZ755" t="str">
        <f>IF(buildings!AZ755="","NULL",buildings!AZ755)</f>
        <v>Annex B masses (materials summed across bld. components) divided by bld. Area from annex C (dimensions X no. of floors)</v>
      </c>
      <c r="BA755" t="str">
        <f>IF(buildings!BA755="","NULL",buildings!BA755)</f>
        <v>NULL</v>
      </c>
      <c r="BB755" t="str">
        <f>IF(buildings!BB755="","NULL",buildings!BB755)</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5" t="str">
        <f>IF(buildings!BC755="","NULL",buildings!BC755)</f>
        <v>NULL</v>
      </c>
      <c r="BD755" t="str">
        <f>IF(buildings!BD755="","NULL",buildings!BD755)</f>
        <v>NULL</v>
      </c>
      <c r="BE755" t="str">
        <f>IF(buildings!BE755="","NULL",buildings!BE755)</f>
        <v>Peled &amp; Fishman</v>
      </c>
      <c r="BF755" t="str">
        <f>IF(buildings!BF755="","NULL",buildings!BF755)</f>
        <v>NULL</v>
      </c>
      <c r="BG755" t="str">
        <f>IF(buildings!BG755="","NULL",buildings!BG755)</f>
        <v>NULL</v>
      </c>
      <c r="BH755" t="str">
        <f>IF(buildings!BH755="","NULL",buildings!BH755)</f>
        <v>NULL</v>
      </c>
      <c r="BI755" t="str">
        <f>IF(buildings!BI755="","NULL",buildings!BI755)</f>
        <v>NULL</v>
      </c>
      <c r="BJ755" t="str">
        <f>IF(buildings!BJ755="","NULL",buildings!BJ755)</f>
        <v>NULL</v>
      </c>
      <c r="BK755" t="str">
        <f>IF(buildings!BK755="","NULL",buildings!BK755)</f>
        <v>NULL</v>
      </c>
      <c r="BL755" t="str">
        <f>IF(buildings!BL755="","NULL",buildings!BL755)</f>
        <v>NULL</v>
      </c>
      <c r="BM755" t="str">
        <f>IF(buildings!BM755="","NULL",buildings!BM755)</f>
        <v>NULL</v>
      </c>
      <c r="BN755" t="str">
        <f>IF(buildings!BN755="","NULL",buildings!BN755)</f>
        <v>NULL</v>
      </c>
      <c r="BO755" t="str">
        <f>IF(buildings!BO755="","NULL",buildings!BO755)</f>
        <v>NULL</v>
      </c>
      <c r="BP755" t="str">
        <f>IF(buildings!BP755="","NULL",buildings!BP755)</f>
        <v>NULL</v>
      </c>
      <c r="BQ755" t="str">
        <f>IF(buildings!BQ755="","NULL",buildings!BQ755)</f>
        <v>NULL</v>
      </c>
      <c r="BR755" t="str">
        <f>IF(buildings!BR755="","NULL",buildings!BR755)</f>
        <v>NULL</v>
      </c>
      <c r="BS755" t="str">
        <f>IF(buildings!BS755="","NULL",buildings!BS755)</f>
        <v>NULL</v>
      </c>
      <c r="BT755" t="str">
        <f>IF(buildings!BT755="","NULL",buildings!BT755)</f>
        <v>NULL</v>
      </c>
      <c r="BU755" t="str">
        <f>IF(buildings!BU755="","NULL",buildings!BU755)</f>
        <v>NULL</v>
      </c>
      <c r="BV755" t="str">
        <f>IF(buildings!BV755="","NULL",buildings!BV755)</f>
        <v>NULL</v>
      </c>
      <c r="BW755" t="str">
        <f>IF(buildings!BW755="","NULL",buildings!BW755)</f>
        <v>R32EU15</v>
      </c>
      <c r="BX755" t="str">
        <f>IF(buildings!BX755="","NULL",buildings!BX755)</f>
        <v>R5.2OECD</v>
      </c>
      <c r="BY755" t="str">
        <f>IF(buildings!BY755="","NULL",buildings!BY755)</f>
        <v>R_MFH_tower</v>
      </c>
      <c r="BZ755" t="str">
        <f>IF(buildings!BZ755="","NULL",buildings!BZ755)</f>
        <v>RC_unspecified</v>
      </c>
      <c r="CA755" t="str">
        <f>IF(buildings!CA755="","NULL",buildings!CA755)</f>
        <v>Standard</v>
      </c>
      <c r="CB755" t="str">
        <f>IF(buildings!CB755="","NULL",buildings!CB755)</f>
        <v>sample/average/statistics</v>
      </c>
      <c r="CC755" t="str">
        <f>IF(buildings!CC755="","NULL",buildings!CC755)</f>
        <v>RM</v>
      </c>
      <c r="CD755" t="str">
        <f>IF(buildings!CD755="","NULL",buildings!CD755)</f>
        <v>C</v>
      </c>
      <c r="CE755" t="str">
        <f>IF(buildings!CE755="","NULL",buildings!CE755)</f>
        <v>OECD_EU15</v>
      </c>
    </row>
    <row r="756" spans="1:83">
      <c r="A756">
        <f>IF(buildings!A756="","NA",buildings!A756)</f>
        <v>754</v>
      </c>
      <c r="B756" t="str">
        <f>IF(buildings!B756="","NA",buildings!B756)</f>
        <v>South European countries (Malta, Cyprus, Portugal, Greece, Spain, Italy, France)</v>
      </c>
      <c r="C756" t="str">
        <f>IF(buildings!C756="","NA",buildings!C756)</f>
        <v>NA</v>
      </c>
      <c r="D756">
        <f>IF(buildings!D756="","NA",buildings!D756)</f>
        <v>2006</v>
      </c>
      <c r="E756" t="str">
        <f>IF(buildings!E756="","NA",buildings!E756)</f>
        <v>NA</v>
      </c>
      <c r="F756">
        <f>IF(buildings!F756="","NA",buildings!F756)</f>
        <v>31.759786666666667</v>
      </c>
      <c r="G756" t="str">
        <f>IF(buildings!G756="","NA",buildings!G756)</f>
        <v>NA</v>
      </c>
      <c r="H756" t="str">
        <f>IF(buildings!H756="","NA",buildings!H756)</f>
        <v>NA</v>
      </c>
      <c r="I756" t="str">
        <f>IF(buildings!I756="","NA",buildings!I756)</f>
        <v>NA</v>
      </c>
      <c r="J756">
        <f>IF(buildings!J756="","NA",buildings!J756)</f>
        <v>2.4</v>
      </c>
      <c r="K756" t="str">
        <f>IF(buildings!K756="","NA",buildings!K756)</f>
        <v>NA</v>
      </c>
      <c r="L756" t="str">
        <f>IF(buildings!L756="","NA",buildings!L756)</f>
        <v>NA</v>
      </c>
      <c r="M756">
        <f>IF(buildings!M756="","NA",buildings!M756)</f>
        <v>705.73354666666671</v>
      </c>
      <c r="N756" t="str">
        <f>IF(buildings!N756="","NA",buildings!N756)</f>
        <v>NA</v>
      </c>
      <c r="O756" t="str">
        <f>IF(buildings!O756="","NA",buildings!O756)</f>
        <v>NA</v>
      </c>
      <c r="P756">
        <f>IF(buildings!P756="","NA",buildings!P756)</f>
        <v>186.66666666666666</v>
      </c>
      <c r="Q756">
        <f>IF(buildings!Q756="","NA",buildings!Q756)</f>
        <v>53.777777777777779</v>
      </c>
      <c r="R756" t="str">
        <f>IF(buildings!R756="","NA",buildings!R756)</f>
        <v>NA</v>
      </c>
      <c r="S756">
        <f>IF(buildings!S756="","NA",buildings!S756)</f>
        <v>20.16</v>
      </c>
      <c r="T756" t="str">
        <f>IF(buildings!T756="","NA",buildings!T756)</f>
        <v>NA</v>
      </c>
      <c r="U756" t="str">
        <f>IF(buildings!U756="","NA",buildings!U756)</f>
        <v>NA</v>
      </c>
      <c r="V756">
        <f>IF(buildings!V756="","NA",buildings!V756)</f>
        <v>0.24</v>
      </c>
      <c r="W756" t="str">
        <f>IF(buildings!W756="","NA",buildings!W756)</f>
        <v>NA</v>
      </c>
      <c r="X756" t="str">
        <f>IF(buildings!X756="","NA",buildings!X756)</f>
        <v>NA</v>
      </c>
      <c r="Y756" t="str">
        <f>IF(buildings!Y756="","NA",buildings!Y756)</f>
        <v>NA</v>
      </c>
      <c r="Z756" t="str">
        <f>IF(buildings!Z756="","NA",buildings!Z756)</f>
        <v>NA</v>
      </c>
      <c r="AA756" t="str">
        <f>IF(buildings!AA756="","NA",buildings!AA756)</f>
        <v>NA</v>
      </c>
      <c r="AB756" t="str">
        <f>IF(buildings!AB756="","NA",buildings!AB756)</f>
        <v>NA</v>
      </c>
      <c r="AC756" t="str">
        <f>IF(buildings!AC756="","NA",buildings!AC756)</f>
        <v>NA</v>
      </c>
      <c r="AD756" t="str">
        <f>IF(buildings!AD756="","NA",buildings!AD756)</f>
        <v>NA</v>
      </c>
      <c r="AE756" t="str">
        <f>IF(buildings!AE756="","NA",buildings!AE756)</f>
        <v>NA</v>
      </c>
      <c r="AF756" t="str">
        <f>IF(buildings!AF756="","NA",buildings!AF756)</f>
        <v>NA</v>
      </c>
      <c r="AG756" t="str">
        <f>IF(buildings!AG756="","NA",buildings!AG756)</f>
        <v>NA</v>
      </c>
      <c r="AH756" t="str">
        <f>IF(buildings!AH756="","NA",buildings!AH756)</f>
        <v>NA</v>
      </c>
      <c r="AI756" t="str">
        <f>IF(buildings!AI756="","NA",buildings!AI756)</f>
        <v>NA</v>
      </c>
      <c r="AJ756">
        <f>IF(buildings!AJ756="","NA",buildings!AJ756)</f>
        <v>3.9733333333333332</v>
      </c>
      <c r="AK756">
        <f>IF(buildings!AK756="","NA",buildings!AK756)</f>
        <v>49.222222222222221</v>
      </c>
      <c r="AL756" t="str">
        <f>IF(buildings!AL756="","NA",buildings!AL756)</f>
        <v>Brick wall, reinforced concrete flooring, flat roof (Z1_HR_001)</v>
      </c>
      <c r="AM756">
        <f>IF(buildings!AM756="","NA",buildings!AM756)</f>
        <v>10</v>
      </c>
      <c r="AN756" t="str">
        <f>IF(buildings!AN756="","NA",buildings!AN756)</f>
        <v>residential</v>
      </c>
      <c r="AO756" t="str">
        <f>IF(buildings!AO756="","NA",buildings!AO756)</f>
        <v>MFH</v>
      </c>
      <c r="AP756" t="str">
        <f>IF(buildings!AP756="","NA",buildings!AP756)</f>
        <v>averaged</v>
      </c>
      <c r="AQ756" t="str">
        <f>IF(buildings!AQ756="","NA",buildings!AQ756)</f>
        <v>Urban</v>
      </c>
      <c r="AR756" t="str">
        <f>IF(buildings!AR756="","NA",buildings!AR756)</f>
        <v>gross</v>
      </c>
      <c r="AS756" t="str">
        <f>IF(buildings!AS756="","NA",buildings!AS756)</f>
        <v>Nemry, F., &amp; Uihlein, A.</v>
      </c>
      <c r="AT756">
        <f>IF(buildings!AT756="","NA",buildings!AT756)</f>
        <v>2008</v>
      </c>
      <c r="AU756" t="str">
        <f>IF(buildings!AU756="","NA",buildings!AU756)</f>
        <v>Environmental Improvement Potentials of Residential Buildings (IMPRO-Building)</v>
      </c>
      <c r="AV756" t="str">
        <f>IF(buildings!AV756="","NA",buildings!AV756)</f>
        <v xml:space="preserve">EU Joint Research Center </v>
      </c>
      <c r="AW756" t="str">
        <f>IF(buildings!AW756="","NA",buildings!AW756)</f>
        <v>Copyright Elsevier</v>
      </c>
      <c r="AX756" t="str">
        <f>IF(buildings!AX756="","NA",buildings!AX756)</f>
        <v>10.2791/38942</v>
      </c>
      <c r="AY756" t="str">
        <f>IF(buildings!AY756="","NA",buildings!AY756)</f>
        <v>https://doi.org/10.2791/38942</v>
      </c>
      <c r="AZ756" t="str">
        <f>IF(buildings!AZ756="","NULL",buildings!AZ756)</f>
        <v>Annex B masses (materials summed across bld. components) divided by bld. Area from annex C (dimensions X no. of floors)</v>
      </c>
      <c r="BA756" t="str">
        <f>IF(buildings!BA756="","NULL",buildings!BA756)</f>
        <v>NULL</v>
      </c>
      <c r="BB756" t="str">
        <f>IF(buildings!BB756="","NULL",buildings!BB756)</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6" t="str">
        <f>IF(buildings!BC756="","NULL",buildings!BC756)</f>
        <v>NULL</v>
      </c>
      <c r="BD756" t="str">
        <f>IF(buildings!BD756="","NULL",buildings!BD756)</f>
        <v>NULL</v>
      </c>
      <c r="BE756" t="str">
        <f>IF(buildings!BE756="","NULL",buildings!BE756)</f>
        <v>Peled &amp; Fishman</v>
      </c>
      <c r="BF756" t="str">
        <f>IF(buildings!BF756="","NULL",buildings!BF756)</f>
        <v>NULL</v>
      </c>
      <c r="BG756" t="str">
        <f>IF(buildings!BG756="","NULL",buildings!BG756)</f>
        <v>NULL</v>
      </c>
      <c r="BH756" t="str">
        <f>IF(buildings!BH756="","NULL",buildings!BH756)</f>
        <v>NULL</v>
      </c>
      <c r="BI756" t="str">
        <f>IF(buildings!BI756="","NULL",buildings!BI756)</f>
        <v>NULL</v>
      </c>
      <c r="BJ756" t="str">
        <f>IF(buildings!BJ756="","NULL",buildings!BJ756)</f>
        <v>NULL</v>
      </c>
      <c r="BK756" t="str">
        <f>IF(buildings!BK756="","NULL",buildings!BK756)</f>
        <v>NULL</v>
      </c>
      <c r="BL756" t="str">
        <f>IF(buildings!BL756="","NULL",buildings!BL756)</f>
        <v>NULL</v>
      </c>
      <c r="BM756" t="str">
        <f>IF(buildings!BM756="","NULL",buildings!BM756)</f>
        <v>NULL</v>
      </c>
      <c r="BN756" t="str">
        <f>IF(buildings!BN756="","NULL",buildings!BN756)</f>
        <v>NULL</v>
      </c>
      <c r="BO756" t="str">
        <f>IF(buildings!BO756="","NULL",buildings!BO756)</f>
        <v>NULL</v>
      </c>
      <c r="BP756" t="str">
        <f>IF(buildings!BP756="","NULL",buildings!BP756)</f>
        <v>NULL</v>
      </c>
      <c r="BQ756" t="str">
        <f>IF(buildings!BQ756="","NULL",buildings!BQ756)</f>
        <v>NULL</v>
      </c>
      <c r="BR756" t="str">
        <f>IF(buildings!BR756="","NULL",buildings!BR756)</f>
        <v>NULL</v>
      </c>
      <c r="BS756" t="str">
        <f>IF(buildings!BS756="","NULL",buildings!BS756)</f>
        <v>NULL</v>
      </c>
      <c r="BT756" t="str">
        <f>IF(buildings!BT756="","NULL",buildings!BT756)</f>
        <v>NULL</v>
      </c>
      <c r="BU756" t="str">
        <f>IF(buildings!BU756="","NULL",buildings!BU756)</f>
        <v>NULL</v>
      </c>
      <c r="BV756" t="str">
        <f>IF(buildings!BV756="","NULL",buildings!BV756)</f>
        <v>NULL</v>
      </c>
      <c r="BW756" t="str">
        <f>IF(buildings!BW756="","NULL",buildings!BW756)</f>
        <v>R32EU15</v>
      </c>
      <c r="BX756" t="str">
        <f>IF(buildings!BX756="","NULL",buildings!BX756)</f>
        <v>R5.2OECD</v>
      </c>
      <c r="BY756" t="str">
        <f>IF(buildings!BY756="","NULL",buildings!BY756)</f>
        <v>R_MFH_tower</v>
      </c>
      <c r="BZ756" t="str">
        <f>IF(buildings!BZ756="","NULL",buildings!BZ756)</f>
        <v>RC_unspecified</v>
      </c>
      <c r="CA756" t="str">
        <f>IF(buildings!CA756="","NULL",buildings!CA756)</f>
        <v>Standard</v>
      </c>
      <c r="CB756" t="str">
        <f>IF(buildings!CB756="","NULL",buildings!CB756)</f>
        <v>sample/average/statistics</v>
      </c>
      <c r="CC756" t="str">
        <f>IF(buildings!CC756="","NULL",buildings!CC756)</f>
        <v>RM</v>
      </c>
      <c r="CD756" t="str">
        <f>IF(buildings!CD756="","NULL",buildings!CD756)</f>
        <v>C</v>
      </c>
      <c r="CE756" t="str">
        <f>IF(buildings!CE756="","NULL",buildings!CE756)</f>
        <v>OECD_EU15</v>
      </c>
    </row>
    <row r="757" spans="1:83">
      <c r="A757">
        <f>IF(buildings!A757="","NA",buildings!A757)</f>
        <v>755</v>
      </c>
      <c r="B757" t="str">
        <f>IF(buildings!B757="","NA",buildings!B757)</f>
        <v>South European countries (Malta, Cyprus, Portugal, Greece, Spain, Italy, France)</v>
      </c>
      <c r="C757" t="str">
        <f>IF(buildings!C757="","NA",buildings!C757)</f>
        <v>NA</v>
      </c>
      <c r="D757">
        <f>IF(buildings!D757="","NA",buildings!D757)</f>
        <v>1970</v>
      </c>
      <c r="E757" t="str">
        <f>IF(buildings!E757="","NA",buildings!E757)</f>
        <v>NA</v>
      </c>
      <c r="F757">
        <f>IF(buildings!F757="","NA",buildings!F757)</f>
        <v>66.892800000000008</v>
      </c>
      <c r="G757" t="str">
        <f>IF(buildings!G757="","NA",buildings!G757)</f>
        <v>NA</v>
      </c>
      <c r="H757" t="str">
        <f>IF(buildings!H757="","NA",buildings!H757)</f>
        <v>NA</v>
      </c>
      <c r="I757" t="str">
        <f>IF(buildings!I757="","NA",buildings!I757)</f>
        <v>NA</v>
      </c>
      <c r="J757" t="str">
        <f>IF(buildings!J757="","NA",buildings!J757)</f>
        <v>NA</v>
      </c>
      <c r="K757" t="str">
        <f>IF(buildings!K757="","NA",buildings!K757)</f>
        <v>NA</v>
      </c>
      <c r="L757" t="str">
        <f>IF(buildings!L757="","NA",buildings!L757)</f>
        <v>NA</v>
      </c>
      <c r="M757">
        <f>IF(buildings!M757="","NA",buildings!M757)</f>
        <v>1006.7072000000001</v>
      </c>
      <c r="N757" t="str">
        <f>IF(buildings!N757="","NA",buildings!N757)</f>
        <v>NA</v>
      </c>
      <c r="O757" t="str">
        <f>IF(buildings!O757="","NA",buildings!O757)</f>
        <v>NA</v>
      </c>
      <c r="P757" t="str">
        <f>IF(buildings!P757="","NA",buildings!P757)</f>
        <v>NA</v>
      </c>
      <c r="Q757">
        <f>IF(buildings!Q757="","NA",buildings!Q757)</f>
        <v>38.888888888888886</v>
      </c>
      <c r="R757" t="str">
        <f>IF(buildings!R757="","NA",buildings!R757)</f>
        <v>NA</v>
      </c>
      <c r="S757">
        <f>IF(buildings!S757="","NA",buildings!S757)</f>
        <v>20.16</v>
      </c>
      <c r="T757" t="str">
        <f>IF(buildings!T757="","NA",buildings!T757)</f>
        <v>NA</v>
      </c>
      <c r="U757" t="str">
        <f>IF(buildings!U757="","NA",buildings!U757)</f>
        <v>NA</v>
      </c>
      <c r="V757">
        <f>IF(buildings!V757="","NA",buildings!V757)</f>
        <v>0.24</v>
      </c>
      <c r="W757" t="str">
        <f>IF(buildings!W757="","NA",buildings!W757)</f>
        <v>NA</v>
      </c>
      <c r="X757" t="str">
        <f>IF(buildings!X757="","NA",buildings!X757)</f>
        <v>NA</v>
      </c>
      <c r="Y757" t="str">
        <f>IF(buildings!Y757="","NA",buildings!Y757)</f>
        <v>NA</v>
      </c>
      <c r="Z757" t="str">
        <f>IF(buildings!Z757="","NA",buildings!Z757)</f>
        <v>NA</v>
      </c>
      <c r="AA757" t="str">
        <f>IF(buildings!AA757="","NA",buildings!AA757)</f>
        <v>NA</v>
      </c>
      <c r="AB757" t="str">
        <f>IF(buildings!AB757="","NA",buildings!AB757)</f>
        <v>NA</v>
      </c>
      <c r="AC757" t="str">
        <f>IF(buildings!AC757="","NA",buildings!AC757)</f>
        <v>NA</v>
      </c>
      <c r="AD757" t="str">
        <f>IF(buildings!AD757="","NA",buildings!AD757)</f>
        <v>NA</v>
      </c>
      <c r="AE757" t="str">
        <f>IF(buildings!AE757="","NA",buildings!AE757)</f>
        <v>NA</v>
      </c>
      <c r="AF757" t="str">
        <f>IF(buildings!AF757="","NA",buildings!AF757)</f>
        <v>NA</v>
      </c>
      <c r="AG757" t="str">
        <f>IF(buildings!AG757="","NA",buildings!AG757)</f>
        <v>NA</v>
      </c>
      <c r="AH757" t="str">
        <f>IF(buildings!AH757="","NA",buildings!AH757)</f>
        <v>NA</v>
      </c>
      <c r="AI757" t="str">
        <f>IF(buildings!AI757="","NA",buildings!AI757)</f>
        <v>NA</v>
      </c>
      <c r="AJ757">
        <f>IF(buildings!AJ757="","NA",buildings!AJ757)</f>
        <v>2.96</v>
      </c>
      <c r="AK757">
        <f>IF(buildings!AK757="","NA",buildings!AK757)</f>
        <v>35</v>
      </c>
      <c r="AL757" t="str">
        <f>IF(buildings!AL757="","NA",buildings!AL757)</f>
        <v>Concrete wall, reinforced concrete flooring, flat roof (Z1_HR_002)</v>
      </c>
      <c r="AM757">
        <f>IF(buildings!AM757="","NA",buildings!AM757)</f>
        <v>10</v>
      </c>
      <c r="AN757" t="str">
        <f>IF(buildings!AN757="","NA",buildings!AN757)</f>
        <v>residential</v>
      </c>
      <c r="AO757" t="str">
        <f>IF(buildings!AO757="","NA",buildings!AO757)</f>
        <v>MFH</v>
      </c>
      <c r="AP757" t="str">
        <f>IF(buildings!AP757="","NA",buildings!AP757)</f>
        <v>averaged</v>
      </c>
      <c r="AQ757" t="str">
        <f>IF(buildings!AQ757="","NA",buildings!AQ757)</f>
        <v>Urban</v>
      </c>
      <c r="AR757" t="str">
        <f>IF(buildings!AR757="","NA",buildings!AR757)</f>
        <v>gross</v>
      </c>
      <c r="AS757" t="str">
        <f>IF(buildings!AS757="","NA",buildings!AS757)</f>
        <v>Nemry, F., &amp; Uihlein, A.</v>
      </c>
      <c r="AT757">
        <f>IF(buildings!AT757="","NA",buildings!AT757)</f>
        <v>2008</v>
      </c>
      <c r="AU757" t="str">
        <f>IF(buildings!AU757="","NA",buildings!AU757)</f>
        <v>Environmental Improvement Potentials of Residential Buildings (IMPRO-Building)</v>
      </c>
      <c r="AV757" t="str">
        <f>IF(buildings!AV757="","NA",buildings!AV757)</f>
        <v xml:space="preserve">EU Joint Research Center </v>
      </c>
      <c r="AW757" t="str">
        <f>IF(buildings!AW757="","NA",buildings!AW757)</f>
        <v>Copyright Elsevier</v>
      </c>
      <c r="AX757" t="str">
        <f>IF(buildings!AX757="","NA",buildings!AX757)</f>
        <v>10.2791/38942</v>
      </c>
      <c r="AY757" t="str">
        <f>IF(buildings!AY757="","NA",buildings!AY757)</f>
        <v>https://doi.org/10.2791/38942</v>
      </c>
      <c r="AZ757" t="str">
        <f>IF(buildings!AZ757="","NULL",buildings!AZ757)</f>
        <v>Annex B masses (materials summed across bld. components) divided by bld. Area from annex C (dimensions X no. of floors)</v>
      </c>
      <c r="BA757" t="str">
        <f>IF(buildings!BA757="","NULL",buildings!BA757)</f>
        <v>NULL</v>
      </c>
      <c r="BB757" t="str">
        <f>IF(buildings!BB757="","NULL",buildings!BB757)</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7" t="str">
        <f>IF(buildings!BC757="","NULL",buildings!BC757)</f>
        <v>NULL</v>
      </c>
      <c r="BD757" t="str">
        <f>IF(buildings!BD757="","NULL",buildings!BD757)</f>
        <v>NULL</v>
      </c>
      <c r="BE757" t="str">
        <f>IF(buildings!BE757="","NULL",buildings!BE757)</f>
        <v>Peled &amp; Fishman</v>
      </c>
      <c r="BF757" t="str">
        <f>IF(buildings!BF757="","NULL",buildings!BF757)</f>
        <v>NULL</v>
      </c>
      <c r="BG757" t="str">
        <f>IF(buildings!BG757="","NULL",buildings!BG757)</f>
        <v>NULL</v>
      </c>
      <c r="BH757" t="str">
        <f>IF(buildings!BH757="","NULL",buildings!BH757)</f>
        <v>NULL</v>
      </c>
      <c r="BI757" t="str">
        <f>IF(buildings!BI757="","NULL",buildings!BI757)</f>
        <v>NULL</v>
      </c>
      <c r="BJ757" t="str">
        <f>IF(buildings!BJ757="","NULL",buildings!BJ757)</f>
        <v>NULL</v>
      </c>
      <c r="BK757" t="str">
        <f>IF(buildings!BK757="","NULL",buildings!BK757)</f>
        <v>NULL</v>
      </c>
      <c r="BL757" t="str">
        <f>IF(buildings!BL757="","NULL",buildings!BL757)</f>
        <v>NULL</v>
      </c>
      <c r="BM757" t="str">
        <f>IF(buildings!BM757="","NULL",buildings!BM757)</f>
        <v>NULL</v>
      </c>
      <c r="BN757" t="str">
        <f>IF(buildings!BN757="","NULL",buildings!BN757)</f>
        <v>NULL</v>
      </c>
      <c r="BO757" t="str">
        <f>IF(buildings!BO757="","NULL",buildings!BO757)</f>
        <v>NULL</v>
      </c>
      <c r="BP757" t="str">
        <f>IF(buildings!BP757="","NULL",buildings!BP757)</f>
        <v>NULL</v>
      </c>
      <c r="BQ757" t="str">
        <f>IF(buildings!BQ757="","NULL",buildings!BQ757)</f>
        <v>NULL</v>
      </c>
      <c r="BR757" t="str">
        <f>IF(buildings!BR757="","NULL",buildings!BR757)</f>
        <v>NULL</v>
      </c>
      <c r="BS757" t="str">
        <f>IF(buildings!BS757="","NULL",buildings!BS757)</f>
        <v>NULL</v>
      </c>
      <c r="BT757" t="str">
        <f>IF(buildings!BT757="","NULL",buildings!BT757)</f>
        <v>NULL</v>
      </c>
      <c r="BU757" t="str">
        <f>IF(buildings!BU757="","NULL",buildings!BU757)</f>
        <v>NULL</v>
      </c>
      <c r="BV757" t="str">
        <f>IF(buildings!BV757="","NULL",buildings!BV757)</f>
        <v>NULL</v>
      </c>
      <c r="BW757" t="str">
        <f>IF(buildings!BW757="","NULL",buildings!BW757)</f>
        <v>R32EU15</v>
      </c>
      <c r="BX757" t="str">
        <f>IF(buildings!BX757="","NULL",buildings!BX757)</f>
        <v>R5.2OECD</v>
      </c>
      <c r="BY757" t="str">
        <f>IF(buildings!BY757="","NULL",buildings!BY757)</f>
        <v>R_MFH_tower</v>
      </c>
      <c r="BZ757" t="str">
        <f>IF(buildings!BZ757="","NULL",buildings!BZ757)</f>
        <v>RC_unspecified</v>
      </c>
      <c r="CA757" t="str">
        <f>IF(buildings!CA757="","NULL",buildings!CA757)</f>
        <v>Standard</v>
      </c>
      <c r="CB757" t="str">
        <f>IF(buildings!CB757="","NULL",buildings!CB757)</f>
        <v>sample/average/statistics</v>
      </c>
      <c r="CC757" t="str">
        <f>IF(buildings!CC757="","NULL",buildings!CC757)</f>
        <v>RM</v>
      </c>
      <c r="CD757" t="str">
        <f>IF(buildings!CD757="","NULL",buildings!CD757)</f>
        <v>C</v>
      </c>
      <c r="CE757" t="str">
        <f>IF(buildings!CE757="","NULL",buildings!CE757)</f>
        <v>OECD_EU15</v>
      </c>
    </row>
    <row r="758" spans="1:83">
      <c r="A758">
        <f>IF(buildings!A758="","NA",buildings!A758)</f>
        <v>756</v>
      </c>
      <c r="B758" t="str">
        <f>IF(buildings!B758="","NA",buildings!B758)</f>
        <v>Central European countries (Belgium, The Netherlands, Ireland, Hungary, Slovenia, Luxemburg, Germany, United Kingdom, Slovakia, Denmark, Czech Republic, Austri, Poland)</v>
      </c>
      <c r="C758" t="str">
        <f>IF(buildings!C758="","NA",buildings!C758)</f>
        <v>NA</v>
      </c>
      <c r="D758" t="str">
        <f>IF(buildings!D758="","NA",buildings!D758)</f>
        <v>NA</v>
      </c>
      <c r="E758">
        <f>IF(buildings!E758="","NA",buildings!E758)</f>
        <v>1945</v>
      </c>
      <c r="F758" t="str">
        <f>IF(buildings!F758="","NA",buildings!F758)</f>
        <v>NA</v>
      </c>
      <c r="G758" t="str">
        <f>IF(buildings!G758="","NA",buildings!G758)</f>
        <v>NA</v>
      </c>
      <c r="H758" t="str">
        <f>IF(buildings!H758="","NA",buildings!H758)</f>
        <v>NA</v>
      </c>
      <c r="I758" t="str">
        <f>IF(buildings!I758="","NA",buildings!I758)</f>
        <v>NA</v>
      </c>
      <c r="J758">
        <f>IF(buildings!J758="","NA",buildings!J758)</f>
        <v>69.86666666666666</v>
      </c>
      <c r="K758" t="str">
        <f>IF(buildings!K758="","NA",buildings!K758)</f>
        <v>NA</v>
      </c>
      <c r="L758" t="str">
        <f>IF(buildings!L758="","NA",buildings!L758)</f>
        <v>NA</v>
      </c>
      <c r="M758" t="str">
        <f>IF(buildings!M758="","NA",buildings!M758)</f>
        <v>NA</v>
      </c>
      <c r="N758" t="str">
        <f>IF(buildings!N758="","NA",buildings!N758)</f>
        <v>NA</v>
      </c>
      <c r="O758">
        <f>IF(buildings!O758="","NA",buildings!O758)</f>
        <v>80</v>
      </c>
      <c r="P758">
        <f>IF(buildings!P758="","NA",buildings!P758)</f>
        <v>2219</v>
      </c>
      <c r="Q758">
        <f>IF(buildings!Q758="","NA",buildings!Q758)</f>
        <v>111.77777777777777</v>
      </c>
      <c r="R758" t="str">
        <f>IF(buildings!R758="","NA",buildings!R758)</f>
        <v>NA</v>
      </c>
      <c r="S758" t="str">
        <f>IF(buildings!S758="","NA",buildings!S758)</f>
        <v>NA</v>
      </c>
      <c r="T758" t="str">
        <f>IF(buildings!T758="","NA",buildings!T758)</f>
        <v>NA</v>
      </c>
      <c r="U758" t="str">
        <f>IF(buildings!U758="","NA",buildings!U758)</f>
        <v>NA</v>
      </c>
      <c r="V758" t="str">
        <f>IF(buildings!V758="","NA",buildings!V758)</f>
        <v>NA</v>
      </c>
      <c r="W758" t="str">
        <f>IF(buildings!W758="","NA",buildings!W758)</f>
        <v>NA</v>
      </c>
      <c r="X758" t="str">
        <f>IF(buildings!X758="","NA",buildings!X758)</f>
        <v>NA</v>
      </c>
      <c r="Y758" t="str">
        <f>IF(buildings!Y758="","NA",buildings!Y758)</f>
        <v>NA</v>
      </c>
      <c r="Z758" t="str">
        <f>IF(buildings!Z758="","NA",buildings!Z758)</f>
        <v>NA</v>
      </c>
      <c r="AA758" t="str">
        <f>IF(buildings!AA758="","NA",buildings!AA758)</f>
        <v>NA</v>
      </c>
      <c r="AB758" t="str">
        <f>IF(buildings!AB758="","NA",buildings!AB758)</f>
        <v>NA</v>
      </c>
      <c r="AC758" t="str">
        <f>IF(buildings!AC758="","NA",buildings!AC758)</f>
        <v>NA</v>
      </c>
      <c r="AD758" t="str">
        <f>IF(buildings!AD758="","NA",buildings!AD758)</f>
        <v>NA</v>
      </c>
      <c r="AE758" t="str">
        <f>IF(buildings!AE758="","NA",buildings!AE758)</f>
        <v>NA</v>
      </c>
      <c r="AF758" t="str">
        <f>IF(buildings!AF758="","NA",buildings!AF758)</f>
        <v>NA</v>
      </c>
      <c r="AG758" t="str">
        <f>IF(buildings!AG758="","NA",buildings!AG758)</f>
        <v>NA</v>
      </c>
      <c r="AH758" t="str">
        <f>IF(buildings!AH758="","NA",buildings!AH758)</f>
        <v>NA</v>
      </c>
      <c r="AI758" t="str">
        <f>IF(buildings!AI758="","NA",buildings!AI758)</f>
        <v>NA</v>
      </c>
      <c r="AJ758">
        <f>IF(buildings!AJ758="","NA",buildings!AJ758)</f>
        <v>7.5093333333333341</v>
      </c>
      <c r="AK758">
        <f>IF(buildings!AK758="","NA",buildings!AK758)</f>
        <v>26.666666666666668</v>
      </c>
      <c r="AL758" t="str">
        <f>IF(buildings!AL758="","NA",buildings!AL758)</f>
        <v>Brick masonry, wooden flooring, pitched roof (Z2_SI_001)</v>
      </c>
      <c r="AM758">
        <f>IF(buildings!AM758="","NA",buildings!AM758)</f>
        <v>2</v>
      </c>
      <c r="AN758" t="str">
        <f>IF(buildings!AN758="","NA",buildings!AN758)</f>
        <v>residential</v>
      </c>
      <c r="AO758" t="str">
        <f>IF(buildings!AO758="","NA",buildings!AO758)</f>
        <v>SFH</v>
      </c>
      <c r="AP758" t="str">
        <f>IF(buildings!AP758="","NA",buildings!AP758)</f>
        <v>averaged</v>
      </c>
      <c r="AQ758" t="str">
        <f>IF(buildings!AQ758="","NA",buildings!AQ758)</f>
        <v>Urban</v>
      </c>
      <c r="AR758" t="str">
        <f>IF(buildings!AR758="","NA",buildings!AR758)</f>
        <v>gross</v>
      </c>
      <c r="AS758" t="str">
        <f>IF(buildings!AS758="","NA",buildings!AS758)</f>
        <v>Nemry, F., &amp; Uihlein, A.</v>
      </c>
      <c r="AT758">
        <f>IF(buildings!AT758="","NA",buildings!AT758)</f>
        <v>2008</v>
      </c>
      <c r="AU758" t="str">
        <f>IF(buildings!AU758="","NA",buildings!AU758)</f>
        <v>Environmental Improvement Potentials of Residential Buildings (IMPRO-Building)</v>
      </c>
      <c r="AV758" t="str">
        <f>IF(buildings!AV758="","NA",buildings!AV758)</f>
        <v xml:space="preserve">EU Joint Research Center </v>
      </c>
      <c r="AW758" t="str">
        <f>IF(buildings!AW758="","NA",buildings!AW758)</f>
        <v>Copyright Elsevier</v>
      </c>
      <c r="AX758" t="str">
        <f>IF(buildings!AX758="","NA",buildings!AX758)</f>
        <v>10.2791/38942</v>
      </c>
      <c r="AY758" t="str">
        <f>IF(buildings!AY758="","NA",buildings!AY758)</f>
        <v>https://doi.org/10.2791/38942</v>
      </c>
      <c r="AZ758" t="str">
        <f>IF(buildings!AZ758="","NULL",buildings!AZ758)</f>
        <v>Annex B masses (materials summed across bld. components) divided by bld. Area from annex C (dimensions X no. of floors)</v>
      </c>
      <c r="BA758" t="str">
        <f>IF(buildings!BA758="","NULL",buildings!BA758)</f>
        <v>NULL</v>
      </c>
      <c r="BB758" t="str">
        <f>IF(buildings!BB758="","NULL",buildings!BB758)</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8" t="str">
        <f>IF(buildings!BC758="","NULL",buildings!BC758)</f>
        <v>NULL</v>
      </c>
      <c r="BD758" t="str">
        <f>IF(buildings!BD758="","NULL",buildings!BD758)</f>
        <v>NULL</v>
      </c>
      <c r="BE758" t="str">
        <f>IF(buildings!BE758="","NULL",buildings!BE758)</f>
        <v>Peled &amp; Fishman</v>
      </c>
      <c r="BF758" t="str">
        <f>IF(buildings!BF758="","NULL",buildings!BF758)</f>
        <v>NULL</v>
      </c>
      <c r="BG758" t="str">
        <f>IF(buildings!BG758="","NULL",buildings!BG758)</f>
        <v>NULL</v>
      </c>
      <c r="BH758" t="str">
        <f>IF(buildings!BH758="","NULL",buildings!BH758)</f>
        <v>NULL</v>
      </c>
      <c r="BI758" t="str">
        <f>IF(buildings!BI758="","NULL",buildings!BI758)</f>
        <v>NULL</v>
      </c>
      <c r="BJ758" t="str">
        <f>IF(buildings!BJ758="","NULL",buildings!BJ758)</f>
        <v>NULL</v>
      </c>
      <c r="BK758" t="str">
        <f>IF(buildings!BK758="","NULL",buildings!BK758)</f>
        <v>NULL</v>
      </c>
      <c r="BL758" t="str">
        <f>IF(buildings!BL758="","NULL",buildings!BL758)</f>
        <v>NULL</v>
      </c>
      <c r="BM758" t="str">
        <f>IF(buildings!BM758="","NULL",buildings!BM758)</f>
        <v>NULL</v>
      </c>
      <c r="BN758" t="str">
        <f>IF(buildings!BN758="","NULL",buildings!BN758)</f>
        <v>NULL</v>
      </c>
      <c r="BO758" t="str">
        <f>IF(buildings!BO758="","NULL",buildings!BO758)</f>
        <v>NULL</v>
      </c>
      <c r="BP758" t="str">
        <f>IF(buildings!BP758="","NULL",buildings!BP758)</f>
        <v>NULL</v>
      </c>
      <c r="BQ758" t="str">
        <f>IF(buildings!BQ758="","NULL",buildings!BQ758)</f>
        <v>NULL</v>
      </c>
      <c r="BR758" t="str">
        <f>IF(buildings!BR758="","NULL",buildings!BR758)</f>
        <v>NULL</v>
      </c>
      <c r="BS758" t="str">
        <f>IF(buildings!BS758="","NULL",buildings!BS758)</f>
        <v>NULL</v>
      </c>
      <c r="BT758" t="str">
        <f>IF(buildings!BT758="","NULL",buildings!BT758)</f>
        <v>NULL</v>
      </c>
      <c r="BU758" t="str">
        <f>IF(buildings!BU758="","NULL",buildings!BU758)</f>
        <v>NULL</v>
      </c>
      <c r="BV758" t="str">
        <f>IF(buildings!BV758="","NULL",buildings!BV758)</f>
        <v>NULL</v>
      </c>
      <c r="BW758" t="str">
        <f>IF(buildings!BW758="","NULL",buildings!BW758)</f>
        <v>R32EU15</v>
      </c>
      <c r="BX758" t="str">
        <f>IF(buildings!BX758="","NULL",buildings!BX758)</f>
        <v>R5.2OECD</v>
      </c>
      <c r="BY758" t="str">
        <f>IF(buildings!BY758="","NULL",buildings!BY758)</f>
        <v>R_SFH_unspecified</v>
      </c>
      <c r="BZ758" t="str">
        <f>IF(buildings!BZ758="","NULL",buildings!BZ758)</f>
        <v>M_brick</v>
      </c>
      <c r="CA758" t="str">
        <f>IF(buildings!CA758="","NULL",buildings!CA758)</f>
        <v>Standard</v>
      </c>
      <c r="CB758" t="str">
        <f>IF(buildings!CB758="","NULL",buildings!CB758)</f>
        <v>sample/average/statistics</v>
      </c>
      <c r="CC758" t="str">
        <f>IF(buildings!CC758="","NULL",buildings!CC758)</f>
        <v>RS</v>
      </c>
      <c r="CD758" t="str">
        <f>IF(buildings!CD758="","NULL",buildings!CD758)</f>
        <v>M</v>
      </c>
      <c r="CE758" t="str">
        <f>IF(buildings!CE758="","NULL",buildings!CE758)</f>
        <v>OECD_EU15</v>
      </c>
    </row>
    <row r="759" spans="1:83">
      <c r="A759">
        <f>IF(buildings!A759="","NA",buildings!A759)</f>
        <v>757</v>
      </c>
      <c r="B759" t="str">
        <f>IF(buildings!B759="","NA",buildings!B759)</f>
        <v>Central European countries (Belgium, The Netherlands, Ireland, Hungary, Slovenia, Luxemburg, Germany, United Kingdom, Slovakia, Denmark, Czech Republic, Austri, Poland)</v>
      </c>
      <c r="C759" t="str">
        <f>IF(buildings!C759="","NA",buildings!C759)</f>
        <v>NA</v>
      </c>
      <c r="D759" t="str">
        <f>IF(buildings!D759="","NA",buildings!D759)</f>
        <v>NA</v>
      </c>
      <c r="E759">
        <f>IF(buildings!E759="","NA",buildings!E759)</f>
        <v>1900</v>
      </c>
      <c r="F759" t="str">
        <f>IF(buildings!F759="","NA",buildings!F759)</f>
        <v>NA</v>
      </c>
      <c r="G759" t="str">
        <f>IF(buildings!G759="","NA",buildings!G759)</f>
        <v>NA</v>
      </c>
      <c r="H759" t="str">
        <f>IF(buildings!H759="","NA",buildings!H759)</f>
        <v>NA</v>
      </c>
      <c r="I759" t="str">
        <f>IF(buildings!I759="","NA",buildings!I759)</f>
        <v>NA</v>
      </c>
      <c r="J759">
        <f>IF(buildings!J759="","NA",buildings!J759)</f>
        <v>69.86666666666666</v>
      </c>
      <c r="K759" t="str">
        <f>IF(buildings!K759="","NA",buildings!K759)</f>
        <v>NA</v>
      </c>
      <c r="L759" t="str">
        <f>IF(buildings!L759="","NA",buildings!L759)</f>
        <v>NA</v>
      </c>
      <c r="M759" t="str">
        <f>IF(buildings!M759="","NA",buildings!M759)</f>
        <v>NA</v>
      </c>
      <c r="N759" t="str">
        <f>IF(buildings!N759="","NA",buildings!N759)</f>
        <v>NA</v>
      </c>
      <c r="O759">
        <f>IF(buildings!O759="","NA",buildings!O759)</f>
        <v>170</v>
      </c>
      <c r="P759">
        <f>IF(buildings!P759="","NA",buildings!P759)</f>
        <v>84</v>
      </c>
      <c r="Q759">
        <f>IF(buildings!Q759="","NA",buildings!Q759)</f>
        <v>111.77777777777777</v>
      </c>
      <c r="R759" t="str">
        <f>IF(buildings!R759="","NA",buildings!R759)</f>
        <v>NA</v>
      </c>
      <c r="S759" t="str">
        <f>IF(buildings!S759="","NA",buildings!S759)</f>
        <v>NA</v>
      </c>
      <c r="T759" t="str">
        <f>IF(buildings!T759="","NA",buildings!T759)</f>
        <v>NA</v>
      </c>
      <c r="U759" t="str">
        <f>IF(buildings!U759="","NA",buildings!U759)</f>
        <v>NA</v>
      </c>
      <c r="V759" t="str">
        <f>IF(buildings!V759="","NA",buildings!V759)</f>
        <v>NA</v>
      </c>
      <c r="W759">
        <f>IF(buildings!W759="","NA",buildings!W759)</f>
        <v>1817.7777777777778</v>
      </c>
      <c r="X759" t="str">
        <f>IF(buildings!X759="","NA",buildings!X759)</f>
        <v>NA</v>
      </c>
      <c r="Y759" t="str">
        <f>IF(buildings!Y759="","NA",buildings!Y759)</f>
        <v>NA</v>
      </c>
      <c r="Z759" t="str">
        <f>IF(buildings!Z759="","NA",buildings!Z759)</f>
        <v>NA</v>
      </c>
      <c r="AA759" t="str">
        <f>IF(buildings!AA759="","NA",buildings!AA759)</f>
        <v>NA</v>
      </c>
      <c r="AB759" t="str">
        <f>IF(buildings!AB759="","NA",buildings!AB759)</f>
        <v>NA</v>
      </c>
      <c r="AC759" t="str">
        <f>IF(buildings!AC759="","NA",buildings!AC759)</f>
        <v>NA</v>
      </c>
      <c r="AD759" t="str">
        <f>IF(buildings!AD759="","NA",buildings!AD759)</f>
        <v>NA</v>
      </c>
      <c r="AE759" t="str">
        <f>IF(buildings!AE759="","NA",buildings!AE759)</f>
        <v>NA</v>
      </c>
      <c r="AF759" t="str">
        <f>IF(buildings!AF759="","NA",buildings!AF759)</f>
        <v>NA</v>
      </c>
      <c r="AG759" t="str">
        <f>IF(buildings!AG759="","NA",buildings!AG759)</f>
        <v>NA</v>
      </c>
      <c r="AH759" t="str">
        <f>IF(buildings!AH759="","NA",buildings!AH759)</f>
        <v>NA</v>
      </c>
      <c r="AI759" t="str">
        <f>IF(buildings!AI759="","NA",buildings!AI759)</f>
        <v>NA</v>
      </c>
      <c r="AJ759">
        <f>IF(buildings!AJ759="","NA",buildings!AJ759)</f>
        <v>7.5093333333333341</v>
      </c>
      <c r="AK759">
        <f>IF(buildings!AK759="","NA",buildings!AK759)</f>
        <v>26.666666666666668</v>
      </c>
      <c r="AL759" t="str">
        <f>IF(buildings!AL759="","NA",buildings!AL759)</f>
        <v>Rubble stone masonry, wooden flooring, pitched roof (Z2_SI_002)</v>
      </c>
      <c r="AM759">
        <f>IF(buildings!AM759="","NA",buildings!AM759)</f>
        <v>2</v>
      </c>
      <c r="AN759" t="str">
        <f>IF(buildings!AN759="","NA",buildings!AN759)</f>
        <v>residential</v>
      </c>
      <c r="AO759" t="str">
        <f>IF(buildings!AO759="","NA",buildings!AO759)</f>
        <v>SFH</v>
      </c>
      <c r="AP759" t="str">
        <f>IF(buildings!AP759="","NA",buildings!AP759)</f>
        <v>averaged</v>
      </c>
      <c r="AQ759" t="str">
        <f>IF(buildings!AQ759="","NA",buildings!AQ759)</f>
        <v>Urban</v>
      </c>
      <c r="AR759" t="str">
        <f>IF(buildings!AR759="","NA",buildings!AR759)</f>
        <v>gross</v>
      </c>
      <c r="AS759" t="str">
        <f>IF(buildings!AS759="","NA",buildings!AS759)</f>
        <v>Nemry, F., &amp; Uihlein, A.</v>
      </c>
      <c r="AT759">
        <f>IF(buildings!AT759="","NA",buildings!AT759)</f>
        <v>2008</v>
      </c>
      <c r="AU759" t="str">
        <f>IF(buildings!AU759="","NA",buildings!AU759)</f>
        <v>Environmental Improvement Potentials of Residential Buildings (IMPRO-Building)</v>
      </c>
      <c r="AV759" t="str">
        <f>IF(buildings!AV759="","NA",buildings!AV759)</f>
        <v xml:space="preserve">EU Joint Research Center </v>
      </c>
      <c r="AW759" t="str">
        <f>IF(buildings!AW759="","NA",buildings!AW759)</f>
        <v>Copyright Elsevier</v>
      </c>
      <c r="AX759" t="str">
        <f>IF(buildings!AX759="","NA",buildings!AX759)</f>
        <v>10.2791/38942</v>
      </c>
      <c r="AY759" t="str">
        <f>IF(buildings!AY759="","NA",buildings!AY759)</f>
        <v>https://doi.org/10.2791/38942</v>
      </c>
      <c r="AZ759" t="str">
        <f>IF(buildings!AZ759="","NULL",buildings!AZ759)</f>
        <v>Annex B masses (materials summed across bld. components) divided by bld. Area from annex C (dimensions X no. of floors)</v>
      </c>
      <c r="BA759" t="str">
        <f>IF(buildings!BA759="","NULL",buildings!BA759)</f>
        <v>NULL</v>
      </c>
      <c r="BB759" t="str">
        <f>IF(buildings!BB759="","NULL",buildings!BB759)</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59" t="str">
        <f>IF(buildings!BC759="","NULL",buildings!BC759)</f>
        <v>NULL</v>
      </c>
      <c r="BD759" t="str">
        <f>IF(buildings!BD759="","NULL",buildings!BD759)</f>
        <v>NULL</v>
      </c>
      <c r="BE759" t="str">
        <f>IF(buildings!BE759="","NULL",buildings!BE759)</f>
        <v>Peled &amp; Fishman</v>
      </c>
      <c r="BF759" t="str">
        <f>IF(buildings!BF759="","NULL",buildings!BF759)</f>
        <v>NULL</v>
      </c>
      <c r="BG759" t="str">
        <f>IF(buildings!BG759="","NULL",buildings!BG759)</f>
        <v>NULL</v>
      </c>
      <c r="BH759" t="str">
        <f>IF(buildings!BH759="","NULL",buildings!BH759)</f>
        <v>NULL</v>
      </c>
      <c r="BI759" t="str">
        <f>IF(buildings!BI759="","NULL",buildings!BI759)</f>
        <v>NULL</v>
      </c>
      <c r="BJ759" t="str">
        <f>IF(buildings!BJ759="","NULL",buildings!BJ759)</f>
        <v>NULL</v>
      </c>
      <c r="BK759" t="str">
        <f>IF(buildings!BK759="","NULL",buildings!BK759)</f>
        <v>NULL</v>
      </c>
      <c r="BL759" t="str">
        <f>IF(buildings!BL759="","NULL",buildings!BL759)</f>
        <v>NULL</v>
      </c>
      <c r="BM759" t="str">
        <f>IF(buildings!BM759="","NULL",buildings!BM759)</f>
        <v>NULL</v>
      </c>
      <c r="BN759" t="str">
        <f>IF(buildings!BN759="","NULL",buildings!BN759)</f>
        <v>NULL</v>
      </c>
      <c r="BO759" t="str">
        <f>IF(buildings!BO759="","NULL",buildings!BO759)</f>
        <v>NULL</v>
      </c>
      <c r="BP759" t="str">
        <f>IF(buildings!BP759="","NULL",buildings!BP759)</f>
        <v>NULL</v>
      </c>
      <c r="BQ759" t="str">
        <f>IF(buildings!BQ759="","NULL",buildings!BQ759)</f>
        <v>NULL</v>
      </c>
      <c r="BR759" t="str">
        <f>IF(buildings!BR759="","NULL",buildings!BR759)</f>
        <v>NULL</v>
      </c>
      <c r="BS759" t="str">
        <f>IF(buildings!BS759="","NULL",buildings!BS759)</f>
        <v>NULL</v>
      </c>
      <c r="BT759" t="str">
        <f>IF(buildings!BT759="","NULL",buildings!BT759)</f>
        <v>NULL</v>
      </c>
      <c r="BU759" t="str">
        <f>IF(buildings!BU759="","NULL",buildings!BU759)</f>
        <v>NULL</v>
      </c>
      <c r="BV759" t="str">
        <f>IF(buildings!BV759="","NULL",buildings!BV759)</f>
        <v>NULL</v>
      </c>
      <c r="BW759" t="str">
        <f>IF(buildings!BW759="","NULL",buildings!BW759)</f>
        <v>R32EU15</v>
      </c>
      <c r="BX759" t="str">
        <f>IF(buildings!BX759="","NULL",buildings!BX759)</f>
        <v>R5.2OECD</v>
      </c>
      <c r="BY759" t="str">
        <f>IF(buildings!BY759="","NULL",buildings!BY759)</f>
        <v>R_SFH_unspecified</v>
      </c>
      <c r="BZ759" t="str">
        <f>IF(buildings!BZ759="","NULL",buildings!BZ759)</f>
        <v>M_stone</v>
      </c>
      <c r="CA759" t="str">
        <f>IF(buildings!CA759="","NULL",buildings!CA759)</f>
        <v>Standard</v>
      </c>
      <c r="CB759" t="str">
        <f>IF(buildings!CB759="","NULL",buildings!CB759)</f>
        <v>sample/average/statistics</v>
      </c>
      <c r="CC759" t="str">
        <f>IF(buildings!CC759="","NULL",buildings!CC759)</f>
        <v>RS</v>
      </c>
      <c r="CD759" t="str">
        <f>IF(buildings!CD759="","NULL",buildings!CD759)</f>
        <v>M</v>
      </c>
      <c r="CE759" t="str">
        <f>IF(buildings!CE759="","NULL",buildings!CE759)</f>
        <v>OECD_EU15</v>
      </c>
    </row>
    <row r="760" spans="1:83">
      <c r="A760">
        <f>IF(buildings!A760="","NA",buildings!A760)</f>
        <v>758</v>
      </c>
      <c r="B760" t="str">
        <f>IF(buildings!B760="","NA",buildings!B760)</f>
        <v>Central European countries (Belgium, The Netherlands, Ireland, Hungary, Slovenia, Luxemburg, Germany, United Kingdom, Slovakia, Denmark, Czech Republic, Austri, Poland)</v>
      </c>
      <c r="C760" t="str">
        <f>IF(buildings!C760="","NA",buildings!C760)</f>
        <v>NA</v>
      </c>
      <c r="D760" t="str">
        <f>IF(buildings!D760="","NA",buildings!D760)</f>
        <v>NA</v>
      </c>
      <c r="E760">
        <f>IF(buildings!E760="","NA",buildings!E760)</f>
        <v>1900</v>
      </c>
      <c r="F760" t="str">
        <f>IF(buildings!F760="","NA",buildings!F760)</f>
        <v>NA</v>
      </c>
      <c r="G760" t="str">
        <f>IF(buildings!G760="","NA",buildings!G760)</f>
        <v>NA</v>
      </c>
      <c r="H760" t="str">
        <f>IF(buildings!H760="","NA",buildings!H760)</f>
        <v>NA</v>
      </c>
      <c r="I760" t="str">
        <f>IF(buildings!I760="","NA",buildings!I760)</f>
        <v>NA</v>
      </c>
      <c r="J760">
        <f>IF(buildings!J760="","NA",buildings!J760)</f>
        <v>193.06666666666666</v>
      </c>
      <c r="K760" t="str">
        <f>IF(buildings!K760="","NA",buildings!K760)</f>
        <v>NA</v>
      </c>
      <c r="L760" t="str">
        <f>IF(buildings!L760="","NA",buildings!L760)</f>
        <v>NA</v>
      </c>
      <c r="M760" t="str">
        <f>IF(buildings!M760="","NA",buildings!M760)</f>
        <v>NA</v>
      </c>
      <c r="N760" t="str">
        <f>IF(buildings!N760="","NA",buildings!N760)</f>
        <v>NA</v>
      </c>
      <c r="O760">
        <f>IF(buildings!O760="","NA",buildings!O760)</f>
        <v>160</v>
      </c>
      <c r="P760">
        <f>IF(buildings!P760="","NA",buildings!P760)</f>
        <v>2390</v>
      </c>
      <c r="Q760">
        <f>IF(buildings!Q760="","NA",buildings!Q760)</f>
        <v>223.55555555555554</v>
      </c>
      <c r="R760" t="str">
        <f>IF(buildings!R760="","NA",buildings!R760)</f>
        <v>NA</v>
      </c>
      <c r="S760" t="str">
        <f>IF(buildings!S760="","NA",buildings!S760)</f>
        <v>NA</v>
      </c>
      <c r="T760" t="str">
        <f>IF(buildings!T760="","NA",buildings!T760)</f>
        <v>NA</v>
      </c>
      <c r="U760" t="str">
        <f>IF(buildings!U760="","NA",buildings!U760)</f>
        <v>NA</v>
      </c>
      <c r="V760" t="str">
        <f>IF(buildings!V760="","NA",buildings!V760)</f>
        <v>NA</v>
      </c>
      <c r="W760" t="str">
        <f>IF(buildings!W760="","NA",buildings!W760)</f>
        <v>NA</v>
      </c>
      <c r="X760" t="str">
        <f>IF(buildings!X760="","NA",buildings!X760)</f>
        <v>NA</v>
      </c>
      <c r="Y760" t="str">
        <f>IF(buildings!Y760="","NA",buildings!Y760)</f>
        <v>NA</v>
      </c>
      <c r="Z760" t="str">
        <f>IF(buildings!Z760="","NA",buildings!Z760)</f>
        <v>NA</v>
      </c>
      <c r="AA760" t="str">
        <f>IF(buildings!AA760="","NA",buildings!AA760)</f>
        <v>NA</v>
      </c>
      <c r="AB760" t="str">
        <f>IF(buildings!AB760="","NA",buildings!AB760)</f>
        <v>NA</v>
      </c>
      <c r="AC760" t="str">
        <f>IF(buildings!AC760="","NA",buildings!AC760)</f>
        <v>NA</v>
      </c>
      <c r="AD760" t="str">
        <f>IF(buildings!AD760="","NA",buildings!AD760)</f>
        <v>NA</v>
      </c>
      <c r="AE760" t="str">
        <f>IF(buildings!AE760="","NA",buildings!AE760)</f>
        <v>NA</v>
      </c>
      <c r="AF760" t="str">
        <f>IF(buildings!AF760="","NA",buildings!AF760)</f>
        <v>NA</v>
      </c>
      <c r="AG760" t="str">
        <f>IF(buildings!AG760="","NA",buildings!AG760)</f>
        <v>NA</v>
      </c>
      <c r="AH760" t="str">
        <f>IF(buildings!AH760="","NA",buildings!AH760)</f>
        <v>NA</v>
      </c>
      <c r="AI760" t="str">
        <f>IF(buildings!AI760="","NA",buildings!AI760)</f>
        <v>NA</v>
      </c>
      <c r="AJ760">
        <f>IF(buildings!AJ760="","NA",buildings!AJ760)</f>
        <v>15.018666666666668</v>
      </c>
      <c r="AK760">
        <f>IF(buildings!AK760="","NA",buildings!AK760)</f>
        <v>53.333333333333336</v>
      </c>
      <c r="AL760" t="str">
        <f>IF(buildings!AL760="","NA",buildings!AL760)</f>
        <v>Wooden frame with stone filler, wooden flooring, pitched roof (Z2_SI_003)</v>
      </c>
      <c r="AM760">
        <f>IF(buildings!AM760="","NA",buildings!AM760)</f>
        <v>1</v>
      </c>
      <c r="AN760" t="str">
        <f>IF(buildings!AN760="","NA",buildings!AN760)</f>
        <v>residential</v>
      </c>
      <c r="AO760" t="str">
        <f>IF(buildings!AO760="","NA",buildings!AO760)</f>
        <v>SFH</v>
      </c>
      <c r="AP760" t="str">
        <f>IF(buildings!AP760="","NA",buildings!AP760)</f>
        <v>averaged</v>
      </c>
      <c r="AQ760" t="str">
        <f>IF(buildings!AQ760="","NA",buildings!AQ760)</f>
        <v>Urban</v>
      </c>
      <c r="AR760" t="str">
        <f>IF(buildings!AR760="","NA",buildings!AR760)</f>
        <v>gross</v>
      </c>
      <c r="AS760" t="str">
        <f>IF(buildings!AS760="","NA",buildings!AS760)</f>
        <v>Nemry, F., &amp; Uihlein, A.</v>
      </c>
      <c r="AT760">
        <f>IF(buildings!AT760="","NA",buildings!AT760)</f>
        <v>2008</v>
      </c>
      <c r="AU760" t="str">
        <f>IF(buildings!AU760="","NA",buildings!AU760)</f>
        <v>Environmental Improvement Potentials of Residential Buildings (IMPRO-Building)</v>
      </c>
      <c r="AV760" t="str">
        <f>IF(buildings!AV760="","NA",buildings!AV760)</f>
        <v xml:space="preserve">EU Joint Research Center </v>
      </c>
      <c r="AW760" t="str">
        <f>IF(buildings!AW760="","NA",buildings!AW760)</f>
        <v>Copyright Elsevier</v>
      </c>
      <c r="AX760" t="str">
        <f>IF(buildings!AX760="","NA",buildings!AX760)</f>
        <v>10.2791/38942</v>
      </c>
      <c r="AY760" t="str">
        <f>IF(buildings!AY760="","NA",buildings!AY760)</f>
        <v>https://doi.org/10.2791/38942</v>
      </c>
      <c r="AZ760" t="str">
        <f>IF(buildings!AZ760="","NULL",buildings!AZ760)</f>
        <v>Annex B masses (materials summed across bld. components) divided by bld. Area from annex C (dimensions X no. of floors)</v>
      </c>
      <c r="BA760" t="str">
        <f>IF(buildings!BA760="","NULL",buildings!BA760)</f>
        <v>NULL</v>
      </c>
      <c r="BB760" t="str">
        <f>IF(buildings!BB760="","NULL",buildings!BB760)</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0" t="str">
        <f>IF(buildings!BC760="","NULL",buildings!BC760)</f>
        <v>NULL</v>
      </c>
      <c r="BD760" t="str">
        <f>IF(buildings!BD760="","NULL",buildings!BD760)</f>
        <v>NULL</v>
      </c>
      <c r="BE760" t="str">
        <f>IF(buildings!BE760="","NULL",buildings!BE760)</f>
        <v>Peled &amp; Fishman</v>
      </c>
      <c r="BF760" t="str">
        <f>IF(buildings!BF760="","NULL",buildings!BF760)</f>
        <v>NULL</v>
      </c>
      <c r="BG760" t="str">
        <f>IF(buildings!BG760="","NULL",buildings!BG760)</f>
        <v>NULL</v>
      </c>
      <c r="BH760" t="str">
        <f>IF(buildings!BH760="","NULL",buildings!BH760)</f>
        <v>NULL</v>
      </c>
      <c r="BI760" t="str">
        <f>IF(buildings!BI760="","NULL",buildings!BI760)</f>
        <v>NULL</v>
      </c>
      <c r="BJ760" t="str">
        <f>IF(buildings!BJ760="","NULL",buildings!BJ760)</f>
        <v>NULL</v>
      </c>
      <c r="BK760" t="str">
        <f>IF(buildings!BK760="","NULL",buildings!BK760)</f>
        <v>NULL</v>
      </c>
      <c r="BL760" t="str">
        <f>IF(buildings!BL760="","NULL",buildings!BL760)</f>
        <v>NULL</v>
      </c>
      <c r="BM760" t="str">
        <f>IF(buildings!BM760="","NULL",buildings!BM760)</f>
        <v>NULL</v>
      </c>
      <c r="BN760" t="str">
        <f>IF(buildings!BN760="","NULL",buildings!BN760)</f>
        <v>NULL</v>
      </c>
      <c r="BO760" t="str">
        <f>IF(buildings!BO760="","NULL",buildings!BO760)</f>
        <v>NULL</v>
      </c>
      <c r="BP760" t="str">
        <f>IF(buildings!BP760="","NULL",buildings!BP760)</f>
        <v>NULL</v>
      </c>
      <c r="BQ760" t="str">
        <f>IF(buildings!BQ760="","NULL",buildings!BQ760)</f>
        <v>NULL</v>
      </c>
      <c r="BR760" t="str">
        <f>IF(buildings!BR760="","NULL",buildings!BR760)</f>
        <v>NULL</v>
      </c>
      <c r="BS760" t="str">
        <f>IF(buildings!BS760="","NULL",buildings!BS760)</f>
        <v>NULL</v>
      </c>
      <c r="BT760" t="str">
        <f>IF(buildings!BT760="","NULL",buildings!BT760)</f>
        <v>NULL</v>
      </c>
      <c r="BU760" t="str">
        <f>IF(buildings!BU760="","NULL",buildings!BU760)</f>
        <v>NULL</v>
      </c>
      <c r="BV760" t="str">
        <f>IF(buildings!BV760="","NULL",buildings!BV760)</f>
        <v>NULL</v>
      </c>
      <c r="BW760" t="str">
        <f>IF(buildings!BW760="","NULL",buildings!BW760)</f>
        <v>R32EU15</v>
      </c>
      <c r="BX760" t="str">
        <f>IF(buildings!BX760="","NULL",buildings!BX760)</f>
        <v>R5.2OECD</v>
      </c>
      <c r="BY760" t="str">
        <f>IF(buildings!BY760="","NULL",buildings!BY760)</f>
        <v>R_SFH_unspecified</v>
      </c>
      <c r="BZ760" t="str">
        <f>IF(buildings!BZ760="","NULL",buildings!BZ760)</f>
        <v>T_traditional</v>
      </c>
      <c r="CA760" t="str">
        <f>IF(buildings!CA760="","NULL",buildings!CA760)</f>
        <v>Standard</v>
      </c>
      <c r="CB760" t="str">
        <f>IF(buildings!CB760="","NULL",buildings!CB760)</f>
        <v>sample/average/statistics</v>
      </c>
      <c r="CC760" t="str">
        <f>IF(buildings!CC760="","NULL",buildings!CC760)</f>
        <v>RS</v>
      </c>
      <c r="CD760" t="str">
        <f>IF(buildings!CD760="","NULL",buildings!CD760)</f>
        <v>T</v>
      </c>
      <c r="CE760" t="str">
        <f>IF(buildings!CE760="","NULL",buildings!CE760)</f>
        <v>OECD_EU15</v>
      </c>
    </row>
    <row r="761" spans="1:83">
      <c r="A761">
        <f>IF(buildings!A761="","NA",buildings!A761)</f>
        <v>759</v>
      </c>
      <c r="B761" t="str">
        <f>IF(buildings!B761="","NA",buildings!B761)</f>
        <v>Central European countries (Belgium, The Netherlands, Ireland, Hungary, Slovenia, Luxemburg, Germany, United Kingdom, Slovakia, Denmark, Czech Republic, Austri, Poland)</v>
      </c>
      <c r="C761" t="str">
        <f>IF(buildings!C761="","NA",buildings!C761)</f>
        <v>NA</v>
      </c>
      <c r="D761">
        <f>IF(buildings!D761="","NA",buildings!D761)</f>
        <v>1945</v>
      </c>
      <c r="E761">
        <f>IF(buildings!E761="","NA",buildings!E761)</f>
        <v>1970</v>
      </c>
      <c r="F761">
        <f>IF(buildings!F761="","NA",buildings!F761)</f>
        <v>36.209777777777781</v>
      </c>
      <c r="G761" t="str">
        <f>IF(buildings!G761="","NA",buildings!G761)</f>
        <v>NA</v>
      </c>
      <c r="H761" t="str">
        <f>IF(buildings!H761="","NA",buildings!H761)</f>
        <v>NA</v>
      </c>
      <c r="I761" t="str">
        <f>IF(buildings!I761="","NA",buildings!I761)</f>
        <v>NA</v>
      </c>
      <c r="J761">
        <f>IF(buildings!J761="","NA",buildings!J761)</f>
        <v>17.777777777777779</v>
      </c>
      <c r="K761" t="str">
        <f>IF(buildings!K761="","NA",buildings!K761)</f>
        <v>NA</v>
      </c>
      <c r="L761" t="str">
        <f>IF(buildings!L761="","NA",buildings!L761)</f>
        <v>NA</v>
      </c>
      <c r="M761">
        <f>IF(buildings!M761="","NA",buildings!M761)</f>
        <v>1014.4568888888888</v>
      </c>
      <c r="N761">
        <f>IF(buildings!N761="","NA",buildings!N761)</f>
        <v>128</v>
      </c>
      <c r="O761" t="str">
        <f>IF(buildings!O761="","NA",buildings!O761)</f>
        <v>NA</v>
      </c>
      <c r="P761">
        <f>IF(buildings!P761="","NA",buildings!P761)</f>
        <v>746.66666666666663</v>
      </c>
      <c r="Q761">
        <f>IF(buildings!Q761="","NA",buildings!Q761)</f>
        <v>149.03703703703704</v>
      </c>
      <c r="R761" t="str">
        <f>IF(buildings!R761="","NA",buildings!R761)</f>
        <v>NA</v>
      </c>
      <c r="S761" t="str">
        <f>IF(buildings!S761="","NA",buildings!S761)</f>
        <v>NA</v>
      </c>
      <c r="T761" t="str">
        <f>IF(buildings!T761="","NA",buildings!T761)</f>
        <v>NA</v>
      </c>
      <c r="U761" t="str">
        <f>IF(buildings!U761="","NA",buildings!U761)</f>
        <v>NA</v>
      </c>
      <c r="V761" t="str">
        <f>IF(buildings!V761="","NA",buildings!V761)</f>
        <v>NA</v>
      </c>
      <c r="W761" t="str">
        <f>IF(buildings!W761="","NA",buildings!W761)</f>
        <v>NA</v>
      </c>
      <c r="X761" t="str">
        <f>IF(buildings!X761="","NA",buildings!X761)</f>
        <v>NA</v>
      </c>
      <c r="Y761" t="str">
        <f>IF(buildings!Y761="","NA",buildings!Y761)</f>
        <v>NA</v>
      </c>
      <c r="Z761" t="str">
        <f>IF(buildings!Z761="","NA",buildings!Z761)</f>
        <v>NA</v>
      </c>
      <c r="AA761">
        <f>IF(buildings!AA761="","NA",buildings!AA761)</f>
        <v>170.66666666666666</v>
      </c>
      <c r="AB761" t="str">
        <f>IF(buildings!AB761="","NA",buildings!AB761)</f>
        <v>NA</v>
      </c>
      <c r="AC761" t="str">
        <f>IF(buildings!AC761="","NA",buildings!AC761)</f>
        <v>NA</v>
      </c>
      <c r="AD761" t="str">
        <f>IF(buildings!AD761="","NA",buildings!AD761)</f>
        <v>NA</v>
      </c>
      <c r="AE761" t="str">
        <f>IF(buildings!AE761="","NA",buildings!AE761)</f>
        <v>NA</v>
      </c>
      <c r="AF761" t="str">
        <f>IF(buildings!AF761="","NA",buildings!AF761)</f>
        <v>NA</v>
      </c>
      <c r="AG761" t="str">
        <f>IF(buildings!AG761="","NA",buildings!AG761)</f>
        <v>NA</v>
      </c>
      <c r="AH761" t="str">
        <f>IF(buildings!AH761="","NA",buildings!AH761)</f>
        <v>NA</v>
      </c>
      <c r="AI761" t="str">
        <f>IF(buildings!AI761="","NA",buildings!AI761)</f>
        <v>NA</v>
      </c>
      <c r="AJ761">
        <f>IF(buildings!AJ761="","NA",buildings!AJ761)</f>
        <v>11.612444444444446</v>
      </c>
      <c r="AK761">
        <f>IF(buildings!AK761="","NA",buildings!AK761)</f>
        <v>68.888888888888886</v>
      </c>
      <c r="AL761" t="str">
        <f>IF(buildings!AL761="","NA",buildings!AL761)</f>
        <v>Brick masonry, hollow brick flooring, pitched roof (Z2_SI_004)</v>
      </c>
      <c r="AM761">
        <f>IF(buildings!AM761="","NA",buildings!AM761)</f>
        <v>1.5</v>
      </c>
      <c r="AN761" t="str">
        <f>IF(buildings!AN761="","NA",buildings!AN761)</f>
        <v>residential</v>
      </c>
      <c r="AO761" t="str">
        <f>IF(buildings!AO761="","NA",buildings!AO761)</f>
        <v>SFH</v>
      </c>
      <c r="AP761" t="str">
        <f>IF(buildings!AP761="","NA",buildings!AP761)</f>
        <v>averaged</v>
      </c>
      <c r="AQ761" t="str">
        <f>IF(buildings!AQ761="","NA",buildings!AQ761)</f>
        <v>Urban</v>
      </c>
      <c r="AR761" t="str">
        <f>IF(buildings!AR761="","NA",buildings!AR761)</f>
        <v>gross</v>
      </c>
      <c r="AS761" t="str">
        <f>IF(buildings!AS761="","NA",buildings!AS761)</f>
        <v>Nemry, F., &amp; Uihlein, A.</v>
      </c>
      <c r="AT761">
        <f>IF(buildings!AT761="","NA",buildings!AT761)</f>
        <v>2008</v>
      </c>
      <c r="AU761" t="str">
        <f>IF(buildings!AU761="","NA",buildings!AU761)</f>
        <v>Environmental Improvement Potentials of Residential Buildings (IMPRO-Building)</v>
      </c>
      <c r="AV761" t="str">
        <f>IF(buildings!AV761="","NA",buildings!AV761)</f>
        <v xml:space="preserve">EU Joint Research Center </v>
      </c>
      <c r="AW761" t="str">
        <f>IF(buildings!AW761="","NA",buildings!AW761)</f>
        <v>Copyright Elsevier</v>
      </c>
      <c r="AX761" t="str">
        <f>IF(buildings!AX761="","NA",buildings!AX761)</f>
        <v>10.2791/38942</v>
      </c>
      <c r="AY761" t="str">
        <f>IF(buildings!AY761="","NA",buildings!AY761)</f>
        <v>https://doi.org/10.2791/38942</v>
      </c>
      <c r="AZ761" t="str">
        <f>IF(buildings!AZ761="","NULL",buildings!AZ761)</f>
        <v>Annex B masses (materials summed across bld. components) divided by bld. Area from annex C (dimensions X no. of floors)</v>
      </c>
      <c r="BA761" t="str">
        <f>IF(buildings!BA761="","NULL",buildings!BA761)</f>
        <v>SFHs specified as 1-2 stories were treated as 1.5 stories</v>
      </c>
      <c r="BB761" t="str">
        <f>IF(buildings!BB761="","NULL",buildings!BB761)</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1" t="str">
        <f>IF(buildings!BC761="","NULL",buildings!BC761)</f>
        <v>NULL</v>
      </c>
      <c r="BD761" t="str">
        <f>IF(buildings!BD761="","NULL",buildings!BD761)</f>
        <v>NULL</v>
      </c>
      <c r="BE761" t="str">
        <f>IF(buildings!BE761="","NULL",buildings!BE761)</f>
        <v>Peled &amp; Fishman</v>
      </c>
      <c r="BF761" t="str">
        <f>IF(buildings!BF761="","NULL",buildings!BF761)</f>
        <v>NULL</v>
      </c>
      <c r="BG761" t="str">
        <f>IF(buildings!BG761="","NULL",buildings!BG761)</f>
        <v>NULL</v>
      </c>
      <c r="BH761" t="str">
        <f>IF(buildings!BH761="","NULL",buildings!BH761)</f>
        <v>NULL</v>
      </c>
      <c r="BI761" t="str">
        <f>IF(buildings!BI761="","NULL",buildings!BI761)</f>
        <v>NULL</v>
      </c>
      <c r="BJ761" t="str">
        <f>IF(buildings!BJ761="","NULL",buildings!BJ761)</f>
        <v>NULL</v>
      </c>
      <c r="BK761" t="str">
        <f>IF(buildings!BK761="","NULL",buildings!BK761)</f>
        <v>NULL</v>
      </c>
      <c r="BL761" t="str">
        <f>IF(buildings!BL761="","NULL",buildings!BL761)</f>
        <v>NULL</v>
      </c>
      <c r="BM761" t="str">
        <f>IF(buildings!BM761="","NULL",buildings!BM761)</f>
        <v>NULL</v>
      </c>
      <c r="BN761" t="str">
        <f>IF(buildings!BN761="","NULL",buildings!BN761)</f>
        <v>NULL</v>
      </c>
      <c r="BO761" t="str">
        <f>IF(buildings!BO761="","NULL",buildings!BO761)</f>
        <v>NULL</v>
      </c>
      <c r="BP761" t="str">
        <f>IF(buildings!BP761="","NULL",buildings!BP761)</f>
        <v>NULL</v>
      </c>
      <c r="BQ761" t="str">
        <f>IF(buildings!BQ761="","NULL",buildings!BQ761)</f>
        <v>NULL</v>
      </c>
      <c r="BR761" t="str">
        <f>IF(buildings!BR761="","NULL",buildings!BR761)</f>
        <v>NULL</v>
      </c>
      <c r="BS761" t="str">
        <f>IF(buildings!BS761="","NULL",buildings!BS761)</f>
        <v>NULL</v>
      </c>
      <c r="BT761" t="str">
        <f>IF(buildings!BT761="","NULL",buildings!BT761)</f>
        <v>NULL</v>
      </c>
      <c r="BU761" t="str">
        <f>IF(buildings!BU761="","NULL",buildings!BU761)</f>
        <v>NULL</v>
      </c>
      <c r="BV761" t="str">
        <f>IF(buildings!BV761="","NULL",buildings!BV761)</f>
        <v>NULL</v>
      </c>
      <c r="BW761" t="str">
        <f>IF(buildings!BW761="","NULL",buildings!BW761)</f>
        <v>R32EU15</v>
      </c>
      <c r="BX761" t="str">
        <f>IF(buildings!BX761="","NULL",buildings!BX761)</f>
        <v>R5.2OECD</v>
      </c>
      <c r="BY761" t="str">
        <f>IF(buildings!BY761="","NULL",buildings!BY761)</f>
        <v>R_SFH_unspecified</v>
      </c>
      <c r="BZ761" t="str">
        <f>IF(buildings!BZ761="","NULL",buildings!BZ761)</f>
        <v>M_brick</v>
      </c>
      <c r="CA761" t="str">
        <f>IF(buildings!CA761="","NULL",buildings!CA761)</f>
        <v>Standard</v>
      </c>
      <c r="CB761" t="str">
        <f>IF(buildings!CB761="","NULL",buildings!CB761)</f>
        <v>sample/average/statistics</v>
      </c>
      <c r="CC761" t="str">
        <f>IF(buildings!CC761="","NULL",buildings!CC761)</f>
        <v>RS</v>
      </c>
      <c r="CD761" t="str">
        <f>IF(buildings!CD761="","NULL",buildings!CD761)</f>
        <v>M</v>
      </c>
      <c r="CE761" t="str">
        <f>IF(buildings!CE761="","NULL",buildings!CE761)</f>
        <v>OECD_EU15</v>
      </c>
    </row>
    <row r="762" spans="1:83">
      <c r="A762">
        <f>IF(buildings!A762="","NA",buildings!A762)</f>
        <v>760</v>
      </c>
      <c r="B762" t="str">
        <f>IF(buildings!B762="","NA",buildings!B762)</f>
        <v>Central European countries (Belgium, The Netherlands, Ireland, Hungary, Slovenia, Luxemburg, Germany, United Kingdom, Slovakia, Denmark, Czech Republic, Austri, Poland)</v>
      </c>
      <c r="C762" t="str">
        <f>IF(buildings!C762="","NA",buildings!C762)</f>
        <v>NA</v>
      </c>
      <c r="D762">
        <f>IF(buildings!D762="","NA",buildings!D762)</f>
        <v>1945</v>
      </c>
      <c r="E762">
        <f>IF(buildings!E762="","NA",buildings!E762)</f>
        <v>1980</v>
      </c>
      <c r="F762">
        <f>IF(buildings!F762="","NA",buildings!F762)</f>
        <v>70.513777777777776</v>
      </c>
      <c r="G762" t="str">
        <f>IF(buildings!G762="","NA",buildings!G762)</f>
        <v>NA</v>
      </c>
      <c r="H762" t="str">
        <f>IF(buildings!H762="","NA",buildings!H762)</f>
        <v>NA</v>
      </c>
      <c r="I762" t="str">
        <f>IF(buildings!I762="","NA",buildings!I762)</f>
        <v>NA</v>
      </c>
      <c r="J762">
        <f>IF(buildings!J762="","NA",buildings!J762)</f>
        <v>17.777777777777779</v>
      </c>
      <c r="K762" t="str">
        <f>IF(buildings!K762="","NA",buildings!K762)</f>
        <v>NA</v>
      </c>
      <c r="L762" t="str">
        <f>IF(buildings!L762="","NA",buildings!L762)</f>
        <v>NA</v>
      </c>
      <c r="M762">
        <f>IF(buildings!M762="","NA",buildings!M762)</f>
        <v>1364.152888888889</v>
      </c>
      <c r="N762" t="str">
        <f>IF(buildings!N762="","NA",buildings!N762)</f>
        <v>NA</v>
      </c>
      <c r="O762" t="str">
        <f>IF(buildings!O762="","NA",buildings!O762)</f>
        <v>NA</v>
      </c>
      <c r="P762">
        <f>IF(buildings!P762="","NA",buildings!P762)</f>
        <v>844.44444444444446</v>
      </c>
      <c r="Q762">
        <f>IF(buildings!Q762="","NA",buildings!Q762)</f>
        <v>119.4074074074074</v>
      </c>
      <c r="R762" t="str">
        <f>IF(buildings!R762="","NA",buildings!R762)</f>
        <v>NA</v>
      </c>
      <c r="S762">
        <f>IF(buildings!S762="","NA",buildings!S762)</f>
        <v>24.888888888888889</v>
      </c>
      <c r="T762" t="str">
        <f>IF(buildings!T762="","NA",buildings!T762)</f>
        <v>NA</v>
      </c>
      <c r="U762" t="str">
        <f>IF(buildings!U762="","NA",buildings!U762)</f>
        <v>NA</v>
      </c>
      <c r="V762" t="str">
        <f>IF(buildings!V762="","NA",buildings!V762)</f>
        <v>NA</v>
      </c>
      <c r="W762" t="str">
        <f>IF(buildings!W762="","NA",buildings!W762)</f>
        <v>NA</v>
      </c>
      <c r="X762" t="str">
        <f>IF(buildings!X762="","NA",buildings!X762)</f>
        <v>NA</v>
      </c>
      <c r="Y762" t="str">
        <f>IF(buildings!Y762="","NA",buildings!Y762)</f>
        <v>NA</v>
      </c>
      <c r="Z762" t="str">
        <f>IF(buildings!Z762="","NA",buildings!Z762)</f>
        <v>NA</v>
      </c>
      <c r="AA762" t="str">
        <f>IF(buildings!AA762="","NA",buildings!AA762)</f>
        <v>NA</v>
      </c>
      <c r="AB762" t="str">
        <f>IF(buildings!AB762="","NA",buildings!AB762)</f>
        <v>NA</v>
      </c>
      <c r="AC762" t="str">
        <f>IF(buildings!AC762="","NA",buildings!AC762)</f>
        <v>NA</v>
      </c>
      <c r="AD762" t="str">
        <f>IF(buildings!AD762="","NA",buildings!AD762)</f>
        <v>NA</v>
      </c>
      <c r="AE762" t="str">
        <f>IF(buildings!AE762="","NA",buildings!AE762)</f>
        <v>NA</v>
      </c>
      <c r="AF762" t="str">
        <f>IF(buildings!AF762="","NA",buildings!AF762)</f>
        <v>NA</v>
      </c>
      <c r="AG762" t="str">
        <f>IF(buildings!AG762="","NA",buildings!AG762)</f>
        <v>NA</v>
      </c>
      <c r="AH762" t="str">
        <f>IF(buildings!AH762="","NA",buildings!AH762)</f>
        <v>NA</v>
      </c>
      <c r="AI762" t="str">
        <f>IF(buildings!AI762="","NA",buildings!AI762)</f>
        <v>NA</v>
      </c>
      <c r="AJ762">
        <f>IF(buildings!AJ762="","NA",buildings!AJ762)</f>
        <v>14.812444444444445</v>
      </c>
      <c r="AK762">
        <f>IF(buildings!AK762="","NA",buildings!AK762)</f>
        <v>135.55555555555554</v>
      </c>
      <c r="AL762" t="str">
        <f>IF(buildings!AL762="","NA",buildings!AL762)</f>
        <v>Brick wall, reinforced concrete flooring, pitched roof (Z2_SI_005)</v>
      </c>
      <c r="AM762">
        <f>IF(buildings!AM762="","NA",buildings!AM762)</f>
        <v>1.5</v>
      </c>
      <c r="AN762" t="str">
        <f>IF(buildings!AN762="","NA",buildings!AN762)</f>
        <v>residential</v>
      </c>
      <c r="AO762" t="str">
        <f>IF(buildings!AO762="","NA",buildings!AO762)</f>
        <v>SFH</v>
      </c>
      <c r="AP762" t="str">
        <f>IF(buildings!AP762="","NA",buildings!AP762)</f>
        <v>averaged</v>
      </c>
      <c r="AQ762" t="str">
        <f>IF(buildings!AQ762="","NA",buildings!AQ762)</f>
        <v>Urban</v>
      </c>
      <c r="AR762" t="str">
        <f>IF(buildings!AR762="","NA",buildings!AR762)</f>
        <v>gross</v>
      </c>
      <c r="AS762" t="str">
        <f>IF(buildings!AS762="","NA",buildings!AS762)</f>
        <v>Nemry, F., &amp; Uihlein, A.</v>
      </c>
      <c r="AT762">
        <f>IF(buildings!AT762="","NA",buildings!AT762)</f>
        <v>2008</v>
      </c>
      <c r="AU762" t="str">
        <f>IF(buildings!AU762="","NA",buildings!AU762)</f>
        <v>Environmental Improvement Potentials of Residential Buildings (IMPRO-Building)</v>
      </c>
      <c r="AV762" t="str">
        <f>IF(buildings!AV762="","NA",buildings!AV762)</f>
        <v xml:space="preserve">EU Joint Research Center </v>
      </c>
      <c r="AW762" t="str">
        <f>IF(buildings!AW762="","NA",buildings!AW762)</f>
        <v>Copyright Elsevier</v>
      </c>
      <c r="AX762" t="str">
        <f>IF(buildings!AX762="","NA",buildings!AX762)</f>
        <v>10.2791/38942</v>
      </c>
      <c r="AY762" t="str">
        <f>IF(buildings!AY762="","NA",buildings!AY762)</f>
        <v>https://doi.org/10.2791/38942</v>
      </c>
      <c r="AZ762" t="str">
        <f>IF(buildings!AZ762="","NULL",buildings!AZ762)</f>
        <v>Annex B masses (materials summed across bld. components) divided by bld. Area from annex C (dimensions X no. of floors)</v>
      </c>
      <c r="BA762" t="str">
        <f>IF(buildings!BA762="","NULL",buildings!BA762)</f>
        <v>SFHs specified as 1-2 stories were treated as 1.5 stories</v>
      </c>
      <c r="BB762" t="str">
        <f>IF(buildings!BB762="","NULL",buildings!BB762)</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2" t="str">
        <f>IF(buildings!BC762="","NULL",buildings!BC762)</f>
        <v>NULL</v>
      </c>
      <c r="BD762" t="str">
        <f>IF(buildings!BD762="","NULL",buildings!BD762)</f>
        <v>NULL</v>
      </c>
      <c r="BE762" t="str">
        <f>IF(buildings!BE762="","NULL",buildings!BE762)</f>
        <v>Peled &amp; Fishman</v>
      </c>
      <c r="BF762" t="str">
        <f>IF(buildings!BF762="","NULL",buildings!BF762)</f>
        <v>NULL</v>
      </c>
      <c r="BG762" t="str">
        <f>IF(buildings!BG762="","NULL",buildings!BG762)</f>
        <v>NULL</v>
      </c>
      <c r="BH762" t="str">
        <f>IF(buildings!BH762="","NULL",buildings!BH762)</f>
        <v>NULL</v>
      </c>
      <c r="BI762" t="str">
        <f>IF(buildings!BI762="","NULL",buildings!BI762)</f>
        <v>NULL</v>
      </c>
      <c r="BJ762" t="str">
        <f>IF(buildings!BJ762="","NULL",buildings!BJ762)</f>
        <v>NULL</v>
      </c>
      <c r="BK762" t="str">
        <f>IF(buildings!BK762="","NULL",buildings!BK762)</f>
        <v>NULL</v>
      </c>
      <c r="BL762" t="str">
        <f>IF(buildings!BL762="","NULL",buildings!BL762)</f>
        <v>NULL</v>
      </c>
      <c r="BM762" t="str">
        <f>IF(buildings!BM762="","NULL",buildings!BM762)</f>
        <v>NULL</v>
      </c>
      <c r="BN762" t="str">
        <f>IF(buildings!BN762="","NULL",buildings!BN762)</f>
        <v>NULL</v>
      </c>
      <c r="BO762" t="str">
        <f>IF(buildings!BO762="","NULL",buildings!BO762)</f>
        <v>NULL</v>
      </c>
      <c r="BP762" t="str">
        <f>IF(buildings!BP762="","NULL",buildings!BP762)</f>
        <v>NULL</v>
      </c>
      <c r="BQ762" t="str">
        <f>IF(buildings!BQ762="","NULL",buildings!BQ762)</f>
        <v>NULL</v>
      </c>
      <c r="BR762" t="str">
        <f>IF(buildings!BR762="","NULL",buildings!BR762)</f>
        <v>NULL</v>
      </c>
      <c r="BS762" t="str">
        <f>IF(buildings!BS762="","NULL",buildings!BS762)</f>
        <v>NULL</v>
      </c>
      <c r="BT762" t="str">
        <f>IF(buildings!BT762="","NULL",buildings!BT762)</f>
        <v>NULL</v>
      </c>
      <c r="BU762" t="str">
        <f>IF(buildings!BU762="","NULL",buildings!BU762)</f>
        <v>NULL</v>
      </c>
      <c r="BV762" t="str">
        <f>IF(buildings!BV762="","NULL",buildings!BV762)</f>
        <v>NULL</v>
      </c>
      <c r="BW762" t="str">
        <f>IF(buildings!BW762="","NULL",buildings!BW762)</f>
        <v>R32EU15</v>
      </c>
      <c r="BX762" t="str">
        <f>IF(buildings!BX762="","NULL",buildings!BX762)</f>
        <v>R5.2OECD</v>
      </c>
      <c r="BY762" t="str">
        <f>IF(buildings!BY762="","NULL",buildings!BY762)</f>
        <v>R_SFH_unspecified</v>
      </c>
      <c r="BZ762" t="str">
        <f>IF(buildings!BZ762="","NULL",buildings!BZ762)</f>
        <v>M_brick</v>
      </c>
      <c r="CA762" t="str">
        <f>IF(buildings!CA762="","NULL",buildings!CA762)</f>
        <v>Standard</v>
      </c>
      <c r="CB762" t="str">
        <f>IF(buildings!CB762="","NULL",buildings!CB762)</f>
        <v>sample/average/statistics</v>
      </c>
      <c r="CC762" t="str">
        <f>IF(buildings!CC762="","NULL",buildings!CC762)</f>
        <v>RS</v>
      </c>
      <c r="CD762" t="str">
        <f>IF(buildings!CD762="","NULL",buildings!CD762)</f>
        <v>M</v>
      </c>
      <c r="CE762" t="str">
        <f>IF(buildings!CE762="","NULL",buildings!CE762)</f>
        <v>OECD_EU15</v>
      </c>
    </row>
    <row r="763" spans="1:83">
      <c r="A763">
        <f>IF(buildings!A763="","NA",buildings!A763)</f>
        <v>761</v>
      </c>
      <c r="B763" t="str">
        <f>IF(buildings!B763="","NA",buildings!B763)</f>
        <v>Central European countries (Belgium, The Netherlands, Ireland, Hungary, Slovenia, Luxemburg, Germany, United Kingdom, Slovakia, Denmark, Czech Republic, Austri, Poland)</v>
      </c>
      <c r="C763" t="str">
        <f>IF(buildings!C763="","NA",buildings!C763)</f>
        <v>NA</v>
      </c>
      <c r="D763">
        <f>IF(buildings!D763="","NA",buildings!D763)</f>
        <v>1980</v>
      </c>
      <c r="E763" t="str">
        <f>IF(buildings!E763="","NA",buildings!E763)</f>
        <v>NA</v>
      </c>
      <c r="F763">
        <f>IF(buildings!F763="","NA",buildings!F763)</f>
        <v>70.513777777777776</v>
      </c>
      <c r="G763" t="str">
        <f>IF(buildings!G763="","NA",buildings!G763)</f>
        <v>NA</v>
      </c>
      <c r="H763" t="str">
        <f>IF(buildings!H763="","NA",buildings!H763)</f>
        <v>NA</v>
      </c>
      <c r="I763" t="str">
        <f>IF(buildings!I763="","NA",buildings!I763)</f>
        <v>NA</v>
      </c>
      <c r="J763">
        <f>IF(buildings!J763="","NA",buildings!J763)</f>
        <v>17.777777777777779</v>
      </c>
      <c r="K763" t="str">
        <f>IF(buildings!K763="","NA",buildings!K763)</f>
        <v>NA</v>
      </c>
      <c r="L763" t="str">
        <f>IF(buildings!L763="","NA",buildings!L763)</f>
        <v>NA</v>
      </c>
      <c r="M763">
        <f>IF(buildings!M763="","NA",buildings!M763)</f>
        <v>1364.152888888889</v>
      </c>
      <c r="N763" t="str">
        <f>IF(buildings!N763="","NA",buildings!N763)</f>
        <v>NA</v>
      </c>
      <c r="O763" t="str">
        <f>IF(buildings!O763="","NA",buildings!O763)</f>
        <v>NA</v>
      </c>
      <c r="P763">
        <f>IF(buildings!P763="","NA",buildings!P763)</f>
        <v>844.44444444444446</v>
      </c>
      <c r="Q763">
        <f>IF(buildings!Q763="","NA",buildings!Q763)</f>
        <v>119.4074074074074</v>
      </c>
      <c r="R763" t="str">
        <f>IF(buildings!R763="","NA",buildings!R763)</f>
        <v>NA</v>
      </c>
      <c r="S763">
        <f>IF(buildings!S763="","NA",buildings!S763)</f>
        <v>24.888888888888889</v>
      </c>
      <c r="T763" t="str">
        <f>IF(buildings!T763="","NA",buildings!T763)</f>
        <v>NA</v>
      </c>
      <c r="U763" t="str">
        <f>IF(buildings!U763="","NA",buildings!U763)</f>
        <v>NA</v>
      </c>
      <c r="V763" t="str">
        <f>IF(buildings!V763="","NA",buildings!V763)</f>
        <v>NA</v>
      </c>
      <c r="W763" t="str">
        <f>IF(buildings!W763="","NA",buildings!W763)</f>
        <v>NA</v>
      </c>
      <c r="X763" t="str">
        <f>IF(buildings!X763="","NA",buildings!X763)</f>
        <v>NA</v>
      </c>
      <c r="Y763" t="str">
        <f>IF(buildings!Y763="","NA",buildings!Y763)</f>
        <v>NA</v>
      </c>
      <c r="Z763" t="str">
        <f>IF(buildings!Z763="","NA",buildings!Z763)</f>
        <v>NA</v>
      </c>
      <c r="AA763" t="str">
        <f>IF(buildings!AA763="","NA",buildings!AA763)</f>
        <v>NA</v>
      </c>
      <c r="AB763" t="str">
        <f>IF(buildings!AB763="","NA",buildings!AB763)</f>
        <v>NA</v>
      </c>
      <c r="AC763" t="str">
        <f>IF(buildings!AC763="","NA",buildings!AC763)</f>
        <v>NA</v>
      </c>
      <c r="AD763" t="str">
        <f>IF(buildings!AD763="","NA",buildings!AD763)</f>
        <v>NA</v>
      </c>
      <c r="AE763" t="str">
        <f>IF(buildings!AE763="","NA",buildings!AE763)</f>
        <v>NA</v>
      </c>
      <c r="AF763" t="str">
        <f>IF(buildings!AF763="","NA",buildings!AF763)</f>
        <v>NA</v>
      </c>
      <c r="AG763" t="str">
        <f>IF(buildings!AG763="","NA",buildings!AG763)</f>
        <v>NA</v>
      </c>
      <c r="AH763" t="str">
        <f>IF(buildings!AH763="","NA",buildings!AH763)</f>
        <v>NA</v>
      </c>
      <c r="AI763" t="str">
        <f>IF(buildings!AI763="","NA",buildings!AI763)</f>
        <v>NA</v>
      </c>
      <c r="AJ763">
        <f>IF(buildings!AJ763="","NA",buildings!AJ763)</f>
        <v>29.214814814814815</v>
      </c>
      <c r="AK763">
        <f>IF(buildings!AK763="","NA",buildings!AK763)</f>
        <v>135.55555555555554</v>
      </c>
      <c r="AL763" t="str">
        <f>IF(buildings!AL763="","NA",buildings!AL763)</f>
        <v>Brick wall, reinforced concrete flooring, pitched roof (Z2_SI_006_ex)</v>
      </c>
      <c r="AM763">
        <f>IF(buildings!AM763="","NA",buildings!AM763)</f>
        <v>1.5</v>
      </c>
      <c r="AN763" t="str">
        <f>IF(buildings!AN763="","NA",buildings!AN763)</f>
        <v>residential</v>
      </c>
      <c r="AO763" t="str">
        <f>IF(buildings!AO763="","NA",buildings!AO763)</f>
        <v>SFH</v>
      </c>
      <c r="AP763" t="str">
        <f>IF(buildings!AP763="","NA",buildings!AP763)</f>
        <v>averaged</v>
      </c>
      <c r="AQ763" t="str">
        <f>IF(buildings!AQ763="","NA",buildings!AQ763)</f>
        <v>Urban</v>
      </c>
      <c r="AR763" t="str">
        <f>IF(buildings!AR763="","NA",buildings!AR763)</f>
        <v>gross</v>
      </c>
      <c r="AS763" t="str">
        <f>IF(buildings!AS763="","NA",buildings!AS763)</f>
        <v>Nemry, F., &amp; Uihlein, A.</v>
      </c>
      <c r="AT763">
        <f>IF(buildings!AT763="","NA",buildings!AT763)</f>
        <v>2008</v>
      </c>
      <c r="AU763" t="str">
        <f>IF(buildings!AU763="","NA",buildings!AU763)</f>
        <v>Environmental Improvement Potentials of Residential Buildings (IMPRO-Building)</v>
      </c>
      <c r="AV763" t="str">
        <f>IF(buildings!AV763="","NA",buildings!AV763)</f>
        <v xml:space="preserve">EU Joint Research Center </v>
      </c>
      <c r="AW763" t="str">
        <f>IF(buildings!AW763="","NA",buildings!AW763)</f>
        <v>Copyright Elsevier</v>
      </c>
      <c r="AX763" t="str">
        <f>IF(buildings!AX763="","NA",buildings!AX763)</f>
        <v>10.2791/38942</v>
      </c>
      <c r="AY763" t="str">
        <f>IF(buildings!AY763="","NA",buildings!AY763)</f>
        <v>https://doi.org/10.2791/38942</v>
      </c>
      <c r="AZ763" t="str">
        <f>IF(buildings!AZ763="","NULL",buildings!AZ763)</f>
        <v>Annex B masses (materials summed across bld. components) divided by bld. Area from annex C (dimensions X no. of floors)</v>
      </c>
      <c r="BA763" t="str">
        <f>IF(buildings!BA763="","NULL",buildings!BA763)</f>
        <v>SFHs specified as 1-2 stories were treated as 1.5 stories</v>
      </c>
      <c r="BB763" t="str">
        <f>IF(buildings!BB763="","NULL",buildings!BB763)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3" t="str">
        <f>IF(buildings!BC763="","NULL",buildings!BC763)</f>
        <v>NULL</v>
      </c>
      <c r="BD763" t="str">
        <f>IF(buildings!BD763="","NULL",buildings!BD763)</f>
        <v>NULL</v>
      </c>
      <c r="BE763" t="str">
        <f>IF(buildings!BE763="","NULL",buildings!BE763)</f>
        <v>Peled &amp; Fishman</v>
      </c>
      <c r="BF763" t="str">
        <f>IF(buildings!BF763="","NULL",buildings!BF763)</f>
        <v>NULL</v>
      </c>
      <c r="BG763" t="str">
        <f>IF(buildings!BG763="","NULL",buildings!BG763)</f>
        <v>NULL</v>
      </c>
      <c r="BH763" t="str">
        <f>IF(buildings!BH763="","NULL",buildings!BH763)</f>
        <v>NULL</v>
      </c>
      <c r="BI763" t="str">
        <f>IF(buildings!BI763="","NULL",buildings!BI763)</f>
        <v>NULL</v>
      </c>
      <c r="BJ763" t="str">
        <f>IF(buildings!BJ763="","NULL",buildings!BJ763)</f>
        <v>NULL</v>
      </c>
      <c r="BK763" t="str">
        <f>IF(buildings!BK763="","NULL",buildings!BK763)</f>
        <v>NULL</v>
      </c>
      <c r="BL763" t="str">
        <f>IF(buildings!BL763="","NULL",buildings!BL763)</f>
        <v>NULL</v>
      </c>
      <c r="BM763" t="str">
        <f>IF(buildings!BM763="","NULL",buildings!BM763)</f>
        <v>NULL</v>
      </c>
      <c r="BN763" t="str">
        <f>IF(buildings!BN763="","NULL",buildings!BN763)</f>
        <v>NULL</v>
      </c>
      <c r="BO763" t="str">
        <f>IF(buildings!BO763="","NULL",buildings!BO763)</f>
        <v>NULL</v>
      </c>
      <c r="BP763" t="str">
        <f>IF(buildings!BP763="","NULL",buildings!BP763)</f>
        <v>NULL</v>
      </c>
      <c r="BQ763" t="str">
        <f>IF(buildings!BQ763="","NULL",buildings!BQ763)</f>
        <v>NULL</v>
      </c>
      <c r="BR763" t="str">
        <f>IF(buildings!BR763="","NULL",buildings!BR763)</f>
        <v>NULL</v>
      </c>
      <c r="BS763" t="str">
        <f>IF(buildings!BS763="","NULL",buildings!BS763)</f>
        <v>NULL</v>
      </c>
      <c r="BT763" t="str">
        <f>IF(buildings!BT763="","NULL",buildings!BT763)</f>
        <v>NULL</v>
      </c>
      <c r="BU763" t="str">
        <f>IF(buildings!BU763="","NULL",buildings!BU763)</f>
        <v>NULL</v>
      </c>
      <c r="BV763" t="str">
        <f>IF(buildings!BV763="","NULL",buildings!BV763)</f>
        <v>NULL</v>
      </c>
      <c r="BW763" t="str">
        <f>IF(buildings!BW763="","NULL",buildings!BW763)</f>
        <v>R32EU15</v>
      </c>
      <c r="BX763" t="str">
        <f>IF(buildings!BX763="","NULL",buildings!BX763)</f>
        <v>R5.2OECD</v>
      </c>
      <c r="BY763" t="str">
        <f>IF(buildings!BY763="","NULL",buildings!BY763)</f>
        <v>R_SFH_unspecified</v>
      </c>
      <c r="BZ763" t="str">
        <f>IF(buildings!BZ763="","NULL",buildings!BZ763)</f>
        <v>M_brick</v>
      </c>
      <c r="CA763" t="str">
        <f>IF(buildings!CA763="","NULL",buildings!CA763)</f>
        <v>Standard</v>
      </c>
      <c r="CB763" t="str">
        <f>IF(buildings!CB763="","NULL",buildings!CB763)</f>
        <v>sample/average/statistics</v>
      </c>
      <c r="CC763" t="str">
        <f>IF(buildings!CC763="","NULL",buildings!CC763)</f>
        <v>RS</v>
      </c>
      <c r="CD763" t="str">
        <f>IF(buildings!CD763="","NULL",buildings!CD763)</f>
        <v>M</v>
      </c>
      <c r="CE763" t="str">
        <f>IF(buildings!CE763="","NULL",buildings!CE763)</f>
        <v>OECD_EU15</v>
      </c>
    </row>
    <row r="764" spans="1:83">
      <c r="A764">
        <f>IF(buildings!A764="","NA",buildings!A764)</f>
        <v>762</v>
      </c>
      <c r="B764" t="str">
        <f>IF(buildings!B764="","NA",buildings!B764)</f>
        <v>Central European countries (Belgium, The Netherlands, Ireland, Hungary, Slovenia, Luxemburg, Germany, United Kingdom, Slovakia, Denmark, Czech Republic, Austri, Poland)</v>
      </c>
      <c r="C764" t="str">
        <f>IF(buildings!C764="","NA",buildings!C764)</f>
        <v>NA</v>
      </c>
      <c r="D764">
        <f>IF(buildings!D764="","NA",buildings!D764)</f>
        <v>2006</v>
      </c>
      <c r="E764" t="str">
        <f>IF(buildings!E764="","NA",buildings!E764)</f>
        <v>NA</v>
      </c>
      <c r="F764">
        <f>IF(buildings!F764="","NA",buildings!F764)</f>
        <v>70.513777777777776</v>
      </c>
      <c r="G764" t="str">
        <f>IF(buildings!G764="","NA",buildings!G764)</f>
        <v>NA</v>
      </c>
      <c r="H764" t="str">
        <f>IF(buildings!H764="","NA",buildings!H764)</f>
        <v>NA</v>
      </c>
      <c r="I764" t="str">
        <f>IF(buildings!I764="","NA",buildings!I764)</f>
        <v>NA</v>
      </c>
      <c r="J764">
        <f>IF(buildings!J764="","NA",buildings!J764)</f>
        <v>17.777777777777779</v>
      </c>
      <c r="K764" t="str">
        <f>IF(buildings!K764="","NA",buildings!K764)</f>
        <v>NA</v>
      </c>
      <c r="L764" t="str">
        <f>IF(buildings!L764="","NA",buildings!L764)</f>
        <v>NA</v>
      </c>
      <c r="M764">
        <f>IF(buildings!M764="","NA",buildings!M764)</f>
        <v>1364.152888888889</v>
      </c>
      <c r="N764" t="str">
        <f>IF(buildings!N764="","NA",buildings!N764)</f>
        <v>NA</v>
      </c>
      <c r="O764" t="str">
        <f>IF(buildings!O764="","NA",buildings!O764)</f>
        <v>NA</v>
      </c>
      <c r="P764">
        <f>IF(buildings!P764="","NA",buildings!P764)</f>
        <v>844.44444444444446</v>
      </c>
      <c r="Q764">
        <f>IF(buildings!Q764="","NA",buildings!Q764)</f>
        <v>119.4074074074074</v>
      </c>
      <c r="R764" t="str">
        <f>IF(buildings!R764="","NA",buildings!R764)</f>
        <v>NA</v>
      </c>
      <c r="S764">
        <f>IF(buildings!S764="","NA",buildings!S764)</f>
        <v>24.888888888888889</v>
      </c>
      <c r="T764" t="str">
        <f>IF(buildings!T764="","NA",buildings!T764)</f>
        <v>NA</v>
      </c>
      <c r="U764" t="str">
        <f>IF(buildings!U764="","NA",buildings!U764)</f>
        <v>NA</v>
      </c>
      <c r="V764" t="str">
        <f>IF(buildings!V764="","NA",buildings!V764)</f>
        <v>NA</v>
      </c>
      <c r="W764" t="str">
        <f>IF(buildings!W764="","NA",buildings!W764)</f>
        <v>NA</v>
      </c>
      <c r="X764" t="str">
        <f>IF(buildings!X764="","NA",buildings!X764)</f>
        <v>NA</v>
      </c>
      <c r="Y764" t="str">
        <f>IF(buildings!Y764="","NA",buildings!Y764)</f>
        <v>NA</v>
      </c>
      <c r="Z764" t="str">
        <f>IF(buildings!Z764="","NA",buildings!Z764)</f>
        <v>NA</v>
      </c>
      <c r="AA764" t="str">
        <f>IF(buildings!AA764="","NA",buildings!AA764)</f>
        <v>NA</v>
      </c>
      <c r="AB764" t="str">
        <f>IF(buildings!AB764="","NA",buildings!AB764)</f>
        <v>NA</v>
      </c>
      <c r="AC764" t="str">
        <f>IF(buildings!AC764="","NA",buildings!AC764)</f>
        <v>NA</v>
      </c>
      <c r="AD764" t="str">
        <f>IF(buildings!AD764="","NA",buildings!AD764)</f>
        <v>NA</v>
      </c>
      <c r="AE764" t="str">
        <f>IF(buildings!AE764="","NA",buildings!AE764)</f>
        <v>NA</v>
      </c>
      <c r="AF764" t="str">
        <f>IF(buildings!AF764="","NA",buildings!AF764)</f>
        <v>NA</v>
      </c>
      <c r="AG764" t="str">
        <f>IF(buildings!AG764="","NA",buildings!AG764)</f>
        <v>NA</v>
      </c>
      <c r="AH764" t="str">
        <f>IF(buildings!AH764="","NA",buildings!AH764)</f>
        <v>NA</v>
      </c>
      <c r="AI764" t="str">
        <f>IF(buildings!AI764="","NA",buildings!AI764)</f>
        <v>NA</v>
      </c>
      <c r="AJ764">
        <f>IF(buildings!AJ764="","NA",buildings!AJ764)</f>
        <v>36.799999999999997</v>
      </c>
      <c r="AK764">
        <f>IF(buildings!AK764="","NA",buildings!AK764)</f>
        <v>135.55555555555554</v>
      </c>
      <c r="AL764" t="str">
        <f>IF(buildings!AL764="","NA",buildings!AL764)</f>
        <v>Brick wall, reinforced concrete flooring, pitched roof (Z2_SI_006)</v>
      </c>
      <c r="AM764">
        <f>IF(buildings!AM764="","NA",buildings!AM764)</f>
        <v>1.5</v>
      </c>
      <c r="AN764" t="str">
        <f>IF(buildings!AN764="","NA",buildings!AN764)</f>
        <v>residential</v>
      </c>
      <c r="AO764" t="str">
        <f>IF(buildings!AO764="","NA",buildings!AO764)</f>
        <v>SFH</v>
      </c>
      <c r="AP764" t="str">
        <f>IF(buildings!AP764="","NA",buildings!AP764)</f>
        <v>averaged</v>
      </c>
      <c r="AQ764" t="str">
        <f>IF(buildings!AQ764="","NA",buildings!AQ764)</f>
        <v>Urban</v>
      </c>
      <c r="AR764" t="str">
        <f>IF(buildings!AR764="","NA",buildings!AR764)</f>
        <v>gross</v>
      </c>
      <c r="AS764" t="str">
        <f>IF(buildings!AS764="","NA",buildings!AS764)</f>
        <v>Nemry, F., &amp; Uihlein, A.</v>
      </c>
      <c r="AT764">
        <f>IF(buildings!AT764="","NA",buildings!AT764)</f>
        <v>2008</v>
      </c>
      <c r="AU764" t="str">
        <f>IF(buildings!AU764="","NA",buildings!AU764)</f>
        <v>Environmental Improvement Potentials of Residential Buildings (IMPRO-Building)</v>
      </c>
      <c r="AV764" t="str">
        <f>IF(buildings!AV764="","NA",buildings!AV764)</f>
        <v xml:space="preserve">EU Joint Research Center </v>
      </c>
      <c r="AW764" t="str">
        <f>IF(buildings!AW764="","NA",buildings!AW764)</f>
        <v>Copyright Elsevier</v>
      </c>
      <c r="AX764" t="str">
        <f>IF(buildings!AX764="","NA",buildings!AX764)</f>
        <v>10.2791/38942</v>
      </c>
      <c r="AY764" t="str">
        <f>IF(buildings!AY764="","NA",buildings!AY764)</f>
        <v>https://doi.org/10.2791/38942</v>
      </c>
      <c r="AZ764" t="str">
        <f>IF(buildings!AZ764="","NULL",buildings!AZ764)</f>
        <v>Annex B masses (materials summed across bld. components) divided by bld. Area from annex C (dimensions X no. of floors)</v>
      </c>
      <c r="BA764" t="str">
        <f>IF(buildings!BA764="","NULL",buildings!BA764)</f>
        <v>SFHs specified as 1-2 stories were treated as 1.5 stories</v>
      </c>
      <c r="BB764" t="str">
        <f>IF(buildings!BB764="","NULL",buildings!BB764)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4" t="str">
        <f>IF(buildings!BC764="","NULL",buildings!BC764)</f>
        <v>NULL</v>
      </c>
      <c r="BD764" t="str">
        <f>IF(buildings!BD764="","NULL",buildings!BD764)</f>
        <v>NULL</v>
      </c>
      <c r="BE764" t="str">
        <f>IF(buildings!BE764="","NULL",buildings!BE764)</f>
        <v>Peled &amp; Fishman</v>
      </c>
      <c r="BF764" t="str">
        <f>IF(buildings!BF764="","NULL",buildings!BF764)</f>
        <v>NULL</v>
      </c>
      <c r="BG764" t="str">
        <f>IF(buildings!BG764="","NULL",buildings!BG764)</f>
        <v>NULL</v>
      </c>
      <c r="BH764" t="str">
        <f>IF(buildings!BH764="","NULL",buildings!BH764)</f>
        <v>NULL</v>
      </c>
      <c r="BI764" t="str">
        <f>IF(buildings!BI764="","NULL",buildings!BI764)</f>
        <v>NULL</v>
      </c>
      <c r="BJ764" t="str">
        <f>IF(buildings!BJ764="","NULL",buildings!BJ764)</f>
        <v>NULL</v>
      </c>
      <c r="BK764" t="str">
        <f>IF(buildings!BK764="","NULL",buildings!BK764)</f>
        <v>NULL</v>
      </c>
      <c r="BL764" t="str">
        <f>IF(buildings!BL764="","NULL",buildings!BL764)</f>
        <v>NULL</v>
      </c>
      <c r="BM764" t="str">
        <f>IF(buildings!BM764="","NULL",buildings!BM764)</f>
        <v>NULL</v>
      </c>
      <c r="BN764" t="str">
        <f>IF(buildings!BN764="","NULL",buildings!BN764)</f>
        <v>NULL</v>
      </c>
      <c r="BO764" t="str">
        <f>IF(buildings!BO764="","NULL",buildings!BO764)</f>
        <v>NULL</v>
      </c>
      <c r="BP764" t="str">
        <f>IF(buildings!BP764="","NULL",buildings!BP764)</f>
        <v>NULL</v>
      </c>
      <c r="BQ764" t="str">
        <f>IF(buildings!BQ764="","NULL",buildings!BQ764)</f>
        <v>NULL</v>
      </c>
      <c r="BR764" t="str">
        <f>IF(buildings!BR764="","NULL",buildings!BR764)</f>
        <v>NULL</v>
      </c>
      <c r="BS764" t="str">
        <f>IF(buildings!BS764="","NULL",buildings!BS764)</f>
        <v>NULL</v>
      </c>
      <c r="BT764" t="str">
        <f>IF(buildings!BT764="","NULL",buildings!BT764)</f>
        <v>NULL</v>
      </c>
      <c r="BU764" t="str">
        <f>IF(buildings!BU764="","NULL",buildings!BU764)</f>
        <v>NULL</v>
      </c>
      <c r="BV764" t="str">
        <f>IF(buildings!BV764="","NULL",buildings!BV764)</f>
        <v>NULL</v>
      </c>
      <c r="BW764" t="str">
        <f>IF(buildings!BW764="","NULL",buildings!BW764)</f>
        <v>R32EU15</v>
      </c>
      <c r="BX764" t="str">
        <f>IF(buildings!BX764="","NULL",buildings!BX764)</f>
        <v>R5.2OECD</v>
      </c>
      <c r="BY764" t="str">
        <f>IF(buildings!BY764="","NULL",buildings!BY764)</f>
        <v>R_SFH_unspecified</v>
      </c>
      <c r="BZ764" t="str">
        <f>IF(buildings!BZ764="","NULL",buildings!BZ764)</f>
        <v>M_brick</v>
      </c>
      <c r="CA764" t="str">
        <f>IF(buildings!CA764="","NULL",buildings!CA764)</f>
        <v>Standard</v>
      </c>
      <c r="CB764" t="str">
        <f>IF(buildings!CB764="","NULL",buildings!CB764)</f>
        <v>sample/average/statistics</v>
      </c>
      <c r="CC764" t="str">
        <f>IF(buildings!CC764="","NULL",buildings!CC764)</f>
        <v>RS</v>
      </c>
      <c r="CD764" t="str">
        <f>IF(buildings!CD764="","NULL",buildings!CD764)</f>
        <v>M</v>
      </c>
      <c r="CE764" t="str">
        <f>IF(buildings!CE764="","NULL",buildings!CE764)</f>
        <v>OECD_EU15</v>
      </c>
    </row>
    <row r="765" spans="1:83">
      <c r="A765">
        <f>IF(buildings!A765="","NA",buildings!A765)</f>
        <v>763</v>
      </c>
      <c r="B765" t="str">
        <f>IF(buildings!B765="","NA",buildings!B765)</f>
        <v>Central European countries (Belgium, The Netherlands, Ireland, Hungary, Slovenia, Luxemburg, Germany, United Kingdom, Slovakia, Denmark, Czech Republic, Austri, Poland)</v>
      </c>
      <c r="C765" t="str">
        <f>IF(buildings!C765="","NA",buildings!C765)</f>
        <v>NA</v>
      </c>
      <c r="D765">
        <f>IF(buildings!D765="","NA",buildings!D765)</f>
        <v>1970</v>
      </c>
      <c r="E765" t="str">
        <f>IF(buildings!E765="","NA",buildings!E765)</f>
        <v>NA</v>
      </c>
      <c r="F765">
        <f>IF(buildings!F765="","NA",buildings!F765)</f>
        <v>70.513777777777776</v>
      </c>
      <c r="G765" t="str">
        <f>IF(buildings!G765="","NA",buildings!G765)</f>
        <v>NA</v>
      </c>
      <c r="H765" t="str">
        <f>IF(buildings!H765="","NA",buildings!H765)</f>
        <v>NA</v>
      </c>
      <c r="I765" t="str">
        <f>IF(buildings!I765="","NA",buildings!I765)</f>
        <v>NA</v>
      </c>
      <c r="J765">
        <f>IF(buildings!J765="","NA",buildings!J765)</f>
        <v>17.777777777777779</v>
      </c>
      <c r="K765" t="str">
        <f>IF(buildings!K765="","NA",buildings!K765)</f>
        <v>NA</v>
      </c>
      <c r="L765" t="str">
        <f>IF(buildings!L765="","NA",buildings!L765)</f>
        <v>NA</v>
      </c>
      <c r="M765">
        <f>IF(buildings!M765="","NA",buildings!M765)</f>
        <v>1364.152888888889</v>
      </c>
      <c r="N765" t="str">
        <f>IF(buildings!N765="","NA",buildings!N765)</f>
        <v>NA</v>
      </c>
      <c r="O765" t="str">
        <f>IF(buildings!O765="","NA",buildings!O765)</f>
        <v>NA</v>
      </c>
      <c r="P765">
        <f>IF(buildings!P765="","NA",buildings!P765)</f>
        <v>746.66666666666663</v>
      </c>
      <c r="Q765">
        <f>IF(buildings!Q765="","NA",buildings!Q765)</f>
        <v>119.4074074074074</v>
      </c>
      <c r="R765" t="str">
        <f>IF(buildings!R765="","NA",buildings!R765)</f>
        <v>NA</v>
      </c>
      <c r="S765">
        <f>IF(buildings!S765="","NA",buildings!S765)</f>
        <v>24.888888888888889</v>
      </c>
      <c r="T765" t="str">
        <f>IF(buildings!T765="","NA",buildings!T765)</f>
        <v>NA</v>
      </c>
      <c r="U765" t="str">
        <f>IF(buildings!U765="","NA",buildings!U765)</f>
        <v>NA</v>
      </c>
      <c r="V765" t="str">
        <f>IF(buildings!V765="","NA",buildings!V765)</f>
        <v>NA</v>
      </c>
      <c r="W765" t="str">
        <f>IF(buildings!W765="","NA",buildings!W765)</f>
        <v>NA</v>
      </c>
      <c r="X765" t="str">
        <f>IF(buildings!X765="","NA",buildings!X765)</f>
        <v>NA</v>
      </c>
      <c r="Y765" t="str">
        <f>IF(buildings!Y765="","NA",buildings!Y765)</f>
        <v>NA</v>
      </c>
      <c r="Z765" t="str">
        <f>IF(buildings!Z765="","NA",buildings!Z765)</f>
        <v>NA</v>
      </c>
      <c r="AA765" t="str">
        <f>IF(buildings!AA765="","NA",buildings!AA765)</f>
        <v>NA</v>
      </c>
      <c r="AB765" t="str">
        <f>IF(buildings!AB765="","NA",buildings!AB765)</f>
        <v>NA</v>
      </c>
      <c r="AC765" t="str">
        <f>IF(buildings!AC765="","NA",buildings!AC765)</f>
        <v>NA</v>
      </c>
      <c r="AD765" t="str">
        <f>IF(buildings!AD765="","NA",buildings!AD765)</f>
        <v>NA</v>
      </c>
      <c r="AE765" t="str">
        <f>IF(buildings!AE765="","NA",buildings!AE765)</f>
        <v>NA</v>
      </c>
      <c r="AF765" t="str">
        <f>IF(buildings!AF765="","NA",buildings!AF765)</f>
        <v>NA</v>
      </c>
      <c r="AG765" t="str">
        <f>IF(buildings!AG765="","NA",buildings!AG765)</f>
        <v>NA</v>
      </c>
      <c r="AH765" t="str">
        <f>IF(buildings!AH765="","NA",buildings!AH765)</f>
        <v>NA</v>
      </c>
      <c r="AI765" t="str">
        <f>IF(buildings!AI765="","NA",buildings!AI765)</f>
        <v>NA</v>
      </c>
      <c r="AJ765">
        <f>IF(buildings!AJ765="","NA",buildings!AJ765)</f>
        <v>29.214814814814815</v>
      </c>
      <c r="AK765">
        <f>IF(buildings!AK765="","NA",buildings!AK765)</f>
        <v>135.55555555555554</v>
      </c>
      <c r="AL765" t="str">
        <f>IF(buildings!AL765="","NA",buildings!AL765)</f>
        <v>Sandlime brick masonry, reinforced concrete flooring, pitched roof (Z2_SI_007_ex)</v>
      </c>
      <c r="AM765">
        <f>IF(buildings!AM765="","NA",buildings!AM765)</f>
        <v>1.5</v>
      </c>
      <c r="AN765" t="str">
        <f>IF(buildings!AN765="","NA",buildings!AN765)</f>
        <v>residential</v>
      </c>
      <c r="AO765" t="str">
        <f>IF(buildings!AO765="","NA",buildings!AO765)</f>
        <v>SFH</v>
      </c>
      <c r="AP765" t="str">
        <f>IF(buildings!AP765="","NA",buildings!AP765)</f>
        <v>averaged</v>
      </c>
      <c r="AQ765" t="str">
        <f>IF(buildings!AQ765="","NA",buildings!AQ765)</f>
        <v>Urban</v>
      </c>
      <c r="AR765" t="str">
        <f>IF(buildings!AR765="","NA",buildings!AR765)</f>
        <v>gross</v>
      </c>
      <c r="AS765" t="str">
        <f>IF(buildings!AS765="","NA",buildings!AS765)</f>
        <v>Nemry, F., &amp; Uihlein, A.</v>
      </c>
      <c r="AT765">
        <f>IF(buildings!AT765="","NA",buildings!AT765)</f>
        <v>2008</v>
      </c>
      <c r="AU765" t="str">
        <f>IF(buildings!AU765="","NA",buildings!AU765)</f>
        <v>Environmental Improvement Potentials of Residential Buildings (IMPRO-Building)</v>
      </c>
      <c r="AV765" t="str">
        <f>IF(buildings!AV765="","NA",buildings!AV765)</f>
        <v xml:space="preserve">EU Joint Research Center </v>
      </c>
      <c r="AW765" t="str">
        <f>IF(buildings!AW765="","NA",buildings!AW765)</f>
        <v>Copyright Elsevier</v>
      </c>
      <c r="AX765" t="str">
        <f>IF(buildings!AX765="","NA",buildings!AX765)</f>
        <v>10.2791/38942</v>
      </c>
      <c r="AY765" t="str">
        <f>IF(buildings!AY765="","NA",buildings!AY765)</f>
        <v>https://doi.org/10.2791/38942</v>
      </c>
      <c r="AZ765" t="str">
        <f>IF(buildings!AZ765="","NULL",buildings!AZ765)</f>
        <v>Annex B masses (materials summed across bld. components) divided by bld. Area from annex C (dimensions X no. of floors)</v>
      </c>
      <c r="BA765" t="str">
        <f>IF(buildings!BA765="","NULL",buildings!BA765)</f>
        <v>SFHs specified as 1-2 stories were treated as 1.5 stories</v>
      </c>
      <c r="BB765" t="str">
        <f>IF(buildings!BB765="","NULL",buildings!BB765)</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5" t="str">
        <f>IF(buildings!BC765="","NULL",buildings!BC765)</f>
        <v>NULL</v>
      </c>
      <c r="BD765" t="str">
        <f>IF(buildings!BD765="","NULL",buildings!BD765)</f>
        <v>NULL</v>
      </c>
      <c r="BE765" t="str">
        <f>IF(buildings!BE765="","NULL",buildings!BE765)</f>
        <v>Peled &amp; Fishman</v>
      </c>
      <c r="BF765" t="str">
        <f>IF(buildings!BF765="","NULL",buildings!BF765)</f>
        <v>NULL</v>
      </c>
      <c r="BG765" t="str">
        <f>IF(buildings!BG765="","NULL",buildings!BG765)</f>
        <v>NULL</v>
      </c>
      <c r="BH765" t="str">
        <f>IF(buildings!BH765="","NULL",buildings!BH765)</f>
        <v>NULL</v>
      </c>
      <c r="BI765" t="str">
        <f>IF(buildings!BI765="","NULL",buildings!BI765)</f>
        <v>NULL</v>
      </c>
      <c r="BJ765" t="str">
        <f>IF(buildings!BJ765="","NULL",buildings!BJ765)</f>
        <v>NULL</v>
      </c>
      <c r="BK765" t="str">
        <f>IF(buildings!BK765="","NULL",buildings!BK765)</f>
        <v>NULL</v>
      </c>
      <c r="BL765" t="str">
        <f>IF(buildings!BL765="","NULL",buildings!BL765)</f>
        <v>NULL</v>
      </c>
      <c r="BM765" t="str">
        <f>IF(buildings!BM765="","NULL",buildings!BM765)</f>
        <v>NULL</v>
      </c>
      <c r="BN765" t="str">
        <f>IF(buildings!BN765="","NULL",buildings!BN765)</f>
        <v>NULL</v>
      </c>
      <c r="BO765" t="str">
        <f>IF(buildings!BO765="","NULL",buildings!BO765)</f>
        <v>NULL</v>
      </c>
      <c r="BP765" t="str">
        <f>IF(buildings!BP765="","NULL",buildings!BP765)</f>
        <v>NULL</v>
      </c>
      <c r="BQ765" t="str">
        <f>IF(buildings!BQ765="","NULL",buildings!BQ765)</f>
        <v>NULL</v>
      </c>
      <c r="BR765" t="str">
        <f>IF(buildings!BR765="","NULL",buildings!BR765)</f>
        <v>NULL</v>
      </c>
      <c r="BS765" t="str">
        <f>IF(buildings!BS765="","NULL",buildings!BS765)</f>
        <v>NULL</v>
      </c>
      <c r="BT765" t="str">
        <f>IF(buildings!BT765="","NULL",buildings!BT765)</f>
        <v>NULL</v>
      </c>
      <c r="BU765" t="str">
        <f>IF(buildings!BU765="","NULL",buildings!BU765)</f>
        <v>NULL</v>
      </c>
      <c r="BV765" t="str">
        <f>IF(buildings!BV765="","NULL",buildings!BV765)</f>
        <v>NULL</v>
      </c>
      <c r="BW765" t="str">
        <f>IF(buildings!BW765="","NULL",buildings!BW765)</f>
        <v>R32EU15</v>
      </c>
      <c r="BX765" t="str">
        <f>IF(buildings!BX765="","NULL",buildings!BX765)</f>
        <v>R5.2OECD</v>
      </c>
      <c r="BY765" t="str">
        <f>IF(buildings!BY765="","NULL",buildings!BY765)</f>
        <v>R_SFH_unspecified</v>
      </c>
      <c r="BZ765" t="str">
        <f>IF(buildings!BZ765="","NULL",buildings!BZ765)</f>
        <v>M_brick</v>
      </c>
      <c r="CA765" t="str">
        <f>IF(buildings!CA765="","NULL",buildings!CA765)</f>
        <v>Standard</v>
      </c>
      <c r="CB765" t="str">
        <f>IF(buildings!CB765="","NULL",buildings!CB765)</f>
        <v>sample/average/statistics</v>
      </c>
      <c r="CC765" t="str">
        <f>IF(buildings!CC765="","NULL",buildings!CC765)</f>
        <v>RS</v>
      </c>
      <c r="CD765" t="str">
        <f>IF(buildings!CD765="","NULL",buildings!CD765)</f>
        <v>M</v>
      </c>
      <c r="CE765" t="str">
        <f>IF(buildings!CE765="","NULL",buildings!CE765)</f>
        <v>OECD_EU15</v>
      </c>
    </row>
    <row r="766" spans="1:83">
      <c r="A766">
        <f>IF(buildings!A766="","NA",buildings!A766)</f>
        <v>764</v>
      </c>
      <c r="B766" t="str">
        <f>IF(buildings!B766="","NA",buildings!B766)</f>
        <v>Central European countries (Belgium, The Netherlands, Ireland, Hungary, Slovenia, Luxemburg, Germany, United Kingdom, Slovakia, Denmark, Czech Republic, Austri, Poland)</v>
      </c>
      <c r="C766" t="str">
        <f>IF(buildings!C766="","NA",buildings!C766)</f>
        <v>NA</v>
      </c>
      <c r="D766">
        <f>IF(buildings!D766="","NA",buildings!D766)</f>
        <v>2006</v>
      </c>
      <c r="E766" t="str">
        <f>IF(buildings!E766="","NA",buildings!E766)</f>
        <v>NA</v>
      </c>
      <c r="F766">
        <f>IF(buildings!F766="","NA",buildings!F766)</f>
        <v>70.513777777777776</v>
      </c>
      <c r="G766" t="str">
        <f>IF(buildings!G766="","NA",buildings!G766)</f>
        <v>NA</v>
      </c>
      <c r="H766" t="str">
        <f>IF(buildings!H766="","NA",buildings!H766)</f>
        <v>NA</v>
      </c>
      <c r="I766" t="str">
        <f>IF(buildings!I766="","NA",buildings!I766)</f>
        <v>NA</v>
      </c>
      <c r="J766">
        <f>IF(buildings!J766="","NA",buildings!J766)</f>
        <v>17.777777777777779</v>
      </c>
      <c r="K766" t="str">
        <f>IF(buildings!K766="","NA",buildings!K766)</f>
        <v>NA</v>
      </c>
      <c r="L766" t="str">
        <f>IF(buildings!L766="","NA",buildings!L766)</f>
        <v>NA</v>
      </c>
      <c r="M766">
        <f>IF(buildings!M766="","NA",buildings!M766)</f>
        <v>1364.152888888889</v>
      </c>
      <c r="N766" t="str">
        <f>IF(buildings!N766="","NA",buildings!N766)</f>
        <v>NA</v>
      </c>
      <c r="O766" t="str">
        <f>IF(buildings!O766="","NA",buildings!O766)</f>
        <v>NA</v>
      </c>
      <c r="P766">
        <f>IF(buildings!P766="","NA",buildings!P766)</f>
        <v>746.66666666666663</v>
      </c>
      <c r="Q766">
        <f>IF(buildings!Q766="","NA",buildings!Q766)</f>
        <v>119.4074074074074</v>
      </c>
      <c r="R766" t="str">
        <f>IF(buildings!R766="","NA",buildings!R766)</f>
        <v>NA</v>
      </c>
      <c r="S766">
        <f>IF(buildings!S766="","NA",buildings!S766)</f>
        <v>24.888888888888889</v>
      </c>
      <c r="T766" t="str">
        <f>IF(buildings!T766="","NA",buildings!T766)</f>
        <v>NA</v>
      </c>
      <c r="U766" t="str">
        <f>IF(buildings!U766="","NA",buildings!U766)</f>
        <v>NA</v>
      </c>
      <c r="V766" t="str">
        <f>IF(buildings!V766="","NA",buildings!V766)</f>
        <v>NA</v>
      </c>
      <c r="W766" t="str">
        <f>IF(buildings!W766="","NA",buildings!W766)</f>
        <v>NA</v>
      </c>
      <c r="X766" t="str">
        <f>IF(buildings!X766="","NA",buildings!X766)</f>
        <v>NA</v>
      </c>
      <c r="Y766" t="str">
        <f>IF(buildings!Y766="","NA",buildings!Y766)</f>
        <v>NA</v>
      </c>
      <c r="Z766" t="str">
        <f>IF(buildings!Z766="","NA",buildings!Z766)</f>
        <v>NA</v>
      </c>
      <c r="AA766" t="str">
        <f>IF(buildings!AA766="","NA",buildings!AA766)</f>
        <v>NA</v>
      </c>
      <c r="AB766" t="str">
        <f>IF(buildings!AB766="","NA",buildings!AB766)</f>
        <v>NA</v>
      </c>
      <c r="AC766" t="str">
        <f>IF(buildings!AC766="","NA",buildings!AC766)</f>
        <v>NA</v>
      </c>
      <c r="AD766" t="str">
        <f>IF(buildings!AD766="","NA",buildings!AD766)</f>
        <v>NA</v>
      </c>
      <c r="AE766" t="str">
        <f>IF(buildings!AE766="","NA",buildings!AE766)</f>
        <v>NA</v>
      </c>
      <c r="AF766" t="str">
        <f>IF(buildings!AF766="","NA",buildings!AF766)</f>
        <v>NA</v>
      </c>
      <c r="AG766" t="str">
        <f>IF(buildings!AG766="","NA",buildings!AG766)</f>
        <v>NA</v>
      </c>
      <c r="AH766" t="str">
        <f>IF(buildings!AH766="","NA",buildings!AH766)</f>
        <v>NA</v>
      </c>
      <c r="AI766" t="str">
        <f>IF(buildings!AI766="","NA",buildings!AI766)</f>
        <v>NA</v>
      </c>
      <c r="AJ766">
        <f>IF(buildings!AJ766="","NA",buildings!AJ766)</f>
        <v>36.799999999999997</v>
      </c>
      <c r="AK766">
        <f>IF(buildings!AK766="","NA",buildings!AK766)</f>
        <v>135.55555555555554</v>
      </c>
      <c r="AL766" t="str">
        <f>IF(buildings!AL766="","NA",buildings!AL766)</f>
        <v>Sandlime brick masonry, reinforced concrete flooring, pitched roof (Z2_SI_007)</v>
      </c>
      <c r="AM766">
        <f>IF(buildings!AM766="","NA",buildings!AM766)</f>
        <v>1.5</v>
      </c>
      <c r="AN766" t="str">
        <f>IF(buildings!AN766="","NA",buildings!AN766)</f>
        <v>residential</v>
      </c>
      <c r="AO766" t="str">
        <f>IF(buildings!AO766="","NA",buildings!AO766)</f>
        <v>SFH</v>
      </c>
      <c r="AP766" t="str">
        <f>IF(buildings!AP766="","NA",buildings!AP766)</f>
        <v>averaged</v>
      </c>
      <c r="AQ766" t="str">
        <f>IF(buildings!AQ766="","NA",buildings!AQ766)</f>
        <v>Urban</v>
      </c>
      <c r="AR766" t="str">
        <f>IF(buildings!AR766="","NA",buildings!AR766)</f>
        <v>gross</v>
      </c>
      <c r="AS766" t="str">
        <f>IF(buildings!AS766="","NA",buildings!AS766)</f>
        <v>Nemry, F., &amp; Uihlein, A.</v>
      </c>
      <c r="AT766">
        <f>IF(buildings!AT766="","NA",buildings!AT766)</f>
        <v>2008</v>
      </c>
      <c r="AU766" t="str">
        <f>IF(buildings!AU766="","NA",buildings!AU766)</f>
        <v>Environmental Improvement Potentials of Residential Buildings (IMPRO-Building)</v>
      </c>
      <c r="AV766" t="str">
        <f>IF(buildings!AV766="","NA",buildings!AV766)</f>
        <v xml:space="preserve">EU Joint Research Center </v>
      </c>
      <c r="AW766" t="str">
        <f>IF(buildings!AW766="","NA",buildings!AW766)</f>
        <v>Copyright Elsevier</v>
      </c>
      <c r="AX766" t="str">
        <f>IF(buildings!AX766="","NA",buildings!AX766)</f>
        <v>10.2791/38942</v>
      </c>
      <c r="AY766" t="str">
        <f>IF(buildings!AY766="","NA",buildings!AY766)</f>
        <v>https://doi.org/10.2791/38942</v>
      </c>
      <c r="AZ766" t="str">
        <f>IF(buildings!AZ766="","NULL",buildings!AZ766)</f>
        <v>Annex B masses (materials summed across bld. components) divided by bld. Area from annex C (dimensions X no. of floors)</v>
      </c>
      <c r="BA766" t="str">
        <f>IF(buildings!BA766="","NULL",buildings!BA766)</f>
        <v>SFHs specified as 1-2 stories were treated as 1.5 stories</v>
      </c>
      <c r="BB766" t="str">
        <f>IF(buildings!BB766="","NULL",buildings!BB766)</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6" t="str">
        <f>IF(buildings!BC766="","NULL",buildings!BC766)</f>
        <v>NULL</v>
      </c>
      <c r="BD766" t="str">
        <f>IF(buildings!BD766="","NULL",buildings!BD766)</f>
        <v>NULL</v>
      </c>
      <c r="BE766" t="str">
        <f>IF(buildings!BE766="","NULL",buildings!BE766)</f>
        <v>Peled &amp; Fishman</v>
      </c>
      <c r="BF766" t="str">
        <f>IF(buildings!BF766="","NULL",buildings!BF766)</f>
        <v>NULL</v>
      </c>
      <c r="BG766" t="str">
        <f>IF(buildings!BG766="","NULL",buildings!BG766)</f>
        <v>NULL</v>
      </c>
      <c r="BH766" t="str">
        <f>IF(buildings!BH766="","NULL",buildings!BH766)</f>
        <v>NULL</v>
      </c>
      <c r="BI766" t="str">
        <f>IF(buildings!BI766="","NULL",buildings!BI766)</f>
        <v>NULL</v>
      </c>
      <c r="BJ766" t="str">
        <f>IF(buildings!BJ766="","NULL",buildings!BJ766)</f>
        <v>NULL</v>
      </c>
      <c r="BK766" t="str">
        <f>IF(buildings!BK766="","NULL",buildings!BK766)</f>
        <v>NULL</v>
      </c>
      <c r="BL766" t="str">
        <f>IF(buildings!BL766="","NULL",buildings!BL766)</f>
        <v>NULL</v>
      </c>
      <c r="BM766" t="str">
        <f>IF(buildings!BM766="","NULL",buildings!BM766)</f>
        <v>NULL</v>
      </c>
      <c r="BN766" t="str">
        <f>IF(buildings!BN766="","NULL",buildings!BN766)</f>
        <v>NULL</v>
      </c>
      <c r="BO766" t="str">
        <f>IF(buildings!BO766="","NULL",buildings!BO766)</f>
        <v>NULL</v>
      </c>
      <c r="BP766" t="str">
        <f>IF(buildings!BP766="","NULL",buildings!BP766)</f>
        <v>NULL</v>
      </c>
      <c r="BQ766" t="str">
        <f>IF(buildings!BQ766="","NULL",buildings!BQ766)</f>
        <v>NULL</v>
      </c>
      <c r="BR766" t="str">
        <f>IF(buildings!BR766="","NULL",buildings!BR766)</f>
        <v>NULL</v>
      </c>
      <c r="BS766" t="str">
        <f>IF(buildings!BS766="","NULL",buildings!BS766)</f>
        <v>NULL</v>
      </c>
      <c r="BT766" t="str">
        <f>IF(buildings!BT766="","NULL",buildings!BT766)</f>
        <v>NULL</v>
      </c>
      <c r="BU766" t="str">
        <f>IF(buildings!BU766="","NULL",buildings!BU766)</f>
        <v>NULL</v>
      </c>
      <c r="BV766" t="str">
        <f>IF(buildings!BV766="","NULL",buildings!BV766)</f>
        <v>NULL</v>
      </c>
      <c r="BW766" t="str">
        <f>IF(buildings!BW766="","NULL",buildings!BW766)</f>
        <v>R32EU15</v>
      </c>
      <c r="BX766" t="str">
        <f>IF(buildings!BX766="","NULL",buildings!BX766)</f>
        <v>R5.2OECD</v>
      </c>
      <c r="BY766" t="str">
        <f>IF(buildings!BY766="","NULL",buildings!BY766)</f>
        <v>R_SFH_unspecified</v>
      </c>
      <c r="BZ766" t="str">
        <f>IF(buildings!BZ766="","NULL",buildings!BZ766)</f>
        <v>M_brick</v>
      </c>
      <c r="CA766" t="str">
        <f>IF(buildings!CA766="","NULL",buildings!CA766)</f>
        <v>Standard</v>
      </c>
      <c r="CB766" t="str">
        <f>IF(buildings!CB766="","NULL",buildings!CB766)</f>
        <v>sample/average/statistics</v>
      </c>
      <c r="CC766" t="str">
        <f>IF(buildings!CC766="","NULL",buildings!CC766)</f>
        <v>RS</v>
      </c>
      <c r="CD766" t="str">
        <f>IF(buildings!CD766="","NULL",buildings!CD766)</f>
        <v>M</v>
      </c>
      <c r="CE766" t="str">
        <f>IF(buildings!CE766="","NULL",buildings!CE766)</f>
        <v>OECD_EU15</v>
      </c>
    </row>
    <row r="767" spans="1:83">
      <c r="A767">
        <f>IF(buildings!A767="","NA",buildings!A767)</f>
        <v>765</v>
      </c>
      <c r="B767" t="str">
        <f>IF(buildings!B767="","NA",buildings!B767)</f>
        <v>Central European countries (Belgium, The Netherlands, Ireland, Hungary, Slovenia, Luxemburg, Germany, United Kingdom, Slovakia, Denmark, Czech Republic, Austri, Poland)</v>
      </c>
      <c r="C767" t="str">
        <f>IF(buildings!C767="","NA",buildings!C767)</f>
        <v>NA</v>
      </c>
      <c r="D767">
        <f>IF(buildings!D767="","NA",buildings!D767)</f>
        <v>1980</v>
      </c>
      <c r="E767" t="str">
        <f>IF(buildings!E767="","NA",buildings!E767)</f>
        <v>NA</v>
      </c>
      <c r="F767">
        <f>IF(buildings!F767="","NA",buildings!F767)</f>
        <v>36.209777777777781</v>
      </c>
      <c r="G767" t="str">
        <f>IF(buildings!G767="","NA",buildings!G767)</f>
        <v>NA</v>
      </c>
      <c r="H767" t="str">
        <f>IF(buildings!H767="","NA",buildings!H767)</f>
        <v>NA</v>
      </c>
      <c r="I767" t="str">
        <f>IF(buildings!I767="","NA",buildings!I767)</f>
        <v>NA</v>
      </c>
      <c r="J767">
        <f>IF(buildings!J767="","NA",buildings!J767)</f>
        <v>110.25185185185185</v>
      </c>
      <c r="K767" t="str">
        <f>IF(buildings!K767="","NA",buildings!K767)</f>
        <v>NA</v>
      </c>
      <c r="L767" t="str">
        <f>IF(buildings!L767="","NA",buildings!L767)</f>
        <v>NA</v>
      </c>
      <c r="M767">
        <f>IF(buildings!M767="","NA",buildings!M767)</f>
        <v>886.45688888888878</v>
      </c>
      <c r="N767" t="str">
        <f>IF(buildings!N767="","NA",buildings!N767)</f>
        <v>NA</v>
      </c>
      <c r="O767" t="str">
        <f>IF(buildings!O767="","NA",buildings!O767)</f>
        <v>NA</v>
      </c>
      <c r="P767" t="str">
        <f>IF(buildings!P767="","NA",buildings!P767)</f>
        <v>NA</v>
      </c>
      <c r="Q767">
        <f>IF(buildings!Q767="","NA",buildings!Q767)</f>
        <v>101.62962962962963</v>
      </c>
      <c r="R767" t="str">
        <f>IF(buildings!R767="","NA",buildings!R767)</f>
        <v>NA</v>
      </c>
      <c r="S767">
        <f>IF(buildings!S767="","NA",buildings!S767)</f>
        <v>39.822222222222223</v>
      </c>
      <c r="T767" t="str">
        <f>IF(buildings!T767="","NA",buildings!T767)</f>
        <v>NA</v>
      </c>
      <c r="U767" t="str">
        <f>IF(buildings!U767="","NA",buildings!U767)</f>
        <v>NA</v>
      </c>
      <c r="V767" t="str">
        <f>IF(buildings!V767="","NA",buildings!V767)</f>
        <v>NA</v>
      </c>
      <c r="W767" t="str">
        <f>IF(buildings!W767="","NA",buildings!W767)</f>
        <v>NA</v>
      </c>
      <c r="X767" t="str">
        <f>IF(buildings!X767="","NA",buildings!X767)</f>
        <v>NA</v>
      </c>
      <c r="Y767" t="str">
        <f>IF(buildings!Y767="","NA",buildings!Y767)</f>
        <v>NA</v>
      </c>
      <c r="Z767" t="str">
        <f>IF(buildings!Z767="","NA",buildings!Z767)</f>
        <v>NA</v>
      </c>
      <c r="AA767" t="str">
        <f>IF(buildings!AA767="","NA",buildings!AA767)</f>
        <v>NA</v>
      </c>
      <c r="AB767" t="str">
        <f>IF(buildings!AB767="","NA",buildings!AB767)</f>
        <v>NA</v>
      </c>
      <c r="AC767" t="str">
        <f>IF(buildings!AC767="","NA",buildings!AC767)</f>
        <v>NA</v>
      </c>
      <c r="AD767" t="str">
        <f>IF(buildings!AD767="","NA",buildings!AD767)</f>
        <v>NA</v>
      </c>
      <c r="AE767" t="str">
        <f>IF(buildings!AE767="","NA",buildings!AE767)</f>
        <v>NA</v>
      </c>
      <c r="AF767" t="str">
        <f>IF(buildings!AF767="","NA",buildings!AF767)</f>
        <v>NA</v>
      </c>
      <c r="AG767" t="str">
        <f>IF(buildings!AG767="","NA",buildings!AG767)</f>
        <v>NA</v>
      </c>
      <c r="AH767" t="str">
        <f>IF(buildings!AH767="","NA",buildings!AH767)</f>
        <v>NA</v>
      </c>
      <c r="AI767" t="str">
        <f>IF(buildings!AI767="","NA",buildings!AI767)</f>
        <v>NA</v>
      </c>
      <c r="AJ767">
        <f>IF(buildings!AJ767="","NA",buildings!AJ767)</f>
        <v>40.056888888888892</v>
      </c>
      <c r="AK767">
        <f>IF(buildings!AK767="","NA",buildings!AK767)</f>
        <v>68.888888888888886</v>
      </c>
      <c r="AL767" t="str">
        <f>IF(buildings!AL767="","NA",buildings!AL767)</f>
        <v>Wooden frame, wooden flooring, pitched roof (Z2_SI_008_ex)</v>
      </c>
      <c r="AM767">
        <f>IF(buildings!AM767="","NA",buildings!AM767)</f>
        <v>1.5</v>
      </c>
      <c r="AN767" t="str">
        <f>IF(buildings!AN767="","NA",buildings!AN767)</f>
        <v>residential</v>
      </c>
      <c r="AO767" t="str">
        <f>IF(buildings!AO767="","NA",buildings!AO767)</f>
        <v>SFH</v>
      </c>
      <c r="AP767" t="str">
        <f>IF(buildings!AP767="","NA",buildings!AP767)</f>
        <v>averaged</v>
      </c>
      <c r="AQ767" t="str">
        <f>IF(buildings!AQ767="","NA",buildings!AQ767)</f>
        <v>Urban</v>
      </c>
      <c r="AR767" t="str">
        <f>IF(buildings!AR767="","NA",buildings!AR767)</f>
        <v>gross</v>
      </c>
      <c r="AS767" t="str">
        <f>IF(buildings!AS767="","NA",buildings!AS767)</f>
        <v>Nemry, F., &amp; Uihlein, A.</v>
      </c>
      <c r="AT767">
        <f>IF(buildings!AT767="","NA",buildings!AT767)</f>
        <v>2008</v>
      </c>
      <c r="AU767" t="str">
        <f>IF(buildings!AU767="","NA",buildings!AU767)</f>
        <v>Environmental Improvement Potentials of Residential Buildings (IMPRO-Building)</v>
      </c>
      <c r="AV767" t="str">
        <f>IF(buildings!AV767="","NA",buildings!AV767)</f>
        <v xml:space="preserve">EU Joint Research Center </v>
      </c>
      <c r="AW767" t="str">
        <f>IF(buildings!AW767="","NA",buildings!AW767)</f>
        <v>Copyright Elsevier</v>
      </c>
      <c r="AX767" t="str">
        <f>IF(buildings!AX767="","NA",buildings!AX767)</f>
        <v>10.2791/38942</v>
      </c>
      <c r="AY767" t="str">
        <f>IF(buildings!AY767="","NA",buildings!AY767)</f>
        <v>https://doi.org/10.2791/38942</v>
      </c>
      <c r="AZ767" t="str">
        <f>IF(buildings!AZ767="","NULL",buildings!AZ767)</f>
        <v>Annex B masses (materials summed across bld. components) divided by bld. Area from annex C (dimensions X no. of floors)</v>
      </c>
      <c r="BA767" t="str">
        <f>IF(buildings!BA767="","NULL",buildings!BA767)</f>
        <v>SFHs specified as 1-2 stories were treated as 1.5 stories</v>
      </c>
      <c r="BB767" t="str">
        <f>IF(buildings!BB767="","NULL",buildings!BB767)</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7" t="str">
        <f>IF(buildings!BC767="","NULL",buildings!BC767)</f>
        <v>NULL</v>
      </c>
      <c r="BD767" t="str">
        <f>IF(buildings!BD767="","NULL",buildings!BD767)</f>
        <v>NULL</v>
      </c>
      <c r="BE767" t="str">
        <f>IF(buildings!BE767="","NULL",buildings!BE767)</f>
        <v>Peled &amp; Fishman</v>
      </c>
      <c r="BF767" t="str">
        <f>IF(buildings!BF767="","NULL",buildings!BF767)</f>
        <v>NULL</v>
      </c>
      <c r="BG767" t="str">
        <f>IF(buildings!BG767="","NULL",buildings!BG767)</f>
        <v>NULL</v>
      </c>
      <c r="BH767" t="str">
        <f>IF(buildings!BH767="","NULL",buildings!BH767)</f>
        <v>NULL</v>
      </c>
      <c r="BI767" t="str">
        <f>IF(buildings!BI767="","NULL",buildings!BI767)</f>
        <v>NULL</v>
      </c>
      <c r="BJ767" t="str">
        <f>IF(buildings!BJ767="","NULL",buildings!BJ767)</f>
        <v>NULL</v>
      </c>
      <c r="BK767" t="str">
        <f>IF(buildings!BK767="","NULL",buildings!BK767)</f>
        <v>NULL</v>
      </c>
      <c r="BL767" t="str">
        <f>IF(buildings!BL767="","NULL",buildings!BL767)</f>
        <v>NULL</v>
      </c>
      <c r="BM767" t="str">
        <f>IF(buildings!BM767="","NULL",buildings!BM767)</f>
        <v>NULL</v>
      </c>
      <c r="BN767" t="str">
        <f>IF(buildings!BN767="","NULL",buildings!BN767)</f>
        <v>NULL</v>
      </c>
      <c r="BO767" t="str">
        <f>IF(buildings!BO767="","NULL",buildings!BO767)</f>
        <v>NULL</v>
      </c>
      <c r="BP767" t="str">
        <f>IF(buildings!BP767="","NULL",buildings!BP767)</f>
        <v>NULL</v>
      </c>
      <c r="BQ767" t="str">
        <f>IF(buildings!BQ767="","NULL",buildings!BQ767)</f>
        <v>NULL</v>
      </c>
      <c r="BR767" t="str">
        <f>IF(buildings!BR767="","NULL",buildings!BR767)</f>
        <v>NULL</v>
      </c>
      <c r="BS767" t="str">
        <f>IF(buildings!BS767="","NULL",buildings!BS767)</f>
        <v>NULL</v>
      </c>
      <c r="BT767" t="str">
        <f>IF(buildings!BT767="","NULL",buildings!BT767)</f>
        <v>NULL</v>
      </c>
      <c r="BU767" t="str">
        <f>IF(buildings!BU767="","NULL",buildings!BU767)</f>
        <v>NULL</v>
      </c>
      <c r="BV767" t="str">
        <f>IF(buildings!BV767="","NULL",buildings!BV767)</f>
        <v>NULL</v>
      </c>
      <c r="BW767" t="str">
        <f>IF(buildings!BW767="","NULL",buildings!BW767)</f>
        <v>R32EU15</v>
      </c>
      <c r="BX767" t="str">
        <f>IF(buildings!BX767="","NULL",buildings!BX767)</f>
        <v>R5.2OECD</v>
      </c>
      <c r="BY767" t="str">
        <f>IF(buildings!BY767="","NULL",buildings!BY767)</f>
        <v>R_SFH_unspecified</v>
      </c>
      <c r="BZ767" t="str">
        <f>IF(buildings!BZ767="","NULL",buildings!BZ767)</f>
        <v>T_traditional</v>
      </c>
      <c r="CA767" t="str">
        <f>IF(buildings!CA767="","NULL",buildings!CA767)</f>
        <v>Standard</v>
      </c>
      <c r="CB767" t="str">
        <f>IF(buildings!CB767="","NULL",buildings!CB767)</f>
        <v>sample/average/statistics</v>
      </c>
      <c r="CC767" t="str">
        <f>IF(buildings!CC767="","NULL",buildings!CC767)</f>
        <v>RS</v>
      </c>
      <c r="CD767" t="str">
        <f>IF(buildings!CD767="","NULL",buildings!CD767)</f>
        <v>T</v>
      </c>
      <c r="CE767" t="str">
        <f>IF(buildings!CE767="","NULL",buildings!CE767)</f>
        <v>OECD_EU15</v>
      </c>
    </row>
    <row r="768" spans="1:83">
      <c r="A768">
        <f>IF(buildings!A768="","NA",buildings!A768)</f>
        <v>766</v>
      </c>
      <c r="B768" t="str">
        <f>IF(buildings!B768="","NA",buildings!B768)</f>
        <v>Central European countries (Belgium, The Netherlands, Ireland, Hungary, Slovenia, Luxemburg, Germany, United Kingdom, Slovakia, Denmark, Czech Republic, Austri, Poland)</v>
      </c>
      <c r="C768" t="str">
        <f>IF(buildings!C768="","NA",buildings!C768)</f>
        <v>NA</v>
      </c>
      <c r="D768">
        <f>IF(buildings!D768="","NA",buildings!D768)</f>
        <v>2006</v>
      </c>
      <c r="E768" t="str">
        <f>IF(buildings!E768="","NA",buildings!E768)</f>
        <v>NA</v>
      </c>
      <c r="F768">
        <f>IF(buildings!F768="","NA",buildings!F768)</f>
        <v>36.209777777777781</v>
      </c>
      <c r="G768" t="str">
        <f>IF(buildings!G768="","NA",buildings!G768)</f>
        <v>NA</v>
      </c>
      <c r="H768" t="str">
        <f>IF(buildings!H768="","NA",buildings!H768)</f>
        <v>NA</v>
      </c>
      <c r="I768" t="str">
        <f>IF(buildings!I768="","NA",buildings!I768)</f>
        <v>NA</v>
      </c>
      <c r="J768">
        <f>IF(buildings!J768="","NA",buildings!J768)</f>
        <v>110.25185185185185</v>
      </c>
      <c r="K768" t="str">
        <f>IF(buildings!K768="","NA",buildings!K768)</f>
        <v>NA</v>
      </c>
      <c r="L768" t="str">
        <f>IF(buildings!L768="","NA",buildings!L768)</f>
        <v>NA</v>
      </c>
      <c r="M768">
        <f>IF(buildings!M768="","NA",buildings!M768)</f>
        <v>886.45688888888878</v>
      </c>
      <c r="N768" t="str">
        <f>IF(buildings!N768="","NA",buildings!N768)</f>
        <v>NA</v>
      </c>
      <c r="O768" t="str">
        <f>IF(buildings!O768="","NA",buildings!O768)</f>
        <v>NA</v>
      </c>
      <c r="P768" t="str">
        <f>IF(buildings!P768="","NA",buildings!P768)</f>
        <v>NA</v>
      </c>
      <c r="Q768">
        <f>IF(buildings!Q768="","NA",buildings!Q768)</f>
        <v>101.62962962962963</v>
      </c>
      <c r="R768" t="str">
        <f>IF(buildings!R768="","NA",buildings!R768)</f>
        <v>NA</v>
      </c>
      <c r="S768">
        <f>IF(buildings!S768="","NA",buildings!S768)</f>
        <v>39.822222222222223</v>
      </c>
      <c r="T768" t="str">
        <f>IF(buildings!T768="","NA",buildings!T768)</f>
        <v>NA</v>
      </c>
      <c r="U768" t="str">
        <f>IF(buildings!U768="","NA",buildings!U768)</f>
        <v>NA</v>
      </c>
      <c r="V768" t="str">
        <f>IF(buildings!V768="","NA",buildings!V768)</f>
        <v>NA</v>
      </c>
      <c r="W768" t="str">
        <f>IF(buildings!W768="","NA",buildings!W768)</f>
        <v>NA</v>
      </c>
      <c r="X768" t="str">
        <f>IF(buildings!X768="","NA",buildings!X768)</f>
        <v>NA</v>
      </c>
      <c r="Y768" t="str">
        <f>IF(buildings!Y768="","NA",buildings!Y768)</f>
        <v>NA</v>
      </c>
      <c r="Z768" t="str">
        <f>IF(buildings!Z768="","NA",buildings!Z768)</f>
        <v>NA</v>
      </c>
      <c r="AA768" t="str">
        <f>IF(buildings!AA768="","NA",buildings!AA768)</f>
        <v>NA</v>
      </c>
      <c r="AB768" t="str">
        <f>IF(buildings!AB768="","NA",buildings!AB768)</f>
        <v>NA</v>
      </c>
      <c r="AC768" t="str">
        <f>IF(buildings!AC768="","NA",buildings!AC768)</f>
        <v>NA</v>
      </c>
      <c r="AD768" t="str">
        <f>IF(buildings!AD768="","NA",buildings!AD768)</f>
        <v>NA</v>
      </c>
      <c r="AE768" t="str">
        <f>IF(buildings!AE768="","NA",buildings!AE768)</f>
        <v>NA</v>
      </c>
      <c r="AF768" t="str">
        <f>IF(buildings!AF768="","NA",buildings!AF768)</f>
        <v>NA</v>
      </c>
      <c r="AG768" t="str">
        <f>IF(buildings!AG768="","NA",buildings!AG768)</f>
        <v>NA</v>
      </c>
      <c r="AH768" t="str">
        <f>IF(buildings!AH768="","NA",buildings!AH768)</f>
        <v>NA</v>
      </c>
      <c r="AI768" t="str">
        <f>IF(buildings!AI768="","NA",buildings!AI768)</f>
        <v>NA</v>
      </c>
      <c r="AJ768">
        <f>IF(buildings!AJ768="","NA",buildings!AJ768)</f>
        <v>37.629629629629626</v>
      </c>
      <c r="AK768">
        <f>IF(buildings!AK768="","NA",buildings!AK768)</f>
        <v>68.888888888888886</v>
      </c>
      <c r="AL768" t="str">
        <f>IF(buildings!AL768="","NA",buildings!AL768)</f>
        <v>Wooden frame, wooden flooring, pitched roof (Z2_SI_008)</v>
      </c>
      <c r="AM768">
        <f>IF(buildings!AM768="","NA",buildings!AM768)</f>
        <v>1.5</v>
      </c>
      <c r="AN768" t="str">
        <f>IF(buildings!AN768="","NA",buildings!AN768)</f>
        <v>residential</v>
      </c>
      <c r="AO768" t="str">
        <f>IF(buildings!AO768="","NA",buildings!AO768)</f>
        <v>SFH</v>
      </c>
      <c r="AP768" t="str">
        <f>IF(buildings!AP768="","NA",buildings!AP768)</f>
        <v>averaged</v>
      </c>
      <c r="AQ768" t="str">
        <f>IF(buildings!AQ768="","NA",buildings!AQ768)</f>
        <v>Urban</v>
      </c>
      <c r="AR768" t="str">
        <f>IF(buildings!AR768="","NA",buildings!AR768)</f>
        <v>gross</v>
      </c>
      <c r="AS768" t="str">
        <f>IF(buildings!AS768="","NA",buildings!AS768)</f>
        <v>Nemry, F., &amp; Uihlein, A.</v>
      </c>
      <c r="AT768">
        <f>IF(buildings!AT768="","NA",buildings!AT768)</f>
        <v>2008</v>
      </c>
      <c r="AU768" t="str">
        <f>IF(buildings!AU768="","NA",buildings!AU768)</f>
        <v>Environmental Improvement Potentials of Residential Buildings (IMPRO-Building)</v>
      </c>
      <c r="AV768" t="str">
        <f>IF(buildings!AV768="","NA",buildings!AV768)</f>
        <v xml:space="preserve">EU Joint Research Center </v>
      </c>
      <c r="AW768" t="str">
        <f>IF(buildings!AW768="","NA",buildings!AW768)</f>
        <v>Copyright Elsevier</v>
      </c>
      <c r="AX768" t="str">
        <f>IF(buildings!AX768="","NA",buildings!AX768)</f>
        <v>10.2791/38942</v>
      </c>
      <c r="AY768" t="str">
        <f>IF(buildings!AY768="","NA",buildings!AY768)</f>
        <v>https://doi.org/10.2791/38942</v>
      </c>
      <c r="AZ768" t="str">
        <f>IF(buildings!AZ768="","NULL",buildings!AZ768)</f>
        <v>Annex B masses (materials summed across bld. components) divided by bld. Area from annex C (dimensions X no. of floors)</v>
      </c>
      <c r="BA768" t="str">
        <f>IF(buildings!BA768="","NULL",buildings!BA768)</f>
        <v>SFHs specified as 1-2 stories were treated as 1.5 stories</v>
      </c>
      <c r="BB768" t="str">
        <f>IF(buildings!BB768="","NULL",buildings!BB768)</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8" t="str">
        <f>IF(buildings!BC768="","NULL",buildings!BC768)</f>
        <v>NULL</v>
      </c>
      <c r="BD768" t="str">
        <f>IF(buildings!BD768="","NULL",buildings!BD768)</f>
        <v>NULL</v>
      </c>
      <c r="BE768" t="str">
        <f>IF(buildings!BE768="","NULL",buildings!BE768)</f>
        <v>Peled &amp; Fishman</v>
      </c>
      <c r="BF768" t="str">
        <f>IF(buildings!BF768="","NULL",buildings!BF768)</f>
        <v>NULL</v>
      </c>
      <c r="BG768" t="str">
        <f>IF(buildings!BG768="","NULL",buildings!BG768)</f>
        <v>NULL</v>
      </c>
      <c r="BH768" t="str">
        <f>IF(buildings!BH768="","NULL",buildings!BH768)</f>
        <v>NULL</v>
      </c>
      <c r="BI768" t="str">
        <f>IF(buildings!BI768="","NULL",buildings!BI768)</f>
        <v>NULL</v>
      </c>
      <c r="BJ768" t="str">
        <f>IF(buildings!BJ768="","NULL",buildings!BJ768)</f>
        <v>NULL</v>
      </c>
      <c r="BK768" t="str">
        <f>IF(buildings!BK768="","NULL",buildings!BK768)</f>
        <v>NULL</v>
      </c>
      <c r="BL768" t="str">
        <f>IF(buildings!BL768="","NULL",buildings!BL768)</f>
        <v>NULL</v>
      </c>
      <c r="BM768" t="str">
        <f>IF(buildings!BM768="","NULL",buildings!BM768)</f>
        <v>NULL</v>
      </c>
      <c r="BN768" t="str">
        <f>IF(buildings!BN768="","NULL",buildings!BN768)</f>
        <v>NULL</v>
      </c>
      <c r="BO768" t="str">
        <f>IF(buildings!BO768="","NULL",buildings!BO768)</f>
        <v>NULL</v>
      </c>
      <c r="BP768" t="str">
        <f>IF(buildings!BP768="","NULL",buildings!BP768)</f>
        <v>NULL</v>
      </c>
      <c r="BQ768" t="str">
        <f>IF(buildings!BQ768="","NULL",buildings!BQ768)</f>
        <v>NULL</v>
      </c>
      <c r="BR768" t="str">
        <f>IF(buildings!BR768="","NULL",buildings!BR768)</f>
        <v>NULL</v>
      </c>
      <c r="BS768" t="str">
        <f>IF(buildings!BS768="","NULL",buildings!BS768)</f>
        <v>NULL</v>
      </c>
      <c r="BT768" t="str">
        <f>IF(buildings!BT768="","NULL",buildings!BT768)</f>
        <v>NULL</v>
      </c>
      <c r="BU768" t="str">
        <f>IF(buildings!BU768="","NULL",buildings!BU768)</f>
        <v>NULL</v>
      </c>
      <c r="BV768" t="str">
        <f>IF(buildings!BV768="","NULL",buildings!BV768)</f>
        <v>NULL</v>
      </c>
      <c r="BW768" t="str">
        <f>IF(buildings!BW768="","NULL",buildings!BW768)</f>
        <v>R32EU15</v>
      </c>
      <c r="BX768" t="str">
        <f>IF(buildings!BX768="","NULL",buildings!BX768)</f>
        <v>R5.2OECD</v>
      </c>
      <c r="BY768" t="str">
        <f>IF(buildings!BY768="","NULL",buildings!BY768)</f>
        <v>R_SFH_unspecified</v>
      </c>
      <c r="BZ768" t="str">
        <f>IF(buildings!BZ768="","NULL",buildings!BZ768)</f>
        <v>T_traditional</v>
      </c>
      <c r="CA768" t="str">
        <f>IF(buildings!CA768="","NULL",buildings!CA768)</f>
        <v>Standard</v>
      </c>
      <c r="CB768" t="str">
        <f>IF(buildings!CB768="","NULL",buildings!CB768)</f>
        <v>sample/average/statistics</v>
      </c>
      <c r="CC768" t="str">
        <f>IF(buildings!CC768="","NULL",buildings!CC768)</f>
        <v>RS</v>
      </c>
      <c r="CD768" t="str">
        <f>IF(buildings!CD768="","NULL",buildings!CD768)</f>
        <v>T</v>
      </c>
      <c r="CE768" t="str">
        <f>IF(buildings!CE768="","NULL",buildings!CE768)</f>
        <v>OECD_EU15</v>
      </c>
    </row>
    <row r="769" spans="1:83">
      <c r="A769">
        <f>IF(buildings!A769="","NA",buildings!A769)</f>
        <v>767</v>
      </c>
      <c r="B769" t="str">
        <f>IF(buildings!B769="","NA",buildings!B769)</f>
        <v>Central European countries (Belgium, The Netherlands, Ireland, Hungary, Slovenia, Luxemburg, Germany, United Kingdom, Slovakia, Denmark, Czech Republic, Austri, Poland)</v>
      </c>
      <c r="C769" t="str">
        <f>IF(buildings!C769="","NA",buildings!C769)</f>
        <v>NA</v>
      </c>
      <c r="D769" t="str">
        <f>IF(buildings!D769="","NA",buildings!D769)</f>
        <v>NA</v>
      </c>
      <c r="E769">
        <f>IF(buildings!E769="","NA",buildings!E769)</f>
        <v>1945</v>
      </c>
      <c r="F769" t="str">
        <f>IF(buildings!F769="","NA",buildings!F769)</f>
        <v>NA</v>
      </c>
      <c r="G769" t="str">
        <f>IF(buildings!G769="","NA",buildings!G769)</f>
        <v>NA</v>
      </c>
      <c r="H769" t="str">
        <f>IF(buildings!H769="","NA",buildings!H769)</f>
        <v>NA</v>
      </c>
      <c r="I769" t="str">
        <f>IF(buildings!I769="","NA",buildings!I769)</f>
        <v>NA</v>
      </c>
      <c r="J769">
        <f>IF(buildings!J769="","NA",buildings!J769)</f>
        <v>53.235677083333336</v>
      </c>
      <c r="K769" t="str">
        <f>IF(buildings!K769="","NA",buildings!K769)</f>
        <v>NA</v>
      </c>
      <c r="L769" t="str">
        <f>IF(buildings!L769="","NA",buildings!L769)</f>
        <v>NA</v>
      </c>
      <c r="M769" t="str">
        <f>IF(buildings!M769="","NA",buildings!M769)</f>
        <v>NA</v>
      </c>
      <c r="N769" t="str">
        <f>IF(buildings!N769="","NA",buildings!N769)</f>
        <v>NA</v>
      </c>
      <c r="O769">
        <f>IF(buildings!O769="","NA",buildings!O769)</f>
        <v>39.583333333333336</v>
      </c>
      <c r="P769">
        <f>IF(buildings!P769="","NA",buildings!P769)</f>
        <v>1707.421875</v>
      </c>
      <c r="Q769">
        <f>IF(buildings!Q769="","NA",buildings!Q769)</f>
        <v>110.65104166666667</v>
      </c>
      <c r="R769" t="str">
        <f>IF(buildings!R769="","NA",buildings!R769)</f>
        <v>NA</v>
      </c>
      <c r="S769" t="str">
        <f>IF(buildings!S769="","NA",buildings!S769)</f>
        <v>NA</v>
      </c>
      <c r="T769" t="str">
        <f>IF(buildings!T769="","NA",buildings!T769)</f>
        <v>NA</v>
      </c>
      <c r="U769" t="str">
        <f>IF(buildings!U769="","NA",buildings!U769)</f>
        <v>NA</v>
      </c>
      <c r="V769" t="str">
        <f>IF(buildings!V769="","NA",buildings!V769)</f>
        <v>NA</v>
      </c>
      <c r="W769" t="str">
        <f>IF(buildings!W769="","NA",buildings!W769)</f>
        <v>NA</v>
      </c>
      <c r="X769" t="str">
        <f>IF(buildings!X769="","NA",buildings!X769)</f>
        <v>NA</v>
      </c>
      <c r="Y769" t="str">
        <f>IF(buildings!Y769="","NA",buildings!Y769)</f>
        <v>NA</v>
      </c>
      <c r="Z769" t="str">
        <f>IF(buildings!Z769="","NA",buildings!Z769)</f>
        <v>NA</v>
      </c>
      <c r="AA769" t="str">
        <f>IF(buildings!AA769="","NA",buildings!AA769)</f>
        <v>NA</v>
      </c>
      <c r="AB769" t="str">
        <f>IF(buildings!AB769="","NA",buildings!AB769)</f>
        <v>NA</v>
      </c>
      <c r="AC769" t="str">
        <f>IF(buildings!AC769="","NA",buildings!AC769)</f>
        <v>NA</v>
      </c>
      <c r="AD769" t="str">
        <f>IF(buildings!AD769="","NA",buildings!AD769)</f>
        <v>NA</v>
      </c>
      <c r="AE769" t="str">
        <f>IF(buildings!AE769="","NA",buildings!AE769)</f>
        <v>NA</v>
      </c>
      <c r="AF769" t="str">
        <f>IF(buildings!AF769="","NA",buildings!AF769)</f>
        <v>NA</v>
      </c>
      <c r="AG769" t="str">
        <f>IF(buildings!AG769="","NA",buildings!AG769)</f>
        <v>NA</v>
      </c>
      <c r="AH769" t="str">
        <f>IF(buildings!AH769="","NA",buildings!AH769)</f>
        <v>NA</v>
      </c>
      <c r="AI769" t="str">
        <f>IF(buildings!AI769="","NA",buildings!AI769)</f>
        <v>NA</v>
      </c>
      <c r="AJ769">
        <f>IF(buildings!AJ769="","NA",buildings!AJ769)</f>
        <v>3.6666666666666665</v>
      </c>
      <c r="AK769">
        <f>IF(buildings!AK769="","NA",buildings!AK769)</f>
        <v>13.020833333333334</v>
      </c>
      <c r="AL769" t="str">
        <f>IF(buildings!AL769="","NA",buildings!AL769)</f>
        <v>Brick masonry, wooden flooring, pitched roof (Z2_MF_001)</v>
      </c>
      <c r="AM769">
        <f>IF(buildings!AM769="","NA",buildings!AM769)</f>
        <v>4</v>
      </c>
      <c r="AN769" t="str">
        <f>IF(buildings!AN769="","NA",buildings!AN769)</f>
        <v>residential</v>
      </c>
      <c r="AO769" t="str">
        <f>IF(buildings!AO769="","NA",buildings!AO769)</f>
        <v>MFH</v>
      </c>
      <c r="AP769" t="str">
        <f>IF(buildings!AP769="","NA",buildings!AP769)</f>
        <v>averaged</v>
      </c>
      <c r="AQ769" t="str">
        <f>IF(buildings!AQ769="","NA",buildings!AQ769)</f>
        <v>Urban</v>
      </c>
      <c r="AR769" t="str">
        <f>IF(buildings!AR769="","NA",buildings!AR769)</f>
        <v>gross</v>
      </c>
      <c r="AS769" t="str">
        <f>IF(buildings!AS769="","NA",buildings!AS769)</f>
        <v>Nemry, F., &amp; Uihlein, A.</v>
      </c>
      <c r="AT769">
        <f>IF(buildings!AT769="","NA",buildings!AT769)</f>
        <v>2008</v>
      </c>
      <c r="AU769" t="str">
        <f>IF(buildings!AU769="","NA",buildings!AU769)</f>
        <v>Environmental Improvement Potentials of Residential Buildings (IMPRO-Building)</v>
      </c>
      <c r="AV769" t="str">
        <f>IF(buildings!AV769="","NA",buildings!AV769)</f>
        <v xml:space="preserve">EU Joint Research Center </v>
      </c>
      <c r="AW769" t="str">
        <f>IF(buildings!AW769="","NA",buildings!AW769)</f>
        <v>Copyright Elsevier</v>
      </c>
      <c r="AX769" t="str">
        <f>IF(buildings!AX769="","NA",buildings!AX769)</f>
        <v>10.2791/38942</v>
      </c>
      <c r="AY769" t="str">
        <f>IF(buildings!AY769="","NA",buildings!AY769)</f>
        <v>https://doi.org/10.2791/38942</v>
      </c>
      <c r="AZ769" t="str">
        <f>IF(buildings!AZ769="","NULL",buildings!AZ769)</f>
        <v>Annex B masses (materials summed across bld. components) divided by bld. Area from annex C (dimensions X no. of floors)</v>
      </c>
      <c r="BA769" t="str">
        <f>IF(buildings!BA769="","NULL",buildings!BA769)</f>
        <v>NULL</v>
      </c>
      <c r="BB769" t="str">
        <f>IF(buildings!BB769="","NULL",buildings!BB769)</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69" t="str">
        <f>IF(buildings!BC769="","NULL",buildings!BC769)</f>
        <v>NULL</v>
      </c>
      <c r="BD769" t="str">
        <f>IF(buildings!BD769="","NULL",buildings!BD769)</f>
        <v>NULL</v>
      </c>
      <c r="BE769" t="str">
        <f>IF(buildings!BE769="","NULL",buildings!BE769)</f>
        <v>Peled &amp; Fishman</v>
      </c>
      <c r="BF769" t="str">
        <f>IF(buildings!BF769="","NULL",buildings!BF769)</f>
        <v>NULL</v>
      </c>
      <c r="BG769" t="str">
        <f>IF(buildings!BG769="","NULL",buildings!BG769)</f>
        <v>NULL</v>
      </c>
      <c r="BH769" t="str">
        <f>IF(buildings!BH769="","NULL",buildings!BH769)</f>
        <v>NULL</v>
      </c>
      <c r="BI769" t="str">
        <f>IF(buildings!BI769="","NULL",buildings!BI769)</f>
        <v>NULL</v>
      </c>
      <c r="BJ769" t="str">
        <f>IF(buildings!BJ769="","NULL",buildings!BJ769)</f>
        <v>NULL</v>
      </c>
      <c r="BK769" t="str">
        <f>IF(buildings!BK769="","NULL",buildings!BK769)</f>
        <v>NULL</v>
      </c>
      <c r="BL769" t="str">
        <f>IF(buildings!BL769="","NULL",buildings!BL769)</f>
        <v>NULL</v>
      </c>
      <c r="BM769" t="str">
        <f>IF(buildings!BM769="","NULL",buildings!BM769)</f>
        <v>NULL</v>
      </c>
      <c r="BN769" t="str">
        <f>IF(buildings!BN769="","NULL",buildings!BN769)</f>
        <v>NULL</v>
      </c>
      <c r="BO769" t="str">
        <f>IF(buildings!BO769="","NULL",buildings!BO769)</f>
        <v>NULL</v>
      </c>
      <c r="BP769" t="str">
        <f>IF(buildings!BP769="","NULL",buildings!BP769)</f>
        <v>NULL</v>
      </c>
      <c r="BQ769" t="str">
        <f>IF(buildings!BQ769="","NULL",buildings!BQ769)</f>
        <v>NULL</v>
      </c>
      <c r="BR769" t="str">
        <f>IF(buildings!BR769="","NULL",buildings!BR769)</f>
        <v>NULL</v>
      </c>
      <c r="BS769" t="str">
        <f>IF(buildings!BS769="","NULL",buildings!BS769)</f>
        <v>NULL</v>
      </c>
      <c r="BT769" t="str">
        <f>IF(buildings!BT769="","NULL",buildings!BT769)</f>
        <v>NULL</v>
      </c>
      <c r="BU769" t="str">
        <f>IF(buildings!BU769="","NULL",buildings!BU769)</f>
        <v>NULL</v>
      </c>
      <c r="BV769" t="str">
        <f>IF(buildings!BV769="","NULL",buildings!BV769)</f>
        <v>NULL</v>
      </c>
      <c r="BW769" t="str">
        <f>IF(buildings!BW769="","NULL",buildings!BW769)</f>
        <v>R32EU15</v>
      </c>
      <c r="BX769" t="str">
        <f>IF(buildings!BX769="","NULL",buildings!BX769)</f>
        <v>R5.2OECD</v>
      </c>
      <c r="BY769" t="str">
        <f>IF(buildings!BY769="","NULL",buildings!BY769)</f>
        <v>R_MFH_low</v>
      </c>
      <c r="BZ769" t="str">
        <f>IF(buildings!BZ769="","NULL",buildings!BZ769)</f>
        <v>M_brick</v>
      </c>
      <c r="CA769" t="str">
        <f>IF(buildings!CA769="","NULL",buildings!CA769)</f>
        <v>Standard</v>
      </c>
      <c r="CB769" t="str">
        <f>IF(buildings!CB769="","NULL",buildings!CB769)</f>
        <v>sample/average/statistics</v>
      </c>
      <c r="CC769" t="str">
        <f>IF(buildings!CC769="","NULL",buildings!CC769)</f>
        <v>RM</v>
      </c>
      <c r="CD769" t="str">
        <f>IF(buildings!CD769="","NULL",buildings!CD769)</f>
        <v>M</v>
      </c>
      <c r="CE769" t="str">
        <f>IF(buildings!CE769="","NULL",buildings!CE769)</f>
        <v>OECD_EU15</v>
      </c>
    </row>
    <row r="770" spans="1:83">
      <c r="A770">
        <f>IF(buildings!A770="","NA",buildings!A770)</f>
        <v>768</v>
      </c>
      <c r="B770" t="str">
        <f>IF(buildings!B770="","NA",buildings!B770)</f>
        <v>Central European countries (Belgium, The Netherlands, Ireland, Hungary, Slovenia, Luxemburg, Germany, United Kingdom, Slovakia, Denmark, Czech Republic, Austri, Poland)</v>
      </c>
      <c r="C770" t="str">
        <f>IF(buildings!C770="","NA",buildings!C770)</f>
        <v>NA</v>
      </c>
      <c r="D770" t="str">
        <f>IF(buildings!D770="","NA",buildings!D770)</f>
        <v>NA</v>
      </c>
      <c r="E770">
        <f>IF(buildings!E770="","NA",buildings!E770)</f>
        <v>1900</v>
      </c>
      <c r="F770" t="str">
        <f>IF(buildings!F770="","NA",buildings!F770)</f>
        <v>NA</v>
      </c>
      <c r="G770" t="str">
        <f>IF(buildings!G770="","NA",buildings!G770)</f>
        <v>NA</v>
      </c>
      <c r="H770" t="str">
        <f>IF(buildings!H770="","NA",buildings!H770)</f>
        <v>NA</v>
      </c>
      <c r="I770" t="str">
        <f>IF(buildings!I770="","NA",buildings!I770)</f>
        <v>NA</v>
      </c>
      <c r="J770">
        <f>IF(buildings!J770="","NA",buildings!J770)</f>
        <v>56.881510416666664</v>
      </c>
      <c r="K770" t="str">
        <f>IF(buildings!K770="","NA",buildings!K770)</f>
        <v>NA</v>
      </c>
      <c r="L770" t="str">
        <f>IF(buildings!L770="","NA",buildings!L770)</f>
        <v>NA</v>
      </c>
      <c r="M770" t="str">
        <f>IF(buildings!M770="","NA",buildings!M770)</f>
        <v>NA</v>
      </c>
      <c r="N770" t="str">
        <f>IF(buildings!N770="","NA",buildings!N770)</f>
        <v>NA</v>
      </c>
      <c r="O770">
        <f>IF(buildings!O770="","NA",buildings!O770)</f>
        <v>84.114583333333329</v>
      </c>
      <c r="P770">
        <f>IF(buildings!P770="","NA",buildings!P770)</f>
        <v>49.21875</v>
      </c>
      <c r="Q770">
        <f>IF(buildings!Q770="","NA",buildings!Q770)</f>
        <v>110.65104166666667</v>
      </c>
      <c r="R770" t="str">
        <f>IF(buildings!R770="","NA",buildings!R770)</f>
        <v>NA</v>
      </c>
      <c r="S770" t="str">
        <f>IF(buildings!S770="","NA",buildings!S770)</f>
        <v>NA</v>
      </c>
      <c r="T770" t="str">
        <f>IF(buildings!T770="","NA",buildings!T770)</f>
        <v>NA</v>
      </c>
      <c r="U770" t="str">
        <f>IF(buildings!U770="","NA",buildings!U770)</f>
        <v>NA</v>
      </c>
      <c r="V770" t="str">
        <f>IF(buildings!V770="","NA",buildings!V770)</f>
        <v>NA</v>
      </c>
      <c r="W770">
        <f>IF(buildings!W770="","NA",buildings!W770)</f>
        <v>1401.0416666666667</v>
      </c>
      <c r="X770" t="str">
        <f>IF(buildings!X770="","NA",buildings!X770)</f>
        <v>NA</v>
      </c>
      <c r="Y770" t="str">
        <f>IF(buildings!Y770="","NA",buildings!Y770)</f>
        <v>NA</v>
      </c>
      <c r="Z770" t="str">
        <f>IF(buildings!Z770="","NA",buildings!Z770)</f>
        <v>NA</v>
      </c>
      <c r="AA770" t="str">
        <f>IF(buildings!AA770="","NA",buildings!AA770)</f>
        <v>NA</v>
      </c>
      <c r="AB770" t="str">
        <f>IF(buildings!AB770="","NA",buildings!AB770)</f>
        <v>NA</v>
      </c>
      <c r="AC770" t="str">
        <f>IF(buildings!AC770="","NA",buildings!AC770)</f>
        <v>NA</v>
      </c>
      <c r="AD770" t="str">
        <f>IF(buildings!AD770="","NA",buildings!AD770)</f>
        <v>NA</v>
      </c>
      <c r="AE770" t="str">
        <f>IF(buildings!AE770="","NA",buildings!AE770)</f>
        <v>NA</v>
      </c>
      <c r="AF770" t="str">
        <f>IF(buildings!AF770="","NA",buildings!AF770)</f>
        <v>NA</v>
      </c>
      <c r="AG770" t="str">
        <f>IF(buildings!AG770="","NA",buildings!AG770)</f>
        <v>NA</v>
      </c>
      <c r="AH770" t="str">
        <f>IF(buildings!AH770="","NA",buildings!AH770)</f>
        <v>NA</v>
      </c>
      <c r="AI770" t="str">
        <f>IF(buildings!AI770="","NA",buildings!AI770)</f>
        <v>NA</v>
      </c>
      <c r="AJ770">
        <f>IF(buildings!AJ770="","NA",buildings!AJ770)</f>
        <v>3.6666666666666665</v>
      </c>
      <c r="AK770">
        <f>IF(buildings!AK770="","NA",buildings!AK770)</f>
        <v>13.020833333333334</v>
      </c>
      <c r="AL770" t="str">
        <f>IF(buildings!AL770="","NA",buildings!AL770)</f>
        <v>Rublle stone masonry, wooden flooring, pitched roof (Z2_MF_002)</v>
      </c>
      <c r="AM770">
        <f>IF(buildings!AM770="","NA",buildings!AM770)</f>
        <v>4</v>
      </c>
      <c r="AN770" t="str">
        <f>IF(buildings!AN770="","NA",buildings!AN770)</f>
        <v>residential</v>
      </c>
      <c r="AO770" t="str">
        <f>IF(buildings!AO770="","NA",buildings!AO770)</f>
        <v>MFH</v>
      </c>
      <c r="AP770" t="str">
        <f>IF(buildings!AP770="","NA",buildings!AP770)</f>
        <v>averaged</v>
      </c>
      <c r="AQ770" t="str">
        <f>IF(buildings!AQ770="","NA",buildings!AQ770)</f>
        <v>Urban</v>
      </c>
      <c r="AR770" t="str">
        <f>IF(buildings!AR770="","NA",buildings!AR770)</f>
        <v>gross</v>
      </c>
      <c r="AS770" t="str">
        <f>IF(buildings!AS770="","NA",buildings!AS770)</f>
        <v>Nemry, F., &amp; Uihlein, A.</v>
      </c>
      <c r="AT770">
        <f>IF(buildings!AT770="","NA",buildings!AT770)</f>
        <v>2008</v>
      </c>
      <c r="AU770" t="str">
        <f>IF(buildings!AU770="","NA",buildings!AU770)</f>
        <v>Environmental Improvement Potentials of Residential Buildings (IMPRO-Building)</v>
      </c>
      <c r="AV770" t="str">
        <f>IF(buildings!AV770="","NA",buildings!AV770)</f>
        <v xml:space="preserve">EU Joint Research Center </v>
      </c>
      <c r="AW770" t="str">
        <f>IF(buildings!AW770="","NA",buildings!AW770)</f>
        <v>Copyright Elsevier</v>
      </c>
      <c r="AX770" t="str">
        <f>IF(buildings!AX770="","NA",buildings!AX770)</f>
        <v>10.2791/38942</v>
      </c>
      <c r="AY770" t="str">
        <f>IF(buildings!AY770="","NA",buildings!AY770)</f>
        <v>https://doi.org/10.2791/38942</v>
      </c>
      <c r="AZ770" t="str">
        <f>IF(buildings!AZ770="","NULL",buildings!AZ770)</f>
        <v>Annex B masses (materials summed across bld. components) divided by bld. Area from annex C (dimensions X no. of floors)</v>
      </c>
      <c r="BA770" t="str">
        <f>IF(buildings!BA770="","NULL",buildings!BA770)</f>
        <v>NULL</v>
      </c>
      <c r="BB770" t="str">
        <f>IF(buildings!BB770="","NULL",buildings!BB770)</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0" t="str">
        <f>IF(buildings!BC770="","NULL",buildings!BC770)</f>
        <v>NULL</v>
      </c>
      <c r="BD770" t="str">
        <f>IF(buildings!BD770="","NULL",buildings!BD770)</f>
        <v>NULL</v>
      </c>
      <c r="BE770" t="str">
        <f>IF(buildings!BE770="","NULL",buildings!BE770)</f>
        <v>Peled &amp; Fishman</v>
      </c>
      <c r="BF770" t="str">
        <f>IF(buildings!BF770="","NULL",buildings!BF770)</f>
        <v>NULL</v>
      </c>
      <c r="BG770" t="str">
        <f>IF(buildings!BG770="","NULL",buildings!BG770)</f>
        <v>NULL</v>
      </c>
      <c r="BH770" t="str">
        <f>IF(buildings!BH770="","NULL",buildings!BH770)</f>
        <v>NULL</v>
      </c>
      <c r="BI770" t="str">
        <f>IF(buildings!BI770="","NULL",buildings!BI770)</f>
        <v>NULL</v>
      </c>
      <c r="BJ770" t="str">
        <f>IF(buildings!BJ770="","NULL",buildings!BJ770)</f>
        <v>NULL</v>
      </c>
      <c r="BK770" t="str">
        <f>IF(buildings!BK770="","NULL",buildings!BK770)</f>
        <v>NULL</v>
      </c>
      <c r="BL770" t="str">
        <f>IF(buildings!BL770="","NULL",buildings!BL770)</f>
        <v>NULL</v>
      </c>
      <c r="BM770" t="str">
        <f>IF(buildings!BM770="","NULL",buildings!BM770)</f>
        <v>NULL</v>
      </c>
      <c r="BN770" t="str">
        <f>IF(buildings!BN770="","NULL",buildings!BN770)</f>
        <v>NULL</v>
      </c>
      <c r="BO770" t="str">
        <f>IF(buildings!BO770="","NULL",buildings!BO770)</f>
        <v>NULL</v>
      </c>
      <c r="BP770" t="str">
        <f>IF(buildings!BP770="","NULL",buildings!BP770)</f>
        <v>NULL</v>
      </c>
      <c r="BQ770" t="str">
        <f>IF(buildings!BQ770="","NULL",buildings!BQ770)</f>
        <v>NULL</v>
      </c>
      <c r="BR770" t="str">
        <f>IF(buildings!BR770="","NULL",buildings!BR770)</f>
        <v>NULL</v>
      </c>
      <c r="BS770" t="str">
        <f>IF(buildings!BS770="","NULL",buildings!BS770)</f>
        <v>NULL</v>
      </c>
      <c r="BT770" t="str">
        <f>IF(buildings!BT770="","NULL",buildings!BT770)</f>
        <v>NULL</v>
      </c>
      <c r="BU770" t="str">
        <f>IF(buildings!BU770="","NULL",buildings!BU770)</f>
        <v>NULL</v>
      </c>
      <c r="BV770" t="str">
        <f>IF(buildings!BV770="","NULL",buildings!BV770)</f>
        <v>NULL</v>
      </c>
      <c r="BW770" t="str">
        <f>IF(buildings!BW770="","NULL",buildings!BW770)</f>
        <v>R32EU15</v>
      </c>
      <c r="BX770" t="str">
        <f>IF(buildings!BX770="","NULL",buildings!BX770)</f>
        <v>R5.2OECD</v>
      </c>
      <c r="BY770" t="str">
        <f>IF(buildings!BY770="","NULL",buildings!BY770)</f>
        <v>R_MFH_low</v>
      </c>
      <c r="BZ770" t="str">
        <f>IF(buildings!BZ770="","NULL",buildings!BZ770)</f>
        <v>M_stone</v>
      </c>
      <c r="CA770" t="str">
        <f>IF(buildings!CA770="","NULL",buildings!CA770)</f>
        <v>Standard</v>
      </c>
      <c r="CB770" t="str">
        <f>IF(buildings!CB770="","NULL",buildings!CB770)</f>
        <v>sample/average/statistics</v>
      </c>
      <c r="CC770" t="str">
        <f>IF(buildings!CC770="","NULL",buildings!CC770)</f>
        <v>RM</v>
      </c>
      <c r="CD770" t="str">
        <f>IF(buildings!CD770="","NULL",buildings!CD770)</f>
        <v>M</v>
      </c>
      <c r="CE770" t="str">
        <f>IF(buildings!CE770="","NULL",buildings!CE770)</f>
        <v>OECD_EU15</v>
      </c>
    </row>
    <row r="771" spans="1:83">
      <c r="A771">
        <f>IF(buildings!A771="","NA",buildings!A771)</f>
        <v>769</v>
      </c>
      <c r="B771" t="str">
        <f>IF(buildings!B771="","NA",buildings!B771)</f>
        <v>Central European countries (Belgium, The Netherlands, Ireland, Hungary, Slovenia, Luxemburg, Germany, United Kingdom, Slovakia, Denmark, Czech Republic, Austri, Poland)</v>
      </c>
      <c r="C771" t="str">
        <f>IF(buildings!C771="","NA",buildings!C771)</f>
        <v>NA</v>
      </c>
      <c r="D771">
        <f>IF(buildings!D771="","NA",buildings!D771)</f>
        <v>1945</v>
      </c>
      <c r="E771">
        <f>IF(buildings!E771="","NA",buildings!E771)</f>
        <v>1980</v>
      </c>
      <c r="F771">
        <f>IF(buildings!F771="","NA",buildings!F771)</f>
        <v>36.766250000000007</v>
      </c>
      <c r="G771" t="str">
        <f>IF(buildings!G771="","NA",buildings!G771)</f>
        <v>NA</v>
      </c>
      <c r="H771" t="str">
        <f>IF(buildings!H771="","NA",buildings!H771)</f>
        <v>NA</v>
      </c>
      <c r="I771" t="str">
        <f>IF(buildings!I771="","NA",buildings!I771)</f>
        <v>NA</v>
      </c>
      <c r="J771">
        <f>IF(buildings!J771="","NA",buildings!J771)</f>
        <v>9.0169270833333339</v>
      </c>
      <c r="K771" t="str">
        <f>IF(buildings!K771="","NA",buildings!K771)</f>
        <v>NA</v>
      </c>
      <c r="L771" t="str">
        <f>IF(buildings!L771="","NA",buildings!L771)</f>
        <v>NA</v>
      </c>
      <c r="M771">
        <f>IF(buildings!M771="","NA",buildings!M771)</f>
        <v>641.67124999999999</v>
      </c>
      <c r="N771" t="str">
        <f>IF(buildings!N771="","NA",buildings!N771)</f>
        <v>NA</v>
      </c>
      <c r="O771" t="str">
        <f>IF(buildings!O771="","NA",buildings!O771)</f>
        <v>NA</v>
      </c>
      <c r="P771">
        <f>IF(buildings!P771="","NA",buildings!P771)</f>
        <v>407.03125</v>
      </c>
      <c r="Q771">
        <f>IF(buildings!Q771="","NA",buildings!Q771)</f>
        <v>69.244791666666671</v>
      </c>
      <c r="R771" t="str">
        <f>IF(buildings!R771="","NA",buildings!R771)</f>
        <v>NA</v>
      </c>
      <c r="S771">
        <f>IF(buildings!S771="","NA",buildings!S771)</f>
        <v>30.625</v>
      </c>
      <c r="T771" t="str">
        <f>IF(buildings!T771="","NA",buildings!T771)</f>
        <v>NA</v>
      </c>
      <c r="U771" t="str">
        <f>IF(buildings!U771="","NA",buildings!U771)</f>
        <v>NA</v>
      </c>
      <c r="V771" t="str">
        <f>IF(buildings!V771="","NA",buildings!V771)</f>
        <v>NA</v>
      </c>
      <c r="W771" t="str">
        <f>IF(buildings!W771="","NA",buildings!W771)</f>
        <v>NA</v>
      </c>
      <c r="X771" t="str">
        <f>IF(buildings!X771="","NA",buildings!X771)</f>
        <v>NA</v>
      </c>
      <c r="Y771" t="str">
        <f>IF(buildings!Y771="","NA",buildings!Y771)</f>
        <v>NA</v>
      </c>
      <c r="Z771" t="str">
        <f>IF(buildings!Z771="","NA",buildings!Z771)</f>
        <v>NA</v>
      </c>
      <c r="AA771" t="str">
        <f>IF(buildings!AA771="","NA",buildings!AA771)</f>
        <v>NA</v>
      </c>
      <c r="AB771" t="str">
        <f>IF(buildings!AB771="","NA",buildings!AB771)</f>
        <v>NA</v>
      </c>
      <c r="AC771" t="str">
        <f>IF(buildings!AC771="","NA",buildings!AC771)</f>
        <v>NA</v>
      </c>
      <c r="AD771" t="str">
        <f>IF(buildings!AD771="","NA",buildings!AD771)</f>
        <v>NA</v>
      </c>
      <c r="AE771" t="str">
        <f>IF(buildings!AE771="","NA",buildings!AE771)</f>
        <v>NA</v>
      </c>
      <c r="AF771" t="str">
        <f>IF(buildings!AF771="","NA",buildings!AF771)</f>
        <v>NA</v>
      </c>
      <c r="AG771" t="str">
        <f>IF(buildings!AG771="","NA",buildings!AG771)</f>
        <v>NA</v>
      </c>
      <c r="AH771" t="str">
        <f>IF(buildings!AH771="","NA",buildings!AH771)</f>
        <v>NA</v>
      </c>
      <c r="AI771" t="str">
        <f>IF(buildings!AI771="","NA",buildings!AI771)</f>
        <v>NA</v>
      </c>
      <c r="AJ771">
        <f>IF(buildings!AJ771="","NA",buildings!AJ771)</f>
        <v>6.041666666666667</v>
      </c>
      <c r="AK771">
        <f>IF(buildings!AK771="","NA",buildings!AK771)</f>
        <v>62.5</v>
      </c>
      <c r="AL771" t="str">
        <f>IF(buildings!AL771="","NA",buildings!AL771)</f>
        <v>Brick masonry, reinforced concrete flooring, pitched roof (Z2_MF_003)</v>
      </c>
      <c r="AM771">
        <f>IF(buildings!AM771="","NA",buildings!AM771)</f>
        <v>4</v>
      </c>
      <c r="AN771" t="str">
        <f>IF(buildings!AN771="","NA",buildings!AN771)</f>
        <v>residential</v>
      </c>
      <c r="AO771" t="str">
        <f>IF(buildings!AO771="","NA",buildings!AO771)</f>
        <v>MFH</v>
      </c>
      <c r="AP771" t="str">
        <f>IF(buildings!AP771="","NA",buildings!AP771)</f>
        <v>averaged</v>
      </c>
      <c r="AQ771" t="str">
        <f>IF(buildings!AQ771="","NA",buildings!AQ771)</f>
        <v>Urban</v>
      </c>
      <c r="AR771" t="str">
        <f>IF(buildings!AR771="","NA",buildings!AR771)</f>
        <v>gross</v>
      </c>
      <c r="AS771" t="str">
        <f>IF(buildings!AS771="","NA",buildings!AS771)</f>
        <v>Nemry, F., &amp; Uihlein, A.</v>
      </c>
      <c r="AT771">
        <f>IF(buildings!AT771="","NA",buildings!AT771)</f>
        <v>2008</v>
      </c>
      <c r="AU771" t="str">
        <f>IF(buildings!AU771="","NA",buildings!AU771)</f>
        <v>Environmental Improvement Potentials of Residential Buildings (IMPRO-Building)</v>
      </c>
      <c r="AV771" t="str">
        <f>IF(buildings!AV771="","NA",buildings!AV771)</f>
        <v xml:space="preserve">EU Joint Research Center </v>
      </c>
      <c r="AW771" t="str">
        <f>IF(buildings!AW771="","NA",buildings!AW771)</f>
        <v>Copyright Elsevier</v>
      </c>
      <c r="AX771" t="str">
        <f>IF(buildings!AX771="","NA",buildings!AX771)</f>
        <v>10.2791/38942</v>
      </c>
      <c r="AY771" t="str">
        <f>IF(buildings!AY771="","NA",buildings!AY771)</f>
        <v>https://doi.org/10.2791/38942</v>
      </c>
      <c r="AZ771" t="str">
        <f>IF(buildings!AZ771="","NULL",buildings!AZ771)</f>
        <v>Annex B masses (materials summed across bld. components) divided by bld. Area from annex C (dimensions X no. of floors)</v>
      </c>
      <c r="BA771" t="str">
        <f>IF(buildings!BA771="","NULL",buildings!BA771)</f>
        <v>NULL</v>
      </c>
      <c r="BB771" t="str">
        <f>IF(buildings!BB771="","NULL",buildings!BB771)</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1" t="str">
        <f>IF(buildings!BC771="","NULL",buildings!BC771)</f>
        <v>NULL</v>
      </c>
      <c r="BD771" t="str">
        <f>IF(buildings!BD771="","NULL",buildings!BD771)</f>
        <v>NULL</v>
      </c>
      <c r="BE771" t="str">
        <f>IF(buildings!BE771="","NULL",buildings!BE771)</f>
        <v>Peled &amp; Fishman</v>
      </c>
      <c r="BF771" t="str">
        <f>IF(buildings!BF771="","NULL",buildings!BF771)</f>
        <v>NULL</v>
      </c>
      <c r="BG771" t="str">
        <f>IF(buildings!BG771="","NULL",buildings!BG771)</f>
        <v>NULL</v>
      </c>
      <c r="BH771" t="str">
        <f>IF(buildings!BH771="","NULL",buildings!BH771)</f>
        <v>NULL</v>
      </c>
      <c r="BI771" t="str">
        <f>IF(buildings!BI771="","NULL",buildings!BI771)</f>
        <v>NULL</v>
      </c>
      <c r="BJ771" t="str">
        <f>IF(buildings!BJ771="","NULL",buildings!BJ771)</f>
        <v>NULL</v>
      </c>
      <c r="BK771" t="str">
        <f>IF(buildings!BK771="","NULL",buildings!BK771)</f>
        <v>NULL</v>
      </c>
      <c r="BL771" t="str">
        <f>IF(buildings!BL771="","NULL",buildings!BL771)</f>
        <v>NULL</v>
      </c>
      <c r="BM771" t="str">
        <f>IF(buildings!BM771="","NULL",buildings!BM771)</f>
        <v>NULL</v>
      </c>
      <c r="BN771" t="str">
        <f>IF(buildings!BN771="","NULL",buildings!BN771)</f>
        <v>NULL</v>
      </c>
      <c r="BO771" t="str">
        <f>IF(buildings!BO771="","NULL",buildings!BO771)</f>
        <v>NULL</v>
      </c>
      <c r="BP771" t="str">
        <f>IF(buildings!BP771="","NULL",buildings!BP771)</f>
        <v>NULL</v>
      </c>
      <c r="BQ771" t="str">
        <f>IF(buildings!BQ771="","NULL",buildings!BQ771)</f>
        <v>NULL</v>
      </c>
      <c r="BR771" t="str">
        <f>IF(buildings!BR771="","NULL",buildings!BR771)</f>
        <v>NULL</v>
      </c>
      <c r="BS771" t="str">
        <f>IF(buildings!BS771="","NULL",buildings!BS771)</f>
        <v>NULL</v>
      </c>
      <c r="BT771" t="str">
        <f>IF(buildings!BT771="","NULL",buildings!BT771)</f>
        <v>NULL</v>
      </c>
      <c r="BU771" t="str">
        <f>IF(buildings!BU771="","NULL",buildings!BU771)</f>
        <v>NULL</v>
      </c>
      <c r="BV771" t="str">
        <f>IF(buildings!BV771="","NULL",buildings!BV771)</f>
        <v>NULL</v>
      </c>
      <c r="BW771" t="str">
        <f>IF(buildings!BW771="","NULL",buildings!BW771)</f>
        <v>R32EU15</v>
      </c>
      <c r="BX771" t="str">
        <f>IF(buildings!BX771="","NULL",buildings!BX771)</f>
        <v>R5.2OECD</v>
      </c>
      <c r="BY771" t="str">
        <f>IF(buildings!BY771="","NULL",buildings!BY771)</f>
        <v>R_MFH_low</v>
      </c>
      <c r="BZ771" t="str">
        <f>IF(buildings!BZ771="","NULL",buildings!BZ771)</f>
        <v>RC_unspecified</v>
      </c>
      <c r="CA771" t="str">
        <f>IF(buildings!CA771="","NULL",buildings!CA771)</f>
        <v>Standard</v>
      </c>
      <c r="CB771" t="str">
        <f>IF(buildings!CB771="","NULL",buildings!CB771)</f>
        <v>sample/average/statistics</v>
      </c>
      <c r="CC771" t="str">
        <f>IF(buildings!CC771="","NULL",buildings!CC771)</f>
        <v>RM</v>
      </c>
      <c r="CD771" t="str">
        <f>IF(buildings!CD771="","NULL",buildings!CD771)</f>
        <v>C</v>
      </c>
      <c r="CE771" t="str">
        <f>IF(buildings!CE771="","NULL",buildings!CE771)</f>
        <v>OECD_EU15</v>
      </c>
    </row>
    <row r="772" spans="1:83">
      <c r="A772">
        <f>IF(buildings!A772="","NA",buildings!A772)</f>
        <v>770</v>
      </c>
      <c r="B772" t="str">
        <f>IF(buildings!B772="","NA",buildings!B772)</f>
        <v>Central European countries (Belgium, The Netherlands, Ireland, Hungary, Slovenia, Luxemburg, Germany, United Kingdom, Slovakia, Denmark, Czech Republic, Austri, Poland)</v>
      </c>
      <c r="C772" t="str">
        <f>IF(buildings!C772="","NA",buildings!C772)</f>
        <v>NA</v>
      </c>
      <c r="D772">
        <f>IF(buildings!D772="","NA",buildings!D772)</f>
        <v>1945</v>
      </c>
      <c r="E772">
        <f>IF(buildings!E772="","NA",buildings!E772)</f>
        <v>1965</v>
      </c>
      <c r="F772">
        <f>IF(buildings!F772="","NA",buildings!F772)</f>
        <v>59.797500000000007</v>
      </c>
      <c r="G772" t="str">
        <f>IF(buildings!G772="","NA",buildings!G772)</f>
        <v>NA</v>
      </c>
      <c r="H772" t="str">
        <f>IF(buildings!H772="","NA",buildings!H772)</f>
        <v>NA</v>
      </c>
      <c r="I772" t="str">
        <f>IF(buildings!I772="","NA",buildings!I772)</f>
        <v>NA</v>
      </c>
      <c r="J772">
        <f>IF(buildings!J772="","NA",buildings!J772)</f>
        <v>9.0169270833333339</v>
      </c>
      <c r="K772" t="str">
        <f>IF(buildings!K772="","NA",buildings!K772)</f>
        <v>NA</v>
      </c>
      <c r="L772" t="str">
        <f>IF(buildings!L772="","NA",buildings!L772)</f>
        <v>NA</v>
      </c>
      <c r="M772">
        <f>IF(buildings!M772="","NA",buildings!M772)</f>
        <v>1056.1400000000001</v>
      </c>
      <c r="N772" t="str">
        <f>IF(buildings!N772="","NA",buildings!N772)</f>
        <v>NA</v>
      </c>
      <c r="O772" t="str">
        <f>IF(buildings!O772="","NA",buildings!O772)</f>
        <v>NA</v>
      </c>
      <c r="P772" t="str">
        <f>IF(buildings!P772="","NA",buildings!P772)</f>
        <v>NA</v>
      </c>
      <c r="Q772">
        <f>IF(buildings!Q772="","NA",buildings!Q772)</f>
        <v>67.447916666666671</v>
      </c>
      <c r="R772" t="str">
        <f>IF(buildings!R772="","NA",buildings!R772)</f>
        <v>NA</v>
      </c>
      <c r="S772">
        <f>IF(buildings!S772="","NA",buildings!S772)</f>
        <v>30.625</v>
      </c>
      <c r="T772" t="str">
        <f>IF(buildings!T772="","NA",buildings!T772)</f>
        <v>NA</v>
      </c>
      <c r="U772" t="str">
        <f>IF(buildings!U772="","NA",buildings!U772)</f>
        <v>NA</v>
      </c>
      <c r="V772" t="str">
        <f>IF(buildings!V772="","NA",buildings!V772)</f>
        <v>NA</v>
      </c>
      <c r="W772" t="str">
        <f>IF(buildings!W772="","NA",buildings!W772)</f>
        <v>NA</v>
      </c>
      <c r="X772" t="str">
        <f>IF(buildings!X772="","NA",buildings!X772)</f>
        <v>NA</v>
      </c>
      <c r="Y772" t="str">
        <f>IF(buildings!Y772="","NA",buildings!Y772)</f>
        <v>NA</v>
      </c>
      <c r="Z772" t="str">
        <f>IF(buildings!Z772="","NA",buildings!Z772)</f>
        <v>NA</v>
      </c>
      <c r="AA772" t="str">
        <f>IF(buildings!AA772="","NA",buildings!AA772)</f>
        <v>NA</v>
      </c>
      <c r="AB772" t="str">
        <f>IF(buildings!AB772="","NA",buildings!AB772)</f>
        <v>NA</v>
      </c>
      <c r="AC772" t="str">
        <f>IF(buildings!AC772="","NA",buildings!AC772)</f>
        <v>NA</v>
      </c>
      <c r="AD772" t="str">
        <f>IF(buildings!AD772="","NA",buildings!AD772)</f>
        <v>NA</v>
      </c>
      <c r="AE772" t="str">
        <f>IF(buildings!AE772="","NA",buildings!AE772)</f>
        <v>NA</v>
      </c>
      <c r="AF772" t="str">
        <f>IF(buildings!AF772="","NA",buildings!AF772)</f>
        <v>NA</v>
      </c>
      <c r="AG772" t="str">
        <f>IF(buildings!AG772="","NA",buildings!AG772)</f>
        <v>NA</v>
      </c>
      <c r="AH772" t="str">
        <f>IF(buildings!AH772="","NA",buildings!AH772)</f>
        <v>NA</v>
      </c>
      <c r="AI772" t="str">
        <f>IF(buildings!AI772="","NA",buildings!AI772)</f>
        <v>NA</v>
      </c>
      <c r="AJ772">
        <f>IF(buildings!AJ772="","NA",buildings!AJ772)</f>
        <v>5.1616666666666662</v>
      </c>
      <c r="AK772">
        <f>IF(buildings!AK772="","NA",buildings!AK772)</f>
        <v>59.375</v>
      </c>
      <c r="AL772" t="str">
        <f>IF(buildings!AL772="","NA",buildings!AL772)</f>
        <v>Breeze concrete, reinforced concrete flooring, pitched roof (Z2_MF_004)</v>
      </c>
      <c r="AM772">
        <f>IF(buildings!AM772="","NA",buildings!AM772)</f>
        <v>4</v>
      </c>
      <c r="AN772" t="str">
        <f>IF(buildings!AN772="","NA",buildings!AN772)</f>
        <v>residential</v>
      </c>
      <c r="AO772" t="str">
        <f>IF(buildings!AO772="","NA",buildings!AO772)</f>
        <v>MFH</v>
      </c>
      <c r="AP772" t="str">
        <f>IF(buildings!AP772="","NA",buildings!AP772)</f>
        <v>averaged</v>
      </c>
      <c r="AQ772" t="str">
        <f>IF(buildings!AQ772="","NA",buildings!AQ772)</f>
        <v>Urban</v>
      </c>
      <c r="AR772" t="str">
        <f>IF(buildings!AR772="","NA",buildings!AR772)</f>
        <v>gross</v>
      </c>
      <c r="AS772" t="str">
        <f>IF(buildings!AS772="","NA",buildings!AS772)</f>
        <v>Nemry, F., &amp; Uihlein, A.</v>
      </c>
      <c r="AT772">
        <f>IF(buildings!AT772="","NA",buildings!AT772)</f>
        <v>2008</v>
      </c>
      <c r="AU772" t="str">
        <f>IF(buildings!AU772="","NA",buildings!AU772)</f>
        <v>Environmental Improvement Potentials of Residential Buildings (IMPRO-Building)</v>
      </c>
      <c r="AV772" t="str">
        <f>IF(buildings!AV772="","NA",buildings!AV772)</f>
        <v xml:space="preserve">EU Joint Research Center </v>
      </c>
      <c r="AW772" t="str">
        <f>IF(buildings!AW772="","NA",buildings!AW772)</f>
        <v>Copyright Elsevier</v>
      </c>
      <c r="AX772" t="str">
        <f>IF(buildings!AX772="","NA",buildings!AX772)</f>
        <v>10.2791/38942</v>
      </c>
      <c r="AY772" t="str">
        <f>IF(buildings!AY772="","NA",buildings!AY772)</f>
        <v>https://doi.org/10.2791/38942</v>
      </c>
      <c r="AZ772" t="str">
        <f>IF(buildings!AZ772="","NULL",buildings!AZ772)</f>
        <v>Annex B masses (materials summed across bld. components) divided by bld. Area from annex C (dimensions X no. of floors)</v>
      </c>
      <c r="BA772" t="str">
        <f>IF(buildings!BA772="","NULL",buildings!BA772)</f>
        <v>NULL</v>
      </c>
      <c r="BB772" t="str">
        <f>IF(buildings!BB772="","NULL",buildings!BB772)</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2" t="str">
        <f>IF(buildings!BC772="","NULL",buildings!BC772)</f>
        <v>NULL</v>
      </c>
      <c r="BD772" t="str">
        <f>IF(buildings!BD772="","NULL",buildings!BD772)</f>
        <v>NULL</v>
      </c>
      <c r="BE772" t="str">
        <f>IF(buildings!BE772="","NULL",buildings!BE772)</f>
        <v>Peled &amp; Fishman</v>
      </c>
      <c r="BF772" t="str">
        <f>IF(buildings!BF772="","NULL",buildings!BF772)</f>
        <v>NULL</v>
      </c>
      <c r="BG772" t="str">
        <f>IF(buildings!BG772="","NULL",buildings!BG772)</f>
        <v>NULL</v>
      </c>
      <c r="BH772" t="str">
        <f>IF(buildings!BH772="","NULL",buildings!BH772)</f>
        <v>NULL</v>
      </c>
      <c r="BI772" t="str">
        <f>IF(buildings!BI772="","NULL",buildings!BI772)</f>
        <v>NULL</v>
      </c>
      <c r="BJ772" t="str">
        <f>IF(buildings!BJ772="","NULL",buildings!BJ772)</f>
        <v>NULL</v>
      </c>
      <c r="BK772" t="str">
        <f>IF(buildings!BK772="","NULL",buildings!BK772)</f>
        <v>NULL</v>
      </c>
      <c r="BL772" t="str">
        <f>IF(buildings!BL772="","NULL",buildings!BL772)</f>
        <v>NULL</v>
      </c>
      <c r="BM772" t="str">
        <f>IF(buildings!BM772="","NULL",buildings!BM772)</f>
        <v>NULL</v>
      </c>
      <c r="BN772" t="str">
        <f>IF(buildings!BN772="","NULL",buildings!BN772)</f>
        <v>NULL</v>
      </c>
      <c r="BO772" t="str">
        <f>IF(buildings!BO772="","NULL",buildings!BO772)</f>
        <v>NULL</v>
      </c>
      <c r="BP772" t="str">
        <f>IF(buildings!BP772="","NULL",buildings!BP772)</f>
        <v>NULL</v>
      </c>
      <c r="BQ772" t="str">
        <f>IF(buildings!BQ772="","NULL",buildings!BQ772)</f>
        <v>NULL</v>
      </c>
      <c r="BR772" t="str">
        <f>IF(buildings!BR772="","NULL",buildings!BR772)</f>
        <v>NULL</v>
      </c>
      <c r="BS772" t="str">
        <f>IF(buildings!BS772="","NULL",buildings!BS772)</f>
        <v>NULL</v>
      </c>
      <c r="BT772" t="str">
        <f>IF(buildings!BT772="","NULL",buildings!BT772)</f>
        <v>NULL</v>
      </c>
      <c r="BU772" t="str">
        <f>IF(buildings!BU772="","NULL",buildings!BU772)</f>
        <v>NULL</v>
      </c>
      <c r="BV772" t="str">
        <f>IF(buildings!BV772="","NULL",buildings!BV772)</f>
        <v>NULL</v>
      </c>
      <c r="BW772" t="str">
        <f>IF(buildings!BW772="","NULL",buildings!BW772)</f>
        <v>R32EU15</v>
      </c>
      <c r="BX772" t="str">
        <f>IF(buildings!BX772="","NULL",buildings!BX772)</f>
        <v>R5.2OECD</v>
      </c>
      <c r="BY772" t="str">
        <f>IF(buildings!BY772="","NULL",buildings!BY772)</f>
        <v>R_MFH_low</v>
      </c>
      <c r="BZ772" t="str">
        <f>IF(buildings!BZ772="","NULL",buildings!BZ772)</f>
        <v>RC_unspecified</v>
      </c>
      <c r="CA772" t="str">
        <f>IF(buildings!CA772="","NULL",buildings!CA772)</f>
        <v>Standard</v>
      </c>
      <c r="CB772" t="str">
        <f>IF(buildings!CB772="","NULL",buildings!CB772)</f>
        <v>sample/average/statistics</v>
      </c>
      <c r="CC772" t="str">
        <f>IF(buildings!CC772="","NULL",buildings!CC772)</f>
        <v>RM</v>
      </c>
      <c r="CD772" t="str">
        <f>IF(buildings!CD772="","NULL",buildings!CD772)</f>
        <v>C</v>
      </c>
      <c r="CE772" t="str">
        <f>IF(buildings!CE772="","NULL",buildings!CE772)</f>
        <v>OECD_EU15</v>
      </c>
    </row>
    <row r="773" spans="1:83">
      <c r="A773">
        <f>IF(buildings!A773="","NA",buildings!A773)</f>
        <v>771</v>
      </c>
      <c r="B773" t="str">
        <f>IF(buildings!B773="","NA",buildings!B773)</f>
        <v>Central European countries (Belgium, The Netherlands, Ireland, Hungary, Slovenia, Luxemburg, Germany, United Kingdom, Slovakia, Denmark, Czech Republic, Austri, Poland)</v>
      </c>
      <c r="C773" t="str">
        <f>IF(buildings!C773="","NA",buildings!C773)</f>
        <v>NA</v>
      </c>
      <c r="D773">
        <f>IF(buildings!D773="","NA",buildings!D773)</f>
        <v>1980</v>
      </c>
      <c r="E773" t="str">
        <f>IF(buildings!E773="","NA",buildings!E773)</f>
        <v>NA</v>
      </c>
      <c r="F773">
        <f>IF(buildings!F773="","NA",buildings!F773)</f>
        <v>36.766250000000007</v>
      </c>
      <c r="G773" t="str">
        <f>IF(buildings!G773="","NA",buildings!G773)</f>
        <v>NA</v>
      </c>
      <c r="H773" t="str">
        <f>IF(buildings!H773="","NA",buildings!H773)</f>
        <v>NA</v>
      </c>
      <c r="I773" t="str">
        <f>IF(buildings!I773="","NA",buildings!I773)</f>
        <v>NA</v>
      </c>
      <c r="J773">
        <f>IF(buildings!J773="","NA",buildings!J773)</f>
        <v>9.0169270833333339</v>
      </c>
      <c r="K773" t="str">
        <f>IF(buildings!K773="","NA",buildings!K773)</f>
        <v>NA</v>
      </c>
      <c r="L773" t="str">
        <f>IF(buildings!L773="","NA",buildings!L773)</f>
        <v>NA</v>
      </c>
      <c r="M773">
        <f>IF(buildings!M773="","NA",buildings!M773)</f>
        <v>641.67124999999999</v>
      </c>
      <c r="N773" t="str">
        <f>IF(buildings!N773="","NA",buildings!N773)</f>
        <v>NA</v>
      </c>
      <c r="O773" t="str">
        <f>IF(buildings!O773="","NA",buildings!O773)</f>
        <v>NA</v>
      </c>
      <c r="P773">
        <f>IF(buildings!P773="","NA",buildings!P773)</f>
        <v>407.03125</v>
      </c>
      <c r="Q773">
        <f>IF(buildings!Q773="","NA",buildings!Q773)</f>
        <v>69.244791666666671</v>
      </c>
      <c r="R773" t="str">
        <f>IF(buildings!R773="","NA",buildings!R773)</f>
        <v>NA</v>
      </c>
      <c r="S773">
        <f>IF(buildings!S773="","NA",buildings!S773)</f>
        <v>30.625</v>
      </c>
      <c r="T773" t="str">
        <f>IF(buildings!T773="","NA",buildings!T773)</f>
        <v>NA</v>
      </c>
      <c r="U773" t="str">
        <f>IF(buildings!U773="","NA",buildings!U773)</f>
        <v>NA</v>
      </c>
      <c r="V773" t="str">
        <f>IF(buildings!V773="","NA",buildings!V773)</f>
        <v>NA</v>
      </c>
      <c r="W773" t="str">
        <f>IF(buildings!W773="","NA",buildings!W773)</f>
        <v>NA</v>
      </c>
      <c r="X773" t="str">
        <f>IF(buildings!X773="","NA",buildings!X773)</f>
        <v>NA</v>
      </c>
      <c r="Y773" t="str">
        <f>IF(buildings!Y773="","NA",buildings!Y773)</f>
        <v>NA</v>
      </c>
      <c r="Z773" t="str">
        <f>IF(buildings!Z773="","NA",buildings!Z773)</f>
        <v>NA</v>
      </c>
      <c r="AA773" t="str">
        <f>IF(buildings!AA773="","NA",buildings!AA773)</f>
        <v>NA</v>
      </c>
      <c r="AB773" t="str">
        <f>IF(buildings!AB773="","NA",buildings!AB773)</f>
        <v>NA</v>
      </c>
      <c r="AC773" t="str">
        <f>IF(buildings!AC773="","NA",buildings!AC773)</f>
        <v>NA</v>
      </c>
      <c r="AD773" t="str">
        <f>IF(buildings!AD773="","NA",buildings!AD773)</f>
        <v>NA</v>
      </c>
      <c r="AE773" t="str">
        <f>IF(buildings!AE773="","NA",buildings!AE773)</f>
        <v>NA</v>
      </c>
      <c r="AF773" t="str">
        <f>IF(buildings!AF773="","NA",buildings!AF773)</f>
        <v>NA</v>
      </c>
      <c r="AG773" t="str">
        <f>IF(buildings!AG773="","NA",buildings!AG773)</f>
        <v>NA</v>
      </c>
      <c r="AH773" t="str">
        <f>IF(buildings!AH773="","NA",buildings!AH773)</f>
        <v>NA</v>
      </c>
      <c r="AI773" t="str">
        <f>IF(buildings!AI773="","NA",buildings!AI773)</f>
        <v>NA</v>
      </c>
      <c r="AJ773">
        <f>IF(buildings!AJ773="","NA",buildings!AJ773)</f>
        <v>8.5625</v>
      </c>
      <c r="AK773">
        <f>IF(buildings!AK773="","NA",buildings!AK773)</f>
        <v>62.5</v>
      </c>
      <c r="AL773" t="str">
        <f>IF(buildings!AL773="","NA",buildings!AL773)</f>
        <v>Brick masonry, reinforced concrete flooring, pitched roof (Z2_MF_005_ex)</v>
      </c>
      <c r="AM773">
        <f>IF(buildings!AM773="","NA",buildings!AM773)</f>
        <v>4</v>
      </c>
      <c r="AN773" t="str">
        <f>IF(buildings!AN773="","NA",buildings!AN773)</f>
        <v>residential</v>
      </c>
      <c r="AO773" t="str">
        <f>IF(buildings!AO773="","NA",buildings!AO773)</f>
        <v>MFH</v>
      </c>
      <c r="AP773" t="str">
        <f>IF(buildings!AP773="","NA",buildings!AP773)</f>
        <v>averaged</v>
      </c>
      <c r="AQ773" t="str">
        <f>IF(buildings!AQ773="","NA",buildings!AQ773)</f>
        <v>Urban</v>
      </c>
      <c r="AR773" t="str">
        <f>IF(buildings!AR773="","NA",buildings!AR773)</f>
        <v>gross</v>
      </c>
      <c r="AS773" t="str">
        <f>IF(buildings!AS773="","NA",buildings!AS773)</f>
        <v>Nemry, F., &amp; Uihlein, A.</v>
      </c>
      <c r="AT773">
        <f>IF(buildings!AT773="","NA",buildings!AT773)</f>
        <v>2008</v>
      </c>
      <c r="AU773" t="str">
        <f>IF(buildings!AU773="","NA",buildings!AU773)</f>
        <v>Environmental Improvement Potentials of Residential Buildings (IMPRO-Building)</v>
      </c>
      <c r="AV773" t="str">
        <f>IF(buildings!AV773="","NA",buildings!AV773)</f>
        <v xml:space="preserve">EU Joint Research Center </v>
      </c>
      <c r="AW773" t="str">
        <f>IF(buildings!AW773="","NA",buildings!AW773)</f>
        <v>Copyright Elsevier</v>
      </c>
      <c r="AX773" t="str">
        <f>IF(buildings!AX773="","NA",buildings!AX773)</f>
        <v>10.2791/38942</v>
      </c>
      <c r="AY773" t="str">
        <f>IF(buildings!AY773="","NA",buildings!AY773)</f>
        <v>https://doi.org/10.2791/38942</v>
      </c>
      <c r="AZ773" t="str">
        <f>IF(buildings!AZ773="","NULL",buildings!AZ773)</f>
        <v>Annex B masses (materials summed across bld. components) divided by bld. Area from annex C (dimensions X no. of floors)</v>
      </c>
      <c r="BA773" t="str">
        <f>IF(buildings!BA773="","NULL",buildings!BA773)</f>
        <v>NULL</v>
      </c>
      <c r="BB773" t="str">
        <f>IF(buildings!BB773="","NULL",buildings!BB773)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3" t="str">
        <f>IF(buildings!BC773="","NULL",buildings!BC773)</f>
        <v>NULL</v>
      </c>
      <c r="BD773" t="str">
        <f>IF(buildings!BD773="","NULL",buildings!BD773)</f>
        <v>NULL</v>
      </c>
      <c r="BE773" t="str">
        <f>IF(buildings!BE773="","NULL",buildings!BE773)</f>
        <v>Peled &amp; Fishman</v>
      </c>
      <c r="BF773" t="str">
        <f>IF(buildings!BF773="","NULL",buildings!BF773)</f>
        <v>NULL</v>
      </c>
      <c r="BG773" t="str">
        <f>IF(buildings!BG773="","NULL",buildings!BG773)</f>
        <v>NULL</v>
      </c>
      <c r="BH773" t="str">
        <f>IF(buildings!BH773="","NULL",buildings!BH773)</f>
        <v>NULL</v>
      </c>
      <c r="BI773" t="str">
        <f>IF(buildings!BI773="","NULL",buildings!BI773)</f>
        <v>NULL</v>
      </c>
      <c r="BJ773" t="str">
        <f>IF(buildings!BJ773="","NULL",buildings!BJ773)</f>
        <v>NULL</v>
      </c>
      <c r="BK773" t="str">
        <f>IF(buildings!BK773="","NULL",buildings!BK773)</f>
        <v>NULL</v>
      </c>
      <c r="BL773" t="str">
        <f>IF(buildings!BL773="","NULL",buildings!BL773)</f>
        <v>NULL</v>
      </c>
      <c r="BM773" t="str">
        <f>IF(buildings!BM773="","NULL",buildings!BM773)</f>
        <v>NULL</v>
      </c>
      <c r="BN773" t="str">
        <f>IF(buildings!BN773="","NULL",buildings!BN773)</f>
        <v>NULL</v>
      </c>
      <c r="BO773" t="str">
        <f>IF(buildings!BO773="","NULL",buildings!BO773)</f>
        <v>NULL</v>
      </c>
      <c r="BP773" t="str">
        <f>IF(buildings!BP773="","NULL",buildings!BP773)</f>
        <v>NULL</v>
      </c>
      <c r="BQ773" t="str">
        <f>IF(buildings!BQ773="","NULL",buildings!BQ773)</f>
        <v>NULL</v>
      </c>
      <c r="BR773" t="str">
        <f>IF(buildings!BR773="","NULL",buildings!BR773)</f>
        <v>NULL</v>
      </c>
      <c r="BS773" t="str">
        <f>IF(buildings!BS773="","NULL",buildings!BS773)</f>
        <v>NULL</v>
      </c>
      <c r="BT773" t="str">
        <f>IF(buildings!BT773="","NULL",buildings!BT773)</f>
        <v>NULL</v>
      </c>
      <c r="BU773" t="str">
        <f>IF(buildings!BU773="","NULL",buildings!BU773)</f>
        <v>NULL</v>
      </c>
      <c r="BV773" t="str">
        <f>IF(buildings!BV773="","NULL",buildings!BV773)</f>
        <v>NULL</v>
      </c>
      <c r="BW773" t="str">
        <f>IF(buildings!BW773="","NULL",buildings!BW773)</f>
        <v>R32EU15</v>
      </c>
      <c r="BX773" t="str">
        <f>IF(buildings!BX773="","NULL",buildings!BX773)</f>
        <v>R5.2OECD</v>
      </c>
      <c r="BY773" t="str">
        <f>IF(buildings!BY773="","NULL",buildings!BY773)</f>
        <v>R_MFH_low</v>
      </c>
      <c r="BZ773" t="str">
        <f>IF(buildings!BZ773="","NULL",buildings!BZ773)</f>
        <v>RC_unspecified</v>
      </c>
      <c r="CA773" t="str">
        <f>IF(buildings!CA773="","NULL",buildings!CA773)</f>
        <v>Standard</v>
      </c>
      <c r="CB773" t="str">
        <f>IF(buildings!CB773="","NULL",buildings!CB773)</f>
        <v>sample/average/statistics</v>
      </c>
      <c r="CC773" t="str">
        <f>IF(buildings!CC773="","NULL",buildings!CC773)</f>
        <v>RM</v>
      </c>
      <c r="CD773" t="str">
        <f>IF(buildings!CD773="","NULL",buildings!CD773)</f>
        <v>C</v>
      </c>
      <c r="CE773" t="str">
        <f>IF(buildings!CE773="","NULL",buildings!CE773)</f>
        <v>OECD_EU15</v>
      </c>
    </row>
    <row r="774" spans="1:83">
      <c r="A774">
        <f>IF(buildings!A774="","NA",buildings!A774)</f>
        <v>772</v>
      </c>
      <c r="B774" t="str">
        <f>IF(buildings!B774="","NA",buildings!B774)</f>
        <v>Central European countries (Belgium, The Netherlands, Ireland, Hungary, Slovenia, Luxemburg, Germany, United Kingdom, Slovakia, Denmark, Czech Republic, Austri, Poland)</v>
      </c>
      <c r="C774" t="str">
        <f>IF(buildings!C774="","NA",buildings!C774)</f>
        <v>NA</v>
      </c>
      <c r="D774">
        <f>IF(buildings!D774="","NA",buildings!D774)</f>
        <v>2006</v>
      </c>
      <c r="E774" t="str">
        <f>IF(buildings!E774="","NA",buildings!E774)</f>
        <v>NA</v>
      </c>
      <c r="F774">
        <f>IF(buildings!F774="","NA",buildings!F774)</f>
        <v>36.766250000000007</v>
      </c>
      <c r="G774" t="str">
        <f>IF(buildings!G774="","NA",buildings!G774)</f>
        <v>NA</v>
      </c>
      <c r="H774" t="str">
        <f>IF(buildings!H774="","NA",buildings!H774)</f>
        <v>NA</v>
      </c>
      <c r="I774" t="str">
        <f>IF(buildings!I774="","NA",buildings!I774)</f>
        <v>NA</v>
      </c>
      <c r="J774">
        <f>IF(buildings!J774="","NA",buildings!J774)</f>
        <v>9.0169270833333339</v>
      </c>
      <c r="K774" t="str">
        <f>IF(buildings!K774="","NA",buildings!K774)</f>
        <v>NA</v>
      </c>
      <c r="L774" t="str">
        <f>IF(buildings!L774="","NA",buildings!L774)</f>
        <v>NA</v>
      </c>
      <c r="M774">
        <f>IF(buildings!M774="","NA",buildings!M774)</f>
        <v>641.67124999999999</v>
      </c>
      <c r="N774" t="str">
        <f>IF(buildings!N774="","NA",buildings!N774)</f>
        <v>NA</v>
      </c>
      <c r="O774" t="str">
        <f>IF(buildings!O774="","NA",buildings!O774)</f>
        <v>NA</v>
      </c>
      <c r="P774">
        <f>IF(buildings!P774="","NA",buildings!P774)</f>
        <v>407.03125</v>
      </c>
      <c r="Q774">
        <f>IF(buildings!Q774="","NA",buildings!Q774)</f>
        <v>69.244791666666671</v>
      </c>
      <c r="R774" t="str">
        <f>IF(buildings!R774="","NA",buildings!R774)</f>
        <v>NA</v>
      </c>
      <c r="S774">
        <f>IF(buildings!S774="","NA",buildings!S774)</f>
        <v>30.625</v>
      </c>
      <c r="T774" t="str">
        <f>IF(buildings!T774="","NA",buildings!T774)</f>
        <v>NA</v>
      </c>
      <c r="U774" t="str">
        <f>IF(buildings!U774="","NA",buildings!U774)</f>
        <v>NA</v>
      </c>
      <c r="V774" t="str">
        <f>IF(buildings!V774="","NA",buildings!V774)</f>
        <v>NA</v>
      </c>
      <c r="W774" t="str">
        <f>IF(buildings!W774="","NA",buildings!W774)</f>
        <v>NA</v>
      </c>
      <c r="X774" t="str">
        <f>IF(buildings!X774="","NA",buildings!X774)</f>
        <v>NA</v>
      </c>
      <c r="Y774" t="str">
        <f>IF(buildings!Y774="","NA",buildings!Y774)</f>
        <v>NA</v>
      </c>
      <c r="Z774" t="str">
        <f>IF(buildings!Z774="","NA",buildings!Z774)</f>
        <v>NA</v>
      </c>
      <c r="AA774" t="str">
        <f>IF(buildings!AA774="","NA",buildings!AA774)</f>
        <v>NA</v>
      </c>
      <c r="AB774" t="str">
        <f>IF(buildings!AB774="","NA",buildings!AB774)</f>
        <v>NA</v>
      </c>
      <c r="AC774" t="str">
        <f>IF(buildings!AC774="","NA",buildings!AC774)</f>
        <v>NA</v>
      </c>
      <c r="AD774" t="str">
        <f>IF(buildings!AD774="","NA",buildings!AD774)</f>
        <v>NA</v>
      </c>
      <c r="AE774" t="str">
        <f>IF(buildings!AE774="","NA",buildings!AE774)</f>
        <v>NA</v>
      </c>
      <c r="AF774" t="str">
        <f>IF(buildings!AF774="","NA",buildings!AF774)</f>
        <v>NA</v>
      </c>
      <c r="AG774" t="str">
        <f>IF(buildings!AG774="","NA",buildings!AG774)</f>
        <v>NA</v>
      </c>
      <c r="AH774" t="str">
        <f>IF(buildings!AH774="","NA",buildings!AH774)</f>
        <v>NA</v>
      </c>
      <c r="AI774" t="str">
        <f>IF(buildings!AI774="","NA",buildings!AI774)</f>
        <v>NA</v>
      </c>
      <c r="AJ774">
        <f>IF(buildings!AJ774="","NA",buildings!AJ774)</f>
        <v>13.395833333333334</v>
      </c>
      <c r="AK774">
        <f>IF(buildings!AK774="","NA",buildings!AK774)</f>
        <v>62.5</v>
      </c>
      <c r="AL774" t="str">
        <f>IF(buildings!AL774="","NA",buildings!AL774)</f>
        <v>Brick masonry, reinforced concrete flooring, pitched roof (Z2_MF_005)</v>
      </c>
      <c r="AM774">
        <f>IF(buildings!AM774="","NA",buildings!AM774)</f>
        <v>4</v>
      </c>
      <c r="AN774" t="str">
        <f>IF(buildings!AN774="","NA",buildings!AN774)</f>
        <v>residential</v>
      </c>
      <c r="AO774" t="str">
        <f>IF(buildings!AO774="","NA",buildings!AO774)</f>
        <v>MFH</v>
      </c>
      <c r="AP774" t="str">
        <f>IF(buildings!AP774="","NA",buildings!AP774)</f>
        <v>averaged</v>
      </c>
      <c r="AQ774" t="str">
        <f>IF(buildings!AQ774="","NA",buildings!AQ774)</f>
        <v>Urban</v>
      </c>
      <c r="AR774" t="str">
        <f>IF(buildings!AR774="","NA",buildings!AR774)</f>
        <v>gross</v>
      </c>
      <c r="AS774" t="str">
        <f>IF(buildings!AS774="","NA",buildings!AS774)</f>
        <v>Nemry, F., &amp; Uihlein, A.</v>
      </c>
      <c r="AT774">
        <f>IF(buildings!AT774="","NA",buildings!AT774)</f>
        <v>2008</v>
      </c>
      <c r="AU774" t="str">
        <f>IF(buildings!AU774="","NA",buildings!AU774)</f>
        <v>Environmental Improvement Potentials of Residential Buildings (IMPRO-Building)</v>
      </c>
      <c r="AV774" t="str">
        <f>IF(buildings!AV774="","NA",buildings!AV774)</f>
        <v xml:space="preserve">EU Joint Research Center </v>
      </c>
      <c r="AW774" t="str">
        <f>IF(buildings!AW774="","NA",buildings!AW774)</f>
        <v>Copyright Elsevier</v>
      </c>
      <c r="AX774" t="str">
        <f>IF(buildings!AX774="","NA",buildings!AX774)</f>
        <v>10.2791/38942</v>
      </c>
      <c r="AY774" t="str">
        <f>IF(buildings!AY774="","NA",buildings!AY774)</f>
        <v>https://doi.org/10.2791/38942</v>
      </c>
      <c r="AZ774" t="str">
        <f>IF(buildings!AZ774="","NULL",buildings!AZ774)</f>
        <v>Annex B masses (materials summed across bld. components) divided by bld. Area from annex C (dimensions X no. of floors)</v>
      </c>
      <c r="BA774" t="str">
        <f>IF(buildings!BA774="","NULL",buildings!BA774)</f>
        <v>NULL</v>
      </c>
      <c r="BB774" t="str">
        <f>IF(buildings!BB774="","NULL",buildings!BB774)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4" t="str">
        <f>IF(buildings!BC774="","NULL",buildings!BC774)</f>
        <v>NULL</v>
      </c>
      <c r="BD774" t="str">
        <f>IF(buildings!BD774="","NULL",buildings!BD774)</f>
        <v>NULL</v>
      </c>
      <c r="BE774" t="str">
        <f>IF(buildings!BE774="","NULL",buildings!BE774)</f>
        <v>Peled &amp; Fishman</v>
      </c>
      <c r="BF774" t="str">
        <f>IF(buildings!BF774="","NULL",buildings!BF774)</f>
        <v>NULL</v>
      </c>
      <c r="BG774" t="str">
        <f>IF(buildings!BG774="","NULL",buildings!BG774)</f>
        <v>NULL</v>
      </c>
      <c r="BH774" t="str">
        <f>IF(buildings!BH774="","NULL",buildings!BH774)</f>
        <v>NULL</v>
      </c>
      <c r="BI774" t="str">
        <f>IF(buildings!BI774="","NULL",buildings!BI774)</f>
        <v>NULL</v>
      </c>
      <c r="BJ774" t="str">
        <f>IF(buildings!BJ774="","NULL",buildings!BJ774)</f>
        <v>NULL</v>
      </c>
      <c r="BK774" t="str">
        <f>IF(buildings!BK774="","NULL",buildings!BK774)</f>
        <v>NULL</v>
      </c>
      <c r="BL774" t="str">
        <f>IF(buildings!BL774="","NULL",buildings!BL774)</f>
        <v>NULL</v>
      </c>
      <c r="BM774" t="str">
        <f>IF(buildings!BM774="","NULL",buildings!BM774)</f>
        <v>NULL</v>
      </c>
      <c r="BN774" t="str">
        <f>IF(buildings!BN774="","NULL",buildings!BN774)</f>
        <v>NULL</v>
      </c>
      <c r="BO774" t="str">
        <f>IF(buildings!BO774="","NULL",buildings!BO774)</f>
        <v>NULL</v>
      </c>
      <c r="BP774" t="str">
        <f>IF(buildings!BP774="","NULL",buildings!BP774)</f>
        <v>NULL</v>
      </c>
      <c r="BQ774" t="str">
        <f>IF(buildings!BQ774="","NULL",buildings!BQ774)</f>
        <v>NULL</v>
      </c>
      <c r="BR774" t="str">
        <f>IF(buildings!BR774="","NULL",buildings!BR774)</f>
        <v>NULL</v>
      </c>
      <c r="BS774" t="str">
        <f>IF(buildings!BS774="","NULL",buildings!BS774)</f>
        <v>NULL</v>
      </c>
      <c r="BT774" t="str">
        <f>IF(buildings!BT774="","NULL",buildings!BT774)</f>
        <v>NULL</v>
      </c>
      <c r="BU774" t="str">
        <f>IF(buildings!BU774="","NULL",buildings!BU774)</f>
        <v>NULL</v>
      </c>
      <c r="BV774" t="str">
        <f>IF(buildings!BV774="","NULL",buildings!BV774)</f>
        <v>NULL</v>
      </c>
      <c r="BW774" t="str">
        <f>IF(buildings!BW774="","NULL",buildings!BW774)</f>
        <v>R32EU15</v>
      </c>
      <c r="BX774" t="str">
        <f>IF(buildings!BX774="","NULL",buildings!BX774)</f>
        <v>R5.2OECD</v>
      </c>
      <c r="BY774" t="str">
        <f>IF(buildings!BY774="","NULL",buildings!BY774)</f>
        <v>R_MFH_low</v>
      </c>
      <c r="BZ774" t="str">
        <f>IF(buildings!BZ774="","NULL",buildings!BZ774)</f>
        <v>RC_unspecified</v>
      </c>
      <c r="CA774" t="str">
        <f>IF(buildings!CA774="","NULL",buildings!CA774)</f>
        <v>Standard</v>
      </c>
      <c r="CB774" t="str">
        <f>IF(buildings!CB774="","NULL",buildings!CB774)</f>
        <v>sample/average/statistics</v>
      </c>
      <c r="CC774" t="str">
        <f>IF(buildings!CC774="","NULL",buildings!CC774)</f>
        <v>RM</v>
      </c>
      <c r="CD774" t="str">
        <f>IF(buildings!CD774="","NULL",buildings!CD774)</f>
        <v>C</v>
      </c>
      <c r="CE774" t="str">
        <f>IF(buildings!CE774="","NULL",buildings!CE774)</f>
        <v>OECD_EU15</v>
      </c>
    </row>
    <row r="775" spans="1:83">
      <c r="A775">
        <f>IF(buildings!A775="","NA",buildings!A775)</f>
        <v>773</v>
      </c>
      <c r="B775" t="str">
        <f>IF(buildings!B775="","NA",buildings!B775)</f>
        <v>Central European countries (Belgium, The Netherlands, Ireland, Hungary, Slovenia, Luxemburg, Germany, United Kingdom, Slovakia, Denmark, Czech Republic, Austri, Poland)</v>
      </c>
      <c r="C775" t="str">
        <f>IF(buildings!C775="","NA",buildings!C775)</f>
        <v>NA</v>
      </c>
      <c r="D775">
        <f>IF(buildings!D775="","NA",buildings!D775)</f>
        <v>1980</v>
      </c>
      <c r="E775" t="str">
        <f>IF(buildings!E775="","NA",buildings!E775)</f>
        <v>NA</v>
      </c>
      <c r="F775">
        <f>IF(buildings!F775="","NA",buildings!F775)</f>
        <v>30.401250000000001</v>
      </c>
      <c r="G775" t="str">
        <f>IF(buildings!G775="","NA",buildings!G775)</f>
        <v>NA</v>
      </c>
      <c r="H775" t="str">
        <f>IF(buildings!H775="","NA",buildings!H775)</f>
        <v>NA</v>
      </c>
      <c r="I775" t="str">
        <f>IF(buildings!I775="","NA",buildings!I775)</f>
        <v>NA</v>
      </c>
      <c r="J775">
        <f>IF(buildings!J775="","NA",buildings!J775)</f>
        <v>9.0169270833333339</v>
      </c>
      <c r="K775" t="str">
        <f>IF(buildings!K775="","NA",buildings!K775)</f>
        <v>NA</v>
      </c>
      <c r="L775" t="str">
        <f>IF(buildings!L775="","NA",buildings!L775)</f>
        <v>NA</v>
      </c>
      <c r="M775">
        <f>IF(buildings!M775="","NA",buildings!M775)</f>
        <v>553.03625</v>
      </c>
      <c r="N775" t="str">
        <f>IF(buildings!N775="","NA",buildings!N775)</f>
        <v>NA</v>
      </c>
      <c r="O775" t="str">
        <f>IF(buildings!O775="","NA",buildings!O775)</f>
        <v>NA</v>
      </c>
      <c r="P775">
        <f>IF(buildings!P775="","NA",buildings!P775)</f>
        <v>459.375</v>
      </c>
      <c r="Q775">
        <f>IF(buildings!Q775="","NA",buildings!Q775)</f>
        <v>64.296875</v>
      </c>
      <c r="R775" t="str">
        <f>IF(buildings!R775="","NA",buildings!R775)</f>
        <v>NA</v>
      </c>
      <c r="S775">
        <f>IF(buildings!S775="","NA",buildings!S775)</f>
        <v>30.625</v>
      </c>
      <c r="T775" t="str">
        <f>IF(buildings!T775="","NA",buildings!T775)</f>
        <v>NA</v>
      </c>
      <c r="U775" t="str">
        <f>IF(buildings!U775="","NA",buildings!U775)</f>
        <v>NA</v>
      </c>
      <c r="V775" t="str">
        <f>IF(buildings!V775="","NA",buildings!V775)</f>
        <v>NA</v>
      </c>
      <c r="W775" t="str">
        <f>IF(buildings!W775="","NA",buildings!W775)</f>
        <v>NA</v>
      </c>
      <c r="X775" t="str">
        <f>IF(buildings!X775="","NA",buildings!X775)</f>
        <v>NA</v>
      </c>
      <c r="Y775" t="str">
        <f>IF(buildings!Y775="","NA",buildings!Y775)</f>
        <v>NA</v>
      </c>
      <c r="Z775" t="str">
        <f>IF(buildings!Z775="","NA",buildings!Z775)</f>
        <v>NA</v>
      </c>
      <c r="AA775" t="str">
        <f>IF(buildings!AA775="","NA",buildings!AA775)</f>
        <v>NA</v>
      </c>
      <c r="AB775" t="str">
        <f>IF(buildings!AB775="","NA",buildings!AB775)</f>
        <v>NA</v>
      </c>
      <c r="AC775" t="str">
        <f>IF(buildings!AC775="","NA",buildings!AC775)</f>
        <v>NA</v>
      </c>
      <c r="AD775" t="str">
        <f>IF(buildings!AD775="","NA",buildings!AD775)</f>
        <v>NA</v>
      </c>
      <c r="AE775" t="str">
        <f>IF(buildings!AE775="","NA",buildings!AE775)</f>
        <v>NA</v>
      </c>
      <c r="AF775" t="str">
        <f>IF(buildings!AF775="","NA",buildings!AF775)</f>
        <v>NA</v>
      </c>
      <c r="AG775" t="str">
        <f>IF(buildings!AG775="","NA",buildings!AG775)</f>
        <v>NA</v>
      </c>
      <c r="AH775" t="str">
        <f>IF(buildings!AH775="","NA",buildings!AH775)</f>
        <v>NA</v>
      </c>
      <c r="AI775" t="str">
        <f>IF(buildings!AI775="","NA",buildings!AI775)</f>
        <v>NA</v>
      </c>
      <c r="AJ775">
        <f>IF(buildings!AJ775="","NA",buildings!AJ775)</f>
        <v>10.427083333333334</v>
      </c>
      <c r="AK775">
        <f>IF(buildings!AK775="","NA",buildings!AK775)</f>
        <v>50.130208333333336</v>
      </c>
      <c r="AL775" t="str">
        <f>IF(buildings!AL775="","NA",buildings!AL775)</f>
        <v>Sandlime masonry, reinforced concrete flooring, pitched roof (Z2_MF_006_ex)</v>
      </c>
      <c r="AM775">
        <f>IF(buildings!AM775="","NA",buildings!AM775)</f>
        <v>4</v>
      </c>
      <c r="AN775" t="str">
        <f>IF(buildings!AN775="","NA",buildings!AN775)</f>
        <v>residential</v>
      </c>
      <c r="AO775" t="str">
        <f>IF(buildings!AO775="","NA",buildings!AO775)</f>
        <v>MFH</v>
      </c>
      <c r="AP775" t="str">
        <f>IF(buildings!AP775="","NA",buildings!AP775)</f>
        <v>averaged</v>
      </c>
      <c r="AQ775" t="str">
        <f>IF(buildings!AQ775="","NA",buildings!AQ775)</f>
        <v>Urban</v>
      </c>
      <c r="AR775" t="str">
        <f>IF(buildings!AR775="","NA",buildings!AR775)</f>
        <v>gross</v>
      </c>
      <c r="AS775" t="str">
        <f>IF(buildings!AS775="","NA",buildings!AS775)</f>
        <v>Nemry, F., &amp; Uihlein, A.</v>
      </c>
      <c r="AT775">
        <f>IF(buildings!AT775="","NA",buildings!AT775)</f>
        <v>2008</v>
      </c>
      <c r="AU775" t="str">
        <f>IF(buildings!AU775="","NA",buildings!AU775)</f>
        <v>Environmental Improvement Potentials of Residential Buildings (IMPRO-Building)</v>
      </c>
      <c r="AV775" t="str">
        <f>IF(buildings!AV775="","NA",buildings!AV775)</f>
        <v xml:space="preserve">EU Joint Research Center </v>
      </c>
      <c r="AW775" t="str">
        <f>IF(buildings!AW775="","NA",buildings!AW775)</f>
        <v>Copyright Elsevier</v>
      </c>
      <c r="AX775" t="str">
        <f>IF(buildings!AX775="","NA",buildings!AX775)</f>
        <v>10.2791/38942</v>
      </c>
      <c r="AY775" t="str">
        <f>IF(buildings!AY775="","NA",buildings!AY775)</f>
        <v>https://doi.org/10.2791/38942</v>
      </c>
      <c r="AZ775" t="str">
        <f>IF(buildings!AZ775="","NULL",buildings!AZ775)</f>
        <v>Annex B masses (materials summed across bld. components) divided by bld. Area from annex C (dimensions X no. of floors)</v>
      </c>
      <c r="BA775" t="str">
        <f>IF(buildings!BA775="","NULL",buildings!BA775)</f>
        <v>NULL</v>
      </c>
      <c r="BB775" t="str">
        <f>IF(buildings!BB775="","NULL",buildings!BB775)</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5" t="str">
        <f>IF(buildings!BC775="","NULL",buildings!BC775)</f>
        <v>NULL</v>
      </c>
      <c r="BD775" t="str">
        <f>IF(buildings!BD775="","NULL",buildings!BD775)</f>
        <v>NULL</v>
      </c>
      <c r="BE775" t="str">
        <f>IF(buildings!BE775="","NULL",buildings!BE775)</f>
        <v>Peled &amp; Fishman</v>
      </c>
      <c r="BF775" t="str">
        <f>IF(buildings!BF775="","NULL",buildings!BF775)</f>
        <v>NULL</v>
      </c>
      <c r="BG775" t="str">
        <f>IF(buildings!BG775="","NULL",buildings!BG775)</f>
        <v>NULL</v>
      </c>
      <c r="BH775" t="str">
        <f>IF(buildings!BH775="","NULL",buildings!BH775)</f>
        <v>NULL</v>
      </c>
      <c r="BI775" t="str">
        <f>IF(buildings!BI775="","NULL",buildings!BI775)</f>
        <v>NULL</v>
      </c>
      <c r="BJ775" t="str">
        <f>IF(buildings!BJ775="","NULL",buildings!BJ775)</f>
        <v>NULL</v>
      </c>
      <c r="BK775" t="str">
        <f>IF(buildings!BK775="","NULL",buildings!BK775)</f>
        <v>NULL</v>
      </c>
      <c r="BL775" t="str">
        <f>IF(buildings!BL775="","NULL",buildings!BL775)</f>
        <v>NULL</v>
      </c>
      <c r="BM775" t="str">
        <f>IF(buildings!BM775="","NULL",buildings!BM775)</f>
        <v>NULL</v>
      </c>
      <c r="BN775" t="str">
        <f>IF(buildings!BN775="","NULL",buildings!BN775)</f>
        <v>NULL</v>
      </c>
      <c r="BO775" t="str">
        <f>IF(buildings!BO775="","NULL",buildings!BO775)</f>
        <v>NULL</v>
      </c>
      <c r="BP775" t="str">
        <f>IF(buildings!BP775="","NULL",buildings!BP775)</f>
        <v>NULL</v>
      </c>
      <c r="BQ775" t="str">
        <f>IF(buildings!BQ775="","NULL",buildings!BQ775)</f>
        <v>NULL</v>
      </c>
      <c r="BR775" t="str">
        <f>IF(buildings!BR775="","NULL",buildings!BR775)</f>
        <v>NULL</v>
      </c>
      <c r="BS775" t="str">
        <f>IF(buildings!BS775="","NULL",buildings!BS775)</f>
        <v>NULL</v>
      </c>
      <c r="BT775" t="str">
        <f>IF(buildings!BT775="","NULL",buildings!BT775)</f>
        <v>NULL</v>
      </c>
      <c r="BU775" t="str">
        <f>IF(buildings!BU775="","NULL",buildings!BU775)</f>
        <v>NULL</v>
      </c>
      <c r="BV775" t="str">
        <f>IF(buildings!BV775="","NULL",buildings!BV775)</f>
        <v>NULL</v>
      </c>
      <c r="BW775" t="str">
        <f>IF(buildings!BW775="","NULL",buildings!BW775)</f>
        <v>R32EU15</v>
      </c>
      <c r="BX775" t="str">
        <f>IF(buildings!BX775="","NULL",buildings!BX775)</f>
        <v>R5.2OECD</v>
      </c>
      <c r="BY775" t="str">
        <f>IF(buildings!BY775="","NULL",buildings!BY775)</f>
        <v>R_MFH_low</v>
      </c>
      <c r="BZ775" t="str">
        <f>IF(buildings!BZ775="","NULL",buildings!BZ775)</f>
        <v>RC_unspecified</v>
      </c>
      <c r="CA775" t="str">
        <f>IF(buildings!CA775="","NULL",buildings!CA775)</f>
        <v>Standard</v>
      </c>
      <c r="CB775" t="str">
        <f>IF(buildings!CB775="","NULL",buildings!CB775)</f>
        <v>sample/average/statistics</v>
      </c>
      <c r="CC775" t="str">
        <f>IF(buildings!CC775="","NULL",buildings!CC775)</f>
        <v>RM</v>
      </c>
      <c r="CD775" t="str">
        <f>IF(buildings!CD775="","NULL",buildings!CD775)</f>
        <v>C</v>
      </c>
      <c r="CE775" t="str">
        <f>IF(buildings!CE775="","NULL",buildings!CE775)</f>
        <v>OECD_EU15</v>
      </c>
    </row>
    <row r="776" spans="1:83">
      <c r="A776">
        <f>IF(buildings!A776="","NA",buildings!A776)</f>
        <v>774</v>
      </c>
      <c r="B776" t="str">
        <f>IF(buildings!B776="","NA",buildings!B776)</f>
        <v>Central European countries (Belgium, The Netherlands, Ireland, Hungary, Slovenia, Luxemburg, Germany, United Kingdom, Slovakia, Denmark, Czech Republic, Austri, Poland)</v>
      </c>
      <c r="C776" t="str">
        <f>IF(buildings!C776="","NA",buildings!C776)</f>
        <v>NA</v>
      </c>
      <c r="D776">
        <f>IF(buildings!D776="","NA",buildings!D776)</f>
        <v>2006</v>
      </c>
      <c r="E776" t="str">
        <f>IF(buildings!E776="","NA",buildings!E776)</f>
        <v>NA</v>
      </c>
      <c r="F776">
        <f>IF(buildings!F776="","NA",buildings!F776)</f>
        <v>30.401250000000001</v>
      </c>
      <c r="G776" t="str">
        <f>IF(buildings!G776="","NA",buildings!G776)</f>
        <v>NA</v>
      </c>
      <c r="H776" t="str">
        <f>IF(buildings!H776="","NA",buildings!H776)</f>
        <v>NA</v>
      </c>
      <c r="I776" t="str">
        <f>IF(buildings!I776="","NA",buildings!I776)</f>
        <v>NA</v>
      </c>
      <c r="J776">
        <f>IF(buildings!J776="","NA",buildings!J776)</f>
        <v>9.0169270833333339</v>
      </c>
      <c r="K776" t="str">
        <f>IF(buildings!K776="","NA",buildings!K776)</f>
        <v>NA</v>
      </c>
      <c r="L776" t="str">
        <f>IF(buildings!L776="","NA",buildings!L776)</f>
        <v>NA</v>
      </c>
      <c r="M776">
        <f>IF(buildings!M776="","NA",buildings!M776)</f>
        <v>553.03625</v>
      </c>
      <c r="N776" t="str">
        <f>IF(buildings!N776="","NA",buildings!N776)</f>
        <v>NA</v>
      </c>
      <c r="O776" t="str">
        <f>IF(buildings!O776="","NA",buildings!O776)</f>
        <v>NA</v>
      </c>
      <c r="P776">
        <f>IF(buildings!P776="","NA",buildings!P776)</f>
        <v>459.375</v>
      </c>
      <c r="Q776">
        <f>IF(buildings!Q776="","NA",buildings!Q776)</f>
        <v>64.296875</v>
      </c>
      <c r="R776" t="str">
        <f>IF(buildings!R776="","NA",buildings!R776)</f>
        <v>NA</v>
      </c>
      <c r="S776">
        <f>IF(buildings!S776="","NA",buildings!S776)</f>
        <v>30.625</v>
      </c>
      <c r="T776" t="str">
        <f>IF(buildings!T776="","NA",buildings!T776)</f>
        <v>NA</v>
      </c>
      <c r="U776" t="str">
        <f>IF(buildings!U776="","NA",buildings!U776)</f>
        <v>NA</v>
      </c>
      <c r="V776" t="str">
        <f>IF(buildings!V776="","NA",buildings!V776)</f>
        <v>NA</v>
      </c>
      <c r="W776" t="str">
        <f>IF(buildings!W776="","NA",buildings!W776)</f>
        <v>NA</v>
      </c>
      <c r="X776" t="str">
        <f>IF(buildings!X776="","NA",buildings!X776)</f>
        <v>NA</v>
      </c>
      <c r="Y776" t="str">
        <f>IF(buildings!Y776="","NA",buildings!Y776)</f>
        <v>NA</v>
      </c>
      <c r="Z776" t="str">
        <f>IF(buildings!Z776="","NA",buildings!Z776)</f>
        <v>NA</v>
      </c>
      <c r="AA776" t="str">
        <f>IF(buildings!AA776="","NA",buildings!AA776)</f>
        <v>NA</v>
      </c>
      <c r="AB776" t="str">
        <f>IF(buildings!AB776="","NA",buildings!AB776)</f>
        <v>NA</v>
      </c>
      <c r="AC776" t="str">
        <f>IF(buildings!AC776="","NA",buildings!AC776)</f>
        <v>NA</v>
      </c>
      <c r="AD776" t="str">
        <f>IF(buildings!AD776="","NA",buildings!AD776)</f>
        <v>NA</v>
      </c>
      <c r="AE776" t="str">
        <f>IF(buildings!AE776="","NA",buildings!AE776)</f>
        <v>NA</v>
      </c>
      <c r="AF776" t="str">
        <f>IF(buildings!AF776="","NA",buildings!AF776)</f>
        <v>NA</v>
      </c>
      <c r="AG776" t="str">
        <f>IF(buildings!AG776="","NA",buildings!AG776)</f>
        <v>NA</v>
      </c>
      <c r="AH776" t="str">
        <f>IF(buildings!AH776="","NA",buildings!AH776)</f>
        <v>NA</v>
      </c>
      <c r="AI776" t="str">
        <f>IF(buildings!AI776="","NA",buildings!AI776)</f>
        <v>NA</v>
      </c>
      <c r="AJ776">
        <f>IF(buildings!AJ776="","NA",buildings!AJ776)</f>
        <v>10.822916666666666</v>
      </c>
      <c r="AK776">
        <f>IF(buildings!AK776="","NA",buildings!AK776)</f>
        <v>50.130208333333336</v>
      </c>
      <c r="AL776" t="str">
        <f>IF(buildings!AL776="","NA",buildings!AL776)</f>
        <v>Sandlime masonry, reinforced concrete flooring, pitched roof (Z2_MF_006)</v>
      </c>
      <c r="AM776">
        <f>IF(buildings!AM776="","NA",buildings!AM776)</f>
        <v>4</v>
      </c>
      <c r="AN776" t="str">
        <f>IF(buildings!AN776="","NA",buildings!AN776)</f>
        <v>residential</v>
      </c>
      <c r="AO776" t="str">
        <f>IF(buildings!AO776="","NA",buildings!AO776)</f>
        <v>MFH</v>
      </c>
      <c r="AP776" t="str">
        <f>IF(buildings!AP776="","NA",buildings!AP776)</f>
        <v>averaged</v>
      </c>
      <c r="AQ776" t="str">
        <f>IF(buildings!AQ776="","NA",buildings!AQ776)</f>
        <v>Urban</v>
      </c>
      <c r="AR776" t="str">
        <f>IF(buildings!AR776="","NA",buildings!AR776)</f>
        <v>gross</v>
      </c>
      <c r="AS776" t="str">
        <f>IF(buildings!AS776="","NA",buildings!AS776)</f>
        <v>Nemry, F., &amp; Uihlein, A.</v>
      </c>
      <c r="AT776">
        <f>IF(buildings!AT776="","NA",buildings!AT776)</f>
        <v>2008</v>
      </c>
      <c r="AU776" t="str">
        <f>IF(buildings!AU776="","NA",buildings!AU776)</f>
        <v>Environmental Improvement Potentials of Residential Buildings (IMPRO-Building)</v>
      </c>
      <c r="AV776" t="str">
        <f>IF(buildings!AV776="","NA",buildings!AV776)</f>
        <v xml:space="preserve">EU Joint Research Center </v>
      </c>
      <c r="AW776" t="str">
        <f>IF(buildings!AW776="","NA",buildings!AW776)</f>
        <v>Copyright Elsevier</v>
      </c>
      <c r="AX776" t="str">
        <f>IF(buildings!AX776="","NA",buildings!AX776)</f>
        <v>10.2791/38942</v>
      </c>
      <c r="AY776" t="str">
        <f>IF(buildings!AY776="","NA",buildings!AY776)</f>
        <v>https://doi.org/10.2791/38942</v>
      </c>
      <c r="AZ776" t="str">
        <f>IF(buildings!AZ776="","NULL",buildings!AZ776)</f>
        <v>Annex B masses (materials summed across bld. components) divided by bld. Area from annex C (dimensions X no. of floors)</v>
      </c>
      <c r="BA776" t="str">
        <f>IF(buildings!BA776="","NULL",buildings!BA776)</f>
        <v>NULL</v>
      </c>
      <c r="BB776" t="str">
        <f>IF(buildings!BB776="","NULL",buildings!BB776)</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6" t="str">
        <f>IF(buildings!BC776="","NULL",buildings!BC776)</f>
        <v>NULL</v>
      </c>
      <c r="BD776" t="str">
        <f>IF(buildings!BD776="","NULL",buildings!BD776)</f>
        <v>NULL</v>
      </c>
      <c r="BE776" t="str">
        <f>IF(buildings!BE776="","NULL",buildings!BE776)</f>
        <v>Peled &amp; Fishman</v>
      </c>
      <c r="BF776" t="str">
        <f>IF(buildings!BF776="","NULL",buildings!BF776)</f>
        <v>NULL</v>
      </c>
      <c r="BG776" t="str">
        <f>IF(buildings!BG776="","NULL",buildings!BG776)</f>
        <v>NULL</v>
      </c>
      <c r="BH776" t="str">
        <f>IF(buildings!BH776="","NULL",buildings!BH776)</f>
        <v>NULL</v>
      </c>
      <c r="BI776" t="str">
        <f>IF(buildings!BI776="","NULL",buildings!BI776)</f>
        <v>NULL</v>
      </c>
      <c r="BJ776" t="str">
        <f>IF(buildings!BJ776="","NULL",buildings!BJ776)</f>
        <v>NULL</v>
      </c>
      <c r="BK776" t="str">
        <f>IF(buildings!BK776="","NULL",buildings!BK776)</f>
        <v>NULL</v>
      </c>
      <c r="BL776" t="str">
        <f>IF(buildings!BL776="","NULL",buildings!BL776)</f>
        <v>NULL</v>
      </c>
      <c r="BM776" t="str">
        <f>IF(buildings!BM776="","NULL",buildings!BM776)</f>
        <v>NULL</v>
      </c>
      <c r="BN776" t="str">
        <f>IF(buildings!BN776="","NULL",buildings!BN776)</f>
        <v>NULL</v>
      </c>
      <c r="BO776" t="str">
        <f>IF(buildings!BO776="","NULL",buildings!BO776)</f>
        <v>NULL</v>
      </c>
      <c r="BP776" t="str">
        <f>IF(buildings!BP776="","NULL",buildings!BP776)</f>
        <v>NULL</v>
      </c>
      <c r="BQ776" t="str">
        <f>IF(buildings!BQ776="","NULL",buildings!BQ776)</f>
        <v>NULL</v>
      </c>
      <c r="BR776" t="str">
        <f>IF(buildings!BR776="","NULL",buildings!BR776)</f>
        <v>NULL</v>
      </c>
      <c r="BS776" t="str">
        <f>IF(buildings!BS776="","NULL",buildings!BS776)</f>
        <v>NULL</v>
      </c>
      <c r="BT776" t="str">
        <f>IF(buildings!BT776="","NULL",buildings!BT776)</f>
        <v>NULL</v>
      </c>
      <c r="BU776" t="str">
        <f>IF(buildings!BU776="","NULL",buildings!BU776)</f>
        <v>NULL</v>
      </c>
      <c r="BV776" t="str">
        <f>IF(buildings!BV776="","NULL",buildings!BV776)</f>
        <v>NULL</v>
      </c>
      <c r="BW776" t="str">
        <f>IF(buildings!BW776="","NULL",buildings!BW776)</f>
        <v>R32EU15</v>
      </c>
      <c r="BX776" t="str">
        <f>IF(buildings!BX776="","NULL",buildings!BX776)</f>
        <v>R5.2OECD</v>
      </c>
      <c r="BY776" t="str">
        <f>IF(buildings!BY776="","NULL",buildings!BY776)</f>
        <v>R_MFH_low</v>
      </c>
      <c r="BZ776" t="str">
        <f>IF(buildings!BZ776="","NULL",buildings!BZ776)</f>
        <v>RC_unspecified</v>
      </c>
      <c r="CA776" t="str">
        <f>IF(buildings!CA776="","NULL",buildings!CA776)</f>
        <v>Standard</v>
      </c>
      <c r="CB776" t="str">
        <f>IF(buildings!CB776="","NULL",buildings!CB776)</f>
        <v>sample/average/statistics</v>
      </c>
      <c r="CC776" t="str">
        <f>IF(buildings!CC776="","NULL",buildings!CC776)</f>
        <v>RM</v>
      </c>
      <c r="CD776" t="str">
        <f>IF(buildings!CD776="","NULL",buildings!CD776)</f>
        <v>C</v>
      </c>
      <c r="CE776" t="str">
        <f>IF(buildings!CE776="","NULL",buildings!CE776)</f>
        <v>OECD_EU15</v>
      </c>
    </row>
    <row r="777" spans="1:83">
      <c r="A777">
        <f>IF(buildings!A777="","NA",buildings!A777)</f>
        <v>775</v>
      </c>
      <c r="B777" t="str">
        <f>IF(buildings!B777="","NA",buildings!B777)</f>
        <v>Central European countries (Belgium, The Netherlands, Ireland, Hungary, Slovenia, Luxemburg, Germany, United Kingdom, Slovakia, Denmark, Czech Republic, Austri, Poland)</v>
      </c>
      <c r="C777" t="str">
        <f>IF(buildings!C777="","NA",buildings!C777)</f>
        <v>NA</v>
      </c>
      <c r="D777">
        <f>IF(buildings!D777="","NA",buildings!D777)</f>
        <v>1950</v>
      </c>
      <c r="E777">
        <f>IF(buildings!E777="","NA",buildings!E777)</f>
        <v>1965</v>
      </c>
      <c r="F777">
        <f>IF(buildings!F777="","NA",buildings!F777)</f>
        <v>85.341250000000002</v>
      </c>
      <c r="G777" t="str">
        <f>IF(buildings!G777="","NA",buildings!G777)</f>
        <v>NA</v>
      </c>
      <c r="H777" t="str">
        <f>IF(buildings!H777="","NA",buildings!H777)</f>
        <v>NA</v>
      </c>
      <c r="I777" t="str">
        <f>IF(buildings!I777="","NA",buildings!I777)</f>
        <v>NA</v>
      </c>
      <c r="J777">
        <f>IF(buildings!J777="","NA",buildings!J777)</f>
        <v>3.4140625</v>
      </c>
      <c r="K777" t="str">
        <f>IF(buildings!K777="","NA",buildings!K777)</f>
        <v>NA</v>
      </c>
      <c r="L777" t="str">
        <f>IF(buildings!L777="","NA",buildings!L777)</f>
        <v>NA</v>
      </c>
      <c r="M777">
        <f>IF(buildings!M777="","NA",buildings!M777)</f>
        <v>1349.8670833333333</v>
      </c>
      <c r="N777" t="str">
        <f>IF(buildings!N777="","NA",buildings!N777)</f>
        <v>NA</v>
      </c>
      <c r="O777" t="str">
        <f>IF(buildings!O777="","NA",buildings!O777)</f>
        <v>NA</v>
      </c>
      <c r="P777" t="str">
        <f>IF(buildings!P777="","NA",buildings!P777)</f>
        <v>NA</v>
      </c>
      <c r="Q777">
        <f>IF(buildings!Q777="","NA",buildings!Q777)</f>
        <v>67.447916666666671</v>
      </c>
      <c r="R777" t="str">
        <f>IF(buildings!R777="","NA",buildings!R777)</f>
        <v>NA</v>
      </c>
      <c r="S777">
        <f>IF(buildings!S777="","NA",buildings!S777)</f>
        <v>30.625</v>
      </c>
      <c r="T777" t="str">
        <f>IF(buildings!T777="","NA",buildings!T777)</f>
        <v>NA</v>
      </c>
      <c r="U777" t="str">
        <f>IF(buildings!U777="","NA",buildings!U777)</f>
        <v>NA</v>
      </c>
      <c r="V777" t="str">
        <f>IF(buildings!V777="","NA",buildings!V777)</f>
        <v>NA</v>
      </c>
      <c r="W777" t="str">
        <f>IF(buildings!W777="","NA",buildings!W777)</f>
        <v>NA</v>
      </c>
      <c r="X777" t="str">
        <f>IF(buildings!X777="","NA",buildings!X777)</f>
        <v>NA</v>
      </c>
      <c r="Y777" t="str">
        <f>IF(buildings!Y777="","NA",buildings!Y777)</f>
        <v>NA</v>
      </c>
      <c r="Z777" t="str">
        <f>IF(buildings!Z777="","NA",buildings!Z777)</f>
        <v>NA</v>
      </c>
      <c r="AA777" t="str">
        <f>IF(buildings!AA777="","NA",buildings!AA777)</f>
        <v>NA</v>
      </c>
      <c r="AB777" t="str">
        <f>IF(buildings!AB777="","NA",buildings!AB777)</f>
        <v>NA</v>
      </c>
      <c r="AC777" t="str">
        <f>IF(buildings!AC777="","NA",buildings!AC777)</f>
        <v>NA</v>
      </c>
      <c r="AD777" t="str">
        <f>IF(buildings!AD777="","NA",buildings!AD777)</f>
        <v>NA</v>
      </c>
      <c r="AE777" t="str">
        <f>IF(buildings!AE777="","NA",buildings!AE777)</f>
        <v>NA</v>
      </c>
      <c r="AF777" t="str">
        <f>IF(buildings!AF777="","NA",buildings!AF777)</f>
        <v>NA</v>
      </c>
      <c r="AG777" t="str">
        <f>IF(buildings!AG777="","NA",buildings!AG777)</f>
        <v>NA</v>
      </c>
      <c r="AH777" t="str">
        <f>IF(buildings!AH777="","NA",buildings!AH777)</f>
        <v>NA</v>
      </c>
      <c r="AI777" t="str">
        <f>IF(buildings!AI777="","NA",buildings!AI777)</f>
        <v>NA</v>
      </c>
      <c r="AJ777">
        <f>IF(buildings!AJ777="","NA",buildings!AJ777)</f>
        <v>7.2450000000000001</v>
      </c>
      <c r="AK777">
        <f>IF(buildings!AK777="","NA",buildings!AK777)</f>
        <v>49.479166666666664</v>
      </c>
      <c r="AL777" t="str">
        <f>IF(buildings!AL777="","NA",buildings!AL777)</f>
        <v>Concrete wall, reinforced concrete flooring, pitched roof (Z2_MF_007_ex)</v>
      </c>
      <c r="AM777">
        <f>IF(buildings!AM777="","NA",buildings!AM777)</f>
        <v>4</v>
      </c>
      <c r="AN777" t="str">
        <f>IF(buildings!AN777="","NA",buildings!AN777)</f>
        <v>residential</v>
      </c>
      <c r="AO777" t="str">
        <f>IF(buildings!AO777="","NA",buildings!AO777)</f>
        <v>MFH</v>
      </c>
      <c r="AP777" t="str">
        <f>IF(buildings!AP777="","NA",buildings!AP777)</f>
        <v>averaged</v>
      </c>
      <c r="AQ777" t="str">
        <f>IF(buildings!AQ777="","NA",buildings!AQ777)</f>
        <v>Urban</v>
      </c>
      <c r="AR777" t="str">
        <f>IF(buildings!AR777="","NA",buildings!AR777)</f>
        <v>gross</v>
      </c>
      <c r="AS777" t="str">
        <f>IF(buildings!AS777="","NA",buildings!AS777)</f>
        <v>Nemry, F., &amp; Uihlein, A.</v>
      </c>
      <c r="AT777">
        <f>IF(buildings!AT777="","NA",buildings!AT777)</f>
        <v>2008</v>
      </c>
      <c r="AU777" t="str">
        <f>IF(buildings!AU777="","NA",buildings!AU777)</f>
        <v>Environmental Improvement Potentials of Residential Buildings (IMPRO-Building)</v>
      </c>
      <c r="AV777" t="str">
        <f>IF(buildings!AV777="","NA",buildings!AV777)</f>
        <v xml:space="preserve">EU Joint Research Center </v>
      </c>
      <c r="AW777" t="str">
        <f>IF(buildings!AW777="","NA",buildings!AW777)</f>
        <v>Copyright Elsevier</v>
      </c>
      <c r="AX777" t="str">
        <f>IF(buildings!AX777="","NA",buildings!AX777)</f>
        <v>10.2791/38942</v>
      </c>
      <c r="AY777" t="str">
        <f>IF(buildings!AY777="","NA",buildings!AY777)</f>
        <v>https://doi.org/10.2791/38942</v>
      </c>
      <c r="AZ777" t="str">
        <f>IF(buildings!AZ777="","NULL",buildings!AZ777)</f>
        <v>Annex B masses (materials summed across bld. components) divided by bld. Area from annex C (dimensions X no. of floors)</v>
      </c>
      <c r="BA777" t="str">
        <f>IF(buildings!BA777="","NULL",buildings!BA777)</f>
        <v>NULL</v>
      </c>
      <c r="BB777" t="str">
        <f>IF(buildings!BB777="","NULL",buildings!BB777)</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7" t="str">
        <f>IF(buildings!BC777="","NULL",buildings!BC777)</f>
        <v>NULL</v>
      </c>
      <c r="BD777" t="str">
        <f>IF(buildings!BD777="","NULL",buildings!BD777)</f>
        <v>NULL</v>
      </c>
      <c r="BE777" t="str">
        <f>IF(buildings!BE777="","NULL",buildings!BE777)</f>
        <v>Peled &amp; Fishman</v>
      </c>
      <c r="BF777" t="str">
        <f>IF(buildings!BF777="","NULL",buildings!BF777)</f>
        <v>NULL</v>
      </c>
      <c r="BG777" t="str">
        <f>IF(buildings!BG777="","NULL",buildings!BG777)</f>
        <v>NULL</v>
      </c>
      <c r="BH777" t="str">
        <f>IF(buildings!BH777="","NULL",buildings!BH777)</f>
        <v>NULL</v>
      </c>
      <c r="BI777" t="str">
        <f>IF(buildings!BI777="","NULL",buildings!BI777)</f>
        <v>NULL</v>
      </c>
      <c r="BJ777" t="str">
        <f>IF(buildings!BJ777="","NULL",buildings!BJ777)</f>
        <v>NULL</v>
      </c>
      <c r="BK777" t="str">
        <f>IF(buildings!BK777="","NULL",buildings!BK777)</f>
        <v>NULL</v>
      </c>
      <c r="BL777" t="str">
        <f>IF(buildings!BL777="","NULL",buildings!BL777)</f>
        <v>NULL</v>
      </c>
      <c r="BM777" t="str">
        <f>IF(buildings!BM777="","NULL",buildings!BM777)</f>
        <v>NULL</v>
      </c>
      <c r="BN777" t="str">
        <f>IF(buildings!BN777="","NULL",buildings!BN777)</f>
        <v>NULL</v>
      </c>
      <c r="BO777" t="str">
        <f>IF(buildings!BO777="","NULL",buildings!BO777)</f>
        <v>NULL</v>
      </c>
      <c r="BP777" t="str">
        <f>IF(buildings!BP777="","NULL",buildings!BP777)</f>
        <v>NULL</v>
      </c>
      <c r="BQ777" t="str">
        <f>IF(buildings!BQ777="","NULL",buildings!BQ777)</f>
        <v>NULL</v>
      </c>
      <c r="BR777" t="str">
        <f>IF(buildings!BR777="","NULL",buildings!BR777)</f>
        <v>NULL</v>
      </c>
      <c r="BS777" t="str">
        <f>IF(buildings!BS777="","NULL",buildings!BS777)</f>
        <v>NULL</v>
      </c>
      <c r="BT777" t="str">
        <f>IF(buildings!BT777="","NULL",buildings!BT777)</f>
        <v>NULL</v>
      </c>
      <c r="BU777" t="str">
        <f>IF(buildings!BU777="","NULL",buildings!BU777)</f>
        <v>NULL</v>
      </c>
      <c r="BV777" t="str">
        <f>IF(buildings!BV777="","NULL",buildings!BV777)</f>
        <v>NULL</v>
      </c>
      <c r="BW777" t="str">
        <f>IF(buildings!BW777="","NULL",buildings!BW777)</f>
        <v>R32EU15</v>
      </c>
      <c r="BX777" t="str">
        <f>IF(buildings!BX777="","NULL",buildings!BX777)</f>
        <v>R5.2OECD</v>
      </c>
      <c r="BY777" t="str">
        <f>IF(buildings!BY777="","NULL",buildings!BY777)</f>
        <v>R_MFH_low</v>
      </c>
      <c r="BZ777" t="str">
        <f>IF(buildings!BZ777="","NULL",buildings!BZ777)</f>
        <v>RC_unspecified</v>
      </c>
      <c r="CA777" t="str">
        <f>IF(buildings!CA777="","NULL",buildings!CA777)</f>
        <v>Standard</v>
      </c>
      <c r="CB777" t="str">
        <f>IF(buildings!CB777="","NULL",buildings!CB777)</f>
        <v>sample/average/statistics</v>
      </c>
      <c r="CC777" t="str">
        <f>IF(buildings!CC777="","NULL",buildings!CC777)</f>
        <v>RM</v>
      </c>
      <c r="CD777" t="str">
        <f>IF(buildings!CD777="","NULL",buildings!CD777)</f>
        <v>C</v>
      </c>
      <c r="CE777" t="str">
        <f>IF(buildings!CE777="","NULL",buildings!CE777)</f>
        <v>OECD_EU15</v>
      </c>
    </row>
    <row r="778" spans="1:83">
      <c r="A778">
        <f>IF(buildings!A778="","NA",buildings!A778)</f>
        <v>776</v>
      </c>
      <c r="B778" t="str">
        <f>IF(buildings!B778="","NA",buildings!B778)</f>
        <v>Central European countries (Belgium, The Netherlands, Ireland, Hungary, Slovenia, Luxemburg, Germany, United Kingdom, Slovakia, Denmark, Czech Republic, Austri, Poland)</v>
      </c>
      <c r="C778" t="str">
        <f>IF(buildings!C778="","NA",buildings!C778)</f>
        <v>NA</v>
      </c>
      <c r="D778">
        <f>IF(buildings!D778="","NA",buildings!D778)</f>
        <v>2006</v>
      </c>
      <c r="E778" t="str">
        <f>IF(buildings!E778="","NA",buildings!E778)</f>
        <v>NA</v>
      </c>
      <c r="F778">
        <f>IF(buildings!F778="","NA",buildings!F778)</f>
        <v>85.341250000000002</v>
      </c>
      <c r="G778" t="str">
        <f>IF(buildings!G778="","NA",buildings!G778)</f>
        <v>NA</v>
      </c>
      <c r="H778" t="str">
        <f>IF(buildings!H778="","NA",buildings!H778)</f>
        <v>NA</v>
      </c>
      <c r="I778" t="str">
        <f>IF(buildings!I778="","NA",buildings!I778)</f>
        <v>NA</v>
      </c>
      <c r="J778">
        <f>IF(buildings!J778="","NA",buildings!J778)</f>
        <v>3.4140625</v>
      </c>
      <c r="K778" t="str">
        <f>IF(buildings!K778="","NA",buildings!K778)</f>
        <v>NA</v>
      </c>
      <c r="L778" t="str">
        <f>IF(buildings!L778="","NA",buildings!L778)</f>
        <v>NA</v>
      </c>
      <c r="M778">
        <f>IF(buildings!M778="","NA",buildings!M778)</f>
        <v>1349.8670833333333</v>
      </c>
      <c r="N778" t="str">
        <f>IF(buildings!N778="","NA",buildings!N778)</f>
        <v>NA</v>
      </c>
      <c r="O778" t="str">
        <f>IF(buildings!O778="","NA",buildings!O778)</f>
        <v>NA</v>
      </c>
      <c r="P778" t="str">
        <f>IF(buildings!P778="","NA",buildings!P778)</f>
        <v>NA</v>
      </c>
      <c r="Q778">
        <f>IF(buildings!Q778="","NA",buildings!Q778)</f>
        <v>67.447916666666671</v>
      </c>
      <c r="R778" t="str">
        <f>IF(buildings!R778="","NA",buildings!R778)</f>
        <v>NA</v>
      </c>
      <c r="S778">
        <f>IF(buildings!S778="","NA",buildings!S778)</f>
        <v>30.625</v>
      </c>
      <c r="T778" t="str">
        <f>IF(buildings!T778="","NA",buildings!T778)</f>
        <v>NA</v>
      </c>
      <c r="U778" t="str">
        <f>IF(buildings!U778="","NA",buildings!U778)</f>
        <v>NA</v>
      </c>
      <c r="V778" t="str">
        <f>IF(buildings!V778="","NA",buildings!V778)</f>
        <v>NA</v>
      </c>
      <c r="W778" t="str">
        <f>IF(buildings!W778="","NA",buildings!W778)</f>
        <v>NA</v>
      </c>
      <c r="X778" t="str">
        <f>IF(buildings!X778="","NA",buildings!X778)</f>
        <v>NA</v>
      </c>
      <c r="Y778" t="str">
        <f>IF(buildings!Y778="","NA",buildings!Y778)</f>
        <v>NA</v>
      </c>
      <c r="Z778" t="str">
        <f>IF(buildings!Z778="","NA",buildings!Z778)</f>
        <v>NA</v>
      </c>
      <c r="AA778" t="str">
        <f>IF(buildings!AA778="","NA",buildings!AA778)</f>
        <v>NA</v>
      </c>
      <c r="AB778" t="str">
        <f>IF(buildings!AB778="","NA",buildings!AB778)</f>
        <v>NA</v>
      </c>
      <c r="AC778" t="str">
        <f>IF(buildings!AC778="","NA",buildings!AC778)</f>
        <v>NA</v>
      </c>
      <c r="AD778" t="str">
        <f>IF(buildings!AD778="","NA",buildings!AD778)</f>
        <v>NA</v>
      </c>
      <c r="AE778" t="str">
        <f>IF(buildings!AE778="","NA",buildings!AE778)</f>
        <v>NA</v>
      </c>
      <c r="AF778" t="str">
        <f>IF(buildings!AF778="","NA",buildings!AF778)</f>
        <v>NA</v>
      </c>
      <c r="AG778" t="str">
        <f>IF(buildings!AG778="","NA",buildings!AG778)</f>
        <v>NA</v>
      </c>
      <c r="AH778" t="str">
        <f>IF(buildings!AH778="","NA",buildings!AH778)</f>
        <v>NA</v>
      </c>
      <c r="AI778" t="str">
        <f>IF(buildings!AI778="","NA",buildings!AI778)</f>
        <v>NA</v>
      </c>
      <c r="AJ778">
        <f>IF(buildings!AJ778="","NA",buildings!AJ778)</f>
        <v>10.541666666666666</v>
      </c>
      <c r="AK778">
        <f>IF(buildings!AK778="","NA",buildings!AK778)</f>
        <v>49.479166666666664</v>
      </c>
      <c r="AL778" t="str">
        <f>IF(buildings!AL778="","NA",buildings!AL778)</f>
        <v>Concrete wall, reinforced concrete flooring, pitched roof (Z2_MF_007)</v>
      </c>
      <c r="AM778">
        <f>IF(buildings!AM778="","NA",buildings!AM778)</f>
        <v>4</v>
      </c>
      <c r="AN778" t="str">
        <f>IF(buildings!AN778="","NA",buildings!AN778)</f>
        <v>residential</v>
      </c>
      <c r="AO778" t="str">
        <f>IF(buildings!AO778="","NA",buildings!AO778)</f>
        <v>MFH</v>
      </c>
      <c r="AP778" t="str">
        <f>IF(buildings!AP778="","NA",buildings!AP778)</f>
        <v>averaged</v>
      </c>
      <c r="AQ778" t="str">
        <f>IF(buildings!AQ778="","NA",buildings!AQ778)</f>
        <v>Urban</v>
      </c>
      <c r="AR778" t="str">
        <f>IF(buildings!AR778="","NA",buildings!AR778)</f>
        <v>gross</v>
      </c>
      <c r="AS778" t="str">
        <f>IF(buildings!AS778="","NA",buildings!AS778)</f>
        <v>Nemry, F., &amp; Uihlein, A.</v>
      </c>
      <c r="AT778">
        <f>IF(buildings!AT778="","NA",buildings!AT778)</f>
        <v>2008</v>
      </c>
      <c r="AU778" t="str">
        <f>IF(buildings!AU778="","NA",buildings!AU778)</f>
        <v>Environmental Improvement Potentials of Residential Buildings (IMPRO-Building)</v>
      </c>
      <c r="AV778" t="str">
        <f>IF(buildings!AV778="","NA",buildings!AV778)</f>
        <v xml:space="preserve">EU Joint Research Center </v>
      </c>
      <c r="AW778" t="str">
        <f>IF(buildings!AW778="","NA",buildings!AW778)</f>
        <v>Copyright Elsevier</v>
      </c>
      <c r="AX778" t="str">
        <f>IF(buildings!AX778="","NA",buildings!AX778)</f>
        <v>10.2791/38942</v>
      </c>
      <c r="AY778" t="str">
        <f>IF(buildings!AY778="","NA",buildings!AY778)</f>
        <v>https://doi.org/10.2791/38942</v>
      </c>
      <c r="AZ778" t="str">
        <f>IF(buildings!AZ778="","NULL",buildings!AZ778)</f>
        <v>Annex B masses (materials summed across bld. components) divided by bld. Area from annex C (dimensions X no. of floors)</v>
      </c>
      <c r="BA778" t="str">
        <f>IF(buildings!BA778="","NULL",buildings!BA778)</f>
        <v>NULL</v>
      </c>
      <c r="BB778" t="str">
        <f>IF(buildings!BB778="","NULL",buildings!BB778)</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8" t="str">
        <f>IF(buildings!BC778="","NULL",buildings!BC778)</f>
        <v>NULL</v>
      </c>
      <c r="BD778" t="str">
        <f>IF(buildings!BD778="","NULL",buildings!BD778)</f>
        <v>NULL</v>
      </c>
      <c r="BE778" t="str">
        <f>IF(buildings!BE778="","NULL",buildings!BE778)</f>
        <v>Peled &amp; Fishman</v>
      </c>
      <c r="BF778" t="str">
        <f>IF(buildings!BF778="","NULL",buildings!BF778)</f>
        <v>NULL</v>
      </c>
      <c r="BG778" t="str">
        <f>IF(buildings!BG778="","NULL",buildings!BG778)</f>
        <v>NULL</v>
      </c>
      <c r="BH778" t="str">
        <f>IF(buildings!BH778="","NULL",buildings!BH778)</f>
        <v>NULL</v>
      </c>
      <c r="BI778" t="str">
        <f>IF(buildings!BI778="","NULL",buildings!BI778)</f>
        <v>NULL</v>
      </c>
      <c r="BJ778" t="str">
        <f>IF(buildings!BJ778="","NULL",buildings!BJ778)</f>
        <v>NULL</v>
      </c>
      <c r="BK778" t="str">
        <f>IF(buildings!BK778="","NULL",buildings!BK778)</f>
        <v>NULL</v>
      </c>
      <c r="BL778" t="str">
        <f>IF(buildings!BL778="","NULL",buildings!BL778)</f>
        <v>NULL</v>
      </c>
      <c r="BM778" t="str">
        <f>IF(buildings!BM778="","NULL",buildings!BM778)</f>
        <v>NULL</v>
      </c>
      <c r="BN778" t="str">
        <f>IF(buildings!BN778="","NULL",buildings!BN778)</f>
        <v>NULL</v>
      </c>
      <c r="BO778" t="str">
        <f>IF(buildings!BO778="","NULL",buildings!BO778)</f>
        <v>NULL</v>
      </c>
      <c r="BP778" t="str">
        <f>IF(buildings!BP778="","NULL",buildings!BP778)</f>
        <v>NULL</v>
      </c>
      <c r="BQ778" t="str">
        <f>IF(buildings!BQ778="","NULL",buildings!BQ778)</f>
        <v>NULL</v>
      </c>
      <c r="BR778" t="str">
        <f>IF(buildings!BR778="","NULL",buildings!BR778)</f>
        <v>NULL</v>
      </c>
      <c r="BS778" t="str">
        <f>IF(buildings!BS778="","NULL",buildings!BS778)</f>
        <v>NULL</v>
      </c>
      <c r="BT778" t="str">
        <f>IF(buildings!BT778="","NULL",buildings!BT778)</f>
        <v>NULL</v>
      </c>
      <c r="BU778" t="str">
        <f>IF(buildings!BU778="","NULL",buildings!BU778)</f>
        <v>NULL</v>
      </c>
      <c r="BV778" t="str">
        <f>IF(buildings!BV778="","NULL",buildings!BV778)</f>
        <v>NULL</v>
      </c>
      <c r="BW778" t="str">
        <f>IF(buildings!BW778="","NULL",buildings!BW778)</f>
        <v>R32EU15</v>
      </c>
      <c r="BX778" t="str">
        <f>IF(buildings!BX778="","NULL",buildings!BX778)</f>
        <v>R5.2OECD</v>
      </c>
      <c r="BY778" t="str">
        <f>IF(buildings!BY778="","NULL",buildings!BY778)</f>
        <v>R_MFH_low</v>
      </c>
      <c r="BZ778" t="str">
        <f>IF(buildings!BZ778="","NULL",buildings!BZ778)</f>
        <v>RC_unspecified</v>
      </c>
      <c r="CA778" t="str">
        <f>IF(buildings!CA778="","NULL",buildings!CA778)</f>
        <v>Standard</v>
      </c>
      <c r="CB778" t="str">
        <f>IF(buildings!CB778="","NULL",buildings!CB778)</f>
        <v>sample/average/statistics</v>
      </c>
      <c r="CC778" t="str">
        <f>IF(buildings!CC778="","NULL",buildings!CC778)</f>
        <v>RM</v>
      </c>
      <c r="CD778" t="str">
        <f>IF(buildings!CD778="","NULL",buildings!CD778)</f>
        <v>C</v>
      </c>
      <c r="CE778" t="str">
        <f>IF(buildings!CE778="","NULL",buildings!CE778)</f>
        <v>OECD_EU15</v>
      </c>
    </row>
    <row r="779" spans="1:83">
      <c r="A779">
        <f>IF(buildings!A779="","NA",buildings!A779)</f>
        <v>777</v>
      </c>
      <c r="B779" t="str">
        <f>IF(buildings!B779="","NA",buildings!B779)</f>
        <v>Central European countries (Belgium, The Netherlands, Ireland, Hungary, Slovenia, Luxemburg, Germany, United Kingdom, Slovakia, Denmark, Czech Republic, Austri, Poland)</v>
      </c>
      <c r="C779" t="str">
        <f>IF(buildings!C779="","NA",buildings!C779)</f>
        <v>NA</v>
      </c>
      <c r="D779">
        <f>IF(buildings!D779="","NA",buildings!D779)</f>
        <v>1970</v>
      </c>
      <c r="E779">
        <f>IF(buildings!E779="","NA",buildings!E779)</f>
        <v>1990</v>
      </c>
      <c r="F779">
        <f>IF(buildings!F779="","NA",buildings!F779)</f>
        <v>83.821785714285724</v>
      </c>
      <c r="G779" t="str">
        <f>IF(buildings!G779="","NA",buildings!G779)</f>
        <v>NA</v>
      </c>
      <c r="H779" t="str">
        <f>IF(buildings!H779="","NA",buildings!H779)</f>
        <v>NA</v>
      </c>
      <c r="I779" t="str">
        <f>IF(buildings!I779="","NA",buildings!I779)</f>
        <v>NA</v>
      </c>
      <c r="J779" t="str">
        <f>IF(buildings!J779="","NA",buildings!J779)</f>
        <v>NA</v>
      </c>
      <c r="K779" t="str">
        <f>IF(buildings!K779="","NA",buildings!K779)</f>
        <v>NA</v>
      </c>
      <c r="L779" t="str">
        <f>IF(buildings!L779="","NA",buildings!L779)</f>
        <v>NA</v>
      </c>
      <c r="M779">
        <f>IF(buildings!M779="","NA",buildings!M779)</f>
        <v>1265.4639285714286</v>
      </c>
      <c r="N779" t="str">
        <f>IF(buildings!N779="","NA",buildings!N779)</f>
        <v>NA</v>
      </c>
      <c r="O779" t="str">
        <f>IF(buildings!O779="","NA",buildings!O779)</f>
        <v>NA</v>
      </c>
      <c r="P779" t="str">
        <f>IF(buildings!P779="","NA",buildings!P779)</f>
        <v>NA</v>
      </c>
      <c r="Q779">
        <f>IF(buildings!Q779="","NA",buildings!Q779)</f>
        <v>73.325892857142861</v>
      </c>
      <c r="R779" t="str">
        <f>IF(buildings!R779="","NA",buildings!R779)</f>
        <v>NA</v>
      </c>
      <c r="S779">
        <f>IF(buildings!S779="","NA",buildings!S779)</f>
        <v>27.25</v>
      </c>
      <c r="T779" t="str">
        <f>IF(buildings!T779="","NA",buildings!T779)</f>
        <v>NA</v>
      </c>
      <c r="U779" t="str">
        <f>IF(buildings!U779="","NA",buildings!U779)</f>
        <v>NA</v>
      </c>
      <c r="V779">
        <f>IF(buildings!V779="","NA",buildings!V779)</f>
        <v>0.3392857142857143</v>
      </c>
      <c r="W779" t="str">
        <f>IF(buildings!W779="","NA",buildings!W779)</f>
        <v>NA</v>
      </c>
      <c r="X779" t="str">
        <f>IF(buildings!X779="","NA",buildings!X779)</f>
        <v>NA</v>
      </c>
      <c r="Y779" t="str">
        <f>IF(buildings!Y779="","NA",buildings!Y779)</f>
        <v>NA</v>
      </c>
      <c r="Z779" t="str">
        <f>IF(buildings!Z779="","NA",buildings!Z779)</f>
        <v>NA</v>
      </c>
      <c r="AA779" t="str">
        <f>IF(buildings!AA779="","NA",buildings!AA779)</f>
        <v>NA</v>
      </c>
      <c r="AB779" t="str">
        <f>IF(buildings!AB779="","NA",buildings!AB779)</f>
        <v>NA</v>
      </c>
      <c r="AC779" t="str">
        <f>IF(buildings!AC779="","NA",buildings!AC779)</f>
        <v>NA</v>
      </c>
      <c r="AD779" t="str">
        <f>IF(buildings!AD779="","NA",buildings!AD779)</f>
        <v>NA</v>
      </c>
      <c r="AE779" t="str">
        <f>IF(buildings!AE779="","NA",buildings!AE779)</f>
        <v>NA</v>
      </c>
      <c r="AF779" t="str">
        <f>IF(buildings!AF779="","NA",buildings!AF779)</f>
        <v>NA</v>
      </c>
      <c r="AG779" t="str">
        <f>IF(buildings!AG779="","NA",buildings!AG779)</f>
        <v>NA</v>
      </c>
      <c r="AH779" t="str">
        <f>IF(buildings!AH779="","NA",buildings!AH779)</f>
        <v>NA</v>
      </c>
      <c r="AI779" t="str">
        <f>IF(buildings!AI779="","NA",buildings!AI779)</f>
        <v>NA</v>
      </c>
      <c r="AJ779">
        <f>IF(buildings!AJ779="","NA",buildings!AJ779)</f>
        <v>13.946428571428571</v>
      </c>
      <c r="AK779">
        <f>IF(buildings!AK779="","NA",buildings!AK779)</f>
        <v>49.479166666666664</v>
      </c>
      <c r="AL779" t="str">
        <f>IF(buildings!AL779="","NA",buildings!AL779)</f>
        <v>Concrete wall, reinforced concrete flooring, flat roof (Z2_MF_008)</v>
      </c>
      <c r="AM779">
        <f>IF(buildings!AM779="","NA",buildings!AM779)</f>
        <v>7</v>
      </c>
      <c r="AN779" t="str">
        <f>IF(buildings!AN779="","NA",buildings!AN779)</f>
        <v>residential</v>
      </c>
      <c r="AO779" t="str">
        <f>IF(buildings!AO779="","NA",buildings!AO779)</f>
        <v>MFH</v>
      </c>
      <c r="AP779" t="str">
        <f>IF(buildings!AP779="","NA",buildings!AP779)</f>
        <v>averaged</v>
      </c>
      <c r="AQ779" t="str">
        <f>IF(buildings!AQ779="","NA",buildings!AQ779)</f>
        <v>Urban</v>
      </c>
      <c r="AR779" t="str">
        <f>IF(buildings!AR779="","NA",buildings!AR779)</f>
        <v>gross</v>
      </c>
      <c r="AS779" t="str">
        <f>IF(buildings!AS779="","NA",buildings!AS779)</f>
        <v>Nemry, F., &amp; Uihlein, A.</v>
      </c>
      <c r="AT779">
        <f>IF(buildings!AT779="","NA",buildings!AT779)</f>
        <v>2008</v>
      </c>
      <c r="AU779" t="str">
        <f>IF(buildings!AU779="","NA",buildings!AU779)</f>
        <v>Environmental Improvement Potentials of Residential Buildings (IMPRO-Building)</v>
      </c>
      <c r="AV779" t="str">
        <f>IF(buildings!AV779="","NA",buildings!AV779)</f>
        <v xml:space="preserve">EU Joint Research Center </v>
      </c>
      <c r="AW779" t="str">
        <f>IF(buildings!AW779="","NA",buildings!AW779)</f>
        <v>Copyright Elsevier</v>
      </c>
      <c r="AX779" t="str">
        <f>IF(buildings!AX779="","NA",buildings!AX779)</f>
        <v>10.2791/38942</v>
      </c>
      <c r="AY779" t="str">
        <f>IF(buildings!AY779="","NA",buildings!AY779)</f>
        <v>https://doi.org/10.2791/38942</v>
      </c>
      <c r="AZ779" t="str">
        <f>IF(buildings!AZ779="","NULL",buildings!AZ779)</f>
        <v>Annex B masses (materials summed across bld. components) divided by bld. Area from annex C (dimensions X no. of floors)</v>
      </c>
      <c r="BA779" t="str">
        <f>IF(buildings!BA779="","NULL",buildings!BA779)</f>
        <v>NULL</v>
      </c>
      <c r="BB779" t="str">
        <f>IF(buildings!BB779="","NULL",buildings!BB779)</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79" t="str">
        <f>IF(buildings!BC779="","NULL",buildings!BC779)</f>
        <v>NULL</v>
      </c>
      <c r="BD779" t="str">
        <f>IF(buildings!BD779="","NULL",buildings!BD779)</f>
        <v>NULL</v>
      </c>
      <c r="BE779" t="str">
        <f>IF(buildings!BE779="","NULL",buildings!BE779)</f>
        <v>Peled &amp; Fishman</v>
      </c>
      <c r="BF779" t="str">
        <f>IF(buildings!BF779="","NULL",buildings!BF779)</f>
        <v>NULL</v>
      </c>
      <c r="BG779" t="str">
        <f>IF(buildings!BG779="","NULL",buildings!BG779)</f>
        <v>NULL</v>
      </c>
      <c r="BH779" t="str">
        <f>IF(buildings!BH779="","NULL",buildings!BH779)</f>
        <v>NULL</v>
      </c>
      <c r="BI779" t="str">
        <f>IF(buildings!BI779="","NULL",buildings!BI779)</f>
        <v>NULL</v>
      </c>
      <c r="BJ779" t="str">
        <f>IF(buildings!BJ779="","NULL",buildings!BJ779)</f>
        <v>NULL</v>
      </c>
      <c r="BK779" t="str">
        <f>IF(buildings!BK779="","NULL",buildings!BK779)</f>
        <v>NULL</v>
      </c>
      <c r="BL779" t="str">
        <f>IF(buildings!BL779="","NULL",buildings!BL779)</f>
        <v>NULL</v>
      </c>
      <c r="BM779" t="str">
        <f>IF(buildings!BM779="","NULL",buildings!BM779)</f>
        <v>NULL</v>
      </c>
      <c r="BN779" t="str">
        <f>IF(buildings!BN779="","NULL",buildings!BN779)</f>
        <v>NULL</v>
      </c>
      <c r="BO779" t="str">
        <f>IF(buildings!BO779="","NULL",buildings!BO779)</f>
        <v>NULL</v>
      </c>
      <c r="BP779" t="str">
        <f>IF(buildings!BP779="","NULL",buildings!BP779)</f>
        <v>NULL</v>
      </c>
      <c r="BQ779" t="str">
        <f>IF(buildings!BQ779="","NULL",buildings!BQ779)</f>
        <v>NULL</v>
      </c>
      <c r="BR779" t="str">
        <f>IF(buildings!BR779="","NULL",buildings!BR779)</f>
        <v>NULL</v>
      </c>
      <c r="BS779" t="str">
        <f>IF(buildings!BS779="","NULL",buildings!BS779)</f>
        <v>NULL</v>
      </c>
      <c r="BT779" t="str">
        <f>IF(buildings!BT779="","NULL",buildings!BT779)</f>
        <v>NULL</v>
      </c>
      <c r="BU779" t="str">
        <f>IF(buildings!BU779="","NULL",buildings!BU779)</f>
        <v>NULL</v>
      </c>
      <c r="BV779" t="str">
        <f>IF(buildings!BV779="","NULL",buildings!BV779)</f>
        <v>NULL</v>
      </c>
      <c r="BW779" t="str">
        <f>IF(buildings!BW779="","NULL",buildings!BW779)</f>
        <v>R32EU15</v>
      </c>
      <c r="BX779" t="str">
        <f>IF(buildings!BX779="","NULL",buildings!BX779)</f>
        <v>R5.2OECD</v>
      </c>
      <c r="BY779" t="str">
        <f>IF(buildings!BY779="","NULL",buildings!BY779)</f>
        <v>R_MFH_high</v>
      </c>
      <c r="BZ779" t="str">
        <f>IF(buildings!BZ779="","NULL",buildings!BZ779)</f>
        <v>RC_unspecified</v>
      </c>
      <c r="CA779" t="str">
        <f>IF(buildings!CA779="","NULL",buildings!CA779)</f>
        <v>Standard</v>
      </c>
      <c r="CB779" t="str">
        <f>IF(buildings!CB779="","NULL",buildings!CB779)</f>
        <v>sample/average/statistics</v>
      </c>
      <c r="CC779" t="str">
        <f>IF(buildings!CC779="","NULL",buildings!CC779)</f>
        <v>RM</v>
      </c>
      <c r="CD779" t="str">
        <f>IF(buildings!CD779="","NULL",buildings!CD779)</f>
        <v>C</v>
      </c>
      <c r="CE779" t="str">
        <f>IF(buildings!CE779="","NULL",buildings!CE779)</f>
        <v>OECD_EU15</v>
      </c>
    </row>
    <row r="780" spans="1:83">
      <c r="A780">
        <f>IF(buildings!A780="","NA",buildings!A780)</f>
        <v>778</v>
      </c>
      <c r="B780" t="str">
        <f>IF(buildings!B780="","NA",buildings!B780)</f>
        <v>Central European countries (Belgium, The Netherlands, Ireland, Hungary, Slovenia, Luxemburg, Germany, United Kingdom, Slovakia, Denmark, Czech Republic, Austri, Poland)</v>
      </c>
      <c r="C780" t="str">
        <f>IF(buildings!C780="","NA",buildings!C780)</f>
        <v>NA</v>
      </c>
      <c r="D780">
        <f>IF(buildings!D780="","NA",buildings!D780)</f>
        <v>1960</v>
      </c>
      <c r="E780">
        <f>IF(buildings!E780="","NA",buildings!E780)</f>
        <v>1990</v>
      </c>
      <c r="F780">
        <f>IF(buildings!F780="","NA",buildings!F780)</f>
        <v>61.38986666666667</v>
      </c>
      <c r="G780" t="str">
        <f>IF(buildings!G780="","NA",buildings!G780)</f>
        <v>NA</v>
      </c>
      <c r="H780" t="str">
        <f>IF(buildings!H780="","NA",buildings!H780)</f>
        <v>NA</v>
      </c>
      <c r="I780" t="str">
        <f>IF(buildings!I780="","NA",buildings!I780)</f>
        <v>NA</v>
      </c>
      <c r="J780" t="str">
        <f>IF(buildings!J780="","NA",buildings!J780)</f>
        <v>NA</v>
      </c>
      <c r="K780" t="str">
        <f>IF(buildings!K780="","NA",buildings!K780)</f>
        <v>NA</v>
      </c>
      <c r="L780" t="str">
        <f>IF(buildings!L780="","NA",buildings!L780)</f>
        <v>NA</v>
      </c>
      <c r="M780">
        <f>IF(buildings!M780="","NA",buildings!M780)</f>
        <v>930.07680000000005</v>
      </c>
      <c r="N780" t="str">
        <f>IF(buildings!N780="","NA",buildings!N780)</f>
        <v>NA</v>
      </c>
      <c r="O780" t="str">
        <f>IF(buildings!O780="","NA",buildings!O780)</f>
        <v>NA</v>
      </c>
      <c r="P780" t="str">
        <f>IF(buildings!P780="","NA",buildings!P780)</f>
        <v>NA</v>
      </c>
      <c r="Q780">
        <f>IF(buildings!Q780="","NA",buildings!Q780)</f>
        <v>50.444444444444443</v>
      </c>
      <c r="R780" t="str">
        <f>IF(buildings!R780="","NA",buildings!R780)</f>
        <v>NA</v>
      </c>
      <c r="S780">
        <f>IF(buildings!S780="","NA",buildings!S780)</f>
        <v>20.16</v>
      </c>
      <c r="T780" t="str">
        <f>IF(buildings!T780="","NA",buildings!T780)</f>
        <v>NA</v>
      </c>
      <c r="U780" t="str">
        <f>IF(buildings!U780="","NA",buildings!U780)</f>
        <v>NA</v>
      </c>
      <c r="V780">
        <f>IF(buildings!V780="","NA",buildings!V780)</f>
        <v>0.24</v>
      </c>
      <c r="W780" t="str">
        <f>IF(buildings!W780="","NA",buildings!W780)</f>
        <v>NA</v>
      </c>
      <c r="X780" t="str">
        <f>IF(buildings!X780="","NA",buildings!X780)</f>
        <v>NA</v>
      </c>
      <c r="Y780" t="str">
        <f>IF(buildings!Y780="","NA",buildings!Y780)</f>
        <v>NA</v>
      </c>
      <c r="Z780" t="str">
        <f>IF(buildings!Z780="","NA",buildings!Z780)</f>
        <v>NA</v>
      </c>
      <c r="AA780" t="str">
        <f>IF(buildings!AA780="","NA",buildings!AA780)</f>
        <v>NA</v>
      </c>
      <c r="AB780" t="str">
        <f>IF(buildings!AB780="","NA",buildings!AB780)</f>
        <v>NA</v>
      </c>
      <c r="AC780" t="str">
        <f>IF(buildings!AC780="","NA",buildings!AC780)</f>
        <v>NA</v>
      </c>
      <c r="AD780" t="str">
        <f>IF(buildings!AD780="","NA",buildings!AD780)</f>
        <v>NA</v>
      </c>
      <c r="AE780" t="str">
        <f>IF(buildings!AE780="","NA",buildings!AE780)</f>
        <v>NA</v>
      </c>
      <c r="AF780" t="str">
        <f>IF(buildings!AF780="","NA",buildings!AF780)</f>
        <v>NA</v>
      </c>
      <c r="AG780" t="str">
        <f>IF(buildings!AG780="","NA",buildings!AG780)</f>
        <v>NA</v>
      </c>
      <c r="AH780" t="str">
        <f>IF(buildings!AH780="","NA",buildings!AH780)</f>
        <v>NA</v>
      </c>
      <c r="AI780" t="str">
        <f>IF(buildings!AI780="","NA",buildings!AI780)</f>
        <v>NA</v>
      </c>
      <c r="AJ780">
        <f>IF(buildings!AJ780="","NA",buildings!AJ780)</f>
        <v>10.871111111111111</v>
      </c>
      <c r="AK780">
        <f>IF(buildings!AK780="","NA",buildings!AK780)</f>
        <v>35</v>
      </c>
      <c r="AL780" t="str">
        <f>IF(buildings!AL780="","NA",buildings!AL780)</f>
        <v>Concrete wall, reinforced concrete flooring, flat roof (Z2_HR_001)</v>
      </c>
      <c r="AM780">
        <f>IF(buildings!AM780="","NA",buildings!AM780)</f>
        <v>10</v>
      </c>
      <c r="AN780" t="str">
        <f>IF(buildings!AN780="","NA",buildings!AN780)</f>
        <v>residential</v>
      </c>
      <c r="AO780" t="str">
        <f>IF(buildings!AO780="","NA",buildings!AO780)</f>
        <v>MFH</v>
      </c>
      <c r="AP780" t="str">
        <f>IF(buildings!AP780="","NA",buildings!AP780)</f>
        <v>averaged</v>
      </c>
      <c r="AQ780" t="str">
        <f>IF(buildings!AQ780="","NA",buildings!AQ780)</f>
        <v>Urban</v>
      </c>
      <c r="AR780" t="str">
        <f>IF(buildings!AR780="","NA",buildings!AR780)</f>
        <v>gross</v>
      </c>
      <c r="AS780" t="str">
        <f>IF(buildings!AS780="","NA",buildings!AS780)</f>
        <v>Nemry, F., &amp; Uihlein, A.</v>
      </c>
      <c r="AT780">
        <f>IF(buildings!AT780="","NA",buildings!AT780)</f>
        <v>2008</v>
      </c>
      <c r="AU780" t="str">
        <f>IF(buildings!AU780="","NA",buildings!AU780)</f>
        <v>Environmental Improvement Potentials of Residential Buildings (IMPRO-Building)</v>
      </c>
      <c r="AV780" t="str">
        <f>IF(buildings!AV780="","NA",buildings!AV780)</f>
        <v xml:space="preserve">EU Joint Research Center </v>
      </c>
      <c r="AW780" t="str">
        <f>IF(buildings!AW780="","NA",buildings!AW780)</f>
        <v>Copyright Elsevier</v>
      </c>
      <c r="AX780" t="str">
        <f>IF(buildings!AX780="","NA",buildings!AX780)</f>
        <v>10.2791/38942</v>
      </c>
      <c r="AY780" t="str">
        <f>IF(buildings!AY780="","NA",buildings!AY780)</f>
        <v>https://doi.org/10.2791/38942</v>
      </c>
      <c r="AZ780" t="str">
        <f>IF(buildings!AZ780="","NULL",buildings!AZ780)</f>
        <v>Annex B masses (materials summed across bld. components) divided by bld. Area from annex C (dimensions X no. of floors)</v>
      </c>
      <c r="BA780" t="str">
        <f>IF(buildings!BA780="","NULL",buildings!BA780)</f>
        <v>NULL</v>
      </c>
      <c r="BB780" t="str">
        <f>IF(buildings!BB780="","NULL",buildings!BB780)</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0" t="str">
        <f>IF(buildings!BC780="","NULL",buildings!BC780)</f>
        <v>NULL</v>
      </c>
      <c r="BD780" t="str">
        <f>IF(buildings!BD780="","NULL",buildings!BD780)</f>
        <v>NULL</v>
      </c>
      <c r="BE780" t="str">
        <f>IF(buildings!BE780="","NULL",buildings!BE780)</f>
        <v>Peled &amp; Fishman</v>
      </c>
      <c r="BF780" t="str">
        <f>IF(buildings!BF780="","NULL",buildings!BF780)</f>
        <v>NULL</v>
      </c>
      <c r="BG780" t="str">
        <f>IF(buildings!BG780="","NULL",buildings!BG780)</f>
        <v>NULL</v>
      </c>
      <c r="BH780" t="str">
        <f>IF(buildings!BH780="","NULL",buildings!BH780)</f>
        <v>NULL</v>
      </c>
      <c r="BI780" t="str">
        <f>IF(buildings!BI780="","NULL",buildings!BI780)</f>
        <v>NULL</v>
      </c>
      <c r="BJ780" t="str">
        <f>IF(buildings!BJ780="","NULL",buildings!BJ780)</f>
        <v>NULL</v>
      </c>
      <c r="BK780" t="str">
        <f>IF(buildings!BK780="","NULL",buildings!BK780)</f>
        <v>NULL</v>
      </c>
      <c r="BL780" t="str">
        <f>IF(buildings!BL780="","NULL",buildings!BL780)</f>
        <v>NULL</v>
      </c>
      <c r="BM780" t="str">
        <f>IF(buildings!BM780="","NULL",buildings!BM780)</f>
        <v>NULL</v>
      </c>
      <c r="BN780" t="str">
        <f>IF(buildings!BN780="","NULL",buildings!BN780)</f>
        <v>NULL</v>
      </c>
      <c r="BO780" t="str">
        <f>IF(buildings!BO780="","NULL",buildings!BO780)</f>
        <v>NULL</v>
      </c>
      <c r="BP780" t="str">
        <f>IF(buildings!BP780="","NULL",buildings!BP780)</f>
        <v>NULL</v>
      </c>
      <c r="BQ780" t="str">
        <f>IF(buildings!BQ780="","NULL",buildings!BQ780)</f>
        <v>NULL</v>
      </c>
      <c r="BR780" t="str">
        <f>IF(buildings!BR780="","NULL",buildings!BR780)</f>
        <v>NULL</v>
      </c>
      <c r="BS780" t="str">
        <f>IF(buildings!BS780="","NULL",buildings!BS780)</f>
        <v>NULL</v>
      </c>
      <c r="BT780" t="str">
        <f>IF(buildings!BT780="","NULL",buildings!BT780)</f>
        <v>NULL</v>
      </c>
      <c r="BU780" t="str">
        <f>IF(buildings!BU780="","NULL",buildings!BU780)</f>
        <v>NULL</v>
      </c>
      <c r="BV780" t="str">
        <f>IF(buildings!BV780="","NULL",buildings!BV780)</f>
        <v>NULL</v>
      </c>
      <c r="BW780" t="str">
        <f>IF(buildings!BW780="","NULL",buildings!BW780)</f>
        <v>R32EU15</v>
      </c>
      <c r="BX780" t="str">
        <f>IF(buildings!BX780="","NULL",buildings!BX780)</f>
        <v>R5.2OECD</v>
      </c>
      <c r="BY780" t="str">
        <f>IF(buildings!BY780="","NULL",buildings!BY780)</f>
        <v>R_MFH_tower</v>
      </c>
      <c r="BZ780" t="str">
        <f>IF(buildings!BZ780="","NULL",buildings!BZ780)</f>
        <v>RC_unspecified</v>
      </c>
      <c r="CA780" t="str">
        <f>IF(buildings!CA780="","NULL",buildings!CA780)</f>
        <v>Standard</v>
      </c>
      <c r="CB780" t="str">
        <f>IF(buildings!CB780="","NULL",buildings!CB780)</f>
        <v>sample/average/statistics</v>
      </c>
      <c r="CC780" t="str">
        <f>IF(buildings!CC780="","NULL",buildings!CC780)</f>
        <v>RM</v>
      </c>
      <c r="CD780" t="str">
        <f>IF(buildings!CD780="","NULL",buildings!CD780)</f>
        <v>C</v>
      </c>
      <c r="CE780" t="str">
        <f>IF(buildings!CE780="","NULL",buildings!CE780)</f>
        <v>OECD_EU15</v>
      </c>
    </row>
    <row r="781" spans="1:83">
      <c r="A781">
        <f>IF(buildings!A781="","NA",buildings!A781)</f>
        <v>779</v>
      </c>
      <c r="B781" t="str">
        <f>IF(buildings!B781="","NA",buildings!B781)</f>
        <v>Central European countries (Belgium, The Netherlands, Ireland, Hungary, Slovenia, Luxemburg, Germany, United Kingdom, Slovakia, Denmark, Czech Republic, Austri, Poland)</v>
      </c>
      <c r="C781" t="str">
        <f>IF(buildings!C781="","NA",buildings!C781)</f>
        <v>NA</v>
      </c>
      <c r="D781">
        <f>IF(buildings!D781="","NA",buildings!D781)</f>
        <v>1970</v>
      </c>
      <c r="E781" t="str">
        <f>IF(buildings!E781="","NA",buildings!E781)</f>
        <v>NA</v>
      </c>
      <c r="F781">
        <f>IF(buildings!F781="","NA",buildings!F781)</f>
        <v>31.759786666666667</v>
      </c>
      <c r="G781" t="str">
        <f>IF(buildings!G781="","NA",buildings!G781)</f>
        <v>NA</v>
      </c>
      <c r="H781" t="str">
        <f>IF(buildings!H781="","NA",buildings!H781)</f>
        <v>NA</v>
      </c>
      <c r="I781" t="str">
        <f>IF(buildings!I781="","NA",buildings!I781)</f>
        <v>NA</v>
      </c>
      <c r="J781">
        <f>IF(buildings!J781="","NA",buildings!J781)</f>
        <v>2.4</v>
      </c>
      <c r="K781" t="str">
        <f>IF(buildings!K781="","NA",buildings!K781)</f>
        <v>NA</v>
      </c>
      <c r="L781" t="str">
        <f>IF(buildings!L781="","NA",buildings!L781)</f>
        <v>NA</v>
      </c>
      <c r="M781">
        <f>IF(buildings!M781="","NA",buildings!M781)</f>
        <v>513.73354666666671</v>
      </c>
      <c r="N781" t="str">
        <f>IF(buildings!N781="","NA",buildings!N781)</f>
        <v>NA</v>
      </c>
      <c r="O781" t="str">
        <f>IF(buildings!O781="","NA",buildings!O781)</f>
        <v>NA</v>
      </c>
      <c r="P781">
        <f>IF(buildings!P781="","NA",buildings!P781)</f>
        <v>304</v>
      </c>
      <c r="Q781">
        <f>IF(buildings!Q781="","NA",buildings!Q781)</f>
        <v>56.444444444444443</v>
      </c>
      <c r="R781" t="str">
        <f>IF(buildings!R781="","NA",buildings!R781)</f>
        <v>NA</v>
      </c>
      <c r="S781">
        <f>IF(buildings!S781="","NA",buildings!S781)</f>
        <v>20.16</v>
      </c>
      <c r="T781" t="str">
        <f>IF(buildings!T781="","NA",buildings!T781)</f>
        <v>NA</v>
      </c>
      <c r="U781" t="str">
        <f>IF(buildings!U781="","NA",buildings!U781)</f>
        <v>NA</v>
      </c>
      <c r="V781">
        <f>IF(buildings!V781="","NA",buildings!V781)</f>
        <v>0.24</v>
      </c>
      <c r="W781" t="str">
        <f>IF(buildings!W781="","NA",buildings!W781)</f>
        <v>NA</v>
      </c>
      <c r="X781" t="str">
        <f>IF(buildings!X781="","NA",buildings!X781)</f>
        <v>NA</v>
      </c>
      <c r="Y781" t="str">
        <f>IF(buildings!Y781="","NA",buildings!Y781)</f>
        <v>NA</v>
      </c>
      <c r="Z781" t="str">
        <f>IF(buildings!Z781="","NA",buildings!Z781)</f>
        <v>NA</v>
      </c>
      <c r="AA781" t="str">
        <f>IF(buildings!AA781="","NA",buildings!AA781)</f>
        <v>NA</v>
      </c>
      <c r="AB781" t="str">
        <f>IF(buildings!AB781="","NA",buildings!AB781)</f>
        <v>NA</v>
      </c>
      <c r="AC781" t="str">
        <f>IF(buildings!AC781="","NA",buildings!AC781)</f>
        <v>NA</v>
      </c>
      <c r="AD781" t="str">
        <f>IF(buildings!AD781="","NA",buildings!AD781)</f>
        <v>NA</v>
      </c>
      <c r="AE781" t="str">
        <f>IF(buildings!AE781="","NA",buildings!AE781)</f>
        <v>NA</v>
      </c>
      <c r="AF781" t="str">
        <f>IF(buildings!AF781="","NA",buildings!AF781)</f>
        <v>NA</v>
      </c>
      <c r="AG781" t="str">
        <f>IF(buildings!AG781="","NA",buildings!AG781)</f>
        <v>NA</v>
      </c>
      <c r="AH781" t="str">
        <f>IF(buildings!AH781="","NA",buildings!AH781)</f>
        <v>NA</v>
      </c>
      <c r="AI781" t="str">
        <f>IF(buildings!AI781="","NA",buildings!AI781)</f>
        <v>NA</v>
      </c>
      <c r="AJ781">
        <f>IF(buildings!AJ781="","NA",buildings!AJ781)</f>
        <v>10.753777777777778</v>
      </c>
      <c r="AK781">
        <f>IF(buildings!AK781="","NA",buildings!AK781)</f>
        <v>49.222222222222221</v>
      </c>
      <c r="AL781" t="str">
        <f>IF(buildings!AL781="","NA",buildings!AL781)</f>
        <v>Brick masonry, reinforced concrete flooring, flat roof (Z2_HR_002_ex)</v>
      </c>
      <c r="AM781">
        <f>IF(buildings!AM781="","NA",buildings!AM781)</f>
        <v>10</v>
      </c>
      <c r="AN781" t="str">
        <f>IF(buildings!AN781="","NA",buildings!AN781)</f>
        <v>residential</v>
      </c>
      <c r="AO781" t="str">
        <f>IF(buildings!AO781="","NA",buildings!AO781)</f>
        <v>MFH</v>
      </c>
      <c r="AP781" t="str">
        <f>IF(buildings!AP781="","NA",buildings!AP781)</f>
        <v>averaged</v>
      </c>
      <c r="AQ781" t="str">
        <f>IF(buildings!AQ781="","NA",buildings!AQ781)</f>
        <v>Urban</v>
      </c>
      <c r="AR781" t="str">
        <f>IF(buildings!AR781="","NA",buildings!AR781)</f>
        <v>gross</v>
      </c>
      <c r="AS781" t="str">
        <f>IF(buildings!AS781="","NA",buildings!AS781)</f>
        <v>Nemry, F., &amp; Uihlein, A.</v>
      </c>
      <c r="AT781">
        <f>IF(buildings!AT781="","NA",buildings!AT781)</f>
        <v>2008</v>
      </c>
      <c r="AU781" t="str">
        <f>IF(buildings!AU781="","NA",buildings!AU781)</f>
        <v>Environmental Improvement Potentials of Residential Buildings (IMPRO-Building)</v>
      </c>
      <c r="AV781" t="str">
        <f>IF(buildings!AV781="","NA",buildings!AV781)</f>
        <v xml:space="preserve">EU Joint Research Center </v>
      </c>
      <c r="AW781" t="str">
        <f>IF(buildings!AW781="","NA",buildings!AW781)</f>
        <v>Copyright Elsevier</v>
      </c>
      <c r="AX781" t="str">
        <f>IF(buildings!AX781="","NA",buildings!AX781)</f>
        <v>10.2791/38942</v>
      </c>
      <c r="AY781" t="str">
        <f>IF(buildings!AY781="","NA",buildings!AY781)</f>
        <v>https://doi.org/10.2791/38942</v>
      </c>
      <c r="AZ781" t="str">
        <f>IF(buildings!AZ781="","NULL",buildings!AZ781)</f>
        <v>Annex B masses (materials summed across bld. components) divided by bld. Area from annex C (dimensions X no. of floors)</v>
      </c>
      <c r="BA781" t="str">
        <f>IF(buildings!BA781="","NULL",buildings!BA781)</f>
        <v>NULL</v>
      </c>
      <c r="BB781" t="str">
        <f>IF(buildings!BB781="","NULL",buildings!BB781)</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1" t="str">
        <f>IF(buildings!BC781="","NULL",buildings!BC781)</f>
        <v>NULL</v>
      </c>
      <c r="BD781" t="str">
        <f>IF(buildings!BD781="","NULL",buildings!BD781)</f>
        <v>NULL</v>
      </c>
      <c r="BE781" t="str">
        <f>IF(buildings!BE781="","NULL",buildings!BE781)</f>
        <v>Peled &amp; Fishman</v>
      </c>
      <c r="BF781" t="str">
        <f>IF(buildings!BF781="","NULL",buildings!BF781)</f>
        <v>NULL</v>
      </c>
      <c r="BG781" t="str">
        <f>IF(buildings!BG781="","NULL",buildings!BG781)</f>
        <v>NULL</v>
      </c>
      <c r="BH781" t="str">
        <f>IF(buildings!BH781="","NULL",buildings!BH781)</f>
        <v>NULL</v>
      </c>
      <c r="BI781" t="str">
        <f>IF(buildings!BI781="","NULL",buildings!BI781)</f>
        <v>NULL</v>
      </c>
      <c r="BJ781" t="str">
        <f>IF(buildings!BJ781="","NULL",buildings!BJ781)</f>
        <v>NULL</v>
      </c>
      <c r="BK781" t="str">
        <f>IF(buildings!BK781="","NULL",buildings!BK781)</f>
        <v>NULL</v>
      </c>
      <c r="BL781" t="str">
        <f>IF(buildings!BL781="","NULL",buildings!BL781)</f>
        <v>NULL</v>
      </c>
      <c r="BM781" t="str">
        <f>IF(buildings!BM781="","NULL",buildings!BM781)</f>
        <v>NULL</v>
      </c>
      <c r="BN781" t="str">
        <f>IF(buildings!BN781="","NULL",buildings!BN781)</f>
        <v>NULL</v>
      </c>
      <c r="BO781" t="str">
        <f>IF(buildings!BO781="","NULL",buildings!BO781)</f>
        <v>NULL</v>
      </c>
      <c r="BP781" t="str">
        <f>IF(buildings!BP781="","NULL",buildings!BP781)</f>
        <v>NULL</v>
      </c>
      <c r="BQ781" t="str">
        <f>IF(buildings!BQ781="","NULL",buildings!BQ781)</f>
        <v>NULL</v>
      </c>
      <c r="BR781" t="str">
        <f>IF(buildings!BR781="","NULL",buildings!BR781)</f>
        <v>NULL</v>
      </c>
      <c r="BS781" t="str">
        <f>IF(buildings!BS781="","NULL",buildings!BS781)</f>
        <v>NULL</v>
      </c>
      <c r="BT781" t="str">
        <f>IF(buildings!BT781="","NULL",buildings!BT781)</f>
        <v>NULL</v>
      </c>
      <c r="BU781" t="str">
        <f>IF(buildings!BU781="","NULL",buildings!BU781)</f>
        <v>NULL</v>
      </c>
      <c r="BV781" t="str">
        <f>IF(buildings!BV781="","NULL",buildings!BV781)</f>
        <v>NULL</v>
      </c>
      <c r="BW781" t="str">
        <f>IF(buildings!BW781="","NULL",buildings!BW781)</f>
        <v>R32EU15</v>
      </c>
      <c r="BX781" t="str">
        <f>IF(buildings!BX781="","NULL",buildings!BX781)</f>
        <v>R5.2OECD</v>
      </c>
      <c r="BY781" t="str">
        <f>IF(buildings!BY781="","NULL",buildings!BY781)</f>
        <v>R_MFH_tower</v>
      </c>
      <c r="BZ781" t="str">
        <f>IF(buildings!BZ781="","NULL",buildings!BZ781)</f>
        <v>RC_unspecified</v>
      </c>
      <c r="CA781" t="str">
        <f>IF(buildings!CA781="","NULL",buildings!CA781)</f>
        <v>Standard</v>
      </c>
      <c r="CB781" t="str">
        <f>IF(buildings!CB781="","NULL",buildings!CB781)</f>
        <v>sample/average/statistics</v>
      </c>
      <c r="CC781" t="str">
        <f>IF(buildings!CC781="","NULL",buildings!CC781)</f>
        <v>RM</v>
      </c>
      <c r="CD781" t="str">
        <f>IF(buildings!CD781="","NULL",buildings!CD781)</f>
        <v>C</v>
      </c>
      <c r="CE781" t="str">
        <f>IF(buildings!CE781="","NULL",buildings!CE781)</f>
        <v>OECD_EU15</v>
      </c>
    </row>
    <row r="782" spans="1:83">
      <c r="A782">
        <f>IF(buildings!A782="","NA",buildings!A782)</f>
        <v>780</v>
      </c>
      <c r="B782" t="str">
        <f>IF(buildings!B782="","NA",buildings!B782)</f>
        <v>Central European countries (Belgium, The Netherlands, Ireland, Hungary, Slovenia, Luxemburg, Germany, United Kingdom, Slovakia, Denmark, Czech Republic, Austri, Poland)</v>
      </c>
      <c r="C782" t="str">
        <f>IF(buildings!C782="","NA",buildings!C782)</f>
        <v>NA</v>
      </c>
      <c r="D782">
        <f>IF(buildings!D782="","NA",buildings!D782)</f>
        <v>2006</v>
      </c>
      <c r="E782" t="str">
        <f>IF(buildings!E782="","NA",buildings!E782)</f>
        <v>NA</v>
      </c>
      <c r="F782">
        <f>IF(buildings!F782="","NA",buildings!F782)</f>
        <v>31.759786666666667</v>
      </c>
      <c r="G782" t="str">
        <f>IF(buildings!G782="","NA",buildings!G782)</f>
        <v>NA</v>
      </c>
      <c r="H782" t="str">
        <f>IF(buildings!H782="","NA",buildings!H782)</f>
        <v>NA</v>
      </c>
      <c r="I782" t="str">
        <f>IF(buildings!I782="","NA",buildings!I782)</f>
        <v>NA</v>
      </c>
      <c r="J782">
        <f>IF(buildings!J782="","NA",buildings!J782)</f>
        <v>2.4</v>
      </c>
      <c r="K782" t="str">
        <f>IF(buildings!K782="","NA",buildings!K782)</f>
        <v>NA</v>
      </c>
      <c r="L782" t="str">
        <f>IF(buildings!L782="","NA",buildings!L782)</f>
        <v>NA</v>
      </c>
      <c r="M782">
        <f>IF(buildings!M782="","NA",buildings!M782)</f>
        <v>513.73354666666671</v>
      </c>
      <c r="N782" t="str">
        <f>IF(buildings!N782="","NA",buildings!N782)</f>
        <v>NA</v>
      </c>
      <c r="O782" t="str">
        <f>IF(buildings!O782="","NA",buildings!O782)</f>
        <v>NA</v>
      </c>
      <c r="P782">
        <f>IF(buildings!P782="","NA",buildings!P782)</f>
        <v>304</v>
      </c>
      <c r="Q782">
        <f>IF(buildings!Q782="","NA",buildings!Q782)</f>
        <v>56.444444444444443</v>
      </c>
      <c r="R782" t="str">
        <f>IF(buildings!R782="","NA",buildings!R782)</f>
        <v>NA</v>
      </c>
      <c r="S782">
        <f>IF(buildings!S782="","NA",buildings!S782)</f>
        <v>20.16</v>
      </c>
      <c r="T782" t="str">
        <f>IF(buildings!T782="","NA",buildings!T782)</f>
        <v>NA</v>
      </c>
      <c r="U782" t="str">
        <f>IF(buildings!U782="","NA",buildings!U782)</f>
        <v>NA</v>
      </c>
      <c r="V782">
        <f>IF(buildings!V782="","NA",buildings!V782)</f>
        <v>0.24</v>
      </c>
      <c r="W782" t="str">
        <f>IF(buildings!W782="","NA",buildings!W782)</f>
        <v>NA</v>
      </c>
      <c r="X782" t="str">
        <f>IF(buildings!X782="","NA",buildings!X782)</f>
        <v>NA</v>
      </c>
      <c r="Y782" t="str">
        <f>IF(buildings!Y782="","NA",buildings!Y782)</f>
        <v>NA</v>
      </c>
      <c r="Z782" t="str">
        <f>IF(buildings!Z782="","NA",buildings!Z782)</f>
        <v>NA</v>
      </c>
      <c r="AA782" t="str">
        <f>IF(buildings!AA782="","NA",buildings!AA782)</f>
        <v>NA</v>
      </c>
      <c r="AB782" t="str">
        <f>IF(buildings!AB782="","NA",buildings!AB782)</f>
        <v>NA</v>
      </c>
      <c r="AC782" t="str">
        <f>IF(buildings!AC782="","NA",buildings!AC782)</f>
        <v>NA</v>
      </c>
      <c r="AD782" t="str">
        <f>IF(buildings!AD782="","NA",buildings!AD782)</f>
        <v>NA</v>
      </c>
      <c r="AE782" t="str">
        <f>IF(buildings!AE782="","NA",buildings!AE782)</f>
        <v>NA</v>
      </c>
      <c r="AF782" t="str">
        <f>IF(buildings!AF782="","NA",buildings!AF782)</f>
        <v>NA</v>
      </c>
      <c r="AG782" t="str">
        <f>IF(buildings!AG782="","NA",buildings!AG782)</f>
        <v>NA</v>
      </c>
      <c r="AH782" t="str">
        <f>IF(buildings!AH782="","NA",buildings!AH782)</f>
        <v>NA</v>
      </c>
      <c r="AI782" t="str">
        <f>IF(buildings!AI782="","NA",buildings!AI782)</f>
        <v>NA</v>
      </c>
      <c r="AJ782">
        <f>IF(buildings!AJ782="","NA",buildings!AJ782)</f>
        <v>7.9644444444444442</v>
      </c>
      <c r="AK782">
        <f>IF(buildings!AK782="","NA",buildings!AK782)</f>
        <v>49.222222222222221</v>
      </c>
      <c r="AL782" t="str">
        <f>IF(buildings!AL782="","NA",buildings!AL782)</f>
        <v>Brick masonry, reinforced concrete flooring, flat roof (Z2_HR_002)</v>
      </c>
      <c r="AM782">
        <f>IF(buildings!AM782="","NA",buildings!AM782)</f>
        <v>10</v>
      </c>
      <c r="AN782" t="str">
        <f>IF(buildings!AN782="","NA",buildings!AN782)</f>
        <v>residential</v>
      </c>
      <c r="AO782" t="str">
        <f>IF(buildings!AO782="","NA",buildings!AO782)</f>
        <v>MFH</v>
      </c>
      <c r="AP782" t="str">
        <f>IF(buildings!AP782="","NA",buildings!AP782)</f>
        <v>averaged</v>
      </c>
      <c r="AQ782" t="str">
        <f>IF(buildings!AQ782="","NA",buildings!AQ782)</f>
        <v>Urban</v>
      </c>
      <c r="AR782" t="str">
        <f>IF(buildings!AR782="","NA",buildings!AR782)</f>
        <v>gross</v>
      </c>
      <c r="AS782" t="str">
        <f>IF(buildings!AS782="","NA",buildings!AS782)</f>
        <v>Nemry, F., &amp; Uihlein, A.</v>
      </c>
      <c r="AT782">
        <f>IF(buildings!AT782="","NA",buildings!AT782)</f>
        <v>2008</v>
      </c>
      <c r="AU782" t="str">
        <f>IF(buildings!AU782="","NA",buildings!AU782)</f>
        <v>Environmental Improvement Potentials of Residential Buildings (IMPRO-Building)</v>
      </c>
      <c r="AV782" t="str">
        <f>IF(buildings!AV782="","NA",buildings!AV782)</f>
        <v xml:space="preserve">EU Joint Research Center </v>
      </c>
      <c r="AW782" t="str">
        <f>IF(buildings!AW782="","NA",buildings!AW782)</f>
        <v>Copyright Elsevier</v>
      </c>
      <c r="AX782" t="str">
        <f>IF(buildings!AX782="","NA",buildings!AX782)</f>
        <v>10.2791/38942</v>
      </c>
      <c r="AY782" t="str">
        <f>IF(buildings!AY782="","NA",buildings!AY782)</f>
        <v>https://doi.org/10.2791/38942</v>
      </c>
      <c r="AZ782" t="str">
        <f>IF(buildings!AZ782="","NULL",buildings!AZ782)</f>
        <v>Annex B masses (materials summed across bld. components) divided by bld. Area from annex C (dimensions X no. of floors)</v>
      </c>
      <c r="BA782" t="str">
        <f>IF(buildings!BA782="","NULL",buildings!BA782)</f>
        <v>NULL</v>
      </c>
      <c r="BB782" t="str">
        <f>IF(buildings!BB782="","NULL",buildings!BB782)</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2" t="str">
        <f>IF(buildings!BC782="","NULL",buildings!BC782)</f>
        <v>NULL</v>
      </c>
      <c r="BD782" t="str">
        <f>IF(buildings!BD782="","NULL",buildings!BD782)</f>
        <v>NULL</v>
      </c>
      <c r="BE782" t="str">
        <f>IF(buildings!BE782="","NULL",buildings!BE782)</f>
        <v>Peled &amp; Fishman</v>
      </c>
      <c r="BF782" t="str">
        <f>IF(buildings!BF782="","NULL",buildings!BF782)</f>
        <v>NULL</v>
      </c>
      <c r="BG782" t="str">
        <f>IF(buildings!BG782="","NULL",buildings!BG782)</f>
        <v>NULL</v>
      </c>
      <c r="BH782" t="str">
        <f>IF(buildings!BH782="","NULL",buildings!BH782)</f>
        <v>NULL</v>
      </c>
      <c r="BI782" t="str">
        <f>IF(buildings!BI782="","NULL",buildings!BI782)</f>
        <v>NULL</v>
      </c>
      <c r="BJ782" t="str">
        <f>IF(buildings!BJ782="","NULL",buildings!BJ782)</f>
        <v>NULL</v>
      </c>
      <c r="BK782" t="str">
        <f>IF(buildings!BK782="","NULL",buildings!BK782)</f>
        <v>NULL</v>
      </c>
      <c r="BL782" t="str">
        <f>IF(buildings!BL782="","NULL",buildings!BL782)</f>
        <v>NULL</v>
      </c>
      <c r="BM782" t="str">
        <f>IF(buildings!BM782="","NULL",buildings!BM782)</f>
        <v>NULL</v>
      </c>
      <c r="BN782" t="str">
        <f>IF(buildings!BN782="","NULL",buildings!BN782)</f>
        <v>NULL</v>
      </c>
      <c r="BO782" t="str">
        <f>IF(buildings!BO782="","NULL",buildings!BO782)</f>
        <v>NULL</v>
      </c>
      <c r="BP782" t="str">
        <f>IF(buildings!BP782="","NULL",buildings!BP782)</f>
        <v>NULL</v>
      </c>
      <c r="BQ782" t="str">
        <f>IF(buildings!BQ782="","NULL",buildings!BQ782)</f>
        <v>NULL</v>
      </c>
      <c r="BR782" t="str">
        <f>IF(buildings!BR782="","NULL",buildings!BR782)</f>
        <v>NULL</v>
      </c>
      <c r="BS782" t="str">
        <f>IF(buildings!BS782="","NULL",buildings!BS782)</f>
        <v>NULL</v>
      </c>
      <c r="BT782" t="str">
        <f>IF(buildings!BT782="","NULL",buildings!BT782)</f>
        <v>NULL</v>
      </c>
      <c r="BU782" t="str">
        <f>IF(buildings!BU782="","NULL",buildings!BU782)</f>
        <v>NULL</v>
      </c>
      <c r="BV782" t="str">
        <f>IF(buildings!BV782="","NULL",buildings!BV782)</f>
        <v>NULL</v>
      </c>
      <c r="BW782" t="str">
        <f>IF(buildings!BW782="","NULL",buildings!BW782)</f>
        <v>R32EU15</v>
      </c>
      <c r="BX782" t="str">
        <f>IF(buildings!BX782="","NULL",buildings!BX782)</f>
        <v>R5.2OECD</v>
      </c>
      <c r="BY782" t="str">
        <f>IF(buildings!BY782="","NULL",buildings!BY782)</f>
        <v>R_MFH_tower</v>
      </c>
      <c r="BZ782" t="str">
        <f>IF(buildings!BZ782="","NULL",buildings!BZ782)</f>
        <v>RC_unspecified</v>
      </c>
      <c r="CA782" t="str">
        <f>IF(buildings!CA782="","NULL",buildings!CA782)</f>
        <v>Standard</v>
      </c>
      <c r="CB782" t="str">
        <f>IF(buildings!CB782="","NULL",buildings!CB782)</f>
        <v>sample/average/statistics</v>
      </c>
      <c r="CC782" t="str">
        <f>IF(buildings!CC782="","NULL",buildings!CC782)</f>
        <v>RM</v>
      </c>
      <c r="CD782" t="str">
        <f>IF(buildings!CD782="","NULL",buildings!CD782)</f>
        <v>C</v>
      </c>
      <c r="CE782" t="str">
        <f>IF(buildings!CE782="","NULL",buildings!CE782)</f>
        <v>OECD_EU15</v>
      </c>
    </row>
    <row r="783" spans="1:83">
      <c r="A783">
        <f>IF(buildings!A783="","NA",buildings!A783)</f>
        <v>781</v>
      </c>
      <c r="B783" t="str">
        <f>IF(buildings!B783="","NA",buildings!B783)</f>
        <v>North European countries (Lithuania, Latvia, Estonia, Sweden, Finland)</v>
      </c>
      <c r="C783" t="str">
        <f>IF(buildings!C783="","NA",buildings!C783)</f>
        <v>NA</v>
      </c>
      <c r="D783" t="str">
        <f>IF(buildings!D783="","NA",buildings!D783)</f>
        <v>NA</v>
      </c>
      <c r="E783">
        <f>IF(buildings!E783="","NA",buildings!E783)</f>
        <v>1945</v>
      </c>
      <c r="F783" t="str">
        <f>IF(buildings!F783="","NA",buildings!F783)</f>
        <v>NA</v>
      </c>
      <c r="G783" t="str">
        <f>IF(buildings!G783="","NA",buildings!G783)</f>
        <v>NA</v>
      </c>
      <c r="H783" t="str">
        <f>IF(buildings!H783="","NA",buildings!H783)</f>
        <v>NA</v>
      </c>
      <c r="I783" t="str">
        <f>IF(buildings!I783="","NA",buildings!I783)</f>
        <v>NA</v>
      </c>
      <c r="J783">
        <f>IF(buildings!J783="","NA",buildings!J783)</f>
        <v>69.86666666666666</v>
      </c>
      <c r="K783" t="str">
        <f>IF(buildings!K783="","NA",buildings!K783)</f>
        <v>NA</v>
      </c>
      <c r="L783" t="str">
        <f>IF(buildings!L783="","NA",buildings!L783)</f>
        <v>NA</v>
      </c>
      <c r="M783" t="str">
        <f>IF(buildings!M783="","NA",buildings!M783)</f>
        <v>NA</v>
      </c>
      <c r="N783" t="str">
        <f>IF(buildings!N783="","NA",buildings!N783)</f>
        <v>NA</v>
      </c>
      <c r="O783">
        <f>IF(buildings!O783="","NA",buildings!O783)</f>
        <v>80</v>
      </c>
      <c r="P783">
        <f>IF(buildings!P783="","NA",buildings!P783)</f>
        <v>2219</v>
      </c>
      <c r="Q783">
        <f>IF(buildings!Q783="","NA",buildings!Q783)</f>
        <v>111.77777777777777</v>
      </c>
      <c r="R783" t="str">
        <f>IF(buildings!R783="","NA",buildings!R783)</f>
        <v>NA</v>
      </c>
      <c r="S783" t="str">
        <f>IF(buildings!S783="","NA",buildings!S783)</f>
        <v>NA</v>
      </c>
      <c r="T783" t="str">
        <f>IF(buildings!T783="","NA",buildings!T783)</f>
        <v>NA</v>
      </c>
      <c r="U783" t="str">
        <f>IF(buildings!U783="","NA",buildings!U783)</f>
        <v>NA</v>
      </c>
      <c r="V783" t="str">
        <f>IF(buildings!V783="","NA",buildings!V783)</f>
        <v>NA</v>
      </c>
      <c r="W783" t="str">
        <f>IF(buildings!W783="","NA",buildings!W783)</f>
        <v>NA</v>
      </c>
      <c r="X783" t="str">
        <f>IF(buildings!X783="","NA",buildings!X783)</f>
        <v>NA</v>
      </c>
      <c r="Y783" t="str">
        <f>IF(buildings!Y783="","NA",buildings!Y783)</f>
        <v>NA</v>
      </c>
      <c r="Z783" t="str">
        <f>IF(buildings!Z783="","NA",buildings!Z783)</f>
        <v>NA</v>
      </c>
      <c r="AA783" t="str">
        <f>IF(buildings!AA783="","NA",buildings!AA783)</f>
        <v>NA</v>
      </c>
      <c r="AB783" t="str">
        <f>IF(buildings!AB783="","NA",buildings!AB783)</f>
        <v>NA</v>
      </c>
      <c r="AC783" t="str">
        <f>IF(buildings!AC783="","NA",buildings!AC783)</f>
        <v>NA</v>
      </c>
      <c r="AD783" t="str">
        <f>IF(buildings!AD783="","NA",buildings!AD783)</f>
        <v>NA</v>
      </c>
      <c r="AE783" t="str">
        <f>IF(buildings!AE783="","NA",buildings!AE783)</f>
        <v>NA</v>
      </c>
      <c r="AF783" t="str">
        <f>IF(buildings!AF783="","NA",buildings!AF783)</f>
        <v>NA</v>
      </c>
      <c r="AG783" t="str">
        <f>IF(buildings!AG783="","NA",buildings!AG783)</f>
        <v>NA</v>
      </c>
      <c r="AH783" t="str">
        <f>IF(buildings!AH783="","NA",buildings!AH783)</f>
        <v>NA</v>
      </c>
      <c r="AI783" t="str">
        <f>IF(buildings!AI783="","NA",buildings!AI783)</f>
        <v>NA</v>
      </c>
      <c r="AJ783">
        <f>IF(buildings!AJ783="","NA",buildings!AJ783)</f>
        <v>9.3866666666666667</v>
      </c>
      <c r="AK783">
        <f>IF(buildings!AK783="","NA",buildings!AK783)</f>
        <v>26.666666666666668</v>
      </c>
      <c r="AL783" t="str">
        <f>IF(buildings!AL783="","NA",buildings!AL783)</f>
        <v>Brick masonry, wooden flooring, pitched roof (Z3_SI_001)</v>
      </c>
      <c r="AM783">
        <f>IF(buildings!AM783="","NA",buildings!AM783)</f>
        <v>2</v>
      </c>
      <c r="AN783" t="str">
        <f>IF(buildings!AN783="","NA",buildings!AN783)</f>
        <v>residential</v>
      </c>
      <c r="AO783" t="str">
        <f>IF(buildings!AO783="","NA",buildings!AO783)</f>
        <v>SFH</v>
      </c>
      <c r="AP783" t="str">
        <f>IF(buildings!AP783="","NA",buildings!AP783)</f>
        <v>averaged</v>
      </c>
      <c r="AQ783" t="str">
        <f>IF(buildings!AQ783="","NA",buildings!AQ783)</f>
        <v>Urban</v>
      </c>
      <c r="AR783" t="str">
        <f>IF(buildings!AR783="","NA",buildings!AR783)</f>
        <v>gross</v>
      </c>
      <c r="AS783" t="str">
        <f>IF(buildings!AS783="","NA",buildings!AS783)</f>
        <v>Nemry, F., &amp; Uihlein, A.</v>
      </c>
      <c r="AT783">
        <f>IF(buildings!AT783="","NA",buildings!AT783)</f>
        <v>2008</v>
      </c>
      <c r="AU783" t="str">
        <f>IF(buildings!AU783="","NA",buildings!AU783)</f>
        <v>Environmental Improvement Potentials of Residential Buildings (IMPRO-Building)</v>
      </c>
      <c r="AV783" t="str">
        <f>IF(buildings!AV783="","NA",buildings!AV783)</f>
        <v xml:space="preserve">EU Joint Research Center </v>
      </c>
      <c r="AW783" t="str">
        <f>IF(buildings!AW783="","NA",buildings!AW783)</f>
        <v>Copyright Elsevier</v>
      </c>
      <c r="AX783" t="str">
        <f>IF(buildings!AX783="","NA",buildings!AX783)</f>
        <v>10.2791/38942</v>
      </c>
      <c r="AY783" t="str">
        <f>IF(buildings!AY783="","NA",buildings!AY783)</f>
        <v>https://doi.org/10.2791/38942</v>
      </c>
      <c r="AZ783" t="str">
        <f>IF(buildings!AZ783="","NULL",buildings!AZ783)</f>
        <v>Annex B masses (materials summed across bld. components) divided by bld. Area from annex C (dimensions X no. of floors)</v>
      </c>
      <c r="BA783" t="str">
        <f>IF(buildings!BA783="","NULL",buildings!BA783)</f>
        <v>NULL</v>
      </c>
      <c r="BB783" t="str">
        <f>IF(buildings!BB783="","NULL",buildings!BB783)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3" t="str">
        <f>IF(buildings!BC783="","NULL",buildings!BC783)</f>
        <v>NULL</v>
      </c>
      <c r="BD783" t="str">
        <f>IF(buildings!BD783="","NULL",buildings!BD783)</f>
        <v>NULL</v>
      </c>
      <c r="BE783" t="str">
        <f>IF(buildings!BE783="","NULL",buildings!BE783)</f>
        <v>Peled &amp; Fishman</v>
      </c>
      <c r="BF783" t="str">
        <f>IF(buildings!BF783="","NULL",buildings!BF783)</f>
        <v>NULL</v>
      </c>
      <c r="BG783" t="str">
        <f>IF(buildings!BG783="","NULL",buildings!BG783)</f>
        <v>NULL</v>
      </c>
      <c r="BH783" t="str">
        <f>IF(buildings!BH783="","NULL",buildings!BH783)</f>
        <v>NULL</v>
      </c>
      <c r="BI783" t="str">
        <f>IF(buildings!BI783="","NULL",buildings!BI783)</f>
        <v>NULL</v>
      </c>
      <c r="BJ783" t="str">
        <f>IF(buildings!BJ783="","NULL",buildings!BJ783)</f>
        <v>NULL</v>
      </c>
      <c r="BK783" t="str">
        <f>IF(buildings!BK783="","NULL",buildings!BK783)</f>
        <v>NULL</v>
      </c>
      <c r="BL783" t="str">
        <f>IF(buildings!BL783="","NULL",buildings!BL783)</f>
        <v>NULL</v>
      </c>
      <c r="BM783" t="str">
        <f>IF(buildings!BM783="","NULL",buildings!BM783)</f>
        <v>NULL</v>
      </c>
      <c r="BN783" t="str">
        <f>IF(buildings!BN783="","NULL",buildings!BN783)</f>
        <v>NULL</v>
      </c>
      <c r="BO783" t="str">
        <f>IF(buildings!BO783="","NULL",buildings!BO783)</f>
        <v>NULL</v>
      </c>
      <c r="BP783" t="str">
        <f>IF(buildings!BP783="","NULL",buildings!BP783)</f>
        <v>NULL</v>
      </c>
      <c r="BQ783" t="str">
        <f>IF(buildings!BQ783="","NULL",buildings!BQ783)</f>
        <v>NULL</v>
      </c>
      <c r="BR783" t="str">
        <f>IF(buildings!BR783="","NULL",buildings!BR783)</f>
        <v>NULL</v>
      </c>
      <c r="BS783" t="str">
        <f>IF(buildings!BS783="","NULL",buildings!BS783)</f>
        <v>NULL</v>
      </c>
      <c r="BT783" t="str">
        <f>IF(buildings!BT783="","NULL",buildings!BT783)</f>
        <v>NULL</v>
      </c>
      <c r="BU783" t="str">
        <f>IF(buildings!BU783="","NULL",buildings!BU783)</f>
        <v>NULL</v>
      </c>
      <c r="BV783" t="str">
        <f>IF(buildings!BV783="","NULL",buildings!BV783)</f>
        <v>NULL</v>
      </c>
      <c r="BW783" t="str">
        <f>IF(buildings!BW783="","NULL",buildings!BW783)</f>
        <v>R32EU15</v>
      </c>
      <c r="BX783" t="str">
        <f>IF(buildings!BX783="","NULL",buildings!BX783)</f>
        <v>R5.2OECD</v>
      </c>
      <c r="BY783" t="str">
        <f>IF(buildings!BY783="","NULL",buildings!BY783)</f>
        <v>R_SFH_unspecified</v>
      </c>
      <c r="BZ783" t="str">
        <f>IF(buildings!BZ783="","NULL",buildings!BZ783)</f>
        <v>M_brick</v>
      </c>
      <c r="CA783" t="str">
        <f>IF(buildings!CA783="","NULL",buildings!CA783)</f>
        <v>Standard</v>
      </c>
      <c r="CB783" t="str">
        <f>IF(buildings!CB783="","NULL",buildings!CB783)</f>
        <v>sample/average/statistics</v>
      </c>
      <c r="CC783" t="str">
        <f>IF(buildings!CC783="","NULL",buildings!CC783)</f>
        <v>RS</v>
      </c>
      <c r="CD783" t="str">
        <f>IF(buildings!CD783="","NULL",buildings!CD783)</f>
        <v>M</v>
      </c>
      <c r="CE783" t="str">
        <f>IF(buildings!CE783="","NULL",buildings!CE783)</f>
        <v>OECD_EU15</v>
      </c>
    </row>
    <row r="784" spans="1:83">
      <c r="A784">
        <f>IF(buildings!A784="","NA",buildings!A784)</f>
        <v>782</v>
      </c>
      <c r="B784" t="str">
        <f>IF(buildings!B784="","NA",buildings!B784)</f>
        <v>North European countries (Lithuania, Latvia, Estonia, Sweden, Finland)</v>
      </c>
      <c r="C784" t="str">
        <f>IF(buildings!C784="","NA",buildings!C784)</f>
        <v>NA</v>
      </c>
      <c r="D784">
        <f>IF(buildings!D784="","NA",buildings!D784)</f>
        <v>1945</v>
      </c>
      <c r="E784">
        <f>IF(buildings!E784="","NA",buildings!E784)</f>
        <v>1980</v>
      </c>
      <c r="F784">
        <f>IF(buildings!F784="","NA",buildings!F784)</f>
        <v>84.807111111111112</v>
      </c>
      <c r="G784" t="str">
        <f>IF(buildings!G784="","NA",buildings!G784)</f>
        <v>NA</v>
      </c>
      <c r="H784" t="str">
        <f>IF(buildings!H784="","NA",buildings!H784)</f>
        <v>NA</v>
      </c>
      <c r="I784" t="str">
        <f>IF(buildings!I784="","NA",buildings!I784)</f>
        <v>NA</v>
      </c>
      <c r="J784">
        <f>IF(buildings!J784="","NA",buildings!J784)</f>
        <v>17.777777777777779</v>
      </c>
      <c r="K784" t="str">
        <f>IF(buildings!K784="","NA",buildings!K784)</f>
        <v>NA</v>
      </c>
      <c r="L784" t="str">
        <f>IF(buildings!L784="","NA",buildings!L784)</f>
        <v>NA</v>
      </c>
      <c r="M784">
        <f>IF(buildings!M784="","NA",buildings!M784)</f>
        <v>1563.192888888889</v>
      </c>
      <c r="N784" t="str">
        <f>IF(buildings!N784="","NA",buildings!N784)</f>
        <v>NA</v>
      </c>
      <c r="O784" t="str">
        <f>IF(buildings!O784="","NA",buildings!O784)</f>
        <v>NA</v>
      </c>
      <c r="P784">
        <f>IF(buildings!P784="","NA",buildings!P784)</f>
        <v>782.22222222222217</v>
      </c>
      <c r="Q784">
        <f>IF(buildings!Q784="","NA",buildings!Q784)</f>
        <v>119.4074074074074</v>
      </c>
      <c r="R784" t="str">
        <f>IF(buildings!R784="","NA",buildings!R784)</f>
        <v>NA</v>
      </c>
      <c r="S784">
        <f>IF(buildings!S784="","NA",buildings!S784)</f>
        <v>24.888888888888889</v>
      </c>
      <c r="T784" t="str">
        <f>IF(buildings!T784="","NA",buildings!T784)</f>
        <v>NA</v>
      </c>
      <c r="U784" t="str">
        <f>IF(buildings!U784="","NA",buildings!U784)</f>
        <v>NA</v>
      </c>
      <c r="V784" t="str">
        <f>IF(buildings!V784="","NA",buildings!V784)</f>
        <v>NA</v>
      </c>
      <c r="W784" t="str">
        <f>IF(buildings!W784="","NA",buildings!W784)</f>
        <v>NA</v>
      </c>
      <c r="X784" t="str">
        <f>IF(buildings!X784="","NA",buildings!X784)</f>
        <v>NA</v>
      </c>
      <c r="Y784" t="str">
        <f>IF(buildings!Y784="","NA",buildings!Y784)</f>
        <v>NA</v>
      </c>
      <c r="Z784" t="str">
        <f>IF(buildings!Z784="","NA",buildings!Z784)</f>
        <v>NA</v>
      </c>
      <c r="AA784" t="str">
        <f>IF(buildings!AA784="","NA",buildings!AA784)</f>
        <v>NA</v>
      </c>
      <c r="AB784" t="str">
        <f>IF(buildings!AB784="","NA",buildings!AB784)</f>
        <v>NA</v>
      </c>
      <c r="AC784" t="str">
        <f>IF(buildings!AC784="","NA",buildings!AC784)</f>
        <v>NA</v>
      </c>
      <c r="AD784" t="str">
        <f>IF(buildings!AD784="","NA",buildings!AD784)</f>
        <v>NA</v>
      </c>
      <c r="AE784" t="str">
        <f>IF(buildings!AE784="","NA",buildings!AE784)</f>
        <v>NA</v>
      </c>
      <c r="AF784" t="str">
        <f>IF(buildings!AF784="","NA",buildings!AF784)</f>
        <v>NA</v>
      </c>
      <c r="AG784" t="str">
        <f>IF(buildings!AG784="","NA",buildings!AG784)</f>
        <v>NA</v>
      </c>
      <c r="AH784" t="str">
        <f>IF(buildings!AH784="","NA",buildings!AH784)</f>
        <v>NA</v>
      </c>
      <c r="AI784" t="str">
        <f>IF(buildings!AI784="","NA",buildings!AI784)</f>
        <v>NA</v>
      </c>
      <c r="AJ784">
        <f>IF(buildings!AJ784="","NA",buildings!AJ784)</f>
        <v>17.315555555555555</v>
      </c>
      <c r="AK784">
        <f>IF(buildings!AK784="","NA",buildings!AK784)</f>
        <v>135.55555555555554</v>
      </c>
      <c r="AL784" t="str">
        <f>IF(buildings!AL784="","NA",buildings!AL784)</f>
        <v>Brick masonry, reinforced concrete flooring, pitched roof (Z3_SI_002)</v>
      </c>
      <c r="AM784">
        <f>IF(buildings!AM784="","NA",buildings!AM784)</f>
        <v>1.5</v>
      </c>
      <c r="AN784" t="str">
        <f>IF(buildings!AN784="","NA",buildings!AN784)</f>
        <v>residential</v>
      </c>
      <c r="AO784" t="str">
        <f>IF(buildings!AO784="","NA",buildings!AO784)</f>
        <v>SFH</v>
      </c>
      <c r="AP784" t="str">
        <f>IF(buildings!AP784="","NA",buildings!AP784)</f>
        <v>averaged</v>
      </c>
      <c r="AQ784" t="str">
        <f>IF(buildings!AQ784="","NA",buildings!AQ784)</f>
        <v>Urban</v>
      </c>
      <c r="AR784" t="str">
        <f>IF(buildings!AR784="","NA",buildings!AR784)</f>
        <v>gross</v>
      </c>
      <c r="AS784" t="str">
        <f>IF(buildings!AS784="","NA",buildings!AS784)</f>
        <v>Nemry, F., &amp; Uihlein, A.</v>
      </c>
      <c r="AT784">
        <f>IF(buildings!AT784="","NA",buildings!AT784)</f>
        <v>2008</v>
      </c>
      <c r="AU784" t="str">
        <f>IF(buildings!AU784="","NA",buildings!AU784)</f>
        <v>Environmental Improvement Potentials of Residential Buildings (IMPRO-Building)</v>
      </c>
      <c r="AV784" t="str">
        <f>IF(buildings!AV784="","NA",buildings!AV784)</f>
        <v xml:space="preserve">EU Joint Research Center </v>
      </c>
      <c r="AW784" t="str">
        <f>IF(buildings!AW784="","NA",buildings!AW784)</f>
        <v>Copyright Elsevier</v>
      </c>
      <c r="AX784" t="str">
        <f>IF(buildings!AX784="","NA",buildings!AX784)</f>
        <v>10.2791/38942</v>
      </c>
      <c r="AY784" t="str">
        <f>IF(buildings!AY784="","NA",buildings!AY784)</f>
        <v>https://doi.org/10.2791/38942</v>
      </c>
      <c r="AZ784" t="str">
        <f>IF(buildings!AZ784="","NULL",buildings!AZ784)</f>
        <v>Annex B masses (materials summed across bld. components) divided by bld. Area from annex C (dimensions X no. of floors)</v>
      </c>
      <c r="BA784" t="str">
        <f>IF(buildings!BA784="","NULL",buildings!BA784)</f>
        <v>SFHs specified as 1-2 stories were treated as 1.5 stories</v>
      </c>
      <c r="BB784" t="str">
        <f>IF(buildings!BB784="","NULL",buildings!BB784)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4" t="str">
        <f>IF(buildings!BC784="","NULL",buildings!BC784)</f>
        <v>NULL</v>
      </c>
      <c r="BD784" t="str">
        <f>IF(buildings!BD784="","NULL",buildings!BD784)</f>
        <v>NULL</v>
      </c>
      <c r="BE784" t="str">
        <f>IF(buildings!BE784="","NULL",buildings!BE784)</f>
        <v>Peled &amp; Fishman</v>
      </c>
      <c r="BF784" t="str">
        <f>IF(buildings!BF784="","NULL",buildings!BF784)</f>
        <v>NULL</v>
      </c>
      <c r="BG784" t="str">
        <f>IF(buildings!BG784="","NULL",buildings!BG784)</f>
        <v>NULL</v>
      </c>
      <c r="BH784" t="str">
        <f>IF(buildings!BH784="","NULL",buildings!BH784)</f>
        <v>NULL</v>
      </c>
      <c r="BI784" t="str">
        <f>IF(buildings!BI784="","NULL",buildings!BI784)</f>
        <v>NULL</v>
      </c>
      <c r="BJ784" t="str">
        <f>IF(buildings!BJ784="","NULL",buildings!BJ784)</f>
        <v>NULL</v>
      </c>
      <c r="BK784" t="str">
        <f>IF(buildings!BK784="","NULL",buildings!BK784)</f>
        <v>NULL</v>
      </c>
      <c r="BL784" t="str">
        <f>IF(buildings!BL784="","NULL",buildings!BL784)</f>
        <v>NULL</v>
      </c>
      <c r="BM784" t="str">
        <f>IF(buildings!BM784="","NULL",buildings!BM784)</f>
        <v>NULL</v>
      </c>
      <c r="BN784" t="str">
        <f>IF(buildings!BN784="","NULL",buildings!BN784)</f>
        <v>NULL</v>
      </c>
      <c r="BO784" t="str">
        <f>IF(buildings!BO784="","NULL",buildings!BO784)</f>
        <v>NULL</v>
      </c>
      <c r="BP784" t="str">
        <f>IF(buildings!BP784="","NULL",buildings!BP784)</f>
        <v>NULL</v>
      </c>
      <c r="BQ784" t="str">
        <f>IF(buildings!BQ784="","NULL",buildings!BQ784)</f>
        <v>NULL</v>
      </c>
      <c r="BR784" t="str">
        <f>IF(buildings!BR784="","NULL",buildings!BR784)</f>
        <v>NULL</v>
      </c>
      <c r="BS784" t="str">
        <f>IF(buildings!BS784="","NULL",buildings!BS784)</f>
        <v>NULL</v>
      </c>
      <c r="BT784" t="str">
        <f>IF(buildings!BT784="","NULL",buildings!BT784)</f>
        <v>NULL</v>
      </c>
      <c r="BU784" t="str">
        <f>IF(buildings!BU784="","NULL",buildings!BU784)</f>
        <v>NULL</v>
      </c>
      <c r="BV784" t="str">
        <f>IF(buildings!BV784="","NULL",buildings!BV784)</f>
        <v>NULL</v>
      </c>
      <c r="BW784" t="str">
        <f>IF(buildings!BW784="","NULL",buildings!BW784)</f>
        <v>R32EU15</v>
      </c>
      <c r="BX784" t="str">
        <f>IF(buildings!BX784="","NULL",buildings!BX784)</f>
        <v>R5.2OECD</v>
      </c>
      <c r="BY784" t="str">
        <f>IF(buildings!BY784="","NULL",buildings!BY784)</f>
        <v>R_SFH_unspecified</v>
      </c>
      <c r="BZ784" t="str">
        <f>IF(buildings!BZ784="","NULL",buildings!BZ784)</f>
        <v>RC_unspecified</v>
      </c>
      <c r="CA784" t="str">
        <f>IF(buildings!CA784="","NULL",buildings!CA784)</f>
        <v>Standard</v>
      </c>
      <c r="CB784" t="str">
        <f>IF(buildings!CB784="","NULL",buildings!CB784)</f>
        <v>sample/average/statistics</v>
      </c>
      <c r="CC784" t="str">
        <f>IF(buildings!CC784="","NULL",buildings!CC784)</f>
        <v>RS</v>
      </c>
      <c r="CD784" t="str">
        <f>IF(buildings!CD784="","NULL",buildings!CD784)</f>
        <v>C</v>
      </c>
      <c r="CE784" t="str">
        <f>IF(buildings!CE784="","NULL",buildings!CE784)</f>
        <v>OECD_EU15</v>
      </c>
    </row>
    <row r="785" spans="1:83">
      <c r="A785">
        <f>IF(buildings!A785="","NA",buildings!A785)</f>
        <v>783</v>
      </c>
      <c r="B785" t="str">
        <f>IF(buildings!B785="","NA",buildings!B785)</f>
        <v>North European countries (Lithuania, Latvia, Estonia, Sweden, Finland)</v>
      </c>
      <c r="C785" t="str">
        <f>IF(buildings!C785="","NA",buildings!C785)</f>
        <v>NA</v>
      </c>
      <c r="D785" t="str">
        <f>IF(buildings!D785="","NA",buildings!D785)</f>
        <v>NA</v>
      </c>
      <c r="E785">
        <f>IF(buildings!E785="","NA",buildings!E785)</f>
        <v>1945</v>
      </c>
      <c r="F785" t="str">
        <f>IF(buildings!F785="","NA",buildings!F785)</f>
        <v>NA</v>
      </c>
      <c r="G785" t="str">
        <f>IF(buildings!G785="","NA",buildings!G785)</f>
        <v>NA</v>
      </c>
      <c r="H785" t="str">
        <f>IF(buildings!H785="","NA",buildings!H785)</f>
        <v>NA</v>
      </c>
      <c r="I785" t="str">
        <f>IF(buildings!I785="","NA",buildings!I785)</f>
        <v>NA</v>
      </c>
      <c r="J785">
        <f>IF(buildings!J785="","NA",buildings!J785)</f>
        <v>259.08148148148149</v>
      </c>
      <c r="K785" t="str">
        <f>IF(buildings!K785="","NA",buildings!K785)</f>
        <v>NA</v>
      </c>
      <c r="L785" t="str">
        <f>IF(buildings!L785="","NA",buildings!L785)</f>
        <v>NA</v>
      </c>
      <c r="M785" t="str">
        <f>IF(buildings!M785="","NA",buildings!M785)</f>
        <v>NA</v>
      </c>
      <c r="N785" t="str">
        <f>IF(buildings!N785="","NA",buildings!N785)</f>
        <v>NA</v>
      </c>
      <c r="O785">
        <f>IF(buildings!O785="","NA",buildings!O785)</f>
        <v>106.66666666666667</v>
      </c>
      <c r="P785">
        <f>IF(buildings!P785="","NA",buildings!P785)</f>
        <v>1252</v>
      </c>
      <c r="Q785">
        <f>IF(buildings!Q785="","NA",buildings!Q785)</f>
        <v>56.296296296296298</v>
      </c>
      <c r="R785" t="str">
        <f>IF(buildings!R785="","NA",buildings!R785)</f>
        <v>NA</v>
      </c>
      <c r="S785" t="str">
        <f>IF(buildings!S785="","NA",buildings!S785)</f>
        <v>NA</v>
      </c>
      <c r="T785" t="str">
        <f>IF(buildings!T785="","NA",buildings!T785)</f>
        <v>NA</v>
      </c>
      <c r="U785" t="str">
        <f>IF(buildings!U785="","NA",buildings!U785)</f>
        <v>NA</v>
      </c>
      <c r="V785" t="str">
        <f>IF(buildings!V785="","NA",buildings!V785)</f>
        <v>NA</v>
      </c>
      <c r="W785" t="str">
        <f>IF(buildings!W785="","NA",buildings!W785)</f>
        <v>NA</v>
      </c>
      <c r="X785" t="str">
        <f>IF(buildings!X785="","NA",buildings!X785)</f>
        <v>NA</v>
      </c>
      <c r="Y785" t="str">
        <f>IF(buildings!Y785="","NA",buildings!Y785)</f>
        <v>NA</v>
      </c>
      <c r="Z785" t="str">
        <f>IF(buildings!Z785="","NA",buildings!Z785)</f>
        <v>NA</v>
      </c>
      <c r="AA785" t="str">
        <f>IF(buildings!AA785="","NA",buildings!AA785)</f>
        <v>NA</v>
      </c>
      <c r="AB785" t="str">
        <f>IF(buildings!AB785="","NA",buildings!AB785)</f>
        <v>NA</v>
      </c>
      <c r="AC785" t="str">
        <f>IF(buildings!AC785="","NA",buildings!AC785)</f>
        <v>NA</v>
      </c>
      <c r="AD785" t="str">
        <f>IF(buildings!AD785="","NA",buildings!AD785)</f>
        <v>NA</v>
      </c>
      <c r="AE785" t="str">
        <f>IF(buildings!AE785="","NA",buildings!AE785)</f>
        <v>NA</v>
      </c>
      <c r="AF785" t="str">
        <f>IF(buildings!AF785="","NA",buildings!AF785)</f>
        <v>NA</v>
      </c>
      <c r="AG785" t="str">
        <f>IF(buildings!AG785="","NA",buildings!AG785)</f>
        <v>NA</v>
      </c>
      <c r="AH785" t="str">
        <f>IF(buildings!AH785="","NA",buildings!AH785)</f>
        <v>NA</v>
      </c>
      <c r="AI785" t="str">
        <f>IF(buildings!AI785="","NA",buildings!AI785)</f>
        <v>NA</v>
      </c>
      <c r="AJ785">
        <f>IF(buildings!AJ785="","NA",buildings!AJ785)</f>
        <v>12.515555555555554</v>
      </c>
      <c r="AK785">
        <f>IF(buildings!AK785="","NA",buildings!AK785)</f>
        <v>35.555555555555557</v>
      </c>
      <c r="AL785" t="str">
        <f>IF(buildings!AL785="","NA",buildings!AL785)</f>
        <v>Wooden wall, wooden flooring, pitched roof (Z3_SI_003)</v>
      </c>
      <c r="AM785">
        <f>IF(buildings!AM785="","NA",buildings!AM785)</f>
        <v>1.5</v>
      </c>
      <c r="AN785" t="str">
        <f>IF(buildings!AN785="","NA",buildings!AN785)</f>
        <v>residential</v>
      </c>
      <c r="AO785" t="str">
        <f>IF(buildings!AO785="","NA",buildings!AO785)</f>
        <v>SFH</v>
      </c>
      <c r="AP785" t="str">
        <f>IF(buildings!AP785="","NA",buildings!AP785)</f>
        <v>averaged</v>
      </c>
      <c r="AQ785" t="str">
        <f>IF(buildings!AQ785="","NA",buildings!AQ785)</f>
        <v>Urban</v>
      </c>
      <c r="AR785" t="str">
        <f>IF(buildings!AR785="","NA",buildings!AR785)</f>
        <v>gross</v>
      </c>
      <c r="AS785" t="str">
        <f>IF(buildings!AS785="","NA",buildings!AS785)</f>
        <v>Nemry, F., &amp; Uihlein, A.</v>
      </c>
      <c r="AT785">
        <f>IF(buildings!AT785="","NA",buildings!AT785)</f>
        <v>2008</v>
      </c>
      <c r="AU785" t="str">
        <f>IF(buildings!AU785="","NA",buildings!AU785)</f>
        <v>Environmental Improvement Potentials of Residential Buildings (IMPRO-Building)</v>
      </c>
      <c r="AV785" t="str">
        <f>IF(buildings!AV785="","NA",buildings!AV785)</f>
        <v xml:space="preserve">EU Joint Research Center </v>
      </c>
      <c r="AW785" t="str">
        <f>IF(buildings!AW785="","NA",buildings!AW785)</f>
        <v>Copyright Elsevier</v>
      </c>
      <c r="AX785" t="str">
        <f>IF(buildings!AX785="","NA",buildings!AX785)</f>
        <v>10.2791/38942</v>
      </c>
      <c r="AY785" t="str">
        <f>IF(buildings!AY785="","NA",buildings!AY785)</f>
        <v>https://doi.org/10.2791/38942</v>
      </c>
      <c r="AZ785" t="str">
        <f>IF(buildings!AZ785="","NULL",buildings!AZ785)</f>
        <v>Annex B masses (materials summed across bld. components) divided by bld. Area from annex C (dimensions X no. of floors)</v>
      </c>
      <c r="BA785" t="str">
        <f>IF(buildings!BA785="","NULL",buildings!BA785)</f>
        <v>SFHs specified as 1-2 stories were treated as 1.5 stories</v>
      </c>
      <c r="BB785" t="str">
        <f>IF(buildings!BB785="","NULL",buildings!BB785)</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5" t="str">
        <f>IF(buildings!BC785="","NULL",buildings!BC785)</f>
        <v>NULL</v>
      </c>
      <c r="BD785" t="str">
        <f>IF(buildings!BD785="","NULL",buildings!BD785)</f>
        <v>NULL</v>
      </c>
      <c r="BE785" t="str">
        <f>IF(buildings!BE785="","NULL",buildings!BE785)</f>
        <v>Peled &amp; Fishman</v>
      </c>
      <c r="BF785" t="str">
        <f>IF(buildings!BF785="","NULL",buildings!BF785)</f>
        <v>NULL</v>
      </c>
      <c r="BG785" t="str">
        <f>IF(buildings!BG785="","NULL",buildings!BG785)</f>
        <v>NULL</v>
      </c>
      <c r="BH785" t="str">
        <f>IF(buildings!BH785="","NULL",buildings!BH785)</f>
        <v>NULL</v>
      </c>
      <c r="BI785" t="str">
        <f>IF(buildings!BI785="","NULL",buildings!BI785)</f>
        <v>NULL</v>
      </c>
      <c r="BJ785" t="str">
        <f>IF(buildings!BJ785="","NULL",buildings!BJ785)</f>
        <v>NULL</v>
      </c>
      <c r="BK785" t="str">
        <f>IF(buildings!BK785="","NULL",buildings!BK785)</f>
        <v>NULL</v>
      </c>
      <c r="BL785" t="str">
        <f>IF(buildings!BL785="","NULL",buildings!BL785)</f>
        <v>NULL</v>
      </c>
      <c r="BM785" t="str">
        <f>IF(buildings!BM785="","NULL",buildings!BM785)</f>
        <v>NULL</v>
      </c>
      <c r="BN785" t="str">
        <f>IF(buildings!BN785="","NULL",buildings!BN785)</f>
        <v>NULL</v>
      </c>
      <c r="BO785" t="str">
        <f>IF(buildings!BO785="","NULL",buildings!BO785)</f>
        <v>NULL</v>
      </c>
      <c r="BP785" t="str">
        <f>IF(buildings!BP785="","NULL",buildings!BP785)</f>
        <v>NULL</v>
      </c>
      <c r="BQ785" t="str">
        <f>IF(buildings!BQ785="","NULL",buildings!BQ785)</f>
        <v>NULL</v>
      </c>
      <c r="BR785" t="str">
        <f>IF(buildings!BR785="","NULL",buildings!BR785)</f>
        <v>NULL</v>
      </c>
      <c r="BS785" t="str">
        <f>IF(buildings!BS785="","NULL",buildings!BS785)</f>
        <v>NULL</v>
      </c>
      <c r="BT785" t="str">
        <f>IF(buildings!BT785="","NULL",buildings!BT785)</f>
        <v>NULL</v>
      </c>
      <c r="BU785" t="str">
        <f>IF(buildings!BU785="","NULL",buildings!BU785)</f>
        <v>NULL</v>
      </c>
      <c r="BV785" t="str">
        <f>IF(buildings!BV785="","NULL",buildings!BV785)</f>
        <v>NULL</v>
      </c>
      <c r="BW785" t="str">
        <f>IF(buildings!BW785="","NULL",buildings!BW785)</f>
        <v>R32EU15</v>
      </c>
      <c r="BX785" t="str">
        <f>IF(buildings!BX785="","NULL",buildings!BX785)</f>
        <v>R5.2OECD</v>
      </c>
      <c r="BY785" t="str">
        <f>IF(buildings!BY785="","NULL",buildings!BY785)</f>
        <v>R_SFH_unspecified</v>
      </c>
      <c r="BZ785" t="str">
        <f>IF(buildings!BZ785="","NULL",buildings!BZ785)</f>
        <v>T_traditional</v>
      </c>
      <c r="CA785" t="str">
        <f>IF(buildings!CA785="","NULL",buildings!CA785)</f>
        <v>Standard</v>
      </c>
      <c r="CB785" t="str">
        <f>IF(buildings!CB785="","NULL",buildings!CB785)</f>
        <v>sample/average/statistics</v>
      </c>
      <c r="CC785" t="str">
        <f>IF(buildings!CC785="","NULL",buildings!CC785)</f>
        <v>RS</v>
      </c>
      <c r="CD785" t="str">
        <f>IF(buildings!CD785="","NULL",buildings!CD785)</f>
        <v>T</v>
      </c>
      <c r="CE785" t="str">
        <f>IF(buildings!CE785="","NULL",buildings!CE785)</f>
        <v>OECD_EU15</v>
      </c>
    </row>
    <row r="786" spans="1:83">
      <c r="A786">
        <f>IF(buildings!A786="","NA",buildings!A786)</f>
        <v>784</v>
      </c>
      <c r="B786" t="str">
        <f>IF(buildings!B786="","NA",buildings!B786)</f>
        <v>North European countries (Lithuania, Latvia, Estonia, Sweden, Finland)</v>
      </c>
      <c r="C786" t="str">
        <f>IF(buildings!C786="","NA",buildings!C786)</f>
        <v>NA</v>
      </c>
      <c r="D786">
        <f>IF(buildings!D786="","NA",buildings!D786)</f>
        <v>1940</v>
      </c>
      <c r="E786">
        <f>IF(buildings!E786="","NA",buildings!E786)</f>
        <v>1970</v>
      </c>
      <c r="F786">
        <f>IF(buildings!F786="","NA",buildings!F786)</f>
        <v>84.807111111111112</v>
      </c>
      <c r="G786" t="str">
        <f>IF(buildings!G786="","NA",buildings!G786)</f>
        <v>NA</v>
      </c>
      <c r="H786" t="str">
        <f>IF(buildings!H786="","NA",buildings!H786)</f>
        <v>NA</v>
      </c>
      <c r="I786" t="str">
        <f>IF(buildings!I786="","NA",buildings!I786)</f>
        <v>NA</v>
      </c>
      <c r="J786">
        <f>IF(buildings!J786="","NA",buildings!J786)</f>
        <v>47.407407407407405</v>
      </c>
      <c r="K786" t="str">
        <f>IF(buildings!K786="","NA",buildings!K786)</f>
        <v>NA</v>
      </c>
      <c r="L786" t="str">
        <f>IF(buildings!L786="","NA",buildings!L786)</f>
        <v>NA</v>
      </c>
      <c r="M786">
        <f>IF(buildings!M786="","NA",buildings!M786)</f>
        <v>1563.192888888889</v>
      </c>
      <c r="N786" t="str">
        <f>IF(buildings!N786="","NA",buildings!N786)</f>
        <v>NA</v>
      </c>
      <c r="O786" t="str">
        <f>IF(buildings!O786="","NA",buildings!O786)</f>
        <v>NA</v>
      </c>
      <c r="P786">
        <f>IF(buildings!P786="","NA",buildings!P786)</f>
        <v>195.55555555555554</v>
      </c>
      <c r="Q786">
        <f>IF(buildings!Q786="","NA",buildings!Q786)</f>
        <v>119.4074074074074</v>
      </c>
      <c r="R786" t="str">
        <f>IF(buildings!R786="","NA",buildings!R786)</f>
        <v>NA</v>
      </c>
      <c r="S786">
        <f>IF(buildings!S786="","NA",buildings!S786)</f>
        <v>24.888888888888889</v>
      </c>
      <c r="T786" t="str">
        <f>IF(buildings!T786="","NA",buildings!T786)</f>
        <v>NA</v>
      </c>
      <c r="U786" t="str">
        <f>IF(buildings!U786="","NA",buildings!U786)</f>
        <v>NA</v>
      </c>
      <c r="V786" t="str">
        <f>IF(buildings!V786="","NA",buildings!V786)</f>
        <v>NA</v>
      </c>
      <c r="W786" t="str">
        <f>IF(buildings!W786="","NA",buildings!W786)</f>
        <v>NA</v>
      </c>
      <c r="X786" t="str">
        <f>IF(buildings!X786="","NA",buildings!X786)</f>
        <v>NA</v>
      </c>
      <c r="Y786" t="str">
        <f>IF(buildings!Y786="","NA",buildings!Y786)</f>
        <v>NA</v>
      </c>
      <c r="Z786" t="str">
        <f>IF(buildings!Z786="","NA",buildings!Z786)</f>
        <v>NA</v>
      </c>
      <c r="AA786" t="str">
        <f>IF(buildings!AA786="","NA",buildings!AA786)</f>
        <v>NA</v>
      </c>
      <c r="AB786" t="str">
        <f>IF(buildings!AB786="","NA",buildings!AB786)</f>
        <v>NA</v>
      </c>
      <c r="AC786" t="str">
        <f>IF(buildings!AC786="","NA",buildings!AC786)</f>
        <v>NA</v>
      </c>
      <c r="AD786" t="str">
        <f>IF(buildings!AD786="","NA",buildings!AD786)</f>
        <v>NA</v>
      </c>
      <c r="AE786" t="str">
        <f>IF(buildings!AE786="","NA",buildings!AE786)</f>
        <v>NA</v>
      </c>
      <c r="AF786" t="str">
        <f>IF(buildings!AF786="","NA",buildings!AF786)</f>
        <v>NA</v>
      </c>
      <c r="AG786" t="str">
        <f>IF(buildings!AG786="","NA",buildings!AG786)</f>
        <v>NA</v>
      </c>
      <c r="AH786" t="str">
        <f>IF(buildings!AH786="","NA",buildings!AH786)</f>
        <v>NA</v>
      </c>
      <c r="AI786" t="str">
        <f>IF(buildings!AI786="","NA",buildings!AI786)</f>
        <v>NA</v>
      </c>
      <c r="AJ786">
        <f>IF(buildings!AJ786="","NA",buildings!AJ786)</f>
        <v>37.463703703703708</v>
      </c>
      <c r="AK786">
        <f>IF(buildings!AK786="","NA",buildings!AK786)</f>
        <v>135.55555555555554</v>
      </c>
      <c r="AL786" t="str">
        <f>IF(buildings!AL786="","NA",buildings!AL786)</f>
        <v>Wooden wall with brick façade, reinforced concrete flooring, pitched roof (Z3_SI_004)</v>
      </c>
      <c r="AM786">
        <f>IF(buildings!AM786="","NA",buildings!AM786)</f>
        <v>1.5</v>
      </c>
      <c r="AN786" t="str">
        <f>IF(buildings!AN786="","NA",buildings!AN786)</f>
        <v>residential</v>
      </c>
      <c r="AO786" t="str">
        <f>IF(buildings!AO786="","NA",buildings!AO786)</f>
        <v>SFH</v>
      </c>
      <c r="AP786" t="str">
        <f>IF(buildings!AP786="","NA",buildings!AP786)</f>
        <v>averaged</v>
      </c>
      <c r="AQ786" t="str">
        <f>IF(buildings!AQ786="","NA",buildings!AQ786)</f>
        <v>Urban</v>
      </c>
      <c r="AR786" t="str">
        <f>IF(buildings!AR786="","NA",buildings!AR786)</f>
        <v>gross</v>
      </c>
      <c r="AS786" t="str">
        <f>IF(buildings!AS786="","NA",buildings!AS786)</f>
        <v>Nemry, F., &amp; Uihlein, A.</v>
      </c>
      <c r="AT786">
        <f>IF(buildings!AT786="","NA",buildings!AT786)</f>
        <v>2008</v>
      </c>
      <c r="AU786" t="str">
        <f>IF(buildings!AU786="","NA",buildings!AU786)</f>
        <v>Environmental Improvement Potentials of Residential Buildings (IMPRO-Building)</v>
      </c>
      <c r="AV786" t="str">
        <f>IF(buildings!AV786="","NA",buildings!AV786)</f>
        <v xml:space="preserve">EU Joint Research Center </v>
      </c>
      <c r="AW786" t="str">
        <f>IF(buildings!AW786="","NA",buildings!AW786)</f>
        <v>Copyright Elsevier</v>
      </c>
      <c r="AX786" t="str">
        <f>IF(buildings!AX786="","NA",buildings!AX786)</f>
        <v>10.2791/38942</v>
      </c>
      <c r="AY786" t="str">
        <f>IF(buildings!AY786="","NA",buildings!AY786)</f>
        <v>https://doi.org/10.2791/38942</v>
      </c>
      <c r="AZ786" t="str">
        <f>IF(buildings!AZ786="","NULL",buildings!AZ786)</f>
        <v>Annex B masses (materials summed across bld. components) divided by bld. Area from annex C (dimensions X no. of floors)</v>
      </c>
      <c r="BA786" t="str">
        <f>IF(buildings!BA786="","NULL",buildings!BA786)</f>
        <v>SFHs specified as 1-2 stories were treated as 1.5 stories</v>
      </c>
      <c r="BB786" t="str">
        <f>IF(buildings!BB786="","NULL",buildings!BB786)</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6" t="str">
        <f>IF(buildings!BC786="","NULL",buildings!BC786)</f>
        <v>NULL</v>
      </c>
      <c r="BD786" t="str">
        <f>IF(buildings!BD786="","NULL",buildings!BD786)</f>
        <v>NULL</v>
      </c>
      <c r="BE786" t="str">
        <f>IF(buildings!BE786="","NULL",buildings!BE786)</f>
        <v>Peled &amp; Fishman</v>
      </c>
      <c r="BF786" t="str">
        <f>IF(buildings!BF786="","NULL",buildings!BF786)</f>
        <v>NULL</v>
      </c>
      <c r="BG786" t="str">
        <f>IF(buildings!BG786="","NULL",buildings!BG786)</f>
        <v>NULL</v>
      </c>
      <c r="BH786" t="str">
        <f>IF(buildings!BH786="","NULL",buildings!BH786)</f>
        <v>NULL</v>
      </c>
      <c r="BI786" t="str">
        <f>IF(buildings!BI786="","NULL",buildings!BI786)</f>
        <v>NULL</v>
      </c>
      <c r="BJ786" t="str">
        <f>IF(buildings!BJ786="","NULL",buildings!BJ786)</f>
        <v>NULL</v>
      </c>
      <c r="BK786" t="str">
        <f>IF(buildings!BK786="","NULL",buildings!BK786)</f>
        <v>NULL</v>
      </c>
      <c r="BL786" t="str">
        <f>IF(buildings!BL786="","NULL",buildings!BL786)</f>
        <v>NULL</v>
      </c>
      <c r="BM786" t="str">
        <f>IF(buildings!BM786="","NULL",buildings!BM786)</f>
        <v>NULL</v>
      </c>
      <c r="BN786" t="str">
        <f>IF(buildings!BN786="","NULL",buildings!BN786)</f>
        <v>NULL</v>
      </c>
      <c r="BO786" t="str">
        <f>IF(buildings!BO786="","NULL",buildings!BO786)</f>
        <v>NULL</v>
      </c>
      <c r="BP786" t="str">
        <f>IF(buildings!BP786="","NULL",buildings!BP786)</f>
        <v>NULL</v>
      </c>
      <c r="BQ786" t="str">
        <f>IF(buildings!BQ786="","NULL",buildings!BQ786)</f>
        <v>NULL</v>
      </c>
      <c r="BR786" t="str">
        <f>IF(buildings!BR786="","NULL",buildings!BR786)</f>
        <v>NULL</v>
      </c>
      <c r="BS786" t="str">
        <f>IF(buildings!BS786="","NULL",buildings!BS786)</f>
        <v>NULL</v>
      </c>
      <c r="BT786" t="str">
        <f>IF(buildings!BT786="","NULL",buildings!BT786)</f>
        <v>NULL</v>
      </c>
      <c r="BU786" t="str">
        <f>IF(buildings!BU786="","NULL",buildings!BU786)</f>
        <v>NULL</v>
      </c>
      <c r="BV786" t="str">
        <f>IF(buildings!BV786="","NULL",buildings!BV786)</f>
        <v>NULL</v>
      </c>
      <c r="BW786" t="str">
        <f>IF(buildings!BW786="","NULL",buildings!BW786)</f>
        <v>R32EU15</v>
      </c>
      <c r="BX786" t="str">
        <f>IF(buildings!BX786="","NULL",buildings!BX786)</f>
        <v>R5.2OECD</v>
      </c>
      <c r="BY786" t="str">
        <f>IF(buildings!BY786="","NULL",buildings!BY786)</f>
        <v>R_SFH_unspecified</v>
      </c>
      <c r="BZ786" t="str">
        <f>IF(buildings!BZ786="","NULL",buildings!BZ786)</f>
        <v>T_traditional</v>
      </c>
      <c r="CA786" t="str">
        <f>IF(buildings!CA786="","NULL",buildings!CA786)</f>
        <v>Standard</v>
      </c>
      <c r="CB786" t="str">
        <f>IF(buildings!CB786="","NULL",buildings!CB786)</f>
        <v>sample/average/statistics</v>
      </c>
      <c r="CC786" t="str">
        <f>IF(buildings!CC786="","NULL",buildings!CC786)</f>
        <v>RS</v>
      </c>
      <c r="CD786" t="str">
        <f>IF(buildings!CD786="","NULL",buildings!CD786)</f>
        <v>T</v>
      </c>
      <c r="CE786" t="str">
        <f>IF(buildings!CE786="","NULL",buildings!CE786)</f>
        <v>OECD_EU15</v>
      </c>
    </row>
    <row r="787" spans="1:83">
      <c r="A787">
        <f>IF(buildings!A787="","NA",buildings!A787)</f>
        <v>785</v>
      </c>
      <c r="B787" t="str">
        <f>IF(buildings!B787="","NA",buildings!B787)</f>
        <v>North European countries (Lithuania, Latvia, Estonia, Sweden, Finland)</v>
      </c>
      <c r="C787" t="str">
        <f>IF(buildings!C787="","NA",buildings!C787)</f>
        <v>NA</v>
      </c>
      <c r="D787">
        <f>IF(buildings!D787="","NA",buildings!D787)</f>
        <v>1945</v>
      </c>
      <c r="E787">
        <f>IF(buildings!E787="","NA",buildings!E787)</f>
        <v>1970</v>
      </c>
      <c r="F787">
        <f>IF(buildings!F787="","NA",buildings!F787)</f>
        <v>36.209777777777781</v>
      </c>
      <c r="G787" t="str">
        <f>IF(buildings!G787="","NA",buildings!G787)</f>
        <v>NA</v>
      </c>
      <c r="H787" t="str">
        <f>IF(buildings!H787="","NA",buildings!H787)</f>
        <v>NA</v>
      </c>
      <c r="I787" t="str">
        <f>IF(buildings!I787="","NA",buildings!I787)</f>
        <v>NA</v>
      </c>
      <c r="J787">
        <f>IF(buildings!J787="","NA",buildings!J787)</f>
        <v>17.777777777777779</v>
      </c>
      <c r="K787" t="str">
        <f>IF(buildings!K787="","NA",buildings!K787)</f>
        <v>NA</v>
      </c>
      <c r="L787" t="str">
        <f>IF(buildings!L787="","NA",buildings!L787)</f>
        <v>NA</v>
      </c>
      <c r="M787">
        <f>IF(buildings!M787="","NA",buildings!M787)</f>
        <v>1451.7902222222222</v>
      </c>
      <c r="N787">
        <f>IF(buildings!N787="","NA",buildings!N787)</f>
        <v>128</v>
      </c>
      <c r="O787" t="str">
        <f>IF(buildings!O787="","NA",buildings!O787)</f>
        <v>NA</v>
      </c>
      <c r="P787" t="str">
        <f>IF(buildings!P787="","NA",buildings!P787)</f>
        <v>NA</v>
      </c>
      <c r="Q787">
        <f>IF(buildings!Q787="","NA",buildings!Q787)</f>
        <v>119.4074074074074</v>
      </c>
      <c r="R787" t="str">
        <f>IF(buildings!R787="","NA",buildings!R787)</f>
        <v>NA</v>
      </c>
      <c r="S787">
        <f>IF(buildings!S787="","NA",buildings!S787)</f>
        <v>24.888888888888889</v>
      </c>
      <c r="T787" t="str">
        <f>IF(buildings!T787="","NA",buildings!T787)</f>
        <v>NA</v>
      </c>
      <c r="U787" t="str">
        <f>IF(buildings!U787="","NA",buildings!U787)</f>
        <v>NA</v>
      </c>
      <c r="V787" t="str">
        <f>IF(buildings!V787="","NA",buildings!V787)</f>
        <v>NA</v>
      </c>
      <c r="W787" t="str">
        <f>IF(buildings!W787="","NA",buildings!W787)</f>
        <v>NA</v>
      </c>
      <c r="X787" t="str">
        <f>IF(buildings!X787="","NA",buildings!X787)</f>
        <v>NA</v>
      </c>
      <c r="Y787" t="str">
        <f>IF(buildings!Y787="","NA",buildings!Y787)</f>
        <v>NA</v>
      </c>
      <c r="Z787" t="str">
        <f>IF(buildings!Z787="","NA",buildings!Z787)</f>
        <v>NA</v>
      </c>
      <c r="AA787" t="str">
        <f>IF(buildings!AA787="","NA",buildings!AA787)</f>
        <v>NA</v>
      </c>
      <c r="AB787" t="str">
        <f>IF(buildings!AB787="","NA",buildings!AB787)</f>
        <v>NA</v>
      </c>
      <c r="AC787" t="str">
        <f>IF(buildings!AC787="","NA",buildings!AC787)</f>
        <v>NA</v>
      </c>
      <c r="AD787" t="str">
        <f>IF(buildings!AD787="","NA",buildings!AD787)</f>
        <v>NA</v>
      </c>
      <c r="AE787" t="str">
        <f>IF(buildings!AE787="","NA",buildings!AE787)</f>
        <v>NA</v>
      </c>
      <c r="AF787" t="str">
        <f>IF(buildings!AF787="","NA",buildings!AF787)</f>
        <v>NA</v>
      </c>
      <c r="AG787" t="str">
        <f>IF(buildings!AG787="","NA",buildings!AG787)</f>
        <v>NA</v>
      </c>
      <c r="AH787" t="str">
        <f>IF(buildings!AH787="","NA",buildings!AH787)</f>
        <v>NA</v>
      </c>
      <c r="AI787" t="str">
        <f>IF(buildings!AI787="","NA",buildings!AI787)</f>
        <v>NA</v>
      </c>
      <c r="AJ787">
        <f>IF(buildings!AJ787="","NA",buildings!AJ787)</f>
        <v>21.226666666666667</v>
      </c>
      <c r="AK787">
        <f>IF(buildings!AK787="","NA",buildings!AK787)</f>
        <v>68.888888888888886</v>
      </c>
      <c r="AL787" t="str">
        <f>IF(buildings!AL787="","NA",buildings!AL787)</f>
        <v>Breeze concrete, breeze concrete block flooring, pitched roof (Z3_SI_005)</v>
      </c>
      <c r="AM787">
        <f>IF(buildings!AM787="","NA",buildings!AM787)</f>
        <v>1.5</v>
      </c>
      <c r="AN787" t="str">
        <f>IF(buildings!AN787="","NA",buildings!AN787)</f>
        <v>residential</v>
      </c>
      <c r="AO787" t="str">
        <f>IF(buildings!AO787="","NA",buildings!AO787)</f>
        <v>SFH</v>
      </c>
      <c r="AP787" t="str">
        <f>IF(buildings!AP787="","NA",buildings!AP787)</f>
        <v>averaged</v>
      </c>
      <c r="AQ787" t="str">
        <f>IF(buildings!AQ787="","NA",buildings!AQ787)</f>
        <v>Urban</v>
      </c>
      <c r="AR787" t="str">
        <f>IF(buildings!AR787="","NA",buildings!AR787)</f>
        <v>gross</v>
      </c>
      <c r="AS787" t="str">
        <f>IF(buildings!AS787="","NA",buildings!AS787)</f>
        <v>Nemry, F., &amp; Uihlein, A.</v>
      </c>
      <c r="AT787">
        <f>IF(buildings!AT787="","NA",buildings!AT787)</f>
        <v>2008</v>
      </c>
      <c r="AU787" t="str">
        <f>IF(buildings!AU787="","NA",buildings!AU787)</f>
        <v>Environmental Improvement Potentials of Residential Buildings (IMPRO-Building)</v>
      </c>
      <c r="AV787" t="str">
        <f>IF(buildings!AV787="","NA",buildings!AV787)</f>
        <v xml:space="preserve">EU Joint Research Center </v>
      </c>
      <c r="AW787" t="str">
        <f>IF(buildings!AW787="","NA",buildings!AW787)</f>
        <v>Copyright Elsevier</v>
      </c>
      <c r="AX787" t="str">
        <f>IF(buildings!AX787="","NA",buildings!AX787)</f>
        <v>10.2791/38942</v>
      </c>
      <c r="AY787" t="str">
        <f>IF(buildings!AY787="","NA",buildings!AY787)</f>
        <v>https://doi.org/10.2791/38942</v>
      </c>
      <c r="AZ787" t="str">
        <f>IF(buildings!AZ787="","NULL",buildings!AZ787)</f>
        <v>Annex B masses (materials summed across bld. components) divided by bld. Area from annex C (dimensions X no. of floors)</v>
      </c>
      <c r="BA787" t="str">
        <f>IF(buildings!BA787="","NULL",buildings!BA787)</f>
        <v>SFHs specified as 1-2 stories were treated as 1.5 stories</v>
      </c>
      <c r="BB787" t="str">
        <f>IF(buildings!BB787="","NULL",buildings!BB787)</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7" t="str">
        <f>IF(buildings!BC787="","NULL",buildings!BC787)</f>
        <v>NULL</v>
      </c>
      <c r="BD787" t="str">
        <f>IF(buildings!BD787="","NULL",buildings!BD787)</f>
        <v>NULL</v>
      </c>
      <c r="BE787" t="str">
        <f>IF(buildings!BE787="","NULL",buildings!BE787)</f>
        <v>Peled &amp; Fishman</v>
      </c>
      <c r="BF787" t="str">
        <f>IF(buildings!BF787="","NULL",buildings!BF787)</f>
        <v>NULL</v>
      </c>
      <c r="BG787" t="str">
        <f>IF(buildings!BG787="","NULL",buildings!BG787)</f>
        <v>NULL</v>
      </c>
      <c r="BH787" t="str">
        <f>IF(buildings!BH787="","NULL",buildings!BH787)</f>
        <v>NULL</v>
      </c>
      <c r="BI787" t="str">
        <f>IF(buildings!BI787="","NULL",buildings!BI787)</f>
        <v>NULL</v>
      </c>
      <c r="BJ787" t="str">
        <f>IF(buildings!BJ787="","NULL",buildings!BJ787)</f>
        <v>NULL</v>
      </c>
      <c r="BK787" t="str">
        <f>IF(buildings!BK787="","NULL",buildings!BK787)</f>
        <v>NULL</v>
      </c>
      <c r="BL787" t="str">
        <f>IF(buildings!BL787="","NULL",buildings!BL787)</f>
        <v>NULL</v>
      </c>
      <c r="BM787" t="str">
        <f>IF(buildings!BM787="","NULL",buildings!BM787)</f>
        <v>NULL</v>
      </c>
      <c r="BN787" t="str">
        <f>IF(buildings!BN787="","NULL",buildings!BN787)</f>
        <v>NULL</v>
      </c>
      <c r="BO787" t="str">
        <f>IF(buildings!BO787="","NULL",buildings!BO787)</f>
        <v>NULL</v>
      </c>
      <c r="BP787" t="str">
        <f>IF(buildings!BP787="","NULL",buildings!BP787)</f>
        <v>NULL</v>
      </c>
      <c r="BQ787" t="str">
        <f>IF(buildings!BQ787="","NULL",buildings!BQ787)</f>
        <v>NULL</v>
      </c>
      <c r="BR787" t="str">
        <f>IF(buildings!BR787="","NULL",buildings!BR787)</f>
        <v>NULL</v>
      </c>
      <c r="BS787" t="str">
        <f>IF(buildings!BS787="","NULL",buildings!BS787)</f>
        <v>NULL</v>
      </c>
      <c r="BT787" t="str">
        <f>IF(buildings!BT787="","NULL",buildings!BT787)</f>
        <v>NULL</v>
      </c>
      <c r="BU787" t="str">
        <f>IF(buildings!BU787="","NULL",buildings!BU787)</f>
        <v>NULL</v>
      </c>
      <c r="BV787" t="str">
        <f>IF(buildings!BV787="","NULL",buildings!BV787)</f>
        <v>NULL</v>
      </c>
      <c r="BW787" t="str">
        <f>IF(buildings!BW787="","NULL",buildings!BW787)</f>
        <v>R32EU15</v>
      </c>
      <c r="BX787" t="str">
        <f>IF(buildings!BX787="","NULL",buildings!BX787)</f>
        <v>R5.2OECD</v>
      </c>
      <c r="BY787" t="str">
        <f>IF(buildings!BY787="","NULL",buildings!BY787)</f>
        <v>R_SFH_unspecified</v>
      </c>
      <c r="BZ787" t="str">
        <f>IF(buildings!BZ787="","NULL",buildings!BZ787)</f>
        <v>RC_unspecified</v>
      </c>
      <c r="CA787" t="str">
        <f>IF(buildings!CA787="","NULL",buildings!CA787)</f>
        <v>Standard</v>
      </c>
      <c r="CB787" t="str">
        <f>IF(buildings!CB787="","NULL",buildings!CB787)</f>
        <v>sample/average/statistics</v>
      </c>
      <c r="CC787" t="str">
        <f>IF(buildings!CC787="","NULL",buildings!CC787)</f>
        <v>RS</v>
      </c>
      <c r="CD787" t="str">
        <f>IF(buildings!CD787="","NULL",buildings!CD787)</f>
        <v>C</v>
      </c>
      <c r="CE787" t="str">
        <f>IF(buildings!CE787="","NULL",buildings!CE787)</f>
        <v>OECD_EU15</v>
      </c>
    </row>
    <row r="788" spans="1:83">
      <c r="A788">
        <f>IF(buildings!A788="","NA",buildings!A788)</f>
        <v>786</v>
      </c>
      <c r="B788" t="str">
        <f>IF(buildings!B788="","NA",buildings!B788)</f>
        <v>North European countries (Lithuania, Latvia, Estonia, Sweden, Finland)</v>
      </c>
      <c r="C788" t="str">
        <f>IF(buildings!C788="","NA",buildings!C788)</f>
        <v>NA</v>
      </c>
      <c r="D788">
        <f>IF(buildings!D788="","NA",buildings!D788)</f>
        <v>980</v>
      </c>
      <c r="E788" t="str">
        <f>IF(buildings!E788="","NA",buildings!E788)</f>
        <v>NA</v>
      </c>
      <c r="F788">
        <f>IF(buildings!F788="","NA",buildings!F788)</f>
        <v>84.807111111111112</v>
      </c>
      <c r="G788" t="str">
        <f>IF(buildings!G788="","NA",buildings!G788)</f>
        <v>NA</v>
      </c>
      <c r="H788" t="str">
        <f>IF(buildings!H788="","NA",buildings!H788)</f>
        <v>NA</v>
      </c>
      <c r="I788" t="str">
        <f>IF(buildings!I788="","NA",buildings!I788)</f>
        <v>NA</v>
      </c>
      <c r="J788">
        <f>IF(buildings!J788="","NA",buildings!J788)</f>
        <v>17.777777777777779</v>
      </c>
      <c r="K788" t="str">
        <f>IF(buildings!K788="","NA",buildings!K788)</f>
        <v>NA</v>
      </c>
      <c r="L788" t="str">
        <f>IF(buildings!L788="","NA",buildings!L788)</f>
        <v>NA</v>
      </c>
      <c r="M788">
        <f>IF(buildings!M788="","NA",buildings!M788)</f>
        <v>1563.192888888889</v>
      </c>
      <c r="N788" t="str">
        <f>IF(buildings!N788="","NA",buildings!N788)</f>
        <v>NA</v>
      </c>
      <c r="O788" t="str">
        <f>IF(buildings!O788="","NA",buildings!O788)</f>
        <v>NA</v>
      </c>
      <c r="P788">
        <f>IF(buildings!P788="","NA",buildings!P788)</f>
        <v>488.88888888888891</v>
      </c>
      <c r="Q788">
        <f>IF(buildings!Q788="","NA",buildings!Q788)</f>
        <v>119.4074074074074</v>
      </c>
      <c r="R788" t="str">
        <f>IF(buildings!R788="","NA",buildings!R788)</f>
        <v>NA</v>
      </c>
      <c r="S788">
        <f>IF(buildings!S788="","NA",buildings!S788)</f>
        <v>24.888888888888889</v>
      </c>
      <c r="T788" t="str">
        <f>IF(buildings!T788="","NA",buildings!T788)</f>
        <v>NA</v>
      </c>
      <c r="U788" t="str">
        <f>IF(buildings!U788="","NA",buildings!U788)</f>
        <v>NA</v>
      </c>
      <c r="V788" t="str">
        <f>IF(buildings!V788="","NA",buildings!V788)</f>
        <v>NA</v>
      </c>
      <c r="W788" t="str">
        <f>IF(buildings!W788="","NA",buildings!W788)</f>
        <v>NA</v>
      </c>
      <c r="X788" t="str">
        <f>IF(buildings!X788="","NA",buildings!X788)</f>
        <v>NA</v>
      </c>
      <c r="Y788" t="str">
        <f>IF(buildings!Y788="","NA",buildings!Y788)</f>
        <v>NA</v>
      </c>
      <c r="Z788" t="str">
        <f>IF(buildings!Z788="","NA",buildings!Z788)</f>
        <v>NA</v>
      </c>
      <c r="AA788" t="str">
        <f>IF(buildings!AA788="","NA",buildings!AA788)</f>
        <v>NA</v>
      </c>
      <c r="AB788" t="str">
        <f>IF(buildings!AB788="","NA",buildings!AB788)</f>
        <v>NA</v>
      </c>
      <c r="AC788" t="str">
        <f>IF(buildings!AC788="","NA",buildings!AC788)</f>
        <v>NA</v>
      </c>
      <c r="AD788" t="str">
        <f>IF(buildings!AD788="","NA",buildings!AD788)</f>
        <v>NA</v>
      </c>
      <c r="AE788" t="str">
        <f>IF(buildings!AE788="","NA",buildings!AE788)</f>
        <v>NA</v>
      </c>
      <c r="AF788" t="str">
        <f>IF(buildings!AF788="","NA",buildings!AF788)</f>
        <v>NA</v>
      </c>
      <c r="AG788" t="str">
        <f>IF(buildings!AG788="","NA",buildings!AG788)</f>
        <v>NA</v>
      </c>
      <c r="AH788" t="str">
        <f>IF(buildings!AH788="","NA",buildings!AH788)</f>
        <v>NA</v>
      </c>
      <c r="AI788" t="str">
        <f>IF(buildings!AI788="","NA",buildings!AI788)</f>
        <v>NA</v>
      </c>
      <c r="AJ788">
        <f>IF(buildings!AJ788="","NA",buildings!AJ788)</f>
        <v>31.822222222222223</v>
      </c>
      <c r="AK788">
        <f>IF(buildings!AK788="","NA",buildings!AK788)</f>
        <v>135.55555555555554</v>
      </c>
      <c r="AL788" t="str">
        <f>IF(buildings!AL788="","NA",buildings!AL788)</f>
        <v>Brick masonry, reinforced concrete flooring, pitched roof (Z3_SI_006_ex)</v>
      </c>
      <c r="AM788">
        <f>IF(buildings!AM788="","NA",buildings!AM788)</f>
        <v>1.5</v>
      </c>
      <c r="AN788" t="str">
        <f>IF(buildings!AN788="","NA",buildings!AN788)</f>
        <v>residential</v>
      </c>
      <c r="AO788" t="str">
        <f>IF(buildings!AO788="","NA",buildings!AO788)</f>
        <v>SFH</v>
      </c>
      <c r="AP788" t="str">
        <f>IF(buildings!AP788="","NA",buildings!AP788)</f>
        <v>averaged</v>
      </c>
      <c r="AQ788" t="str">
        <f>IF(buildings!AQ788="","NA",buildings!AQ788)</f>
        <v>Urban</v>
      </c>
      <c r="AR788" t="str">
        <f>IF(buildings!AR788="","NA",buildings!AR788)</f>
        <v>gross</v>
      </c>
      <c r="AS788" t="str">
        <f>IF(buildings!AS788="","NA",buildings!AS788)</f>
        <v>Nemry, F., &amp; Uihlein, A.</v>
      </c>
      <c r="AT788">
        <f>IF(buildings!AT788="","NA",buildings!AT788)</f>
        <v>2008</v>
      </c>
      <c r="AU788" t="str">
        <f>IF(buildings!AU788="","NA",buildings!AU788)</f>
        <v>Environmental Improvement Potentials of Residential Buildings (IMPRO-Building)</v>
      </c>
      <c r="AV788" t="str">
        <f>IF(buildings!AV788="","NA",buildings!AV788)</f>
        <v xml:space="preserve">EU Joint Research Center </v>
      </c>
      <c r="AW788" t="str">
        <f>IF(buildings!AW788="","NA",buildings!AW788)</f>
        <v>Copyright Elsevier</v>
      </c>
      <c r="AX788" t="str">
        <f>IF(buildings!AX788="","NA",buildings!AX788)</f>
        <v>10.2791/38942</v>
      </c>
      <c r="AY788" t="str">
        <f>IF(buildings!AY788="","NA",buildings!AY788)</f>
        <v>https://doi.org/10.2791/38942</v>
      </c>
      <c r="AZ788" t="str">
        <f>IF(buildings!AZ788="","NULL",buildings!AZ788)</f>
        <v>Annex B masses (materials summed across bld. components) divided by bld. Area from annex C (dimensions X no. of floors)</v>
      </c>
      <c r="BA788" t="str">
        <f>IF(buildings!BA788="","NULL",buildings!BA788)</f>
        <v>SFHs specified as 1-2 stories were treated as 1.5 stories</v>
      </c>
      <c r="BB788" t="str">
        <f>IF(buildings!BB788="","NULL",buildings!BB788)</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8" t="str">
        <f>IF(buildings!BC788="","NULL",buildings!BC788)</f>
        <v>NULL</v>
      </c>
      <c r="BD788" t="str">
        <f>IF(buildings!BD788="","NULL",buildings!BD788)</f>
        <v>NULL</v>
      </c>
      <c r="BE788" t="str">
        <f>IF(buildings!BE788="","NULL",buildings!BE788)</f>
        <v>Peled &amp; Fishman</v>
      </c>
      <c r="BF788" t="str">
        <f>IF(buildings!BF788="","NULL",buildings!BF788)</f>
        <v>NULL</v>
      </c>
      <c r="BG788" t="str">
        <f>IF(buildings!BG788="","NULL",buildings!BG788)</f>
        <v>NULL</v>
      </c>
      <c r="BH788" t="str">
        <f>IF(buildings!BH788="","NULL",buildings!BH788)</f>
        <v>NULL</v>
      </c>
      <c r="BI788" t="str">
        <f>IF(buildings!BI788="","NULL",buildings!BI788)</f>
        <v>NULL</v>
      </c>
      <c r="BJ788" t="str">
        <f>IF(buildings!BJ788="","NULL",buildings!BJ788)</f>
        <v>NULL</v>
      </c>
      <c r="BK788" t="str">
        <f>IF(buildings!BK788="","NULL",buildings!BK788)</f>
        <v>NULL</v>
      </c>
      <c r="BL788" t="str">
        <f>IF(buildings!BL788="","NULL",buildings!BL788)</f>
        <v>NULL</v>
      </c>
      <c r="BM788" t="str">
        <f>IF(buildings!BM788="","NULL",buildings!BM788)</f>
        <v>NULL</v>
      </c>
      <c r="BN788" t="str">
        <f>IF(buildings!BN788="","NULL",buildings!BN788)</f>
        <v>NULL</v>
      </c>
      <c r="BO788" t="str">
        <f>IF(buildings!BO788="","NULL",buildings!BO788)</f>
        <v>NULL</v>
      </c>
      <c r="BP788" t="str">
        <f>IF(buildings!BP788="","NULL",buildings!BP788)</f>
        <v>NULL</v>
      </c>
      <c r="BQ788" t="str">
        <f>IF(buildings!BQ788="","NULL",buildings!BQ788)</f>
        <v>NULL</v>
      </c>
      <c r="BR788" t="str">
        <f>IF(buildings!BR788="","NULL",buildings!BR788)</f>
        <v>NULL</v>
      </c>
      <c r="BS788" t="str">
        <f>IF(buildings!BS788="","NULL",buildings!BS788)</f>
        <v>NULL</v>
      </c>
      <c r="BT788" t="str">
        <f>IF(buildings!BT788="","NULL",buildings!BT788)</f>
        <v>NULL</v>
      </c>
      <c r="BU788" t="str">
        <f>IF(buildings!BU788="","NULL",buildings!BU788)</f>
        <v>NULL</v>
      </c>
      <c r="BV788" t="str">
        <f>IF(buildings!BV788="","NULL",buildings!BV788)</f>
        <v>NULL</v>
      </c>
      <c r="BW788" t="str">
        <f>IF(buildings!BW788="","NULL",buildings!BW788)</f>
        <v>R32EU15</v>
      </c>
      <c r="BX788" t="str">
        <f>IF(buildings!BX788="","NULL",buildings!BX788)</f>
        <v>R5.2OECD</v>
      </c>
      <c r="BY788" t="str">
        <f>IF(buildings!BY788="","NULL",buildings!BY788)</f>
        <v>R_SFH_unspecified</v>
      </c>
      <c r="BZ788" t="str">
        <f>IF(buildings!BZ788="","NULL",buildings!BZ788)</f>
        <v>RC_unspecified</v>
      </c>
      <c r="CA788" t="str">
        <f>IF(buildings!CA788="","NULL",buildings!CA788)</f>
        <v>Standard</v>
      </c>
      <c r="CB788" t="str">
        <f>IF(buildings!CB788="","NULL",buildings!CB788)</f>
        <v>sample/average/statistics</v>
      </c>
      <c r="CC788" t="str">
        <f>IF(buildings!CC788="","NULL",buildings!CC788)</f>
        <v>RS</v>
      </c>
      <c r="CD788" t="str">
        <f>IF(buildings!CD788="","NULL",buildings!CD788)</f>
        <v>C</v>
      </c>
      <c r="CE788" t="str">
        <f>IF(buildings!CE788="","NULL",buildings!CE788)</f>
        <v>OECD_EU15</v>
      </c>
    </row>
    <row r="789" spans="1:83">
      <c r="A789">
        <f>IF(buildings!A789="","NA",buildings!A789)</f>
        <v>787</v>
      </c>
      <c r="B789" t="str">
        <f>IF(buildings!B789="","NA",buildings!B789)</f>
        <v>North European countries (Lithuania, Latvia, Estonia, Sweden, Finland)</v>
      </c>
      <c r="C789" t="str">
        <f>IF(buildings!C789="","NA",buildings!C789)</f>
        <v>NA</v>
      </c>
      <c r="D789">
        <f>IF(buildings!D789="","NA",buildings!D789)</f>
        <v>2006</v>
      </c>
      <c r="E789" t="str">
        <f>IF(buildings!E789="","NA",buildings!E789)</f>
        <v>NA</v>
      </c>
      <c r="F789">
        <f>IF(buildings!F789="","NA",buildings!F789)</f>
        <v>84.807111111111112</v>
      </c>
      <c r="G789" t="str">
        <f>IF(buildings!G789="","NA",buildings!G789)</f>
        <v>NA</v>
      </c>
      <c r="H789" t="str">
        <f>IF(buildings!H789="","NA",buildings!H789)</f>
        <v>NA</v>
      </c>
      <c r="I789" t="str">
        <f>IF(buildings!I789="","NA",buildings!I789)</f>
        <v>NA</v>
      </c>
      <c r="J789">
        <f>IF(buildings!J789="","NA",buildings!J789)</f>
        <v>17.777777777777779</v>
      </c>
      <c r="K789" t="str">
        <f>IF(buildings!K789="","NA",buildings!K789)</f>
        <v>NA</v>
      </c>
      <c r="L789" t="str">
        <f>IF(buildings!L789="","NA",buildings!L789)</f>
        <v>NA</v>
      </c>
      <c r="M789">
        <f>IF(buildings!M789="","NA",buildings!M789)</f>
        <v>1563.192888888889</v>
      </c>
      <c r="N789" t="str">
        <f>IF(buildings!N789="","NA",buildings!N789)</f>
        <v>NA</v>
      </c>
      <c r="O789" t="str">
        <f>IF(buildings!O789="","NA",buildings!O789)</f>
        <v>NA</v>
      </c>
      <c r="P789">
        <f>IF(buildings!P789="","NA",buildings!P789)</f>
        <v>488.88888888888891</v>
      </c>
      <c r="Q789">
        <f>IF(buildings!Q789="","NA",buildings!Q789)</f>
        <v>119.4074074074074</v>
      </c>
      <c r="R789" t="str">
        <f>IF(buildings!R789="","NA",buildings!R789)</f>
        <v>NA</v>
      </c>
      <c r="S789">
        <f>IF(buildings!S789="","NA",buildings!S789)</f>
        <v>24.888888888888889</v>
      </c>
      <c r="T789" t="str">
        <f>IF(buildings!T789="","NA",buildings!T789)</f>
        <v>NA</v>
      </c>
      <c r="U789" t="str">
        <f>IF(buildings!U789="","NA",buildings!U789)</f>
        <v>NA</v>
      </c>
      <c r="V789" t="str">
        <f>IF(buildings!V789="","NA",buildings!V789)</f>
        <v>NA</v>
      </c>
      <c r="W789" t="str">
        <f>IF(buildings!W789="","NA",buildings!W789)</f>
        <v>NA</v>
      </c>
      <c r="X789" t="str">
        <f>IF(buildings!X789="","NA",buildings!X789)</f>
        <v>NA</v>
      </c>
      <c r="Y789" t="str">
        <f>IF(buildings!Y789="","NA",buildings!Y789)</f>
        <v>NA</v>
      </c>
      <c r="Z789" t="str">
        <f>IF(buildings!Z789="","NA",buildings!Z789)</f>
        <v>NA</v>
      </c>
      <c r="AA789" t="str">
        <f>IF(buildings!AA789="","NA",buildings!AA789)</f>
        <v>NA</v>
      </c>
      <c r="AB789" t="str">
        <f>IF(buildings!AB789="","NA",buildings!AB789)</f>
        <v>NA</v>
      </c>
      <c r="AC789" t="str">
        <f>IF(buildings!AC789="","NA",buildings!AC789)</f>
        <v>NA</v>
      </c>
      <c r="AD789" t="str">
        <f>IF(buildings!AD789="","NA",buildings!AD789)</f>
        <v>NA</v>
      </c>
      <c r="AE789" t="str">
        <f>IF(buildings!AE789="","NA",buildings!AE789)</f>
        <v>NA</v>
      </c>
      <c r="AF789" t="str">
        <f>IF(buildings!AF789="","NA",buildings!AF789)</f>
        <v>NA</v>
      </c>
      <c r="AG789" t="str">
        <f>IF(buildings!AG789="","NA",buildings!AG789)</f>
        <v>NA</v>
      </c>
      <c r="AH789" t="str">
        <f>IF(buildings!AH789="","NA",buildings!AH789)</f>
        <v>NA</v>
      </c>
      <c r="AI789" t="str">
        <f>IF(buildings!AI789="","NA",buildings!AI789)</f>
        <v>NA</v>
      </c>
      <c r="AJ789">
        <f>IF(buildings!AJ789="","NA",buildings!AJ789)</f>
        <v>36.799999999999997</v>
      </c>
      <c r="AK789">
        <f>IF(buildings!AK789="","NA",buildings!AK789)</f>
        <v>135.55555555555554</v>
      </c>
      <c r="AL789" t="str">
        <f>IF(buildings!AL789="","NA",buildings!AL789)</f>
        <v>Brick masonry, reinforced concrete flooring, pitched roof (Z3_SI_006)</v>
      </c>
      <c r="AM789">
        <f>IF(buildings!AM789="","NA",buildings!AM789)</f>
        <v>1.5</v>
      </c>
      <c r="AN789" t="str">
        <f>IF(buildings!AN789="","NA",buildings!AN789)</f>
        <v>residential</v>
      </c>
      <c r="AO789" t="str">
        <f>IF(buildings!AO789="","NA",buildings!AO789)</f>
        <v>SFH</v>
      </c>
      <c r="AP789" t="str">
        <f>IF(buildings!AP789="","NA",buildings!AP789)</f>
        <v>averaged</v>
      </c>
      <c r="AQ789" t="str">
        <f>IF(buildings!AQ789="","NA",buildings!AQ789)</f>
        <v>Urban</v>
      </c>
      <c r="AR789" t="str">
        <f>IF(buildings!AR789="","NA",buildings!AR789)</f>
        <v>gross</v>
      </c>
      <c r="AS789" t="str">
        <f>IF(buildings!AS789="","NA",buildings!AS789)</f>
        <v>Nemry, F., &amp; Uihlein, A.</v>
      </c>
      <c r="AT789">
        <f>IF(buildings!AT789="","NA",buildings!AT789)</f>
        <v>2008</v>
      </c>
      <c r="AU789" t="str">
        <f>IF(buildings!AU789="","NA",buildings!AU789)</f>
        <v>Environmental Improvement Potentials of Residential Buildings (IMPRO-Building)</v>
      </c>
      <c r="AV789" t="str">
        <f>IF(buildings!AV789="","NA",buildings!AV789)</f>
        <v xml:space="preserve">EU Joint Research Center </v>
      </c>
      <c r="AW789" t="str">
        <f>IF(buildings!AW789="","NA",buildings!AW789)</f>
        <v>Copyright Elsevier</v>
      </c>
      <c r="AX789" t="str">
        <f>IF(buildings!AX789="","NA",buildings!AX789)</f>
        <v>10.2791/38942</v>
      </c>
      <c r="AY789" t="str">
        <f>IF(buildings!AY789="","NA",buildings!AY789)</f>
        <v>https://doi.org/10.2791/38942</v>
      </c>
      <c r="AZ789" t="str">
        <f>IF(buildings!AZ789="","NULL",buildings!AZ789)</f>
        <v>Annex B masses (materials summed across bld. components) divided by bld. Area from annex C (dimensions X no. of floors)</v>
      </c>
      <c r="BA789" t="str">
        <f>IF(buildings!BA789="","NULL",buildings!BA789)</f>
        <v>SFHs specified as 1-2 stories were treated as 1.5 stories</v>
      </c>
      <c r="BB789" t="str">
        <f>IF(buildings!BB789="","NULL",buildings!BB789)</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89" t="str">
        <f>IF(buildings!BC789="","NULL",buildings!BC789)</f>
        <v>NULL</v>
      </c>
      <c r="BD789" t="str">
        <f>IF(buildings!BD789="","NULL",buildings!BD789)</f>
        <v>NULL</v>
      </c>
      <c r="BE789" t="str">
        <f>IF(buildings!BE789="","NULL",buildings!BE789)</f>
        <v>Peled &amp; Fishman</v>
      </c>
      <c r="BF789" t="str">
        <f>IF(buildings!BF789="","NULL",buildings!BF789)</f>
        <v>NULL</v>
      </c>
      <c r="BG789" t="str">
        <f>IF(buildings!BG789="","NULL",buildings!BG789)</f>
        <v>NULL</v>
      </c>
      <c r="BH789" t="str">
        <f>IF(buildings!BH789="","NULL",buildings!BH789)</f>
        <v>NULL</v>
      </c>
      <c r="BI789" t="str">
        <f>IF(buildings!BI789="","NULL",buildings!BI789)</f>
        <v>NULL</v>
      </c>
      <c r="BJ789" t="str">
        <f>IF(buildings!BJ789="","NULL",buildings!BJ789)</f>
        <v>NULL</v>
      </c>
      <c r="BK789" t="str">
        <f>IF(buildings!BK789="","NULL",buildings!BK789)</f>
        <v>NULL</v>
      </c>
      <c r="BL789" t="str">
        <f>IF(buildings!BL789="","NULL",buildings!BL789)</f>
        <v>NULL</v>
      </c>
      <c r="BM789" t="str">
        <f>IF(buildings!BM789="","NULL",buildings!BM789)</f>
        <v>NULL</v>
      </c>
      <c r="BN789" t="str">
        <f>IF(buildings!BN789="","NULL",buildings!BN789)</f>
        <v>NULL</v>
      </c>
      <c r="BO789" t="str">
        <f>IF(buildings!BO789="","NULL",buildings!BO789)</f>
        <v>NULL</v>
      </c>
      <c r="BP789" t="str">
        <f>IF(buildings!BP789="","NULL",buildings!BP789)</f>
        <v>NULL</v>
      </c>
      <c r="BQ789" t="str">
        <f>IF(buildings!BQ789="","NULL",buildings!BQ789)</f>
        <v>NULL</v>
      </c>
      <c r="BR789" t="str">
        <f>IF(buildings!BR789="","NULL",buildings!BR789)</f>
        <v>NULL</v>
      </c>
      <c r="BS789" t="str">
        <f>IF(buildings!BS789="","NULL",buildings!BS789)</f>
        <v>NULL</v>
      </c>
      <c r="BT789" t="str">
        <f>IF(buildings!BT789="","NULL",buildings!BT789)</f>
        <v>NULL</v>
      </c>
      <c r="BU789" t="str">
        <f>IF(buildings!BU789="","NULL",buildings!BU789)</f>
        <v>NULL</v>
      </c>
      <c r="BV789" t="str">
        <f>IF(buildings!BV789="","NULL",buildings!BV789)</f>
        <v>NULL</v>
      </c>
      <c r="BW789" t="str">
        <f>IF(buildings!BW789="","NULL",buildings!BW789)</f>
        <v>R32EU15</v>
      </c>
      <c r="BX789" t="str">
        <f>IF(buildings!BX789="","NULL",buildings!BX789)</f>
        <v>R5.2OECD</v>
      </c>
      <c r="BY789" t="str">
        <f>IF(buildings!BY789="","NULL",buildings!BY789)</f>
        <v>R_SFH_unspecified</v>
      </c>
      <c r="BZ789" t="str">
        <f>IF(buildings!BZ789="","NULL",buildings!BZ789)</f>
        <v>RC_unspecified</v>
      </c>
      <c r="CA789" t="str">
        <f>IF(buildings!CA789="","NULL",buildings!CA789)</f>
        <v>Standard</v>
      </c>
      <c r="CB789" t="str">
        <f>IF(buildings!CB789="","NULL",buildings!CB789)</f>
        <v>sample/average/statistics</v>
      </c>
      <c r="CC789" t="str">
        <f>IF(buildings!CC789="","NULL",buildings!CC789)</f>
        <v>RS</v>
      </c>
      <c r="CD789" t="str">
        <f>IF(buildings!CD789="","NULL",buildings!CD789)</f>
        <v>C</v>
      </c>
      <c r="CE789" t="str">
        <f>IF(buildings!CE789="","NULL",buildings!CE789)</f>
        <v>OECD_EU15</v>
      </c>
    </row>
    <row r="790" spans="1:83">
      <c r="A790">
        <f>IF(buildings!A790="","NA",buildings!A790)</f>
        <v>788</v>
      </c>
      <c r="B790" t="str">
        <f>IF(buildings!B790="","NA",buildings!B790)</f>
        <v>North European countries (Lithuania, Latvia, Estonia, Sweden, Finland)</v>
      </c>
      <c r="C790" t="str">
        <f>IF(buildings!C790="","NA",buildings!C790)</f>
        <v>NA</v>
      </c>
      <c r="D790">
        <f>IF(buildings!D790="","NA",buildings!D790)</f>
        <v>1960</v>
      </c>
      <c r="E790" t="str">
        <f>IF(buildings!E790="","NA",buildings!E790)</f>
        <v>NA</v>
      </c>
      <c r="F790">
        <f>IF(buildings!F790="","NA",buildings!F790)</f>
        <v>36.209777777777781</v>
      </c>
      <c r="G790" t="str">
        <f>IF(buildings!G790="","NA",buildings!G790)</f>
        <v>NA</v>
      </c>
      <c r="H790" t="str">
        <f>IF(buildings!H790="","NA",buildings!H790)</f>
        <v>NA</v>
      </c>
      <c r="I790" t="str">
        <f>IF(buildings!I790="","NA",buildings!I790)</f>
        <v>NA</v>
      </c>
      <c r="J790">
        <f>IF(buildings!J790="","NA",buildings!J790)</f>
        <v>110.25185185185185</v>
      </c>
      <c r="K790" t="str">
        <f>IF(buildings!K790="","NA",buildings!K790)</f>
        <v>NA</v>
      </c>
      <c r="L790" t="str">
        <f>IF(buildings!L790="","NA",buildings!L790)</f>
        <v>NA</v>
      </c>
      <c r="M790">
        <f>IF(buildings!M790="","NA",buildings!M790)</f>
        <v>886.45688888888878</v>
      </c>
      <c r="N790" t="str">
        <f>IF(buildings!N790="","NA",buildings!N790)</f>
        <v>NA</v>
      </c>
      <c r="O790" t="str">
        <f>IF(buildings!O790="","NA",buildings!O790)</f>
        <v>NA</v>
      </c>
      <c r="P790" t="str">
        <f>IF(buildings!P790="","NA",buildings!P790)</f>
        <v>NA</v>
      </c>
      <c r="Q790">
        <f>IF(buildings!Q790="","NA",buildings!Q790)</f>
        <v>101.62962962962963</v>
      </c>
      <c r="R790" t="str">
        <f>IF(buildings!R790="","NA",buildings!R790)</f>
        <v>NA</v>
      </c>
      <c r="S790">
        <f>IF(buildings!S790="","NA",buildings!S790)</f>
        <v>39.822222222222223</v>
      </c>
      <c r="T790" t="str">
        <f>IF(buildings!T790="","NA",buildings!T790)</f>
        <v>NA</v>
      </c>
      <c r="U790" t="str">
        <f>IF(buildings!U790="","NA",buildings!U790)</f>
        <v>NA</v>
      </c>
      <c r="V790" t="str">
        <f>IF(buildings!V790="","NA",buildings!V790)</f>
        <v>NA</v>
      </c>
      <c r="W790" t="str">
        <f>IF(buildings!W790="","NA",buildings!W790)</f>
        <v>NA</v>
      </c>
      <c r="X790" t="str">
        <f>IF(buildings!X790="","NA",buildings!X790)</f>
        <v>NA</v>
      </c>
      <c r="Y790" t="str">
        <f>IF(buildings!Y790="","NA",buildings!Y790)</f>
        <v>NA</v>
      </c>
      <c r="Z790" t="str">
        <f>IF(buildings!Z790="","NA",buildings!Z790)</f>
        <v>NA</v>
      </c>
      <c r="AA790" t="str">
        <f>IF(buildings!AA790="","NA",buildings!AA790)</f>
        <v>NA</v>
      </c>
      <c r="AB790" t="str">
        <f>IF(buildings!AB790="","NA",buildings!AB790)</f>
        <v>NA</v>
      </c>
      <c r="AC790" t="str">
        <f>IF(buildings!AC790="","NA",buildings!AC790)</f>
        <v>NA</v>
      </c>
      <c r="AD790" t="str">
        <f>IF(buildings!AD790="","NA",buildings!AD790)</f>
        <v>NA</v>
      </c>
      <c r="AE790" t="str">
        <f>IF(buildings!AE790="","NA",buildings!AE790)</f>
        <v>NA</v>
      </c>
      <c r="AF790" t="str">
        <f>IF(buildings!AF790="","NA",buildings!AF790)</f>
        <v>NA</v>
      </c>
      <c r="AG790" t="str">
        <f>IF(buildings!AG790="","NA",buildings!AG790)</f>
        <v>NA</v>
      </c>
      <c r="AH790" t="str">
        <f>IF(buildings!AH790="","NA",buildings!AH790)</f>
        <v>NA</v>
      </c>
      <c r="AI790" t="str">
        <f>IF(buildings!AI790="","NA",buildings!AI790)</f>
        <v>NA</v>
      </c>
      <c r="AJ790">
        <f>IF(buildings!AJ790="","NA",buildings!AJ790)</f>
        <v>30.044444444444444</v>
      </c>
      <c r="AK790">
        <f>IF(buildings!AK790="","NA",buildings!AK790)</f>
        <v>68.888888888888886</v>
      </c>
      <c r="AL790" t="str">
        <f>IF(buildings!AL790="","NA",buildings!AL790)</f>
        <v>Wooden frame wall, wooden flooring, pitched roof (Z3_SI_007_ex)</v>
      </c>
      <c r="AM790">
        <f>IF(buildings!AM790="","NA",buildings!AM790)</f>
        <v>1.5</v>
      </c>
      <c r="AN790" t="str">
        <f>IF(buildings!AN790="","NA",buildings!AN790)</f>
        <v>residential</v>
      </c>
      <c r="AO790" t="str">
        <f>IF(buildings!AO790="","NA",buildings!AO790)</f>
        <v>SFH</v>
      </c>
      <c r="AP790" t="str">
        <f>IF(buildings!AP790="","NA",buildings!AP790)</f>
        <v>averaged</v>
      </c>
      <c r="AQ790" t="str">
        <f>IF(buildings!AQ790="","NA",buildings!AQ790)</f>
        <v>Urban</v>
      </c>
      <c r="AR790" t="str">
        <f>IF(buildings!AR790="","NA",buildings!AR790)</f>
        <v>gross</v>
      </c>
      <c r="AS790" t="str">
        <f>IF(buildings!AS790="","NA",buildings!AS790)</f>
        <v>Nemry, F., &amp; Uihlein, A.</v>
      </c>
      <c r="AT790">
        <f>IF(buildings!AT790="","NA",buildings!AT790)</f>
        <v>2008</v>
      </c>
      <c r="AU790" t="str">
        <f>IF(buildings!AU790="","NA",buildings!AU790)</f>
        <v>Environmental Improvement Potentials of Residential Buildings (IMPRO-Building)</v>
      </c>
      <c r="AV790" t="str">
        <f>IF(buildings!AV790="","NA",buildings!AV790)</f>
        <v xml:space="preserve">EU Joint Research Center </v>
      </c>
      <c r="AW790" t="str">
        <f>IF(buildings!AW790="","NA",buildings!AW790)</f>
        <v>Copyright Elsevier</v>
      </c>
      <c r="AX790" t="str">
        <f>IF(buildings!AX790="","NA",buildings!AX790)</f>
        <v>10.2791/38942</v>
      </c>
      <c r="AY790" t="str">
        <f>IF(buildings!AY790="","NA",buildings!AY790)</f>
        <v>https://doi.org/10.2791/38942</v>
      </c>
      <c r="AZ790" t="str">
        <f>IF(buildings!AZ790="","NULL",buildings!AZ790)</f>
        <v>Annex B masses (materials summed across bld. components) divided by bld. Area from annex C (dimensions X no. of floors)</v>
      </c>
      <c r="BA790" t="str">
        <f>IF(buildings!BA790="","NULL",buildings!BA790)</f>
        <v>SFHs specified as 1-2 stories were treated as 1.5 stories</v>
      </c>
      <c r="BB790" t="str">
        <f>IF(buildings!BB790="","NULL",buildings!BB790)</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0" t="str">
        <f>IF(buildings!BC790="","NULL",buildings!BC790)</f>
        <v>NULL</v>
      </c>
      <c r="BD790" t="str">
        <f>IF(buildings!BD790="","NULL",buildings!BD790)</f>
        <v>NULL</v>
      </c>
      <c r="BE790" t="str">
        <f>IF(buildings!BE790="","NULL",buildings!BE790)</f>
        <v>Peled &amp; Fishman</v>
      </c>
      <c r="BF790" t="str">
        <f>IF(buildings!BF790="","NULL",buildings!BF790)</f>
        <v>NULL</v>
      </c>
      <c r="BG790" t="str">
        <f>IF(buildings!BG790="","NULL",buildings!BG790)</f>
        <v>NULL</v>
      </c>
      <c r="BH790" t="str">
        <f>IF(buildings!BH790="","NULL",buildings!BH790)</f>
        <v>NULL</v>
      </c>
      <c r="BI790" t="str">
        <f>IF(buildings!BI790="","NULL",buildings!BI790)</f>
        <v>NULL</v>
      </c>
      <c r="BJ790" t="str">
        <f>IF(buildings!BJ790="","NULL",buildings!BJ790)</f>
        <v>NULL</v>
      </c>
      <c r="BK790" t="str">
        <f>IF(buildings!BK790="","NULL",buildings!BK790)</f>
        <v>NULL</v>
      </c>
      <c r="BL790" t="str">
        <f>IF(buildings!BL790="","NULL",buildings!BL790)</f>
        <v>NULL</v>
      </c>
      <c r="BM790" t="str">
        <f>IF(buildings!BM790="","NULL",buildings!BM790)</f>
        <v>NULL</v>
      </c>
      <c r="BN790" t="str">
        <f>IF(buildings!BN790="","NULL",buildings!BN790)</f>
        <v>NULL</v>
      </c>
      <c r="BO790" t="str">
        <f>IF(buildings!BO790="","NULL",buildings!BO790)</f>
        <v>NULL</v>
      </c>
      <c r="BP790" t="str">
        <f>IF(buildings!BP790="","NULL",buildings!BP790)</f>
        <v>NULL</v>
      </c>
      <c r="BQ790" t="str">
        <f>IF(buildings!BQ790="","NULL",buildings!BQ790)</f>
        <v>NULL</v>
      </c>
      <c r="BR790" t="str">
        <f>IF(buildings!BR790="","NULL",buildings!BR790)</f>
        <v>NULL</v>
      </c>
      <c r="BS790" t="str">
        <f>IF(buildings!BS790="","NULL",buildings!BS790)</f>
        <v>NULL</v>
      </c>
      <c r="BT790" t="str">
        <f>IF(buildings!BT790="","NULL",buildings!BT790)</f>
        <v>NULL</v>
      </c>
      <c r="BU790" t="str">
        <f>IF(buildings!BU790="","NULL",buildings!BU790)</f>
        <v>NULL</v>
      </c>
      <c r="BV790" t="str">
        <f>IF(buildings!BV790="","NULL",buildings!BV790)</f>
        <v>NULL</v>
      </c>
      <c r="BW790" t="str">
        <f>IF(buildings!BW790="","NULL",buildings!BW790)</f>
        <v>R32EU15</v>
      </c>
      <c r="BX790" t="str">
        <f>IF(buildings!BX790="","NULL",buildings!BX790)</f>
        <v>R5.2OECD</v>
      </c>
      <c r="BY790" t="str">
        <f>IF(buildings!BY790="","NULL",buildings!BY790)</f>
        <v>R_SFH_unspecified</v>
      </c>
      <c r="BZ790" t="str">
        <f>IF(buildings!BZ790="","NULL",buildings!BZ790)</f>
        <v>T_traditional</v>
      </c>
      <c r="CA790" t="str">
        <f>IF(buildings!CA790="","NULL",buildings!CA790)</f>
        <v>Standard</v>
      </c>
      <c r="CB790" t="str">
        <f>IF(buildings!CB790="","NULL",buildings!CB790)</f>
        <v>sample/average/statistics</v>
      </c>
      <c r="CC790" t="str">
        <f>IF(buildings!CC790="","NULL",buildings!CC790)</f>
        <v>RS</v>
      </c>
      <c r="CD790" t="str">
        <f>IF(buildings!CD790="","NULL",buildings!CD790)</f>
        <v>T</v>
      </c>
      <c r="CE790" t="str">
        <f>IF(buildings!CE790="","NULL",buildings!CE790)</f>
        <v>OECD_EU15</v>
      </c>
    </row>
    <row r="791" spans="1:83">
      <c r="A791">
        <f>IF(buildings!A791="","NA",buildings!A791)</f>
        <v>789</v>
      </c>
      <c r="B791" t="str">
        <f>IF(buildings!B791="","NA",buildings!B791)</f>
        <v>North European countries (Lithuania, Latvia, Estonia, Sweden, Finland)</v>
      </c>
      <c r="C791" t="str">
        <f>IF(buildings!C791="","NA",buildings!C791)</f>
        <v>NA</v>
      </c>
      <c r="D791">
        <f>IF(buildings!D791="","NA",buildings!D791)</f>
        <v>2006</v>
      </c>
      <c r="E791" t="str">
        <f>IF(buildings!E791="","NA",buildings!E791)</f>
        <v>NA</v>
      </c>
      <c r="F791">
        <f>IF(buildings!F791="","NA",buildings!F791)</f>
        <v>36.209777777777781</v>
      </c>
      <c r="G791" t="str">
        <f>IF(buildings!G791="","NA",buildings!G791)</f>
        <v>NA</v>
      </c>
      <c r="H791" t="str">
        <f>IF(buildings!H791="","NA",buildings!H791)</f>
        <v>NA</v>
      </c>
      <c r="I791" t="str">
        <f>IF(buildings!I791="","NA",buildings!I791)</f>
        <v>NA</v>
      </c>
      <c r="J791">
        <f>IF(buildings!J791="","NA",buildings!J791)</f>
        <v>110.25185185185185</v>
      </c>
      <c r="K791" t="str">
        <f>IF(buildings!K791="","NA",buildings!K791)</f>
        <v>NA</v>
      </c>
      <c r="L791" t="str">
        <f>IF(buildings!L791="","NA",buildings!L791)</f>
        <v>NA</v>
      </c>
      <c r="M791">
        <f>IF(buildings!M791="","NA",buildings!M791)</f>
        <v>886.45688888888878</v>
      </c>
      <c r="N791" t="str">
        <f>IF(buildings!N791="","NA",buildings!N791)</f>
        <v>NA</v>
      </c>
      <c r="O791" t="str">
        <f>IF(buildings!O791="","NA",buildings!O791)</f>
        <v>NA</v>
      </c>
      <c r="P791" t="str">
        <f>IF(buildings!P791="","NA",buildings!P791)</f>
        <v>NA</v>
      </c>
      <c r="Q791">
        <f>IF(buildings!Q791="","NA",buildings!Q791)</f>
        <v>101.62962962962963</v>
      </c>
      <c r="R791" t="str">
        <f>IF(buildings!R791="","NA",buildings!R791)</f>
        <v>NA</v>
      </c>
      <c r="S791">
        <f>IF(buildings!S791="","NA",buildings!S791)</f>
        <v>39.822222222222223</v>
      </c>
      <c r="T791" t="str">
        <f>IF(buildings!T791="","NA",buildings!T791)</f>
        <v>NA</v>
      </c>
      <c r="U791" t="str">
        <f>IF(buildings!U791="","NA",buildings!U791)</f>
        <v>NA</v>
      </c>
      <c r="V791" t="str">
        <f>IF(buildings!V791="","NA",buildings!V791)</f>
        <v>NA</v>
      </c>
      <c r="W791" t="str">
        <f>IF(buildings!W791="","NA",buildings!W791)</f>
        <v>NA</v>
      </c>
      <c r="X791" t="str">
        <f>IF(buildings!X791="","NA",buildings!X791)</f>
        <v>NA</v>
      </c>
      <c r="Y791" t="str">
        <f>IF(buildings!Y791="","NA",buildings!Y791)</f>
        <v>NA</v>
      </c>
      <c r="Z791" t="str">
        <f>IF(buildings!Z791="","NA",buildings!Z791)</f>
        <v>NA</v>
      </c>
      <c r="AA791" t="str">
        <f>IF(buildings!AA791="","NA",buildings!AA791)</f>
        <v>NA</v>
      </c>
      <c r="AB791" t="str">
        <f>IF(buildings!AB791="","NA",buildings!AB791)</f>
        <v>NA</v>
      </c>
      <c r="AC791" t="str">
        <f>IF(buildings!AC791="","NA",buildings!AC791)</f>
        <v>NA</v>
      </c>
      <c r="AD791" t="str">
        <f>IF(buildings!AD791="","NA",buildings!AD791)</f>
        <v>NA</v>
      </c>
      <c r="AE791" t="str">
        <f>IF(buildings!AE791="","NA",buildings!AE791)</f>
        <v>NA</v>
      </c>
      <c r="AF791" t="str">
        <f>IF(buildings!AF791="","NA",buildings!AF791)</f>
        <v>NA</v>
      </c>
      <c r="AG791" t="str">
        <f>IF(buildings!AG791="","NA",buildings!AG791)</f>
        <v>NA</v>
      </c>
      <c r="AH791" t="str">
        <f>IF(buildings!AH791="","NA",buildings!AH791)</f>
        <v>NA</v>
      </c>
      <c r="AI791" t="str">
        <f>IF(buildings!AI791="","NA",buildings!AI791)</f>
        <v>NA</v>
      </c>
      <c r="AJ791">
        <f>IF(buildings!AJ791="","NA",buildings!AJ791)</f>
        <v>37.629629629629626</v>
      </c>
      <c r="AK791">
        <f>IF(buildings!AK791="","NA",buildings!AK791)</f>
        <v>68.888888888888886</v>
      </c>
      <c r="AL791" t="str">
        <f>IF(buildings!AL791="","NA",buildings!AL791)</f>
        <v>Wooden frame wall, wooden flooring, pitched roof (Z3_SI_007)</v>
      </c>
      <c r="AM791">
        <f>IF(buildings!AM791="","NA",buildings!AM791)</f>
        <v>1.5</v>
      </c>
      <c r="AN791" t="str">
        <f>IF(buildings!AN791="","NA",buildings!AN791)</f>
        <v>residential</v>
      </c>
      <c r="AO791" t="str">
        <f>IF(buildings!AO791="","NA",buildings!AO791)</f>
        <v>SFH</v>
      </c>
      <c r="AP791" t="str">
        <f>IF(buildings!AP791="","NA",buildings!AP791)</f>
        <v>averaged</v>
      </c>
      <c r="AQ791" t="str">
        <f>IF(buildings!AQ791="","NA",buildings!AQ791)</f>
        <v>Urban</v>
      </c>
      <c r="AR791" t="str">
        <f>IF(buildings!AR791="","NA",buildings!AR791)</f>
        <v>gross</v>
      </c>
      <c r="AS791" t="str">
        <f>IF(buildings!AS791="","NA",buildings!AS791)</f>
        <v>Nemry, F., &amp; Uihlein, A.</v>
      </c>
      <c r="AT791">
        <f>IF(buildings!AT791="","NA",buildings!AT791)</f>
        <v>2008</v>
      </c>
      <c r="AU791" t="str">
        <f>IF(buildings!AU791="","NA",buildings!AU791)</f>
        <v>Environmental Improvement Potentials of Residential Buildings (IMPRO-Building)</v>
      </c>
      <c r="AV791" t="str">
        <f>IF(buildings!AV791="","NA",buildings!AV791)</f>
        <v xml:space="preserve">EU Joint Research Center </v>
      </c>
      <c r="AW791" t="str">
        <f>IF(buildings!AW791="","NA",buildings!AW791)</f>
        <v>Copyright Elsevier</v>
      </c>
      <c r="AX791" t="str">
        <f>IF(buildings!AX791="","NA",buildings!AX791)</f>
        <v>10.2791/38942</v>
      </c>
      <c r="AY791" t="str">
        <f>IF(buildings!AY791="","NA",buildings!AY791)</f>
        <v>https://doi.org/10.2791/38942</v>
      </c>
      <c r="AZ791" t="str">
        <f>IF(buildings!AZ791="","NULL",buildings!AZ791)</f>
        <v>Annex B masses (materials summed across bld. components) divided by bld. Area from annex C (dimensions X no. of floors)</v>
      </c>
      <c r="BA791" t="str">
        <f>IF(buildings!BA791="","NULL",buildings!BA791)</f>
        <v>SFHs specified as 1-2 stories were treated as 1.5 stories</v>
      </c>
      <c r="BB791" t="str">
        <f>IF(buildings!BB791="","NULL",buildings!BB791)</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1" t="str">
        <f>IF(buildings!BC791="","NULL",buildings!BC791)</f>
        <v>NULL</v>
      </c>
      <c r="BD791" t="str">
        <f>IF(buildings!BD791="","NULL",buildings!BD791)</f>
        <v>NULL</v>
      </c>
      <c r="BE791" t="str">
        <f>IF(buildings!BE791="","NULL",buildings!BE791)</f>
        <v>Peled &amp; Fishman</v>
      </c>
      <c r="BF791" t="str">
        <f>IF(buildings!BF791="","NULL",buildings!BF791)</f>
        <v>NULL</v>
      </c>
      <c r="BG791" t="str">
        <f>IF(buildings!BG791="","NULL",buildings!BG791)</f>
        <v>NULL</v>
      </c>
      <c r="BH791" t="str">
        <f>IF(buildings!BH791="","NULL",buildings!BH791)</f>
        <v>NULL</v>
      </c>
      <c r="BI791" t="str">
        <f>IF(buildings!BI791="","NULL",buildings!BI791)</f>
        <v>NULL</v>
      </c>
      <c r="BJ791" t="str">
        <f>IF(buildings!BJ791="","NULL",buildings!BJ791)</f>
        <v>NULL</v>
      </c>
      <c r="BK791" t="str">
        <f>IF(buildings!BK791="","NULL",buildings!BK791)</f>
        <v>NULL</v>
      </c>
      <c r="BL791" t="str">
        <f>IF(buildings!BL791="","NULL",buildings!BL791)</f>
        <v>NULL</v>
      </c>
      <c r="BM791" t="str">
        <f>IF(buildings!BM791="","NULL",buildings!BM791)</f>
        <v>NULL</v>
      </c>
      <c r="BN791" t="str">
        <f>IF(buildings!BN791="","NULL",buildings!BN791)</f>
        <v>NULL</v>
      </c>
      <c r="BO791" t="str">
        <f>IF(buildings!BO791="","NULL",buildings!BO791)</f>
        <v>NULL</v>
      </c>
      <c r="BP791" t="str">
        <f>IF(buildings!BP791="","NULL",buildings!BP791)</f>
        <v>NULL</v>
      </c>
      <c r="BQ791" t="str">
        <f>IF(buildings!BQ791="","NULL",buildings!BQ791)</f>
        <v>NULL</v>
      </c>
      <c r="BR791" t="str">
        <f>IF(buildings!BR791="","NULL",buildings!BR791)</f>
        <v>NULL</v>
      </c>
      <c r="BS791" t="str">
        <f>IF(buildings!BS791="","NULL",buildings!BS791)</f>
        <v>NULL</v>
      </c>
      <c r="BT791" t="str">
        <f>IF(buildings!BT791="","NULL",buildings!BT791)</f>
        <v>NULL</v>
      </c>
      <c r="BU791" t="str">
        <f>IF(buildings!BU791="","NULL",buildings!BU791)</f>
        <v>NULL</v>
      </c>
      <c r="BV791" t="str">
        <f>IF(buildings!BV791="","NULL",buildings!BV791)</f>
        <v>NULL</v>
      </c>
      <c r="BW791" t="str">
        <f>IF(buildings!BW791="","NULL",buildings!BW791)</f>
        <v>R32EU15</v>
      </c>
      <c r="BX791" t="str">
        <f>IF(buildings!BX791="","NULL",buildings!BX791)</f>
        <v>R5.2OECD</v>
      </c>
      <c r="BY791" t="str">
        <f>IF(buildings!BY791="","NULL",buildings!BY791)</f>
        <v>R_SFH_unspecified</v>
      </c>
      <c r="BZ791" t="str">
        <f>IF(buildings!BZ791="","NULL",buildings!BZ791)</f>
        <v>T_traditional</v>
      </c>
      <c r="CA791" t="str">
        <f>IF(buildings!CA791="","NULL",buildings!CA791)</f>
        <v>Standard</v>
      </c>
      <c r="CB791" t="str">
        <f>IF(buildings!CB791="","NULL",buildings!CB791)</f>
        <v>sample/average/statistics</v>
      </c>
      <c r="CC791" t="str">
        <f>IF(buildings!CC791="","NULL",buildings!CC791)</f>
        <v>RS</v>
      </c>
      <c r="CD791" t="str">
        <f>IF(buildings!CD791="","NULL",buildings!CD791)</f>
        <v>T</v>
      </c>
      <c r="CE791" t="str">
        <f>IF(buildings!CE791="","NULL",buildings!CE791)</f>
        <v>OECD_EU15</v>
      </c>
    </row>
    <row r="792" spans="1:83">
      <c r="A792">
        <f>IF(buildings!A792="","NA",buildings!A792)</f>
        <v>790</v>
      </c>
      <c r="B792" t="str">
        <f>IF(buildings!B792="","NA",buildings!B792)</f>
        <v>North European countries (Lithuania, Latvia, Estonia, Sweden, Finland)</v>
      </c>
      <c r="C792" t="str">
        <f>IF(buildings!C792="","NA",buildings!C792)</f>
        <v>NA</v>
      </c>
      <c r="D792" t="str">
        <f>IF(buildings!D792="","NA",buildings!D792)</f>
        <v>NA</v>
      </c>
      <c r="E792">
        <f>IF(buildings!E792="","NA",buildings!E792)</f>
        <v>1940</v>
      </c>
      <c r="F792" t="str">
        <f>IF(buildings!F792="","NA",buildings!F792)</f>
        <v>NA</v>
      </c>
      <c r="G792" t="str">
        <f>IF(buildings!G792="","NA",buildings!G792)</f>
        <v>NA</v>
      </c>
      <c r="H792" t="str">
        <f>IF(buildings!H792="","NA",buildings!H792)</f>
        <v>NA</v>
      </c>
      <c r="I792" t="str">
        <f>IF(buildings!I792="","NA",buildings!I792)</f>
        <v>NA</v>
      </c>
      <c r="J792">
        <f>IF(buildings!J792="","NA",buildings!J792)</f>
        <v>53.235677083333336</v>
      </c>
      <c r="K792" t="str">
        <f>IF(buildings!K792="","NA",buildings!K792)</f>
        <v>NA</v>
      </c>
      <c r="L792" t="str">
        <f>IF(buildings!L792="","NA",buildings!L792)</f>
        <v>NA</v>
      </c>
      <c r="M792" t="str">
        <f>IF(buildings!M792="","NA",buildings!M792)</f>
        <v>NA</v>
      </c>
      <c r="N792" t="str">
        <f>IF(buildings!N792="","NA",buildings!N792)</f>
        <v>NA</v>
      </c>
      <c r="O792">
        <f>IF(buildings!O792="","NA",buildings!O792)</f>
        <v>39.583333333333336</v>
      </c>
      <c r="P792">
        <f>IF(buildings!P792="","NA",buildings!P792)</f>
        <v>1707.421875</v>
      </c>
      <c r="Q792">
        <f>IF(buildings!Q792="","NA",buildings!Q792)</f>
        <v>110.65104166666667</v>
      </c>
      <c r="R792" t="str">
        <f>IF(buildings!R792="","NA",buildings!R792)</f>
        <v>NA</v>
      </c>
      <c r="S792" t="str">
        <f>IF(buildings!S792="","NA",buildings!S792)</f>
        <v>NA</v>
      </c>
      <c r="T792" t="str">
        <f>IF(buildings!T792="","NA",buildings!T792)</f>
        <v>NA</v>
      </c>
      <c r="U792" t="str">
        <f>IF(buildings!U792="","NA",buildings!U792)</f>
        <v>NA</v>
      </c>
      <c r="V792" t="str">
        <f>IF(buildings!V792="","NA",buildings!V792)</f>
        <v>NA</v>
      </c>
      <c r="W792" t="str">
        <f>IF(buildings!W792="","NA",buildings!W792)</f>
        <v>NA</v>
      </c>
      <c r="X792" t="str">
        <f>IF(buildings!X792="","NA",buildings!X792)</f>
        <v>NA</v>
      </c>
      <c r="Y792" t="str">
        <f>IF(buildings!Y792="","NA",buildings!Y792)</f>
        <v>NA</v>
      </c>
      <c r="Z792" t="str">
        <f>IF(buildings!Z792="","NA",buildings!Z792)</f>
        <v>NA</v>
      </c>
      <c r="AA792" t="str">
        <f>IF(buildings!AA792="","NA",buildings!AA792)</f>
        <v>NA</v>
      </c>
      <c r="AB792" t="str">
        <f>IF(buildings!AB792="","NA",buildings!AB792)</f>
        <v>NA</v>
      </c>
      <c r="AC792" t="str">
        <f>IF(buildings!AC792="","NA",buildings!AC792)</f>
        <v>NA</v>
      </c>
      <c r="AD792" t="str">
        <f>IF(buildings!AD792="","NA",buildings!AD792)</f>
        <v>NA</v>
      </c>
      <c r="AE792" t="str">
        <f>IF(buildings!AE792="","NA",buildings!AE792)</f>
        <v>NA</v>
      </c>
      <c r="AF792" t="str">
        <f>IF(buildings!AF792="","NA",buildings!AF792)</f>
        <v>NA</v>
      </c>
      <c r="AG792" t="str">
        <f>IF(buildings!AG792="","NA",buildings!AG792)</f>
        <v>NA</v>
      </c>
      <c r="AH792" t="str">
        <f>IF(buildings!AH792="","NA",buildings!AH792)</f>
        <v>NA</v>
      </c>
      <c r="AI792" t="str">
        <f>IF(buildings!AI792="","NA",buildings!AI792)</f>
        <v>NA</v>
      </c>
      <c r="AJ792">
        <f>IF(buildings!AJ792="","NA",buildings!AJ792)</f>
        <v>4.583333333333333</v>
      </c>
      <c r="AK792">
        <f>IF(buildings!AK792="","NA",buildings!AK792)</f>
        <v>13.020833333333334</v>
      </c>
      <c r="AL792" t="str">
        <f>IF(buildings!AL792="","NA",buildings!AL792)</f>
        <v>Brick masonry, wooden flooring, pitched roof (Z3_MF_001)</v>
      </c>
      <c r="AM792">
        <f>IF(buildings!AM792="","NA",buildings!AM792)</f>
        <v>4</v>
      </c>
      <c r="AN792" t="str">
        <f>IF(buildings!AN792="","NA",buildings!AN792)</f>
        <v>residential</v>
      </c>
      <c r="AO792" t="str">
        <f>IF(buildings!AO792="","NA",buildings!AO792)</f>
        <v>MFH</v>
      </c>
      <c r="AP792" t="str">
        <f>IF(buildings!AP792="","NA",buildings!AP792)</f>
        <v>averaged</v>
      </c>
      <c r="AQ792" t="str">
        <f>IF(buildings!AQ792="","NA",buildings!AQ792)</f>
        <v>Urban</v>
      </c>
      <c r="AR792" t="str">
        <f>IF(buildings!AR792="","NA",buildings!AR792)</f>
        <v>gross</v>
      </c>
      <c r="AS792" t="str">
        <f>IF(buildings!AS792="","NA",buildings!AS792)</f>
        <v>Nemry, F., &amp; Uihlein, A.</v>
      </c>
      <c r="AT792">
        <f>IF(buildings!AT792="","NA",buildings!AT792)</f>
        <v>2008</v>
      </c>
      <c r="AU792" t="str">
        <f>IF(buildings!AU792="","NA",buildings!AU792)</f>
        <v>Environmental Improvement Potentials of Residential Buildings (IMPRO-Building)</v>
      </c>
      <c r="AV792" t="str">
        <f>IF(buildings!AV792="","NA",buildings!AV792)</f>
        <v xml:space="preserve">EU Joint Research Center </v>
      </c>
      <c r="AW792" t="str">
        <f>IF(buildings!AW792="","NA",buildings!AW792)</f>
        <v>Copyright Elsevier</v>
      </c>
      <c r="AX792" t="str">
        <f>IF(buildings!AX792="","NA",buildings!AX792)</f>
        <v>10.2791/38942</v>
      </c>
      <c r="AY792" t="str">
        <f>IF(buildings!AY792="","NA",buildings!AY792)</f>
        <v>https://doi.org/10.2791/38942</v>
      </c>
      <c r="AZ792" t="str">
        <f>IF(buildings!AZ792="","NULL",buildings!AZ792)</f>
        <v>Annex B masses (materials summed across bld. components) divided by bld. Area from annex C (dimensions X no. of floors)</v>
      </c>
      <c r="BA792" t="str">
        <f>IF(buildings!BA792="","NULL",buildings!BA792)</f>
        <v>NULL</v>
      </c>
      <c r="BB792" t="str">
        <f>IF(buildings!BB792="","NULL",buildings!BB792)</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2" t="str">
        <f>IF(buildings!BC792="","NULL",buildings!BC792)</f>
        <v>NULL</v>
      </c>
      <c r="BD792" t="str">
        <f>IF(buildings!BD792="","NULL",buildings!BD792)</f>
        <v>NULL</v>
      </c>
      <c r="BE792" t="str">
        <f>IF(buildings!BE792="","NULL",buildings!BE792)</f>
        <v>Peled &amp; Fishman</v>
      </c>
      <c r="BF792" t="str">
        <f>IF(buildings!BF792="","NULL",buildings!BF792)</f>
        <v>NULL</v>
      </c>
      <c r="BG792" t="str">
        <f>IF(buildings!BG792="","NULL",buildings!BG792)</f>
        <v>NULL</v>
      </c>
      <c r="BH792" t="str">
        <f>IF(buildings!BH792="","NULL",buildings!BH792)</f>
        <v>NULL</v>
      </c>
      <c r="BI792" t="str">
        <f>IF(buildings!BI792="","NULL",buildings!BI792)</f>
        <v>NULL</v>
      </c>
      <c r="BJ792" t="str">
        <f>IF(buildings!BJ792="","NULL",buildings!BJ792)</f>
        <v>NULL</v>
      </c>
      <c r="BK792" t="str">
        <f>IF(buildings!BK792="","NULL",buildings!BK792)</f>
        <v>NULL</v>
      </c>
      <c r="BL792" t="str">
        <f>IF(buildings!BL792="","NULL",buildings!BL792)</f>
        <v>NULL</v>
      </c>
      <c r="BM792" t="str">
        <f>IF(buildings!BM792="","NULL",buildings!BM792)</f>
        <v>NULL</v>
      </c>
      <c r="BN792" t="str">
        <f>IF(buildings!BN792="","NULL",buildings!BN792)</f>
        <v>NULL</v>
      </c>
      <c r="BO792" t="str">
        <f>IF(buildings!BO792="","NULL",buildings!BO792)</f>
        <v>NULL</v>
      </c>
      <c r="BP792" t="str">
        <f>IF(buildings!BP792="","NULL",buildings!BP792)</f>
        <v>NULL</v>
      </c>
      <c r="BQ792" t="str">
        <f>IF(buildings!BQ792="","NULL",buildings!BQ792)</f>
        <v>NULL</v>
      </c>
      <c r="BR792" t="str">
        <f>IF(buildings!BR792="","NULL",buildings!BR792)</f>
        <v>NULL</v>
      </c>
      <c r="BS792" t="str">
        <f>IF(buildings!BS792="","NULL",buildings!BS792)</f>
        <v>NULL</v>
      </c>
      <c r="BT792" t="str">
        <f>IF(buildings!BT792="","NULL",buildings!BT792)</f>
        <v>NULL</v>
      </c>
      <c r="BU792" t="str">
        <f>IF(buildings!BU792="","NULL",buildings!BU792)</f>
        <v>NULL</v>
      </c>
      <c r="BV792" t="str">
        <f>IF(buildings!BV792="","NULL",buildings!BV792)</f>
        <v>NULL</v>
      </c>
      <c r="BW792" t="str">
        <f>IF(buildings!BW792="","NULL",buildings!BW792)</f>
        <v>R32EU15</v>
      </c>
      <c r="BX792" t="str">
        <f>IF(buildings!BX792="","NULL",buildings!BX792)</f>
        <v>R5.2OECD</v>
      </c>
      <c r="BY792" t="str">
        <f>IF(buildings!BY792="","NULL",buildings!BY792)</f>
        <v>R_MFH_low</v>
      </c>
      <c r="BZ792" t="str">
        <f>IF(buildings!BZ792="","NULL",buildings!BZ792)</f>
        <v>M_brick</v>
      </c>
      <c r="CA792" t="str">
        <f>IF(buildings!CA792="","NULL",buildings!CA792)</f>
        <v>Standard</v>
      </c>
      <c r="CB792" t="str">
        <f>IF(buildings!CB792="","NULL",buildings!CB792)</f>
        <v>sample/average/statistics</v>
      </c>
      <c r="CC792" t="str">
        <f>IF(buildings!CC792="","NULL",buildings!CC792)</f>
        <v>RM</v>
      </c>
      <c r="CD792" t="str">
        <f>IF(buildings!CD792="","NULL",buildings!CD792)</f>
        <v>M</v>
      </c>
      <c r="CE792" t="str">
        <f>IF(buildings!CE792="","NULL",buildings!CE792)</f>
        <v>OECD_EU15</v>
      </c>
    </row>
    <row r="793" spans="1:83">
      <c r="A793">
        <f>IF(buildings!A793="","NA",buildings!A793)</f>
        <v>791</v>
      </c>
      <c r="B793" t="str">
        <f>IF(buildings!B793="","NA",buildings!B793)</f>
        <v>North European countries (Lithuania, Latvia, Estonia, Sweden, Finland)</v>
      </c>
      <c r="C793" t="str">
        <f>IF(buildings!C793="","NA",buildings!C793)</f>
        <v>NA</v>
      </c>
      <c r="D793">
        <f>IF(buildings!D793="","NA",buildings!D793)</f>
        <v>1940</v>
      </c>
      <c r="E793">
        <f>IF(buildings!E793="","NA",buildings!E793)</f>
        <v>1980</v>
      </c>
      <c r="F793">
        <f>IF(buildings!F793="","NA",buildings!F793)</f>
        <v>59.797500000000007</v>
      </c>
      <c r="G793" t="str">
        <f>IF(buildings!G793="","NA",buildings!G793)</f>
        <v>NA</v>
      </c>
      <c r="H793" t="str">
        <f>IF(buildings!H793="","NA",buildings!H793)</f>
        <v>NA</v>
      </c>
      <c r="I793" t="str">
        <f>IF(buildings!I793="","NA",buildings!I793)</f>
        <v>NA</v>
      </c>
      <c r="J793">
        <f>IF(buildings!J793="","NA",buildings!J793)</f>
        <v>9.0169270833333339</v>
      </c>
      <c r="K793" t="str">
        <f>IF(buildings!K793="","NA",buildings!K793)</f>
        <v>NA</v>
      </c>
      <c r="L793" t="str">
        <f>IF(buildings!L793="","NA",buildings!L793)</f>
        <v>NA</v>
      </c>
      <c r="M793">
        <f>IF(buildings!M793="","NA",buildings!M793)</f>
        <v>1063.1712500000001</v>
      </c>
      <c r="N793" t="str">
        <f>IF(buildings!N793="","NA",buildings!N793)</f>
        <v>NA</v>
      </c>
      <c r="O793" t="str">
        <f>IF(buildings!O793="","NA",buildings!O793)</f>
        <v>NA</v>
      </c>
      <c r="P793" t="str">
        <f>IF(buildings!P793="","NA",buildings!P793)</f>
        <v>NA</v>
      </c>
      <c r="Q793">
        <f>IF(buildings!Q793="","NA",buildings!Q793)</f>
        <v>69.244791666666671</v>
      </c>
      <c r="R793" t="str">
        <f>IF(buildings!R793="","NA",buildings!R793)</f>
        <v>NA</v>
      </c>
      <c r="S793">
        <f>IF(buildings!S793="","NA",buildings!S793)</f>
        <v>30.625</v>
      </c>
      <c r="T793" t="str">
        <f>IF(buildings!T793="","NA",buildings!T793)</f>
        <v>NA</v>
      </c>
      <c r="U793" t="str">
        <f>IF(buildings!U793="","NA",buildings!U793)</f>
        <v>NA</v>
      </c>
      <c r="V793" t="str">
        <f>IF(buildings!V793="","NA",buildings!V793)</f>
        <v>NA</v>
      </c>
      <c r="W793" t="str">
        <f>IF(buildings!W793="","NA",buildings!W793)</f>
        <v>NA</v>
      </c>
      <c r="X793" t="str">
        <f>IF(buildings!X793="","NA",buildings!X793)</f>
        <v>NA</v>
      </c>
      <c r="Y793" t="str">
        <f>IF(buildings!Y793="","NA",buildings!Y793)</f>
        <v>NA</v>
      </c>
      <c r="Z793" t="str">
        <f>IF(buildings!Z793="","NA",buildings!Z793)</f>
        <v>NA</v>
      </c>
      <c r="AA793" t="str">
        <f>IF(buildings!AA793="","NA",buildings!AA793)</f>
        <v>NA</v>
      </c>
      <c r="AB793" t="str">
        <f>IF(buildings!AB793="","NA",buildings!AB793)</f>
        <v>NA</v>
      </c>
      <c r="AC793" t="str">
        <f>IF(buildings!AC793="","NA",buildings!AC793)</f>
        <v>NA</v>
      </c>
      <c r="AD793" t="str">
        <f>IF(buildings!AD793="","NA",buildings!AD793)</f>
        <v>NA</v>
      </c>
      <c r="AE793" t="str">
        <f>IF(buildings!AE793="","NA",buildings!AE793)</f>
        <v>NA</v>
      </c>
      <c r="AF793" t="str">
        <f>IF(buildings!AF793="","NA",buildings!AF793)</f>
        <v>NA</v>
      </c>
      <c r="AG793" t="str">
        <f>IF(buildings!AG793="","NA",buildings!AG793)</f>
        <v>NA</v>
      </c>
      <c r="AH793" t="str">
        <f>IF(buildings!AH793="","NA",buildings!AH793)</f>
        <v>NA</v>
      </c>
      <c r="AI793" t="str">
        <f>IF(buildings!AI793="","NA",buildings!AI793)</f>
        <v>NA</v>
      </c>
      <c r="AJ793">
        <f>IF(buildings!AJ793="","NA",buildings!AJ793)</f>
        <v>3.2458333333333336</v>
      </c>
      <c r="AK793">
        <f>IF(buildings!AK793="","NA",buildings!AK793)</f>
        <v>59.375</v>
      </c>
      <c r="AL793" t="str">
        <f>IF(buildings!AL793="","NA",buildings!AL793)</f>
        <v>Breeze concrete wall, reinforced concrete flooring, pitched roof (Z3_MF_002)</v>
      </c>
      <c r="AM793">
        <f>IF(buildings!AM793="","NA",buildings!AM793)</f>
        <v>4</v>
      </c>
      <c r="AN793" t="str">
        <f>IF(buildings!AN793="","NA",buildings!AN793)</f>
        <v>residential</v>
      </c>
      <c r="AO793" t="str">
        <f>IF(buildings!AO793="","NA",buildings!AO793)</f>
        <v>MFH</v>
      </c>
      <c r="AP793" t="str">
        <f>IF(buildings!AP793="","NA",buildings!AP793)</f>
        <v>averaged</v>
      </c>
      <c r="AQ793" t="str">
        <f>IF(buildings!AQ793="","NA",buildings!AQ793)</f>
        <v>Urban</v>
      </c>
      <c r="AR793" t="str">
        <f>IF(buildings!AR793="","NA",buildings!AR793)</f>
        <v>gross</v>
      </c>
      <c r="AS793" t="str">
        <f>IF(buildings!AS793="","NA",buildings!AS793)</f>
        <v>Nemry, F., &amp; Uihlein, A.</v>
      </c>
      <c r="AT793">
        <f>IF(buildings!AT793="","NA",buildings!AT793)</f>
        <v>2008</v>
      </c>
      <c r="AU793" t="str">
        <f>IF(buildings!AU793="","NA",buildings!AU793)</f>
        <v>Environmental Improvement Potentials of Residential Buildings (IMPRO-Building)</v>
      </c>
      <c r="AV793" t="str">
        <f>IF(buildings!AV793="","NA",buildings!AV793)</f>
        <v xml:space="preserve">EU Joint Research Center </v>
      </c>
      <c r="AW793" t="str">
        <f>IF(buildings!AW793="","NA",buildings!AW793)</f>
        <v>Copyright Elsevier</v>
      </c>
      <c r="AX793" t="str">
        <f>IF(buildings!AX793="","NA",buildings!AX793)</f>
        <v>10.2791/38942</v>
      </c>
      <c r="AY793" t="str">
        <f>IF(buildings!AY793="","NA",buildings!AY793)</f>
        <v>https://doi.org/10.2791/38942</v>
      </c>
      <c r="AZ793" t="str">
        <f>IF(buildings!AZ793="","NULL",buildings!AZ793)</f>
        <v>Annex B masses (materials summed across bld. components) divided by bld. Area from annex C (dimensions X no. of floors)</v>
      </c>
      <c r="BA793" t="str">
        <f>IF(buildings!BA793="","NULL",buildings!BA793)</f>
        <v>NULL</v>
      </c>
      <c r="BB793" t="str">
        <f>IF(buildings!BB793="","NULL",buildings!BB793)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3" t="str">
        <f>IF(buildings!BC793="","NULL",buildings!BC793)</f>
        <v>NULL</v>
      </c>
      <c r="BD793" t="str">
        <f>IF(buildings!BD793="","NULL",buildings!BD793)</f>
        <v>NULL</v>
      </c>
      <c r="BE793" t="str">
        <f>IF(buildings!BE793="","NULL",buildings!BE793)</f>
        <v>Peled &amp; Fishman</v>
      </c>
      <c r="BF793" t="str">
        <f>IF(buildings!BF793="","NULL",buildings!BF793)</f>
        <v>NULL</v>
      </c>
      <c r="BG793" t="str">
        <f>IF(buildings!BG793="","NULL",buildings!BG793)</f>
        <v>NULL</v>
      </c>
      <c r="BH793" t="str">
        <f>IF(buildings!BH793="","NULL",buildings!BH793)</f>
        <v>NULL</v>
      </c>
      <c r="BI793" t="str">
        <f>IF(buildings!BI793="","NULL",buildings!BI793)</f>
        <v>NULL</v>
      </c>
      <c r="BJ793" t="str">
        <f>IF(buildings!BJ793="","NULL",buildings!BJ793)</f>
        <v>NULL</v>
      </c>
      <c r="BK793" t="str">
        <f>IF(buildings!BK793="","NULL",buildings!BK793)</f>
        <v>NULL</v>
      </c>
      <c r="BL793" t="str">
        <f>IF(buildings!BL793="","NULL",buildings!BL793)</f>
        <v>NULL</v>
      </c>
      <c r="BM793" t="str">
        <f>IF(buildings!BM793="","NULL",buildings!BM793)</f>
        <v>NULL</v>
      </c>
      <c r="BN793" t="str">
        <f>IF(buildings!BN793="","NULL",buildings!BN793)</f>
        <v>NULL</v>
      </c>
      <c r="BO793" t="str">
        <f>IF(buildings!BO793="","NULL",buildings!BO793)</f>
        <v>NULL</v>
      </c>
      <c r="BP793" t="str">
        <f>IF(buildings!BP793="","NULL",buildings!BP793)</f>
        <v>NULL</v>
      </c>
      <c r="BQ793" t="str">
        <f>IF(buildings!BQ793="","NULL",buildings!BQ793)</f>
        <v>NULL</v>
      </c>
      <c r="BR793" t="str">
        <f>IF(buildings!BR793="","NULL",buildings!BR793)</f>
        <v>NULL</v>
      </c>
      <c r="BS793" t="str">
        <f>IF(buildings!BS793="","NULL",buildings!BS793)</f>
        <v>NULL</v>
      </c>
      <c r="BT793" t="str">
        <f>IF(buildings!BT793="","NULL",buildings!BT793)</f>
        <v>NULL</v>
      </c>
      <c r="BU793" t="str">
        <f>IF(buildings!BU793="","NULL",buildings!BU793)</f>
        <v>NULL</v>
      </c>
      <c r="BV793" t="str">
        <f>IF(buildings!BV793="","NULL",buildings!BV793)</f>
        <v>NULL</v>
      </c>
      <c r="BW793" t="str">
        <f>IF(buildings!BW793="","NULL",buildings!BW793)</f>
        <v>R32EU15</v>
      </c>
      <c r="BX793" t="str">
        <f>IF(buildings!BX793="","NULL",buildings!BX793)</f>
        <v>R5.2OECD</v>
      </c>
      <c r="BY793" t="str">
        <f>IF(buildings!BY793="","NULL",buildings!BY793)</f>
        <v>R_MFH_low</v>
      </c>
      <c r="BZ793" t="str">
        <f>IF(buildings!BZ793="","NULL",buildings!BZ793)</f>
        <v>RC_unspecified</v>
      </c>
      <c r="CA793" t="str">
        <f>IF(buildings!CA793="","NULL",buildings!CA793)</f>
        <v>Standard</v>
      </c>
      <c r="CB793" t="str">
        <f>IF(buildings!CB793="","NULL",buildings!CB793)</f>
        <v>sample/average/statistics</v>
      </c>
      <c r="CC793" t="str">
        <f>IF(buildings!CC793="","NULL",buildings!CC793)</f>
        <v>RM</v>
      </c>
      <c r="CD793" t="str">
        <f>IF(buildings!CD793="","NULL",buildings!CD793)</f>
        <v>C</v>
      </c>
      <c r="CE793" t="str">
        <f>IF(buildings!CE793="","NULL",buildings!CE793)</f>
        <v>OECD_EU15</v>
      </c>
    </row>
    <row r="794" spans="1:83">
      <c r="A794">
        <f>IF(buildings!A794="","NA",buildings!A794)</f>
        <v>792</v>
      </c>
      <c r="B794" t="str">
        <f>IF(buildings!B794="","NA",buildings!B794)</f>
        <v>North European countries (Lithuania, Latvia, Estonia, Sweden, Finland)</v>
      </c>
      <c r="C794" t="str">
        <f>IF(buildings!C794="","NA",buildings!C794)</f>
        <v>NA</v>
      </c>
      <c r="D794">
        <f>IF(buildings!D794="","NA",buildings!D794)</f>
        <v>1940</v>
      </c>
      <c r="E794">
        <f>IF(buildings!E794="","NA",buildings!E794)</f>
        <v>1970</v>
      </c>
      <c r="F794">
        <f>IF(buildings!F794="","NA",buildings!F794)</f>
        <v>42.126250000000006</v>
      </c>
      <c r="G794" t="str">
        <f>IF(buildings!G794="","NA",buildings!G794)</f>
        <v>NA</v>
      </c>
      <c r="H794" t="str">
        <f>IF(buildings!H794="","NA",buildings!H794)</f>
        <v>NA</v>
      </c>
      <c r="I794" t="str">
        <f>IF(buildings!I794="","NA",buildings!I794)</f>
        <v>NA</v>
      </c>
      <c r="J794">
        <f>IF(buildings!J794="","NA",buildings!J794)</f>
        <v>19.43359375</v>
      </c>
      <c r="K794" t="str">
        <f>IF(buildings!K794="","NA",buildings!K794)</f>
        <v>NA</v>
      </c>
      <c r="L794" t="str">
        <f>IF(buildings!L794="","NA",buildings!L794)</f>
        <v>NA</v>
      </c>
      <c r="M794">
        <f>IF(buildings!M794="","NA",buildings!M794)</f>
        <v>716.31125000000009</v>
      </c>
      <c r="N794" t="str">
        <f>IF(buildings!N794="","NA",buildings!N794)</f>
        <v>NA</v>
      </c>
      <c r="O794" t="str">
        <f>IF(buildings!O794="","NA",buildings!O794)</f>
        <v>NA</v>
      </c>
      <c r="P794">
        <f>IF(buildings!P794="","NA",buildings!P794)</f>
        <v>67.1875</v>
      </c>
      <c r="Q794">
        <f>IF(buildings!Q794="","NA",buildings!Q794)</f>
        <v>43.489583333333336</v>
      </c>
      <c r="R794" t="str">
        <f>IF(buildings!R794="","NA",buildings!R794)</f>
        <v>NA</v>
      </c>
      <c r="S794">
        <f>IF(buildings!S794="","NA",buildings!S794)</f>
        <v>46.302083333333336</v>
      </c>
      <c r="T794" t="str">
        <f>IF(buildings!T794="","NA",buildings!T794)</f>
        <v>NA</v>
      </c>
      <c r="U794" t="str">
        <f>IF(buildings!U794="","NA",buildings!U794)</f>
        <v>NA</v>
      </c>
      <c r="V794" t="str">
        <f>IF(buildings!V794="","NA",buildings!V794)</f>
        <v>NA</v>
      </c>
      <c r="W794" t="str">
        <f>IF(buildings!W794="","NA",buildings!W794)</f>
        <v>NA</v>
      </c>
      <c r="X794" t="str">
        <f>IF(buildings!X794="","NA",buildings!X794)</f>
        <v>NA</v>
      </c>
      <c r="Y794" t="str">
        <f>IF(buildings!Y794="","NA",buildings!Y794)</f>
        <v>NA</v>
      </c>
      <c r="Z794" t="str">
        <f>IF(buildings!Z794="","NA",buildings!Z794)</f>
        <v>NA</v>
      </c>
      <c r="AA794" t="str">
        <f>IF(buildings!AA794="","NA",buildings!AA794)</f>
        <v>NA</v>
      </c>
      <c r="AB794" t="str">
        <f>IF(buildings!AB794="","NA",buildings!AB794)</f>
        <v>NA</v>
      </c>
      <c r="AC794" t="str">
        <f>IF(buildings!AC794="","NA",buildings!AC794)</f>
        <v>NA</v>
      </c>
      <c r="AD794" t="str">
        <f>IF(buildings!AD794="","NA",buildings!AD794)</f>
        <v>NA</v>
      </c>
      <c r="AE794" t="str">
        <f>IF(buildings!AE794="","NA",buildings!AE794)</f>
        <v>NA</v>
      </c>
      <c r="AF794" t="str">
        <f>IF(buildings!AF794="","NA",buildings!AF794)</f>
        <v>NA</v>
      </c>
      <c r="AG794" t="str">
        <f>IF(buildings!AG794="","NA",buildings!AG794)</f>
        <v>NA</v>
      </c>
      <c r="AH794" t="str">
        <f>IF(buildings!AH794="","NA",buildings!AH794)</f>
        <v>NA</v>
      </c>
      <c r="AI794" t="str">
        <f>IF(buildings!AI794="","NA",buildings!AI794)</f>
        <v>NA</v>
      </c>
      <c r="AJ794">
        <f>IF(buildings!AJ794="","NA",buildings!AJ794)</f>
        <v>13.447916666666666</v>
      </c>
      <c r="AK794">
        <f>IF(buildings!AK794="","NA",buildings!AK794)</f>
        <v>50.130208333333336</v>
      </c>
      <c r="AL794" t="str">
        <f>IF(buildings!AL794="","NA",buildings!AL794)</f>
        <v>Wooden wall and brick façade, reinforced concrete flooring, pitched roof (Z3_MF_003)</v>
      </c>
      <c r="AM794">
        <f>IF(buildings!AM794="","NA",buildings!AM794)</f>
        <v>4</v>
      </c>
      <c r="AN794" t="str">
        <f>IF(buildings!AN794="","NA",buildings!AN794)</f>
        <v>residential</v>
      </c>
      <c r="AO794" t="str">
        <f>IF(buildings!AO794="","NA",buildings!AO794)</f>
        <v>MFH</v>
      </c>
      <c r="AP794" t="str">
        <f>IF(buildings!AP794="","NA",buildings!AP794)</f>
        <v>averaged</v>
      </c>
      <c r="AQ794" t="str">
        <f>IF(buildings!AQ794="","NA",buildings!AQ794)</f>
        <v>Urban</v>
      </c>
      <c r="AR794" t="str">
        <f>IF(buildings!AR794="","NA",buildings!AR794)</f>
        <v>gross</v>
      </c>
      <c r="AS794" t="str">
        <f>IF(buildings!AS794="","NA",buildings!AS794)</f>
        <v>Nemry, F., &amp; Uihlein, A.</v>
      </c>
      <c r="AT794">
        <f>IF(buildings!AT794="","NA",buildings!AT794)</f>
        <v>2008</v>
      </c>
      <c r="AU794" t="str">
        <f>IF(buildings!AU794="","NA",buildings!AU794)</f>
        <v>Environmental Improvement Potentials of Residential Buildings (IMPRO-Building)</v>
      </c>
      <c r="AV794" t="str">
        <f>IF(buildings!AV794="","NA",buildings!AV794)</f>
        <v xml:space="preserve">EU Joint Research Center </v>
      </c>
      <c r="AW794" t="str">
        <f>IF(buildings!AW794="","NA",buildings!AW794)</f>
        <v>Copyright Elsevier</v>
      </c>
      <c r="AX794" t="str">
        <f>IF(buildings!AX794="","NA",buildings!AX794)</f>
        <v>10.2791/38942</v>
      </c>
      <c r="AY794" t="str">
        <f>IF(buildings!AY794="","NA",buildings!AY794)</f>
        <v>https://doi.org/10.2791/38942</v>
      </c>
      <c r="AZ794" t="str">
        <f>IF(buildings!AZ794="","NULL",buildings!AZ794)</f>
        <v>Annex B masses (materials summed across bld. components) divided by bld. Area from annex C (dimensions X no. of floors)</v>
      </c>
      <c r="BA794" t="str">
        <f>IF(buildings!BA794="","NULL",buildings!BA794)</f>
        <v>NULL</v>
      </c>
      <c r="BB794" t="str">
        <f>IF(buildings!BB794="","NULL",buildings!BB794)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4" t="str">
        <f>IF(buildings!BC794="","NULL",buildings!BC794)</f>
        <v>NULL</v>
      </c>
      <c r="BD794" t="str">
        <f>IF(buildings!BD794="","NULL",buildings!BD794)</f>
        <v>NULL</v>
      </c>
      <c r="BE794" t="str">
        <f>IF(buildings!BE794="","NULL",buildings!BE794)</f>
        <v>Peled &amp; Fishman</v>
      </c>
      <c r="BF794" t="str">
        <f>IF(buildings!BF794="","NULL",buildings!BF794)</f>
        <v>NULL</v>
      </c>
      <c r="BG794" t="str">
        <f>IF(buildings!BG794="","NULL",buildings!BG794)</f>
        <v>NULL</v>
      </c>
      <c r="BH794" t="str">
        <f>IF(buildings!BH794="","NULL",buildings!BH794)</f>
        <v>NULL</v>
      </c>
      <c r="BI794" t="str">
        <f>IF(buildings!BI794="","NULL",buildings!BI794)</f>
        <v>NULL</v>
      </c>
      <c r="BJ794" t="str">
        <f>IF(buildings!BJ794="","NULL",buildings!BJ794)</f>
        <v>NULL</v>
      </c>
      <c r="BK794" t="str">
        <f>IF(buildings!BK794="","NULL",buildings!BK794)</f>
        <v>NULL</v>
      </c>
      <c r="BL794" t="str">
        <f>IF(buildings!BL794="","NULL",buildings!BL794)</f>
        <v>NULL</v>
      </c>
      <c r="BM794" t="str">
        <f>IF(buildings!BM794="","NULL",buildings!BM794)</f>
        <v>NULL</v>
      </c>
      <c r="BN794" t="str">
        <f>IF(buildings!BN794="","NULL",buildings!BN794)</f>
        <v>NULL</v>
      </c>
      <c r="BO794" t="str">
        <f>IF(buildings!BO794="","NULL",buildings!BO794)</f>
        <v>NULL</v>
      </c>
      <c r="BP794" t="str">
        <f>IF(buildings!BP794="","NULL",buildings!BP794)</f>
        <v>NULL</v>
      </c>
      <c r="BQ794" t="str">
        <f>IF(buildings!BQ794="","NULL",buildings!BQ794)</f>
        <v>NULL</v>
      </c>
      <c r="BR794" t="str">
        <f>IF(buildings!BR794="","NULL",buildings!BR794)</f>
        <v>NULL</v>
      </c>
      <c r="BS794" t="str">
        <f>IF(buildings!BS794="","NULL",buildings!BS794)</f>
        <v>NULL</v>
      </c>
      <c r="BT794" t="str">
        <f>IF(buildings!BT794="","NULL",buildings!BT794)</f>
        <v>NULL</v>
      </c>
      <c r="BU794" t="str">
        <f>IF(buildings!BU794="","NULL",buildings!BU794)</f>
        <v>NULL</v>
      </c>
      <c r="BV794" t="str">
        <f>IF(buildings!BV794="","NULL",buildings!BV794)</f>
        <v>NULL</v>
      </c>
      <c r="BW794" t="str">
        <f>IF(buildings!BW794="","NULL",buildings!BW794)</f>
        <v>R32EU15</v>
      </c>
      <c r="BX794" t="str">
        <f>IF(buildings!BX794="","NULL",buildings!BX794)</f>
        <v>R5.2OECD</v>
      </c>
      <c r="BY794" t="str">
        <f>IF(buildings!BY794="","NULL",buildings!BY794)</f>
        <v>R_MFH_low</v>
      </c>
      <c r="BZ794" t="str">
        <f>IF(buildings!BZ794="","NULL",buildings!BZ794)</f>
        <v>RC_unspecified</v>
      </c>
      <c r="CA794" t="str">
        <f>IF(buildings!CA794="","NULL",buildings!CA794)</f>
        <v>Standard</v>
      </c>
      <c r="CB794" t="str">
        <f>IF(buildings!CB794="","NULL",buildings!CB794)</f>
        <v>sample/average/statistics</v>
      </c>
      <c r="CC794" t="str">
        <f>IF(buildings!CC794="","NULL",buildings!CC794)</f>
        <v>RM</v>
      </c>
      <c r="CD794" t="str">
        <f>IF(buildings!CD794="","NULL",buildings!CD794)</f>
        <v>C</v>
      </c>
      <c r="CE794" t="str">
        <f>IF(buildings!CE794="","NULL",buildings!CE794)</f>
        <v>OECD_EU15</v>
      </c>
    </row>
    <row r="795" spans="1:83">
      <c r="A795">
        <f>IF(buildings!A795="","NA",buildings!A795)</f>
        <v>793</v>
      </c>
      <c r="B795" t="str">
        <f>IF(buildings!B795="","NA",buildings!B795)</f>
        <v>North European countries (Lithuania, Latvia, Estonia, Sweden, Finland)</v>
      </c>
      <c r="C795" t="str">
        <f>IF(buildings!C795="","NA",buildings!C795)</f>
        <v>NA</v>
      </c>
      <c r="D795">
        <f>IF(buildings!D795="","NA",buildings!D795)</f>
        <v>1945</v>
      </c>
      <c r="E795">
        <f>IF(buildings!E795="","NA",buildings!E795)</f>
        <v>1980</v>
      </c>
      <c r="F795">
        <f>IF(buildings!F795="","NA",buildings!F795)</f>
        <v>59.797500000000007</v>
      </c>
      <c r="G795" t="str">
        <f>IF(buildings!G795="","NA",buildings!G795)</f>
        <v>NA</v>
      </c>
      <c r="H795" t="str">
        <f>IF(buildings!H795="","NA",buildings!H795)</f>
        <v>NA</v>
      </c>
      <c r="I795" t="str">
        <f>IF(buildings!I795="","NA",buildings!I795)</f>
        <v>NA</v>
      </c>
      <c r="J795">
        <f>IF(buildings!J795="","NA",buildings!J795)</f>
        <v>9.0169270833333339</v>
      </c>
      <c r="K795" t="str">
        <f>IF(buildings!K795="","NA",buildings!K795)</f>
        <v>NA</v>
      </c>
      <c r="L795" t="str">
        <f>IF(buildings!L795="","NA",buildings!L795)</f>
        <v>NA</v>
      </c>
      <c r="M795">
        <f>IF(buildings!M795="","NA",buildings!M795)</f>
        <v>962.39</v>
      </c>
      <c r="N795" t="str">
        <f>IF(buildings!N795="","NA",buildings!N795)</f>
        <v>NA</v>
      </c>
      <c r="O795" t="str">
        <f>IF(buildings!O795="","NA",buildings!O795)</f>
        <v>NA</v>
      </c>
      <c r="P795">
        <f>IF(buildings!P795="","NA",buildings!P795)</f>
        <v>268.75</v>
      </c>
      <c r="Q795">
        <f>IF(buildings!Q795="","NA",buildings!Q795)</f>
        <v>69.244791666666671</v>
      </c>
      <c r="R795" t="str">
        <f>IF(buildings!R795="","NA",buildings!R795)</f>
        <v>NA</v>
      </c>
      <c r="S795">
        <f>IF(buildings!S795="","NA",buildings!S795)</f>
        <v>30.625</v>
      </c>
      <c r="T795" t="str">
        <f>IF(buildings!T795="","NA",buildings!T795)</f>
        <v>NA</v>
      </c>
      <c r="U795" t="str">
        <f>IF(buildings!U795="","NA",buildings!U795)</f>
        <v>NA</v>
      </c>
      <c r="V795" t="str">
        <f>IF(buildings!V795="","NA",buildings!V795)</f>
        <v>NA</v>
      </c>
      <c r="W795" t="str">
        <f>IF(buildings!W795="","NA",buildings!W795)</f>
        <v>NA</v>
      </c>
      <c r="X795" t="str">
        <f>IF(buildings!X795="","NA",buildings!X795)</f>
        <v>NA</v>
      </c>
      <c r="Y795" t="str">
        <f>IF(buildings!Y795="","NA",buildings!Y795)</f>
        <v>NA</v>
      </c>
      <c r="Z795" t="str">
        <f>IF(buildings!Z795="","NA",buildings!Z795)</f>
        <v>NA</v>
      </c>
      <c r="AA795" t="str">
        <f>IF(buildings!AA795="","NA",buildings!AA795)</f>
        <v>NA</v>
      </c>
      <c r="AB795" t="str">
        <f>IF(buildings!AB795="","NA",buildings!AB795)</f>
        <v>NA</v>
      </c>
      <c r="AC795" t="str">
        <f>IF(buildings!AC795="","NA",buildings!AC795)</f>
        <v>NA</v>
      </c>
      <c r="AD795" t="str">
        <f>IF(buildings!AD795="","NA",buildings!AD795)</f>
        <v>NA</v>
      </c>
      <c r="AE795" t="str">
        <f>IF(buildings!AE795="","NA",buildings!AE795)</f>
        <v>NA</v>
      </c>
      <c r="AF795" t="str">
        <f>IF(buildings!AF795="","NA",buildings!AF795)</f>
        <v>NA</v>
      </c>
      <c r="AG795" t="str">
        <f>IF(buildings!AG795="","NA",buildings!AG795)</f>
        <v>NA</v>
      </c>
      <c r="AH795" t="str">
        <f>IF(buildings!AH795="","NA",buildings!AH795)</f>
        <v>NA</v>
      </c>
      <c r="AI795" t="str">
        <f>IF(buildings!AI795="","NA",buildings!AI795)</f>
        <v>NA</v>
      </c>
      <c r="AJ795">
        <f>IF(buildings!AJ795="","NA",buildings!AJ795)</f>
        <v>6.958333333333333</v>
      </c>
      <c r="AK795">
        <f>IF(buildings!AK795="","NA",buildings!AK795)</f>
        <v>62.5</v>
      </c>
      <c r="AL795" t="str">
        <f>IF(buildings!AL795="","NA",buildings!AL795)</f>
        <v>Brick masonry, reinforced concrete flooring, pitched roof (Z3_MF_004)</v>
      </c>
      <c r="AM795">
        <f>IF(buildings!AM795="","NA",buildings!AM795)</f>
        <v>4</v>
      </c>
      <c r="AN795" t="str">
        <f>IF(buildings!AN795="","NA",buildings!AN795)</f>
        <v>residential</v>
      </c>
      <c r="AO795" t="str">
        <f>IF(buildings!AO795="","NA",buildings!AO795)</f>
        <v>MFH</v>
      </c>
      <c r="AP795" t="str">
        <f>IF(buildings!AP795="","NA",buildings!AP795)</f>
        <v>averaged</v>
      </c>
      <c r="AQ795" t="str">
        <f>IF(buildings!AQ795="","NA",buildings!AQ795)</f>
        <v>Urban</v>
      </c>
      <c r="AR795" t="str">
        <f>IF(buildings!AR795="","NA",buildings!AR795)</f>
        <v>gross</v>
      </c>
      <c r="AS795" t="str">
        <f>IF(buildings!AS795="","NA",buildings!AS795)</f>
        <v>Nemry, F., &amp; Uihlein, A.</v>
      </c>
      <c r="AT795">
        <f>IF(buildings!AT795="","NA",buildings!AT795)</f>
        <v>2008</v>
      </c>
      <c r="AU795" t="str">
        <f>IF(buildings!AU795="","NA",buildings!AU795)</f>
        <v>Environmental Improvement Potentials of Residential Buildings (IMPRO-Building)</v>
      </c>
      <c r="AV795" t="str">
        <f>IF(buildings!AV795="","NA",buildings!AV795)</f>
        <v xml:space="preserve">EU Joint Research Center </v>
      </c>
      <c r="AW795" t="str">
        <f>IF(buildings!AW795="","NA",buildings!AW795)</f>
        <v>Copyright Elsevier</v>
      </c>
      <c r="AX795" t="str">
        <f>IF(buildings!AX795="","NA",buildings!AX795)</f>
        <v>10.2791/38942</v>
      </c>
      <c r="AY795" t="str">
        <f>IF(buildings!AY795="","NA",buildings!AY795)</f>
        <v>https://doi.org/10.2791/38942</v>
      </c>
      <c r="AZ795" t="str">
        <f>IF(buildings!AZ795="","NULL",buildings!AZ795)</f>
        <v>Annex B masses (materials summed across bld. components) divided by bld. Area from annex C (dimensions X no. of floors)</v>
      </c>
      <c r="BA795" t="str">
        <f>IF(buildings!BA795="","NULL",buildings!BA795)</f>
        <v>NULL</v>
      </c>
      <c r="BB795" t="str">
        <f>IF(buildings!BB795="","NULL",buildings!BB795)</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5" t="str">
        <f>IF(buildings!BC795="","NULL",buildings!BC795)</f>
        <v>NULL</v>
      </c>
      <c r="BD795" t="str">
        <f>IF(buildings!BD795="","NULL",buildings!BD795)</f>
        <v>NULL</v>
      </c>
      <c r="BE795" t="str">
        <f>IF(buildings!BE795="","NULL",buildings!BE795)</f>
        <v>Peled &amp; Fishman</v>
      </c>
      <c r="BF795" t="str">
        <f>IF(buildings!BF795="","NULL",buildings!BF795)</f>
        <v>NULL</v>
      </c>
      <c r="BG795" t="str">
        <f>IF(buildings!BG795="","NULL",buildings!BG795)</f>
        <v>NULL</v>
      </c>
      <c r="BH795" t="str">
        <f>IF(buildings!BH795="","NULL",buildings!BH795)</f>
        <v>NULL</v>
      </c>
      <c r="BI795" t="str">
        <f>IF(buildings!BI795="","NULL",buildings!BI795)</f>
        <v>NULL</v>
      </c>
      <c r="BJ795" t="str">
        <f>IF(buildings!BJ795="","NULL",buildings!BJ795)</f>
        <v>NULL</v>
      </c>
      <c r="BK795" t="str">
        <f>IF(buildings!BK795="","NULL",buildings!BK795)</f>
        <v>NULL</v>
      </c>
      <c r="BL795" t="str">
        <f>IF(buildings!BL795="","NULL",buildings!BL795)</f>
        <v>NULL</v>
      </c>
      <c r="BM795" t="str">
        <f>IF(buildings!BM795="","NULL",buildings!BM795)</f>
        <v>NULL</v>
      </c>
      <c r="BN795" t="str">
        <f>IF(buildings!BN795="","NULL",buildings!BN795)</f>
        <v>NULL</v>
      </c>
      <c r="BO795" t="str">
        <f>IF(buildings!BO795="","NULL",buildings!BO795)</f>
        <v>NULL</v>
      </c>
      <c r="BP795" t="str">
        <f>IF(buildings!BP795="","NULL",buildings!BP795)</f>
        <v>NULL</v>
      </c>
      <c r="BQ795" t="str">
        <f>IF(buildings!BQ795="","NULL",buildings!BQ795)</f>
        <v>NULL</v>
      </c>
      <c r="BR795" t="str">
        <f>IF(buildings!BR795="","NULL",buildings!BR795)</f>
        <v>NULL</v>
      </c>
      <c r="BS795" t="str">
        <f>IF(buildings!BS795="","NULL",buildings!BS795)</f>
        <v>NULL</v>
      </c>
      <c r="BT795" t="str">
        <f>IF(buildings!BT795="","NULL",buildings!BT795)</f>
        <v>NULL</v>
      </c>
      <c r="BU795" t="str">
        <f>IF(buildings!BU795="","NULL",buildings!BU795)</f>
        <v>NULL</v>
      </c>
      <c r="BV795" t="str">
        <f>IF(buildings!BV795="","NULL",buildings!BV795)</f>
        <v>NULL</v>
      </c>
      <c r="BW795" t="str">
        <f>IF(buildings!BW795="","NULL",buildings!BW795)</f>
        <v>R32EU15</v>
      </c>
      <c r="BX795" t="str">
        <f>IF(buildings!BX795="","NULL",buildings!BX795)</f>
        <v>R5.2OECD</v>
      </c>
      <c r="BY795" t="str">
        <f>IF(buildings!BY795="","NULL",buildings!BY795)</f>
        <v>R_MFH_low</v>
      </c>
      <c r="BZ795" t="str">
        <f>IF(buildings!BZ795="","NULL",buildings!BZ795)</f>
        <v>RC_unspecified</v>
      </c>
      <c r="CA795" t="str">
        <f>IF(buildings!CA795="","NULL",buildings!CA795)</f>
        <v>Standard</v>
      </c>
      <c r="CB795" t="str">
        <f>IF(buildings!CB795="","NULL",buildings!CB795)</f>
        <v>sample/average/statistics</v>
      </c>
      <c r="CC795" t="str">
        <f>IF(buildings!CC795="","NULL",buildings!CC795)</f>
        <v>RM</v>
      </c>
      <c r="CD795" t="str">
        <f>IF(buildings!CD795="","NULL",buildings!CD795)</f>
        <v>C</v>
      </c>
      <c r="CE795" t="str">
        <f>IF(buildings!CE795="","NULL",buildings!CE795)</f>
        <v>OECD_EU15</v>
      </c>
    </row>
    <row r="796" spans="1:83">
      <c r="A796">
        <f>IF(buildings!A796="","NA",buildings!A796)</f>
        <v>794</v>
      </c>
      <c r="B796" t="str">
        <f>IF(buildings!B796="","NA",buildings!B796)</f>
        <v>North European countries (Lithuania, Latvia, Estonia, Sweden, Finland)</v>
      </c>
      <c r="C796" t="str">
        <f>IF(buildings!C796="","NA",buildings!C796)</f>
        <v>NA</v>
      </c>
      <c r="D796">
        <f>IF(buildings!D796="","NA",buildings!D796)</f>
        <v>1960</v>
      </c>
      <c r="E796">
        <f>IF(buildings!E796="","NA",buildings!E796)</f>
        <v>1990</v>
      </c>
      <c r="F796">
        <f>IF(buildings!F796="","NA",buildings!F796)</f>
        <v>79.269375000000011</v>
      </c>
      <c r="G796" t="str">
        <f>IF(buildings!G796="","NA",buildings!G796)</f>
        <v>NA</v>
      </c>
      <c r="H796" t="str">
        <f>IF(buildings!H796="","NA",buildings!H796)</f>
        <v>NA</v>
      </c>
      <c r="I796" t="str">
        <f>IF(buildings!I796="","NA",buildings!I796)</f>
        <v>NA</v>
      </c>
      <c r="J796">
        <f>IF(buildings!J796="","NA",buildings!J796)</f>
        <v>3.4140625</v>
      </c>
      <c r="K796" t="str">
        <f>IF(buildings!K796="","NA",buildings!K796)</f>
        <v>NA</v>
      </c>
      <c r="L796" t="str">
        <f>IF(buildings!L796="","NA",buildings!L796)</f>
        <v>NA</v>
      </c>
      <c r="M796">
        <f>IF(buildings!M796="","NA",buildings!M796)</f>
        <v>1302.2931249999999</v>
      </c>
      <c r="N796" t="str">
        <f>IF(buildings!N796="","NA",buildings!N796)</f>
        <v>NA</v>
      </c>
      <c r="O796" t="str">
        <f>IF(buildings!O796="","NA",buildings!O796)</f>
        <v>NA</v>
      </c>
      <c r="P796" t="str">
        <f>IF(buildings!P796="","NA",buildings!P796)</f>
        <v>NA</v>
      </c>
      <c r="Q796">
        <f>IF(buildings!Q796="","NA",buildings!Q796)</f>
        <v>53.90625</v>
      </c>
      <c r="R796" t="str">
        <f>IF(buildings!R796="","NA",buildings!R796)</f>
        <v>NA</v>
      </c>
      <c r="S796">
        <f>IF(buildings!S796="","NA",buildings!S796)</f>
        <v>30.625</v>
      </c>
      <c r="T796" t="str">
        <f>IF(buildings!T796="","NA",buildings!T796)</f>
        <v>NA</v>
      </c>
      <c r="U796" t="str">
        <f>IF(buildings!U796="","NA",buildings!U796)</f>
        <v>NA</v>
      </c>
      <c r="V796" t="str">
        <f>IF(buildings!V796="","NA",buildings!V796)</f>
        <v>NA</v>
      </c>
      <c r="W796" t="str">
        <f>IF(buildings!W796="","NA",buildings!W796)</f>
        <v>NA</v>
      </c>
      <c r="X796" t="str">
        <f>IF(buildings!X796="","NA",buildings!X796)</f>
        <v>NA</v>
      </c>
      <c r="Y796" t="str">
        <f>IF(buildings!Y796="","NA",buildings!Y796)</f>
        <v>NA</v>
      </c>
      <c r="Z796" t="str">
        <f>IF(buildings!Z796="","NA",buildings!Z796)</f>
        <v>NA</v>
      </c>
      <c r="AA796" t="str">
        <f>IF(buildings!AA796="","NA",buildings!AA796)</f>
        <v>NA</v>
      </c>
      <c r="AB796" t="str">
        <f>IF(buildings!AB796="","NA",buildings!AB796)</f>
        <v>NA</v>
      </c>
      <c r="AC796" t="str">
        <f>IF(buildings!AC796="","NA",buildings!AC796)</f>
        <v>NA</v>
      </c>
      <c r="AD796" t="str">
        <f>IF(buildings!AD796="","NA",buildings!AD796)</f>
        <v>NA</v>
      </c>
      <c r="AE796" t="str">
        <f>IF(buildings!AE796="","NA",buildings!AE796)</f>
        <v>NA</v>
      </c>
      <c r="AF796" t="str">
        <f>IF(buildings!AF796="","NA",buildings!AF796)</f>
        <v>NA</v>
      </c>
      <c r="AG796" t="str">
        <f>IF(buildings!AG796="","NA",buildings!AG796)</f>
        <v>NA</v>
      </c>
      <c r="AH796" t="str">
        <f>IF(buildings!AH796="","NA",buildings!AH796)</f>
        <v>NA</v>
      </c>
      <c r="AI796" t="str">
        <f>IF(buildings!AI796="","NA",buildings!AI796)</f>
        <v>NA</v>
      </c>
      <c r="AJ796">
        <f>IF(buildings!AJ796="","NA",buildings!AJ796)</f>
        <v>5.8583333333333334</v>
      </c>
      <c r="AK796">
        <f>IF(buildings!AK796="","NA",buildings!AK796)</f>
        <v>59.375</v>
      </c>
      <c r="AL796" t="str">
        <f>IF(buildings!AL796="","NA",buildings!AL796)</f>
        <v>Breeze and reinforced concrete wall, reinforced concrete flooring, flat roof (Z3_MF_005)</v>
      </c>
      <c r="AM796">
        <f>IF(buildings!AM796="","NA",buildings!AM796)</f>
        <v>4</v>
      </c>
      <c r="AN796" t="str">
        <f>IF(buildings!AN796="","NA",buildings!AN796)</f>
        <v>residential</v>
      </c>
      <c r="AO796" t="str">
        <f>IF(buildings!AO796="","NA",buildings!AO796)</f>
        <v>MFH</v>
      </c>
      <c r="AP796" t="str">
        <f>IF(buildings!AP796="","NA",buildings!AP796)</f>
        <v>averaged</v>
      </c>
      <c r="AQ796" t="str">
        <f>IF(buildings!AQ796="","NA",buildings!AQ796)</f>
        <v>Urban</v>
      </c>
      <c r="AR796" t="str">
        <f>IF(buildings!AR796="","NA",buildings!AR796)</f>
        <v>gross</v>
      </c>
      <c r="AS796" t="str">
        <f>IF(buildings!AS796="","NA",buildings!AS796)</f>
        <v>Nemry, F., &amp; Uihlein, A.</v>
      </c>
      <c r="AT796">
        <f>IF(buildings!AT796="","NA",buildings!AT796)</f>
        <v>2008</v>
      </c>
      <c r="AU796" t="str">
        <f>IF(buildings!AU796="","NA",buildings!AU796)</f>
        <v>Environmental Improvement Potentials of Residential Buildings (IMPRO-Building)</v>
      </c>
      <c r="AV796" t="str">
        <f>IF(buildings!AV796="","NA",buildings!AV796)</f>
        <v xml:space="preserve">EU Joint Research Center </v>
      </c>
      <c r="AW796" t="str">
        <f>IF(buildings!AW796="","NA",buildings!AW796)</f>
        <v>Copyright Elsevier</v>
      </c>
      <c r="AX796" t="str">
        <f>IF(buildings!AX796="","NA",buildings!AX796)</f>
        <v>10.2791/38942</v>
      </c>
      <c r="AY796" t="str">
        <f>IF(buildings!AY796="","NA",buildings!AY796)</f>
        <v>https://doi.org/10.2791/38942</v>
      </c>
      <c r="AZ796" t="str">
        <f>IF(buildings!AZ796="","NULL",buildings!AZ796)</f>
        <v>Annex B masses (materials summed across bld. components) divided by bld. Area from annex C (dimensions X no. of floors)</v>
      </c>
      <c r="BA796" t="str">
        <f>IF(buildings!BA796="","NULL",buildings!BA796)</f>
        <v>NULL</v>
      </c>
      <c r="BB796" t="str">
        <f>IF(buildings!BB796="","NULL",buildings!BB796)</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6" t="str">
        <f>IF(buildings!BC796="","NULL",buildings!BC796)</f>
        <v>NULL</v>
      </c>
      <c r="BD796" t="str">
        <f>IF(buildings!BD796="","NULL",buildings!BD796)</f>
        <v>NULL</v>
      </c>
      <c r="BE796" t="str">
        <f>IF(buildings!BE796="","NULL",buildings!BE796)</f>
        <v>Peled &amp; Fishman</v>
      </c>
      <c r="BF796" t="str">
        <f>IF(buildings!BF796="","NULL",buildings!BF796)</f>
        <v>NULL</v>
      </c>
      <c r="BG796" t="str">
        <f>IF(buildings!BG796="","NULL",buildings!BG796)</f>
        <v>NULL</v>
      </c>
      <c r="BH796" t="str">
        <f>IF(buildings!BH796="","NULL",buildings!BH796)</f>
        <v>NULL</v>
      </c>
      <c r="BI796" t="str">
        <f>IF(buildings!BI796="","NULL",buildings!BI796)</f>
        <v>NULL</v>
      </c>
      <c r="BJ796" t="str">
        <f>IF(buildings!BJ796="","NULL",buildings!BJ796)</f>
        <v>NULL</v>
      </c>
      <c r="BK796" t="str">
        <f>IF(buildings!BK796="","NULL",buildings!BK796)</f>
        <v>NULL</v>
      </c>
      <c r="BL796" t="str">
        <f>IF(buildings!BL796="","NULL",buildings!BL796)</f>
        <v>NULL</v>
      </c>
      <c r="BM796" t="str">
        <f>IF(buildings!BM796="","NULL",buildings!BM796)</f>
        <v>NULL</v>
      </c>
      <c r="BN796" t="str">
        <f>IF(buildings!BN796="","NULL",buildings!BN796)</f>
        <v>NULL</v>
      </c>
      <c r="BO796" t="str">
        <f>IF(buildings!BO796="","NULL",buildings!BO796)</f>
        <v>NULL</v>
      </c>
      <c r="BP796" t="str">
        <f>IF(buildings!BP796="","NULL",buildings!BP796)</f>
        <v>NULL</v>
      </c>
      <c r="BQ796" t="str">
        <f>IF(buildings!BQ796="","NULL",buildings!BQ796)</f>
        <v>NULL</v>
      </c>
      <c r="BR796" t="str">
        <f>IF(buildings!BR796="","NULL",buildings!BR796)</f>
        <v>NULL</v>
      </c>
      <c r="BS796" t="str">
        <f>IF(buildings!BS796="","NULL",buildings!BS796)</f>
        <v>NULL</v>
      </c>
      <c r="BT796" t="str">
        <f>IF(buildings!BT796="","NULL",buildings!BT796)</f>
        <v>NULL</v>
      </c>
      <c r="BU796" t="str">
        <f>IF(buildings!BU796="","NULL",buildings!BU796)</f>
        <v>NULL</v>
      </c>
      <c r="BV796" t="str">
        <f>IF(buildings!BV796="","NULL",buildings!BV796)</f>
        <v>NULL</v>
      </c>
      <c r="BW796" t="str">
        <f>IF(buildings!BW796="","NULL",buildings!BW796)</f>
        <v>R32EU15</v>
      </c>
      <c r="BX796" t="str">
        <f>IF(buildings!BX796="","NULL",buildings!BX796)</f>
        <v>R5.2OECD</v>
      </c>
      <c r="BY796" t="str">
        <f>IF(buildings!BY796="","NULL",buildings!BY796)</f>
        <v>R_MFH_low</v>
      </c>
      <c r="BZ796" t="str">
        <f>IF(buildings!BZ796="","NULL",buildings!BZ796)</f>
        <v>RC_unspecified</v>
      </c>
      <c r="CA796" t="str">
        <f>IF(buildings!CA796="","NULL",buildings!CA796)</f>
        <v>Standard</v>
      </c>
      <c r="CB796" t="str">
        <f>IF(buildings!CB796="","NULL",buildings!CB796)</f>
        <v>sample/average/statistics</v>
      </c>
      <c r="CC796" t="str">
        <f>IF(buildings!CC796="","NULL",buildings!CC796)</f>
        <v>RM</v>
      </c>
      <c r="CD796" t="str">
        <f>IF(buildings!CD796="","NULL",buildings!CD796)</f>
        <v>C</v>
      </c>
      <c r="CE796" t="str">
        <f>IF(buildings!CE796="","NULL",buildings!CE796)</f>
        <v>OECD_EU15</v>
      </c>
    </row>
    <row r="797" spans="1:83">
      <c r="A797">
        <f>IF(buildings!A797="","NA",buildings!A797)</f>
        <v>795</v>
      </c>
      <c r="B797" t="str">
        <f>IF(buildings!B797="","NA",buildings!B797)</f>
        <v>North European countries (Lithuania, Latvia, Estonia, Sweden, Finland)</v>
      </c>
      <c r="C797" t="str">
        <f>IF(buildings!C797="","NA",buildings!C797)</f>
        <v>NA</v>
      </c>
      <c r="D797">
        <f>IF(buildings!D797="","NA",buildings!D797)</f>
        <v>1970</v>
      </c>
      <c r="E797" t="str">
        <f>IF(buildings!E797="","NA",buildings!E797)</f>
        <v>NA</v>
      </c>
      <c r="F797" t="str">
        <f>IF(buildings!F797="","NA",buildings!F797)</f>
        <v>NA</v>
      </c>
      <c r="G797" t="str">
        <f>IF(buildings!G797="","NA",buildings!G797)</f>
        <v>NA</v>
      </c>
      <c r="H797" t="str">
        <f>IF(buildings!H797="","NA",buildings!H797)</f>
        <v>NA</v>
      </c>
      <c r="I797" t="str">
        <f>IF(buildings!I797="","NA",buildings!I797)</f>
        <v>NA</v>
      </c>
      <c r="J797">
        <f>IF(buildings!J797="","NA",buildings!J797)</f>
        <v>57.90234375</v>
      </c>
      <c r="K797" t="str">
        <f>IF(buildings!K797="","NA",buildings!K797)</f>
        <v>NA</v>
      </c>
      <c r="L797" t="str">
        <f>IF(buildings!L797="","NA",buildings!L797)</f>
        <v>NA</v>
      </c>
      <c r="M797">
        <f>IF(buildings!M797="","NA",buildings!M797)</f>
        <v>129.6875</v>
      </c>
      <c r="N797" t="str">
        <f>IF(buildings!N797="","NA",buildings!N797)</f>
        <v>NA</v>
      </c>
      <c r="O797" t="str">
        <f>IF(buildings!O797="","NA",buildings!O797)</f>
        <v>NA</v>
      </c>
      <c r="P797" t="str">
        <f>IF(buildings!P797="","NA",buildings!P797)</f>
        <v>NA</v>
      </c>
      <c r="Q797">
        <f>IF(buildings!Q797="","NA",buildings!Q797)</f>
        <v>38.541666666666664</v>
      </c>
      <c r="R797" t="str">
        <f>IF(buildings!R797="","NA",buildings!R797)</f>
        <v>NA</v>
      </c>
      <c r="S797">
        <f>IF(buildings!S797="","NA",buildings!S797)</f>
        <v>46.302083333333336</v>
      </c>
      <c r="T797" t="str">
        <f>IF(buildings!T797="","NA",buildings!T797)</f>
        <v>NA</v>
      </c>
      <c r="U797" t="str">
        <f>IF(buildings!U797="","NA",buildings!U797)</f>
        <v>NA</v>
      </c>
      <c r="V797" t="str">
        <f>IF(buildings!V797="","NA",buildings!V797)</f>
        <v>NA</v>
      </c>
      <c r="W797" t="str">
        <f>IF(buildings!W797="","NA",buildings!W797)</f>
        <v>NA</v>
      </c>
      <c r="X797" t="str">
        <f>IF(buildings!X797="","NA",buildings!X797)</f>
        <v>NA</v>
      </c>
      <c r="Y797" t="str">
        <f>IF(buildings!Y797="","NA",buildings!Y797)</f>
        <v>NA</v>
      </c>
      <c r="Z797" t="str">
        <f>IF(buildings!Z797="","NA",buildings!Z797)</f>
        <v>NA</v>
      </c>
      <c r="AA797" t="str">
        <f>IF(buildings!AA797="","NA",buildings!AA797)</f>
        <v>NA</v>
      </c>
      <c r="AB797" t="str">
        <f>IF(buildings!AB797="","NA",buildings!AB797)</f>
        <v>NA</v>
      </c>
      <c r="AC797" t="str">
        <f>IF(buildings!AC797="","NA",buildings!AC797)</f>
        <v>NA</v>
      </c>
      <c r="AD797" t="str">
        <f>IF(buildings!AD797="","NA",buildings!AD797)</f>
        <v>NA</v>
      </c>
      <c r="AE797" t="str">
        <f>IF(buildings!AE797="","NA",buildings!AE797)</f>
        <v>NA</v>
      </c>
      <c r="AF797" t="str">
        <f>IF(buildings!AF797="","NA",buildings!AF797)</f>
        <v>NA</v>
      </c>
      <c r="AG797" t="str">
        <f>IF(buildings!AG797="","NA",buildings!AG797)</f>
        <v>NA</v>
      </c>
      <c r="AH797" t="str">
        <f>IF(buildings!AH797="","NA",buildings!AH797)</f>
        <v>NA</v>
      </c>
      <c r="AI797" t="str">
        <f>IF(buildings!AI797="","NA",buildings!AI797)</f>
        <v>NA</v>
      </c>
      <c r="AJ797">
        <f>IF(buildings!AJ797="","NA",buildings!AJ797)</f>
        <v>14.354166666666666</v>
      </c>
      <c r="AK797">
        <f>IF(buildings!AK797="","NA",buildings!AK797)</f>
        <v>13.020833333333334</v>
      </c>
      <c r="AL797" t="str">
        <f>IF(buildings!AL797="","NA",buildings!AL797)</f>
        <v>Wooden wall, wooden flooring, pitched roof (Z3_MF_006_ex)</v>
      </c>
      <c r="AM797">
        <f>IF(buildings!AM797="","NA",buildings!AM797)</f>
        <v>4</v>
      </c>
      <c r="AN797" t="str">
        <f>IF(buildings!AN797="","NA",buildings!AN797)</f>
        <v>residential</v>
      </c>
      <c r="AO797" t="str">
        <f>IF(buildings!AO797="","NA",buildings!AO797)</f>
        <v>MFH</v>
      </c>
      <c r="AP797" t="str">
        <f>IF(buildings!AP797="","NA",buildings!AP797)</f>
        <v>averaged</v>
      </c>
      <c r="AQ797" t="str">
        <f>IF(buildings!AQ797="","NA",buildings!AQ797)</f>
        <v>Urban</v>
      </c>
      <c r="AR797" t="str">
        <f>IF(buildings!AR797="","NA",buildings!AR797)</f>
        <v>gross</v>
      </c>
      <c r="AS797" t="str">
        <f>IF(buildings!AS797="","NA",buildings!AS797)</f>
        <v>Nemry, F., &amp; Uihlein, A.</v>
      </c>
      <c r="AT797">
        <f>IF(buildings!AT797="","NA",buildings!AT797)</f>
        <v>2008</v>
      </c>
      <c r="AU797" t="str">
        <f>IF(buildings!AU797="","NA",buildings!AU797)</f>
        <v>Environmental Improvement Potentials of Residential Buildings (IMPRO-Building)</v>
      </c>
      <c r="AV797" t="str">
        <f>IF(buildings!AV797="","NA",buildings!AV797)</f>
        <v xml:space="preserve">EU Joint Research Center </v>
      </c>
      <c r="AW797" t="str">
        <f>IF(buildings!AW797="","NA",buildings!AW797)</f>
        <v>Copyright Elsevier</v>
      </c>
      <c r="AX797" t="str">
        <f>IF(buildings!AX797="","NA",buildings!AX797)</f>
        <v>10.2791/38942</v>
      </c>
      <c r="AY797" t="str">
        <f>IF(buildings!AY797="","NA",buildings!AY797)</f>
        <v>https://doi.org/10.2791/38942</v>
      </c>
      <c r="AZ797" t="str">
        <f>IF(buildings!AZ797="","NULL",buildings!AZ797)</f>
        <v>Annex B masses (materials summed across bld. components) divided by bld. Area from annex C (dimensions X no. of floors)</v>
      </c>
      <c r="BA797" t="str">
        <f>IF(buildings!BA797="","NULL",buildings!BA797)</f>
        <v>NULL</v>
      </c>
      <c r="BB797" t="str">
        <f>IF(buildings!BB797="","NULL",buildings!BB797)</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7" t="str">
        <f>IF(buildings!BC797="","NULL",buildings!BC797)</f>
        <v>NULL</v>
      </c>
      <c r="BD797" t="str">
        <f>IF(buildings!BD797="","NULL",buildings!BD797)</f>
        <v>NULL</v>
      </c>
      <c r="BE797" t="str">
        <f>IF(buildings!BE797="","NULL",buildings!BE797)</f>
        <v>Peled &amp; Fishman</v>
      </c>
      <c r="BF797" t="str">
        <f>IF(buildings!BF797="","NULL",buildings!BF797)</f>
        <v>NULL</v>
      </c>
      <c r="BG797" t="str">
        <f>IF(buildings!BG797="","NULL",buildings!BG797)</f>
        <v>NULL</v>
      </c>
      <c r="BH797" t="str">
        <f>IF(buildings!BH797="","NULL",buildings!BH797)</f>
        <v>NULL</v>
      </c>
      <c r="BI797" t="str">
        <f>IF(buildings!BI797="","NULL",buildings!BI797)</f>
        <v>NULL</v>
      </c>
      <c r="BJ797" t="str">
        <f>IF(buildings!BJ797="","NULL",buildings!BJ797)</f>
        <v>NULL</v>
      </c>
      <c r="BK797" t="str">
        <f>IF(buildings!BK797="","NULL",buildings!BK797)</f>
        <v>NULL</v>
      </c>
      <c r="BL797" t="str">
        <f>IF(buildings!BL797="","NULL",buildings!BL797)</f>
        <v>NULL</v>
      </c>
      <c r="BM797" t="str">
        <f>IF(buildings!BM797="","NULL",buildings!BM797)</f>
        <v>NULL</v>
      </c>
      <c r="BN797" t="str">
        <f>IF(buildings!BN797="","NULL",buildings!BN797)</f>
        <v>NULL</v>
      </c>
      <c r="BO797" t="str">
        <f>IF(buildings!BO797="","NULL",buildings!BO797)</f>
        <v>NULL</v>
      </c>
      <c r="BP797" t="str">
        <f>IF(buildings!BP797="","NULL",buildings!BP797)</f>
        <v>NULL</v>
      </c>
      <c r="BQ797" t="str">
        <f>IF(buildings!BQ797="","NULL",buildings!BQ797)</f>
        <v>NULL</v>
      </c>
      <c r="BR797" t="str">
        <f>IF(buildings!BR797="","NULL",buildings!BR797)</f>
        <v>NULL</v>
      </c>
      <c r="BS797" t="str">
        <f>IF(buildings!BS797="","NULL",buildings!BS797)</f>
        <v>NULL</v>
      </c>
      <c r="BT797" t="str">
        <f>IF(buildings!BT797="","NULL",buildings!BT797)</f>
        <v>NULL</v>
      </c>
      <c r="BU797" t="str">
        <f>IF(buildings!BU797="","NULL",buildings!BU797)</f>
        <v>NULL</v>
      </c>
      <c r="BV797" t="str">
        <f>IF(buildings!BV797="","NULL",buildings!BV797)</f>
        <v>NULL</v>
      </c>
      <c r="BW797" t="str">
        <f>IF(buildings!BW797="","NULL",buildings!BW797)</f>
        <v>R32EU15</v>
      </c>
      <c r="BX797" t="str">
        <f>IF(buildings!BX797="","NULL",buildings!BX797)</f>
        <v>R5.2OECD</v>
      </c>
      <c r="BY797" t="str">
        <f>IF(buildings!BY797="","NULL",buildings!BY797)</f>
        <v>R_MFH_low</v>
      </c>
      <c r="BZ797" t="str">
        <f>IF(buildings!BZ797="","NULL",buildings!BZ797)</f>
        <v>T_traditional</v>
      </c>
      <c r="CA797" t="str">
        <f>IF(buildings!CA797="","NULL",buildings!CA797)</f>
        <v>Standard</v>
      </c>
      <c r="CB797" t="str">
        <f>IF(buildings!CB797="","NULL",buildings!CB797)</f>
        <v>sample/average/statistics</v>
      </c>
      <c r="CC797" t="str">
        <f>IF(buildings!CC797="","NULL",buildings!CC797)</f>
        <v>RM</v>
      </c>
      <c r="CD797" t="str">
        <f>IF(buildings!CD797="","NULL",buildings!CD797)</f>
        <v>T</v>
      </c>
      <c r="CE797" t="str">
        <f>IF(buildings!CE797="","NULL",buildings!CE797)</f>
        <v>OECD_EU15</v>
      </c>
    </row>
    <row r="798" spans="1:83">
      <c r="A798">
        <f>IF(buildings!A798="","NA",buildings!A798)</f>
        <v>796</v>
      </c>
      <c r="B798" t="str">
        <f>IF(buildings!B798="","NA",buildings!B798)</f>
        <v>North European countries (Lithuania, Latvia, Estonia, Sweden, Finland)</v>
      </c>
      <c r="C798" t="str">
        <f>IF(buildings!C798="","NA",buildings!C798)</f>
        <v>NA</v>
      </c>
      <c r="D798">
        <f>IF(buildings!D798="","NA",buildings!D798)</f>
        <v>2006</v>
      </c>
      <c r="E798" t="str">
        <f>IF(buildings!E798="","NA",buildings!E798)</f>
        <v>NA</v>
      </c>
      <c r="F798" t="str">
        <f>IF(buildings!F798="","NA",buildings!F798)</f>
        <v>NA</v>
      </c>
      <c r="G798" t="str">
        <f>IF(buildings!G798="","NA",buildings!G798)</f>
        <v>NA</v>
      </c>
      <c r="H798" t="str">
        <f>IF(buildings!H798="","NA",buildings!H798)</f>
        <v>NA</v>
      </c>
      <c r="I798" t="str">
        <f>IF(buildings!I798="","NA",buildings!I798)</f>
        <v>NA</v>
      </c>
      <c r="J798">
        <f>IF(buildings!J798="","NA",buildings!J798)</f>
        <v>57.90234375</v>
      </c>
      <c r="K798" t="str">
        <f>IF(buildings!K798="","NA",buildings!K798)</f>
        <v>NA</v>
      </c>
      <c r="L798" t="str">
        <f>IF(buildings!L798="","NA",buildings!L798)</f>
        <v>NA</v>
      </c>
      <c r="M798">
        <f>IF(buildings!M798="","NA",buildings!M798)</f>
        <v>129.6875</v>
      </c>
      <c r="N798" t="str">
        <f>IF(buildings!N798="","NA",buildings!N798)</f>
        <v>NA</v>
      </c>
      <c r="O798" t="str">
        <f>IF(buildings!O798="","NA",buildings!O798)</f>
        <v>NA</v>
      </c>
      <c r="P798" t="str">
        <f>IF(buildings!P798="","NA",buildings!P798)</f>
        <v>NA</v>
      </c>
      <c r="Q798">
        <f>IF(buildings!Q798="","NA",buildings!Q798)</f>
        <v>38.541666666666664</v>
      </c>
      <c r="R798" t="str">
        <f>IF(buildings!R798="","NA",buildings!R798)</f>
        <v>NA</v>
      </c>
      <c r="S798">
        <f>IF(buildings!S798="","NA",buildings!S798)</f>
        <v>46.302083333333336</v>
      </c>
      <c r="T798" t="str">
        <f>IF(buildings!T798="","NA",buildings!T798)</f>
        <v>NA</v>
      </c>
      <c r="U798" t="str">
        <f>IF(buildings!U798="","NA",buildings!U798)</f>
        <v>NA</v>
      </c>
      <c r="V798" t="str">
        <f>IF(buildings!V798="","NA",buildings!V798)</f>
        <v>NA</v>
      </c>
      <c r="W798" t="str">
        <f>IF(buildings!W798="","NA",buildings!W798)</f>
        <v>NA</v>
      </c>
      <c r="X798" t="str">
        <f>IF(buildings!X798="","NA",buildings!X798)</f>
        <v>NA</v>
      </c>
      <c r="Y798" t="str">
        <f>IF(buildings!Y798="","NA",buildings!Y798)</f>
        <v>NA</v>
      </c>
      <c r="Z798" t="str">
        <f>IF(buildings!Z798="","NA",buildings!Z798)</f>
        <v>NA</v>
      </c>
      <c r="AA798" t="str">
        <f>IF(buildings!AA798="","NA",buildings!AA798)</f>
        <v>NA</v>
      </c>
      <c r="AB798" t="str">
        <f>IF(buildings!AB798="","NA",buildings!AB798)</f>
        <v>NA</v>
      </c>
      <c r="AC798" t="str">
        <f>IF(buildings!AC798="","NA",buildings!AC798)</f>
        <v>NA</v>
      </c>
      <c r="AD798" t="str">
        <f>IF(buildings!AD798="","NA",buildings!AD798)</f>
        <v>NA</v>
      </c>
      <c r="AE798" t="str">
        <f>IF(buildings!AE798="","NA",buildings!AE798)</f>
        <v>NA</v>
      </c>
      <c r="AF798" t="str">
        <f>IF(buildings!AF798="","NA",buildings!AF798)</f>
        <v>NA</v>
      </c>
      <c r="AG798" t="str">
        <f>IF(buildings!AG798="","NA",buildings!AG798)</f>
        <v>NA</v>
      </c>
      <c r="AH798" t="str">
        <f>IF(buildings!AH798="","NA",buildings!AH798)</f>
        <v>NA</v>
      </c>
      <c r="AI798" t="str">
        <f>IF(buildings!AI798="","NA",buildings!AI798)</f>
        <v>NA</v>
      </c>
      <c r="AJ798">
        <f>IF(buildings!AJ798="","NA",buildings!AJ798)</f>
        <v>13.671875</v>
      </c>
      <c r="AK798">
        <f>IF(buildings!AK798="","NA",buildings!AK798)</f>
        <v>13.020833333333334</v>
      </c>
      <c r="AL798" t="str">
        <f>IF(buildings!AL798="","NA",buildings!AL798)</f>
        <v>Wooden wall, wooden flooring, pitched roof (Z3_MF_006)</v>
      </c>
      <c r="AM798">
        <f>IF(buildings!AM798="","NA",buildings!AM798)</f>
        <v>4</v>
      </c>
      <c r="AN798" t="str">
        <f>IF(buildings!AN798="","NA",buildings!AN798)</f>
        <v>residential</v>
      </c>
      <c r="AO798" t="str">
        <f>IF(buildings!AO798="","NA",buildings!AO798)</f>
        <v>MFH</v>
      </c>
      <c r="AP798" t="str">
        <f>IF(buildings!AP798="","NA",buildings!AP798)</f>
        <v>averaged</v>
      </c>
      <c r="AQ798" t="str">
        <f>IF(buildings!AQ798="","NA",buildings!AQ798)</f>
        <v>Urban</v>
      </c>
      <c r="AR798" t="str">
        <f>IF(buildings!AR798="","NA",buildings!AR798)</f>
        <v>gross</v>
      </c>
      <c r="AS798" t="str">
        <f>IF(buildings!AS798="","NA",buildings!AS798)</f>
        <v>Nemry, F., &amp; Uihlein, A.</v>
      </c>
      <c r="AT798">
        <f>IF(buildings!AT798="","NA",buildings!AT798)</f>
        <v>2008</v>
      </c>
      <c r="AU798" t="str">
        <f>IF(buildings!AU798="","NA",buildings!AU798)</f>
        <v>Environmental Improvement Potentials of Residential Buildings (IMPRO-Building)</v>
      </c>
      <c r="AV798" t="str">
        <f>IF(buildings!AV798="","NA",buildings!AV798)</f>
        <v xml:space="preserve">EU Joint Research Center </v>
      </c>
      <c r="AW798" t="str">
        <f>IF(buildings!AW798="","NA",buildings!AW798)</f>
        <v>Copyright Elsevier</v>
      </c>
      <c r="AX798" t="str">
        <f>IF(buildings!AX798="","NA",buildings!AX798)</f>
        <v>10.2791/38942</v>
      </c>
      <c r="AY798" t="str">
        <f>IF(buildings!AY798="","NA",buildings!AY798)</f>
        <v>https://doi.org/10.2791/38942</v>
      </c>
      <c r="AZ798" t="str">
        <f>IF(buildings!AZ798="","NULL",buildings!AZ798)</f>
        <v>Annex B masses (materials summed across bld. components) divided by bld. Area from annex C (dimensions X no. of floors)</v>
      </c>
      <c r="BA798" t="str">
        <f>IF(buildings!BA798="","NULL",buildings!BA798)</f>
        <v>NULL</v>
      </c>
      <c r="BB798" t="str">
        <f>IF(buildings!BB798="","NULL",buildings!BB798)</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8" t="str">
        <f>IF(buildings!BC798="","NULL",buildings!BC798)</f>
        <v>NULL</v>
      </c>
      <c r="BD798" t="str">
        <f>IF(buildings!BD798="","NULL",buildings!BD798)</f>
        <v>NULL</v>
      </c>
      <c r="BE798" t="str">
        <f>IF(buildings!BE798="","NULL",buildings!BE798)</f>
        <v>Peled &amp; Fishman</v>
      </c>
      <c r="BF798" t="str">
        <f>IF(buildings!BF798="","NULL",buildings!BF798)</f>
        <v>NULL</v>
      </c>
      <c r="BG798" t="str">
        <f>IF(buildings!BG798="","NULL",buildings!BG798)</f>
        <v>NULL</v>
      </c>
      <c r="BH798" t="str">
        <f>IF(buildings!BH798="","NULL",buildings!BH798)</f>
        <v>NULL</v>
      </c>
      <c r="BI798" t="str">
        <f>IF(buildings!BI798="","NULL",buildings!BI798)</f>
        <v>NULL</v>
      </c>
      <c r="BJ798" t="str">
        <f>IF(buildings!BJ798="","NULL",buildings!BJ798)</f>
        <v>NULL</v>
      </c>
      <c r="BK798" t="str">
        <f>IF(buildings!BK798="","NULL",buildings!BK798)</f>
        <v>NULL</v>
      </c>
      <c r="BL798" t="str">
        <f>IF(buildings!BL798="","NULL",buildings!BL798)</f>
        <v>NULL</v>
      </c>
      <c r="BM798" t="str">
        <f>IF(buildings!BM798="","NULL",buildings!BM798)</f>
        <v>NULL</v>
      </c>
      <c r="BN798" t="str">
        <f>IF(buildings!BN798="","NULL",buildings!BN798)</f>
        <v>NULL</v>
      </c>
      <c r="BO798" t="str">
        <f>IF(buildings!BO798="","NULL",buildings!BO798)</f>
        <v>NULL</v>
      </c>
      <c r="BP798" t="str">
        <f>IF(buildings!BP798="","NULL",buildings!BP798)</f>
        <v>NULL</v>
      </c>
      <c r="BQ798" t="str">
        <f>IF(buildings!BQ798="","NULL",buildings!BQ798)</f>
        <v>NULL</v>
      </c>
      <c r="BR798" t="str">
        <f>IF(buildings!BR798="","NULL",buildings!BR798)</f>
        <v>NULL</v>
      </c>
      <c r="BS798" t="str">
        <f>IF(buildings!BS798="","NULL",buildings!BS798)</f>
        <v>NULL</v>
      </c>
      <c r="BT798" t="str">
        <f>IF(buildings!BT798="","NULL",buildings!BT798)</f>
        <v>NULL</v>
      </c>
      <c r="BU798" t="str">
        <f>IF(buildings!BU798="","NULL",buildings!BU798)</f>
        <v>NULL</v>
      </c>
      <c r="BV798" t="str">
        <f>IF(buildings!BV798="","NULL",buildings!BV798)</f>
        <v>NULL</v>
      </c>
      <c r="BW798" t="str">
        <f>IF(buildings!BW798="","NULL",buildings!BW798)</f>
        <v>R32EU15</v>
      </c>
      <c r="BX798" t="str">
        <f>IF(buildings!BX798="","NULL",buildings!BX798)</f>
        <v>R5.2OECD</v>
      </c>
      <c r="BY798" t="str">
        <f>IF(buildings!BY798="","NULL",buildings!BY798)</f>
        <v>R_MFH_low</v>
      </c>
      <c r="BZ798" t="str">
        <f>IF(buildings!BZ798="","NULL",buildings!BZ798)</f>
        <v>T_traditional</v>
      </c>
      <c r="CA798" t="str">
        <f>IF(buildings!CA798="","NULL",buildings!CA798)</f>
        <v>Standard</v>
      </c>
      <c r="CB798" t="str">
        <f>IF(buildings!CB798="","NULL",buildings!CB798)</f>
        <v>sample/average/statistics</v>
      </c>
      <c r="CC798" t="str">
        <f>IF(buildings!CC798="","NULL",buildings!CC798)</f>
        <v>RM</v>
      </c>
      <c r="CD798" t="str">
        <f>IF(buildings!CD798="","NULL",buildings!CD798)</f>
        <v>T</v>
      </c>
      <c r="CE798" t="str">
        <f>IF(buildings!CE798="","NULL",buildings!CE798)</f>
        <v>OECD_EU15</v>
      </c>
    </row>
    <row r="799" spans="1:83">
      <c r="A799">
        <f>IF(buildings!A799="","NA",buildings!A799)</f>
        <v>797</v>
      </c>
      <c r="B799" t="str">
        <f>IF(buildings!B799="","NA",buildings!B799)</f>
        <v>North European countries (Lithuania, Latvia, Estonia, Sweden, Finland)</v>
      </c>
      <c r="C799" t="str">
        <f>IF(buildings!C799="","NA",buildings!C799)</f>
        <v>NA</v>
      </c>
      <c r="D799">
        <f>IF(buildings!D799="","NA",buildings!D799)</f>
        <v>1980</v>
      </c>
      <c r="E799" t="str">
        <f>IF(buildings!E799="","NA",buildings!E799)</f>
        <v>NA</v>
      </c>
      <c r="F799">
        <f>IF(buildings!F799="","NA",buildings!F799)</f>
        <v>36.766250000000007</v>
      </c>
      <c r="G799" t="str">
        <f>IF(buildings!G799="","NA",buildings!G799)</f>
        <v>NA</v>
      </c>
      <c r="H799" t="str">
        <f>IF(buildings!H799="","NA",buildings!H799)</f>
        <v>NA</v>
      </c>
      <c r="I799" t="str">
        <f>IF(buildings!I799="","NA",buildings!I799)</f>
        <v>NA</v>
      </c>
      <c r="J799">
        <f>IF(buildings!J799="","NA",buildings!J799)</f>
        <v>9.0169270833333339</v>
      </c>
      <c r="K799" t="str">
        <f>IF(buildings!K799="","NA",buildings!K799)</f>
        <v>NA</v>
      </c>
      <c r="L799" t="str">
        <f>IF(buildings!L799="","NA",buildings!L799)</f>
        <v>NA</v>
      </c>
      <c r="M799">
        <f>IF(buildings!M799="","NA",buildings!M799)</f>
        <v>641.67124999999999</v>
      </c>
      <c r="N799" t="str">
        <f>IF(buildings!N799="","NA",buildings!N799)</f>
        <v>NA</v>
      </c>
      <c r="O799" t="str">
        <f>IF(buildings!O799="","NA",buildings!O799)</f>
        <v>NA</v>
      </c>
      <c r="P799">
        <f>IF(buildings!P799="","NA",buildings!P799)</f>
        <v>339.84375</v>
      </c>
      <c r="Q799">
        <f>IF(buildings!Q799="","NA",buildings!Q799)</f>
        <v>69.244791666666671</v>
      </c>
      <c r="R799" t="str">
        <f>IF(buildings!R799="","NA",buildings!R799)</f>
        <v>NA</v>
      </c>
      <c r="S799">
        <f>IF(buildings!S799="","NA",buildings!S799)</f>
        <v>30.625</v>
      </c>
      <c r="T799" t="str">
        <f>IF(buildings!T799="","NA",buildings!T799)</f>
        <v>NA</v>
      </c>
      <c r="U799" t="str">
        <f>IF(buildings!U799="","NA",buildings!U799)</f>
        <v>NA</v>
      </c>
      <c r="V799" t="str">
        <f>IF(buildings!V799="","NA",buildings!V799)</f>
        <v>NA</v>
      </c>
      <c r="W799" t="str">
        <f>IF(buildings!W799="","NA",buildings!W799)</f>
        <v>NA</v>
      </c>
      <c r="X799" t="str">
        <f>IF(buildings!X799="","NA",buildings!X799)</f>
        <v>NA</v>
      </c>
      <c r="Y799" t="str">
        <f>IF(buildings!Y799="","NA",buildings!Y799)</f>
        <v>NA</v>
      </c>
      <c r="Z799" t="str">
        <f>IF(buildings!Z799="","NA",buildings!Z799)</f>
        <v>NA</v>
      </c>
      <c r="AA799" t="str">
        <f>IF(buildings!AA799="","NA",buildings!AA799)</f>
        <v>NA</v>
      </c>
      <c r="AB799" t="str">
        <f>IF(buildings!AB799="","NA",buildings!AB799)</f>
        <v>NA</v>
      </c>
      <c r="AC799" t="str">
        <f>IF(buildings!AC799="","NA",buildings!AC799)</f>
        <v>NA</v>
      </c>
      <c r="AD799" t="str">
        <f>IF(buildings!AD799="","NA",buildings!AD799)</f>
        <v>NA</v>
      </c>
      <c r="AE799" t="str">
        <f>IF(buildings!AE799="","NA",buildings!AE799)</f>
        <v>NA</v>
      </c>
      <c r="AF799" t="str">
        <f>IF(buildings!AF799="","NA",buildings!AF799)</f>
        <v>NA</v>
      </c>
      <c r="AG799" t="str">
        <f>IF(buildings!AG799="","NA",buildings!AG799)</f>
        <v>NA</v>
      </c>
      <c r="AH799" t="str">
        <f>IF(buildings!AH799="","NA",buildings!AH799)</f>
        <v>NA</v>
      </c>
      <c r="AI799" t="str">
        <f>IF(buildings!AI799="","NA",buildings!AI799)</f>
        <v>NA</v>
      </c>
      <c r="AJ799">
        <f>IF(buildings!AJ799="","NA",buildings!AJ799)</f>
        <v>14.9375</v>
      </c>
      <c r="AK799">
        <f>IF(buildings!AK799="","NA",buildings!AK799)</f>
        <v>62.5</v>
      </c>
      <c r="AL799" t="str">
        <f>IF(buildings!AL799="","NA",buildings!AL799)</f>
        <v>Brick masonry, reinforced concrete flooring, pitched roof (Z3_MF_007_ex)</v>
      </c>
      <c r="AM799">
        <f>IF(buildings!AM799="","NA",buildings!AM799)</f>
        <v>4</v>
      </c>
      <c r="AN799" t="str">
        <f>IF(buildings!AN799="","NA",buildings!AN799)</f>
        <v>residential</v>
      </c>
      <c r="AO799" t="str">
        <f>IF(buildings!AO799="","NA",buildings!AO799)</f>
        <v>MFH</v>
      </c>
      <c r="AP799" t="str">
        <f>IF(buildings!AP799="","NA",buildings!AP799)</f>
        <v>averaged</v>
      </c>
      <c r="AQ799" t="str">
        <f>IF(buildings!AQ799="","NA",buildings!AQ799)</f>
        <v>Urban</v>
      </c>
      <c r="AR799" t="str">
        <f>IF(buildings!AR799="","NA",buildings!AR799)</f>
        <v>gross</v>
      </c>
      <c r="AS799" t="str">
        <f>IF(buildings!AS799="","NA",buildings!AS799)</f>
        <v>Nemry, F., &amp; Uihlein, A.</v>
      </c>
      <c r="AT799">
        <f>IF(buildings!AT799="","NA",buildings!AT799)</f>
        <v>2008</v>
      </c>
      <c r="AU799" t="str">
        <f>IF(buildings!AU799="","NA",buildings!AU799)</f>
        <v>Environmental Improvement Potentials of Residential Buildings (IMPRO-Building)</v>
      </c>
      <c r="AV799" t="str">
        <f>IF(buildings!AV799="","NA",buildings!AV799)</f>
        <v xml:space="preserve">EU Joint Research Center </v>
      </c>
      <c r="AW799" t="str">
        <f>IF(buildings!AW799="","NA",buildings!AW799)</f>
        <v>Copyright Elsevier</v>
      </c>
      <c r="AX799" t="str">
        <f>IF(buildings!AX799="","NA",buildings!AX799)</f>
        <v>10.2791/38942</v>
      </c>
      <c r="AY799" t="str">
        <f>IF(buildings!AY799="","NA",buildings!AY799)</f>
        <v>https://doi.org/10.2791/38942</v>
      </c>
      <c r="AZ799" t="str">
        <f>IF(buildings!AZ799="","NULL",buildings!AZ799)</f>
        <v>Annex B masses (materials summed across bld. components) divided by bld. Area from annex C (dimensions X no. of floors)</v>
      </c>
      <c r="BA799" t="str">
        <f>IF(buildings!BA799="","NULL",buildings!BA799)</f>
        <v>NULL</v>
      </c>
      <c r="BB799" t="str">
        <f>IF(buildings!BB799="","NULL",buildings!BB799)</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799" t="str">
        <f>IF(buildings!BC799="","NULL",buildings!BC799)</f>
        <v>NULL</v>
      </c>
      <c r="BD799" t="str">
        <f>IF(buildings!BD799="","NULL",buildings!BD799)</f>
        <v>NULL</v>
      </c>
      <c r="BE799" t="str">
        <f>IF(buildings!BE799="","NULL",buildings!BE799)</f>
        <v>Peled &amp; Fishman</v>
      </c>
      <c r="BF799" t="str">
        <f>IF(buildings!BF799="","NULL",buildings!BF799)</f>
        <v>NULL</v>
      </c>
      <c r="BG799" t="str">
        <f>IF(buildings!BG799="","NULL",buildings!BG799)</f>
        <v>NULL</v>
      </c>
      <c r="BH799" t="str">
        <f>IF(buildings!BH799="","NULL",buildings!BH799)</f>
        <v>NULL</v>
      </c>
      <c r="BI799" t="str">
        <f>IF(buildings!BI799="","NULL",buildings!BI799)</f>
        <v>NULL</v>
      </c>
      <c r="BJ799" t="str">
        <f>IF(buildings!BJ799="","NULL",buildings!BJ799)</f>
        <v>NULL</v>
      </c>
      <c r="BK799" t="str">
        <f>IF(buildings!BK799="","NULL",buildings!BK799)</f>
        <v>NULL</v>
      </c>
      <c r="BL799" t="str">
        <f>IF(buildings!BL799="","NULL",buildings!BL799)</f>
        <v>NULL</v>
      </c>
      <c r="BM799" t="str">
        <f>IF(buildings!BM799="","NULL",buildings!BM799)</f>
        <v>NULL</v>
      </c>
      <c r="BN799" t="str">
        <f>IF(buildings!BN799="","NULL",buildings!BN799)</f>
        <v>NULL</v>
      </c>
      <c r="BO799" t="str">
        <f>IF(buildings!BO799="","NULL",buildings!BO799)</f>
        <v>NULL</v>
      </c>
      <c r="BP799" t="str">
        <f>IF(buildings!BP799="","NULL",buildings!BP799)</f>
        <v>NULL</v>
      </c>
      <c r="BQ799" t="str">
        <f>IF(buildings!BQ799="","NULL",buildings!BQ799)</f>
        <v>NULL</v>
      </c>
      <c r="BR799" t="str">
        <f>IF(buildings!BR799="","NULL",buildings!BR799)</f>
        <v>NULL</v>
      </c>
      <c r="BS799" t="str">
        <f>IF(buildings!BS799="","NULL",buildings!BS799)</f>
        <v>NULL</v>
      </c>
      <c r="BT799" t="str">
        <f>IF(buildings!BT799="","NULL",buildings!BT799)</f>
        <v>NULL</v>
      </c>
      <c r="BU799" t="str">
        <f>IF(buildings!BU799="","NULL",buildings!BU799)</f>
        <v>NULL</v>
      </c>
      <c r="BV799" t="str">
        <f>IF(buildings!BV799="","NULL",buildings!BV799)</f>
        <v>NULL</v>
      </c>
      <c r="BW799" t="str">
        <f>IF(buildings!BW799="","NULL",buildings!BW799)</f>
        <v>R32EU15</v>
      </c>
      <c r="BX799" t="str">
        <f>IF(buildings!BX799="","NULL",buildings!BX799)</f>
        <v>R5.2OECD</v>
      </c>
      <c r="BY799" t="str">
        <f>IF(buildings!BY799="","NULL",buildings!BY799)</f>
        <v>R_MFH_low</v>
      </c>
      <c r="BZ799" t="str">
        <f>IF(buildings!BZ799="","NULL",buildings!BZ799)</f>
        <v>RC_unspecified</v>
      </c>
      <c r="CA799" t="str">
        <f>IF(buildings!CA799="","NULL",buildings!CA799)</f>
        <v>Standard</v>
      </c>
      <c r="CB799" t="str">
        <f>IF(buildings!CB799="","NULL",buildings!CB799)</f>
        <v>sample/average/statistics</v>
      </c>
      <c r="CC799" t="str">
        <f>IF(buildings!CC799="","NULL",buildings!CC799)</f>
        <v>RM</v>
      </c>
      <c r="CD799" t="str">
        <f>IF(buildings!CD799="","NULL",buildings!CD799)</f>
        <v>C</v>
      </c>
      <c r="CE799" t="str">
        <f>IF(buildings!CE799="","NULL",buildings!CE799)</f>
        <v>OECD_EU15</v>
      </c>
    </row>
    <row r="800" spans="1:83">
      <c r="A800">
        <f>IF(buildings!A800="","NA",buildings!A800)</f>
        <v>798</v>
      </c>
      <c r="B800" t="str">
        <f>IF(buildings!B800="","NA",buildings!B800)</f>
        <v>North European countries (Lithuania, Latvia, Estonia, Sweden, Finland)</v>
      </c>
      <c r="C800" t="str">
        <f>IF(buildings!C800="","NA",buildings!C800)</f>
        <v>NA</v>
      </c>
      <c r="D800">
        <f>IF(buildings!D800="","NA",buildings!D800)</f>
        <v>2006</v>
      </c>
      <c r="E800" t="str">
        <f>IF(buildings!E800="","NA",buildings!E800)</f>
        <v>NA</v>
      </c>
      <c r="F800">
        <f>IF(buildings!F800="","NA",buildings!F800)</f>
        <v>36.766250000000007</v>
      </c>
      <c r="G800" t="str">
        <f>IF(buildings!G800="","NA",buildings!G800)</f>
        <v>NA</v>
      </c>
      <c r="H800" t="str">
        <f>IF(buildings!H800="","NA",buildings!H800)</f>
        <v>NA</v>
      </c>
      <c r="I800" t="str">
        <f>IF(buildings!I800="","NA",buildings!I800)</f>
        <v>NA</v>
      </c>
      <c r="J800">
        <f>IF(buildings!J800="","NA",buildings!J800)</f>
        <v>9.0169270833333339</v>
      </c>
      <c r="K800" t="str">
        <f>IF(buildings!K800="","NA",buildings!K800)</f>
        <v>NA</v>
      </c>
      <c r="L800" t="str">
        <f>IF(buildings!L800="","NA",buildings!L800)</f>
        <v>NA</v>
      </c>
      <c r="M800">
        <f>IF(buildings!M800="","NA",buildings!M800)</f>
        <v>641.67124999999999</v>
      </c>
      <c r="N800" t="str">
        <f>IF(buildings!N800="","NA",buildings!N800)</f>
        <v>NA</v>
      </c>
      <c r="O800" t="str">
        <f>IF(buildings!O800="","NA",buildings!O800)</f>
        <v>NA</v>
      </c>
      <c r="P800">
        <f>IF(buildings!P800="","NA",buildings!P800)</f>
        <v>339.84375</v>
      </c>
      <c r="Q800">
        <f>IF(buildings!Q800="","NA",buildings!Q800)</f>
        <v>69.244791666666671</v>
      </c>
      <c r="R800" t="str">
        <f>IF(buildings!R800="","NA",buildings!R800)</f>
        <v>NA</v>
      </c>
      <c r="S800">
        <f>IF(buildings!S800="","NA",buildings!S800)</f>
        <v>30.625</v>
      </c>
      <c r="T800" t="str">
        <f>IF(buildings!T800="","NA",buildings!T800)</f>
        <v>NA</v>
      </c>
      <c r="U800" t="str">
        <f>IF(buildings!U800="","NA",buildings!U800)</f>
        <v>NA</v>
      </c>
      <c r="V800" t="str">
        <f>IF(buildings!V800="","NA",buildings!V800)</f>
        <v>NA</v>
      </c>
      <c r="W800" t="str">
        <f>IF(buildings!W800="","NA",buildings!W800)</f>
        <v>NA</v>
      </c>
      <c r="X800" t="str">
        <f>IF(buildings!X800="","NA",buildings!X800)</f>
        <v>NA</v>
      </c>
      <c r="Y800" t="str">
        <f>IF(buildings!Y800="","NA",buildings!Y800)</f>
        <v>NA</v>
      </c>
      <c r="Z800" t="str">
        <f>IF(buildings!Z800="","NA",buildings!Z800)</f>
        <v>NA</v>
      </c>
      <c r="AA800" t="str">
        <f>IF(buildings!AA800="","NA",buildings!AA800)</f>
        <v>NA</v>
      </c>
      <c r="AB800" t="str">
        <f>IF(buildings!AB800="","NA",buildings!AB800)</f>
        <v>NA</v>
      </c>
      <c r="AC800" t="str">
        <f>IF(buildings!AC800="","NA",buildings!AC800)</f>
        <v>NA</v>
      </c>
      <c r="AD800" t="str">
        <f>IF(buildings!AD800="","NA",buildings!AD800)</f>
        <v>NA</v>
      </c>
      <c r="AE800" t="str">
        <f>IF(buildings!AE800="","NA",buildings!AE800)</f>
        <v>NA</v>
      </c>
      <c r="AF800" t="str">
        <f>IF(buildings!AF800="","NA",buildings!AF800)</f>
        <v>NA</v>
      </c>
      <c r="AG800" t="str">
        <f>IF(buildings!AG800="","NA",buildings!AG800)</f>
        <v>NA</v>
      </c>
      <c r="AH800" t="str">
        <f>IF(buildings!AH800="","NA",buildings!AH800)</f>
        <v>NA</v>
      </c>
      <c r="AI800" t="str">
        <f>IF(buildings!AI800="","NA",buildings!AI800)</f>
        <v>NA</v>
      </c>
      <c r="AJ800">
        <f>IF(buildings!AJ800="","NA",buildings!AJ800)</f>
        <v>13.15625</v>
      </c>
      <c r="AK800">
        <f>IF(buildings!AK800="","NA",buildings!AK800)</f>
        <v>62.5</v>
      </c>
      <c r="AL800" t="str">
        <f>IF(buildings!AL800="","NA",buildings!AL800)</f>
        <v>Brick masonry, reinforced concrete flooring, pitched roof (Z3_MF_007)</v>
      </c>
      <c r="AM800">
        <f>IF(buildings!AM800="","NA",buildings!AM800)</f>
        <v>4</v>
      </c>
      <c r="AN800" t="str">
        <f>IF(buildings!AN800="","NA",buildings!AN800)</f>
        <v>residential</v>
      </c>
      <c r="AO800" t="str">
        <f>IF(buildings!AO800="","NA",buildings!AO800)</f>
        <v>MFH</v>
      </c>
      <c r="AP800" t="str">
        <f>IF(buildings!AP800="","NA",buildings!AP800)</f>
        <v>averaged</v>
      </c>
      <c r="AQ800" t="str">
        <f>IF(buildings!AQ800="","NA",buildings!AQ800)</f>
        <v>Urban</v>
      </c>
      <c r="AR800" t="str">
        <f>IF(buildings!AR800="","NA",buildings!AR800)</f>
        <v>gross</v>
      </c>
      <c r="AS800" t="str">
        <f>IF(buildings!AS800="","NA",buildings!AS800)</f>
        <v>Nemry, F., &amp; Uihlein, A.</v>
      </c>
      <c r="AT800">
        <f>IF(buildings!AT800="","NA",buildings!AT800)</f>
        <v>2008</v>
      </c>
      <c r="AU800" t="str">
        <f>IF(buildings!AU800="","NA",buildings!AU800)</f>
        <v>Environmental Improvement Potentials of Residential Buildings (IMPRO-Building)</v>
      </c>
      <c r="AV800" t="str">
        <f>IF(buildings!AV800="","NA",buildings!AV800)</f>
        <v xml:space="preserve">EU Joint Research Center </v>
      </c>
      <c r="AW800" t="str">
        <f>IF(buildings!AW800="","NA",buildings!AW800)</f>
        <v>Copyright Elsevier</v>
      </c>
      <c r="AX800" t="str">
        <f>IF(buildings!AX800="","NA",buildings!AX800)</f>
        <v>10.2791/38942</v>
      </c>
      <c r="AY800" t="str">
        <f>IF(buildings!AY800="","NA",buildings!AY800)</f>
        <v>https://doi.org/10.2791/38942</v>
      </c>
      <c r="AZ800" t="str">
        <f>IF(buildings!AZ800="","NULL",buildings!AZ800)</f>
        <v>Annex B masses (materials summed across bld. components) divided by bld. Area from annex C (dimensions X no. of floors)</v>
      </c>
      <c r="BA800" t="str">
        <f>IF(buildings!BA800="","NULL",buildings!BA800)</f>
        <v>NULL</v>
      </c>
      <c r="BB800" t="str">
        <f>IF(buildings!BB800="","NULL",buildings!BB800)</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800" t="str">
        <f>IF(buildings!BC800="","NULL",buildings!BC800)</f>
        <v>NULL</v>
      </c>
      <c r="BD800" t="str">
        <f>IF(buildings!BD800="","NULL",buildings!BD800)</f>
        <v>NULL</v>
      </c>
      <c r="BE800" t="str">
        <f>IF(buildings!BE800="","NULL",buildings!BE800)</f>
        <v>Peled &amp; Fishman</v>
      </c>
      <c r="BF800" t="str">
        <f>IF(buildings!BF800="","NULL",buildings!BF800)</f>
        <v>NULL</v>
      </c>
      <c r="BG800" t="str">
        <f>IF(buildings!BG800="","NULL",buildings!BG800)</f>
        <v>NULL</v>
      </c>
      <c r="BH800" t="str">
        <f>IF(buildings!BH800="","NULL",buildings!BH800)</f>
        <v>NULL</v>
      </c>
      <c r="BI800" t="str">
        <f>IF(buildings!BI800="","NULL",buildings!BI800)</f>
        <v>NULL</v>
      </c>
      <c r="BJ800" t="str">
        <f>IF(buildings!BJ800="","NULL",buildings!BJ800)</f>
        <v>NULL</v>
      </c>
      <c r="BK800" t="str">
        <f>IF(buildings!BK800="","NULL",buildings!BK800)</f>
        <v>NULL</v>
      </c>
      <c r="BL800" t="str">
        <f>IF(buildings!BL800="","NULL",buildings!BL800)</f>
        <v>NULL</v>
      </c>
      <c r="BM800" t="str">
        <f>IF(buildings!BM800="","NULL",buildings!BM800)</f>
        <v>NULL</v>
      </c>
      <c r="BN800" t="str">
        <f>IF(buildings!BN800="","NULL",buildings!BN800)</f>
        <v>NULL</v>
      </c>
      <c r="BO800" t="str">
        <f>IF(buildings!BO800="","NULL",buildings!BO800)</f>
        <v>NULL</v>
      </c>
      <c r="BP800" t="str">
        <f>IF(buildings!BP800="","NULL",buildings!BP800)</f>
        <v>NULL</v>
      </c>
      <c r="BQ800" t="str">
        <f>IF(buildings!BQ800="","NULL",buildings!BQ800)</f>
        <v>NULL</v>
      </c>
      <c r="BR800" t="str">
        <f>IF(buildings!BR800="","NULL",buildings!BR800)</f>
        <v>NULL</v>
      </c>
      <c r="BS800" t="str">
        <f>IF(buildings!BS800="","NULL",buildings!BS800)</f>
        <v>NULL</v>
      </c>
      <c r="BT800" t="str">
        <f>IF(buildings!BT800="","NULL",buildings!BT800)</f>
        <v>NULL</v>
      </c>
      <c r="BU800" t="str">
        <f>IF(buildings!BU800="","NULL",buildings!BU800)</f>
        <v>NULL</v>
      </c>
      <c r="BV800" t="str">
        <f>IF(buildings!BV800="","NULL",buildings!BV800)</f>
        <v>NULL</v>
      </c>
      <c r="BW800" t="str">
        <f>IF(buildings!BW800="","NULL",buildings!BW800)</f>
        <v>R32EU15</v>
      </c>
      <c r="BX800" t="str">
        <f>IF(buildings!BX800="","NULL",buildings!BX800)</f>
        <v>R5.2OECD</v>
      </c>
      <c r="BY800" t="str">
        <f>IF(buildings!BY800="","NULL",buildings!BY800)</f>
        <v>R_MFH_low</v>
      </c>
      <c r="BZ800" t="str">
        <f>IF(buildings!BZ800="","NULL",buildings!BZ800)</f>
        <v>RC_unspecified</v>
      </c>
      <c r="CA800" t="str">
        <f>IF(buildings!CA800="","NULL",buildings!CA800)</f>
        <v>Standard</v>
      </c>
      <c r="CB800" t="str">
        <f>IF(buildings!CB800="","NULL",buildings!CB800)</f>
        <v>sample/average/statistics</v>
      </c>
      <c r="CC800" t="str">
        <f>IF(buildings!CC800="","NULL",buildings!CC800)</f>
        <v>RM</v>
      </c>
      <c r="CD800" t="str">
        <f>IF(buildings!CD800="","NULL",buildings!CD800)</f>
        <v>C</v>
      </c>
      <c r="CE800" t="str">
        <f>IF(buildings!CE800="","NULL",buildings!CE800)</f>
        <v>OECD_EU15</v>
      </c>
    </row>
    <row r="801" spans="1:83">
      <c r="A801">
        <f>IF(buildings!A801="","NA",buildings!A801)</f>
        <v>799</v>
      </c>
      <c r="B801" t="str">
        <f>IF(buildings!B801="","NA",buildings!B801)</f>
        <v>North European countries (Lithuania, Latvia, Estonia, Sweden, Finland)</v>
      </c>
      <c r="C801" t="str">
        <f>IF(buildings!C801="","NA",buildings!C801)</f>
        <v>NA</v>
      </c>
      <c r="D801">
        <f>IF(buildings!D801="","NA",buildings!D801)</f>
        <v>1960</v>
      </c>
      <c r="E801">
        <f>IF(buildings!E801="","NA",buildings!E801)</f>
        <v>1990</v>
      </c>
      <c r="F801">
        <f>IF(buildings!F801="","NA",buildings!F801)</f>
        <v>83.821785714285724</v>
      </c>
      <c r="G801" t="str">
        <f>IF(buildings!G801="","NA",buildings!G801)</f>
        <v>NA</v>
      </c>
      <c r="H801" t="str">
        <f>IF(buildings!H801="","NA",buildings!H801)</f>
        <v>NA</v>
      </c>
      <c r="I801" t="str">
        <f>IF(buildings!I801="","NA",buildings!I801)</f>
        <v>NA</v>
      </c>
      <c r="J801" t="str">
        <f>IF(buildings!J801="","NA",buildings!J801)</f>
        <v>NA</v>
      </c>
      <c r="K801" t="str">
        <f>IF(buildings!K801="","NA",buildings!K801)</f>
        <v>NA</v>
      </c>
      <c r="L801" t="str">
        <f>IF(buildings!L801="","NA",buildings!L801)</f>
        <v>NA</v>
      </c>
      <c r="M801">
        <f>IF(buildings!M801="","NA",buildings!M801)</f>
        <v>1265.4639285714286</v>
      </c>
      <c r="N801" t="str">
        <f>IF(buildings!N801="","NA",buildings!N801)</f>
        <v>NA</v>
      </c>
      <c r="O801" t="str">
        <f>IF(buildings!O801="","NA",buildings!O801)</f>
        <v>NA</v>
      </c>
      <c r="P801" t="str">
        <f>IF(buildings!P801="","NA",buildings!P801)</f>
        <v>NA</v>
      </c>
      <c r="Q801">
        <f>IF(buildings!Q801="","NA",buildings!Q801)</f>
        <v>73.325892857142861</v>
      </c>
      <c r="R801" t="str">
        <f>IF(buildings!R801="","NA",buildings!R801)</f>
        <v>NA</v>
      </c>
      <c r="S801">
        <f>IF(buildings!S801="","NA",buildings!S801)</f>
        <v>27.25</v>
      </c>
      <c r="T801" t="str">
        <f>IF(buildings!T801="","NA",buildings!T801)</f>
        <v>NA</v>
      </c>
      <c r="U801" t="str">
        <f>IF(buildings!U801="","NA",buildings!U801)</f>
        <v>NA</v>
      </c>
      <c r="V801">
        <f>IF(buildings!V801="","NA",buildings!V801)</f>
        <v>0.3392857142857143</v>
      </c>
      <c r="W801" t="str">
        <f>IF(buildings!W801="","NA",buildings!W801)</f>
        <v>NA</v>
      </c>
      <c r="X801" t="str">
        <f>IF(buildings!X801="","NA",buildings!X801)</f>
        <v>NA</v>
      </c>
      <c r="Y801" t="str">
        <f>IF(buildings!Y801="","NA",buildings!Y801)</f>
        <v>NA</v>
      </c>
      <c r="Z801" t="str">
        <f>IF(buildings!Z801="","NA",buildings!Z801)</f>
        <v>NA</v>
      </c>
      <c r="AA801" t="str">
        <f>IF(buildings!AA801="","NA",buildings!AA801)</f>
        <v>NA</v>
      </c>
      <c r="AB801" t="str">
        <f>IF(buildings!AB801="","NA",buildings!AB801)</f>
        <v>NA</v>
      </c>
      <c r="AC801" t="str">
        <f>IF(buildings!AC801="","NA",buildings!AC801)</f>
        <v>NA</v>
      </c>
      <c r="AD801" t="str">
        <f>IF(buildings!AD801="","NA",buildings!AD801)</f>
        <v>NA</v>
      </c>
      <c r="AE801" t="str">
        <f>IF(buildings!AE801="","NA",buildings!AE801)</f>
        <v>NA</v>
      </c>
      <c r="AF801" t="str">
        <f>IF(buildings!AF801="","NA",buildings!AF801)</f>
        <v>NA</v>
      </c>
      <c r="AG801" t="str">
        <f>IF(buildings!AG801="","NA",buildings!AG801)</f>
        <v>NA</v>
      </c>
      <c r="AH801" t="str">
        <f>IF(buildings!AH801="","NA",buildings!AH801)</f>
        <v>NA</v>
      </c>
      <c r="AI801" t="str">
        <f>IF(buildings!AI801="","NA",buildings!AI801)</f>
        <v>NA</v>
      </c>
      <c r="AJ801">
        <f>IF(buildings!AJ801="","NA",buildings!AJ801)</f>
        <v>5.541666666666667</v>
      </c>
      <c r="AK801">
        <f>IF(buildings!AK801="","NA",buildings!AK801)</f>
        <v>49.479166666666664</v>
      </c>
      <c r="AL801" t="str">
        <f>IF(buildings!AL801="","NA",buildings!AL801)</f>
        <v>Concrete wall, reinforced concrete flooring, flat roof (Z3_MF_008)</v>
      </c>
      <c r="AM801">
        <f>IF(buildings!AM801="","NA",buildings!AM801)</f>
        <v>7</v>
      </c>
      <c r="AN801" t="str">
        <f>IF(buildings!AN801="","NA",buildings!AN801)</f>
        <v>residential</v>
      </c>
      <c r="AO801" t="str">
        <f>IF(buildings!AO801="","NA",buildings!AO801)</f>
        <v>MFH</v>
      </c>
      <c r="AP801" t="str">
        <f>IF(buildings!AP801="","NA",buildings!AP801)</f>
        <v>averaged</v>
      </c>
      <c r="AQ801" t="str">
        <f>IF(buildings!AQ801="","NA",buildings!AQ801)</f>
        <v>Urban</v>
      </c>
      <c r="AR801" t="str">
        <f>IF(buildings!AR801="","NA",buildings!AR801)</f>
        <v>gross</v>
      </c>
      <c r="AS801" t="str">
        <f>IF(buildings!AS801="","NA",buildings!AS801)</f>
        <v>Nemry, F., &amp; Uihlein, A.</v>
      </c>
      <c r="AT801">
        <f>IF(buildings!AT801="","NA",buildings!AT801)</f>
        <v>2008</v>
      </c>
      <c r="AU801" t="str">
        <f>IF(buildings!AU801="","NA",buildings!AU801)</f>
        <v>Environmental Improvement Potentials of Residential Buildings (IMPRO-Building)</v>
      </c>
      <c r="AV801" t="str">
        <f>IF(buildings!AV801="","NA",buildings!AV801)</f>
        <v xml:space="preserve">EU Joint Research Center </v>
      </c>
      <c r="AW801" t="str">
        <f>IF(buildings!AW801="","NA",buildings!AW801)</f>
        <v>Copyright Elsevier</v>
      </c>
      <c r="AX801" t="str">
        <f>IF(buildings!AX801="","NA",buildings!AX801)</f>
        <v>10.2791/38942</v>
      </c>
      <c r="AY801" t="str">
        <f>IF(buildings!AY801="","NA",buildings!AY801)</f>
        <v>https://doi.org/10.2791/38942</v>
      </c>
      <c r="AZ801" t="str">
        <f>IF(buildings!AZ801="","NULL",buildings!AZ801)</f>
        <v>Annex B masses (materials summed across bld. components) divided by bld. Area from annex C (dimensions X no. of floors)</v>
      </c>
      <c r="BA801" t="str">
        <f>IF(buildings!BA801="","NULL",buildings!BA801)</f>
        <v>NULL</v>
      </c>
      <c r="BB801" t="str">
        <f>IF(buildings!BB801="","NULL",buildings!BB801)</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801" t="str">
        <f>IF(buildings!BC801="","NULL",buildings!BC801)</f>
        <v>NULL</v>
      </c>
      <c r="BD801" t="str">
        <f>IF(buildings!BD801="","NULL",buildings!BD801)</f>
        <v>NULL</v>
      </c>
      <c r="BE801" t="str">
        <f>IF(buildings!BE801="","NULL",buildings!BE801)</f>
        <v>Peled &amp; Fishman</v>
      </c>
      <c r="BF801" t="str">
        <f>IF(buildings!BF801="","NULL",buildings!BF801)</f>
        <v>NULL</v>
      </c>
      <c r="BG801" t="str">
        <f>IF(buildings!BG801="","NULL",buildings!BG801)</f>
        <v>NULL</v>
      </c>
      <c r="BH801" t="str">
        <f>IF(buildings!BH801="","NULL",buildings!BH801)</f>
        <v>NULL</v>
      </c>
      <c r="BI801" t="str">
        <f>IF(buildings!BI801="","NULL",buildings!BI801)</f>
        <v>NULL</v>
      </c>
      <c r="BJ801" t="str">
        <f>IF(buildings!BJ801="","NULL",buildings!BJ801)</f>
        <v>NULL</v>
      </c>
      <c r="BK801" t="str">
        <f>IF(buildings!BK801="","NULL",buildings!BK801)</f>
        <v>NULL</v>
      </c>
      <c r="BL801" t="str">
        <f>IF(buildings!BL801="","NULL",buildings!BL801)</f>
        <v>NULL</v>
      </c>
      <c r="BM801" t="str">
        <f>IF(buildings!BM801="","NULL",buildings!BM801)</f>
        <v>NULL</v>
      </c>
      <c r="BN801" t="str">
        <f>IF(buildings!BN801="","NULL",buildings!BN801)</f>
        <v>NULL</v>
      </c>
      <c r="BO801" t="str">
        <f>IF(buildings!BO801="","NULL",buildings!BO801)</f>
        <v>NULL</v>
      </c>
      <c r="BP801" t="str">
        <f>IF(buildings!BP801="","NULL",buildings!BP801)</f>
        <v>NULL</v>
      </c>
      <c r="BQ801" t="str">
        <f>IF(buildings!BQ801="","NULL",buildings!BQ801)</f>
        <v>NULL</v>
      </c>
      <c r="BR801" t="str">
        <f>IF(buildings!BR801="","NULL",buildings!BR801)</f>
        <v>NULL</v>
      </c>
      <c r="BS801" t="str">
        <f>IF(buildings!BS801="","NULL",buildings!BS801)</f>
        <v>NULL</v>
      </c>
      <c r="BT801" t="str">
        <f>IF(buildings!BT801="","NULL",buildings!BT801)</f>
        <v>NULL</v>
      </c>
      <c r="BU801" t="str">
        <f>IF(buildings!BU801="","NULL",buildings!BU801)</f>
        <v>NULL</v>
      </c>
      <c r="BV801" t="str">
        <f>IF(buildings!BV801="","NULL",buildings!BV801)</f>
        <v>NULL</v>
      </c>
      <c r="BW801" t="str">
        <f>IF(buildings!BW801="","NULL",buildings!BW801)</f>
        <v>R32EU15</v>
      </c>
      <c r="BX801" t="str">
        <f>IF(buildings!BX801="","NULL",buildings!BX801)</f>
        <v>R5.2OECD</v>
      </c>
      <c r="BY801" t="str">
        <f>IF(buildings!BY801="","NULL",buildings!BY801)</f>
        <v>R_MFH_high</v>
      </c>
      <c r="BZ801" t="str">
        <f>IF(buildings!BZ801="","NULL",buildings!BZ801)</f>
        <v>RC_unspecified</v>
      </c>
      <c r="CA801" t="str">
        <f>IF(buildings!CA801="","NULL",buildings!CA801)</f>
        <v>Standard</v>
      </c>
      <c r="CB801" t="str">
        <f>IF(buildings!CB801="","NULL",buildings!CB801)</f>
        <v>sample/average/statistics</v>
      </c>
      <c r="CC801" t="str">
        <f>IF(buildings!CC801="","NULL",buildings!CC801)</f>
        <v>RM</v>
      </c>
      <c r="CD801" t="str">
        <f>IF(buildings!CD801="","NULL",buildings!CD801)</f>
        <v>C</v>
      </c>
      <c r="CE801" t="str">
        <f>IF(buildings!CE801="","NULL",buildings!CE801)</f>
        <v>OECD_EU15</v>
      </c>
    </row>
    <row r="802" spans="1:83">
      <c r="A802">
        <f>IF(buildings!A802="","NA",buildings!A802)</f>
        <v>800</v>
      </c>
      <c r="B802" t="str">
        <f>IF(buildings!B802="","NA",buildings!B802)</f>
        <v>North European countries (Lithuania, Latvia, Estonia, Sweden, Finland)</v>
      </c>
      <c r="C802" t="str">
        <f>IF(buildings!C802="","NA",buildings!C802)</f>
        <v>NA</v>
      </c>
      <c r="D802">
        <f>IF(buildings!D802="","NA",buildings!D802)</f>
        <v>1950</v>
      </c>
      <c r="E802">
        <f>IF(buildings!E802="","NA",buildings!E802)</f>
        <v>1990</v>
      </c>
      <c r="F802">
        <f>IF(buildings!F802="","NA",buildings!F802)</f>
        <v>61.38986666666667</v>
      </c>
      <c r="G802" t="str">
        <f>IF(buildings!G802="","NA",buildings!G802)</f>
        <v>NA</v>
      </c>
      <c r="H802" t="str">
        <f>IF(buildings!H802="","NA",buildings!H802)</f>
        <v>NA</v>
      </c>
      <c r="I802" t="str">
        <f>IF(buildings!I802="","NA",buildings!I802)</f>
        <v>NA</v>
      </c>
      <c r="J802" t="str">
        <f>IF(buildings!J802="","NA",buildings!J802)</f>
        <v>NA</v>
      </c>
      <c r="K802" t="str">
        <f>IF(buildings!K802="","NA",buildings!K802)</f>
        <v>NA</v>
      </c>
      <c r="L802" t="str">
        <f>IF(buildings!L802="","NA",buildings!L802)</f>
        <v>NA</v>
      </c>
      <c r="M802">
        <f>IF(buildings!M802="","NA",buildings!M802)</f>
        <v>930.07680000000005</v>
      </c>
      <c r="N802" t="str">
        <f>IF(buildings!N802="","NA",buildings!N802)</f>
        <v>NA</v>
      </c>
      <c r="O802" t="str">
        <f>IF(buildings!O802="","NA",buildings!O802)</f>
        <v>NA</v>
      </c>
      <c r="P802" t="str">
        <f>IF(buildings!P802="","NA",buildings!P802)</f>
        <v>NA</v>
      </c>
      <c r="Q802">
        <f>IF(buildings!Q802="","NA",buildings!Q802)</f>
        <v>50.444444444444443</v>
      </c>
      <c r="R802" t="str">
        <f>IF(buildings!R802="","NA",buildings!R802)</f>
        <v>NA</v>
      </c>
      <c r="S802">
        <f>IF(buildings!S802="","NA",buildings!S802)</f>
        <v>20.16</v>
      </c>
      <c r="T802" t="str">
        <f>IF(buildings!T802="","NA",buildings!T802)</f>
        <v>NA</v>
      </c>
      <c r="U802" t="str">
        <f>IF(buildings!U802="","NA",buildings!U802)</f>
        <v>NA</v>
      </c>
      <c r="V802">
        <f>IF(buildings!V802="","NA",buildings!V802)</f>
        <v>0.24</v>
      </c>
      <c r="W802" t="str">
        <f>IF(buildings!W802="","NA",buildings!W802)</f>
        <v>NA</v>
      </c>
      <c r="X802" t="str">
        <f>IF(buildings!X802="","NA",buildings!X802)</f>
        <v>NA</v>
      </c>
      <c r="Y802" t="str">
        <f>IF(buildings!Y802="","NA",buildings!Y802)</f>
        <v>NA</v>
      </c>
      <c r="Z802" t="str">
        <f>IF(buildings!Z802="","NA",buildings!Z802)</f>
        <v>NA</v>
      </c>
      <c r="AA802" t="str">
        <f>IF(buildings!AA802="","NA",buildings!AA802)</f>
        <v>NA</v>
      </c>
      <c r="AB802" t="str">
        <f>IF(buildings!AB802="","NA",buildings!AB802)</f>
        <v>NA</v>
      </c>
      <c r="AC802" t="str">
        <f>IF(buildings!AC802="","NA",buildings!AC802)</f>
        <v>NA</v>
      </c>
      <c r="AD802" t="str">
        <f>IF(buildings!AD802="","NA",buildings!AD802)</f>
        <v>NA</v>
      </c>
      <c r="AE802" t="str">
        <f>IF(buildings!AE802="","NA",buildings!AE802)</f>
        <v>NA</v>
      </c>
      <c r="AF802" t="str">
        <f>IF(buildings!AF802="","NA",buildings!AF802)</f>
        <v>NA</v>
      </c>
      <c r="AG802" t="str">
        <f>IF(buildings!AG802="","NA",buildings!AG802)</f>
        <v>NA</v>
      </c>
      <c r="AH802" t="str">
        <f>IF(buildings!AH802="","NA",buildings!AH802)</f>
        <v>NA</v>
      </c>
      <c r="AI802" t="str">
        <f>IF(buildings!AI802="","NA",buildings!AI802)</f>
        <v>NA</v>
      </c>
      <c r="AJ802">
        <f>IF(buildings!AJ802="","NA",buildings!AJ802)</f>
        <v>7.6355555555555554</v>
      </c>
      <c r="AK802">
        <f>IF(buildings!AK802="","NA",buildings!AK802)</f>
        <v>35</v>
      </c>
      <c r="AL802" t="str">
        <f>IF(buildings!AL802="","NA",buildings!AL802)</f>
        <v>Concrete wall, reinforced concrete flooring, flat roof (Z3_HR_001)</v>
      </c>
      <c r="AM802">
        <f>IF(buildings!AM802="","NA",buildings!AM802)</f>
        <v>10</v>
      </c>
      <c r="AN802" t="str">
        <f>IF(buildings!AN802="","NA",buildings!AN802)</f>
        <v>residential</v>
      </c>
      <c r="AO802" t="str">
        <f>IF(buildings!AO802="","NA",buildings!AO802)</f>
        <v>MFH</v>
      </c>
      <c r="AP802" t="str">
        <f>IF(buildings!AP802="","NA",buildings!AP802)</f>
        <v>averaged</v>
      </c>
      <c r="AQ802" t="str">
        <f>IF(buildings!AQ802="","NA",buildings!AQ802)</f>
        <v>Urban</v>
      </c>
      <c r="AR802" t="str">
        <f>IF(buildings!AR802="","NA",buildings!AR802)</f>
        <v>gross</v>
      </c>
      <c r="AS802" t="str">
        <f>IF(buildings!AS802="","NA",buildings!AS802)</f>
        <v>Nemry, F., &amp; Uihlein, A.</v>
      </c>
      <c r="AT802">
        <f>IF(buildings!AT802="","NA",buildings!AT802)</f>
        <v>2008</v>
      </c>
      <c r="AU802" t="str">
        <f>IF(buildings!AU802="","NA",buildings!AU802)</f>
        <v>Environmental Improvement Potentials of Residential Buildings (IMPRO-Building)</v>
      </c>
      <c r="AV802" t="str">
        <f>IF(buildings!AV802="","NA",buildings!AV802)</f>
        <v xml:space="preserve">EU Joint Research Center </v>
      </c>
      <c r="AW802" t="str">
        <f>IF(buildings!AW802="","NA",buildings!AW802)</f>
        <v>Copyright Elsevier</v>
      </c>
      <c r="AX802" t="str">
        <f>IF(buildings!AX802="","NA",buildings!AX802)</f>
        <v>10.2791/38942</v>
      </c>
      <c r="AY802" t="str">
        <f>IF(buildings!AY802="","NA",buildings!AY802)</f>
        <v>https://doi.org/10.2791/38942</v>
      </c>
      <c r="AZ802" t="str">
        <f>IF(buildings!AZ802="","NULL",buildings!AZ802)</f>
        <v>Annex B masses (materials summed across bld. components) divided by bld. Area from annex C (dimensions X no. of floors)</v>
      </c>
      <c r="BA802" t="str">
        <f>IF(buildings!BA802="","NULL",buildings!BA802)</f>
        <v>NULL</v>
      </c>
      <c r="BB802" t="str">
        <f>IF(buildings!BB802="","NULL",buildings!BB802)</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802" t="str">
        <f>IF(buildings!BC802="","NULL",buildings!BC802)</f>
        <v>NULL</v>
      </c>
      <c r="BD802" t="str">
        <f>IF(buildings!BD802="","NULL",buildings!BD802)</f>
        <v>NULL</v>
      </c>
      <c r="BE802" t="str">
        <f>IF(buildings!BE802="","NULL",buildings!BE802)</f>
        <v>Peled &amp; Fishman</v>
      </c>
      <c r="BF802" t="str">
        <f>IF(buildings!BF802="","NULL",buildings!BF802)</f>
        <v>NULL</v>
      </c>
      <c r="BG802" t="str">
        <f>IF(buildings!BG802="","NULL",buildings!BG802)</f>
        <v>NULL</v>
      </c>
      <c r="BH802" t="str">
        <f>IF(buildings!BH802="","NULL",buildings!BH802)</f>
        <v>NULL</v>
      </c>
      <c r="BI802" t="str">
        <f>IF(buildings!BI802="","NULL",buildings!BI802)</f>
        <v>NULL</v>
      </c>
      <c r="BJ802" t="str">
        <f>IF(buildings!BJ802="","NULL",buildings!BJ802)</f>
        <v>NULL</v>
      </c>
      <c r="BK802" t="str">
        <f>IF(buildings!BK802="","NULL",buildings!BK802)</f>
        <v>NULL</v>
      </c>
      <c r="BL802" t="str">
        <f>IF(buildings!BL802="","NULL",buildings!BL802)</f>
        <v>NULL</v>
      </c>
      <c r="BM802" t="str">
        <f>IF(buildings!BM802="","NULL",buildings!BM802)</f>
        <v>NULL</v>
      </c>
      <c r="BN802" t="str">
        <f>IF(buildings!BN802="","NULL",buildings!BN802)</f>
        <v>NULL</v>
      </c>
      <c r="BO802" t="str">
        <f>IF(buildings!BO802="","NULL",buildings!BO802)</f>
        <v>NULL</v>
      </c>
      <c r="BP802" t="str">
        <f>IF(buildings!BP802="","NULL",buildings!BP802)</f>
        <v>NULL</v>
      </c>
      <c r="BQ802" t="str">
        <f>IF(buildings!BQ802="","NULL",buildings!BQ802)</f>
        <v>NULL</v>
      </c>
      <c r="BR802" t="str">
        <f>IF(buildings!BR802="","NULL",buildings!BR802)</f>
        <v>NULL</v>
      </c>
      <c r="BS802" t="str">
        <f>IF(buildings!BS802="","NULL",buildings!BS802)</f>
        <v>NULL</v>
      </c>
      <c r="BT802" t="str">
        <f>IF(buildings!BT802="","NULL",buildings!BT802)</f>
        <v>NULL</v>
      </c>
      <c r="BU802" t="str">
        <f>IF(buildings!BU802="","NULL",buildings!BU802)</f>
        <v>NULL</v>
      </c>
      <c r="BV802" t="str">
        <f>IF(buildings!BV802="","NULL",buildings!BV802)</f>
        <v>NULL</v>
      </c>
      <c r="BW802" t="str">
        <f>IF(buildings!BW802="","NULL",buildings!BW802)</f>
        <v>R32EU15</v>
      </c>
      <c r="BX802" t="str">
        <f>IF(buildings!BX802="","NULL",buildings!BX802)</f>
        <v>R5.2OECD</v>
      </c>
      <c r="BY802" t="str">
        <f>IF(buildings!BY802="","NULL",buildings!BY802)</f>
        <v>R_MFH_tower</v>
      </c>
      <c r="BZ802" t="str">
        <f>IF(buildings!BZ802="","NULL",buildings!BZ802)</f>
        <v>RC_unspecified</v>
      </c>
      <c r="CA802" t="str">
        <f>IF(buildings!CA802="","NULL",buildings!CA802)</f>
        <v>Standard</v>
      </c>
      <c r="CB802" t="str">
        <f>IF(buildings!CB802="","NULL",buildings!CB802)</f>
        <v>sample/average/statistics</v>
      </c>
      <c r="CC802" t="str">
        <f>IF(buildings!CC802="","NULL",buildings!CC802)</f>
        <v>RM</v>
      </c>
      <c r="CD802" t="str">
        <f>IF(buildings!CD802="","NULL",buildings!CD802)</f>
        <v>C</v>
      </c>
      <c r="CE802" t="str">
        <f>IF(buildings!CE802="","NULL",buildings!CE802)</f>
        <v>OECD_EU15</v>
      </c>
    </row>
    <row r="803" spans="1:83">
      <c r="A803">
        <f>IF(buildings!A803="","NA",buildings!A803)</f>
        <v>801</v>
      </c>
      <c r="B803" t="str">
        <f>IF(buildings!B803="","NA",buildings!B803)</f>
        <v>North European countries (Lithuania, Latvia, Estonia, Sweden, Finland)</v>
      </c>
      <c r="C803" t="str">
        <f>IF(buildings!C803="","NA",buildings!C803)</f>
        <v>NA</v>
      </c>
      <c r="D803">
        <f>IF(buildings!D803="","NA",buildings!D803)</f>
        <v>1960</v>
      </c>
      <c r="E803" t="str">
        <f>IF(buildings!E803="","NA",buildings!E803)</f>
        <v>NA</v>
      </c>
      <c r="F803">
        <f>IF(buildings!F803="","NA",buildings!F803)</f>
        <v>31.759786666666667</v>
      </c>
      <c r="G803" t="str">
        <f>IF(buildings!G803="","NA",buildings!G803)</f>
        <v>NA</v>
      </c>
      <c r="H803" t="str">
        <f>IF(buildings!H803="","NA",buildings!H803)</f>
        <v>NA</v>
      </c>
      <c r="I803" t="str">
        <f>IF(buildings!I803="","NA",buildings!I803)</f>
        <v>NA</v>
      </c>
      <c r="J803">
        <f>IF(buildings!J803="","NA",buildings!J803)</f>
        <v>2.4</v>
      </c>
      <c r="K803" t="str">
        <f>IF(buildings!K803="","NA",buildings!K803)</f>
        <v>NA</v>
      </c>
      <c r="L803" t="str">
        <f>IF(buildings!L803="","NA",buildings!L803)</f>
        <v>NA</v>
      </c>
      <c r="M803">
        <f>IF(buildings!M803="","NA",buildings!M803)</f>
        <v>513.73354666666671</v>
      </c>
      <c r="N803" t="str">
        <f>IF(buildings!N803="","NA",buildings!N803)</f>
        <v>NA</v>
      </c>
      <c r="O803" t="str">
        <f>IF(buildings!O803="","NA",buildings!O803)</f>
        <v>NA</v>
      </c>
      <c r="P803">
        <f>IF(buildings!P803="","NA",buildings!P803)</f>
        <v>304</v>
      </c>
      <c r="Q803">
        <f>IF(buildings!Q803="","NA",buildings!Q803)</f>
        <v>56.444444444444443</v>
      </c>
      <c r="R803" t="str">
        <f>IF(buildings!R803="","NA",buildings!R803)</f>
        <v>NA</v>
      </c>
      <c r="S803">
        <f>IF(buildings!S803="","NA",buildings!S803)</f>
        <v>20.16</v>
      </c>
      <c r="T803" t="str">
        <f>IF(buildings!T803="","NA",buildings!T803)</f>
        <v>NA</v>
      </c>
      <c r="U803" t="str">
        <f>IF(buildings!U803="","NA",buildings!U803)</f>
        <v>NA</v>
      </c>
      <c r="V803">
        <f>IF(buildings!V803="","NA",buildings!V803)</f>
        <v>0.24</v>
      </c>
      <c r="W803" t="str">
        <f>IF(buildings!W803="","NA",buildings!W803)</f>
        <v>NA</v>
      </c>
      <c r="X803" t="str">
        <f>IF(buildings!X803="","NA",buildings!X803)</f>
        <v>NA</v>
      </c>
      <c r="Y803" t="str">
        <f>IF(buildings!Y803="","NA",buildings!Y803)</f>
        <v>NA</v>
      </c>
      <c r="Z803" t="str">
        <f>IF(buildings!Z803="","NA",buildings!Z803)</f>
        <v>NA</v>
      </c>
      <c r="AA803" t="str">
        <f>IF(buildings!AA803="","NA",buildings!AA803)</f>
        <v>NA</v>
      </c>
      <c r="AB803" t="str">
        <f>IF(buildings!AB803="","NA",buildings!AB803)</f>
        <v>NA</v>
      </c>
      <c r="AC803" t="str">
        <f>IF(buildings!AC803="","NA",buildings!AC803)</f>
        <v>NA</v>
      </c>
      <c r="AD803" t="str">
        <f>IF(buildings!AD803="","NA",buildings!AD803)</f>
        <v>NA</v>
      </c>
      <c r="AE803" t="str">
        <f>IF(buildings!AE803="","NA",buildings!AE803)</f>
        <v>NA</v>
      </c>
      <c r="AF803" t="str">
        <f>IF(buildings!AF803="","NA",buildings!AF803)</f>
        <v>NA</v>
      </c>
      <c r="AG803" t="str">
        <f>IF(buildings!AG803="","NA",buildings!AG803)</f>
        <v>NA</v>
      </c>
      <c r="AH803" t="str">
        <f>IF(buildings!AH803="","NA",buildings!AH803)</f>
        <v>NA</v>
      </c>
      <c r="AI803" t="str">
        <f>IF(buildings!AI803="","NA",buildings!AI803)</f>
        <v>NA</v>
      </c>
      <c r="AJ803">
        <f>IF(buildings!AJ803="","NA",buildings!AJ803)</f>
        <v>7.5182222222222226</v>
      </c>
      <c r="AK803">
        <f>IF(buildings!AK803="","NA",buildings!AK803)</f>
        <v>49.222222222222221</v>
      </c>
      <c r="AL803" t="str">
        <f>IF(buildings!AL803="","NA",buildings!AL803)</f>
        <v>Brick cavity wall, reinforced concrete flooring, flat roof (Z3_HR_002_ex)</v>
      </c>
      <c r="AM803">
        <f>IF(buildings!AM803="","NA",buildings!AM803)</f>
        <v>10</v>
      </c>
      <c r="AN803" t="str">
        <f>IF(buildings!AN803="","NA",buildings!AN803)</f>
        <v>residential</v>
      </c>
      <c r="AO803" t="str">
        <f>IF(buildings!AO803="","NA",buildings!AO803)</f>
        <v>MFH</v>
      </c>
      <c r="AP803" t="str">
        <f>IF(buildings!AP803="","NA",buildings!AP803)</f>
        <v>averaged</v>
      </c>
      <c r="AQ803" t="str">
        <f>IF(buildings!AQ803="","NA",buildings!AQ803)</f>
        <v>Urban</v>
      </c>
      <c r="AR803" t="str">
        <f>IF(buildings!AR803="","NA",buildings!AR803)</f>
        <v>gross</v>
      </c>
      <c r="AS803" t="str">
        <f>IF(buildings!AS803="","NA",buildings!AS803)</f>
        <v>Nemry, F., &amp; Uihlein, A.</v>
      </c>
      <c r="AT803">
        <f>IF(buildings!AT803="","NA",buildings!AT803)</f>
        <v>2008</v>
      </c>
      <c r="AU803" t="str">
        <f>IF(buildings!AU803="","NA",buildings!AU803)</f>
        <v>Environmental Improvement Potentials of Residential Buildings (IMPRO-Building)</v>
      </c>
      <c r="AV803" t="str">
        <f>IF(buildings!AV803="","NA",buildings!AV803)</f>
        <v xml:space="preserve">EU Joint Research Center </v>
      </c>
      <c r="AW803" t="str">
        <f>IF(buildings!AW803="","NA",buildings!AW803)</f>
        <v>Copyright Elsevier</v>
      </c>
      <c r="AX803" t="str">
        <f>IF(buildings!AX803="","NA",buildings!AX803)</f>
        <v>10.2791/38942</v>
      </c>
      <c r="AY803" t="str">
        <f>IF(buildings!AY803="","NA",buildings!AY803)</f>
        <v>https://doi.org/10.2791/38942</v>
      </c>
      <c r="AZ803" t="str">
        <f>IF(buildings!AZ803="","NULL",buildings!AZ803)</f>
        <v>Annex B masses (materials summed across bld. components) divided by bld. Area from annex C (dimensions X no. of floors)</v>
      </c>
      <c r="BA803" t="str">
        <f>IF(buildings!BA803="","NULL",buildings!BA803)</f>
        <v>NULL</v>
      </c>
      <c r="BB803" t="str">
        <f>IF(buildings!BB803="","NULL",buildings!BB803)</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803" t="str">
        <f>IF(buildings!BC803="","NULL",buildings!BC803)</f>
        <v>NULL</v>
      </c>
      <c r="BD803" t="str">
        <f>IF(buildings!BD803="","NULL",buildings!BD803)</f>
        <v>NULL</v>
      </c>
      <c r="BE803" t="str">
        <f>IF(buildings!BE803="","NULL",buildings!BE803)</f>
        <v>Peled &amp; Fishman</v>
      </c>
      <c r="BF803" t="str">
        <f>IF(buildings!BF803="","NULL",buildings!BF803)</f>
        <v>NULL</v>
      </c>
      <c r="BG803" t="str">
        <f>IF(buildings!BG803="","NULL",buildings!BG803)</f>
        <v>NULL</v>
      </c>
      <c r="BH803" t="str">
        <f>IF(buildings!BH803="","NULL",buildings!BH803)</f>
        <v>NULL</v>
      </c>
      <c r="BI803" t="str">
        <f>IF(buildings!BI803="","NULL",buildings!BI803)</f>
        <v>NULL</v>
      </c>
      <c r="BJ803" t="str">
        <f>IF(buildings!BJ803="","NULL",buildings!BJ803)</f>
        <v>NULL</v>
      </c>
      <c r="BK803" t="str">
        <f>IF(buildings!BK803="","NULL",buildings!BK803)</f>
        <v>NULL</v>
      </c>
      <c r="BL803" t="str">
        <f>IF(buildings!BL803="","NULL",buildings!BL803)</f>
        <v>NULL</v>
      </c>
      <c r="BM803" t="str">
        <f>IF(buildings!BM803="","NULL",buildings!BM803)</f>
        <v>NULL</v>
      </c>
      <c r="BN803" t="str">
        <f>IF(buildings!BN803="","NULL",buildings!BN803)</f>
        <v>NULL</v>
      </c>
      <c r="BO803" t="str">
        <f>IF(buildings!BO803="","NULL",buildings!BO803)</f>
        <v>NULL</v>
      </c>
      <c r="BP803" t="str">
        <f>IF(buildings!BP803="","NULL",buildings!BP803)</f>
        <v>NULL</v>
      </c>
      <c r="BQ803" t="str">
        <f>IF(buildings!BQ803="","NULL",buildings!BQ803)</f>
        <v>NULL</v>
      </c>
      <c r="BR803" t="str">
        <f>IF(buildings!BR803="","NULL",buildings!BR803)</f>
        <v>NULL</v>
      </c>
      <c r="BS803" t="str">
        <f>IF(buildings!BS803="","NULL",buildings!BS803)</f>
        <v>NULL</v>
      </c>
      <c r="BT803" t="str">
        <f>IF(buildings!BT803="","NULL",buildings!BT803)</f>
        <v>NULL</v>
      </c>
      <c r="BU803" t="str">
        <f>IF(buildings!BU803="","NULL",buildings!BU803)</f>
        <v>NULL</v>
      </c>
      <c r="BV803" t="str">
        <f>IF(buildings!BV803="","NULL",buildings!BV803)</f>
        <v>NULL</v>
      </c>
      <c r="BW803" t="str">
        <f>IF(buildings!BW803="","NULL",buildings!BW803)</f>
        <v>R32EU15</v>
      </c>
      <c r="BX803" t="str">
        <f>IF(buildings!BX803="","NULL",buildings!BX803)</f>
        <v>R5.2OECD</v>
      </c>
      <c r="BY803" t="str">
        <f>IF(buildings!BY803="","NULL",buildings!BY803)</f>
        <v>R_MFH_tower</v>
      </c>
      <c r="BZ803" t="str">
        <f>IF(buildings!BZ803="","NULL",buildings!BZ803)</f>
        <v>RC_unspecified</v>
      </c>
      <c r="CA803" t="str">
        <f>IF(buildings!CA803="","NULL",buildings!CA803)</f>
        <v>Standard</v>
      </c>
      <c r="CB803" t="str">
        <f>IF(buildings!CB803="","NULL",buildings!CB803)</f>
        <v>sample/average/statistics</v>
      </c>
      <c r="CC803" t="str">
        <f>IF(buildings!CC803="","NULL",buildings!CC803)</f>
        <v>RM</v>
      </c>
      <c r="CD803" t="str">
        <f>IF(buildings!CD803="","NULL",buildings!CD803)</f>
        <v>C</v>
      </c>
      <c r="CE803" t="str">
        <f>IF(buildings!CE803="","NULL",buildings!CE803)</f>
        <v>OECD_EU15</v>
      </c>
    </row>
    <row r="804" spans="1:83">
      <c r="A804">
        <f>IF(buildings!A804="","NA",buildings!A804)</f>
        <v>802</v>
      </c>
      <c r="B804" t="str">
        <f>IF(buildings!B804="","NA",buildings!B804)</f>
        <v>North European countries (Lithuania, Latvia, Estonia, Sweden, Finland)</v>
      </c>
      <c r="C804" t="str">
        <f>IF(buildings!C804="","NA",buildings!C804)</f>
        <v>NA</v>
      </c>
      <c r="D804">
        <f>IF(buildings!D804="","NA",buildings!D804)</f>
        <v>2006</v>
      </c>
      <c r="E804" t="str">
        <f>IF(buildings!E804="","NA",buildings!E804)</f>
        <v>NA</v>
      </c>
      <c r="F804">
        <f>IF(buildings!F804="","NA",buildings!F804)</f>
        <v>31.759786666666667</v>
      </c>
      <c r="G804" t="str">
        <f>IF(buildings!G804="","NA",buildings!G804)</f>
        <v>NA</v>
      </c>
      <c r="H804" t="str">
        <f>IF(buildings!H804="","NA",buildings!H804)</f>
        <v>NA</v>
      </c>
      <c r="I804" t="str">
        <f>IF(buildings!I804="","NA",buildings!I804)</f>
        <v>NA</v>
      </c>
      <c r="J804">
        <f>IF(buildings!J804="","NA",buildings!J804)</f>
        <v>2.4</v>
      </c>
      <c r="K804" t="str">
        <f>IF(buildings!K804="","NA",buildings!K804)</f>
        <v>NA</v>
      </c>
      <c r="L804" t="str">
        <f>IF(buildings!L804="","NA",buildings!L804)</f>
        <v>NA</v>
      </c>
      <c r="M804">
        <f>IF(buildings!M804="","NA",buildings!M804)</f>
        <v>513.73354666666671</v>
      </c>
      <c r="N804" t="str">
        <f>IF(buildings!N804="","NA",buildings!N804)</f>
        <v>NA</v>
      </c>
      <c r="O804" t="str">
        <f>IF(buildings!O804="","NA",buildings!O804)</f>
        <v>NA</v>
      </c>
      <c r="P804">
        <f>IF(buildings!P804="","NA",buildings!P804)</f>
        <v>304</v>
      </c>
      <c r="Q804">
        <f>IF(buildings!Q804="","NA",buildings!Q804)</f>
        <v>56.444444444444443</v>
      </c>
      <c r="R804" t="str">
        <f>IF(buildings!R804="","NA",buildings!R804)</f>
        <v>NA</v>
      </c>
      <c r="S804">
        <f>IF(buildings!S804="","NA",buildings!S804)</f>
        <v>20.16</v>
      </c>
      <c r="T804" t="str">
        <f>IF(buildings!T804="","NA",buildings!T804)</f>
        <v>NA</v>
      </c>
      <c r="U804" t="str">
        <f>IF(buildings!U804="","NA",buildings!U804)</f>
        <v>NA</v>
      </c>
      <c r="V804">
        <f>IF(buildings!V804="","NA",buildings!V804)</f>
        <v>0.24</v>
      </c>
      <c r="W804" t="str">
        <f>IF(buildings!W804="","NA",buildings!W804)</f>
        <v>NA</v>
      </c>
      <c r="X804" t="str">
        <f>IF(buildings!X804="","NA",buildings!X804)</f>
        <v>NA</v>
      </c>
      <c r="Y804" t="str">
        <f>IF(buildings!Y804="","NA",buildings!Y804)</f>
        <v>NA</v>
      </c>
      <c r="Z804" t="str">
        <f>IF(buildings!Z804="","NA",buildings!Z804)</f>
        <v>NA</v>
      </c>
      <c r="AA804" t="str">
        <f>IF(buildings!AA804="","NA",buildings!AA804)</f>
        <v>NA</v>
      </c>
      <c r="AB804" t="str">
        <f>IF(buildings!AB804="","NA",buildings!AB804)</f>
        <v>NA</v>
      </c>
      <c r="AC804" t="str">
        <f>IF(buildings!AC804="","NA",buildings!AC804)</f>
        <v>NA</v>
      </c>
      <c r="AD804" t="str">
        <f>IF(buildings!AD804="","NA",buildings!AD804)</f>
        <v>NA</v>
      </c>
      <c r="AE804" t="str">
        <f>IF(buildings!AE804="","NA",buildings!AE804)</f>
        <v>NA</v>
      </c>
      <c r="AF804" t="str">
        <f>IF(buildings!AF804="","NA",buildings!AF804)</f>
        <v>NA</v>
      </c>
      <c r="AG804" t="str">
        <f>IF(buildings!AG804="","NA",buildings!AG804)</f>
        <v>NA</v>
      </c>
      <c r="AH804" t="str">
        <f>IF(buildings!AH804="","NA",buildings!AH804)</f>
        <v>NA</v>
      </c>
      <c r="AI804" t="str">
        <f>IF(buildings!AI804="","NA",buildings!AI804)</f>
        <v>NA</v>
      </c>
      <c r="AJ804">
        <f>IF(buildings!AJ804="","NA",buildings!AJ804)</f>
        <v>8.8693333333333335</v>
      </c>
      <c r="AK804">
        <f>IF(buildings!AK804="","NA",buildings!AK804)</f>
        <v>49.222222222222221</v>
      </c>
      <c r="AL804" t="str">
        <f>IF(buildings!AL804="","NA",buildings!AL804)</f>
        <v>Brick cavity wall, reinforced concrete flooring, flat roof (Z3_HR_002)</v>
      </c>
      <c r="AM804">
        <f>IF(buildings!AM804="","NA",buildings!AM804)</f>
        <v>10</v>
      </c>
      <c r="AN804" t="str">
        <f>IF(buildings!AN804="","NA",buildings!AN804)</f>
        <v>residential</v>
      </c>
      <c r="AO804" t="str">
        <f>IF(buildings!AO804="","NA",buildings!AO804)</f>
        <v>MFH</v>
      </c>
      <c r="AP804" t="str">
        <f>IF(buildings!AP804="","NA",buildings!AP804)</f>
        <v>averaged</v>
      </c>
      <c r="AQ804" t="str">
        <f>IF(buildings!AQ804="","NA",buildings!AQ804)</f>
        <v>Urban</v>
      </c>
      <c r="AR804" t="str">
        <f>IF(buildings!AR804="","NA",buildings!AR804)</f>
        <v>gross</v>
      </c>
      <c r="AS804" t="str">
        <f>IF(buildings!AS804="","NA",buildings!AS804)</f>
        <v>Nemry, F., &amp; Uihlein, A.</v>
      </c>
      <c r="AT804">
        <f>IF(buildings!AT804="","NA",buildings!AT804)</f>
        <v>2008</v>
      </c>
      <c r="AU804" t="str">
        <f>IF(buildings!AU804="","NA",buildings!AU804)</f>
        <v>Environmental Improvement Potentials of Residential Buildings (IMPRO-Building)</v>
      </c>
      <c r="AV804" t="str">
        <f>IF(buildings!AV804="","NA",buildings!AV804)</f>
        <v xml:space="preserve">EU Joint Research Center </v>
      </c>
      <c r="AW804" t="str">
        <f>IF(buildings!AW804="","NA",buildings!AW804)</f>
        <v>Copyright Elsevier</v>
      </c>
      <c r="AX804" t="str">
        <f>IF(buildings!AX804="","NA",buildings!AX804)</f>
        <v>10.2791/38942</v>
      </c>
      <c r="AY804" t="str">
        <f>IF(buildings!AY804="","NA",buildings!AY804)</f>
        <v>https://doi.org/10.2791/38942</v>
      </c>
      <c r="AZ804" t="str">
        <f>IF(buildings!AZ804="","NULL",buildings!AZ804)</f>
        <v>Annex B masses (materials summed across bld. components) divided by bld. Area from annex C (dimensions X no. of floors)</v>
      </c>
      <c r="BA804" t="str">
        <f>IF(buildings!BA804="","NULL",buildings!BA804)</f>
        <v>NULL</v>
      </c>
      <c r="BB804" t="str">
        <f>IF(buildings!BB804="","NULL",buildings!BB804)</f>
        <v>aggregates: compact loam, filling sand and grit, gravel
brick: cored brick, sandlime, solid brick, vaulted brick ceilling
cement: cement floor, screed topping
ceramics: ceramic block
concrete: concrete, concrete tile, prefabricated concrete joist, reinforced concrete (concrete is 93.3% of reinforced concrete), reinforced concrete filling
insulation_unspecified: core insulation, insulation, mineral insulation, REFURBISHMENT: insulation
mortar_plaster: exterior plaster (lime-cement), interior plaster (lime-gypsum), interior plaster (lime-gypsum) with straw
natural_stone: limestone/fieldstone, rubble stone, rubble stone masonry
other_unspecified_material: roof tile
plaster_board_gypsum: plaster board (gypsum)
steel: reinforced concrete (steel is 6.7% of reinforced concrete)
wood: floor timber spruce, roof battening (timber spruce 12%), timber spruce, wooden boarding, wooden construction, wooden facade, wooden joist, wooden wall</v>
      </c>
      <c r="BC804" t="str">
        <f>IF(buildings!BC804="","NULL",buildings!BC804)</f>
        <v>NULL</v>
      </c>
      <c r="BD804" t="str">
        <f>IF(buildings!BD804="","NULL",buildings!BD804)</f>
        <v>NULL</v>
      </c>
      <c r="BE804" t="str">
        <f>IF(buildings!BE804="","NULL",buildings!BE804)</f>
        <v>Peled &amp; Fishman</v>
      </c>
      <c r="BF804" t="str">
        <f>IF(buildings!BF804="","NULL",buildings!BF804)</f>
        <v>NULL</v>
      </c>
      <c r="BG804" t="str">
        <f>IF(buildings!BG804="","NULL",buildings!BG804)</f>
        <v>NULL</v>
      </c>
      <c r="BH804" t="str">
        <f>IF(buildings!BH804="","NULL",buildings!BH804)</f>
        <v>NULL</v>
      </c>
      <c r="BI804" t="str">
        <f>IF(buildings!BI804="","NULL",buildings!BI804)</f>
        <v>NULL</v>
      </c>
      <c r="BJ804" t="str">
        <f>IF(buildings!BJ804="","NULL",buildings!BJ804)</f>
        <v>NULL</v>
      </c>
      <c r="BK804" t="str">
        <f>IF(buildings!BK804="","NULL",buildings!BK804)</f>
        <v>NULL</v>
      </c>
      <c r="BL804" t="str">
        <f>IF(buildings!BL804="","NULL",buildings!BL804)</f>
        <v>NULL</v>
      </c>
      <c r="BM804" t="str">
        <f>IF(buildings!BM804="","NULL",buildings!BM804)</f>
        <v>NULL</v>
      </c>
      <c r="BN804" t="str">
        <f>IF(buildings!BN804="","NULL",buildings!BN804)</f>
        <v>NULL</v>
      </c>
      <c r="BO804" t="str">
        <f>IF(buildings!BO804="","NULL",buildings!BO804)</f>
        <v>NULL</v>
      </c>
      <c r="BP804" t="str">
        <f>IF(buildings!BP804="","NULL",buildings!BP804)</f>
        <v>NULL</v>
      </c>
      <c r="BQ804" t="str">
        <f>IF(buildings!BQ804="","NULL",buildings!BQ804)</f>
        <v>NULL</v>
      </c>
      <c r="BR804" t="str">
        <f>IF(buildings!BR804="","NULL",buildings!BR804)</f>
        <v>NULL</v>
      </c>
      <c r="BS804" t="str">
        <f>IF(buildings!BS804="","NULL",buildings!BS804)</f>
        <v>NULL</v>
      </c>
      <c r="BT804" t="str">
        <f>IF(buildings!BT804="","NULL",buildings!BT804)</f>
        <v>NULL</v>
      </c>
      <c r="BU804" t="str">
        <f>IF(buildings!BU804="","NULL",buildings!BU804)</f>
        <v>NULL</v>
      </c>
      <c r="BV804" t="str">
        <f>IF(buildings!BV804="","NULL",buildings!BV804)</f>
        <v>NULL</v>
      </c>
      <c r="BW804" t="str">
        <f>IF(buildings!BW804="","NULL",buildings!BW804)</f>
        <v>R32EU15</v>
      </c>
      <c r="BX804" t="str">
        <f>IF(buildings!BX804="","NULL",buildings!BX804)</f>
        <v>R5.2OECD</v>
      </c>
      <c r="BY804" t="str">
        <f>IF(buildings!BY804="","NULL",buildings!BY804)</f>
        <v>R_MFH_tower</v>
      </c>
      <c r="BZ804" t="str">
        <f>IF(buildings!BZ804="","NULL",buildings!BZ804)</f>
        <v>RC_unspecified</v>
      </c>
      <c r="CA804" t="str">
        <f>IF(buildings!CA804="","NULL",buildings!CA804)</f>
        <v>Standard</v>
      </c>
      <c r="CB804" t="str">
        <f>IF(buildings!CB804="","NULL",buildings!CB804)</f>
        <v>sample/average/statistics</v>
      </c>
      <c r="CC804" t="str">
        <f>IF(buildings!CC804="","NULL",buildings!CC804)</f>
        <v>RM</v>
      </c>
      <c r="CD804" t="str">
        <f>IF(buildings!CD804="","NULL",buildings!CD804)</f>
        <v>C</v>
      </c>
      <c r="CE804" t="str">
        <f>IF(buildings!CE804="","NULL",buildings!CE804)</f>
        <v>OECD_EU15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0FDF8-9B27-407F-BA74-5AB6A4C034EF}">
  <sheetPr>
    <tabColor theme="7"/>
  </sheetPr>
  <dimension ref="A3:G39"/>
  <sheetViews>
    <sheetView workbookViewId="0">
      <selection activeCell="B17" sqref="B17"/>
    </sheetView>
  </sheetViews>
  <sheetFormatPr defaultRowHeight="15"/>
  <cols>
    <col min="1" max="1" width="13.42578125" bestFit="1" customWidth="1"/>
    <col min="2" max="2" width="16.28515625" bestFit="1" customWidth="1"/>
    <col min="3" max="3" width="4.7109375" bestFit="1" customWidth="1"/>
    <col min="4" max="4" width="3.85546875" bestFit="1" customWidth="1"/>
    <col min="5" max="5" width="4.28515625" bestFit="1" customWidth="1"/>
    <col min="6" max="6" width="4.85546875" bestFit="1" customWidth="1"/>
    <col min="7" max="7" width="11.28515625" bestFit="1" customWidth="1"/>
    <col min="8" max="8" width="14.7109375" bestFit="1" customWidth="1"/>
    <col min="9" max="9" width="8.85546875" bestFit="1" customWidth="1"/>
    <col min="10" max="10" width="7.7109375" bestFit="1" customWidth="1"/>
    <col min="11" max="11" width="15.140625" bestFit="1" customWidth="1"/>
    <col min="12" max="12" width="13.5703125" bestFit="1" customWidth="1"/>
    <col min="13" max="13" width="6.85546875" bestFit="1" customWidth="1"/>
    <col min="14" max="14" width="11.7109375" bestFit="1" customWidth="1"/>
    <col min="15" max="15" width="7.28515625" bestFit="1" customWidth="1"/>
    <col min="16" max="16" width="11.7109375" bestFit="1" customWidth="1"/>
    <col min="17" max="17" width="13.42578125" bestFit="1" customWidth="1"/>
    <col min="18" max="18" width="14.5703125" bestFit="1" customWidth="1"/>
    <col min="19" max="19" width="7.85546875" bestFit="1" customWidth="1"/>
    <col min="20" max="20" width="11.28515625" bestFit="1" customWidth="1"/>
    <col min="21" max="21" width="13.42578125" bestFit="1" customWidth="1"/>
    <col min="22" max="22" width="16.85546875" bestFit="1" customWidth="1"/>
    <col min="23" max="23" width="13.42578125" bestFit="1" customWidth="1"/>
    <col min="24" max="24" width="16.85546875" bestFit="1" customWidth="1"/>
    <col min="25" max="25" width="13.42578125" bestFit="1" customWidth="1"/>
    <col min="26" max="26" width="16.85546875" bestFit="1" customWidth="1"/>
    <col min="27" max="27" width="13.42578125" bestFit="1" customWidth="1"/>
    <col min="28" max="28" width="16.85546875" bestFit="1" customWidth="1"/>
    <col min="29" max="29" width="13.42578125" bestFit="1" customWidth="1"/>
    <col min="30" max="30" width="22" bestFit="1" customWidth="1"/>
    <col min="31" max="31" width="18.42578125" bestFit="1" customWidth="1"/>
  </cols>
  <sheetData>
    <row r="3" spans="1:7">
      <c r="A3" s="43" t="s">
        <v>1286</v>
      </c>
      <c r="B3" s="43" t="s">
        <v>1280</v>
      </c>
    </row>
    <row r="4" spans="1:7">
      <c r="B4" t="s">
        <v>1593</v>
      </c>
      <c r="C4" t="s">
        <v>43</v>
      </c>
      <c r="D4" t="s">
        <v>39</v>
      </c>
      <c r="E4" t="s">
        <v>1594</v>
      </c>
      <c r="F4" t="s">
        <v>41</v>
      </c>
      <c r="G4" t="s">
        <v>1281</v>
      </c>
    </row>
    <row r="5" spans="1:7">
      <c r="A5" s="43" t="s">
        <v>1282</v>
      </c>
    </row>
    <row r="6" spans="1:7">
      <c r="A6" s="44" t="s">
        <v>1588</v>
      </c>
      <c r="B6" s="20"/>
      <c r="C6" s="20">
        <v>4</v>
      </c>
      <c r="D6" s="20"/>
      <c r="E6" s="20"/>
      <c r="F6" s="20"/>
      <c r="G6" s="20">
        <v>4</v>
      </c>
    </row>
    <row r="7" spans="1:7">
      <c r="A7" s="44" t="s">
        <v>32</v>
      </c>
      <c r="B7" s="20">
        <v>34</v>
      </c>
      <c r="C7" s="20">
        <v>9</v>
      </c>
      <c r="D7" s="20">
        <v>3</v>
      </c>
      <c r="E7" s="20">
        <v>66</v>
      </c>
      <c r="F7" s="20">
        <v>1</v>
      </c>
      <c r="G7" s="20">
        <v>113</v>
      </c>
    </row>
    <row r="8" spans="1:7">
      <c r="A8" s="44" t="s">
        <v>1589</v>
      </c>
      <c r="B8" s="20">
        <v>48</v>
      </c>
      <c r="C8" s="20">
        <v>31</v>
      </c>
      <c r="D8" s="20"/>
      <c r="E8" s="20">
        <v>11</v>
      </c>
      <c r="F8" s="20">
        <v>12</v>
      </c>
      <c r="G8" s="20">
        <v>102</v>
      </c>
    </row>
    <row r="9" spans="1:7">
      <c r="A9" s="44" t="s">
        <v>1590</v>
      </c>
      <c r="B9" s="20">
        <v>17</v>
      </c>
      <c r="C9" s="20">
        <v>40</v>
      </c>
      <c r="D9" s="20"/>
      <c r="E9" s="20">
        <v>15</v>
      </c>
      <c r="F9" s="20">
        <v>18</v>
      </c>
      <c r="G9" s="20">
        <v>90</v>
      </c>
    </row>
    <row r="10" spans="1:7">
      <c r="A10" s="44" t="s">
        <v>1591</v>
      </c>
      <c r="B10" s="20">
        <v>37</v>
      </c>
      <c r="C10" s="20">
        <v>21</v>
      </c>
      <c r="D10" s="20">
        <v>6</v>
      </c>
      <c r="E10" s="20">
        <v>49</v>
      </c>
      <c r="F10" s="20">
        <v>7</v>
      </c>
      <c r="G10" s="20">
        <v>120</v>
      </c>
    </row>
    <row r="11" spans="1:7">
      <c r="A11" s="44" t="s">
        <v>1592</v>
      </c>
      <c r="B11" s="20">
        <v>2</v>
      </c>
      <c r="C11" s="20">
        <v>5</v>
      </c>
      <c r="D11" s="20">
        <v>2</v>
      </c>
      <c r="E11" s="20">
        <v>2</v>
      </c>
      <c r="F11" s="20">
        <v>6</v>
      </c>
      <c r="G11" s="20">
        <v>17</v>
      </c>
    </row>
    <row r="12" spans="1:7">
      <c r="A12" s="44" t="s">
        <v>1281</v>
      </c>
      <c r="B12" s="20">
        <v>138</v>
      </c>
      <c r="C12" s="20">
        <v>110</v>
      </c>
      <c r="D12" s="20">
        <v>11</v>
      </c>
      <c r="E12" s="20">
        <v>143</v>
      </c>
      <c r="F12" s="20">
        <v>44</v>
      </c>
      <c r="G12" s="20">
        <v>446</v>
      </c>
    </row>
    <row r="32" spans="1:2">
      <c r="A32" s="43" t="s">
        <v>1286</v>
      </c>
      <c r="B32" s="43" t="s">
        <v>1280</v>
      </c>
    </row>
    <row r="33" spans="1:7">
      <c r="B33" t="s">
        <v>1593</v>
      </c>
      <c r="C33" t="s">
        <v>43</v>
      </c>
      <c r="D33" t="s">
        <v>39</v>
      </c>
      <c r="E33" t="s">
        <v>1594</v>
      </c>
      <c r="F33" t="s">
        <v>41</v>
      </c>
      <c r="G33" t="s">
        <v>1281</v>
      </c>
    </row>
    <row r="34" spans="1:7">
      <c r="A34" s="43" t="s">
        <v>1282</v>
      </c>
    </row>
    <row r="35" spans="1:7">
      <c r="A35" s="44" t="s">
        <v>235</v>
      </c>
      <c r="B35" s="20">
        <v>63</v>
      </c>
      <c r="C35" s="20">
        <v>43</v>
      </c>
      <c r="D35" s="20">
        <v>7</v>
      </c>
      <c r="E35" s="20">
        <v>44</v>
      </c>
      <c r="F35" s="20">
        <v>12</v>
      </c>
      <c r="G35" s="20">
        <v>169</v>
      </c>
    </row>
    <row r="36" spans="1:7">
      <c r="A36" s="44" t="s">
        <v>223</v>
      </c>
      <c r="B36" s="20">
        <v>2</v>
      </c>
      <c r="C36" s="20">
        <v>2</v>
      </c>
      <c r="D36" s="20"/>
      <c r="E36" s="20"/>
      <c r="F36" s="20"/>
      <c r="G36" s="20">
        <v>4</v>
      </c>
    </row>
    <row r="37" spans="1:7">
      <c r="A37" s="44" t="s">
        <v>707</v>
      </c>
      <c r="B37" s="20"/>
      <c r="C37" s="20"/>
      <c r="D37" s="20"/>
      <c r="E37" s="20"/>
      <c r="F37" s="20"/>
      <c r="G37" s="20"/>
    </row>
    <row r="38" spans="1:7">
      <c r="A38" s="44" t="s">
        <v>136</v>
      </c>
      <c r="B38" s="20">
        <v>73</v>
      </c>
      <c r="C38" s="20">
        <v>65</v>
      </c>
      <c r="D38" s="20">
        <v>4</v>
      </c>
      <c r="E38" s="20">
        <v>99</v>
      </c>
      <c r="F38" s="20">
        <v>32</v>
      </c>
      <c r="G38" s="20">
        <v>273</v>
      </c>
    </row>
    <row r="39" spans="1:7">
      <c r="A39" s="44" t="s">
        <v>1281</v>
      </c>
      <c r="B39" s="20">
        <v>138</v>
      </c>
      <c r="C39" s="20">
        <v>110</v>
      </c>
      <c r="D39" s="20">
        <v>11</v>
      </c>
      <c r="E39" s="20">
        <v>143</v>
      </c>
      <c r="F39" s="20">
        <v>44</v>
      </c>
      <c r="G39" s="20">
        <v>446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F1D95-6673-4A25-B6B2-2C74BB65A9C7}">
  <sheetPr>
    <tabColor theme="7"/>
  </sheetPr>
  <dimension ref="A3:G39"/>
  <sheetViews>
    <sheetView workbookViewId="0">
      <selection activeCell="F36" sqref="F36"/>
    </sheetView>
  </sheetViews>
  <sheetFormatPr defaultRowHeight="15"/>
  <cols>
    <col min="1" max="1" width="13.5703125" bestFit="1" customWidth="1"/>
    <col min="2" max="2" width="16.28515625" bestFit="1" customWidth="1"/>
    <col min="3" max="3" width="4.7109375" bestFit="1" customWidth="1"/>
    <col min="4" max="4" width="3.85546875" bestFit="1" customWidth="1"/>
    <col min="5" max="5" width="4.28515625" bestFit="1" customWidth="1"/>
    <col min="6" max="6" width="4.85546875" bestFit="1" customWidth="1"/>
    <col min="7" max="7" width="11.28515625" bestFit="1" customWidth="1"/>
    <col min="8" max="8" width="13.42578125" bestFit="1" customWidth="1"/>
    <col min="9" max="9" width="12" bestFit="1" customWidth="1"/>
    <col min="10" max="10" width="13.42578125" bestFit="1" customWidth="1"/>
    <col min="11" max="11" width="12" bestFit="1" customWidth="1"/>
    <col min="12" max="12" width="18.42578125" bestFit="1" customWidth="1"/>
    <col min="13" max="13" width="17" bestFit="1" customWidth="1"/>
    <col min="14" max="14" width="11.7109375" bestFit="1" customWidth="1"/>
    <col min="15" max="15" width="7.28515625" bestFit="1" customWidth="1"/>
    <col min="16" max="16" width="11.7109375" bestFit="1" customWidth="1"/>
    <col min="17" max="17" width="13.42578125" bestFit="1" customWidth="1"/>
    <col min="18" max="18" width="14.5703125" bestFit="1" customWidth="1"/>
    <col min="19" max="19" width="7.85546875" bestFit="1" customWidth="1"/>
    <col min="20" max="20" width="11.28515625" bestFit="1" customWidth="1"/>
    <col min="21" max="21" width="13.42578125" bestFit="1" customWidth="1"/>
    <col min="22" max="22" width="16.85546875" bestFit="1" customWidth="1"/>
    <col min="23" max="23" width="13.42578125" bestFit="1" customWidth="1"/>
    <col min="24" max="24" width="16.85546875" bestFit="1" customWidth="1"/>
    <col min="25" max="25" width="13.42578125" bestFit="1" customWidth="1"/>
    <col min="26" max="26" width="16.85546875" bestFit="1" customWidth="1"/>
    <col min="27" max="27" width="13.42578125" bestFit="1" customWidth="1"/>
    <col min="28" max="28" width="16.85546875" bestFit="1" customWidth="1"/>
    <col min="29" max="29" width="13.42578125" bestFit="1" customWidth="1"/>
    <col min="30" max="30" width="22" bestFit="1" customWidth="1"/>
    <col min="31" max="31" width="18.42578125" bestFit="1" customWidth="1"/>
  </cols>
  <sheetData>
    <row r="3" spans="1:7">
      <c r="A3" s="43" t="s">
        <v>1283</v>
      </c>
      <c r="B3" s="43" t="s">
        <v>1280</v>
      </c>
    </row>
    <row r="4" spans="1:7">
      <c r="B4" t="s">
        <v>1593</v>
      </c>
      <c r="C4" t="s">
        <v>43</v>
      </c>
      <c r="D4" t="s">
        <v>39</v>
      </c>
      <c r="E4" t="s">
        <v>1594</v>
      </c>
      <c r="F4" t="s">
        <v>41</v>
      </c>
      <c r="G4" t="s">
        <v>1281</v>
      </c>
    </row>
    <row r="5" spans="1:7">
      <c r="A5" s="43" t="s">
        <v>1282</v>
      </c>
    </row>
    <row r="6" spans="1:7">
      <c r="A6" s="44" t="s">
        <v>1588</v>
      </c>
      <c r="B6" s="20"/>
      <c r="C6" s="20">
        <v>4</v>
      </c>
      <c r="D6" s="20"/>
      <c r="E6" s="20"/>
      <c r="F6" s="20"/>
      <c r="G6" s="20">
        <v>4</v>
      </c>
    </row>
    <row r="7" spans="1:7">
      <c r="A7" s="44" t="s">
        <v>32</v>
      </c>
      <c r="B7" s="20">
        <v>51</v>
      </c>
      <c r="C7" s="20">
        <v>9</v>
      </c>
      <c r="D7" s="20">
        <v>8</v>
      </c>
      <c r="E7" s="20">
        <v>70</v>
      </c>
      <c r="F7" s="20"/>
      <c r="G7" s="20">
        <v>138</v>
      </c>
    </row>
    <row r="8" spans="1:7">
      <c r="A8" s="44" t="s">
        <v>1589</v>
      </c>
      <c r="B8" s="20">
        <v>97</v>
      </c>
      <c r="C8" s="20">
        <v>23</v>
      </c>
      <c r="D8" s="20">
        <v>7</v>
      </c>
      <c r="E8" s="20">
        <v>16</v>
      </c>
      <c r="F8" s="20">
        <v>15</v>
      </c>
      <c r="G8" s="20">
        <v>158</v>
      </c>
    </row>
    <row r="9" spans="1:7">
      <c r="A9" s="44" t="s">
        <v>1590</v>
      </c>
      <c r="B9" s="20">
        <v>59</v>
      </c>
      <c r="C9" s="20">
        <v>52</v>
      </c>
      <c r="D9" s="20">
        <v>2</v>
      </c>
      <c r="E9" s="20">
        <v>11</v>
      </c>
      <c r="F9" s="20">
        <v>68</v>
      </c>
      <c r="G9" s="20">
        <v>192</v>
      </c>
    </row>
    <row r="10" spans="1:7">
      <c r="A10" s="44" t="s">
        <v>1591</v>
      </c>
      <c r="B10" s="20">
        <v>37</v>
      </c>
      <c r="C10" s="20">
        <v>22</v>
      </c>
      <c r="D10" s="20">
        <v>7</v>
      </c>
      <c r="E10" s="20">
        <v>58</v>
      </c>
      <c r="F10" s="20">
        <v>5</v>
      </c>
      <c r="G10" s="20">
        <v>129</v>
      </c>
    </row>
    <row r="11" spans="1:7">
      <c r="A11" s="44" t="s">
        <v>1592</v>
      </c>
      <c r="B11" s="20">
        <v>5</v>
      </c>
      <c r="C11" s="20">
        <v>5</v>
      </c>
      <c r="D11" s="20">
        <v>4</v>
      </c>
      <c r="E11" s="20">
        <v>3</v>
      </c>
      <c r="F11" s="20">
        <v>6</v>
      </c>
      <c r="G11" s="20">
        <v>23</v>
      </c>
    </row>
    <row r="12" spans="1:7">
      <c r="A12" s="44" t="s">
        <v>1281</v>
      </c>
      <c r="B12" s="20">
        <v>249</v>
      </c>
      <c r="C12" s="20">
        <v>115</v>
      </c>
      <c r="D12" s="20">
        <v>28</v>
      </c>
      <c r="E12" s="20">
        <v>158</v>
      </c>
      <c r="F12" s="20">
        <v>94</v>
      </c>
      <c r="G12" s="20">
        <v>644</v>
      </c>
    </row>
    <row r="32" spans="1:2">
      <c r="A32" s="43" t="s">
        <v>1283</v>
      </c>
      <c r="B32" s="43" t="s">
        <v>1280</v>
      </c>
    </row>
    <row r="33" spans="1:7">
      <c r="B33" t="s">
        <v>1593</v>
      </c>
      <c r="C33" t="s">
        <v>43</v>
      </c>
      <c r="D33" t="s">
        <v>39</v>
      </c>
      <c r="E33" t="s">
        <v>1594</v>
      </c>
      <c r="F33" t="s">
        <v>41</v>
      </c>
      <c r="G33" t="s">
        <v>1281</v>
      </c>
    </row>
    <row r="34" spans="1:7">
      <c r="A34" s="43" t="s">
        <v>1282</v>
      </c>
    </row>
    <row r="35" spans="1:7">
      <c r="A35" s="44" t="s">
        <v>235</v>
      </c>
      <c r="B35" s="20">
        <v>103</v>
      </c>
      <c r="C35" s="20">
        <v>52</v>
      </c>
      <c r="D35" s="20">
        <v>12</v>
      </c>
      <c r="E35" s="20">
        <v>45</v>
      </c>
      <c r="F35" s="20">
        <v>12</v>
      </c>
      <c r="G35" s="20">
        <v>224</v>
      </c>
    </row>
    <row r="36" spans="1:7">
      <c r="A36" s="44" t="s">
        <v>223</v>
      </c>
      <c r="B36" s="20">
        <v>6</v>
      </c>
      <c r="C36" s="20">
        <v>4</v>
      </c>
      <c r="D36" s="20">
        <v>1</v>
      </c>
      <c r="E36" s="20"/>
      <c r="F36" s="20">
        <v>2</v>
      </c>
      <c r="G36" s="20">
        <v>13</v>
      </c>
    </row>
    <row r="37" spans="1:7">
      <c r="A37" s="44" t="s">
        <v>707</v>
      </c>
      <c r="B37" s="20">
        <v>3</v>
      </c>
      <c r="C37" s="20">
        <v>2</v>
      </c>
      <c r="D37" s="20">
        <v>1</v>
      </c>
      <c r="E37" s="20"/>
      <c r="F37" s="20"/>
      <c r="G37" s="20">
        <v>6</v>
      </c>
    </row>
    <row r="38" spans="1:7">
      <c r="A38" s="44" t="s">
        <v>136</v>
      </c>
      <c r="B38" s="20">
        <v>137</v>
      </c>
      <c r="C38" s="20">
        <v>57</v>
      </c>
      <c r="D38" s="20">
        <v>14</v>
      </c>
      <c r="E38" s="20">
        <v>113</v>
      </c>
      <c r="F38" s="20">
        <v>80</v>
      </c>
      <c r="G38" s="20">
        <v>401</v>
      </c>
    </row>
    <row r="39" spans="1:7">
      <c r="A39" s="44" t="s">
        <v>1281</v>
      </c>
      <c r="B39" s="20">
        <v>249</v>
      </c>
      <c r="C39" s="20">
        <v>115</v>
      </c>
      <c r="D39" s="20">
        <v>28</v>
      </c>
      <c r="E39" s="20">
        <v>158</v>
      </c>
      <c r="F39" s="20">
        <v>94</v>
      </c>
      <c r="G39" s="20">
        <v>644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F1C84-95D4-4626-9D7A-9D58276ACB73}">
  <sheetPr>
    <tabColor theme="7"/>
  </sheetPr>
  <dimension ref="A3:G39"/>
  <sheetViews>
    <sheetView workbookViewId="0"/>
  </sheetViews>
  <sheetFormatPr defaultRowHeight="15"/>
  <cols>
    <col min="1" max="1" width="14.140625" bestFit="1" customWidth="1"/>
    <col min="2" max="2" width="16.28515625" bestFit="1" customWidth="1"/>
    <col min="3" max="3" width="4.7109375" bestFit="1" customWidth="1"/>
    <col min="4" max="4" width="3.85546875" bestFit="1" customWidth="1"/>
    <col min="5" max="5" width="4.28515625" bestFit="1" customWidth="1"/>
    <col min="6" max="6" width="4.85546875" bestFit="1" customWidth="1"/>
    <col min="7" max="7" width="11.28515625" bestFit="1" customWidth="1"/>
    <col min="8" max="8" width="14.7109375" bestFit="1" customWidth="1"/>
    <col min="9" max="9" width="8.85546875" bestFit="1" customWidth="1"/>
    <col min="10" max="10" width="7.7109375" bestFit="1" customWidth="1"/>
    <col min="11" max="11" width="15.140625" bestFit="1" customWidth="1"/>
    <col min="12" max="12" width="13.5703125" bestFit="1" customWidth="1"/>
    <col min="13" max="13" width="6.85546875" bestFit="1" customWidth="1"/>
    <col min="14" max="14" width="11.7109375" bestFit="1" customWidth="1"/>
    <col min="15" max="15" width="7.28515625" bestFit="1" customWidth="1"/>
    <col min="16" max="16" width="11.7109375" bestFit="1" customWidth="1"/>
    <col min="17" max="17" width="13.42578125" bestFit="1" customWidth="1"/>
    <col min="18" max="18" width="14.5703125" bestFit="1" customWidth="1"/>
    <col min="19" max="19" width="7.85546875" bestFit="1" customWidth="1"/>
    <col min="20" max="20" width="11.28515625" bestFit="1" customWidth="1"/>
    <col min="21" max="21" width="13.42578125" bestFit="1" customWidth="1"/>
    <col min="22" max="22" width="16.85546875" bestFit="1" customWidth="1"/>
    <col min="23" max="23" width="13.42578125" bestFit="1" customWidth="1"/>
    <col min="24" max="24" width="16.85546875" bestFit="1" customWidth="1"/>
    <col min="25" max="25" width="13.42578125" bestFit="1" customWidth="1"/>
    <col min="26" max="26" width="16.85546875" bestFit="1" customWidth="1"/>
    <col min="27" max="27" width="13.42578125" bestFit="1" customWidth="1"/>
    <col min="28" max="28" width="16.85546875" bestFit="1" customWidth="1"/>
    <col min="29" max="29" width="13.42578125" bestFit="1" customWidth="1"/>
    <col min="30" max="30" width="22" bestFit="1" customWidth="1"/>
    <col min="31" max="31" width="18.42578125" bestFit="1" customWidth="1"/>
  </cols>
  <sheetData>
    <row r="3" spans="1:7">
      <c r="A3" s="43" t="s">
        <v>1284</v>
      </c>
      <c r="B3" s="43" t="s">
        <v>1280</v>
      </c>
    </row>
    <row r="4" spans="1:7">
      <c r="B4" t="s">
        <v>1593</v>
      </c>
      <c r="C4" t="s">
        <v>43</v>
      </c>
      <c r="D4" t="s">
        <v>39</v>
      </c>
      <c r="E4" t="s">
        <v>1594</v>
      </c>
      <c r="F4" t="s">
        <v>41</v>
      </c>
      <c r="G4" t="s">
        <v>1281</v>
      </c>
    </row>
    <row r="5" spans="1:7">
      <c r="A5" s="43" t="s">
        <v>1282</v>
      </c>
    </row>
    <row r="6" spans="1:7">
      <c r="A6" s="44" t="s">
        <v>1588</v>
      </c>
      <c r="B6" s="20"/>
      <c r="C6" s="20">
        <v>4</v>
      </c>
      <c r="D6" s="20"/>
      <c r="E6" s="20"/>
      <c r="F6" s="20"/>
      <c r="G6" s="20">
        <v>4</v>
      </c>
    </row>
    <row r="7" spans="1:7">
      <c r="A7" s="44" t="s">
        <v>32</v>
      </c>
      <c r="B7" s="20">
        <v>47</v>
      </c>
      <c r="C7" s="20">
        <v>9</v>
      </c>
      <c r="D7" s="20">
        <v>9</v>
      </c>
      <c r="E7" s="20">
        <v>55</v>
      </c>
      <c r="F7" s="20">
        <v>1</v>
      </c>
      <c r="G7" s="20">
        <v>121</v>
      </c>
    </row>
    <row r="8" spans="1:7">
      <c r="A8" s="44" t="s">
        <v>1589</v>
      </c>
      <c r="B8" s="20">
        <v>100</v>
      </c>
      <c r="C8" s="20">
        <v>37</v>
      </c>
      <c r="D8" s="20">
        <v>3</v>
      </c>
      <c r="E8" s="20">
        <v>17</v>
      </c>
      <c r="F8" s="20">
        <v>21</v>
      </c>
      <c r="G8" s="20">
        <v>178</v>
      </c>
    </row>
    <row r="9" spans="1:7">
      <c r="A9" s="44" t="s">
        <v>1590</v>
      </c>
      <c r="B9" s="20">
        <v>42</v>
      </c>
      <c r="C9" s="20">
        <v>76</v>
      </c>
      <c r="D9" s="20"/>
      <c r="E9" s="20">
        <v>19</v>
      </c>
      <c r="F9" s="20">
        <v>77</v>
      </c>
      <c r="G9" s="20">
        <v>214</v>
      </c>
    </row>
    <row r="10" spans="1:7">
      <c r="A10" s="44" t="s">
        <v>1591</v>
      </c>
      <c r="B10" s="20">
        <v>36</v>
      </c>
      <c r="C10" s="20">
        <v>22</v>
      </c>
      <c r="D10" s="20">
        <v>6</v>
      </c>
      <c r="E10" s="20">
        <v>59</v>
      </c>
      <c r="F10" s="20">
        <v>7</v>
      </c>
      <c r="G10" s="20">
        <v>130</v>
      </c>
    </row>
    <row r="11" spans="1:7">
      <c r="A11" s="44" t="s">
        <v>1592</v>
      </c>
      <c r="B11" s="20">
        <v>4</v>
      </c>
      <c r="C11" s="20">
        <v>7</v>
      </c>
      <c r="D11" s="20">
        <v>6</v>
      </c>
      <c r="E11" s="20">
        <v>4</v>
      </c>
      <c r="F11" s="20">
        <v>7</v>
      </c>
      <c r="G11" s="20">
        <v>28</v>
      </c>
    </row>
    <row r="12" spans="1:7">
      <c r="A12" s="44" t="s">
        <v>1281</v>
      </c>
      <c r="B12" s="20">
        <v>229</v>
      </c>
      <c r="C12" s="20">
        <v>155</v>
      </c>
      <c r="D12" s="20">
        <v>24</v>
      </c>
      <c r="E12" s="20">
        <v>154</v>
      </c>
      <c r="F12" s="20">
        <v>113</v>
      </c>
      <c r="G12" s="20">
        <v>675</v>
      </c>
    </row>
    <row r="32" spans="1:2">
      <c r="A32" s="43" t="s">
        <v>1284</v>
      </c>
      <c r="B32" s="43" t="s">
        <v>1280</v>
      </c>
    </row>
    <row r="33" spans="1:7">
      <c r="B33" t="s">
        <v>1593</v>
      </c>
      <c r="C33" t="s">
        <v>43</v>
      </c>
      <c r="D33" t="s">
        <v>39</v>
      </c>
      <c r="E33" t="s">
        <v>1594</v>
      </c>
      <c r="F33" t="s">
        <v>41</v>
      </c>
      <c r="G33" t="s">
        <v>1281</v>
      </c>
    </row>
    <row r="34" spans="1:7">
      <c r="A34" s="43" t="s">
        <v>1282</v>
      </c>
    </row>
    <row r="35" spans="1:7">
      <c r="A35" s="44" t="s">
        <v>235</v>
      </c>
      <c r="B35" s="20">
        <v>59</v>
      </c>
      <c r="C35" s="20">
        <v>53</v>
      </c>
      <c r="D35" s="20">
        <v>8</v>
      </c>
      <c r="E35" s="20">
        <v>31</v>
      </c>
      <c r="F35" s="20">
        <v>13</v>
      </c>
      <c r="G35" s="20">
        <v>164</v>
      </c>
    </row>
    <row r="36" spans="1:7">
      <c r="A36" s="44" t="s">
        <v>223</v>
      </c>
      <c r="B36" s="20">
        <v>8</v>
      </c>
      <c r="C36" s="20">
        <v>5</v>
      </c>
      <c r="D36" s="20">
        <v>1</v>
      </c>
      <c r="E36" s="20"/>
      <c r="F36" s="20">
        <v>3</v>
      </c>
      <c r="G36" s="20">
        <v>17</v>
      </c>
    </row>
    <row r="37" spans="1:7">
      <c r="A37" s="44" t="s">
        <v>707</v>
      </c>
      <c r="B37" s="20">
        <v>2</v>
      </c>
      <c r="C37" s="20">
        <v>2</v>
      </c>
      <c r="D37" s="20"/>
      <c r="E37" s="20"/>
      <c r="F37" s="20"/>
      <c r="G37" s="20">
        <v>4</v>
      </c>
    </row>
    <row r="38" spans="1:7">
      <c r="A38" s="44" t="s">
        <v>136</v>
      </c>
      <c r="B38" s="20">
        <v>160</v>
      </c>
      <c r="C38" s="20">
        <v>95</v>
      </c>
      <c r="D38" s="20">
        <v>15</v>
      </c>
      <c r="E38" s="20">
        <v>123</v>
      </c>
      <c r="F38" s="20">
        <v>97</v>
      </c>
      <c r="G38" s="20">
        <v>490</v>
      </c>
    </row>
    <row r="39" spans="1:7">
      <c r="A39" s="44" t="s">
        <v>1281</v>
      </c>
      <c r="B39" s="20">
        <v>229</v>
      </c>
      <c r="C39" s="20">
        <v>155</v>
      </c>
      <c r="D39" s="20">
        <v>24</v>
      </c>
      <c r="E39" s="20">
        <v>154</v>
      </c>
      <c r="F39" s="20">
        <v>113</v>
      </c>
      <c r="G39" s="20">
        <v>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932EE-2D69-4B8F-9B1C-8FBA2C9B642D}">
  <sheetPr>
    <tabColor theme="7"/>
  </sheetPr>
  <dimension ref="A3:G39"/>
  <sheetViews>
    <sheetView topLeftCell="A7" workbookViewId="0">
      <selection activeCell="D36" sqref="D36"/>
    </sheetView>
  </sheetViews>
  <sheetFormatPr defaultRowHeight="15"/>
  <cols>
    <col min="1" max="1" width="16.85546875" bestFit="1" customWidth="1"/>
    <col min="2" max="2" width="16.28515625" bestFit="1" customWidth="1"/>
    <col min="3" max="3" width="4.7109375" bestFit="1" customWidth="1"/>
    <col min="4" max="4" width="3.85546875" bestFit="1" customWidth="1"/>
    <col min="5" max="5" width="4.28515625" bestFit="1" customWidth="1"/>
    <col min="6" max="6" width="4.85546875" bestFit="1" customWidth="1"/>
    <col min="7" max="7" width="11.28515625" bestFit="1" customWidth="1"/>
    <col min="8" max="8" width="14.140625" bestFit="1" customWidth="1"/>
    <col min="9" max="9" width="16.85546875" bestFit="1" customWidth="1"/>
    <col min="10" max="10" width="14.140625" bestFit="1" customWidth="1"/>
    <col min="11" max="11" width="16.85546875" bestFit="1" customWidth="1"/>
    <col min="12" max="12" width="19.140625" bestFit="1" customWidth="1"/>
    <col min="13" max="13" width="22" bestFit="1" customWidth="1"/>
    <col min="14" max="14" width="11.7109375" bestFit="1" customWidth="1"/>
    <col min="15" max="15" width="7.28515625" bestFit="1" customWidth="1"/>
    <col min="16" max="16" width="11.7109375" bestFit="1" customWidth="1"/>
    <col min="17" max="17" width="13.42578125" bestFit="1" customWidth="1"/>
    <col min="18" max="18" width="14.5703125" bestFit="1" customWidth="1"/>
    <col min="19" max="19" width="7.85546875" bestFit="1" customWidth="1"/>
    <col min="20" max="20" width="11.28515625" bestFit="1" customWidth="1"/>
    <col min="21" max="21" width="13.42578125" bestFit="1" customWidth="1"/>
    <col min="22" max="22" width="16.85546875" bestFit="1" customWidth="1"/>
    <col min="23" max="23" width="13.42578125" bestFit="1" customWidth="1"/>
    <col min="24" max="24" width="16.85546875" bestFit="1" customWidth="1"/>
    <col min="25" max="25" width="13.42578125" bestFit="1" customWidth="1"/>
    <col min="26" max="26" width="16.85546875" bestFit="1" customWidth="1"/>
    <col min="27" max="27" width="13.42578125" bestFit="1" customWidth="1"/>
    <col min="28" max="28" width="16.85546875" bestFit="1" customWidth="1"/>
    <col min="29" max="29" width="13.42578125" bestFit="1" customWidth="1"/>
    <col min="30" max="30" width="22" bestFit="1" customWidth="1"/>
    <col min="31" max="31" width="18.42578125" bestFit="1" customWidth="1"/>
  </cols>
  <sheetData>
    <row r="3" spans="1:7">
      <c r="A3" s="43" t="s">
        <v>1285</v>
      </c>
      <c r="B3" s="43" t="s">
        <v>1280</v>
      </c>
    </row>
    <row r="4" spans="1:7">
      <c r="B4" t="s">
        <v>1593</v>
      </c>
      <c r="C4" t="s">
        <v>43</v>
      </c>
      <c r="D4" t="s">
        <v>39</v>
      </c>
      <c r="E4" t="s">
        <v>1594</v>
      </c>
      <c r="F4" t="s">
        <v>41</v>
      </c>
      <c r="G4" t="s">
        <v>1281</v>
      </c>
    </row>
    <row r="5" spans="1:7">
      <c r="A5" s="43" t="s">
        <v>1282</v>
      </c>
    </row>
    <row r="6" spans="1:7">
      <c r="A6" s="44" t="s">
        <v>1588</v>
      </c>
      <c r="B6" s="20"/>
      <c r="C6" s="20">
        <v>4</v>
      </c>
      <c r="D6" s="20"/>
      <c r="E6" s="20"/>
      <c r="F6" s="20"/>
      <c r="G6" s="20">
        <v>4</v>
      </c>
    </row>
    <row r="7" spans="1:7">
      <c r="A7" s="44" t="s">
        <v>32</v>
      </c>
      <c r="B7" s="20">
        <v>46</v>
      </c>
      <c r="C7" s="20">
        <v>1</v>
      </c>
      <c r="D7" s="20">
        <v>11</v>
      </c>
      <c r="E7" s="20">
        <v>29</v>
      </c>
      <c r="F7" s="20">
        <v>1</v>
      </c>
      <c r="G7" s="20">
        <v>88</v>
      </c>
    </row>
    <row r="8" spans="1:7">
      <c r="A8" s="44" t="s">
        <v>1589</v>
      </c>
      <c r="B8" s="20">
        <v>119</v>
      </c>
      <c r="C8" s="20">
        <v>32</v>
      </c>
      <c r="D8" s="20">
        <v>7</v>
      </c>
      <c r="E8" s="20">
        <v>13</v>
      </c>
      <c r="F8" s="20">
        <v>19</v>
      </c>
      <c r="G8" s="20">
        <v>190</v>
      </c>
    </row>
    <row r="9" spans="1:7">
      <c r="A9" s="44" t="s">
        <v>1590</v>
      </c>
      <c r="B9" s="20">
        <v>57</v>
      </c>
      <c r="C9" s="20">
        <v>65</v>
      </c>
      <c r="D9" s="20"/>
      <c r="E9" s="20">
        <v>14</v>
      </c>
      <c r="F9" s="20">
        <v>74</v>
      </c>
      <c r="G9" s="20">
        <v>210</v>
      </c>
    </row>
    <row r="10" spans="1:7">
      <c r="A10" s="44" t="s">
        <v>1591</v>
      </c>
      <c r="B10" s="20">
        <v>28</v>
      </c>
      <c r="C10" s="20">
        <v>9</v>
      </c>
      <c r="D10" s="20">
        <v>3</v>
      </c>
      <c r="E10" s="20">
        <v>53</v>
      </c>
      <c r="F10" s="20">
        <v>7</v>
      </c>
      <c r="G10" s="20">
        <v>100</v>
      </c>
    </row>
    <row r="11" spans="1:7">
      <c r="A11" s="44" t="s">
        <v>1592</v>
      </c>
      <c r="B11" s="20">
        <v>4</v>
      </c>
      <c r="C11" s="20">
        <v>3</v>
      </c>
      <c r="D11" s="20">
        <v>6</v>
      </c>
      <c r="E11" s="20">
        <v>3</v>
      </c>
      <c r="F11" s="20">
        <v>5</v>
      </c>
      <c r="G11" s="20">
        <v>21</v>
      </c>
    </row>
    <row r="12" spans="1:7">
      <c r="A12" s="44" t="s">
        <v>1281</v>
      </c>
      <c r="B12" s="20">
        <v>254</v>
      </c>
      <c r="C12" s="20">
        <v>114</v>
      </c>
      <c r="D12" s="20">
        <v>27</v>
      </c>
      <c r="E12" s="20">
        <v>112</v>
      </c>
      <c r="F12" s="20">
        <v>106</v>
      </c>
      <c r="G12" s="20">
        <v>613</v>
      </c>
    </row>
    <row r="32" spans="1:2">
      <c r="A32" s="43" t="s">
        <v>1285</v>
      </c>
      <c r="B32" s="43" t="s">
        <v>1280</v>
      </c>
    </row>
    <row r="33" spans="1:7">
      <c r="B33" t="s">
        <v>1593</v>
      </c>
      <c r="C33" t="s">
        <v>43</v>
      </c>
      <c r="D33" t="s">
        <v>39</v>
      </c>
      <c r="E33" t="s">
        <v>1594</v>
      </c>
      <c r="F33" t="s">
        <v>41</v>
      </c>
      <c r="G33" t="s">
        <v>1281</v>
      </c>
    </row>
    <row r="34" spans="1:7">
      <c r="A34" s="43" t="s">
        <v>1282</v>
      </c>
    </row>
    <row r="35" spans="1:7">
      <c r="A35" s="44" t="s">
        <v>235</v>
      </c>
      <c r="B35" s="20">
        <v>62</v>
      </c>
      <c r="C35" s="20">
        <v>25</v>
      </c>
      <c r="D35" s="20">
        <v>8</v>
      </c>
      <c r="E35" s="20">
        <v>2</v>
      </c>
      <c r="F35" s="20">
        <v>11</v>
      </c>
      <c r="G35" s="20">
        <v>108</v>
      </c>
    </row>
    <row r="36" spans="1:7">
      <c r="A36" s="44" t="s">
        <v>223</v>
      </c>
      <c r="B36" s="20">
        <v>13</v>
      </c>
      <c r="C36" s="20">
        <v>6</v>
      </c>
      <c r="D36" s="20">
        <v>1</v>
      </c>
      <c r="E36" s="20"/>
      <c r="F36" s="20">
        <v>3</v>
      </c>
      <c r="G36" s="20">
        <v>23</v>
      </c>
    </row>
    <row r="37" spans="1:7">
      <c r="A37" s="44" t="s">
        <v>707</v>
      </c>
      <c r="B37" s="20">
        <v>4</v>
      </c>
      <c r="C37" s="20">
        <v>2</v>
      </c>
      <c r="D37" s="20">
        <v>1</v>
      </c>
      <c r="E37" s="20"/>
      <c r="F37" s="20"/>
      <c r="G37" s="20">
        <v>7</v>
      </c>
    </row>
    <row r="38" spans="1:7">
      <c r="A38" s="44" t="s">
        <v>136</v>
      </c>
      <c r="B38" s="20">
        <v>175</v>
      </c>
      <c r="C38" s="20">
        <v>81</v>
      </c>
      <c r="D38" s="20">
        <v>17</v>
      </c>
      <c r="E38" s="20">
        <v>110</v>
      </c>
      <c r="F38" s="20">
        <v>92</v>
      </c>
      <c r="G38" s="20">
        <v>475</v>
      </c>
    </row>
    <row r="39" spans="1:7">
      <c r="A39" s="44" t="s">
        <v>1281</v>
      </c>
      <c r="B39" s="20">
        <v>254</v>
      </c>
      <c r="C39" s="20">
        <v>114</v>
      </c>
      <c r="D39" s="20">
        <v>27</v>
      </c>
      <c r="E39" s="20">
        <v>112</v>
      </c>
      <c r="F39" s="20">
        <v>106</v>
      </c>
      <c r="G39" s="20">
        <v>613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CD67A-9301-4957-A2A7-E184F0761156}">
  <dimension ref="A1:D20"/>
  <sheetViews>
    <sheetView workbookViewId="0">
      <selection activeCell="B12" sqref="B12"/>
    </sheetView>
  </sheetViews>
  <sheetFormatPr defaultColWidth="9" defaultRowHeight="15"/>
  <cols>
    <col min="2" max="2" width="12.7109375" customWidth="1"/>
    <col min="3" max="3" width="17.7109375" customWidth="1"/>
    <col min="4" max="4" width="26" customWidth="1"/>
    <col min="5" max="5" width="16.7109375" customWidth="1"/>
    <col min="6" max="6" width="32.5703125" customWidth="1"/>
    <col min="9" max="9" width="12.28515625" customWidth="1"/>
  </cols>
  <sheetData>
    <row r="1" spans="1:4">
      <c r="A1" t="s">
        <v>0</v>
      </c>
    </row>
    <row r="2" spans="1:4">
      <c r="A2">
        <v>1</v>
      </c>
      <c r="B2" t="s">
        <v>1</v>
      </c>
      <c r="C2" t="s">
        <v>2</v>
      </c>
      <c r="D2" t="s">
        <v>3</v>
      </c>
    </row>
    <row r="3" spans="1:4">
      <c r="A3">
        <v>2</v>
      </c>
      <c r="B3" t="s">
        <v>4</v>
      </c>
    </row>
    <row r="4" spans="1:4">
      <c r="A4">
        <v>3</v>
      </c>
      <c r="B4" t="s">
        <v>5</v>
      </c>
      <c r="C4" t="s">
        <v>6</v>
      </c>
    </row>
    <row r="5" spans="1:4">
      <c r="A5">
        <v>4</v>
      </c>
      <c r="B5" t="s">
        <v>7</v>
      </c>
    </row>
    <row r="6" spans="1:4">
      <c r="A6">
        <v>5</v>
      </c>
      <c r="B6" t="s">
        <v>8</v>
      </c>
    </row>
    <row r="7" spans="1:4">
      <c r="A7">
        <v>6</v>
      </c>
      <c r="B7" t="s">
        <v>9</v>
      </c>
      <c r="C7" t="s">
        <v>10</v>
      </c>
    </row>
    <row r="8" spans="1:4">
      <c r="A8">
        <v>7</v>
      </c>
      <c r="B8" t="s">
        <v>11</v>
      </c>
    </row>
    <row r="9" spans="1:4">
      <c r="A9">
        <v>8</v>
      </c>
      <c r="B9" t="s">
        <v>52</v>
      </c>
    </row>
    <row r="17" spans="1:2">
      <c r="A17" t="s">
        <v>1595</v>
      </c>
    </row>
    <row r="18" spans="1:2">
      <c r="A18">
        <v>8</v>
      </c>
      <c r="B18" t="s">
        <v>53</v>
      </c>
    </row>
    <row r="19" spans="1:2">
      <c r="B19" t="s">
        <v>1495</v>
      </c>
    </row>
    <row r="20" spans="1:2">
      <c r="B20" t="s">
        <v>1596</v>
      </c>
    </row>
  </sheetData>
  <pageMargins left="0.69930555555555596" right="0.69930555555555596"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7"/>
  <sheetViews>
    <sheetView topLeftCell="A13" workbookViewId="0">
      <selection activeCell="A16" sqref="A16"/>
    </sheetView>
  </sheetViews>
  <sheetFormatPr defaultColWidth="9.28515625" defaultRowHeight="15.75"/>
  <cols>
    <col min="1" max="1" width="76.7109375" style="2" customWidth="1"/>
    <col min="2" max="2" width="83.42578125" style="2" customWidth="1"/>
    <col min="3" max="3" width="181.7109375" style="2" customWidth="1"/>
    <col min="4" max="16384" width="9.28515625" style="3"/>
  </cols>
  <sheetData>
    <row r="1" spans="1:3" s="1" customFormat="1" ht="15">
      <c r="A1" s="4" t="s">
        <v>1004</v>
      </c>
      <c r="B1" s="5" t="s">
        <v>1005</v>
      </c>
      <c r="C1" s="5" t="s">
        <v>1006</v>
      </c>
    </row>
    <row r="2" spans="1:3" ht="31.5">
      <c r="A2" s="6" t="s">
        <v>292</v>
      </c>
      <c r="B2" s="2" t="s">
        <v>1007</v>
      </c>
    </row>
    <row r="3" spans="1:3" ht="31.5">
      <c r="A3" s="6" t="s">
        <v>292</v>
      </c>
      <c r="B3" s="2" t="s">
        <v>1008</v>
      </c>
    </row>
    <row r="4" spans="1:3" ht="31.5">
      <c r="A4" s="6" t="s">
        <v>300</v>
      </c>
      <c r="B4" s="2" t="s">
        <v>1009</v>
      </c>
    </row>
    <row r="5" spans="1:3" ht="31.5">
      <c r="A5" s="2" t="s">
        <v>797</v>
      </c>
      <c r="B5" s="2" t="s">
        <v>1010</v>
      </c>
    </row>
    <row r="6" spans="1:3" ht="31.5">
      <c r="A6" s="2" t="s">
        <v>797</v>
      </c>
      <c r="B6" s="2" t="s">
        <v>1011</v>
      </c>
    </row>
    <row r="7" spans="1:3" ht="47.25">
      <c r="A7" s="2" t="s">
        <v>797</v>
      </c>
      <c r="B7" s="2" t="s">
        <v>1012</v>
      </c>
    </row>
    <row r="8" spans="1:3" ht="31.5">
      <c r="A8" s="2" t="s">
        <v>797</v>
      </c>
      <c r="B8" s="2" t="s">
        <v>1013</v>
      </c>
    </row>
    <row r="9" spans="1:3" ht="31.5">
      <c r="A9" s="2" t="s">
        <v>797</v>
      </c>
      <c r="B9" s="2" t="s">
        <v>1014</v>
      </c>
      <c r="C9" s="2" t="s">
        <v>1015</v>
      </c>
    </row>
    <row r="10" spans="1:3" ht="31.5">
      <c r="A10" s="2" t="s">
        <v>869</v>
      </c>
      <c r="B10" s="2" t="s">
        <v>1016</v>
      </c>
    </row>
    <row r="11" spans="1:3" ht="31.5">
      <c r="A11" s="2" t="s">
        <v>869</v>
      </c>
      <c r="B11" s="2" t="s">
        <v>1017</v>
      </c>
      <c r="C11" s="2" t="s">
        <v>871</v>
      </c>
    </row>
    <row r="12" spans="1:3" ht="31.5">
      <c r="A12" s="2" t="s">
        <v>680</v>
      </c>
      <c r="B12" s="2" t="s">
        <v>1018</v>
      </c>
    </row>
    <row r="13" spans="1:3" ht="31.5">
      <c r="A13" s="2" t="s">
        <v>577</v>
      </c>
      <c r="B13" s="2" t="s">
        <v>1019</v>
      </c>
    </row>
    <row r="14" spans="1:3" ht="31.5">
      <c r="A14" s="2" t="s">
        <v>547</v>
      </c>
      <c r="B14" s="2" t="s">
        <v>1020</v>
      </c>
      <c r="C14" s="7"/>
    </row>
    <row r="15" spans="1:3" ht="31.5">
      <c r="A15" s="2" t="s">
        <v>547</v>
      </c>
      <c r="B15" s="2" t="s">
        <v>1021</v>
      </c>
      <c r="C15" s="7" t="s">
        <v>1022</v>
      </c>
    </row>
    <row r="16" spans="1:3" ht="47.25">
      <c r="A16" s="2" t="s">
        <v>1023</v>
      </c>
      <c r="B16" s="2" t="s">
        <v>1024</v>
      </c>
    </row>
    <row r="17" spans="1:2" ht="31.5">
      <c r="A17" s="2" t="s">
        <v>952</v>
      </c>
      <c r="B17" s="2" t="s">
        <v>1025</v>
      </c>
    </row>
    <row r="18" spans="1:2" ht="31.5">
      <c r="A18" s="2" t="s">
        <v>877</v>
      </c>
      <c r="B18" s="2" t="s">
        <v>1026</v>
      </c>
    </row>
    <row r="19" spans="1:2" ht="47.25">
      <c r="A19" s="2" t="s">
        <v>825</v>
      </c>
      <c r="B19" s="2" t="s">
        <v>1027</v>
      </c>
    </row>
    <row r="20" spans="1:2" ht="31.5">
      <c r="A20" s="2" t="s">
        <v>821</v>
      </c>
      <c r="B20" s="2" t="s">
        <v>1028</v>
      </c>
    </row>
    <row r="21" spans="1:2" ht="31.5">
      <c r="A21" s="2" t="s">
        <v>752</v>
      </c>
      <c r="B21" s="2" t="s">
        <v>1026</v>
      </c>
    </row>
    <row r="22" spans="1:2">
      <c r="A22" s="2" t="s">
        <v>692</v>
      </c>
      <c r="B22" s="2" t="s">
        <v>1029</v>
      </c>
    </row>
    <row r="23" spans="1:2" ht="31.5">
      <c r="A23" s="2" t="s">
        <v>850</v>
      </c>
      <c r="B23" s="2" t="s">
        <v>1026</v>
      </c>
    </row>
    <row r="24" spans="1:2" ht="31.5">
      <c r="A24" s="2" t="s">
        <v>862</v>
      </c>
      <c r="B24" s="2" t="s">
        <v>1030</v>
      </c>
    </row>
    <row r="25" spans="1:2">
      <c r="A25" s="2" t="s">
        <v>957</v>
      </c>
      <c r="B25" s="2" t="s">
        <v>1031</v>
      </c>
    </row>
    <row r="26" spans="1:2" ht="31.5">
      <c r="A26" s="2" t="s">
        <v>960</v>
      </c>
      <c r="B26" s="2" t="s">
        <v>1032</v>
      </c>
    </row>
    <row r="27" spans="1:2" ht="31.5">
      <c r="B27" s="2" t="s">
        <v>1033</v>
      </c>
    </row>
  </sheetData>
  <pageMargins left="0.69930555555555596" right="0.69930555555555596" top="0.75" bottom="0.75" header="0.3" footer="0.3"/>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dimensions_items</vt:lpstr>
      <vt:lpstr>buildings</vt:lpstr>
      <vt:lpstr>bld_export</vt:lpstr>
      <vt:lpstr>brick</vt:lpstr>
      <vt:lpstr>steel</vt:lpstr>
      <vt:lpstr>wood</vt:lpstr>
      <vt:lpstr>concrete</vt:lpstr>
      <vt:lpstr>edits_and_preps</vt:lpstr>
      <vt:lpstr>issues</vt:lpstr>
      <vt:lpstr>buildings!btblfn4</vt:lpstr>
      <vt:lpstr>buildings!btblfn7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nadav zohn</dc:creator>
  <cp:lastModifiedBy>Tomer Fishman</cp:lastModifiedBy>
  <dcterms:created xsi:type="dcterms:W3CDTF">2020-12-31T16:52:00Z</dcterms:created>
  <dcterms:modified xsi:type="dcterms:W3CDTF">2021-12-14T09:56:21Z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1033-2.6.0.4284</vt:lpwstr>
  </property>
</Properties>
</file>